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320" windowHeight="12120" activeTab="1"/>
  </bookViews>
  <sheets>
    <sheet name="data" sheetId="1" r:id="rId1"/>
    <sheet name="indicators" sheetId="2" r:id="rId2"/>
    <sheet name="performance" sheetId="3" r:id="rId3"/>
  </sheets>
  <definedNames>
    <definedName name="DDCross">OFFSET(indicators!$AR$2,0,0,Nobs,1)</definedName>
    <definedName name="DDsingle">OFFSET(indicators!$AP$2,0,0,Nobs,1)</definedName>
    <definedName name="fastSMA">indicators!$Q$4</definedName>
    <definedName name="fib">indicators!$Q$8</definedName>
    <definedName name="netreturn">OFFSET(indicators!$W$2,0,0,Nobs,1)</definedName>
    <definedName name="netreturncross">OFFSET(indicators!$AD$2,0,0,Nobs,1)</definedName>
    <definedName name="Nobs">COUNT(data!$B$2:$B$5000)</definedName>
    <definedName name="pricein">IF(OFFSET(indicators!XEO1048575,2,0,1,1)="BUY",OFFSET(data!XEN1048575,2,0,1,1),"")</definedName>
    <definedName name="priceincross">IF(OFFSET(indicators!XEK1048575,2,0,1,1)="BUY",OFFSET(data!XEG1048575,2,0,1,1),"")</definedName>
    <definedName name="priceindex">indicators!$Q$7</definedName>
    <definedName name="priceout">IF(OFFSET(indicators!XEN1048575,2,0,1,1)="SELL",OFFSET(data!XEM1048575,2,0,1,1),"")</definedName>
    <definedName name="priceoutcross">IF(OFFSET(indicators!XEJ1048575,2,0,1,1)="SELL",OFFSET(data!XEF1048575,2,0,1,1),"")</definedName>
    <definedName name="rsi">indicators!$Q$6</definedName>
    <definedName name="singleSMA">indicators!$Q$3</definedName>
    <definedName name="slowSMA">indicators!$Q$5</definedName>
    <definedName name="xclose">OFFSET(data!$B$2,0,0,Nobs,1)</definedName>
    <definedName name="xfastSMA">OFFSET(indicators!$D$2,0,0,Nobs,1)</definedName>
    <definedName name="xslowSMA">OFFSET(indicators!#REF!,0,0,Nobs,1)</definedName>
  </definedNames>
  <calcPr calcId="125725"/>
</workbook>
</file>

<file path=xl/calcChain.xml><?xml version="1.0" encoding="utf-8"?>
<calcChain xmlns="http://schemas.openxmlformats.org/spreadsheetml/2006/main">
  <c r="B2466" i="2"/>
  <c r="C2468" s="1"/>
  <c r="D2466"/>
  <c r="E2466"/>
  <c r="H2466"/>
  <c r="J2466" s="1"/>
  <c r="M2466"/>
  <c r="N2468" s="1"/>
  <c r="AG2466"/>
  <c r="AH2466"/>
  <c r="AI2466" s="1"/>
  <c r="B2467"/>
  <c r="D2467"/>
  <c r="F2468" s="1"/>
  <c r="AA2468" s="1"/>
  <c r="E2467"/>
  <c r="H2467"/>
  <c r="I2467"/>
  <c r="J2467"/>
  <c r="M2467"/>
  <c r="AG2467"/>
  <c r="AI2467" s="1"/>
  <c r="AM2467" s="1"/>
  <c r="AH2467"/>
  <c r="B2468"/>
  <c r="C2469" s="1"/>
  <c r="D2468"/>
  <c r="E2468"/>
  <c r="H2468"/>
  <c r="M2468" s="1"/>
  <c r="J2468"/>
  <c r="AG2468"/>
  <c r="AH2468"/>
  <c r="B2469"/>
  <c r="C2470" s="1"/>
  <c r="D2469"/>
  <c r="E2469"/>
  <c r="H2469"/>
  <c r="M2469" s="1"/>
  <c r="AG2469"/>
  <c r="AH2469"/>
  <c r="B2470"/>
  <c r="D2470"/>
  <c r="E2470"/>
  <c r="H2470"/>
  <c r="J2470" s="1"/>
  <c r="M2470"/>
  <c r="AG2470"/>
  <c r="AH2470"/>
  <c r="B2471"/>
  <c r="D2471"/>
  <c r="E2471"/>
  <c r="H2471"/>
  <c r="I2471"/>
  <c r="J2471"/>
  <c r="M2471"/>
  <c r="AG2471"/>
  <c r="AH2471"/>
  <c r="AI2471"/>
  <c r="AM2471" s="1"/>
  <c r="B2472"/>
  <c r="D2472"/>
  <c r="E2472"/>
  <c r="H2472"/>
  <c r="M2472" s="1"/>
  <c r="J2472"/>
  <c r="AG2472"/>
  <c r="AH2472"/>
  <c r="B2473"/>
  <c r="C2474" s="1"/>
  <c r="T2474" s="1"/>
  <c r="D2473"/>
  <c r="E2473"/>
  <c r="H2473"/>
  <c r="M2473" s="1"/>
  <c r="AG2473"/>
  <c r="AI2473" s="1"/>
  <c r="AH2473"/>
  <c r="B2474"/>
  <c r="D2474"/>
  <c r="E2474"/>
  <c r="H2474"/>
  <c r="J2474" s="1"/>
  <c r="M2474"/>
  <c r="AG2474"/>
  <c r="AH2474"/>
  <c r="B2475"/>
  <c r="C2476" s="1"/>
  <c r="D2475"/>
  <c r="E2475"/>
  <c r="F2476" s="1"/>
  <c r="AA2476" s="1"/>
  <c r="H2475"/>
  <c r="I2475"/>
  <c r="J2475"/>
  <c r="M2475"/>
  <c r="AG2475"/>
  <c r="AH2475"/>
  <c r="B2476"/>
  <c r="D2476"/>
  <c r="E2476"/>
  <c r="H2476"/>
  <c r="M2476" s="1"/>
  <c r="J2476"/>
  <c r="AG2476"/>
  <c r="AH2476"/>
  <c r="B2477"/>
  <c r="C2478" s="1"/>
  <c r="D2477"/>
  <c r="F2478" s="1"/>
  <c r="E2477"/>
  <c r="H2477"/>
  <c r="M2477" s="1"/>
  <c r="AG2477"/>
  <c r="AH2477"/>
  <c r="B2478"/>
  <c r="D2478"/>
  <c r="E2478"/>
  <c r="H2478"/>
  <c r="J2478" s="1"/>
  <c r="M2478"/>
  <c r="AG2478"/>
  <c r="AH2478"/>
  <c r="B2479"/>
  <c r="D2479"/>
  <c r="E2479"/>
  <c r="H2479"/>
  <c r="I2479"/>
  <c r="J2479"/>
  <c r="M2479"/>
  <c r="AG2479"/>
  <c r="AI2479" s="1"/>
  <c r="AM2479" s="1"/>
  <c r="AH2479"/>
  <c r="B2480"/>
  <c r="C2481" s="1"/>
  <c r="D2480"/>
  <c r="E2480"/>
  <c r="H2480"/>
  <c r="M2480" s="1"/>
  <c r="J2480"/>
  <c r="AG2480"/>
  <c r="AH2480"/>
  <c r="B2481"/>
  <c r="C2482" s="1"/>
  <c r="D2481"/>
  <c r="E2481"/>
  <c r="H2481"/>
  <c r="M2481" s="1"/>
  <c r="AG2481"/>
  <c r="AH2481"/>
  <c r="B2482"/>
  <c r="D2482"/>
  <c r="F2483" s="1"/>
  <c r="E2482"/>
  <c r="H2482"/>
  <c r="J2482" s="1"/>
  <c r="M2482"/>
  <c r="AG2482"/>
  <c r="AH2482"/>
  <c r="B2483"/>
  <c r="D2483"/>
  <c r="F2485" s="1"/>
  <c r="E2483"/>
  <c r="H2483"/>
  <c r="I2483"/>
  <c r="J2483"/>
  <c r="M2483"/>
  <c r="AG2483"/>
  <c r="AI2483" s="1"/>
  <c r="AM2483" s="1"/>
  <c r="AH2483"/>
  <c r="B2484"/>
  <c r="D2484"/>
  <c r="E2484"/>
  <c r="H2484"/>
  <c r="M2484" s="1"/>
  <c r="J2484"/>
  <c r="AG2484"/>
  <c r="AH2484"/>
  <c r="B2485"/>
  <c r="C2486" s="1"/>
  <c r="T2486" s="1"/>
  <c r="D2485"/>
  <c r="F2486" s="1"/>
  <c r="E2485"/>
  <c r="H2485"/>
  <c r="M2485" s="1"/>
  <c r="AG2485"/>
  <c r="AI2485" s="1"/>
  <c r="AH2485"/>
  <c r="B2486"/>
  <c r="C2487" s="1"/>
  <c r="D2486"/>
  <c r="E2486"/>
  <c r="H2486"/>
  <c r="J2486" s="1"/>
  <c r="M2486"/>
  <c r="AG2486"/>
  <c r="AH2486"/>
  <c r="B2487"/>
  <c r="C2488" s="1"/>
  <c r="D2487"/>
  <c r="F2488" s="1"/>
  <c r="AA2488" s="1"/>
  <c r="E2487"/>
  <c r="H2487"/>
  <c r="I2487"/>
  <c r="J2487"/>
  <c r="M2487"/>
  <c r="AG2487"/>
  <c r="AH2487"/>
  <c r="B2488"/>
  <c r="D2488"/>
  <c r="E2488"/>
  <c r="H2488"/>
  <c r="M2488" s="1"/>
  <c r="J2488"/>
  <c r="AG2488"/>
  <c r="AH2488"/>
  <c r="B2489"/>
  <c r="C2490" s="1"/>
  <c r="T2490" s="1"/>
  <c r="D2489"/>
  <c r="E2489"/>
  <c r="H2489"/>
  <c r="M2489" s="1"/>
  <c r="AG2489"/>
  <c r="AH2489"/>
  <c r="B2490"/>
  <c r="C2491" s="1"/>
  <c r="D2490"/>
  <c r="F2491" s="1"/>
  <c r="E2490"/>
  <c r="H2490"/>
  <c r="J2490" s="1"/>
  <c r="M2490"/>
  <c r="AG2490"/>
  <c r="AH2490"/>
  <c r="B2491"/>
  <c r="C2492" s="1"/>
  <c r="D2491"/>
  <c r="E2491"/>
  <c r="H2491"/>
  <c r="I2491"/>
  <c r="J2491"/>
  <c r="M2491"/>
  <c r="AG2491"/>
  <c r="AH2491"/>
  <c r="B2492"/>
  <c r="D2492"/>
  <c r="E2492"/>
  <c r="H2492"/>
  <c r="J2492" s="1"/>
  <c r="AG2492"/>
  <c r="AH2492"/>
  <c r="B2493"/>
  <c r="D2493"/>
  <c r="E2493"/>
  <c r="H2493"/>
  <c r="M2493" s="1"/>
  <c r="AG2493"/>
  <c r="AH2493"/>
  <c r="B2494"/>
  <c r="D2494"/>
  <c r="E2494"/>
  <c r="H2494"/>
  <c r="J2494" s="1"/>
  <c r="M2494"/>
  <c r="AG2494"/>
  <c r="AH2494"/>
  <c r="B2495"/>
  <c r="C2496" s="1"/>
  <c r="D2495"/>
  <c r="E2495"/>
  <c r="H2495"/>
  <c r="I2495"/>
  <c r="J2495"/>
  <c r="M2495"/>
  <c r="AG2495"/>
  <c r="AH2495"/>
  <c r="B2496"/>
  <c r="D2496"/>
  <c r="E2496"/>
  <c r="H2496"/>
  <c r="M2496" s="1"/>
  <c r="AG2496"/>
  <c r="AH2496"/>
  <c r="B2497"/>
  <c r="D2497"/>
  <c r="E2497"/>
  <c r="H2497"/>
  <c r="M2497" s="1"/>
  <c r="AG2497"/>
  <c r="AH2497"/>
  <c r="B2498"/>
  <c r="C2498"/>
  <c r="T2498" s="1"/>
  <c r="D2498"/>
  <c r="E2498"/>
  <c r="H2498"/>
  <c r="J2498" s="1"/>
  <c r="M2498"/>
  <c r="AG2498"/>
  <c r="AH2498"/>
  <c r="B2499"/>
  <c r="C2500" s="1"/>
  <c r="D2499"/>
  <c r="F2501" s="1"/>
  <c r="E2499"/>
  <c r="H2499"/>
  <c r="I2499"/>
  <c r="J2499"/>
  <c r="M2499"/>
  <c r="AG2499"/>
  <c r="AH2499"/>
  <c r="B2500"/>
  <c r="C2501" s="1"/>
  <c r="D2500"/>
  <c r="E2500"/>
  <c r="H2500"/>
  <c r="J2500" s="1"/>
  <c r="AG2500"/>
  <c r="AH2500"/>
  <c r="B2501"/>
  <c r="D2501"/>
  <c r="E2501"/>
  <c r="H2501"/>
  <c r="M2501" s="1"/>
  <c r="AG2501"/>
  <c r="AI2501" s="1"/>
  <c r="AH2501"/>
  <c r="B2460"/>
  <c r="D2460"/>
  <c r="E2460"/>
  <c r="H2460"/>
  <c r="J2460" s="1"/>
  <c r="K2460" s="1"/>
  <c r="I2460"/>
  <c r="M2460"/>
  <c r="AG2460"/>
  <c r="AH2460"/>
  <c r="B2461"/>
  <c r="D2461"/>
  <c r="E2461"/>
  <c r="H2461"/>
  <c r="I2461"/>
  <c r="J2461"/>
  <c r="M2461"/>
  <c r="AG2461"/>
  <c r="AH2461"/>
  <c r="B2462"/>
  <c r="D2462"/>
  <c r="E2462"/>
  <c r="H2462"/>
  <c r="J2462" s="1"/>
  <c r="AG2462"/>
  <c r="AH2462"/>
  <c r="B2463"/>
  <c r="D2463"/>
  <c r="E2463"/>
  <c r="H2463"/>
  <c r="J2463" s="1"/>
  <c r="M2463"/>
  <c r="AG2463"/>
  <c r="AH2463"/>
  <c r="B2464"/>
  <c r="D2464"/>
  <c r="E2464"/>
  <c r="H2464"/>
  <c r="I2464"/>
  <c r="J2464"/>
  <c r="M2464"/>
  <c r="AG2464"/>
  <c r="AH2464"/>
  <c r="B2465"/>
  <c r="D2465"/>
  <c r="E2465"/>
  <c r="H2465"/>
  <c r="M2465" s="1"/>
  <c r="I2465"/>
  <c r="J2465"/>
  <c r="AG2465"/>
  <c r="AH2465"/>
  <c r="B2459"/>
  <c r="D2459"/>
  <c r="E2459"/>
  <c r="H2459"/>
  <c r="J2459" s="1"/>
  <c r="B2455"/>
  <c r="D2455"/>
  <c r="E2455"/>
  <c r="H2455"/>
  <c r="J2455" s="1"/>
  <c r="M2455"/>
  <c r="N2455" s="1"/>
  <c r="AG2455"/>
  <c r="AH2455"/>
  <c r="B2456"/>
  <c r="D2456"/>
  <c r="E2456"/>
  <c r="H2456"/>
  <c r="I2456"/>
  <c r="J2456"/>
  <c r="M2456"/>
  <c r="AG2456"/>
  <c r="AH2456"/>
  <c r="B2457"/>
  <c r="D2457"/>
  <c r="E2457"/>
  <c r="H2457"/>
  <c r="M2457" s="1"/>
  <c r="AG2457"/>
  <c r="AH2457"/>
  <c r="B2458"/>
  <c r="D2458"/>
  <c r="E2458"/>
  <c r="H2458"/>
  <c r="M2458" s="1"/>
  <c r="AG2458"/>
  <c r="AH2458"/>
  <c r="AG2459"/>
  <c r="AH2459"/>
  <c r="B2450"/>
  <c r="D2450"/>
  <c r="E2450"/>
  <c r="H2450"/>
  <c r="J2450" s="1"/>
  <c r="AG2450"/>
  <c r="AH2450"/>
  <c r="B2451"/>
  <c r="D2451"/>
  <c r="E2451"/>
  <c r="H2451"/>
  <c r="J2451" s="1"/>
  <c r="M2451"/>
  <c r="AG2451"/>
  <c r="AH2451"/>
  <c r="B2452"/>
  <c r="D2452"/>
  <c r="E2452"/>
  <c r="H2452"/>
  <c r="I2452" s="1"/>
  <c r="AG2452"/>
  <c r="AH2452"/>
  <c r="B2453"/>
  <c r="D2453"/>
  <c r="E2453"/>
  <c r="H2453"/>
  <c r="M2453" s="1"/>
  <c r="AG2453"/>
  <c r="AH2453"/>
  <c r="B2454"/>
  <c r="D2454"/>
  <c r="E2454"/>
  <c r="H2454"/>
  <c r="J2454" s="1"/>
  <c r="M2454"/>
  <c r="AG2454"/>
  <c r="AH2454"/>
  <c r="B2445"/>
  <c r="D2445"/>
  <c r="E2445"/>
  <c r="H2445"/>
  <c r="J2445" s="1"/>
  <c r="M2445"/>
  <c r="AG2445"/>
  <c r="AH2445"/>
  <c r="B2446"/>
  <c r="D2446"/>
  <c r="E2446"/>
  <c r="H2446"/>
  <c r="I2446" s="1"/>
  <c r="J2446"/>
  <c r="M2446"/>
  <c r="AG2446"/>
  <c r="AH2446"/>
  <c r="B2447"/>
  <c r="D2447"/>
  <c r="E2447"/>
  <c r="H2447"/>
  <c r="M2447" s="1"/>
  <c r="AG2447"/>
  <c r="AH2447"/>
  <c r="B2448"/>
  <c r="D2448"/>
  <c r="E2448"/>
  <c r="H2448"/>
  <c r="M2448" s="1"/>
  <c r="AG2448"/>
  <c r="AH2448"/>
  <c r="B2449"/>
  <c r="D2449"/>
  <c r="E2449"/>
  <c r="H2449"/>
  <c r="J2449" s="1"/>
  <c r="M2449"/>
  <c r="AG2449"/>
  <c r="AH2449"/>
  <c r="B2440"/>
  <c r="D2440"/>
  <c r="E2440"/>
  <c r="H2440"/>
  <c r="J2440" s="1"/>
  <c r="AG2440"/>
  <c r="AH2440"/>
  <c r="B2441"/>
  <c r="D2441"/>
  <c r="E2441"/>
  <c r="H2441"/>
  <c r="M2441" s="1"/>
  <c r="AG2441"/>
  <c r="AH2441"/>
  <c r="B2442"/>
  <c r="D2442"/>
  <c r="E2442"/>
  <c r="H2442"/>
  <c r="J2442" s="1"/>
  <c r="AG2442"/>
  <c r="AH2442"/>
  <c r="B2443"/>
  <c r="D2443"/>
  <c r="E2443"/>
  <c r="H2443"/>
  <c r="M2443" s="1"/>
  <c r="AG2443"/>
  <c r="AH2443"/>
  <c r="B2444"/>
  <c r="D2444"/>
  <c r="E2444"/>
  <c r="H2444"/>
  <c r="J2444" s="1"/>
  <c r="AG2444"/>
  <c r="AH2444"/>
  <c r="F2500" l="1"/>
  <c r="AA2500" s="1"/>
  <c r="AI2478"/>
  <c r="AJ2478" s="1"/>
  <c r="C2466"/>
  <c r="S2466" s="1"/>
  <c r="U2466" s="1"/>
  <c r="V2466" s="1"/>
  <c r="W2466" s="1"/>
  <c r="F2496"/>
  <c r="AA2496" s="1"/>
  <c r="F2495"/>
  <c r="Z2495" s="1"/>
  <c r="AB2495" s="1"/>
  <c r="AC2495" s="1"/>
  <c r="C2497"/>
  <c r="AI2500"/>
  <c r="AI2497"/>
  <c r="C2494"/>
  <c r="T2494" s="1"/>
  <c r="AI2490"/>
  <c r="AJ2490" s="1"/>
  <c r="F2480"/>
  <c r="AA2480" s="1"/>
  <c r="C2479"/>
  <c r="AI2476"/>
  <c r="AK2476" s="1"/>
  <c r="AI2475"/>
  <c r="AM2475" s="1"/>
  <c r="AI2474"/>
  <c r="C2475"/>
  <c r="F2492"/>
  <c r="AA2492" s="1"/>
  <c r="AI2488"/>
  <c r="AL2488" s="1"/>
  <c r="AI2487"/>
  <c r="AM2487" s="1"/>
  <c r="AI2486"/>
  <c r="AK2486" s="1"/>
  <c r="AI2495"/>
  <c r="AI2494"/>
  <c r="AJ2494" s="1"/>
  <c r="C2484"/>
  <c r="F2471"/>
  <c r="T2470"/>
  <c r="S2470"/>
  <c r="U2470" s="1"/>
  <c r="V2470" s="1"/>
  <c r="T2466"/>
  <c r="T2482"/>
  <c r="S2482"/>
  <c r="U2482" s="1"/>
  <c r="V2482" s="1"/>
  <c r="T2478"/>
  <c r="S2478"/>
  <c r="U2478" s="1"/>
  <c r="V2478" s="1"/>
  <c r="C2464"/>
  <c r="T2464" s="1"/>
  <c r="F2462"/>
  <c r="AA2462" s="1"/>
  <c r="AI2499"/>
  <c r="AK2499" s="1"/>
  <c r="AI2498"/>
  <c r="AM2498" s="1"/>
  <c r="F2490"/>
  <c r="AI2477"/>
  <c r="AK2477" s="1"/>
  <c r="AI2470"/>
  <c r="C2471"/>
  <c r="AI2468"/>
  <c r="AM2468" s="1"/>
  <c r="F2466"/>
  <c r="Z2466" s="1"/>
  <c r="AB2466" s="1"/>
  <c r="AC2466" s="1"/>
  <c r="C2489"/>
  <c r="S2489" s="1"/>
  <c r="U2489" s="1"/>
  <c r="V2489" s="1"/>
  <c r="S2474"/>
  <c r="U2474" s="1"/>
  <c r="V2474" s="1"/>
  <c r="C2499"/>
  <c r="AI2496"/>
  <c r="AM2496" s="1"/>
  <c r="AI2493"/>
  <c r="F2484"/>
  <c r="AA2484" s="1"/>
  <c r="AI2481"/>
  <c r="AK2481" s="1"/>
  <c r="AI2472"/>
  <c r="AM2472" s="1"/>
  <c r="F2469"/>
  <c r="AA2469" s="1"/>
  <c r="F2467"/>
  <c r="S2486"/>
  <c r="U2486" s="1"/>
  <c r="V2486" s="1"/>
  <c r="F2473"/>
  <c r="F2499"/>
  <c r="C2495"/>
  <c r="AI2492"/>
  <c r="AL2492" s="1"/>
  <c r="AI2489"/>
  <c r="AJ2489" s="1"/>
  <c r="AI2482"/>
  <c r="AJ2482" s="1"/>
  <c r="C2483"/>
  <c r="AI2480"/>
  <c r="AJ2480" s="1"/>
  <c r="C2480"/>
  <c r="T2480" s="1"/>
  <c r="F2477"/>
  <c r="F2475"/>
  <c r="C2473"/>
  <c r="S2473" s="1"/>
  <c r="U2473" s="1"/>
  <c r="V2473" s="1"/>
  <c r="F2470"/>
  <c r="Z2470" s="1"/>
  <c r="AB2470" s="1"/>
  <c r="AC2470" s="1"/>
  <c r="F2498"/>
  <c r="Z2498" s="1"/>
  <c r="AB2498" s="1"/>
  <c r="AC2498" s="1"/>
  <c r="F2497"/>
  <c r="AI2491"/>
  <c r="AJ2491" s="1"/>
  <c r="AI2484"/>
  <c r="F2481"/>
  <c r="F2479"/>
  <c r="C2477"/>
  <c r="S2477" s="1"/>
  <c r="U2477" s="1"/>
  <c r="V2477" s="1"/>
  <c r="F2474"/>
  <c r="F2494"/>
  <c r="Z2494" s="1"/>
  <c r="AB2494" s="1"/>
  <c r="AC2494" s="1"/>
  <c r="C2493"/>
  <c r="T2493" s="1"/>
  <c r="F2493"/>
  <c r="F2489"/>
  <c r="F2487"/>
  <c r="C2485"/>
  <c r="F2482"/>
  <c r="Z2482" s="1"/>
  <c r="AB2482" s="1"/>
  <c r="AC2482" s="1"/>
  <c r="F2472"/>
  <c r="AA2472" s="1"/>
  <c r="AI2469"/>
  <c r="AK2469" s="1"/>
  <c r="Z2491"/>
  <c r="AB2491" s="1"/>
  <c r="AC2491" s="1"/>
  <c r="AA2491"/>
  <c r="AJ2498"/>
  <c r="AJ2477"/>
  <c r="AL2477"/>
  <c r="T2471"/>
  <c r="S2471"/>
  <c r="U2471" s="1"/>
  <c r="V2471" s="1"/>
  <c r="S2500"/>
  <c r="U2500" s="1"/>
  <c r="V2500" s="1"/>
  <c r="T2500"/>
  <c r="AJ2496"/>
  <c r="W2482"/>
  <c r="AM2474"/>
  <c r="AL2474"/>
  <c r="AK2474"/>
  <c r="AJ2474"/>
  <c r="S2501"/>
  <c r="U2501" s="1"/>
  <c r="V2501" s="1"/>
  <c r="T2501"/>
  <c r="AM2495"/>
  <c r="AJ2495"/>
  <c r="AL2495"/>
  <c r="AK2495"/>
  <c r="W2486"/>
  <c r="AM2485"/>
  <c r="AJ2485"/>
  <c r="AL2485"/>
  <c r="AK2485"/>
  <c r="AM2478"/>
  <c r="AA2471"/>
  <c r="Z2471"/>
  <c r="AB2471" s="1"/>
  <c r="AC2471" s="1"/>
  <c r="Z2499"/>
  <c r="AB2499" s="1"/>
  <c r="AC2499" s="1"/>
  <c r="AA2499"/>
  <c r="T2483"/>
  <c r="S2483"/>
  <c r="U2483" s="1"/>
  <c r="V2483" s="1"/>
  <c r="AK2480"/>
  <c r="AL2480"/>
  <c r="Z2477"/>
  <c r="AB2477" s="1"/>
  <c r="AC2477" s="1"/>
  <c r="AA2477"/>
  <c r="AA2475"/>
  <c r="Z2475"/>
  <c r="AB2475" s="1"/>
  <c r="AC2475" s="1"/>
  <c r="N2490"/>
  <c r="AM2497"/>
  <c r="AJ2497"/>
  <c r="AL2497"/>
  <c r="AK2497"/>
  <c r="AA2486"/>
  <c r="Z2486"/>
  <c r="AB2486" s="1"/>
  <c r="AC2486" s="1"/>
  <c r="W2478"/>
  <c r="Z2501"/>
  <c r="AB2501" s="1"/>
  <c r="AC2501" s="1"/>
  <c r="AA2501"/>
  <c r="S2476"/>
  <c r="U2476" s="1"/>
  <c r="V2476" s="1"/>
  <c r="T2476"/>
  <c r="S2496"/>
  <c r="U2496" s="1"/>
  <c r="V2496" s="1"/>
  <c r="T2496"/>
  <c r="Z2497"/>
  <c r="AB2497" s="1"/>
  <c r="AC2497" s="1"/>
  <c r="AA2497"/>
  <c r="S2484"/>
  <c r="U2484" s="1"/>
  <c r="V2484" s="1"/>
  <c r="T2484"/>
  <c r="AA2479"/>
  <c r="Z2479"/>
  <c r="AB2479" s="1"/>
  <c r="AC2479" s="1"/>
  <c r="W2474"/>
  <c r="AM2473"/>
  <c r="AJ2473"/>
  <c r="AL2473"/>
  <c r="AK2473"/>
  <c r="N2491"/>
  <c r="N2489"/>
  <c r="AL2466"/>
  <c r="AM2466"/>
  <c r="AK2466"/>
  <c r="AJ2466"/>
  <c r="T2479"/>
  <c r="S2479"/>
  <c r="U2479" s="1"/>
  <c r="V2479" s="1"/>
  <c r="T2469"/>
  <c r="S2469"/>
  <c r="U2469" s="1"/>
  <c r="V2469" s="1"/>
  <c r="AL2491"/>
  <c r="AK2491"/>
  <c r="AM2486"/>
  <c r="AJ2486"/>
  <c r="AK2484"/>
  <c r="AJ2484"/>
  <c r="AM2484"/>
  <c r="AL2484"/>
  <c r="Z2481"/>
  <c r="AB2481" s="1"/>
  <c r="AC2481" s="1"/>
  <c r="AA2481"/>
  <c r="AA2474"/>
  <c r="Z2474"/>
  <c r="AB2474" s="1"/>
  <c r="AC2474" s="1"/>
  <c r="AK2501"/>
  <c r="AM2501"/>
  <c r="AJ2501"/>
  <c r="AL2501"/>
  <c r="S2492"/>
  <c r="U2492" s="1"/>
  <c r="V2492" s="1"/>
  <c r="T2492"/>
  <c r="T2491"/>
  <c r="S2491"/>
  <c r="U2491" s="1"/>
  <c r="V2491" s="1"/>
  <c r="S2488"/>
  <c r="U2488" s="1"/>
  <c r="V2488" s="1"/>
  <c r="T2488"/>
  <c r="Z2485"/>
  <c r="AB2485" s="1"/>
  <c r="AC2485" s="1"/>
  <c r="AA2485"/>
  <c r="Z2483"/>
  <c r="AB2483" s="1"/>
  <c r="AC2483" s="1"/>
  <c r="AA2483"/>
  <c r="T2481"/>
  <c r="S2481"/>
  <c r="U2481" s="1"/>
  <c r="V2481" s="1"/>
  <c r="AA2478"/>
  <c r="Z2478"/>
  <c r="AB2478" s="1"/>
  <c r="AC2478" s="1"/>
  <c r="N2488"/>
  <c r="AK2500"/>
  <c r="AM2500"/>
  <c r="AJ2500"/>
  <c r="AL2500"/>
  <c r="S2468"/>
  <c r="U2468" s="1"/>
  <c r="V2468" s="1"/>
  <c r="T2468"/>
  <c r="AA2490"/>
  <c r="Z2490"/>
  <c r="AB2490" s="1"/>
  <c r="AC2490" s="1"/>
  <c r="AK2470"/>
  <c r="AL2470"/>
  <c r="AM2470"/>
  <c r="AJ2470"/>
  <c r="AK2468"/>
  <c r="T2499"/>
  <c r="S2499"/>
  <c r="U2499" s="1"/>
  <c r="V2499" s="1"/>
  <c r="AM2493"/>
  <c r="AL2493"/>
  <c r="AK2493"/>
  <c r="AJ2493"/>
  <c r="T2475"/>
  <c r="S2475"/>
  <c r="U2475" s="1"/>
  <c r="V2475" s="1"/>
  <c r="AA2467"/>
  <c r="Z2467"/>
  <c r="AB2467" s="1"/>
  <c r="AC2467" s="1"/>
  <c r="AL2494"/>
  <c r="AM2494"/>
  <c r="AK2494"/>
  <c r="AL2476"/>
  <c r="AJ2476"/>
  <c r="AM2476"/>
  <c r="Z2473"/>
  <c r="AB2473" s="1"/>
  <c r="AC2473" s="1"/>
  <c r="AA2473"/>
  <c r="T2495"/>
  <c r="S2495"/>
  <c r="U2495" s="1"/>
  <c r="V2495" s="1"/>
  <c r="AK2489"/>
  <c r="AK2482"/>
  <c r="T2497"/>
  <c r="S2497"/>
  <c r="U2497" s="1"/>
  <c r="V2497" s="1"/>
  <c r="T2487"/>
  <c r="S2487"/>
  <c r="U2487" s="1"/>
  <c r="V2487" s="1"/>
  <c r="S2493"/>
  <c r="U2493" s="1"/>
  <c r="V2493" s="1"/>
  <c r="Z2493"/>
  <c r="AB2493" s="1"/>
  <c r="AC2493" s="1"/>
  <c r="AA2493"/>
  <c r="Z2489"/>
  <c r="AB2489" s="1"/>
  <c r="AC2489" s="1"/>
  <c r="AA2489"/>
  <c r="AA2487"/>
  <c r="Z2487"/>
  <c r="AB2487" s="1"/>
  <c r="AC2487" s="1"/>
  <c r="T2485"/>
  <c r="S2485"/>
  <c r="U2485" s="1"/>
  <c r="V2485" s="1"/>
  <c r="W2470"/>
  <c r="AM2469"/>
  <c r="N2487"/>
  <c r="N2473"/>
  <c r="N2477"/>
  <c r="N2469"/>
  <c r="N2485"/>
  <c r="N2481"/>
  <c r="N2483"/>
  <c r="I2500"/>
  <c r="I2496"/>
  <c r="I2492"/>
  <c r="I2488"/>
  <c r="N2486"/>
  <c r="I2484"/>
  <c r="N2482"/>
  <c r="I2480"/>
  <c r="N2478"/>
  <c r="I2476"/>
  <c r="N2474"/>
  <c r="I2472"/>
  <c r="N2470"/>
  <c r="I2468"/>
  <c r="N2466"/>
  <c r="J2496"/>
  <c r="C2467"/>
  <c r="AJ2483"/>
  <c r="N2479"/>
  <c r="N2475"/>
  <c r="I2473"/>
  <c r="N2471"/>
  <c r="N2467"/>
  <c r="J2501"/>
  <c r="M2500"/>
  <c r="J2497"/>
  <c r="Z2496"/>
  <c r="AB2496" s="1"/>
  <c r="AC2496" s="1"/>
  <c r="J2493"/>
  <c r="M2492"/>
  <c r="N2497" s="1"/>
  <c r="J2489"/>
  <c r="Z2488"/>
  <c r="AB2488" s="1"/>
  <c r="AC2488" s="1"/>
  <c r="J2485"/>
  <c r="Z2484"/>
  <c r="AB2484" s="1"/>
  <c r="AC2484" s="1"/>
  <c r="AK2483"/>
  <c r="J2481"/>
  <c r="AK2479"/>
  <c r="J2477"/>
  <c r="Z2476"/>
  <c r="AB2476" s="1"/>
  <c r="AC2476" s="1"/>
  <c r="J2473"/>
  <c r="C2472"/>
  <c r="AK2471"/>
  <c r="J2469"/>
  <c r="Z2468"/>
  <c r="AB2468" s="1"/>
  <c r="AC2468" s="1"/>
  <c r="AK2467"/>
  <c r="S2490"/>
  <c r="U2490" s="1"/>
  <c r="V2490" s="1"/>
  <c r="I2501"/>
  <c r="I2493"/>
  <c r="I2489"/>
  <c r="AJ2479"/>
  <c r="I2477"/>
  <c r="I2469"/>
  <c r="AJ2467"/>
  <c r="I2498"/>
  <c r="I2494"/>
  <c r="I2490"/>
  <c r="AL2487"/>
  <c r="I2486"/>
  <c r="N2484"/>
  <c r="AL2483"/>
  <c r="I2482"/>
  <c r="N2480"/>
  <c r="AL2479"/>
  <c r="I2478"/>
  <c r="N2476"/>
  <c r="AL2475"/>
  <c r="I2474"/>
  <c r="N2472"/>
  <c r="AL2471"/>
  <c r="I2470"/>
  <c r="AL2467"/>
  <c r="I2466"/>
  <c r="S2498"/>
  <c r="U2498" s="1"/>
  <c r="V2498" s="1"/>
  <c r="I2497"/>
  <c r="I2485"/>
  <c r="I2481"/>
  <c r="AJ2471"/>
  <c r="F2460"/>
  <c r="Z2460" s="1"/>
  <c r="AB2460" s="1"/>
  <c r="AC2460" s="1"/>
  <c r="F2464"/>
  <c r="AA2464" s="1"/>
  <c r="AI2462"/>
  <c r="AK2462" s="1"/>
  <c r="AI2464"/>
  <c r="AK2464" s="1"/>
  <c r="C2460"/>
  <c r="S2460" s="1"/>
  <c r="U2460" s="1"/>
  <c r="V2460" s="1"/>
  <c r="W2460" s="1"/>
  <c r="F2465"/>
  <c r="AA2465" s="1"/>
  <c r="F2457"/>
  <c r="AA2457" s="1"/>
  <c r="AI2463"/>
  <c r="AK2463" s="1"/>
  <c r="AI2461"/>
  <c r="AJ2461" s="1"/>
  <c r="C2463"/>
  <c r="S2463" s="1"/>
  <c r="U2463" s="1"/>
  <c r="V2463" s="1"/>
  <c r="F2461"/>
  <c r="Z2461" s="1"/>
  <c r="AB2461" s="1"/>
  <c r="AC2461" s="1"/>
  <c r="C2461"/>
  <c r="S2461" s="1"/>
  <c r="U2461" s="1"/>
  <c r="V2461" s="1"/>
  <c r="F2463"/>
  <c r="AI2460"/>
  <c r="AJ2460" s="1"/>
  <c r="C2462"/>
  <c r="T2462" s="1"/>
  <c r="AI2465"/>
  <c r="AJ2465" s="1"/>
  <c r="C2465"/>
  <c r="S2465" s="1"/>
  <c r="U2465" s="1"/>
  <c r="V2465" s="1"/>
  <c r="K2463"/>
  <c r="N2462"/>
  <c r="N2465"/>
  <c r="I2463"/>
  <c r="N2461"/>
  <c r="K2465"/>
  <c r="I2462"/>
  <c r="K2464" s="1"/>
  <c r="K2461"/>
  <c r="N2460"/>
  <c r="M2462"/>
  <c r="N2463" s="1"/>
  <c r="N2464"/>
  <c r="C2459"/>
  <c r="T2459" s="1"/>
  <c r="F2459"/>
  <c r="Z2459" s="1"/>
  <c r="AB2459" s="1"/>
  <c r="AC2459" s="1"/>
  <c r="M2459"/>
  <c r="N2459" s="1"/>
  <c r="I2459"/>
  <c r="K2459" s="1"/>
  <c r="C2456"/>
  <c r="S2456" s="1"/>
  <c r="U2456" s="1"/>
  <c r="V2456" s="1"/>
  <c r="C2455"/>
  <c r="T2455" s="1"/>
  <c r="F2458"/>
  <c r="AA2458" s="1"/>
  <c r="AI2459"/>
  <c r="AK2459" s="1"/>
  <c r="F2455"/>
  <c r="Z2455" s="1"/>
  <c r="AB2455" s="1"/>
  <c r="AC2455" s="1"/>
  <c r="AI2455"/>
  <c r="AJ2455" s="1"/>
  <c r="C2458"/>
  <c r="S2458" s="1"/>
  <c r="U2458" s="1"/>
  <c r="V2458" s="1"/>
  <c r="F2456"/>
  <c r="AA2456" s="1"/>
  <c r="AI2458"/>
  <c r="AK2458" s="1"/>
  <c r="AI2457"/>
  <c r="AJ2457" s="1"/>
  <c r="AI2456"/>
  <c r="AL2456" s="1"/>
  <c r="N2458"/>
  <c r="J2457"/>
  <c r="I2458"/>
  <c r="N2456"/>
  <c r="I2457"/>
  <c r="C2457"/>
  <c r="N2457"/>
  <c r="I2455"/>
  <c r="J2458"/>
  <c r="C2453"/>
  <c r="T2453" s="1"/>
  <c r="I2451"/>
  <c r="M2444"/>
  <c r="I2449"/>
  <c r="M2450"/>
  <c r="I2445"/>
  <c r="F2452"/>
  <c r="AA2452" s="1"/>
  <c r="F2451"/>
  <c r="AA2451" s="1"/>
  <c r="C2450"/>
  <c r="S2450" s="1"/>
  <c r="U2450" s="1"/>
  <c r="V2450" s="1"/>
  <c r="AI2454"/>
  <c r="AM2454" s="1"/>
  <c r="C2451"/>
  <c r="T2451" s="1"/>
  <c r="C2454"/>
  <c r="T2454" s="1"/>
  <c r="AI2450"/>
  <c r="AL2450" s="1"/>
  <c r="F2453"/>
  <c r="Z2453" s="1"/>
  <c r="AB2453" s="1"/>
  <c r="AC2453" s="1"/>
  <c r="AD2453" s="1"/>
  <c r="F2454"/>
  <c r="AA2454" s="1"/>
  <c r="C2452"/>
  <c r="T2452" s="1"/>
  <c r="F2450"/>
  <c r="AA2450" s="1"/>
  <c r="AI2453"/>
  <c r="AM2453" s="1"/>
  <c r="AI2452"/>
  <c r="AK2452" s="1"/>
  <c r="AI2451"/>
  <c r="AM2451" s="1"/>
  <c r="J2452"/>
  <c r="I2453"/>
  <c r="J2453"/>
  <c r="M2452"/>
  <c r="I2454"/>
  <c r="I2450"/>
  <c r="C2445"/>
  <c r="S2445" s="1"/>
  <c r="U2445" s="1"/>
  <c r="V2445" s="1"/>
  <c r="C2449"/>
  <c r="T2449" s="1"/>
  <c r="AI2447"/>
  <c r="AJ2447" s="1"/>
  <c r="AI2446"/>
  <c r="AJ2446" s="1"/>
  <c r="C2448"/>
  <c r="S2448" s="1"/>
  <c r="U2448" s="1"/>
  <c r="V2448" s="1"/>
  <c r="F2448"/>
  <c r="Z2448" s="1"/>
  <c r="AB2448" s="1"/>
  <c r="AC2448" s="1"/>
  <c r="AD2448" s="1"/>
  <c r="AI2449"/>
  <c r="AL2449" s="1"/>
  <c r="AI2448"/>
  <c r="AK2448" s="1"/>
  <c r="AI2445"/>
  <c r="AM2445" s="1"/>
  <c r="F2449"/>
  <c r="AA2449" s="1"/>
  <c r="F2445"/>
  <c r="Z2445" s="1"/>
  <c r="AB2445" s="1"/>
  <c r="AC2445" s="1"/>
  <c r="C2447"/>
  <c r="T2447" s="1"/>
  <c r="F2446"/>
  <c r="AA2446" s="1"/>
  <c r="F2447"/>
  <c r="AA2447" s="1"/>
  <c r="I2447"/>
  <c r="AI2443"/>
  <c r="AJ2443" s="1"/>
  <c r="J2447"/>
  <c r="C2446"/>
  <c r="J2448"/>
  <c r="I2448"/>
  <c r="I2441"/>
  <c r="J2441"/>
  <c r="M2440"/>
  <c r="F2442"/>
  <c r="AA2442" s="1"/>
  <c r="F2444"/>
  <c r="Z2444" s="1"/>
  <c r="AB2444" s="1"/>
  <c r="AC2444" s="1"/>
  <c r="C2442"/>
  <c r="T2442" s="1"/>
  <c r="C2443"/>
  <c r="S2443" s="1"/>
  <c r="U2443" s="1"/>
  <c r="V2443" s="1"/>
  <c r="C2444"/>
  <c r="T2444" s="1"/>
  <c r="AI2441"/>
  <c r="AJ2441" s="1"/>
  <c r="AI2440"/>
  <c r="AK2440" s="1"/>
  <c r="F2443"/>
  <c r="AA2443" s="1"/>
  <c r="AI2444"/>
  <c r="AM2444" s="1"/>
  <c r="AI2442"/>
  <c r="AM2442" s="1"/>
  <c r="I2442"/>
  <c r="J2443"/>
  <c r="M2442"/>
  <c r="I2444"/>
  <c r="I2440"/>
  <c r="I2443"/>
  <c r="AL2490" l="1"/>
  <c r="AL2478"/>
  <c r="Z2480"/>
  <c r="AB2480" s="1"/>
  <c r="AC2480" s="1"/>
  <c r="AD2480" s="1"/>
  <c r="AJ2469"/>
  <c r="AK2478"/>
  <c r="AK2488"/>
  <c r="AL2498"/>
  <c r="AK2487"/>
  <c r="AA2494"/>
  <c r="AM2488"/>
  <c r="AA2495"/>
  <c r="AL2486"/>
  <c r="AM2491"/>
  <c r="Z2469"/>
  <c r="AB2469" s="1"/>
  <c r="AC2469" s="1"/>
  <c r="AD2469" s="1"/>
  <c r="AM2480"/>
  <c r="AK2498"/>
  <c r="Z2492"/>
  <c r="AB2492" s="1"/>
  <c r="AC2492" s="1"/>
  <c r="AD2492" s="1"/>
  <c r="AJ2487"/>
  <c r="S2494"/>
  <c r="U2494" s="1"/>
  <c r="V2494" s="1"/>
  <c r="AK2490"/>
  <c r="AM2499"/>
  <c r="AM2490"/>
  <c r="AJ2492"/>
  <c r="AL2499"/>
  <c r="Z2500"/>
  <c r="AB2500" s="1"/>
  <c r="AC2500" s="1"/>
  <c r="AD2500" s="1"/>
  <c r="AJ2488"/>
  <c r="AA2498"/>
  <c r="AJ2499"/>
  <c r="AK2475"/>
  <c r="AJ2475"/>
  <c r="AL2489"/>
  <c r="S2480"/>
  <c r="U2480" s="1"/>
  <c r="V2480" s="1"/>
  <c r="AK2496"/>
  <c r="AL2468"/>
  <c r="AJ2468"/>
  <c r="AL2469"/>
  <c r="AM2482"/>
  <c r="AJ2481"/>
  <c r="T2489"/>
  <c r="T2473"/>
  <c r="AA2466"/>
  <c r="AM2492"/>
  <c r="Z2472"/>
  <c r="AB2472" s="1"/>
  <c r="AC2472" s="1"/>
  <c r="AD2472" s="1"/>
  <c r="AM2481"/>
  <c r="Z2462"/>
  <c r="AB2462" s="1"/>
  <c r="AC2462" s="1"/>
  <c r="S2464"/>
  <c r="U2464" s="1"/>
  <c r="V2464" s="1"/>
  <c r="AL2482"/>
  <c r="AL2481"/>
  <c r="AK2472"/>
  <c r="AL2496"/>
  <c r="AM2477"/>
  <c r="AJ2472"/>
  <c r="AA2470"/>
  <c r="AA2482"/>
  <c r="AM2489"/>
  <c r="T2477"/>
  <c r="AK2492"/>
  <c r="AL2472"/>
  <c r="AD2497"/>
  <c r="AD2466"/>
  <c r="W2479"/>
  <c r="W2498"/>
  <c r="S2472"/>
  <c r="U2472" s="1"/>
  <c r="V2472" s="1"/>
  <c r="T2472"/>
  <c r="K2498"/>
  <c r="K2499"/>
  <c r="AD2482"/>
  <c r="W2497"/>
  <c r="W2475"/>
  <c r="AD2478"/>
  <c r="AD2474"/>
  <c r="W2489"/>
  <c r="AD2486"/>
  <c r="AD2477"/>
  <c r="Z2465"/>
  <c r="AB2465" s="1"/>
  <c r="AC2465" s="1"/>
  <c r="N2496"/>
  <c r="AD2489"/>
  <c r="AD2485"/>
  <c r="W2483"/>
  <c r="T2467"/>
  <c r="S2467"/>
  <c r="U2467" s="1"/>
  <c r="V2467" s="1"/>
  <c r="AD2467"/>
  <c r="AD2483"/>
  <c r="AD2501"/>
  <c r="AD2487"/>
  <c r="W2469"/>
  <c r="W2501"/>
  <c r="W2476"/>
  <c r="W2473"/>
  <c r="AD2471"/>
  <c r="W2471"/>
  <c r="K2488"/>
  <c r="K2500"/>
  <c r="K2489"/>
  <c r="N2494"/>
  <c r="W2494"/>
  <c r="K2494"/>
  <c r="K2495"/>
  <c r="AD2498"/>
  <c r="AD2491"/>
  <c r="AD2468"/>
  <c r="AD2475"/>
  <c r="AD2476"/>
  <c r="AD2490"/>
  <c r="AD2496"/>
  <c r="K2487"/>
  <c r="K2486"/>
  <c r="W2485"/>
  <c r="W2493"/>
  <c r="W2495"/>
  <c r="W2499"/>
  <c r="W2481"/>
  <c r="AD2495"/>
  <c r="W2477"/>
  <c r="AD2479"/>
  <c r="W2480"/>
  <c r="AD2499"/>
  <c r="W2500"/>
  <c r="K2496"/>
  <c r="N2498"/>
  <c r="N2499"/>
  <c r="W2468"/>
  <c r="W2487"/>
  <c r="W2491"/>
  <c r="AD2488"/>
  <c r="AD2473"/>
  <c r="AD2481"/>
  <c r="W2484"/>
  <c r="K2491"/>
  <c r="K2490"/>
  <c r="AD2494"/>
  <c r="W2490"/>
  <c r="AD2484"/>
  <c r="K2472"/>
  <c r="K2480"/>
  <c r="K2484"/>
  <c r="K2466"/>
  <c r="K2474"/>
  <c r="K2478"/>
  <c r="K2469"/>
  <c r="K2473"/>
  <c r="K2477"/>
  <c r="K2481"/>
  <c r="K2485"/>
  <c r="K2468"/>
  <c r="K2476"/>
  <c r="K2470"/>
  <c r="K2467"/>
  <c r="K2471"/>
  <c r="K2475"/>
  <c r="K2479"/>
  <c r="K2483"/>
  <c r="K2482"/>
  <c r="AD2493"/>
  <c r="W2488"/>
  <c r="W2492"/>
  <c r="W2496"/>
  <c r="AD2470"/>
  <c r="N2495"/>
  <c r="K2493"/>
  <c r="N2493"/>
  <c r="N2500"/>
  <c r="K2501"/>
  <c r="N2501"/>
  <c r="K2497"/>
  <c r="K2492"/>
  <c r="N2492"/>
  <c r="AM2462"/>
  <c r="AL2462"/>
  <c r="AJ2462"/>
  <c r="Z2464"/>
  <c r="AB2464" s="1"/>
  <c r="AC2464" s="1"/>
  <c r="AD2464" s="1"/>
  <c r="AM2464"/>
  <c r="AJ2464"/>
  <c r="AL2464"/>
  <c r="AA2460"/>
  <c r="T2463"/>
  <c r="AK2461"/>
  <c r="AM2461"/>
  <c r="AL2461"/>
  <c r="T2460"/>
  <c r="T2465"/>
  <c r="S2462"/>
  <c r="U2462" s="1"/>
  <c r="V2462" s="1"/>
  <c r="W2462" s="1"/>
  <c r="Z2457"/>
  <c r="AB2457" s="1"/>
  <c r="AC2457" s="1"/>
  <c r="AD2457" s="1"/>
  <c r="AM2463"/>
  <c r="AL2463"/>
  <c r="AA2461"/>
  <c r="AJ2463"/>
  <c r="T2461"/>
  <c r="AM2465"/>
  <c r="AL2460"/>
  <c r="AK2460"/>
  <c r="AM2460"/>
  <c r="Z2463"/>
  <c r="AB2463" s="1"/>
  <c r="AC2463" s="1"/>
  <c r="AD2463" s="1"/>
  <c r="AA2463"/>
  <c r="AL2465"/>
  <c r="AK2465"/>
  <c r="AD2460"/>
  <c r="AD2465"/>
  <c r="W2464"/>
  <c r="AD2462"/>
  <c r="K2462"/>
  <c r="W2461"/>
  <c r="W2463"/>
  <c r="AD2461"/>
  <c r="W2465"/>
  <c r="T2458"/>
  <c r="S2455"/>
  <c r="U2455" s="1"/>
  <c r="V2455" s="1"/>
  <c r="W2455" s="1"/>
  <c r="T2456"/>
  <c r="AL2457"/>
  <c r="AM2456"/>
  <c r="S2453"/>
  <c r="U2453" s="1"/>
  <c r="V2453" s="1"/>
  <c r="W2453" s="1"/>
  <c r="AK2457"/>
  <c r="AK2456"/>
  <c r="AJ2456"/>
  <c r="AM2455"/>
  <c r="AJ2458"/>
  <c r="S2459"/>
  <c r="U2459" s="1"/>
  <c r="V2459" s="1"/>
  <c r="W2459" s="1"/>
  <c r="AM2458"/>
  <c r="AA2455"/>
  <c r="AL2455"/>
  <c r="AM2459"/>
  <c r="AA2459"/>
  <c r="AK2455"/>
  <c r="AJ2459"/>
  <c r="Z2456"/>
  <c r="AB2456" s="1"/>
  <c r="AC2456" s="1"/>
  <c r="AD2456" s="1"/>
  <c r="AL2459"/>
  <c r="AL2458"/>
  <c r="Z2458"/>
  <c r="AB2458" s="1"/>
  <c r="AC2458" s="1"/>
  <c r="AD2458" s="1"/>
  <c r="AM2457"/>
  <c r="S2457"/>
  <c r="U2457" s="1"/>
  <c r="V2457" s="1"/>
  <c r="T2457"/>
  <c r="W2458"/>
  <c r="K2458"/>
  <c r="K2456"/>
  <c r="K2457"/>
  <c r="K2455"/>
  <c r="AD2459"/>
  <c r="W2456"/>
  <c r="AD2455"/>
  <c r="AK2451"/>
  <c r="AJ2452"/>
  <c r="AJ2451"/>
  <c r="AL2451"/>
  <c r="AA2453"/>
  <c r="AM2452"/>
  <c r="Z2454"/>
  <c r="AB2454" s="1"/>
  <c r="AC2454" s="1"/>
  <c r="AD2454" s="1"/>
  <c r="Z2452"/>
  <c r="AB2452" s="1"/>
  <c r="AC2452" s="1"/>
  <c r="AD2452" s="1"/>
  <c r="AK2450"/>
  <c r="S2451"/>
  <c r="U2451" s="1"/>
  <c r="V2451" s="1"/>
  <c r="W2451" s="1"/>
  <c r="AM2450"/>
  <c r="AL2452"/>
  <c r="AK2453"/>
  <c r="AJ2450"/>
  <c r="Z2450"/>
  <c r="AB2450" s="1"/>
  <c r="AC2450" s="1"/>
  <c r="AD2450" s="1"/>
  <c r="T2450"/>
  <c r="AL2454"/>
  <c r="S2452"/>
  <c r="U2452" s="1"/>
  <c r="V2452" s="1"/>
  <c r="W2452" s="1"/>
  <c r="AK2454"/>
  <c r="Z2451"/>
  <c r="AB2451" s="1"/>
  <c r="AC2451" s="1"/>
  <c r="AD2451" s="1"/>
  <c r="AJ2454"/>
  <c r="S2454"/>
  <c r="U2454" s="1"/>
  <c r="V2454" s="1"/>
  <c r="W2454" s="1"/>
  <c r="AL2453"/>
  <c r="AJ2453"/>
  <c r="AJ2448"/>
  <c r="W2450"/>
  <c r="AM2449"/>
  <c r="T2445"/>
  <c r="S2449"/>
  <c r="U2449" s="1"/>
  <c r="V2449" s="1"/>
  <c r="W2449" s="1"/>
  <c r="AL2447"/>
  <c r="AM2447"/>
  <c r="T2448"/>
  <c r="AM2446"/>
  <c r="AL2446"/>
  <c r="AA2448"/>
  <c r="AK2447"/>
  <c r="AK2446"/>
  <c r="AL2445"/>
  <c r="AL2443"/>
  <c r="AJ2449"/>
  <c r="AK2449"/>
  <c r="AK2443"/>
  <c r="AM2448"/>
  <c r="AL2448"/>
  <c r="Z2449"/>
  <c r="AB2449" s="1"/>
  <c r="AC2449" s="1"/>
  <c r="AD2449" s="1"/>
  <c r="AJ2445"/>
  <c r="AK2445"/>
  <c r="Z2447"/>
  <c r="AB2447" s="1"/>
  <c r="AC2447" s="1"/>
  <c r="AD2447" s="1"/>
  <c r="S2447"/>
  <c r="U2447" s="1"/>
  <c r="V2447" s="1"/>
  <c r="W2447" s="1"/>
  <c r="AK2442"/>
  <c r="Z2446"/>
  <c r="AB2446" s="1"/>
  <c r="AC2446" s="1"/>
  <c r="AD2446" s="1"/>
  <c r="AA2445"/>
  <c r="T2446"/>
  <c r="S2446"/>
  <c r="U2446" s="1"/>
  <c r="V2446" s="1"/>
  <c r="AD2445"/>
  <c r="W2445"/>
  <c r="W2448"/>
  <c r="AM2443"/>
  <c r="AM2441"/>
  <c r="AM2440"/>
  <c r="AJ2440"/>
  <c r="S2442"/>
  <c r="U2442" s="1"/>
  <c r="V2442" s="1"/>
  <c r="W2442" s="1"/>
  <c r="AJ2444"/>
  <c r="AL2442"/>
  <c r="Z2442"/>
  <c r="AB2442" s="1"/>
  <c r="AC2442" s="1"/>
  <c r="AD2442" s="1"/>
  <c r="AJ2442"/>
  <c r="S2444"/>
  <c r="U2444" s="1"/>
  <c r="V2444" s="1"/>
  <c r="W2444" s="1"/>
  <c r="AL2441"/>
  <c r="AA2444"/>
  <c r="AK2441"/>
  <c r="AL2440"/>
  <c r="T2443"/>
  <c r="AK2444"/>
  <c r="AL2444"/>
  <c r="Z2443"/>
  <c r="AB2443" s="1"/>
  <c r="AC2443" s="1"/>
  <c r="AD2443" s="1"/>
  <c r="W2443"/>
  <c r="AD2444"/>
  <c r="W2472" l="1"/>
  <c r="W2467"/>
  <c r="W2457"/>
  <c r="W2446"/>
  <c r="B2436"/>
  <c r="D2436"/>
  <c r="E2436"/>
  <c r="H2436"/>
  <c r="J2436" s="1"/>
  <c r="AG2436"/>
  <c r="AH2436"/>
  <c r="B2437"/>
  <c r="D2437"/>
  <c r="E2437"/>
  <c r="H2437"/>
  <c r="I2437" s="1"/>
  <c r="AG2437"/>
  <c r="AH2437"/>
  <c r="B2438"/>
  <c r="D2438"/>
  <c r="E2438"/>
  <c r="H2438"/>
  <c r="J2438" s="1"/>
  <c r="AG2438"/>
  <c r="AH2438"/>
  <c r="B2439"/>
  <c r="D2439"/>
  <c r="E2439"/>
  <c r="H2439"/>
  <c r="M2439" s="1"/>
  <c r="AG2439"/>
  <c r="AH2439"/>
  <c r="B2434"/>
  <c r="D2434"/>
  <c r="E2434"/>
  <c r="H2434"/>
  <c r="J2434" s="1"/>
  <c r="M2434"/>
  <c r="AG2434"/>
  <c r="AH2434"/>
  <c r="B2435"/>
  <c r="D2435"/>
  <c r="E2435"/>
  <c r="H2435"/>
  <c r="M2435" s="1"/>
  <c r="AG2435"/>
  <c r="AH2435"/>
  <c r="B2430"/>
  <c r="D2430"/>
  <c r="E2430"/>
  <c r="H2430"/>
  <c r="J2430" s="1"/>
  <c r="AG2430"/>
  <c r="AH2430"/>
  <c r="B2431"/>
  <c r="D2431"/>
  <c r="E2431"/>
  <c r="H2431"/>
  <c r="J2431" s="1"/>
  <c r="AG2431"/>
  <c r="AH2431"/>
  <c r="B2432"/>
  <c r="D2432"/>
  <c r="E2432"/>
  <c r="H2432"/>
  <c r="M2432" s="1"/>
  <c r="AG2432"/>
  <c r="AH2432"/>
  <c r="B2433"/>
  <c r="D2433"/>
  <c r="E2433"/>
  <c r="H2433"/>
  <c r="M2433" s="1"/>
  <c r="AG2433"/>
  <c r="AH2433"/>
  <c r="B2428"/>
  <c r="D2428"/>
  <c r="E2428"/>
  <c r="H2428"/>
  <c r="J2428" s="1"/>
  <c r="AG2428"/>
  <c r="AH2428"/>
  <c r="B2429"/>
  <c r="D2429"/>
  <c r="E2429"/>
  <c r="H2429"/>
  <c r="J2429" s="1"/>
  <c r="AG2429"/>
  <c r="AH2429"/>
  <c r="B2427"/>
  <c r="D2427"/>
  <c r="E2427"/>
  <c r="H2427"/>
  <c r="J2427" s="1"/>
  <c r="AG2427"/>
  <c r="AH2427"/>
  <c r="B2425"/>
  <c r="D2425"/>
  <c r="E2425"/>
  <c r="H2425"/>
  <c r="J2425" s="1"/>
  <c r="AG2425"/>
  <c r="AH2425"/>
  <c r="B2426"/>
  <c r="D2426"/>
  <c r="E2426"/>
  <c r="H2426"/>
  <c r="M2426" s="1"/>
  <c r="AG2426"/>
  <c r="AH2426"/>
  <c r="B2424"/>
  <c r="D2424"/>
  <c r="E2424"/>
  <c r="H2424"/>
  <c r="J2424" s="1"/>
  <c r="AG2424"/>
  <c r="AH2424"/>
  <c r="B2422"/>
  <c r="D2422"/>
  <c r="E2422"/>
  <c r="H2422"/>
  <c r="J2422" s="1"/>
  <c r="AG2422"/>
  <c r="AH2422"/>
  <c r="B2423"/>
  <c r="D2423"/>
  <c r="E2423"/>
  <c r="H2423"/>
  <c r="I2423" s="1"/>
  <c r="AG2423"/>
  <c r="AH2423"/>
  <c r="B2421"/>
  <c r="D2421"/>
  <c r="E2421"/>
  <c r="H2421"/>
  <c r="J2421" s="1"/>
  <c r="AG2421"/>
  <c r="AH2421"/>
  <c r="B2420"/>
  <c r="D2420"/>
  <c r="E2420"/>
  <c r="H2420"/>
  <c r="J2420" s="1"/>
  <c r="AG2420"/>
  <c r="AH2420"/>
  <c r="B2419"/>
  <c r="D2419"/>
  <c r="E2419"/>
  <c r="H2419"/>
  <c r="J2419" s="1"/>
  <c r="AG2419"/>
  <c r="AH2419"/>
  <c r="B2416"/>
  <c r="D2416"/>
  <c r="E2416"/>
  <c r="H2416"/>
  <c r="J2416" s="1"/>
  <c r="AG2416"/>
  <c r="AH2416"/>
  <c r="B2417"/>
  <c r="D2417"/>
  <c r="E2417"/>
  <c r="H2417"/>
  <c r="J2417" s="1"/>
  <c r="AG2417"/>
  <c r="AH2417"/>
  <c r="B2418"/>
  <c r="D2418"/>
  <c r="E2418"/>
  <c r="H2418"/>
  <c r="M2418" s="1"/>
  <c r="AG2418"/>
  <c r="AH2418"/>
  <c r="B2415"/>
  <c r="D2415"/>
  <c r="E2415"/>
  <c r="H2415"/>
  <c r="J2415" s="1"/>
  <c r="AG2415"/>
  <c r="AH2415"/>
  <c r="B2413"/>
  <c r="D2413"/>
  <c r="E2413"/>
  <c r="H2413"/>
  <c r="J2413" s="1"/>
  <c r="AG2413"/>
  <c r="AH2413"/>
  <c r="B2414"/>
  <c r="D2414"/>
  <c r="E2414"/>
  <c r="H2414"/>
  <c r="M2414" s="1"/>
  <c r="AG2414"/>
  <c r="AH2414"/>
  <c r="B2412"/>
  <c r="D2412"/>
  <c r="E2412"/>
  <c r="H2412"/>
  <c r="J2412" s="1"/>
  <c r="AG2412"/>
  <c r="AH2412"/>
  <c r="B2411"/>
  <c r="D2411"/>
  <c r="E2411"/>
  <c r="H2411"/>
  <c r="J2411" s="1"/>
  <c r="AG2411"/>
  <c r="AH2411"/>
  <c r="B2409"/>
  <c r="D2409"/>
  <c r="E2409"/>
  <c r="H2409"/>
  <c r="J2409" s="1"/>
  <c r="AG2409"/>
  <c r="AH2409"/>
  <c r="B2410"/>
  <c r="D2410"/>
  <c r="E2410"/>
  <c r="H2410"/>
  <c r="J2410" s="1"/>
  <c r="AG2410"/>
  <c r="AH2410"/>
  <c r="B2408"/>
  <c r="D2408"/>
  <c r="E2408"/>
  <c r="H2408"/>
  <c r="J2408" s="1"/>
  <c r="AG2408"/>
  <c r="AH2408"/>
  <c r="B2407"/>
  <c r="D2407"/>
  <c r="E2407"/>
  <c r="H2407"/>
  <c r="J2407" s="1"/>
  <c r="AG2407"/>
  <c r="AH2407"/>
  <c r="B2406"/>
  <c r="D2406"/>
  <c r="E2406"/>
  <c r="H2406"/>
  <c r="J2406" s="1"/>
  <c r="AG2406"/>
  <c r="AH2406"/>
  <c r="B2405"/>
  <c r="D2405"/>
  <c r="E2405"/>
  <c r="H2405"/>
  <c r="M2405" s="1"/>
  <c r="AG2405"/>
  <c r="AH2405"/>
  <c r="B2404"/>
  <c r="D2404"/>
  <c r="E2404"/>
  <c r="H2404"/>
  <c r="M2404" s="1"/>
  <c r="AG2404"/>
  <c r="AH2404"/>
  <c r="B2403"/>
  <c r="D2403"/>
  <c r="E2403"/>
  <c r="H2403"/>
  <c r="I2403" s="1"/>
  <c r="AG2403"/>
  <c r="AH2403"/>
  <c r="B2402"/>
  <c r="D2402"/>
  <c r="E2402"/>
  <c r="H2402"/>
  <c r="J2402" s="1"/>
  <c r="AG2402"/>
  <c r="AH2402"/>
  <c r="B2401"/>
  <c r="D2401"/>
  <c r="E2401"/>
  <c r="H2401"/>
  <c r="J2401" s="1"/>
  <c r="AG2401"/>
  <c r="AH2401"/>
  <c r="N2445" l="1"/>
  <c r="M2417"/>
  <c r="J2433"/>
  <c r="J2437"/>
  <c r="M2436"/>
  <c r="N2452" s="1"/>
  <c r="M2437"/>
  <c r="J2435"/>
  <c r="C2440"/>
  <c r="C2441"/>
  <c r="F2440"/>
  <c r="F2441"/>
  <c r="AI2439"/>
  <c r="AM2439" s="1"/>
  <c r="C2439"/>
  <c r="S2439" s="1"/>
  <c r="U2439" s="1"/>
  <c r="V2439" s="1"/>
  <c r="F2439"/>
  <c r="Z2439" s="1"/>
  <c r="AB2439" s="1"/>
  <c r="AC2439" s="1"/>
  <c r="AD2439" s="1"/>
  <c r="C2437"/>
  <c r="T2437" s="1"/>
  <c r="AI2436"/>
  <c r="AM2436" s="1"/>
  <c r="C2436"/>
  <c r="T2436" s="1"/>
  <c r="C2438"/>
  <c r="S2438" s="1"/>
  <c r="U2438" s="1"/>
  <c r="V2438" s="1"/>
  <c r="F2436"/>
  <c r="Z2436" s="1"/>
  <c r="AB2436" s="1"/>
  <c r="AC2436" s="1"/>
  <c r="AI2437"/>
  <c r="AK2437" s="1"/>
  <c r="F2437"/>
  <c r="Z2437" s="1"/>
  <c r="AB2437" s="1"/>
  <c r="AC2437" s="1"/>
  <c r="F2438"/>
  <c r="Z2438" s="1"/>
  <c r="AB2438" s="1"/>
  <c r="AC2438" s="1"/>
  <c r="AI2438"/>
  <c r="AL2438" s="1"/>
  <c r="J2439"/>
  <c r="M2438"/>
  <c r="I2438"/>
  <c r="I2439"/>
  <c r="I2436"/>
  <c r="I2429"/>
  <c r="I2435"/>
  <c r="K2454" s="1"/>
  <c r="M2429"/>
  <c r="F2434"/>
  <c r="Z2434" s="1"/>
  <c r="AB2434" s="1"/>
  <c r="AC2434" s="1"/>
  <c r="C2435"/>
  <c r="S2435" s="1"/>
  <c r="U2435" s="1"/>
  <c r="V2435" s="1"/>
  <c r="F2435"/>
  <c r="AA2435" s="1"/>
  <c r="C2434"/>
  <c r="S2434" s="1"/>
  <c r="U2434" s="1"/>
  <c r="V2434" s="1"/>
  <c r="AI2435"/>
  <c r="AK2435" s="1"/>
  <c r="AI2434"/>
  <c r="AL2434" s="1"/>
  <c r="I2434"/>
  <c r="K2453" s="1"/>
  <c r="AI2433"/>
  <c r="AL2433" s="1"/>
  <c r="M2428"/>
  <c r="I2431"/>
  <c r="M2430"/>
  <c r="M2415"/>
  <c r="M2431"/>
  <c r="M2406"/>
  <c r="I2417"/>
  <c r="M2416"/>
  <c r="AI2432"/>
  <c r="AK2432" s="1"/>
  <c r="F2433"/>
  <c r="AA2433" s="1"/>
  <c r="F2431"/>
  <c r="Z2431" s="1"/>
  <c r="AB2431" s="1"/>
  <c r="AC2431" s="1"/>
  <c r="F2430"/>
  <c r="Z2430" s="1"/>
  <c r="AB2430" s="1"/>
  <c r="AC2430" s="1"/>
  <c r="C2430"/>
  <c r="T2430" s="1"/>
  <c r="C2433"/>
  <c r="T2433" s="1"/>
  <c r="AI2428"/>
  <c r="AL2428" s="1"/>
  <c r="C2431"/>
  <c r="T2431" s="1"/>
  <c r="F2432"/>
  <c r="AA2432" s="1"/>
  <c r="AI2431"/>
  <c r="AJ2431" s="1"/>
  <c r="AI2430"/>
  <c r="AJ2430" s="1"/>
  <c r="I2432"/>
  <c r="J2432"/>
  <c r="I2433"/>
  <c r="K2452" s="1"/>
  <c r="C2432"/>
  <c r="I2430"/>
  <c r="C2428"/>
  <c r="T2428" s="1"/>
  <c r="C2429"/>
  <c r="T2429" s="1"/>
  <c r="F2428"/>
  <c r="AA2428" s="1"/>
  <c r="AI2429"/>
  <c r="AL2429" s="1"/>
  <c r="F2429"/>
  <c r="AA2429" s="1"/>
  <c r="C2427"/>
  <c r="T2427" s="1"/>
  <c r="AM2428"/>
  <c r="I2428"/>
  <c r="M2412"/>
  <c r="M2419"/>
  <c r="M2420"/>
  <c r="M2421"/>
  <c r="J2423"/>
  <c r="M2422"/>
  <c r="I2426"/>
  <c r="I2425"/>
  <c r="M2423"/>
  <c r="M2424"/>
  <c r="J2426"/>
  <c r="M2425"/>
  <c r="M2427"/>
  <c r="AI2427"/>
  <c r="AM2427" s="1"/>
  <c r="F2427"/>
  <c r="Z2427" s="1"/>
  <c r="AB2427" s="1"/>
  <c r="AC2427" s="1"/>
  <c r="AI2425"/>
  <c r="AJ2425" s="1"/>
  <c r="I2427"/>
  <c r="C2426"/>
  <c r="T2426" s="1"/>
  <c r="C2424"/>
  <c r="S2424" s="1"/>
  <c r="U2424" s="1"/>
  <c r="V2424" s="1"/>
  <c r="AI2426"/>
  <c r="AL2426" s="1"/>
  <c r="C2425"/>
  <c r="T2425" s="1"/>
  <c r="F2426"/>
  <c r="AA2426" s="1"/>
  <c r="F2425"/>
  <c r="AA2425" s="1"/>
  <c r="AI2424"/>
  <c r="AJ2424" s="1"/>
  <c r="F2424"/>
  <c r="Z2424" s="1"/>
  <c r="AB2424" s="1"/>
  <c r="AC2424" s="1"/>
  <c r="C2422"/>
  <c r="T2422" s="1"/>
  <c r="I2424"/>
  <c r="C2423"/>
  <c r="S2423" s="1"/>
  <c r="U2423" s="1"/>
  <c r="V2423" s="1"/>
  <c r="AI2422"/>
  <c r="AK2422" s="1"/>
  <c r="F2422"/>
  <c r="Z2422" s="1"/>
  <c r="AB2422" s="1"/>
  <c r="AC2422" s="1"/>
  <c r="F2423"/>
  <c r="Z2423" s="1"/>
  <c r="AB2423" s="1"/>
  <c r="AC2423" s="1"/>
  <c r="AI2421"/>
  <c r="AK2421" s="1"/>
  <c r="AI2423"/>
  <c r="AM2423" s="1"/>
  <c r="I2422"/>
  <c r="F2421"/>
  <c r="AA2421" s="1"/>
  <c r="C2421"/>
  <c r="T2421" s="1"/>
  <c r="C2420"/>
  <c r="S2420" s="1"/>
  <c r="U2420" s="1"/>
  <c r="V2420" s="1"/>
  <c r="I2421"/>
  <c r="AI2420"/>
  <c r="AJ2420" s="1"/>
  <c r="F2420"/>
  <c r="Z2420" s="1"/>
  <c r="AB2420" s="1"/>
  <c r="AC2420" s="1"/>
  <c r="I2420"/>
  <c r="AI2419"/>
  <c r="AK2419" s="1"/>
  <c r="F2419"/>
  <c r="Z2419" s="1"/>
  <c r="AB2419" s="1"/>
  <c r="AC2419" s="1"/>
  <c r="C2419"/>
  <c r="T2419" s="1"/>
  <c r="I2419"/>
  <c r="F2418"/>
  <c r="AA2418" s="1"/>
  <c r="C2416"/>
  <c r="T2416" s="1"/>
  <c r="C2418"/>
  <c r="T2418" s="1"/>
  <c r="C2415"/>
  <c r="T2415" s="1"/>
  <c r="AI2418"/>
  <c r="AK2418" s="1"/>
  <c r="C2417"/>
  <c r="T2417" s="1"/>
  <c r="AI2417"/>
  <c r="AK2417" s="1"/>
  <c r="AI2416"/>
  <c r="AJ2416" s="1"/>
  <c r="F2416"/>
  <c r="Z2416" s="1"/>
  <c r="AB2416" s="1"/>
  <c r="AC2416" s="1"/>
  <c r="F2417"/>
  <c r="Z2417" s="1"/>
  <c r="AB2417" s="1"/>
  <c r="AC2417" s="1"/>
  <c r="I2418"/>
  <c r="J2418"/>
  <c r="I2416"/>
  <c r="F2415"/>
  <c r="Z2415" s="1"/>
  <c r="AB2415" s="1"/>
  <c r="AC2415" s="1"/>
  <c r="AI2415"/>
  <c r="AK2415" s="1"/>
  <c r="I2415"/>
  <c r="M2408"/>
  <c r="M2402"/>
  <c r="I2404"/>
  <c r="J2404"/>
  <c r="M2409"/>
  <c r="M2411"/>
  <c r="M2403"/>
  <c r="M2410"/>
  <c r="J2403"/>
  <c r="M2401"/>
  <c r="I2405"/>
  <c r="M2413"/>
  <c r="J2405"/>
  <c r="M2407"/>
  <c r="I2410"/>
  <c r="I2414"/>
  <c r="J2414"/>
  <c r="C2413"/>
  <c r="S2413" s="1"/>
  <c r="U2413" s="1"/>
  <c r="V2413" s="1"/>
  <c r="W2413" s="1"/>
  <c r="C2414"/>
  <c r="T2414" s="1"/>
  <c r="F2413"/>
  <c r="Z2413" s="1"/>
  <c r="AB2413" s="1"/>
  <c r="AC2413" s="1"/>
  <c r="F2414"/>
  <c r="Z2414" s="1"/>
  <c r="AB2414" s="1"/>
  <c r="AC2414" s="1"/>
  <c r="C2412"/>
  <c r="T2412" s="1"/>
  <c r="AI2414"/>
  <c r="AJ2414" s="1"/>
  <c r="AI2413"/>
  <c r="AK2413" s="1"/>
  <c r="I2413"/>
  <c r="F2412"/>
  <c r="Z2412" s="1"/>
  <c r="AB2412" s="1"/>
  <c r="AC2412" s="1"/>
  <c r="AI2412"/>
  <c r="AL2412" s="1"/>
  <c r="I2412"/>
  <c r="C2411"/>
  <c r="T2411" s="1"/>
  <c r="AI2411"/>
  <c r="AL2411" s="1"/>
  <c r="F2409"/>
  <c r="Z2409" s="1"/>
  <c r="AB2409" s="1"/>
  <c r="AC2409" s="1"/>
  <c r="F2411"/>
  <c r="AA2411" s="1"/>
  <c r="I2411"/>
  <c r="AI2409"/>
  <c r="AK2409" s="1"/>
  <c r="AI2410"/>
  <c r="AM2410" s="1"/>
  <c r="C2410"/>
  <c r="T2410" s="1"/>
  <c r="F2410"/>
  <c r="AA2410" s="1"/>
  <c r="C2409"/>
  <c r="T2409" s="1"/>
  <c r="I2409"/>
  <c r="AI2408"/>
  <c r="AL2408" s="1"/>
  <c r="F2408"/>
  <c r="AA2408" s="1"/>
  <c r="C2408"/>
  <c r="S2408" s="1"/>
  <c r="U2408" s="1"/>
  <c r="V2408" s="1"/>
  <c r="I2408"/>
  <c r="AI2407"/>
  <c r="AM2407" s="1"/>
  <c r="C2407"/>
  <c r="T2407" s="1"/>
  <c r="F2407"/>
  <c r="AA2407" s="1"/>
  <c r="I2407"/>
  <c r="F2406"/>
  <c r="Z2406" s="1"/>
  <c r="AB2406" s="1"/>
  <c r="AC2406" s="1"/>
  <c r="C2406"/>
  <c r="T2406" s="1"/>
  <c r="AI2406"/>
  <c r="AK2406" s="1"/>
  <c r="I2406"/>
  <c r="F2405"/>
  <c r="AA2405" s="1"/>
  <c r="AI2405"/>
  <c r="AL2405" s="1"/>
  <c r="C2405"/>
  <c r="T2405" s="1"/>
  <c r="AI2404"/>
  <c r="AM2404" s="1"/>
  <c r="F2404"/>
  <c r="AA2404" s="1"/>
  <c r="C2404"/>
  <c r="S2404" s="1"/>
  <c r="U2404" s="1"/>
  <c r="V2404" s="1"/>
  <c r="AI2403"/>
  <c r="AM2403" s="1"/>
  <c r="F2403"/>
  <c r="AA2403" s="1"/>
  <c r="C2403"/>
  <c r="T2403" s="1"/>
  <c r="AI2402"/>
  <c r="AM2402" s="1"/>
  <c r="AI2401"/>
  <c r="AM2401" s="1"/>
  <c r="I2402"/>
  <c r="I2401"/>
  <c r="B2400"/>
  <c r="C2402" s="1"/>
  <c r="D2400"/>
  <c r="E2400"/>
  <c r="H2400"/>
  <c r="J2400" s="1"/>
  <c r="AG2400"/>
  <c r="AH2400"/>
  <c r="B2399"/>
  <c r="D2399"/>
  <c r="E2399"/>
  <c r="H2399"/>
  <c r="J2399" s="1"/>
  <c r="AG2399"/>
  <c r="AH2399"/>
  <c r="D2398"/>
  <c r="E2398"/>
  <c r="H2398"/>
  <c r="M2398" s="1"/>
  <c r="AG2398"/>
  <c r="AH2398"/>
  <c r="K2449" l="1"/>
  <c r="N2448"/>
  <c r="K2446"/>
  <c r="N2447"/>
  <c r="N2454"/>
  <c r="N2428"/>
  <c r="K2441"/>
  <c r="N2443"/>
  <c r="N2437"/>
  <c r="K2450"/>
  <c r="K2445"/>
  <c r="K2447"/>
  <c r="K2442"/>
  <c r="N2449"/>
  <c r="N2453"/>
  <c r="K2451"/>
  <c r="N2451"/>
  <c r="K2448"/>
  <c r="N2446"/>
  <c r="N2450"/>
  <c r="N2440"/>
  <c r="N2442"/>
  <c r="N2439"/>
  <c r="K2443"/>
  <c r="N2436"/>
  <c r="K2440"/>
  <c r="N2441"/>
  <c r="N2438"/>
  <c r="N2435"/>
  <c r="N2444"/>
  <c r="N2434"/>
  <c r="K2444"/>
  <c r="T2440"/>
  <c r="S2440"/>
  <c r="T2441"/>
  <c r="S2441"/>
  <c r="U2441" s="1"/>
  <c r="V2441" s="1"/>
  <c r="AA2440"/>
  <c r="Z2440"/>
  <c r="AB2440" s="1"/>
  <c r="AC2440" s="1"/>
  <c r="AA2441"/>
  <c r="Z2441"/>
  <c r="AB2441" s="1"/>
  <c r="AC2441" s="1"/>
  <c r="T2438"/>
  <c r="AK2436"/>
  <c r="AK2438"/>
  <c r="AJ2439"/>
  <c r="S2437"/>
  <c r="U2437" s="1"/>
  <c r="V2437" s="1"/>
  <c r="W2437" s="1"/>
  <c r="AL2439"/>
  <c r="AK2439"/>
  <c r="AJ2436"/>
  <c r="AA2439"/>
  <c r="AL2436"/>
  <c r="AM2438"/>
  <c r="T2439"/>
  <c r="AJ2438"/>
  <c r="S2436"/>
  <c r="U2436" s="1"/>
  <c r="V2436" s="1"/>
  <c r="W2436" s="1"/>
  <c r="AA2438"/>
  <c r="AA2436"/>
  <c r="AM2437"/>
  <c r="AJ2437"/>
  <c r="AA2437"/>
  <c r="AL2437"/>
  <c r="AD2437"/>
  <c r="W2439"/>
  <c r="AD2438"/>
  <c r="W2438"/>
  <c r="AD2436"/>
  <c r="K2437"/>
  <c r="K2439"/>
  <c r="K2438"/>
  <c r="K2436"/>
  <c r="AK2434"/>
  <c r="N2433"/>
  <c r="AJ2434"/>
  <c r="N2432"/>
  <c r="N2431"/>
  <c r="N2429"/>
  <c r="AM2434"/>
  <c r="AA2434"/>
  <c r="AJ2435"/>
  <c r="Z2435"/>
  <c r="AB2435" s="1"/>
  <c r="AC2435" s="1"/>
  <c r="AD2435" s="1"/>
  <c r="T2434"/>
  <c r="AM2435"/>
  <c r="T2435"/>
  <c r="AL2435"/>
  <c r="W2435"/>
  <c r="AJ2428"/>
  <c r="K2435"/>
  <c r="K2434"/>
  <c r="AD2434"/>
  <c r="W2434"/>
  <c r="AJ2433"/>
  <c r="AK2433"/>
  <c r="AM2433"/>
  <c r="S2430"/>
  <c r="U2430" s="1"/>
  <c r="V2430" s="1"/>
  <c r="W2430" s="1"/>
  <c r="K2426"/>
  <c r="N2430"/>
  <c r="K2425"/>
  <c r="N2423"/>
  <c r="AL2431"/>
  <c r="AM2432"/>
  <c r="S2431"/>
  <c r="U2431" s="1"/>
  <c r="V2431" s="1"/>
  <c r="W2431" s="1"/>
  <c r="AJ2432"/>
  <c r="AK2431"/>
  <c r="AL2432"/>
  <c r="AA2430"/>
  <c r="AM2431"/>
  <c r="Z2432"/>
  <c r="AB2432" s="1"/>
  <c r="AC2432" s="1"/>
  <c r="AD2432" s="1"/>
  <c r="S2433"/>
  <c r="U2433" s="1"/>
  <c r="V2433" s="1"/>
  <c r="W2433" s="1"/>
  <c r="AA2431"/>
  <c r="Z2433"/>
  <c r="AB2433" s="1"/>
  <c r="AC2433" s="1"/>
  <c r="AD2433" s="1"/>
  <c r="AM2430"/>
  <c r="AK2428"/>
  <c r="AL2430"/>
  <c r="AK2430"/>
  <c r="AD2430"/>
  <c r="AD2431"/>
  <c r="K2433"/>
  <c r="K2432"/>
  <c r="K2431"/>
  <c r="K2430"/>
  <c r="S2432"/>
  <c r="U2432" s="1"/>
  <c r="V2432" s="1"/>
  <c r="T2432"/>
  <c r="S2428"/>
  <c r="U2428" s="1"/>
  <c r="V2428" s="1"/>
  <c r="W2428" s="1"/>
  <c r="S2429"/>
  <c r="U2429" s="1"/>
  <c r="V2429" s="1"/>
  <c r="W2429" s="1"/>
  <c r="AK2429"/>
  <c r="Z2429"/>
  <c r="AB2429" s="1"/>
  <c r="AC2429" s="1"/>
  <c r="AD2429" s="1"/>
  <c r="Z2428"/>
  <c r="AB2428" s="1"/>
  <c r="AC2428" s="1"/>
  <c r="AD2428" s="1"/>
  <c r="AM2429"/>
  <c r="AJ2429"/>
  <c r="S2427"/>
  <c r="U2427" s="1"/>
  <c r="V2427" s="1"/>
  <c r="W2427" s="1"/>
  <c r="K2428"/>
  <c r="K2429"/>
  <c r="N2426"/>
  <c r="N2425"/>
  <c r="N2421"/>
  <c r="N2427"/>
  <c r="N2420"/>
  <c r="N2422"/>
  <c r="N2424"/>
  <c r="K2420"/>
  <c r="K2427"/>
  <c r="K2421"/>
  <c r="K2424"/>
  <c r="AM2425"/>
  <c r="AL2425"/>
  <c r="AK2427"/>
  <c r="AJ2427"/>
  <c r="AL2427"/>
  <c r="AA2427"/>
  <c r="AK2425"/>
  <c r="AD2427"/>
  <c r="Z2425"/>
  <c r="AB2425" s="1"/>
  <c r="AC2425" s="1"/>
  <c r="AD2425" s="1"/>
  <c r="Z2426"/>
  <c r="AB2426" s="1"/>
  <c r="AC2426" s="1"/>
  <c r="AD2426" s="1"/>
  <c r="AJ2426"/>
  <c r="AK2426"/>
  <c r="S2426"/>
  <c r="U2426" s="1"/>
  <c r="V2426" s="1"/>
  <c r="W2426" s="1"/>
  <c r="T2424"/>
  <c r="AM2426"/>
  <c r="S2425"/>
  <c r="U2425" s="1"/>
  <c r="V2425" s="1"/>
  <c r="W2425" s="1"/>
  <c r="S2422"/>
  <c r="U2422" s="1"/>
  <c r="V2422" s="1"/>
  <c r="W2422" s="1"/>
  <c r="AL2424"/>
  <c r="AK2424"/>
  <c r="AM2424"/>
  <c r="AA2424"/>
  <c r="W2424"/>
  <c r="AD2424"/>
  <c r="AM2421"/>
  <c r="AL2423"/>
  <c r="AJ2423"/>
  <c r="AL2421"/>
  <c r="AK2423"/>
  <c r="AJ2422"/>
  <c r="AA2423"/>
  <c r="AM2422"/>
  <c r="AL2422"/>
  <c r="T2423"/>
  <c r="AJ2421"/>
  <c r="AA2422"/>
  <c r="K2423"/>
  <c r="K2422"/>
  <c r="W2423"/>
  <c r="AD2422"/>
  <c r="AM2420"/>
  <c r="AD2423"/>
  <c r="S2421"/>
  <c r="U2421" s="1"/>
  <c r="V2421" s="1"/>
  <c r="W2421" s="1"/>
  <c r="Z2421"/>
  <c r="AB2421" s="1"/>
  <c r="AC2421" s="1"/>
  <c r="AD2421" s="1"/>
  <c r="AK2420"/>
  <c r="AL2420"/>
  <c r="T2420"/>
  <c r="AJ2419"/>
  <c r="AL2419"/>
  <c r="AA2420"/>
  <c r="AM2419"/>
  <c r="W2420"/>
  <c r="AD2420"/>
  <c r="AA2419"/>
  <c r="AJ2417"/>
  <c r="S2419"/>
  <c r="U2419" s="1"/>
  <c r="V2419" s="1"/>
  <c r="W2419" s="1"/>
  <c r="AM2416"/>
  <c r="AL2416"/>
  <c r="AD2419"/>
  <c r="Z2418"/>
  <c r="AB2418" s="1"/>
  <c r="AC2418" s="1"/>
  <c r="AD2418" s="1"/>
  <c r="S2415"/>
  <c r="U2415" s="1"/>
  <c r="V2415" s="1"/>
  <c r="W2415" s="1"/>
  <c r="AA2416"/>
  <c r="AJ2418"/>
  <c r="AL2418"/>
  <c r="AM2418"/>
  <c r="AA2417"/>
  <c r="S2416"/>
  <c r="U2416" s="1"/>
  <c r="V2416" s="1"/>
  <c r="W2416" s="1"/>
  <c r="S2418"/>
  <c r="U2418" s="1"/>
  <c r="V2418" s="1"/>
  <c r="W2418" s="1"/>
  <c r="S2417"/>
  <c r="U2417" s="1"/>
  <c r="V2417" s="1"/>
  <c r="W2417" s="1"/>
  <c r="AK2416"/>
  <c r="AM2417"/>
  <c r="AL2417"/>
  <c r="AD2416"/>
  <c r="AD2417"/>
  <c r="AJ2415"/>
  <c r="AA2415"/>
  <c r="AM2415"/>
  <c r="AL2415"/>
  <c r="AD2415"/>
  <c r="I2398"/>
  <c r="J2398"/>
  <c r="M2399"/>
  <c r="M2400"/>
  <c r="N2419" s="1"/>
  <c r="T2413"/>
  <c r="AJ2413"/>
  <c r="AL2413"/>
  <c r="S2412"/>
  <c r="U2412" s="1"/>
  <c r="V2412" s="1"/>
  <c r="W2412" s="1"/>
  <c r="AM2413"/>
  <c r="AA2413"/>
  <c r="S2414"/>
  <c r="U2414" s="1"/>
  <c r="V2414" s="1"/>
  <c r="W2414" s="1"/>
  <c r="AA2414"/>
  <c r="AL2414"/>
  <c r="AK2414"/>
  <c r="AM2414"/>
  <c r="AD2413"/>
  <c r="AD2414"/>
  <c r="AJ2412"/>
  <c r="AK2412"/>
  <c r="AA2412"/>
  <c r="AM2412"/>
  <c r="AD2412"/>
  <c r="S2411"/>
  <c r="U2411" s="1"/>
  <c r="V2411" s="1"/>
  <c r="W2411" s="1"/>
  <c r="AJ2411"/>
  <c r="AK2411"/>
  <c r="AM2411"/>
  <c r="AA2409"/>
  <c r="Z2411"/>
  <c r="AB2411" s="1"/>
  <c r="AC2411" s="1"/>
  <c r="AD2411" s="1"/>
  <c r="AL2409"/>
  <c r="AJ2409"/>
  <c r="AM2409"/>
  <c r="AJ2410"/>
  <c r="AK2410"/>
  <c r="AL2410"/>
  <c r="Z2410"/>
  <c r="AB2410" s="1"/>
  <c r="AC2410" s="1"/>
  <c r="AD2410" s="1"/>
  <c r="S2410"/>
  <c r="U2410" s="1"/>
  <c r="V2410" s="1"/>
  <c r="W2410" s="1"/>
  <c r="S2409"/>
  <c r="U2409" s="1"/>
  <c r="V2409" s="1"/>
  <c r="W2409" s="1"/>
  <c r="AD2409"/>
  <c r="AK2408"/>
  <c r="AM2408"/>
  <c r="AJ2408"/>
  <c r="T2408"/>
  <c r="Z2408"/>
  <c r="AB2408" s="1"/>
  <c r="AC2408" s="1"/>
  <c r="AD2408" s="1"/>
  <c r="AJ2407"/>
  <c r="AK2407"/>
  <c r="W2408"/>
  <c r="AL2407"/>
  <c r="S2407"/>
  <c r="U2407" s="1"/>
  <c r="V2407" s="1"/>
  <c r="W2407" s="1"/>
  <c r="Z2407"/>
  <c r="AB2407" s="1"/>
  <c r="AC2407" s="1"/>
  <c r="AD2407" s="1"/>
  <c r="AA2406"/>
  <c r="AJ2406"/>
  <c r="AM2406"/>
  <c r="S2406"/>
  <c r="U2406" s="1"/>
  <c r="V2406" s="1"/>
  <c r="W2406" s="1"/>
  <c r="AL2406"/>
  <c r="AD2406"/>
  <c r="AJ2404"/>
  <c r="S2405"/>
  <c r="U2405" s="1"/>
  <c r="V2405" s="1"/>
  <c r="W2405" s="1"/>
  <c r="Z2404"/>
  <c r="AB2404" s="1"/>
  <c r="AC2404" s="1"/>
  <c r="AD2404" s="1"/>
  <c r="Z2405"/>
  <c r="AB2405" s="1"/>
  <c r="AC2405" s="1"/>
  <c r="AD2405" s="1"/>
  <c r="AL2404"/>
  <c r="T2404"/>
  <c r="AM2405"/>
  <c r="AK2405"/>
  <c r="Z2403"/>
  <c r="AB2403" s="1"/>
  <c r="AC2403" s="1"/>
  <c r="AD2403" s="1"/>
  <c r="AK2404"/>
  <c r="AJ2405"/>
  <c r="AK2403"/>
  <c r="AJ2403"/>
  <c r="S2403"/>
  <c r="U2403" s="1"/>
  <c r="V2403" s="1"/>
  <c r="W2403" s="1"/>
  <c r="AL2403"/>
  <c r="W2404"/>
  <c r="F2402"/>
  <c r="Z2402" s="1"/>
  <c r="AB2402" s="1"/>
  <c r="AC2402" s="1"/>
  <c r="AL2402"/>
  <c r="AK2402"/>
  <c r="AJ2402"/>
  <c r="AJ2401"/>
  <c r="AL2401"/>
  <c r="AK2401"/>
  <c r="S2402"/>
  <c r="U2402" s="1"/>
  <c r="V2402" s="1"/>
  <c r="T2402"/>
  <c r="C2401"/>
  <c r="F2401"/>
  <c r="F2400"/>
  <c r="AA2400" s="1"/>
  <c r="AI2398"/>
  <c r="AM2398" s="1"/>
  <c r="AI2400"/>
  <c r="AJ2400" s="1"/>
  <c r="I2400"/>
  <c r="K2419" s="1"/>
  <c r="AI2399"/>
  <c r="AJ2399" s="1"/>
  <c r="I2399"/>
  <c r="U2440" l="1"/>
  <c r="V2440" s="1"/>
  <c r="W2440" s="1"/>
  <c r="AD2440"/>
  <c r="W2441"/>
  <c r="AD2441"/>
  <c r="K2418"/>
  <c r="K2417"/>
  <c r="W2432"/>
  <c r="N2417"/>
  <c r="N2418"/>
  <c r="AA2402"/>
  <c r="AD2402"/>
  <c r="W2402"/>
  <c r="T2401"/>
  <c r="S2401"/>
  <c r="U2401" s="1"/>
  <c r="V2401" s="1"/>
  <c r="Z2401"/>
  <c r="AB2401" s="1"/>
  <c r="AC2401" s="1"/>
  <c r="AA2401"/>
  <c r="AK2398"/>
  <c r="AJ2398"/>
  <c r="AL2398"/>
  <c r="Z2400"/>
  <c r="AB2400" s="1"/>
  <c r="AC2400" s="1"/>
  <c r="AD2400" s="1"/>
  <c r="AL2400"/>
  <c r="AM2400"/>
  <c r="AK2400"/>
  <c r="AK2399"/>
  <c r="AM2399"/>
  <c r="AL2399"/>
  <c r="AG3"/>
  <c r="AI3" s="1"/>
  <c r="AH3"/>
  <c r="AG4"/>
  <c r="AI4" s="1"/>
  <c r="AL4" s="1"/>
  <c r="AH4"/>
  <c r="AG5"/>
  <c r="AI5" s="1"/>
  <c r="AH5"/>
  <c r="AG6"/>
  <c r="AI6" s="1"/>
  <c r="AH6"/>
  <c r="AG7"/>
  <c r="AI7" s="1"/>
  <c r="AL7" s="1"/>
  <c r="AH7"/>
  <c r="AG8"/>
  <c r="AI8" s="1"/>
  <c r="AH8"/>
  <c r="AG9"/>
  <c r="AI9" s="1"/>
  <c r="AM9" s="1"/>
  <c r="AH9"/>
  <c r="AG10"/>
  <c r="AI10" s="1"/>
  <c r="AH10"/>
  <c r="AG11"/>
  <c r="AI11" s="1"/>
  <c r="AK11" s="1"/>
  <c r="AH11"/>
  <c r="AG12"/>
  <c r="AI12" s="1"/>
  <c r="AH12"/>
  <c r="AG13"/>
  <c r="AI13" s="1"/>
  <c r="AM13" s="1"/>
  <c r="AH13"/>
  <c r="AG14"/>
  <c r="AI14" s="1"/>
  <c r="AM14" s="1"/>
  <c r="AH14"/>
  <c r="AG15"/>
  <c r="AI15" s="1"/>
  <c r="AL15" s="1"/>
  <c r="AH15"/>
  <c r="AG16"/>
  <c r="AI16" s="1"/>
  <c r="AM16" s="1"/>
  <c r="AH16"/>
  <c r="AG17"/>
  <c r="AI17" s="1"/>
  <c r="AH17"/>
  <c r="AG18"/>
  <c r="AI18" s="1"/>
  <c r="AJ18" s="1"/>
  <c r="AH18"/>
  <c r="AG19"/>
  <c r="AI19" s="1"/>
  <c r="AK19" s="1"/>
  <c r="AH19"/>
  <c r="AG20"/>
  <c r="AI20" s="1"/>
  <c r="AK20" s="1"/>
  <c r="AH20"/>
  <c r="AG21"/>
  <c r="AI21" s="1"/>
  <c r="AK21" s="1"/>
  <c r="AH21"/>
  <c r="AG22"/>
  <c r="AI22" s="1"/>
  <c r="AJ22" s="1"/>
  <c r="AH22"/>
  <c r="AG23"/>
  <c r="AI23" s="1"/>
  <c r="AH23"/>
  <c r="AG24"/>
  <c r="AI24" s="1"/>
  <c r="AH24"/>
  <c r="AG25"/>
  <c r="AI25" s="1"/>
  <c r="AH25"/>
  <c r="AG26"/>
  <c r="AI26" s="1"/>
  <c r="AH26"/>
  <c r="AG27"/>
  <c r="AI27" s="1"/>
  <c r="AK27" s="1"/>
  <c r="AH27"/>
  <c r="AG28"/>
  <c r="AI28" s="1"/>
  <c r="AH28"/>
  <c r="AG29"/>
  <c r="AI29" s="1"/>
  <c r="AH29"/>
  <c r="AG30"/>
  <c r="AI30" s="1"/>
  <c r="AM30" s="1"/>
  <c r="AH30"/>
  <c r="AG31"/>
  <c r="AI31" s="1"/>
  <c r="AH31"/>
  <c r="AG32"/>
  <c r="AI32" s="1"/>
  <c r="AH32"/>
  <c r="AG33"/>
  <c r="AI33" s="1"/>
  <c r="AH33"/>
  <c r="AG34"/>
  <c r="AI34" s="1"/>
  <c r="AH34"/>
  <c r="AG35"/>
  <c r="AI35" s="1"/>
  <c r="AH35"/>
  <c r="AG36"/>
  <c r="AI36" s="1"/>
  <c r="AK36" s="1"/>
  <c r="AH36"/>
  <c r="AG37"/>
  <c r="AI37" s="1"/>
  <c r="AH37"/>
  <c r="AG38"/>
  <c r="AI38" s="1"/>
  <c r="AH38"/>
  <c r="AG39"/>
  <c r="AI39" s="1"/>
  <c r="AK39" s="1"/>
  <c r="AH39"/>
  <c r="AG40"/>
  <c r="AI40" s="1"/>
  <c r="AM40" s="1"/>
  <c r="AH40"/>
  <c r="AG41"/>
  <c r="AI41" s="1"/>
  <c r="AM41" s="1"/>
  <c r="AH41"/>
  <c r="AG42"/>
  <c r="AI42" s="1"/>
  <c r="AJ42" s="1"/>
  <c r="AH42"/>
  <c r="AG43"/>
  <c r="AI43" s="1"/>
  <c r="AK43" s="1"/>
  <c r="AH43"/>
  <c r="AG44"/>
  <c r="AI44" s="1"/>
  <c r="AH44"/>
  <c r="AG45"/>
  <c r="AI45" s="1"/>
  <c r="AH45"/>
  <c r="AG46"/>
  <c r="AI46" s="1"/>
  <c r="AH46"/>
  <c r="AG47"/>
  <c r="AI47" s="1"/>
  <c r="AH47"/>
  <c r="AG48"/>
  <c r="AI48" s="1"/>
  <c r="AH48"/>
  <c r="AG49"/>
  <c r="AI49" s="1"/>
  <c r="AH49"/>
  <c r="AG50"/>
  <c r="AI50" s="1"/>
  <c r="AH50"/>
  <c r="AG51"/>
  <c r="AI51" s="1"/>
  <c r="AK51" s="1"/>
  <c r="AH51"/>
  <c r="AG52"/>
  <c r="AI52" s="1"/>
  <c r="AH52"/>
  <c r="AG53"/>
  <c r="AI53" s="1"/>
  <c r="AH53"/>
  <c r="AG54"/>
  <c r="AI54" s="1"/>
  <c r="AM54" s="1"/>
  <c r="AH54"/>
  <c r="AG55"/>
  <c r="AI55" s="1"/>
  <c r="AH55"/>
  <c r="AG56"/>
  <c r="AI56" s="1"/>
  <c r="AH56"/>
  <c r="AG57"/>
  <c r="AI57" s="1"/>
  <c r="AH57"/>
  <c r="AG58"/>
  <c r="AI58" s="1"/>
  <c r="AH58"/>
  <c r="AG59"/>
  <c r="AI59" s="1"/>
  <c r="AH59"/>
  <c r="AG60"/>
  <c r="AI60" s="1"/>
  <c r="AH60"/>
  <c r="AG61"/>
  <c r="AI61" s="1"/>
  <c r="AH61"/>
  <c r="AG62"/>
  <c r="AI62" s="1"/>
  <c r="AH62"/>
  <c r="AG63"/>
  <c r="AI63" s="1"/>
  <c r="AH63"/>
  <c r="AG64"/>
  <c r="AI64" s="1"/>
  <c r="AH64"/>
  <c r="AG65"/>
  <c r="AI65" s="1"/>
  <c r="AM65" s="1"/>
  <c r="AH65"/>
  <c r="AG66"/>
  <c r="AI66" s="1"/>
  <c r="AH66"/>
  <c r="AG67"/>
  <c r="AI67" s="1"/>
  <c r="AH67"/>
  <c r="AG68"/>
  <c r="AI68" s="1"/>
  <c r="AL68" s="1"/>
  <c r="AH68"/>
  <c r="AG69"/>
  <c r="AI69" s="1"/>
  <c r="AH69"/>
  <c r="AG70"/>
  <c r="AI70" s="1"/>
  <c r="AH70"/>
  <c r="AG71"/>
  <c r="AI71" s="1"/>
  <c r="AL71" s="1"/>
  <c r="AH71"/>
  <c r="AG72"/>
  <c r="AI72" s="1"/>
  <c r="AH72"/>
  <c r="AG73"/>
  <c r="AI73" s="1"/>
  <c r="AM73" s="1"/>
  <c r="AH73"/>
  <c r="AG74"/>
  <c r="AI74" s="1"/>
  <c r="AH74"/>
  <c r="AG75"/>
  <c r="AI75" s="1"/>
  <c r="AK75" s="1"/>
  <c r="AH75"/>
  <c r="AG76"/>
  <c r="AI76" s="1"/>
  <c r="AH76"/>
  <c r="AG77"/>
  <c r="AI77" s="1"/>
  <c r="AH77"/>
  <c r="AG78"/>
  <c r="AI78" s="1"/>
  <c r="AJ78" s="1"/>
  <c r="AH78"/>
  <c r="AG79"/>
  <c r="AI79" s="1"/>
  <c r="AH79"/>
  <c r="AG80"/>
  <c r="AI80" s="1"/>
  <c r="AM80" s="1"/>
  <c r="AH80"/>
  <c r="AG81"/>
  <c r="AI81" s="1"/>
  <c r="AH81"/>
  <c r="AG82"/>
  <c r="AI82" s="1"/>
  <c r="AJ82" s="1"/>
  <c r="AH82"/>
  <c r="AG83"/>
  <c r="AI83" s="1"/>
  <c r="AK83" s="1"/>
  <c r="AH83"/>
  <c r="AG84"/>
  <c r="AI84" s="1"/>
  <c r="AK84" s="1"/>
  <c r="AH84"/>
  <c r="AG85"/>
  <c r="AI85" s="1"/>
  <c r="AH85"/>
  <c r="AG86"/>
  <c r="AI86" s="1"/>
  <c r="AH86"/>
  <c r="AG87"/>
  <c r="AI87" s="1"/>
  <c r="AH87"/>
  <c r="AG88"/>
  <c r="AI88" s="1"/>
  <c r="AH88"/>
  <c r="AG89"/>
  <c r="AI89" s="1"/>
  <c r="AH89"/>
  <c r="AG90"/>
  <c r="AI90" s="1"/>
  <c r="AH90"/>
  <c r="AG91"/>
  <c r="AI91" s="1"/>
  <c r="AJ91" s="1"/>
  <c r="AH91"/>
  <c r="AG92"/>
  <c r="AI92" s="1"/>
  <c r="AH92"/>
  <c r="AG93"/>
  <c r="AI93" s="1"/>
  <c r="AH93"/>
  <c r="AG94"/>
  <c r="AI94" s="1"/>
  <c r="AH94"/>
  <c r="AG95"/>
  <c r="AI95" s="1"/>
  <c r="AH95"/>
  <c r="AG96"/>
  <c r="AI96" s="1"/>
  <c r="AH96"/>
  <c r="AG97"/>
  <c r="AI97" s="1"/>
  <c r="AH97"/>
  <c r="AG98"/>
  <c r="AI98" s="1"/>
  <c r="AH98"/>
  <c r="AG99"/>
  <c r="AI99" s="1"/>
  <c r="AH99"/>
  <c r="AG100"/>
  <c r="AI100" s="1"/>
  <c r="AL100" s="1"/>
  <c r="AH100"/>
  <c r="AG101"/>
  <c r="AI101" s="1"/>
  <c r="AH101"/>
  <c r="AG102"/>
  <c r="AH102"/>
  <c r="AG103"/>
  <c r="AH103"/>
  <c r="AG104"/>
  <c r="AH104"/>
  <c r="AG105"/>
  <c r="AH105"/>
  <c r="AG106"/>
  <c r="AH106"/>
  <c r="AG107"/>
  <c r="AH107"/>
  <c r="AG108"/>
  <c r="AH108"/>
  <c r="AG109"/>
  <c r="AH109"/>
  <c r="AG110"/>
  <c r="AH110"/>
  <c r="AG111"/>
  <c r="AH111"/>
  <c r="AG112"/>
  <c r="AH112"/>
  <c r="AG113"/>
  <c r="AH113"/>
  <c r="AG114"/>
  <c r="AH114"/>
  <c r="AG115"/>
  <c r="AH115"/>
  <c r="AG116"/>
  <c r="AH116"/>
  <c r="AG117"/>
  <c r="AH117"/>
  <c r="AG118"/>
  <c r="AH118"/>
  <c r="AG119"/>
  <c r="AH119"/>
  <c r="AG120"/>
  <c r="AH120"/>
  <c r="AG121"/>
  <c r="AH121"/>
  <c r="AG122"/>
  <c r="AH122"/>
  <c r="AG123"/>
  <c r="AH123"/>
  <c r="AG124"/>
  <c r="AH124"/>
  <c r="AG125"/>
  <c r="AH125"/>
  <c r="AG126"/>
  <c r="AH126"/>
  <c r="AG127"/>
  <c r="AH127"/>
  <c r="AG128"/>
  <c r="AH128"/>
  <c r="AG129"/>
  <c r="AH129"/>
  <c r="AG130"/>
  <c r="AH130"/>
  <c r="AG131"/>
  <c r="AH131"/>
  <c r="AG132"/>
  <c r="AH132"/>
  <c r="AG133"/>
  <c r="AH133"/>
  <c r="AG134"/>
  <c r="AH134"/>
  <c r="AG135"/>
  <c r="AH135"/>
  <c r="AG136"/>
  <c r="AH136"/>
  <c r="AG137"/>
  <c r="AH137"/>
  <c r="AG138"/>
  <c r="AH138"/>
  <c r="AG139"/>
  <c r="AH139"/>
  <c r="AG140"/>
  <c r="AH140"/>
  <c r="AG141"/>
  <c r="AH141"/>
  <c r="AG142"/>
  <c r="AH142"/>
  <c r="AG143"/>
  <c r="AH143"/>
  <c r="AG144"/>
  <c r="AH144"/>
  <c r="AG145"/>
  <c r="AH145"/>
  <c r="AG146"/>
  <c r="AH146"/>
  <c r="AG147"/>
  <c r="AH147"/>
  <c r="AG148"/>
  <c r="AH148"/>
  <c r="AG149"/>
  <c r="AH149"/>
  <c r="AG150"/>
  <c r="AH150"/>
  <c r="AG151"/>
  <c r="AH151"/>
  <c r="AG152"/>
  <c r="AH152"/>
  <c r="AG153"/>
  <c r="AH153"/>
  <c r="AG154"/>
  <c r="AH154"/>
  <c r="AG155"/>
  <c r="AH155"/>
  <c r="AG156"/>
  <c r="AH156"/>
  <c r="AG157"/>
  <c r="AH157"/>
  <c r="AG158"/>
  <c r="AH158"/>
  <c r="AG159"/>
  <c r="AH159"/>
  <c r="AG160"/>
  <c r="AH160"/>
  <c r="AG161"/>
  <c r="AH161"/>
  <c r="AG162"/>
  <c r="AH162"/>
  <c r="AG163"/>
  <c r="AH163"/>
  <c r="AG164"/>
  <c r="AH164"/>
  <c r="AG165"/>
  <c r="AH165"/>
  <c r="AG166"/>
  <c r="AH166"/>
  <c r="AG167"/>
  <c r="AH167"/>
  <c r="AG168"/>
  <c r="AH168"/>
  <c r="AG169"/>
  <c r="AH169"/>
  <c r="AG170"/>
  <c r="AH170"/>
  <c r="AG171"/>
  <c r="AH171"/>
  <c r="AG172"/>
  <c r="AH172"/>
  <c r="AG173"/>
  <c r="AH173"/>
  <c r="AG174"/>
  <c r="AH174"/>
  <c r="AG175"/>
  <c r="AH175"/>
  <c r="AG176"/>
  <c r="AH176"/>
  <c r="AG177"/>
  <c r="AH177"/>
  <c r="AG178"/>
  <c r="AH178"/>
  <c r="AG179"/>
  <c r="AH179"/>
  <c r="AG180"/>
  <c r="AH180"/>
  <c r="AG181"/>
  <c r="AH181"/>
  <c r="AG182"/>
  <c r="AH182"/>
  <c r="AG183"/>
  <c r="AH183"/>
  <c r="AG184"/>
  <c r="AH184"/>
  <c r="AG185"/>
  <c r="AH185"/>
  <c r="AG186"/>
  <c r="AH186"/>
  <c r="AG187"/>
  <c r="AH187"/>
  <c r="AG188"/>
  <c r="AH188"/>
  <c r="AG189"/>
  <c r="AH189"/>
  <c r="AG190"/>
  <c r="AH190"/>
  <c r="AG191"/>
  <c r="AH191"/>
  <c r="AG192"/>
  <c r="AH192"/>
  <c r="AG193"/>
  <c r="AH193"/>
  <c r="AG194"/>
  <c r="AH194"/>
  <c r="AG195"/>
  <c r="AH195"/>
  <c r="AG196"/>
  <c r="AH196"/>
  <c r="AG197"/>
  <c r="AH197"/>
  <c r="AG198"/>
  <c r="AH198"/>
  <c r="AG199"/>
  <c r="AH199"/>
  <c r="AG200"/>
  <c r="AH200"/>
  <c r="AG201"/>
  <c r="AH201"/>
  <c r="AG202"/>
  <c r="AH202"/>
  <c r="AG203"/>
  <c r="AH203"/>
  <c r="AG204"/>
  <c r="AH204"/>
  <c r="AG205"/>
  <c r="AH205"/>
  <c r="AG206"/>
  <c r="AH206"/>
  <c r="AG207"/>
  <c r="AH207"/>
  <c r="AG208"/>
  <c r="AH208"/>
  <c r="AG209"/>
  <c r="AH209"/>
  <c r="AG210"/>
  <c r="AH210"/>
  <c r="AG211"/>
  <c r="AH211"/>
  <c r="AG212"/>
  <c r="AH212"/>
  <c r="AG213"/>
  <c r="AH213"/>
  <c r="AG214"/>
  <c r="AH214"/>
  <c r="AG215"/>
  <c r="AH215"/>
  <c r="AG216"/>
  <c r="AH216"/>
  <c r="AG217"/>
  <c r="AH217"/>
  <c r="AG218"/>
  <c r="AH218"/>
  <c r="AG219"/>
  <c r="AH219"/>
  <c r="AG220"/>
  <c r="AH220"/>
  <c r="AG221"/>
  <c r="AH221"/>
  <c r="AG222"/>
  <c r="AH222"/>
  <c r="AG223"/>
  <c r="AH223"/>
  <c r="AG224"/>
  <c r="AH224"/>
  <c r="AG225"/>
  <c r="AH225"/>
  <c r="AG226"/>
  <c r="AH226"/>
  <c r="AG227"/>
  <c r="AH227"/>
  <c r="AG228"/>
  <c r="AH228"/>
  <c r="AG229"/>
  <c r="AH229"/>
  <c r="AG230"/>
  <c r="AH230"/>
  <c r="AG231"/>
  <c r="AH231"/>
  <c r="AG232"/>
  <c r="AH232"/>
  <c r="AG233"/>
  <c r="AH233"/>
  <c r="AG234"/>
  <c r="AH234"/>
  <c r="AG235"/>
  <c r="AH235"/>
  <c r="AG236"/>
  <c r="AH236"/>
  <c r="AG237"/>
  <c r="AH237"/>
  <c r="AG238"/>
  <c r="AH238"/>
  <c r="AG239"/>
  <c r="AH239"/>
  <c r="AG240"/>
  <c r="AH240"/>
  <c r="AG241"/>
  <c r="AH241"/>
  <c r="AG242"/>
  <c r="AH242"/>
  <c r="AG243"/>
  <c r="AH243"/>
  <c r="AG244"/>
  <c r="AH244"/>
  <c r="AG245"/>
  <c r="AH245"/>
  <c r="AG246"/>
  <c r="AH246"/>
  <c r="AG247"/>
  <c r="AH247"/>
  <c r="AG248"/>
  <c r="AH248"/>
  <c r="AG249"/>
  <c r="AH249"/>
  <c r="AG250"/>
  <c r="AH250"/>
  <c r="AG251"/>
  <c r="AH251"/>
  <c r="AG252"/>
  <c r="AH252"/>
  <c r="AG253"/>
  <c r="AH253"/>
  <c r="AG254"/>
  <c r="AH254"/>
  <c r="AG255"/>
  <c r="AH255"/>
  <c r="AG256"/>
  <c r="AH256"/>
  <c r="AG257"/>
  <c r="AH257"/>
  <c r="AG258"/>
  <c r="AH258"/>
  <c r="AG259"/>
  <c r="AH259"/>
  <c r="AG260"/>
  <c r="AH260"/>
  <c r="AG261"/>
  <c r="AH261"/>
  <c r="AG262"/>
  <c r="AH262"/>
  <c r="AG263"/>
  <c r="AH263"/>
  <c r="AG264"/>
  <c r="AH264"/>
  <c r="AG265"/>
  <c r="AH265"/>
  <c r="AG266"/>
  <c r="AH266"/>
  <c r="AG267"/>
  <c r="AH267"/>
  <c r="AG268"/>
  <c r="AH268"/>
  <c r="AG269"/>
  <c r="AH269"/>
  <c r="AG270"/>
  <c r="AH270"/>
  <c r="AG271"/>
  <c r="AH271"/>
  <c r="AG272"/>
  <c r="AH272"/>
  <c r="AG273"/>
  <c r="AH273"/>
  <c r="AG274"/>
  <c r="AH274"/>
  <c r="AG275"/>
  <c r="AH275"/>
  <c r="AG276"/>
  <c r="AH276"/>
  <c r="AG277"/>
  <c r="AH277"/>
  <c r="AG278"/>
  <c r="AH278"/>
  <c r="AG279"/>
  <c r="AH279"/>
  <c r="AG280"/>
  <c r="AH280"/>
  <c r="AG281"/>
  <c r="AH281"/>
  <c r="AG282"/>
  <c r="AH282"/>
  <c r="AG283"/>
  <c r="AH283"/>
  <c r="AG284"/>
  <c r="AH284"/>
  <c r="AG285"/>
  <c r="AH285"/>
  <c r="AG286"/>
  <c r="AH286"/>
  <c r="AG287"/>
  <c r="AH287"/>
  <c r="AG288"/>
  <c r="AH288"/>
  <c r="AG289"/>
  <c r="AH289"/>
  <c r="AG290"/>
  <c r="AH290"/>
  <c r="AG291"/>
  <c r="AH291"/>
  <c r="AG292"/>
  <c r="AH292"/>
  <c r="AG293"/>
  <c r="AH293"/>
  <c r="AG294"/>
  <c r="AH294"/>
  <c r="AG295"/>
  <c r="AH295"/>
  <c r="AG296"/>
  <c r="AH296"/>
  <c r="AG297"/>
  <c r="AH297"/>
  <c r="AG298"/>
  <c r="AH298"/>
  <c r="AG299"/>
  <c r="AH299"/>
  <c r="AG300"/>
  <c r="AH300"/>
  <c r="AG301"/>
  <c r="AH301"/>
  <c r="AG302"/>
  <c r="AH302"/>
  <c r="AG303"/>
  <c r="AH303"/>
  <c r="AG304"/>
  <c r="AH304"/>
  <c r="AG305"/>
  <c r="AH305"/>
  <c r="AG306"/>
  <c r="AH306"/>
  <c r="AG307"/>
  <c r="AH307"/>
  <c r="AG308"/>
  <c r="AH308"/>
  <c r="AG309"/>
  <c r="AH309"/>
  <c r="AG310"/>
  <c r="AH310"/>
  <c r="AG311"/>
  <c r="AH311"/>
  <c r="AG312"/>
  <c r="AH312"/>
  <c r="AG313"/>
  <c r="AH313"/>
  <c r="AG314"/>
  <c r="AH314"/>
  <c r="AG315"/>
  <c r="AH315"/>
  <c r="AG316"/>
  <c r="AH316"/>
  <c r="AG317"/>
  <c r="AH317"/>
  <c r="AG318"/>
  <c r="AH318"/>
  <c r="AG319"/>
  <c r="AH319"/>
  <c r="AG320"/>
  <c r="AH320"/>
  <c r="AG321"/>
  <c r="AH321"/>
  <c r="AG322"/>
  <c r="AH322"/>
  <c r="AG323"/>
  <c r="AH323"/>
  <c r="AG324"/>
  <c r="AH324"/>
  <c r="AG325"/>
  <c r="AH325"/>
  <c r="AG326"/>
  <c r="AH326"/>
  <c r="AG327"/>
  <c r="AH327"/>
  <c r="AG328"/>
  <c r="AH328"/>
  <c r="AG329"/>
  <c r="AH329"/>
  <c r="AG330"/>
  <c r="AH330"/>
  <c r="AG331"/>
  <c r="AH331"/>
  <c r="AG332"/>
  <c r="AH332"/>
  <c r="AG333"/>
  <c r="AH333"/>
  <c r="AG334"/>
  <c r="AH334"/>
  <c r="AG335"/>
  <c r="AH335"/>
  <c r="AG336"/>
  <c r="AH336"/>
  <c r="AG337"/>
  <c r="AH337"/>
  <c r="AG338"/>
  <c r="AH338"/>
  <c r="AG339"/>
  <c r="AH339"/>
  <c r="AG340"/>
  <c r="AH340"/>
  <c r="AG341"/>
  <c r="AH341"/>
  <c r="AG342"/>
  <c r="AH342"/>
  <c r="AG343"/>
  <c r="AH343"/>
  <c r="AG344"/>
  <c r="AH344"/>
  <c r="AG345"/>
  <c r="AH345"/>
  <c r="AG346"/>
  <c r="AH346"/>
  <c r="AG347"/>
  <c r="AH347"/>
  <c r="AG348"/>
  <c r="AH348"/>
  <c r="AG349"/>
  <c r="AH349"/>
  <c r="AG350"/>
  <c r="AH350"/>
  <c r="AG351"/>
  <c r="AH351"/>
  <c r="AG352"/>
  <c r="AH352"/>
  <c r="AG353"/>
  <c r="AH353"/>
  <c r="AG354"/>
  <c r="AH354"/>
  <c r="AG355"/>
  <c r="AH355"/>
  <c r="AG356"/>
  <c r="AH356"/>
  <c r="AG357"/>
  <c r="AH357"/>
  <c r="AG358"/>
  <c r="AH358"/>
  <c r="AG359"/>
  <c r="AH359"/>
  <c r="AG360"/>
  <c r="AH360"/>
  <c r="AG361"/>
  <c r="AH361"/>
  <c r="AG362"/>
  <c r="AH362"/>
  <c r="AG363"/>
  <c r="AH363"/>
  <c r="AG364"/>
  <c r="AH364"/>
  <c r="AG365"/>
  <c r="AH365"/>
  <c r="AG366"/>
  <c r="AH366"/>
  <c r="AG367"/>
  <c r="AH367"/>
  <c r="AG368"/>
  <c r="AH368"/>
  <c r="AG369"/>
  <c r="AH369"/>
  <c r="AG370"/>
  <c r="AH370"/>
  <c r="AG371"/>
  <c r="AH371"/>
  <c r="AG372"/>
  <c r="AH372"/>
  <c r="AG373"/>
  <c r="AH373"/>
  <c r="AG374"/>
  <c r="AH374"/>
  <c r="AG375"/>
  <c r="AH375"/>
  <c r="AG376"/>
  <c r="AH376"/>
  <c r="AG377"/>
  <c r="AH377"/>
  <c r="AG378"/>
  <c r="AH378"/>
  <c r="AG379"/>
  <c r="AH379"/>
  <c r="AG380"/>
  <c r="AH380"/>
  <c r="AG381"/>
  <c r="AH381"/>
  <c r="AG382"/>
  <c r="AH382"/>
  <c r="AG383"/>
  <c r="AH383"/>
  <c r="AG384"/>
  <c r="AH384"/>
  <c r="AG385"/>
  <c r="AH385"/>
  <c r="AG386"/>
  <c r="AH386"/>
  <c r="AG387"/>
  <c r="AH387"/>
  <c r="AG388"/>
  <c r="AH388"/>
  <c r="AG389"/>
  <c r="AH389"/>
  <c r="AG390"/>
  <c r="AH390"/>
  <c r="AG391"/>
  <c r="AH391"/>
  <c r="AG392"/>
  <c r="AH392"/>
  <c r="AG393"/>
  <c r="AH393"/>
  <c r="AG394"/>
  <c r="AH394"/>
  <c r="AG395"/>
  <c r="AH395"/>
  <c r="AG396"/>
  <c r="AH396"/>
  <c r="AG397"/>
  <c r="AH397"/>
  <c r="AG398"/>
  <c r="AH398"/>
  <c r="AG399"/>
  <c r="AH399"/>
  <c r="AG400"/>
  <c r="AH400"/>
  <c r="AG401"/>
  <c r="AH401"/>
  <c r="AG402"/>
  <c r="AH402"/>
  <c r="AG403"/>
  <c r="AH403"/>
  <c r="AG404"/>
  <c r="AH404"/>
  <c r="AG405"/>
  <c r="AH405"/>
  <c r="AG406"/>
  <c r="AH406"/>
  <c r="AG407"/>
  <c r="AH407"/>
  <c r="AG408"/>
  <c r="AH408"/>
  <c r="AG409"/>
  <c r="AH409"/>
  <c r="AG410"/>
  <c r="AH410"/>
  <c r="AG411"/>
  <c r="AH411"/>
  <c r="AG412"/>
  <c r="AH412"/>
  <c r="AG413"/>
  <c r="AH413"/>
  <c r="AG414"/>
  <c r="AH414"/>
  <c r="AG415"/>
  <c r="AH415"/>
  <c r="AG416"/>
  <c r="AH416"/>
  <c r="AG417"/>
  <c r="AH417"/>
  <c r="AG418"/>
  <c r="AH418"/>
  <c r="AG419"/>
  <c r="AH419"/>
  <c r="AG420"/>
  <c r="AH420"/>
  <c r="AG421"/>
  <c r="AH421"/>
  <c r="AG422"/>
  <c r="AH422"/>
  <c r="AG423"/>
  <c r="AH423"/>
  <c r="AG424"/>
  <c r="AH424"/>
  <c r="AG425"/>
  <c r="AH425"/>
  <c r="AG426"/>
  <c r="AH426"/>
  <c r="AG427"/>
  <c r="AH427"/>
  <c r="AG428"/>
  <c r="AH428"/>
  <c r="AG429"/>
  <c r="AH429"/>
  <c r="AG430"/>
  <c r="AH430"/>
  <c r="AG431"/>
  <c r="AH431"/>
  <c r="AG432"/>
  <c r="AH432"/>
  <c r="AG433"/>
  <c r="AH433"/>
  <c r="AG434"/>
  <c r="AH434"/>
  <c r="AG435"/>
  <c r="AH435"/>
  <c r="AG436"/>
  <c r="AH436"/>
  <c r="AG437"/>
  <c r="AH437"/>
  <c r="AG438"/>
  <c r="AH438"/>
  <c r="AG439"/>
  <c r="AH439"/>
  <c r="AG440"/>
  <c r="AH440"/>
  <c r="AG441"/>
  <c r="AH441"/>
  <c r="AG442"/>
  <c r="AH442"/>
  <c r="AG443"/>
  <c r="AH443"/>
  <c r="AG444"/>
  <c r="AH444"/>
  <c r="AG445"/>
  <c r="AH445"/>
  <c r="AG446"/>
  <c r="AH446"/>
  <c r="AG447"/>
  <c r="AH447"/>
  <c r="AG448"/>
  <c r="AH448"/>
  <c r="AG449"/>
  <c r="AH449"/>
  <c r="AG450"/>
  <c r="AH450"/>
  <c r="AG451"/>
  <c r="AH451"/>
  <c r="AG452"/>
  <c r="AH452"/>
  <c r="AG453"/>
  <c r="AH453"/>
  <c r="AG454"/>
  <c r="AH454"/>
  <c r="AG455"/>
  <c r="AH455"/>
  <c r="AG456"/>
  <c r="AH456"/>
  <c r="AG457"/>
  <c r="AH457"/>
  <c r="AG458"/>
  <c r="AH458"/>
  <c r="AG459"/>
  <c r="AH459"/>
  <c r="AG460"/>
  <c r="AH460"/>
  <c r="AG461"/>
  <c r="AH461"/>
  <c r="AG462"/>
  <c r="AH462"/>
  <c r="AG463"/>
  <c r="AH463"/>
  <c r="AG464"/>
  <c r="AH464"/>
  <c r="AG465"/>
  <c r="AH465"/>
  <c r="AG466"/>
  <c r="AH466"/>
  <c r="AG467"/>
  <c r="AH467"/>
  <c r="AG468"/>
  <c r="AH468"/>
  <c r="AG469"/>
  <c r="AH469"/>
  <c r="AG470"/>
  <c r="AH470"/>
  <c r="AG471"/>
  <c r="AH471"/>
  <c r="AG472"/>
  <c r="AH472"/>
  <c r="AG473"/>
  <c r="AH473"/>
  <c r="AG474"/>
  <c r="AH474"/>
  <c r="AG475"/>
  <c r="AH475"/>
  <c r="AG476"/>
  <c r="AH476"/>
  <c r="AG477"/>
  <c r="AH477"/>
  <c r="AG478"/>
  <c r="AH478"/>
  <c r="AG479"/>
  <c r="AH479"/>
  <c r="AG480"/>
  <c r="AH480"/>
  <c r="AG481"/>
  <c r="AH481"/>
  <c r="AG482"/>
  <c r="AH482"/>
  <c r="AG483"/>
  <c r="AH483"/>
  <c r="AG484"/>
  <c r="AH484"/>
  <c r="AG485"/>
  <c r="AH485"/>
  <c r="AG486"/>
  <c r="AH486"/>
  <c r="AG487"/>
  <c r="AH487"/>
  <c r="AG488"/>
  <c r="AH488"/>
  <c r="AG489"/>
  <c r="AH489"/>
  <c r="AG490"/>
  <c r="AH490"/>
  <c r="AG491"/>
  <c r="AH491"/>
  <c r="AG492"/>
  <c r="AH492"/>
  <c r="AG493"/>
  <c r="AH493"/>
  <c r="AG494"/>
  <c r="AH494"/>
  <c r="AG495"/>
  <c r="AH495"/>
  <c r="AG496"/>
  <c r="AH496"/>
  <c r="AG497"/>
  <c r="AH497"/>
  <c r="AG498"/>
  <c r="AH498"/>
  <c r="AG499"/>
  <c r="AH499"/>
  <c r="AG500"/>
  <c r="AH500"/>
  <c r="AG501"/>
  <c r="AH501"/>
  <c r="AG502"/>
  <c r="AH502"/>
  <c r="AG503"/>
  <c r="AH503"/>
  <c r="AG504"/>
  <c r="AH504"/>
  <c r="AG505"/>
  <c r="AH505"/>
  <c r="AG506"/>
  <c r="AH506"/>
  <c r="AG507"/>
  <c r="AH507"/>
  <c r="AG508"/>
  <c r="AH508"/>
  <c r="AG509"/>
  <c r="AH509"/>
  <c r="AG510"/>
  <c r="AH510"/>
  <c r="AG511"/>
  <c r="AH511"/>
  <c r="AG512"/>
  <c r="AH512"/>
  <c r="AG513"/>
  <c r="AH513"/>
  <c r="AG514"/>
  <c r="AH514"/>
  <c r="AG515"/>
  <c r="AH515"/>
  <c r="AG516"/>
  <c r="AH516"/>
  <c r="AG517"/>
  <c r="AH517"/>
  <c r="AG518"/>
  <c r="AH518"/>
  <c r="AG519"/>
  <c r="AH519"/>
  <c r="AG520"/>
  <c r="AH520"/>
  <c r="AG521"/>
  <c r="AH521"/>
  <c r="AG522"/>
  <c r="AH522"/>
  <c r="AG523"/>
  <c r="AH523"/>
  <c r="AG524"/>
  <c r="AH524"/>
  <c r="AG525"/>
  <c r="AH525"/>
  <c r="AG526"/>
  <c r="AH526"/>
  <c r="AG527"/>
  <c r="AH527"/>
  <c r="AG528"/>
  <c r="AH528"/>
  <c r="AG529"/>
  <c r="AH529"/>
  <c r="AG530"/>
  <c r="AH530"/>
  <c r="AG531"/>
  <c r="AH531"/>
  <c r="AG532"/>
  <c r="AH532"/>
  <c r="AG533"/>
  <c r="AH533"/>
  <c r="AG534"/>
  <c r="AH534"/>
  <c r="AG535"/>
  <c r="AH535"/>
  <c r="AG536"/>
  <c r="AH536"/>
  <c r="AG537"/>
  <c r="AH537"/>
  <c r="AG538"/>
  <c r="AH538"/>
  <c r="AG539"/>
  <c r="AH539"/>
  <c r="AG540"/>
  <c r="AH540"/>
  <c r="AG541"/>
  <c r="AH541"/>
  <c r="AG542"/>
  <c r="AH542"/>
  <c r="AG543"/>
  <c r="AH543"/>
  <c r="AG544"/>
  <c r="AH544"/>
  <c r="AG545"/>
  <c r="AH545"/>
  <c r="AG546"/>
  <c r="AH546"/>
  <c r="AG547"/>
  <c r="AH547"/>
  <c r="AG548"/>
  <c r="AH548"/>
  <c r="AG549"/>
  <c r="AH549"/>
  <c r="AG550"/>
  <c r="AH550"/>
  <c r="AG551"/>
  <c r="AH551"/>
  <c r="AG552"/>
  <c r="AH552"/>
  <c r="AG553"/>
  <c r="AH553"/>
  <c r="AG554"/>
  <c r="AH554"/>
  <c r="AG555"/>
  <c r="AH555"/>
  <c r="AG556"/>
  <c r="AH556"/>
  <c r="AG557"/>
  <c r="AH557"/>
  <c r="AG558"/>
  <c r="AH558"/>
  <c r="AG559"/>
  <c r="AH559"/>
  <c r="AG560"/>
  <c r="AH560"/>
  <c r="AG561"/>
  <c r="AH561"/>
  <c r="AG562"/>
  <c r="AH562"/>
  <c r="AG563"/>
  <c r="AH563"/>
  <c r="AG564"/>
  <c r="AH564"/>
  <c r="AG565"/>
  <c r="AH565"/>
  <c r="AG566"/>
  <c r="AH566"/>
  <c r="AG567"/>
  <c r="AH567"/>
  <c r="AG568"/>
  <c r="AH568"/>
  <c r="AG569"/>
  <c r="AH569"/>
  <c r="AG570"/>
  <c r="AH570"/>
  <c r="AG571"/>
  <c r="AH571"/>
  <c r="AG572"/>
  <c r="AH572"/>
  <c r="AG573"/>
  <c r="AH573"/>
  <c r="AG574"/>
  <c r="AH574"/>
  <c r="AG575"/>
  <c r="AH575"/>
  <c r="AG576"/>
  <c r="AH576"/>
  <c r="AG577"/>
  <c r="AH577"/>
  <c r="AG578"/>
  <c r="AH578"/>
  <c r="AG579"/>
  <c r="AH579"/>
  <c r="AG580"/>
  <c r="AH580"/>
  <c r="AG581"/>
  <c r="AH581"/>
  <c r="AG582"/>
  <c r="AH582"/>
  <c r="AG583"/>
  <c r="AH583"/>
  <c r="AG584"/>
  <c r="AH584"/>
  <c r="AG585"/>
  <c r="AH585"/>
  <c r="AG586"/>
  <c r="AH586"/>
  <c r="AG587"/>
  <c r="AH587"/>
  <c r="AG588"/>
  <c r="AH588"/>
  <c r="AG589"/>
  <c r="AH589"/>
  <c r="AG590"/>
  <c r="AH590"/>
  <c r="AG591"/>
  <c r="AH591"/>
  <c r="AG592"/>
  <c r="AH592"/>
  <c r="AG593"/>
  <c r="AH593"/>
  <c r="AG594"/>
  <c r="AH594"/>
  <c r="AG595"/>
  <c r="AH595"/>
  <c r="AG596"/>
  <c r="AH596"/>
  <c r="AG597"/>
  <c r="AH597"/>
  <c r="AG598"/>
  <c r="AH598"/>
  <c r="AG599"/>
  <c r="AH599"/>
  <c r="AG600"/>
  <c r="AH600"/>
  <c r="AG601"/>
  <c r="AH601"/>
  <c r="AG602"/>
  <c r="AH602"/>
  <c r="AG603"/>
  <c r="AH603"/>
  <c r="AG604"/>
  <c r="AH604"/>
  <c r="AG605"/>
  <c r="AH605"/>
  <c r="AG606"/>
  <c r="AH606"/>
  <c r="AG607"/>
  <c r="AH607"/>
  <c r="AG608"/>
  <c r="AH608"/>
  <c r="AG609"/>
  <c r="AH609"/>
  <c r="AG610"/>
  <c r="AH610"/>
  <c r="AG611"/>
  <c r="AH611"/>
  <c r="AG612"/>
  <c r="AH612"/>
  <c r="AG613"/>
  <c r="AH613"/>
  <c r="AG614"/>
  <c r="AH614"/>
  <c r="AG615"/>
  <c r="AH615"/>
  <c r="AG616"/>
  <c r="AH616"/>
  <c r="AG617"/>
  <c r="AH617"/>
  <c r="AG618"/>
  <c r="AH618"/>
  <c r="AG619"/>
  <c r="AH619"/>
  <c r="AG620"/>
  <c r="AH620"/>
  <c r="AG621"/>
  <c r="AH621"/>
  <c r="AG622"/>
  <c r="AH622"/>
  <c r="AG623"/>
  <c r="AH623"/>
  <c r="AG624"/>
  <c r="AH624"/>
  <c r="AG625"/>
  <c r="AH625"/>
  <c r="AG626"/>
  <c r="AH626"/>
  <c r="AG627"/>
  <c r="AH627"/>
  <c r="AG628"/>
  <c r="AH628"/>
  <c r="AG629"/>
  <c r="AH629"/>
  <c r="AG630"/>
  <c r="AH630"/>
  <c r="AG631"/>
  <c r="AH631"/>
  <c r="AG632"/>
  <c r="AH632"/>
  <c r="AG633"/>
  <c r="AH633"/>
  <c r="AG634"/>
  <c r="AH634"/>
  <c r="AG635"/>
  <c r="AH635"/>
  <c r="AG636"/>
  <c r="AH636"/>
  <c r="AG637"/>
  <c r="AH637"/>
  <c r="AG638"/>
  <c r="AH638"/>
  <c r="AG639"/>
  <c r="AH639"/>
  <c r="AG640"/>
  <c r="AH640"/>
  <c r="AG641"/>
  <c r="AH641"/>
  <c r="AG642"/>
  <c r="AH642"/>
  <c r="AG643"/>
  <c r="AH643"/>
  <c r="AG644"/>
  <c r="AH644"/>
  <c r="AG645"/>
  <c r="AH645"/>
  <c r="AG646"/>
  <c r="AH646"/>
  <c r="AG647"/>
  <c r="AH647"/>
  <c r="AG648"/>
  <c r="AH648"/>
  <c r="AG649"/>
  <c r="AH649"/>
  <c r="AG650"/>
  <c r="AH650"/>
  <c r="AG651"/>
  <c r="AH651"/>
  <c r="AG652"/>
  <c r="AH652"/>
  <c r="AG653"/>
  <c r="AH653"/>
  <c r="AG654"/>
  <c r="AH654"/>
  <c r="AG655"/>
  <c r="AH655"/>
  <c r="AG656"/>
  <c r="AH656"/>
  <c r="AG657"/>
  <c r="AH657"/>
  <c r="AG658"/>
  <c r="AH658"/>
  <c r="AG659"/>
  <c r="AH659"/>
  <c r="AG660"/>
  <c r="AH660"/>
  <c r="AG661"/>
  <c r="AH661"/>
  <c r="AG662"/>
  <c r="AH662"/>
  <c r="AG663"/>
  <c r="AH663"/>
  <c r="AG664"/>
  <c r="AH664"/>
  <c r="AG665"/>
  <c r="AH665"/>
  <c r="AG666"/>
  <c r="AH666"/>
  <c r="AG667"/>
  <c r="AH667"/>
  <c r="AG668"/>
  <c r="AH668"/>
  <c r="AG669"/>
  <c r="AH669"/>
  <c r="AG670"/>
  <c r="AH670"/>
  <c r="AG671"/>
  <c r="AH671"/>
  <c r="AG672"/>
  <c r="AH672"/>
  <c r="AG673"/>
  <c r="AH673"/>
  <c r="AG674"/>
  <c r="AH674"/>
  <c r="AG675"/>
  <c r="AH675"/>
  <c r="AG676"/>
  <c r="AH676"/>
  <c r="AG677"/>
  <c r="AH677"/>
  <c r="AG678"/>
  <c r="AH678"/>
  <c r="AG679"/>
  <c r="AH679"/>
  <c r="AG680"/>
  <c r="AH680"/>
  <c r="AG681"/>
  <c r="AH681"/>
  <c r="AG682"/>
  <c r="AH682"/>
  <c r="AG683"/>
  <c r="AH683"/>
  <c r="AG684"/>
  <c r="AH684"/>
  <c r="AG685"/>
  <c r="AH685"/>
  <c r="AG686"/>
  <c r="AH686"/>
  <c r="AG687"/>
  <c r="AH687"/>
  <c r="AG688"/>
  <c r="AH688"/>
  <c r="AG689"/>
  <c r="AH689"/>
  <c r="AG690"/>
  <c r="AH690"/>
  <c r="AG691"/>
  <c r="AH691"/>
  <c r="AG692"/>
  <c r="AH692"/>
  <c r="AG693"/>
  <c r="AH693"/>
  <c r="AG694"/>
  <c r="AH694"/>
  <c r="AG695"/>
  <c r="AH695"/>
  <c r="AG696"/>
  <c r="AH696"/>
  <c r="AG697"/>
  <c r="AH697"/>
  <c r="AG698"/>
  <c r="AH698"/>
  <c r="AG699"/>
  <c r="AH699"/>
  <c r="AG700"/>
  <c r="AH700"/>
  <c r="AG701"/>
  <c r="AH701"/>
  <c r="AG702"/>
  <c r="AH702"/>
  <c r="AG703"/>
  <c r="AH703"/>
  <c r="AG704"/>
  <c r="AH704"/>
  <c r="AG705"/>
  <c r="AH705"/>
  <c r="AG706"/>
  <c r="AH706"/>
  <c r="AG707"/>
  <c r="AH707"/>
  <c r="AG708"/>
  <c r="AH708"/>
  <c r="AG709"/>
  <c r="AH709"/>
  <c r="AG710"/>
  <c r="AH710"/>
  <c r="AG711"/>
  <c r="AH711"/>
  <c r="AG712"/>
  <c r="AH712"/>
  <c r="AG713"/>
  <c r="AH713"/>
  <c r="AG714"/>
  <c r="AH714"/>
  <c r="AG715"/>
  <c r="AH715"/>
  <c r="AG716"/>
  <c r="AH716"/>
  <c r="AG717"/>
  <c r="AH717"/>
  <c r="AG718"/>
  <c r="AH718"/>
  <c r="AG719"/>
  <c r="AH719"/>
  <c r="AG720"/>
  <c r="AH720"/>
  <c r="AG721"/>
  <c r="AH721"/>
  <c r="AG722"/>
  <c r="AH722"/>
  <c r="AG723"/>
  <c r="AH723"/>
  <c r="AG724"/>
  <c r="AH724"/>
  <c r="AG725"/>
  <c r="AH725"/>
  <c r="AG726"/>
  <c r="AH726"/>
  <c r="AG727"/>
  <c r="AH727"/>
  <c r="AG728"/>
  <c r="AH728"/>
  <c r="AG729"/>
  <c r="AH729"/>
  <c r="AG730"/>
  <c r="AH730"/>
  <c r="AG731"/>
  <c r="AH731"/>
  <c r="AG732"/>
  <c r="AH732"/>
  <c r="AG733"/>
  <c r="AH733"/>
  <c r="AG734"/>
  <c r="AH734"/>
  <c r="AG735"/>
  <c r="AH735"/>
  <c r="AG736"/>
  <c r="AH736"/>
  <c r="AG737"/>
  <c r="AH737"/>
  <c r="AG738"/>
  <c r="AH738"/>
  <c r="AG739"/>
  <c r="AH739"/>
  <c r="AG740"/>
  <c r="AH740"/>
  <c r="AG741"/>
  <c r="AH741"/>
  <c r="AG742"/>
  <c r="AH742"/>
  <c r="AG743"/>
  <c r="AH743"/>
  <c r="AG744"/>
  <c r="AH744"/>
  <c r="AG745"/>
  <c r="AH745"/>
  <c r="AG746"/>
  <c r="AH746"/>
  <c r="AG747"/>
  <c r="AH747"/>
  <c r="AG748"/>
  <c r="AH748"/>
  <c r="AG749"/>
  <c r="AH749"/>
  <c r="AG750"/>
  <c r="AH750"/>
  <c r="AG751"/>
  <c r="AH751"/>
  <c r="AG752"/>
  <c r="AH752"/>
  <c r="AG753"/>
  <c r="AH753"/>
  <c r="AG754"/>
  <c r="AH754"/>
  <c r="AG755"/>
  <c r="AH755"/>
  <c r="AG756"/>
  <c r="AH756"/>
  <c r="AG757"/>
  <c r="AH757"/>
  <c r="AG758"/>
  <c r="AH758"/>
  <c r="AG759"/>
  <c r="AH759"/>
  <c r="AG760"/>
  <c r="AH760"/>
  <c r="AG761"/>
  <c r="AH761"/>
  <c r="AG762"/>
  <c r="AH762"/>
  <c r="AG763"/>
  <c r="AH763"/>
  <c r="AG764"/>
  <c r="AH764"/>
  <c r="AG765"/>
  <c r="AH765"/>
  <c r="AG766"/>
  <c r="AH766"/>
  <c r="AG767"/>
  <c r="AH767"/>
  <c r="AG768"/>
  <c r="AH768"/>
  <c r="AG769"/>
  <c r="AH769"/>
  <c r="AG770"/>
  <c r="AH770"/>
  <c r="AG771"/>
  <c r="AH771"/>
  <c r="AG772"/>
  <c r="AH772"/>
  <c r="AG773"/>
  <c r="AH773"/>
  <c r="AG774"/>
  <c r="AH774"/>
  <c r="AG775"/>
  <c r="AH775"/>
  <c r="AG776"/>
  <c r="AH776"/>
  <c r="AG777"/>
  <c r="AH777"/>
  <c r="AG778"/>
  <c r="AH778"/>
  <c r="AG779"/>
  <c r="AH779"/>
  <c r="AG780"/>
  <c r="AH780"/>
  <c r="AG781"/>
  <c r="AH781"/>
  <c r="AG782"/>
  <c r="AH782"/>
  <c r="AG783"/>
  <c r="AH783"/>
  <c r="AG784"/>
  <c r="AH784"/>
  <c r="AG785"/>
  <c r="AH785"/>
  <c r="AG786"/>
  <c r="AH786"/>
  <c r="AG787"/>
  <c r="AH787"/>
  <c r="AG788"/>
  <c r="AH788"/>
  <c r="AG789"/>
  <c r="AH789"/>
  <c r="AG790"/>
  <c r="AH790"/>
  <c r="AG791"/>
  <c r="AH791"/>
  <c r="AG792"/>
  <c r="AH792"/>
  <c r="AG793"/>
  <c r="AH793"/>
  <c r="AG794"/>
  <c r="AH794"/>
  <c r="AG795"/>
  <c r="AH795"/>
  <c r="AG796"/>
  <c r="AH796"/>
  <c r="AG797"/>
  <c r="AH797"/>
  <c r="AG798"/>
  <c r="AH798"/>
  <c r="AG799"/>
  <c r="AH799"/>
  <c r="AG800"/>
  <c r="AH800"/>
  <c r="AG801"/>
  <c r="AH801"/>
  <c r="AG802"/>
  <c r="AH802"/>
  <c r="AG803"/>
  <c r="AH803"/>
  <c r="AG804"/>
  <c r="AH804"/>
  <c r="AG805"/>
  <c r="AH805"/>
  <c r="AG806"/>
  <c r="AH806"/>
  <c r="AG807"/>
  <c r="AH807"/>
  <c r="AG808"/>
  <c r="AH808"/>
  <c r="AG809"/>
  <c r="AH809"/>
  <c r="AG810"/>
  <c r="AH810"/>
  <c r="AG811"/>
  <c r="AH811"/>
  <c r="AG812"/>
  <c r="AH812"/>
  <c r="AG813"/>
  <c r="AH813"/>
  <c r="AG814"/>
  <c r="AH814"/>
  <c r="AG815"/>
  <c r="AH815"/>
  <c r="AG816"/>
  <c r="AH816"/>
  <c r="AG817"/>
  <c r="AH817"/>
  <c r="AG818"/>
  <c r="AH818"/>
  <c r="AG819"/>
  <c r="AH819"/>
  <c r="AG820"/>
  <c r="AH820"/>
  <c r="AG821"/>
  <c r="AH821"/>
  <c r="AG822"/>
  <c r="AH822"/>
  <c r="AG823"/>
  <c r="AH823"/>
  <c r="AG824"/>
  <c r="AH824"/>
  <c r="AG825"/>
  <c r="AH825"/>
  <c r="AG826"/>
  <c r="AH826"/>
  <c r="AG827"/>
  <c r="AH827"/>
  <c r="AG828"/>
  <c r="AH828"/>
  <c r="AG829"/>
  <c r="AH829"/>
  <c r="AG830"/>
  <c r="AH830"/>
  <c r="AG831"/>
  <c r="AH831"/>
  <c r="AG832"/>
  <c r="AH832"/>
  <c r="AG833"/>
  <c r="AH833"/>
  <c r="AG834"/>
  <c r="AH834"/>
  <c r="AG835"/>
  <c r="AH835"/>
  <c r="AG836"/>
  <c r="AH836"/>
  <c r="AG837"/>
  <c r="AH837"/>
  <c r="AG838"/>
  <c r="AH838"/>
  <c r="AG839"/>
  <c r="AH839"/>
  <c r="AG840"/>
  <c r="AH840"/>
  <c r="AG841"/>
  <c r="AH841"/>
  <c r="AG842"/>
  <c r="AH842"/>
  <c r="AG843"/>
  <c r="AH843"/>
  <c r="AG844"/>
  <c r="AH844"/>
  <c r="AG845"/>
  <c r="AH845"/>
  <c r="AG846"/>
  <c r="AH846"/>
  <c r="AG847"/>
  <c r="AH847"/>
  <c r="AG848"/>
  <c r="AH848"/>
  <c r="AG849"/>
  <c r="AH849"/>
  <c r="AG850"/>
  <c r="AH850"/>
  <c r="AG851"/>
  <c r="AH851"/>
  <c r="AG852"/>
  <c r="AH852"/>
  <c r="AG853"/>
  <c r="AH853"/>
  <c r="AG854"/>
  <c r="AH854"/>
  <c r="AG855"/>
  <c r="AH855"/>
  <c r="AG856"/>
  <c r="AH856"/>
  <c r="AG857"/>
  <c r="AH857"/>
  <c r="AG858"/>
  <c r="AH858"/>
  <c r="AG859"/>
  <c r="AH859"/>
  <c r="AG860"/>
  <c r="AH860"/>
  <c r="AG861"/>
  <c r="AH861"/>
  <c r="AG862"/>
  <c r="AH862"/>
  <c r="AG863"/>
  <c r="AH863"/>
  <c r="AG864"/>
  <c r="AH864"/>
  <c r="AG865"/>
  <c r="AH865"/>
  <c r="AG866"/>
  <c r="AH866"/>
  <c r="AG867"/>
  <c r="AH867"/>
  <c r="AG868"/>
  <c r="AH868"/>
  <c r="AG869"/>
  <c r="AH869"/>
  <c r="AG870"/>
  <c r="AH870"/>
  <c r="AG871"/>
  <c r="AH871"/>
  <c r="AG872"/>
  <c r="AH872"/>
  <c r="AG873"/>
  <c r="AH873"/>
  <c r="AG874"/>
  <c r="AH874"/>
  <c r="AG875"/>
  <c r="AH875"/>
  <c r="AG876"/>
  <c r="AH876"/>
  <c r="AG877"/>
  <c r="AH877"/>
  <c r="AG878"/>
  <c r="AH878"/>
  <c r="AG879"/>
  <c r="AH879"/>
  <c r="AG880"/>
  <c r="AH880"/>
  <c r="AG881"/>
  <c r="AH881"/>
  <c r="AG882"/>
  <c r="AH882"/>
  <c r="AG883"/>
  <c r="AH883"/>
  <c r="AG884"/>
  <c r="AH884"/>
  <c r="AG885"/>
  <c r="AH885"/>
  <c r="AG886"/>
  <c r="AH886"/>
  <c r="AG887"/>
  <c r="AH887"/>
  <c r="AG888"/>
  <c r="AH888"/>
  <c r="AG889"/>
  <c r="AH889"/>
  <c r="AG890"/>
  <c r="AH890"/>
  <c r="AG891"/>
  <c r="AH891"/>
  <c r="AG892"/>
  <c r="AH892"/>
  <c r="AG893"/>
  <c r="AH893"/>
  <c r="AG894"/>
  <c r="AH894"/>
  <c r="AG895"/>
  <c r="AH895"/>
  <c r="AG896"/>
  <c r="AH896"/>
  <c r="AG897"/>
  <c r="AH897"/>
  <c r="AG898"/>
  <c r="AH898"/>
  <c r="AG899"/>
  <c r="AH899"/>
  <c r="AG900"/>
  <c r="AH900"/>
  <c r="AG901"/>
  <c r="AH901"/>
  <c r="AG902"/>
  <c r="AH902"/>
  <c r="AG903"/>
  <c r="AH903"/>
  <c r="AG904"/>
  <c r="AH904"/>
  <c r="AG905"/>
  <c r="AH905"/>
  <c r="AG906"/>
  <c r="AH906"/>
  <c r="AG907"/>
  <c r="AH907"/>
  <c r="AG908"/>
  <c r="AH908"/>
  <c r="AG909"/>
  <c r="AH909"/>
  <c r="AG910"/>
  <c r="AH910"/>
  <c r="AG911"/>
  <c r="AH911"/>
  <c r="AG912"/>
  <c r="AH912"/>
  <c r="AG913"/>
  <c r="AH913"/>
  <c r="AG914"/>
  <c r="AH914"/>
  <c r="AG915"/>
  <c r="AH915"/>
  <c r="AG916"/>
  <c r="AH916"/>
  <c r="AG917"/>
  <c r="AH917"/>
  <c r="AG918"/>
  <c r="AH918"/>
  <c r="AG919"/>
  <c r="AH919"/>
  <c r="AG920"/>
  <c r="AH920"/>
  <c r="AG921"/>
  <c r="AH921"/>
  <c r="AG922"/>
  <c r="AH922"/>
  <c r="AG923"/>
  <c r="AH923"/>
  <c r="AG924"/>
  <c r="AH924"/>
  <c r="AG925"/>
  <c r="AH925"/>
  <c r="AG926"/>
  <c r="AH926"/>
  <c r="AG927"/>
  <c r="AH927"/>
  <c r="AG928"/>
  <c r="AH928"/>
  <c r="AG929"/>
  <c r="AH929"/>
  <c r="AG930"/>
  <c r="AH930"/>
  <c r="AG931"/>
  <c r="AH931"/>
  <c r="AG932"/>
  <c r="AH932"/>
  <c r="AG933"/>
  <c r="AH933"/>
  <c r="AG934"/>
  <c r="AH934"/>
  <c r="AG935"/>
  <c r="AH935"/>
  <c r="AG936"/>
  <c r="AH936"/>
  <c r="AG937"/>
  <c r="AH937"/>
  <c r="AG938"/>
  <c r="AH938"/>
  <c r="AG939"/>
  <c r="AH939"/>
  <c r="AG940"/>
  <c r="AH940"/>
  <c r="AG941"/>
  <c r="AH941"/>
  <c r="AG942"/>
  <c r="AH942"/>
  <c r="AG943"/>
  <c r="AH943"/>
  <c r="AG944"/>
  <c r="AH944"/>
  <c r="AG945"/>
  <c r="AH945"/>
  <c r="AG946"/>
  <c r="AH946"/>
  <c r="AG947"/>
  <c r="AH947"/>
  <c r="AG948"/>
  <c r="AH948"/>
  <c r="AG949"/>
  <c r="AH949"/>
  <c r="AG950"/>
  <c r="AH950"/>
  <c r="AG951"/>
  <c r="AH951"/>
  <c r="AG952"/>
  <c r="AH952"/>
  <c r="AG953"/>
  <c r="AH953"/>
  <c r="AG954"/>
  <c r="AH954"/>
  <c r="AG955"/>
  <c r="AH955"/>
  <c r="AG956"/>
  <c r="AH956"/>
  <c r="AG957"/>
  <c r="AH957"/>
  <c r="AG958"/>
  <c r="AH958"/>
  <c r="AG959"/>
  <c r="AH959"/>
  <c r="AG960"/>
  <c r="AH960"/>
  <c r="AG961"/>
  <c r="AH961"/>
  <c r="AG962"/>
  <c r="AH962"/>
  <c r="AG963"/>
  <c r="AH963"/>
  <c r="AG964"/>
  <c r="AH964"/>
  <c r="AG965"/>
  <c r="AH965"/>
  <c r="AG966"/>
  <c r="AH966"/>
  <c r="AG967"/>
  <c r="AH967"/>
  <c r="AG968"/>
  <c r="AH968"/>
  <c r="AG969"/>
  <c r="AH969"/>
  <c r="AG970"/>
  <c r="AH970"/>
  <c r="AG971"/>
  <c r="AH971"/>
  <c r="AG972"/>
  <c r="AH972"/>
  <c r="AG973"/>
  <c r="AH973"/>
  <c r="AG974"/>
  <c r="AH974"/>
  <c r="AG975"/>
  <c r="AH975"/>
  <c r="AG976"/>
  <c r="AH976"/>
  <c r="AG977"/>
  <c r="AH977"/>
  <c r="AG978"/>
  <c r="AH978"/>
  <c r="AG979"/>
  <c r="AH979"/>
  <c r="AG980"/>
  <c r="AH980"/>
  <c r="AG981"/>
  <c r="AH981"/>
  <c r="AG982"/>
  <c r="AH982"/>
  <c r="AG983"/>
  <c r="AH983"/>
  <c r="AG984"/>
  <c r="AH984"/>
  <c r="AG985"/>
  <c r="AH985"/>
  <c r="AG986"/>
  <c r="AH986"/>
  <c r="AG987"/>
  <c r="AH987"/>
  <c r="AG988"/>
  <c r="AH988"/>
  <c r="AG989"/>
  <c r="AH989"/>
  <c r="AG990"/>
  <c r="AH990"/>
  <c r="AG991"/>
  <c r="AH991"/>
  <c r="AG992"/>
  <c r="AH992"/>
  <c r="AG993"/>
  <c r="AH993"/>
  <c r="AG994"/>
  <c r="AH994"/>
  <c r="AG995"/>
  <c r="AH995"/>
  <c r="AG996"/>
  <c r="AH996"/>
  <c r="AG997"/>
  <c r="AH997"/>
  <c r="AG998"/>
  <c r="AH998"/>
  <c r="AG999"/>
  <c r="AH999"/>
  <c r="AG1000"/>
  <c r="AH1000"/>
  <c r="AG1001"/>
  <c r="AH1001"/>
  <c r="AG1002"/>
  <c r="AH1002"/>
  <c r="AG1003"/>
  <c r="AH1003"/>
  <c r="AG1004"/>
  <c r="AH1004"/>
  <c r="AG1005"/>
  <c r="AH1005"/>
  <c r="AG1006"/>
  <c r="AH1006"/>
  <c r="AG1007"/>
  <c r="AH1007"/>
  <c r="AG1008"/>
  <c r="AH1008"/>
  <c r="AG1009"/>
  <c r="AH1009"/>
  <c r="AG1010"/>
  <c r="AH1010"/>
  <c r="AG1011"/>
  <c r="AH1011"/>
  <c r="AG1012"/>
  <c r="AH1012"/>
  <c r="AG1013"/>
  <c r="AH1013"/>
  <c r="AG1014"/>
  <c r="AH1014"/>
  <c r="AG1015"/>
  <c r="AH1015"/>
  <c r="AG1016"/>
  <c r="AH1016"/>
  <c r="AG1017"/>
  <c r="AH1017"/>
  <c r="AG1018"/>
  <c r="AH1018"/>
  <c r="AG1019"/>
  <c r="AH1019"/>
  <c r="AG1020"/>
  <c r="AH1020"/>
  <c r="AG1021"/>
  <c r="AH1021"/>
  <c r="AG1022"/>
  <c r="AH1022"/>
  <c r="AG1023"/>
  <c r="AH1023"/>
  <c r="AG1024"/>
  <c r="AH1024"/>
  <c r="AG1025"/>
  <c r="AH1025"/>
  <c r="AG1026"/>
  <c r="AH1026"/>
  <c r="AG1027"/>
  <c r="AH1027"/>
  <c r="AG1028"/>
  <c r="AH1028"/>
  <c r="AG1029"/>
  <c r="AH1029"/>
  <c r="AG1030"/>
  <c r="AH1030"/>
  <c r="AG1031"/>
  <c r="AH1031"/>
  <c r="AG1032"/>
  <c r="AH1032"/>
  <c r="AG1033"/>
  <c r="AH1033"/>
  <c r="AG1034"/>
  <c r="AH1034"/>
  <c r="AG1035"/>
  <c r="AH1035"/>
  <c r="AG1036"/>
  <c r="AH1036"/>
  <c r="AG1037"/>
  <c r="AH1037"/>
  <c r="AG1038"/>
  <c r="AH1038"/>
  <c r="AG1039"/>
  <c r="AH1039"/>
  <c r="AG1040"/>
  <c r="AH1040"/>
  <c r="AG1041"/>
  <c r="AH1041"/>
  <c r="AG1042"/>
  <c r="AH1042"/>
  <c r="AG1043"/>
  <c r="AH1043"/>
  <c r="AG1044"/>
  <c r="AH1044"/>
  <c r="AG1045"/>
  <c r="AH1045"/>
  <c r="AG1046"/>
  <c r="AH1046"/>
  <c r="AG1047"/>
  <c r="AH1047"/>
  <c r="AG1048"/>
  <c r="AH1048"/>
  <c r="AG1049"/>
  <c r="AH1049"/>
  <c r="AG1050"/>
  <c r="AH1050"/>
  <c r="AG1051"/>
  <c r="AH1051"/>
  <c r="AG1052"/>
  <c r="AH1052"/>
  <c r="AG1053"/>
  <c r="AH1053"/>
  <c r="AG1054"/>
  <c r="AH1054"/>
  <c r="AG1055"/>
  <c r="AH1055"/>
  <c r="AG1056"/>
  <c r="AH1056"/>
  <c r="AG1057"/>
  <c r="AH1057"/>
  <c r="AG1058"/>
  <c r="AH1058"/>
  <c r="AG1059"/>
  <c r="AH1059"/>
  <c r="AG1060"/>
  <c r="AH1060"/>
  <c r="AG1061"/>
  <c r="AH1061"/>
  <c r="AG1062"/>
  <c r="AH1062"/>
  <c r="AG1063"/>
  <c r="AH1063"/>
  <c r="AG1064"/>
  <c r="AH1064"/>
  <c r="AG1065"/>
  <c r="AH1065"/>
  <c r="AG1066"/>
  <c r="AH1066"/>
  <c r="AG1067"/>
  <c r="AH1067"/>
  <c r="AG1068"/>
  <c r="AH1068"/>
  <c r="AG1069"/>
  <c r="AH1069"/>
  <c r="AG1070"/>
  <c r="AH1070"/>
  <c r="AG1071"/>
  <c r="AH1071"/>
  <c r="AG1072"/>
  <c r="AH1072"/>
  <c r="AG1073"/>
  <c r="AH1073"/>
  <c r="AG1074"/>
  <c r="AH1074"/>
  <c r="AG1075"/>
  <c r="AH1075"/>
  <c r="AG1076"/>
  <c r="AH1076"/>
  <c r="AG1077"/>
  <c r="AH1077"/>
  <c r="AG1078"/>
  <c r="AH1078"/>
  <c r="AG1079"/>
  <c r="AH1079"/>
  <c r="AG1080"/>
  <c r="AH1080"/>
  <c r="AG1081"/>
  <c r="AH1081"/>
  <c r="AG1082"/>
  <c r="AH1082"/>
  <c r="AG1083"/>
  <c r="AH1083"/>
  <c r="AG1084"/>
  <c r="AH1084"/>
  <c r="AG1085"/>
  <c r="AH1085"/>
  <c r="AG1086"/>
  <c r="AH1086"/>
  <c r="AG1087"/>
  <c r="AH1087"/>
  <c r="AG1088"/>
  <c r="AH1088"/>
  <c r="AG1089"/>
  <c r="AH1089"/>
  <c r="AG1090"/>
  <c r="AH1090"/>
  <c r="AG1091"/>
  <c r="AH1091"/>
  <c r="AG1092"/>
  <c r="AH1092"/>
  <c r="AG1093"/>
  <c r="AH1093"/>
  <c r="AG1094"/>
  <c r="AH1094"/>
  <c r="AG1095"/>
  <c r="AH1095"/>
  <c r="AG1096"/>
  <c r="AH1096"/>
  <c r="AG1097"/>
  <c r="AH1097"/>
  <c r="AG1098"/>
  <c r="AH1098"/>
  <c r="AG1099"/>
  <c r="AH1099"/>
  <c r="AG1100"/>
  <c r="AH1100"/>
  <c r="AG1101"/>
  <c r="AH1101"/>
  <c r="AG1102"/>
  <c r="AH1102"/>
  <c r="AG1103"/>
  <c r="AH1103"/>
  <c r="AG1104"/>
  <c r="AH1104"/>
  <c r="AG1105"/>
  <c r="AH1105"/>
  <c r="AG1106"/>
  <c r="AH1106"/>
  <c r="AG1107"/>
  <c r="AH1107"/>
  <c r="AG1108"/>
  <c r="AH1108"/>
  <c r="AG1109"/>
  <c r="AH1109"/>
  <c r="AG1110"/>
  <c r="AH1110"/>
  <c r="AG1111"/>
  <c r="AH1111"/>
  <c r="AG1112"/>
  <c r="AH1112"/>
  <c r="AG1113"/>
  <c r="AH1113"/>
  <c r="AG1114"/>
  <c r="AH1114"/>
  <c r="AG1115"/>
  <c r="AH1115"/>
  <c r="AG1116"/>
  <c r="AH1116"/>
  <c r="AG1117"/>
  <c r="AH1117"/>
  <c r="AG1118"/>
  <c r="AH1118"/>
  <c r="AG1119"/>
  <c r="AH1119"/>
  <c r="AG1120"/>
  <c r="AH1120"/>
  <c r="AG1121"/>
  <c r="AH1121"/>
  <c r="AG1122"/>
  <c r="AH1122"/>
  <c r="AG1123"/>
  <c r="AH1123"/>
  <c r="AG1124"/>
  <c r="AH1124"/>
  <c r="AG1125"/>
  <c r="AH1125"/>
  <c r="AG1126"/>
  <c r="AH1126"/>
  <c r="AG1127"/>
  <c r="AH1127"/>
  <c r="AG1128"/>
  <c r="AH1128"/>
  <c r="AG1129"/>
  <c r="AH1129"/>
  <c r="AG1130"/>
  <c r="AH1130"/>
  <c r="AG1131"/>
  <c r="AH1131"/>
  <c r="AG1132"/>
  <c r="AH1132"/>
  <c r="AG1133"/>
  <c r="AH1133"/>
  <c r="AG1134"/>
  <c r="AH1134"/>
  <c r="AG1135"/>
  <c r="AH1135"/>
  <c r="AG1136"/>
  <c r="AH1136"/>
  <c r="AG1137"/>
  <c r="AH1137"/>
  <c r="AG1138"/>
  <c r="AH1138"/>
  <c r="AG1139"/>
  <c r="AH1139"/>
  <c r="AG1140"/>
  <c r="AH1140"/>
  <c r="AG1141"/>
  <c r="AH1141"/>
  <c r="AG1142"/>
  <c r="AH1142"/>
  <c r="AG1143"/>
  <c r="AH1143"/>
  <c r="AG1144"/>
  <c r="AH1144"/>
  <c r="AG1145"/>
  <c r="AH1145"/>
  <c r="AG1146"/>
  <c r="AH1146"/>
  <c r="AG1147"/>
  <c r="AH1147"/>
  <c r="AG1148"/>
  <c r="AH1148"/>
  <c r="AG1149"/>
  <c r="AH1149"/>
  <c r="AG1150"/>
  <c r="AH1150"/>
  <c r="AG1151"/>
  <c r="AH1151"/>
  <c r="AG1152"/>
  <c r="AH1152"/>
  <c r="AG1153"/>
  <c r="AH1153"/>
  <c r="AG1154"/>
  <c r="AH1154"/>
  <c r="AG1155"/>
  <c r="AH1155"/>
  <c r="AG1156"/>
  <c r="AH1156"/>
  <c r="AG1157"/>
  <c r="AH1157"/>
  <c r="AG1158"/>
  <c r="AH1158"/>
  <c r="AG1159"/>
  <c r="AH1159"/>
  <c r="AG1160"/>
  <c r="AH1160"/>
  <c r="AG1161"/>
  <c r="AH1161"/>
  <c r="AG1162"/>
  <c r="AH1162"/>
  <c r="AG1163"/>
  <c r="AH1163"/>
  <c r="AG1164"/>
  <c r="AH1164"/>
  <c r="AG1165"/>
  <c r="AH1165"/>
  <c r="AG1166"/>
  <c r="AH1166"/>
  <c r="AG1167"/>
  <c r="AH1167"/>
  <c r="AG1168"/>
  <c r="AH1168"/>
  <c r="AG1169"/>
  <c r="AH1169"/>
  <c r="AG1170"/>
  <c r="AH1170"/>
  <c r="AG1171"/>
  <c r="AH1171"/>
  <c r="AG1172"/>
  <c r="AH1172"/>
  <c r="AG1173"/>
  <c r="AH1173"/>
  <c r="AG1174"/>
  <c r="AH1174"/>
  <c r="AG1175"/>
  <c r="AH1175"/>
  <c r="AG1176"/>
  <c r="AH1176"/>
  <c r="AG1177"/>
  <c r="AH1177"/>
  <c r="AG1178"/>
  <c r="AH1178"/>
  <c r="AG1179"/>
  <c r="AH1179"/>
  <c r="AG1180"/>
  <c r="AH1180"/>
  <c r="AG1181"/>
  <c r="AH1181"/>
  <c r="AG1182"/>
  <c r="AH1182"/>
  <c r="AG1183"/>
  <c r="AH1183"/>
  <c r="AG1184"/>
  <c r="AH1184"/>
  <c r="AG1185"/>
  <c r="AH1185"/>
  <c r="AG1186"/>
  <c r="AH1186"/>
  <c r="AG1187"/>
  <c r="AH1187"/>
  <c r="AG1188"/>
  <c r="AH1188"/>
  <c r="AG1189"/>
  <c r="AH1189"/>
  <c r="AG1190"/>
  <c r="AH1190"/>
  <c r="AG1191"/>
  <c r="AH1191"/>
  <c r="AG1192"/>
  <c r="AH1192"/>
  <c r="AG1193"/>
  <c r="AH1193"/>
  <c r="AG1194"/>
  <c r="AH1194"/>
  <c r="AG1195"/>
  <c r="AH1195"/>
  <c r="AG1196"/>
  <c r="AH1196"/>
  <c r="AG1197"/>
  <c r="AH1197"/>
  <c r="AG1198"/>
  <c r="AH1198"/>
  <c r="AG1199"/>
  <c r="AH1199"/>
  <c r="AG1200"/>
  <c r="AH1200"/>
  <c r="AG1201"/>
  <c r="AH1201"/>
  <c r="AG1202"/>
  <c r="AH1202"/>
  <c r="AG1203"/>
  <c r="AH1203"/>
  <c r="AG1204"/>
  <c r="AH1204"/>
  <c r="AG1205"/>
  <c r="AH1205"/>
  <c r="AG1206"/>
  <c r="AH1206"/>
  <c r="AG1207"/>
  <c r="AH1207"/>
  <c r="AG1208"/>
  <c r="AH1208"/>
  <c r="AG1209"/>
  <c r="AH1209"/>
  <c r="AG1210"/>
  <c r="AH1210"/>
  <c r="AG1211"/>
  <c r="AH1211"/>
  <c r="AG1212"/>
  <c r="AH1212"/>
  <c r="AG1213"/>
  <c r="AH1213"/>
  <c r="AG1214"/>
  <c r="AH1214"/>
  <c r="AG1215"/>
  <c r="AH1215"/>
  <c r="AG1216"/>
  <c r="AH1216"/>
  <c r="AG1217"/>
  <c r="AH1217"/>
  <c r="AG1218"/>
  <c r="AH1218"/>
  <c r="AG1219"/>
  <c r="AH1219"/>
  <c r="AG1220"/>
  <c r="AH1220"/>
  <c r="AG1221"/>
  <c r="AH1221"/>
  <c r="AG1222"/>
  <c r="AH1222"/>
  <c r="AG1223"/>
  <c r="AH1223"/>
  <c r="AG1224"/>
  <c r="AH1224"/>
  <c r="AG1225"/>
  <c r="AH1225"/>
  <c r="AG1226"/>
  <c r="AH1226"/>
  <c r="AG1227"/>
  <c r="AH1227"/>
  <c r="AG1228"/>
  <c r="AH1228"/>
  <c r="AG1229"/>
  <c r="AH1229"/>
  <c r="AG1230"/>
  <c r="AH1230"/>
  <c r="AG1231"/>
  <c r="AH1231"/>
  <c r="AG1232"/>
  <c r="AH1232"/>
  <c r="AG1233"/>
  <c r="AH1233"/>
  <c r="AG1234"/>
  <c r="AH1234"/>
  <c r="AG1235"/>
  <c r="AH1235"/>
  <c r="AG1236"/>
  <c r="AH1236"/>
  <c r="AG1237"/>
  <c r="AH1237"/>
  <c r="AG1238"/>
  <c r="AH1238"/>
  <c r="AG1239"/>
  <c r="AH1239"/>
  <c r="AG1240"/>
  <c r="AH1240"/>
  <c r="AG1241"/>
  <c r="AH1241"/>
  <c r="AG1242"/>
  <c r="AH1242"/>
  <c r="AG1243"/>
  <c r="AH1243"/>
  <c r="AG1244"/>
  <c r="AH1244"/>
  <c r="AG1245"/>
  <c r="AH1245"/>
  <c r="AG1246"/>
  <c r="AH1246"/>
  <c r="AG1247"/>
  <c r="AH1247"/>
  <c r="AG1248"/>
  <c r="AH1248"/>
  <c r="AG1249"/>
  <c r="AH1249"/>
  <c r="AG1250"/>
  <c r="AH1250"/>
  <c r="AG1251"/>
  <c r="AH1251"/>
  <c r="AG1252"/>
  <c r="AH1252"/>
  <c r="AG1253"/>
  <c r="AH1253"/>
  <c r="AG1254"/>
  <c r="AH1254"/>
  <c r="AG1255"/>
  <c r="AH1255"/>
  <c r="AG1256"/>
  <c r="AH1256"/>
  <c r="AG1257"/>
  <c r="AH1257"/>
  <c r="AG1258"/>
  <c r="AH1258"/>
  <c r="AG1259"/>
  <c r="AH1259"/>
  <c r="AG1260"/>
  <c r="AH1260"/>
  <c r="AG1261"/>
  <c r="AH1261"/>
  <c r="AG1262"/>
  <c r="AH1262"/>
  <c r="AG1263"/>
  <c r="AH1263"/>
  <c r="AG1264"/>
  <c r="AH1264"/>
  <c r="AG1265"/>
  <c r="AH1265"/>
  <c r="AG1266"/>
  <c r="AH1266"/>
  <c r="AG1267"/>
  <c r="AH1267"/>
  <c r="AG1268"/>
  <c r="AH1268"/>
  <c r="AG1269"/>
  <c r="AH1269"/>
  <c r="AG1270"/>
  <c r="AH1270"/>
  <c r="AG1271"/>
  <c r="AH1271"/>
  <c r="AG1272"/>
  <c r="AH1272"/>
  <c r="AG1273"/>
  <c r="AH1273"/>
  <c r="AG1274"/>
  <c r="AH1274"/>
  <c r="AG1275"/>
  <c r="AH1275"/>
  <c r="AG1276"/>
  <c r="AH1276"/>
  <c r="AG1277"/>
  <c r="AH1277"/>
  <c r="AG1278"/>
  <c r="AH1278"/>
  <c r="AG1279"/>
  <c r="AH1279"/>
  <c r="AG1280"/>
  <c r="AH1280"/>
  <c r="AG1281"/>
  <c r="AH1281"/>
  <c r="AG1282"/>
  <c r="AH1282"/>
  <c r="AG1283"/>
  <c r="AH1283"/>
  <c r="AG1284"/>
  <c r="AH1284"/>
  <c r="AG1285"/>
  <c r="AH1285"/>
  <c r="AG1286"/>
  <c r="AH1286"/>
  <c r="AG1287"/>
  <c r="AH1287"/>
  <c r="AG1288"/>
  <c r="AH1288"/>
  <c r="AG1289"/>
  <c r="AH1289"/>
  <c r="AG1290"/>
  <c r="AH1290"/>
  <c r="AG1291"/>
  <c r="AH1291"/>
  <c r="AG1292"/>
  <c r="AH1292"/>
  <c r="AG1293"/>
  <c r="AH1293"/>
  <c r="AG1294"/>
  <c r="AH1294"/>
  <c r="AG1295"/>
  <c r="AH1295"/>
  <c r="AG1296"/>
  <c r="AH1296"/>
  <c r="AG1297"/>
  <c r="AH1297"/>
  <c r="AG1298"/>
  <c r="AH1298"/>
  <c r="AG1299"/>
  <c r="AH1299"/>
  <c r="AG1300"/>
  <c r="AH1300"/>
  <c r="AG1301"/>
  <c r="AH1301"/>
  <c r="AG1302"/>
  <c r="AH1302"/>
  <c r="AG1303"/>
  <c r="AH1303"/>
  <c r="AG1304"/>
  <c r="AH1304"/>
  <c r="AG1305"/>
  <c r="AH1305"/>
  <c r="AG1306"/>
  <c r="AH1306"/>
  <c r="AG1307"/>
  <c r="AH1307"/>
  <c r="AG1308"/>
  <c r="AH1308"/>
  <c r="AG1309"/>
  <c r="AH1309"/>
  <c r="AG1310"/>
  <c r="AH1310"/>
  <c r="AG1311"/>
  <c r="AH1311"/>
  <c r="AG1312"/>
  <c r="AH1312"/>
  <c r="AG1313"/>
  <c r="AH1313"/>
  <c r="AG1314"/>
  <c r="AH1314"/>
  <c r="AG1315"/>
  <c r="AH1315"/>
  <c r="AG1316"/>
  <c r="AH1316"/>
  <c r="AG1317"/>
  <c r="AH1317"/>
  <c r="AG1318"/>
  <c r="AH1318"/>
  <c r="AG1319"/>
  <c r="AH1319"/>
  <c r="AG1320"/>
  <c r="AH1320"/>
  <c r="AG1321"/>
  <c r="AH1321"/>
  <c r="AG1322"/>
  <c r="AH1322"/>
  <c r="AG1323"/>
  <c r="AH1323"/>
  <c r="AG1324"/>
  <c r="AH1324"/>
  <c r="AG1325"/>
  <c r="AH1325"/>
  <c r="AG1326"/>
  <c r="AH1326"/>
  <c r="AG1327"/>
  <c r="AH1327"/>
  <c r="AG1328"/>
  <c r="AH1328"/>
  <c r="AG1329"/>
  <c r="AH1329"/>
  <c r="AG1330"/>
  <c r="AH1330"/>
  <c r="AG1331"/>
  <c r="AH1331"/>
  <c r="AG1332"/>
  <c r="AH1332"/>
  <c r="AG1333"/>
  <c r="AH1333"/>
  <c r="AG1334"/>
  <c r="AH1334"/>
  <c r="AG1335"/>
  <c r="AH1335"/>
  <c r="AG1336"/>
  <c r="AH1336"/>
  <c r="AG1337"/>
  <c r="AH1337"/>
  <c r="AG1338"/>
  <c r="AH1338"/>
  <c r="AG1339"/>
  <c r="AH1339"/>
  <c r="AG1340"/>
  <c r="AH1340"/>
  <c r="AG1341"/>
  <c r="AH1341"/>
  <c r="AG1342"/>
  <c r="AH1342"/>
  <c r="AG1343"/>
  <c r="AH1343"/>
  <c r="AG1344"/>
  <c r="AH1344"/>
  <c r="AG1345"/>
  <c r="AH1345"/>
  <c r="AG1346"/>
  <c r="AH1346"/>
  <c r="AG1347"/>
  <c r="AH1347"/>
  <c r="AG1348"/>
  <c r="AH1348"/>
  <c r="AG1349"/>
  <c r="AH1349"/>
  <c r="AG1350"/>
  <c r="AH1350"/>
  <c r="AG1351"/>
  <c r="AH1351"/>
  <c r="AG1352"/>
  <c r="AH1352"/>
  <c r="AG1353"/>
  <c r="AH1353"/>
  <c r="AG1354"/>
  <c r="AH1354"/>
  <c r="AG1355"/>
  <c r="AH1355"/>
  <c r="AG1356"/>
  <c r="AH1356"/>
  <c r="AG1357"/>
  <c r="AH1357"/>
  <c r="AG1358"/>
  <c r="AH1358"/>
  <c r="AG1359"/>
  <c r="AH1359"/>
  <c r="AG1360"/>
  <c r="AH1360"/>
  <c r="AG1361"/>
  <c r="AH1361"/>
  <c r="AG1362"/>
  <c r="AH1362"/>
  <c r="AG1363"/>
  <c r="AH1363"/>
  <c r="AG1364"/>
  <c r="AH1364"/>
  <c r="AG1365"/>
  <c r="AH1365"/>
  <c r="AG1366"/>
  <c r="AH1366"/>
  <c r="AG1367"/>
  <c r="AH1367"/>
  <c r="AG1368"/>
  <c r="AH1368"/>
  <c r="AG1369"/>
  <c r="AH1369"/>
  <c r="AG1370"/>
  <c r="AH1370"/>
  <c r="AG1371"/>
  <c r="AH1371"/>
  <c r="AG1372"/>
  <c r="AH1372"/>
  <c r="AG1373"/>
  <c r="AH1373"/>
  <c r="AG1374"/>
  <c r="AH1374"/>
  <c r="AG1375"/>
  <c r="AH1375"/>
  <c r="AG1376"/>
  <c r="AH1376"/>
  <c r="AG1377"/>
  <c r="AH1377"/>
  <c r="AG1378"/>
  <c r="AH1378"/>
  <c r="AG1379"/>
  <c r="AH1379"/>
  <c r="AG1380"/>
  <c r="AH1380"/>
  <c r="AG1381"/>
  <c r="AH1381"/>
  <c r="AG1382"/>
  <c r="AH1382"/>
  <c r="AG1383"/>
  <c r="AH1383"/>
  <c r="AG1384"/>
  <c r="AH1384"/>
  <c r="AG1385"/>
  <c r="AH1385"/>
  <c r="AG1386"/>
  <c r="AH1386"/>
  <c r="AG1387"/>
  <c r="AH1387"/>
  <c r="AG1388"/>
  <c r="AH1388"/>
  <c r="AG1389"/>
  <c r="AH1389"/>
  <c r="AG1390"/>
  <c r="AH1390"/>
  <c r="AG1391"/>
  <c r="AH1391"/>
  <c r="AG1392"/>
  <c r="AH1392"/>
  <c r="AG1393"/>
  <c r="AH1393"/>
  <c r="AG1394"/>
  <c r="AH1394"/>
  <c r="AG1395"/>
  <c r="AH1395"/>
  <c r="AG1396"/>
  <c r="AH1396"/>
  <c r="AG1397"/>
  <c r="AH1397"/>
  <c r="AG1398"/>
  <c r="AH1398"/>
  <c r="AG1399"/>
  <c r="AH1399"/>
  <c r="AG1400"/>
  <c r="AH1400"/>
  <c r="AG1401"/>
  <c r="AH1401"/>
  <c r="AG1402"/>
  <c r="AH1402"/>
  <c r="AG1403"/>
  <c r="AH1403"/>
  <c r="AG1404"/>
  <c r="AH1404"/>
  <c r="AG1405"/>
  <c r="AH1405"/>
  <c r="AG1406"/>
  <c r="AH1406"/>
  <c r="AG1407"/>
  <c r="AH1407"/>
  <c r="AG1408"/>
  <c r="AH1408"/>
  <c r="AG1409"/>
  <c r="AH1409"/>
  <c r="AG1410"/>
  <c r="AH1410"/>
  <c r="AG1411"/>
  <c r="AH1411"/>
  <c r="AG1412"/>
  <c r="AH1412"/>
  <c r="AG1413"/>
  <c r="AH1413"/>
  <c r="AG1414"/>
  <c r="AH1414"/>
  <c r="AG1415"/>
  <c r="AH1415"/>
  <c r="AG1416"/>
  <c r="AH1416"/>
  <c r="AG1417"/>
  <c r="AH1417"/>
  <c r="AG1418"/>
  <c r="AH1418"/>
  <c r="AG1419"/>
  <c r="AH1419"/>
  <c r="AG1420"/>
  <c r="AH1420"/>
  <c r="AG1421"/>
  <c r="AH1421"/>
  <c r="AG1422"/>
  <c r="AH1422"/>
  <c r="AG1423"/>
  <c r="AH1423"/>
  <c r="AG1424"/>
  <c r="AH1424"/>
  <c r="AG1425"/>
  <c r="AH1425"/>
  <c r="AG1426"/>
  <c r="AH1426"/>
  <c r="AG1427"/>
  <c r="AH1427"/>
  <c r="AG1428"/>
  <c r="AH1428"/>
  <c r="AG1429"/>
  <c r="AH1429"/>
  <c r="AG1430"/>
  <c r="AH1430"/>
  <c r="AG1431"/>
  <c r="AH1431"/>
  <c r="AG1432"/>
  <c r="AH1432"/>
  <c r="AG1433"/>
  <c r="AH1433"/>
  <c r="AG1434"/>
  <c r="AH1434"/>
  <c r="AG1435"/>
  <c r="AH1435"/>
  <c r="AG1436"/>
  <c r="AH1436"/>
  <c r="AG1437"/>
  <c r="AH1437"/>
  <c r="AG1438"/>
  <c r="AH1438"/>
  <c r="AG1439"/>
  <c r="AH1439"/>
  <c r="AG1440"/>
  <c r="AH1440"/>
  <c r="AG1441"/>
  <c r="AH1441"/>
  <c r="AG1442"/>
  <c r="AH1442"/>
  <c r="AG1443"/>
  <c r="AH1443"/>
  <c r="AG1444"/>
  <c r="AH1444"/>
  <c r="AG1445"/>
  <c r="AH1445"/>
  <c r="AG1446"/>
  <c r="AH1446"/>
  <c r="AG1447"/>
  <c r="AH1447"/>
  <c r="AG1448"/>
  <c r="AH1448"/>
  <c r="AG1449"/>
  <c r="AH1449"/>
  <c r="AG1450"/>
  <c r="AH1450"/>
  <c r="AG1451"/>
  <c r="AH1451"/>
  <c r="AG1452"/>
  <c r="AH1452"/>
  <c r="AG1453"/>
  <c r="AH1453"/>
  <c r="AG1454"/>
  <c r="AH1454"/>
  <c r="AG1455"/>
  <c r="AH1455"/>
  <c r="AG1456"/>
  <c r="AH1456"/>
  <c r="AG1457"/>
  <c r="AH1457"/>
  <c r="AG1458"/>
  <c r="AH1458"/>
  <c r="AG1459"/>
  <c r="AH1459"/>
  <c r="AG1460"/>
  <c r="AH1460"/>
  <c r="AG1461"/>
  <c r="AH1461"/>
  <c r="AG1462"/>
  <c r="AH1462"/>
  <c r="AG1463"/>
  <c r="AH1463"/>
  <c r="AG1464"/>
  <c r="AH1464"/>
  <c r="AG1465"/>
  <c r="AH1465"/>
  <c r="AG1466"/>
  <c r="AH1466"/>
  <c r="AG1467"/>
  <c r="AH1467"/>
  <c r="AG1468"/>
  <c r="AH1468"/>
  <c r="AG1469"/>
  <c r="AH1469"/>
  <c r="AG1470"/>
  <c r="AH1470"/>
  <c r="AG1471"/>
  <c r="AH1471"/>
  <c r="AG1472"/>
  <c r="AH1472"/>
  <c r="AG1473"/>
  <c r="AH1473"/>
  <c r="AG1474"/>
  <c r="AH1474"/>
  <c r="AG1475"/>
  <c r="AH1475"/>
  <c r="AG1476"/>
  <c r="AH1476"/>
  <c r="AG1477"/>
  <c r="AH1477"/>
  <c r="AG1478"/>
  <c r="AH1478"/>
  <c r="AG1479"/>
  <c r="AH1479"/>
  <c r="AG1480"/>
  <c r="AH1480"/>
  <c r="AG1481"/>
  <c r="AH1481"/>
  <c r="AG1482"/>
  <c r="AH1482"/>
  <c r="AG1483"/>
  <c r="AH1483"/>
  <c r="AG1484"/>
  <c r="AH1484"/>
  <c r="AG1485"/>
  <c r="AH1485"/>
  <c r="AG1486"/>
  <c r="AH1486"/>
  <c r="AG1487"/>
  <c r="AH1487"/>
  <c r="AG1488"/>
  <c r="AH1488"/>
  <c r="AG1489"/>
  <c r="AH1489"/>
  <c r="AG1490"/>
  <c r="AH1490"/>
  <c r="AG1491"/>
  <c r="AH1491"/>
  <c r="AG1492"/>
  <c r="AH1492"/>
  <c r="AG1493"/>
  <c r="AH1493"/>
  <c r="AG1494"/>
  <c r="AH1494"/>
  <c r="AG1495"/>
  <c r="AH1495"/>
  <c r="AG1496"/>
  <c r="AH1496"/>
  <c r="AG1497"/>
  <c r="AH1497"/>
  <c r="AG1498"/>
  <c r="AH1498"/>
  <c r="AG1499"/>
  <c r="AH1499"/>
  <c r="AG1500"/>
  <c r="AH1500"/>
  <c r="AG1501"/>
  <c r="AH1501"/>
  <c r="AG1502"/>
  <c r="AH1502"/>
  <c r="AG1503"/>
  <c r="AH1503"/>
  <c r="AG1504"/>
  <c r="AH1504"/>
  <c r="AG1505"/>
  <c r="AH1505"/>
  <c r="AG1506"/>
  <c r="AH1506"/>
  <c r="AG1507"/>
  <c r="AH1507"/>
  <c r="AG1508"/>
  <c r="AH1508"/>
  <c r="AG1509"/>
  <c r="AH1509"/>
  <c r="AG1510"/>
  <c r="AH1510"/>
  <c r="AG1511"/>
  <c r="AH1511"/>
  <c r="AG1512"/>
  <c r="AH1512"/>
  <c r="AG1513"/>
  <c r="AH1513"/>
  <c r="AG1514"/>
  <c r="AH1514"/>
  <c r="AG1515"/>
  <c r="AH1515"/>
  <c r="AG1516"/>
  <c r="AH1516"/>
  <c r="AG1517"/>
  <c r="AH1517"/>
  <c r="AG1518"/>
  <c r="AH1518"/>
  <c r="AG1519"/>
  <c r="AH1519"/>
  <c r="AG1520"/>
  <c r="AH1520"/>
  <c r="AG1521"/>
  <c r="AH1521"/>
  <c r="AG1522"/>
  <c r="AH1522"/>
  <c r="AG1523"/>
  <c r="AH1523"/>
  <c r="AG1524"/>
  <c r="AH1524"/>
  <c r="AG1525"/>
  <c r="AH1525"/>
  <c r="AG1526"/>
  <c r="AH1526"/>
  <c r="AG1527"/>
  <c r="AH1527"/>
  <c r="AG1528"/>
  <c r="AH1528"/>
  <c r="AG1529"/>
  <c r="AH1529"/>
  <c r="AG1530"/>
  <c r="AH1530"/>
  <c r="AG1531"/>
  <c r="AH1531"/>
  <c r="AG1532"/>
  <c r="AH1532"/>
  <c r="AG1533"/>
  <c r="AH1533"/>
  <c r="AG1534"/>
  <c r="AH1534"/>
  <c r="AG1535"/>
  <c r="AH1535"/>
  <c r="AG1536"/>
  <c r="AH1536"/>
  <c r="AG1537"/>
  <c r="AH1537"/>
  <c r="AG1538"/>
  <c r="AH1538"/>
  <c r="AG1539"/>
  <c r="AH1539"/>
  <c r="AG1540"/>
  <c r="AH1540"/>
  <c r="AG1541"/>
  <c r="AH1541"/>
  <c r="AG1542"/>
  <c r="AH1542"/>
  <c r="AG1543"/>
  <c r="AH1543"/>
  <c r="AG1544"/>
  <c r="AH1544"/>
  <c r="AG1545"/>
  <c r="AH1545"/>
  <c r="AG1546"/>
  <c r="AH1546"/>
  <c r="AG1547"/>
  <c r="AH1547"/>
  <c r="AG1548"/>
  <c r="AH1548"/>
  <c r="AG1549"/>
  <c r="AH1549"/>
  <c r="AG1550"/>
  <c r="AH1550"/>
  <c r="AG1551"/>
  <c r="AH1551"/>
  <c r="AG1552"/>
  <c r="AH1552"/>
  <c r="AG1553"/>
  <c r="AH1553"/>
  <c r="AG1554"/>
  <c r="AH1554"/>
  <c r="AG1555"/>
  <c r="AH1555"/>
  <c r="AG1556"/>
  <c r="AH1556"/>
  <c r="AG1557"/>
  <c r="AH1557"/>
  <c r="AG1558"/>
  <c r="AH1558"/>
  <c r="AG1559"/>
  <c r="AH1559"/>
  <c r="AG1560"/>
  <c r="AH1560"/>
  <c r="AG1561"/>
  <c r="AH1561"/>
  <c r="AG1562"/>
  <c r="AH1562"/>
  <c r="AG1563"/>
  <c r="AH1563"/>
  <c r="AG1564"/>
  <c r="AH1564"/>
  <c r="AG1565"/>
  <c r="AH1565"/>
  <c r="AG1566"/>
  <c r="AH1566"/>
  <c r="AG1567"/>
  <c r="AH1567"/>
  <c r="AG1568"/>
  <c r="AH1568"/>
  <c r="AG1569"/>
  <c r="AH1569"/>
  <c r="AG1570"/>
  <c r="AH1570"/>
  <c r="AG1571"/>
  <c r="AH1571"/>
  <c r="AG1572"/>
  <c r="AH1572"/>
  <c r="AG1573"/>
  <c r="AH1573"/>
  <c r="AG1574"/>
  <c r="AH1574"/>
  <c r="AG1575"/>
  <c r="AH1575"/>
  <c r="AG1576"/>
  <c r="AH1576"/>
  <c r="AG1577"/>
  <c r="AH1577"/>
  <c r="AG1578"/>
  <c r="AH1578"/>
  <c r="AG1579"/>
  <c r="AH1579"/>
  <c r="AG1580"/>
  <c r="AH1580"/>
  <c r="AG1581"/>
  <c r="AH1581"/>
  <c r="AG1582"/>
  <c r="AH1582"/>
  <c r="AG1583"/>
  <c r="AH1583"/>
  <c r="AG1584"/>
  <c r="AH1584"/>
  <c r="AG1585"/>
  <c r="AH1585"/>
  <c r="AG1586"/>
  <c r="AH1586"/>
  <c r="AG1587"/>
  <c r="AH1587"/>
  <c r="AG1588"/>
  <c r="AH1588"/>
  <c r="AG1589"/>
  <c r="AH1589"/>
  <c r="AG1590"/>
  <c r="AH1590"/>
  <c r="AG1591"/>
  <c r="AH1591"/>
  <c r="AG1592"/>
  <c r="AH1592"/>
  <c r="AG1593"/>
  <c r="AH1593"/>
  <c r="AG1594"/>
  <c r="AH1594"/>
  <c r="AG1595"/>
  <c r="AH1595"/>
  <c r="AG1596"/>
  <c r="AH1596"/>
  <c r="AG1597"/>
  <c r="AH1597"/>
  <c r="AG1598"/>
  <c r="AH1598"/>
  <c r="AG1599"/>
  <c r="AH1599"/>
  <c r="AG1600"/>
  <c r="AH1600"/>
  <c r="AG1601"/>
  <c r="AH1601"/>
  <c r="AG1602"/>
  <c r="AH1602"/>
  <c r="AG1603"/>
  <c r="AH1603"/>
  <c r="AG1604"/>
  <c r="AH1604"/>
  <c r="AG1605"/>
  <c r="AH1605"/>
  <c r="AG1606"/>
  <c r="AH1606"/>
  <c r="AG1607"/>
  <c r="AH1607"/>
  <c r="AG1608"/>
  <c r="AH1608"/>
  <c r="AG1609"/>
  <c r="AH1609"/>
  <c r="AG1610"/>
  <c r="AH1610"/>
  <c r="AG1611"/>
  <c r="AH1611"/>
  <c r="AG1612"/>
  <c r="AH1612"/>
  <c r="AG1613"/>
  <c r="AH1613"/>
  <c r="AG1614"/>
  <c r="AH1614"/>
  <c r="AG1615"/>
  <c r="AH1615"/>
  <c r="AG1616"/>
  <c r="AH1616"/>
  <c r="AG1617"/>
  <c r="AH1617"/>
  <c r="AG1618"/>
  <c r="AH1618"/>
  <c r="AG1619"/>
  <c r="AH1619"/>
  <c r="AG1620"/>
  <c r="AH1620"/>
  <c r="AG1621"/>
  <c r="AH1621"/>
  <c r="AG1622"/>
  <c r="AH1622"/>
  <c r="AG1623"/>
  <c r="AH1623"/>
  <c r="AG1624"/>
  <c r="AH1624"/>
  <c r="AG1625"/>
  <c r="AH1625"/>
  <c r="AG1626"/>
  <c r="AH1626"/>
  <c r="AG1627"/>
  <c r="AH1627"/>
  <c r="AG1628"/>
  <c r="AH1628"/>
  <c r="AG1629"/>
  <c r="AH1629"/>
  <c r="AG1630"/>
  <c r="AH1630"/>
  <c r="AG1631"/>
  <c r="AH1631"/>
  <c r="AG1632"/>
  <c r="AH1632"/>
  <c r="AG1633"/>
  <c r="AH1633"/>
  <c r="AG1634"/>
  <c r="AH1634"/>
  <c r="AG1635"/>
  <c r="AH1635"/>
  <c r="AG1636"/>
  <c r="AH1636"/>
  <c r="AG1637"/>
  <c r="AH1637"/>
  <c r="AG1638"/>
  <c r="AH1638"/>
  <c r="AG1639"/>
  <c r="AH1639"/>
  <c r="AG1640"/>
  <c r="AH1640"/>
  <c r="AG1641"/>
  <c r="AH1641"/>
  <c r="AG1642"/>
  <c r="AH1642"/>
  <c r="AG1643"/>
  <c r="AH1643"/>
  <c r="AG1644"/>
  <c r="AH1644"/>
  <c r="AG1645"/>
  <c r="AH1645"/>
  <c r="AG1646"/>
  <c r="AH1646"/>
  <c r="AG1647"/>
  <c r="AH1647"/>
  <c r="AG1648"/>
  <c r="AH1648"/>
  <c r="AG1649"/>
  <c r="AH1649"/>
  <c r="AG1650"/>
  <c r="AH1650"/>
  <c r="AG1651"/>
  <c r="AH1651"/>
  <c r="AG1652"/>
  <c r="AH1652"/>
  <c r="AG1653"/>
  <c r="AH1653"/>
  <c r="AG1654"/>
  <c r="AH1654"/>
  <c r="AG1655"/>
  <c r="AH1655"/>
  <c r="AG1656"/>
  <c r="AH1656"/>
  <c r="AG1657"/>
  <c r="AH1657"/>
  <c r="AG1658"/>
  <c r="AH1658"/>
  <c r="AG1659"/>
  <c r="AH1659"/>
  <c r="AG1660"/>
  <c r="AH1660"/>
  <c r="AG1661"/>
  <c r="AH1661"/>
  <c r="AG1662"/>
  <c r="AH1662"/>
  <c r="AG1663"/>
  <c r="AH1663"/>
  <c r="AG1664"/>
  <c r="AH1664"/>
  <c r="AG1665"/>
  <c r="AH1665"/>
  <c r="AG1666"/>
  <c r="AH1666"/>
  <c r="AG1667"/>
  <c r="AH1667"/>
  <c r="AG1668"/>
  <c r="AH1668"/>
  <c r="AG1669"/>
  <c r="AH1669"/>
  <c r="AG1670"/>
  <c r="AH1670"/>
  <c r="AG1671"/>
  <c r="AH1671"/>
  <c r="AG1672"/>
  <c r="AH1672"/>
  <c r="AG1673"/>
  <c r="AH1673"/>
  <c r="AG1674"/>
  <c r="AH1674"/>
  <c r="AG1675"/>
  <c r="AH1675"/>
  <c r="AG1676"/>
  <c r="AH1676"/>
  <c r="AG1677"/>
  <c r="AH1677"/>
  <c r="AG1678"/>
  <c r="AH1678"/>
  <c r="AG1679"/>
  <c r="AH1679"/>
  <c r="AG1680"/>
  <c r="AH1680"/>
  <c r="AG1681"/>
  <c r="AH1681"/>
  <c r="AG1682"/>
  <c r="AH1682"/>
  <c r="AG1683"/>
  <c r="AH1683"/>
  <c r="AG1684"/>
  <c r="AH1684"/>
  <c r="AG1685"/>
  <c r="AH1685"/>
  <c r="AG1686"/>
  <c r="AH1686"/>
  <c r="AG1687"/>
  <c r="AH1687"/>
  <c r="AG1688"/>
  <c r="AH1688"/>
  <c r="AG1689"/>
  <c r="AH1689"/>
  <c r="AG1690"/>
  <c r="AH1690"/>
  <c r="AG1691"/>
  <c r="AH1691"/>
  <c r="AG1692"/>
  <c r="AH1692"/>
  <c r="AG1693"/>
  <c r="AH1693"/>
  <c r="AG1694"/>
  <c r="AH1694"/>
  <c r="AG1695"/>
  <c r="AH1695"/>
  <c r="AG1696"/>
  <c r="AH1696"/>
  <c r="AG1697"/>
  <c r="AH1697"/>
  <c r="AG1698"/>
  <c r="AH1698"/>
  <c r="AG1699"/>
  <c r="AH1699"/>
  <c r="AG1700"/>
  <c r="AH1700"/>
  <c r="AG1701"/>
  <c r="AH1701"/>
  <c r="AG1702"/>
  <c r="AH1702"/>
  <c r="AG1703"/>
  <c r="AH1703"/>
  <c r="AG1704"/>
  <c r="AH1704"/>
  <c r="AG1705"/>
  <c r="AH1705"/>
  <c r="AG1706"/>
  <c r="AH1706"/>
  <c r="AG1707"/>
  <c r="AH1707"/>
  <c r="AG1708"/>
  <c r="AH1708"/>
  <c r="AG1709"/>
  <c r="AH1709"/>
  <c r="AG1710"/>
  <c r="AH1710"/>
  <c r="AG1711"/>
  <c r="AH1711"/>
  <c r="AG1712"/>
  <c r="AH1712"/>
  <c r="AG1713"/>
  <c r="AH1713"/>
  <c r="AG1714"/>
  <c r="AH1714"/>
  <c r="AG1715"/>
  <c r="AH1715"/>
  <c r="AG1716"/>
  <c r="AH1716"/>
  <c r="AG1717"/>
  <c r="AH1717"/>
  <c r="AG1718"/>
  <c r="AH1718"/>
  <c r="AG1719"/>
  <c r="AH1719"/>
  <c r="AG1720"/>
  <c r="AH1720"/>
  <c r="AG1721"/>
  <c r="AH1721"/>
  <c r="AG1722"/>
  <c r="AH1722"/>
  <c r="AG1723"/>
  <c r="AH1723"/>
  <c r="AG1724"/>
  <c r="AH1724"/>
  <c r="AG1725"/>
  <c r="AH1725"/>
  <c r="AG1726"/>
  <c r="AH1726"/>
  <c r="AG1727"/>
  <c r="AH1727"/>
  <c r="AG1728"/>
  <c r="AH1728"/>
  <c r="AG1729"/>
  <c r="AH1729"/>
  <c r="AG1730"/>
  <c r="AH1730"/>
  <c r="AG1731"/>
  <c r="AH1731"/>
  <c r="AG1732"/>
  <c r="AH1732"/>
  <c r="AG1733"/>
  <c r="AH1733"/>
  <c r="AG1734"/>
  <c r="AH1734"/>
  <c r="AG1735"/>
  <c r="AH1735"/>
  <c r="AG1736"/>
  <c r="AH1736"/>
  <c r="AG1737"/>
  <c r="AH1737"/>
  <c r="AG1738"/>
  <c r="AH1738"/>
  <c r="AG1739"/>
  <c r="AH1739"/>
  <c r="AG1740"/>
  <c r="AH1740"/>
  <c r="AG1741"/>
  <c r="AH1741"/>
  <c r="AG1742"/>
  <c r="AH1742"/>
  <c r="AG1743"/>
  <c r="AH1743"/>
  <c r="AG1744"/>
  <c r="AH1744"/>
  <c r="AG1745"/>
  <c r="AH1745"/>
  <c r="AG1746"/>
  <c r="AH1746"/>
  <c r="AG1747"/>
  <c r="AH1747"/>
  <c r="AG1748"/>
  <c r="AH1748"/>
  <c r="AG1749"/>
  <c r="AH1749"/>
  <c r="AG1750"/>
  <c r="AH1750"/>
  <c r="AG1751"/>
  <c r="AH1751"/>
  <c r="AG1752"/>
  <c r="AH1752"/>
  <c r="AG1753"/>
  <c r="AH1753"/>
  <c r="AG1754"/>
  <c r="AH1754"/>
  <c r="AG1755"/>
  <c r="AH1755"/>
  <c r="AG1756"/>
  <c r="AH1756"/>
  <c r="AG1757"/>
  <c r="AH1757"/>
  <c r="AG1758"/>
  <c r="AH1758"/>
  <c r="AG1759"/>
  <c r="AH1759"/>
  <c r="AG1760"/>
  <c r="AH1760"/>
  <c r="AG1761"/>
  <c r="AH1761"/>
  <c r="AG1762"/>
  <c r="AH1762"/>
  <c r="AG1763"/>
  <c r="AH1763"/>
  <c r="AG1764"/>
  <c r="AH1764"/>
  <c r="AG1765"/>
  <c r="AH1765"/>
  <c r="AG1766"/>
  <c r="AH1766"/>
  <c r="AG1767"/>
  <c r="AH1767"/>
  <c r="AG1768"/>
  <c r="AH1768"/>
  <c r="AG1769"/>
  <c r="AH1769"/>
  <c r="AG1770"/>
  <c r="AH1770"/>
  <c r="AG1771"/>
  <c r="AH1771"/>
  <c r="AG1772"/>
  <c r="AH1772"/>
  <c r="AG1773"/>
  <c r="AH1773"/>
  <c r="AG1774"/>
  <c r="AH1774"/>
  <c r="AG1775"/>
  <c r="AH1775"/>
  <c r="AG1776"/>
  <c r="AH1776"/>
  <c r="AG1777"/>
  <c r="AH1777"/>
  <c r="AG1778"/>
  <c r="AH1778"/>
  <c r="AG1779"/>
  <c r="AH1779"/>
  <c r="AG1780"/>
  <c r="AH1780"/>
  <c r="AG1781"/>
  <c r="AH1781"/>
  <c r="AG1782"/>
  <c r="AH1782"/>
  <c r="AG1783"/>
  <c r="AH1783"/>
  <c r="AG1784"/>
  <c r="AH1784"/>
  <c r="AG1785"/>
  <c r="AH1785"/>
  <c r="AG1786"/>
  <c r="AH1786"/>
  <c r="AG1787"/>
  <c r="AH1787"/>
  <c r="AG1788"/>
  <c r="AH1788"/>
  <c r="AG1789"/>
  <c r="AH1789"/>
  <c r="AG1790"/>
  <c r="AH1790"/>
  <c r="AG1791"/>
  <c r="AH1791"/>
  <c r="AG1792"/>
  <c r="AH1792"/>
  <c r="AG1793"/>
  <c r="AH1793"/>
  <c r="AG1794"/>
  <c r="AH1794"/>
  <c r="AG1795"/>
  <c r="AH1795"/>
  <c r="AG1796"/>
  <c r="AH1796"/>
  <c r="AG1797"/>
  <c r="AH1797"/>
  <c r="AG1798"/>
  <c r="AH1798"/>
  <c r="AG1799"/>
  <c r="AH1799"/>
  <c r="AG1800"/>
  <c r="AH1800"/>
  <c r="AG1801"/>
  <c r="AH1801"/>
  <c r="AG1802"/>
  <c r="AH1802"/>
  <c r="AG1803"/>
  <c r="AH1803"/>
  <c r="AG1804"/>
  <c r="AH1804"/>
  <c r="AG1805"/>
  <c r="AH1805"/>
  <c r="AG1806"/>
  <c r="AH1806"/>
  <c r="AG1807"/>
  <c r="AH1807"/>
  <c r="AG1808"/>
  <c r="AH1808"/>
  <c r="AG1809"/>
  <c r="AH1809"/>
  <c r="AG1810"/>
  <c r="AH1810"/>
  <c r="AG1811"/>
  <c r="AH1811"/>
  <c r="AG1812"/>
  <c r="AH1812"/>
  <c r="AG1813"/>
  <c r="AH1813"/>
  <c r="AG1814"/>
  <c r="AH1814"/>
  <c r="AG1815"/>
  <c r="AH1815"/>
  <c r="AG1816"/>
  <c r="AH1816"/>
  <c r="AG1817"/>
  <c r="AH1817"/>
  <c r="AG1818"/>
  <c r="AH1818"/>
  <c r="AG1819"/>
  <c r="AH1819"/>
  <c r="AG1820"/>
  <c r="AH1820"/>
  <c r="AG1821"/>
  <c r="AH1821"/>
  <c r="AG1822"/>
  <c r="AH1822"/>
  <c r="AG1823"/>
  <c r="AH1823"/>
  <c r="AG1824"/>
  <c r="AH1824"/>
  <c r="AG1825"/>
  <c r="AH1825"/>
  <c r="AG1826"/>
  <c r="AH1826"/>
  <c r="AG1827"/>
  <c r="AH1827"/>
  <c r="AG1828"/>
  <c r="AH1828"/>
  <c r="AG1829"/>
  <c r="AH1829"/>
  <c r="AG1830"/>
  <c r="AH1830"/>
  <c r="AG1831"/>
  <c r="AH1831"/>
  <c r="AG1832"/>
  <c r="AH1832"/>
  <c r="AG1833"/>
  <c r="AH1833"/>
  <c r="AG1834"/>
  <c r="AH1834"/>
  <c r="AG1835"/>
  <c r="AH1835"/>
  <c r="AG1836"/>
  <c r="AH1836"/>
  <c r="AG1837"/>
  <c r="AH1837"/>
  <c r="AG1838"/>
  <c r="AH1838"/>
  <c r="AG1839"/>
  <c r="AH1839"/>
  <c r="AG1840"/>
  <c r="AH1840"/>
  <c r="AG1841"/>
  <c r="AH1841"/>
  <c r="AG1842"/>
  <c r="AH1842"/>
  <c r="AG1843"/>
  <c r="AH1843"/>
  <c r="AG1844"/>
  <c r="AH1844"/>
  <c r="AG1845"/>
  <c r="AH1845"/>
  <c r="AG1846"/>
  <c r="AH1846"/>
  <c r="AG1847"/>
  <c r="AH1847"/>
  <c r="AG1848"/>
  <c r="AH1848"/>
  <c r="AG1849"/>
  <c r="AH1849"/>
  <c r="AG1850"/>
  <c r="AH1850"/>
  <c r="AG1851"/>
  <c r="AH1851"/>
  <c r="AG1852"/>
  <c r="AH1852"/>
  <c r="AG1853"/>
  <c r="AH1853"/>
  <c r="AG1854"/>
  <c r="AH1854"/>
  <c r="AG1855"/>
  <c r="AH1855"/>
  <c r="AG1856"/>
  <c r="AH1856"/>
  <c r="AG1857"/>
  <c r="AH1857"/>
  <c r="AG1858"/>
  <c r="AH1858"/>
  <c r="AG1859"/>
  <c r="AH1859"/>
  <c r="AG1860"/>
  <c r="AH1860"/>
  <c r="AG1861"/>
  <c r="AH1861"/>
  <c r="AG1862"/>
  <c r="AH1862"/>
  <c r="AG1863"/>
  <c r="AH1863"/>
  <c r="AG1864"/>
  <c r="AH1864"/>
  <c r="AG1865"/>
  <c r="AH1865"/>
  <c r="AG1866"/>
  <c r="AH1866"/>
  <c r="AG1867"/>
  <c r="AH1867"/>
  <c r="AG1868"/>
  <c r="AH1868"/>
  <c r="AG1869"/>
  <c r="AH1869"/>
  <c r="AG1870"/>
  <c r="AH1870"/>
  <c r="AG1871"/>
  <c r="AH1871"/>
  <c r="AG1872"/>
  <c r="AH1872"/>
  <c r="AG1873"/>
  <c r="AH1873"/>
  <c r="AG1874"/>
  <c r="AH1874"/>
  <c r="AG1875"/>
  <c r="AH1875"/>
  <c r="AG1876"/>
  <c r="AH1876"/>
  <c r="AG1877"/>
  <c r="AH1877"/>
  <c r="AG1878"/>
  <c r="AH1878"/>
  <c r="AG1879"/>
  <c r="AH1879"/>
  <c r="AG1880"/>
  <c r="AH1880"/>
  <c r="AG1881"/>
  <c r="AH1881"/>
  <c r="AG1882"/>
  <c r="AH1882"/>
  <c r="AG1883"/>
  <c r="AH1883"/>
  <c r="AG1884"/>
  <c r="AH1884"/>
  <c r="AG1885"/>
  <c r="AH1885"/>
  <c r="AG1886"/>
  <c r="AH1886"/>
  <c r="AG1887"/>
  <c r="AH1887"/>
  <c r="AG1888"/>
  <c r="AH1888"/>
  <c r="AG1889"/>
  <c r="AH1889"/>
  <c r="AG1890"/>
  <c r="AH1890"/>
  <c r="AG1891"/>
  <c r="AH1891"/>
  <c r="AG1892"/>
  <c r="AH1892"/>
  <c r="AG1893"/>
  <c r="AH1893"/>
  <c r="AG1894"/>
  <c r="AH1894"/>
  <c r="AG1895"/>
  <c r="AH1895"/>
  <c r="AG1896"/>
  <c r="AH1896"/>
  <c r="AG1897"/>
  <c r="AH1897"/>
  <c r="AG1898"/>
  <c r="AH1898"/>
  <c r="AG1899"/>
  <c r="AH1899"/>
  <c r="AG1900"/>
  <c r="AH1900"/>
  <c r="AG1901"/>
  <c r="AH1901"/>
  <c r="AG1902"/>
  <c r="AH1902"/>
  <c r="AG1903"/>
  <c r="AH1903"/>
  <c r="AG1904"/>
  <c r="AH1904"/>
  <c r="AG1905"/>
  <c r="AH1905"/>
  <c r="AG1906"/>
  <c r="AH1906"/>
  <c r="AG1907"/>
  <c r="AH1907"/>
  <c r="AG1908"/>
  <c r="AH1908"/>
  <c r="AG1909"/>
  <c r="AH1909"/>
  <c r="AG1910"/>
  <c r="AH1910"/>
  <c r="AG1911"/>
  <c r="AH1911"/>
  <c r="AG1912"/>
  <c r="AH1912"/>
  <c r="AG1913"/>
  <c r="AH1913"/>
  <c r="AG1914"/>
  <c r="AH1914"/>
  <c r="AG1915"/>
  <c r="AH1915"/>
  <c r="AG1916"/>
  <c r="AH1916"/>
  <c r="AG1917"/>
  <c r="AH1917"/>
  <c r="AG1918"/>
  <c r="AH1918"/>
  <c r="AG1919"/>
  <c r="AH1919"/>
  <c r="AG1920"/>
  <c r="AH1920"/>
  <c r="AG1921"/>
  <c r="AH1921"/>
  <c r="AG1922"/>
  <c r="AH1922"/>
  <c r="AG1923"/>
  <c r="AH1923"/>
  <c r="AG1924"/>
  <c r="AH1924"/>
  <c r="AG1925"/>
  <c r="AH1925"/>
  <c r="AG1926"/>
  <c r="AH1926"/>
  <c r="AG1927"/>
  <c r="AH1927"/>
  <c r="AG1928"/>
  <c r="AH1928"/>
  <c r="AG1929"/>
  <c r="AH1929"/>
  <c r="AG1930"/>
  <c r="AH1930"/>
  <c r="AG1931"/>
  <c r="AH1931"/>
  <c r="AG1932"/>
  <c r="AH1932"/>
  <c r="AG1933"/>
  <c r="AH1933"/>
  <c r="AG1934"/>
  <c r="AH1934"/>
  <c r="AG1935"/>
  <c r="AH1935"/>
  <c r="AG1936"/>
  <c r="AH1936"/>
  <c r="AG1937"/>
  <c r="AH1937"/>
  <c r="AG1938"/>
  <c r="AH1938"/>
  <c r="AG1939"/>
  <c r="AH1939"/>
  <c r="AG1940"/>
  <c r="AH1940"/>
  <c r="AG1941"/>
  <c r="AH1941"/>
  <c r="AG1942"/>
  <c r="AH1942"/>
  <c r="AG1943"/>
  <c r="AH1943"/>
  <c r="AG1944"/>
  <c r="AH1944"/>
  <c r="AG1945"/>
  <c r="AH1945"/>
  <c r="AG1946"/>
  <c r="AH1946"/>
  <c r="AG1947"/>
  <c r="AH1947"/>
  <c r="AG1948"/>
  <c r="AH1948"/>
  <c r="AG1949"/>
  <c r="AH1949"/>
  <c r="AG1950"/>
  <c r="AH1950"/>
  <c r="AG1951"/>
  <c r="AH1951"/>
  <c r="AG1952"/>
  <c r="AH1952"/>
  <c r="AG1953"/>
  <c r="AH1953"/>
  <c r="AG1954"/>
  <c r="AH1954"/>
  <c r="AG1955"/>
  <c r="AH1955"/>
  <c r="AG1956"/>
  <c r="AH1956"/>
  <c r="AG1957"/>
  <c r="AH1957"/>
  <c r="AG1958"/>
  <c r="AH1958"/>
  <c r="AG1959"/>
  <c r="AH1959"/>
  <c r="AG1960"/>
  <c r="AH1960"/>
  <c r="AG1961"/>
  <c r="AH1961"/>
  <c r="AG1962"/>
  <c r="AH1962"/>
  <c r="AG1963"/>
  <c r="AH1963"/>
  <c r="AG1964"/>
  <c r="AH1964"/>
  <c r="AG1965"/>
  <c r="AH1965"/>
  <c r="AG1966"/>
  <c r="AH1966"/>
  <c r="AG1967"/>
  <c r="AH1967"/>
  <c r="AG1968"/>
  <c r="AH1968"/>
  <c r="AG1969"/>
  <c r="AH1969"/>
  <c r="AG1970"/>
  <c r="AH1970"/>
  <c r="AG1971"/>
  <c r="AH1971"/>
  <c r="AG1972"/>
  <c r="AH1972"/>
  <c r="AG1973"/>
  <c r="AH1973"/>
  <c r="AG1974"/>
  <c r="AH1974"/>
  <c r="AG1975"/>
  <c r="AH1975"/>
  <c r="AG1976"/>
  <c r="AH1976"/>
  <c r="AG1977"/>
  <c r="AH1977"/>
  <c r="AG1978"/>
  <c r="AH1978"/>
  <c r="AG1979"/>
  <c r="AH1979"/>
  <c r="AG1980"/>
  <c r="AH1980"/>
  <c r="AG1981"/>
  <c r="AH1981"/>
  <c r="AG1982"/>
  <c r="AH1982"/>
  <c r="AG1983"/>
  <c r="AH1983"/>
  <c r="AG1984"/>
  <c r="AH1984"/>
  <c r="AG1985"/>
  <c r="AH1985"/>
  <c r="AG1986"/>
  <c r="AH1986"/>
  <c r="AG1987"/>
  <c r="AH1987"/>
  <c r="AG1988"/>
  <c r="AH1988"/>
  <c r="AG1989"/>
  <c r="AH1989"/>
  <c r="AG1990"/>
  <c r="AH1990"/>
  <c r="AG1991"/>
  <c r="AH1991"/>
  <c r="AG1992"/>
  <c r="AH1992"/>
  <c r="AG1993"/>
  <c r="AH1993"/>
  <c r="AG1994"/>
  <c r="AH1994"/>
  <c r="AG1995"/>
  <c r="AH1995"/>
  <c r="AG1996"/>
  <c r="AH1996"/>
  <c r="AG1997"/>
  <c r="AH1997"/>
  <c r="AG1998"/>
  <c r="AH1998"/>
  <c r="AG1999"/>
  <c r="AH1999"/>
  <c r="AG2000"/>
  <c r="AH2000"/>
  <c r="AG2001"/>
  <c r="AH2001"/>
  <c r="AG2002"/>
  <c r="AH2002"/>
  <c r="AG2003"/>
  <c r="AH2003"/>
  <c r="AG2004"/>
  <c r="AH2004"/>
  <c r="AG2005"/>
  <c r="AH2005"/>
  <c r="AG2006"/>
  <c r="AH2006"/>
  <c r="AG2007"/>
  <c r="AH2007"/>
  <c r="AG2008"/>
  <c r="AH2008"/>
  <c r="AG2009"/>
  <c r="AH2009"/>
  <c r="AG2010"/>
  <c r="AH2010"/>
  <c r="AG2011"/>
  <c r="AH2011"/>
  <c r="AG2012"/>
  <c r="AH2012"/>
  <c r="AG2013"/>
  <c r="AH2013"/>
  <c r="AG2014"/>
  <c r="AH2014"/>
  <c r="AG2015"/>
  <c r="AH2015"/>
  <c r="AG2016"/>
  <c r="AH2016"/>
  <c r="AG2017"/>
  <c r="AH2017"/>
  <c r="AG2018"/>
  <c r="AH2018"/>
  <c r="AG2019"/>
  <c r="AH2019"/>
  <c r="AG2020"/>
  <c r="AH2020"/>
  <c r="AG2021"/>
  <c r="AH2021"/>
  <c r="AG2022"/>
  <c r="AH2022"/>
  <c r="AG2023"/>
  <c r="AH2023"/>
  <c r="AG2024"/>
  <c r="AH2024"/>
  <c r="AG2025"/>
  <c r="AH2025"/>
  <c r="AG2026"/>
  <c r="AH2026"/>
  <c r="AG2027"/>
  <c r="AH2027"/>
  <c r="AG2028"/>
  <c r="AH2028"/>
  <c r="AG2029"/>
  <c r="AH2029"/>
  <c r="AG2030"/>
  <c r="AH2030"/>
  <c r="AG2031"/>
  <c r="AH2031"/>
  <c r="AG2032"/>
  <c r="AH2032"/>
  <c r="AG2033"/>
  <c r="AH2033"/>
  <c r="AG2034"/>
  <c r="AH2034"/>
  <c r="AG2035"/>
  <c r="AH2035"/>
  <c r="AG2036"/>
  <c r="AH2036"/>
  <c r="AG2037"/>
  <c r="AH2037"/>
  <c r="AG2038"/>
  <c r="AH2038"/>
  <c r="AG2039"/>
  <c r="AH2039"/>
  <c r="AG2040"/>
  <c r="AH2040"/>
  <c r="AG2041"/>
  <c r="AH2041"/>
  <c r="AG2042"/>
  <c r="AH2042"/>
  <c r="AG2043"/>
  <c r="AH2043"/>
  <c r="AG2044"/>
  <c r="AH2044"/>
  <c r="AG2045"/>
  <c r="AH2045"/>
  <c r="AG2046"/>
  <c r="AH2046"/>
  <c r="AG2047"/>
  <c r="AH2047"/>
  <c r="AG2048"/>
  <c r="AH2048"/>
  <c r="AG2049"/>
  <c r="AH2049"/>
  <c r="AG2050"/>
  <c r="AH2050"/>
  <c r="AG2051"/>
  <c r="AH2051"/>
  <c r="AG2052"/>
  <c r="AH2052"/>
  <c r="AG2053"/>
  <c r="AH2053"/>
  <c r="AG2054"/>
  <c r="AH2054"/>
  <c r="AG2055"/>
  <c r="AH2055"/>
  <c r="AG2056"/>
  <c r="AH2056"/>
  <c r="AG2057"/>
  <c r="AH2057"/>
  <c r="AG2058"/>
  <c r="AH2058"/>
  <c r="AG2059"/>
  <c r="AH2059"/>
  <c r="AG2060"/>
  <c r="AH2060"/>
  <c r="AG2061"/>
  <c r="AH2061"/>
  <c r="AG2062"/>
  <c r="AH2062"/>
  <c r="AG2063"/>
  <c r="AH2063"/>
  <c r="AG2064"/>
  <c r="AH2064"/>
  <c r="AG2065"/>
  <c r="AH2065"/>
  <c r="AG2066"/>
  <c r="AH2066"/>
  <c r="AG2067"/>
  <c r="AH2067"/>
  <c r="AG2068"/>
  <c r="AH2068"/>
  <c r="AG2069"/>
  <c r="AH2069"/>
  <c r="AG2070"/>
  <c r="AH2070"/>
  <c r="AG2071"/>
  <c r="AH2071"/>
  <c r="AG2072"/>
  <c r="AH2072"/>
  <c r="AG2073"/>
  <c r="AH2073"/>
  <c r="AG2074"/>
  <c r="AH2074"/>
  <c r="AG2075"/>
  <c r="AH2075"/>
  <c r="AG2076"/>
  <c r="AH2076"/>
  <c r="AG2077"/>
  <c r="AH2077"/>
  <c r="AG2078"/>
  <c r="AH2078"/>
  <c r="AG2079"/>
  <c r="AH2079"/>
  <c r="AG2080"/>
  <c r="AH2080"/>
  <c r="AG2081"/>
  <c r="AH2081"/>
  <c r="AG2082"/>
  <c r="AH2082"/>
  <c r="AG2083"/>
  <c r="AH2083"/>
  <c r="AG2084"/>
  <c r="AH2084"/>
  <c r="AG2085"/>
  <c r="AH2085"/>
  <c r="AG2086"/>
  <c r="AH2086"/>
  <c r="AG2087"/>
  <c r="AH2087"/>
  <c r="AG2088"/>
  <c r="AH2088"/>
  <c r="AG2089"/>
  <c r="AH2089"/>
  <c r="AG2090"/>
  <c r="AH2090"/>
  <c r="AG2091"/>
  <c r="AH2091"/>
  <c r="AG2092"/>
  <c r="AH2092"/>
  <c r="AG2093"/>
  <c r="AH2093"/>
  <c r="AG2094"/>
  <c r="AH2094"/>
  <c r="AG2095"/>
  <c r="AH2095"/>
  <c r="AG2096"/>
  <c r="AH2096"/>
  <c r="AG2097"/>
  <c r="AH2097"/>
  <c r="AG2098"/>
  <c r="AH2098"/>
  <c r="AG2099"/>
  <c r="AH2099"/>
  <c r="AG2100"/>
  <c r="AH2100"/>
  <c r="AG2101"/>
  <c r="AH2101"/>
  <c r="AG2102"/>
  <c r="AH2102"/>
  <c r="AG2103"/>
  <c r="AH2103"/>
  <c r="AG2104"/>
  <c r="AH2104"/>
  <c r="AG2105"/>
  <c r="AH2105"/>
  <c r="AG2106"/>
  <c r="AH2106"/>
  <c r="AG2107"/>
  <c r="AH2107"/>
  <c r="AG2108"/>
  <c r="AH2108"/>
  <c r="AG2109"/>
  <c r="AH2109"/>
  <c r="AG2110"/>
  <c r="AH2110"/>
  <c r="AG2111"/>
  <c r="AH2111"/>
  <c r="AG2112"/>
  <c r="AH2112"/>
  <c r="AG2113"/>
  <c r="AH2113"/>
  <c r="AG2114"/>
  <c r="AH2114"/>
  <c r="AG2115"/>
  <c r="AH2115"/>
  <c r="AG2116"/>
  <c r="AH2116"/>
  <c r="AG2117"/>
  <c r="AH2117"/>
  <c r="AG2118"/>
  <c r="AH2118"/>
  <c r="AG2119"/>
  <c r="AH2119"/>
  <c r="AG2120"/>
  <c r="AH2120"/>
  <c r="AG2121"/>
  <c r="AH2121"/>
  <c r="AG2122"/>
  <c r="AH2122"/>
  <c r="AG2123"/>
  <c r="AH2123"/>
  <c r="AG2124"/>
  <c r="AH2124"/>
  <c r="AG2125"/>
  <c r="AH2125"/>
  <c r="AG2126"/>
  <c r="AH2126"/>
  <c r="AG2127"/>
  <c r="AH2127"/>
  <c r="AG2128"/>
  <c r="AH2128"/>
  <c r="AG2129"/>
  <c r="AH2129"/>
  <c r="AG2130"/>
  <c r="AH2130"/>
  <c r="AG2131"/>
  <c r="AH2131"/>
  <c r="AG2132"/>
  <c r="AH2132"/>
  <c r="AG2133"/>
  <c r="AH2133"/>
  <c r="AG2134"/>
  <c r="AH2134"/>
  <c r="AG2135"/>
  <c r="AH2135"/>
  <c r="AG2136"/>
  <c r="AH2136"/>
  <c r="AG2137"/>
  <c r="AH2137"/>
  <c r="AG2138"/>
  <c r="AH2138"/>
  <c r="AG2139"/>
  <c r="AH2139"/>
  <c r="AG2140"/>
  <c r="AH2140"/>
  <c r="AG2141"/>
  <c r="AH2141"/>
  <c r="AG2142"/>
  <c r="AH2142"/>
  <c r="AG2143"/>
  <c r="AH2143"/>
  <c r="AG2144"/>
  <c r="AH2144"/>
  <c r="AG2145"/>
  <c r="AH2145"/>
  <c r="AG2146"/>
  <c r="AH2146"/>
  <c r="AG2147"/>
  <c r="AH2147"/>
  <c r="AG2148"/>
  <c r="AH2148"/>
  <c r="AG2149"/>
  <c r="AH2149"/>
  <c r="AG2150"/>
  <c r="AH2150"/>
  <c r="AG2151"/>
  <c r="AH2151"/>
  <c r="AG2152"/>
  <c r="AH2152"/>
  <c r="AG2153"/>
  <c r="AH2153"/>
  <c r="AG2154"/>
  <c r="AH2154"/>
  <c r="AG2155"/>
  <c r="AH2155"/>
  <c r="AG2156"/>
  <c r="AH2156"/>
  <c r="AG2157"/>
  <c r="AH2157"/>
  <c r="AG2158"/>
  <c r="AH2158"/>
  <c r="AG2159"/>
  <c r="AH2159"/>
  <c r="AG2160"/>
  <c r="AH2160"/>
  <c r="AG2161"/>
  <c r="AH2161"/>
  <c r="AG2162"/>
  <c r="AH2162"/>
  <c r="AG2163"/>
  <c r="AH2163"/>
  <c r="AG2164"/>
  <c r="AH2164"/>
  <c r="AG2165"/>
  <c r="AH2165"/>
  <c r="AG2166"/>
  <c r="AH2166"/>
  <c r="AG2167"/>
  <c r="AH2167"/>
  <c r="AG2168"/>
  <c r="AH2168"/>
  <c r="AG2169"/>
  <c r="AH2169"/>
  <c r="AG2170"/>
  <c r="AH2170"/>
  <c r="AG2171"/>
  <c r="AH2171"/>
  <c r="AG2172"/>
  <c r="AH2172"/>
  <c r="AG2173"/>
  <c r="AH2173"/>
  <c r="AG2174"/>
  <c r="AH2174"/>
  <c r="AG2175"/>
  <c r="AH2175"/>
  <c r="AG2176"/>
  <c r="AH2176"/>
  <c r="AG2177"/>
  <c r="AH2177"/>
  <c r="AG2178"/>
  <c r="AH2178"/>
  <c r="AG2179"/>
  <c r="AH2179"/>
  <c r="AG2180"/>
  <c r="AH2180"/>
  <c r="AG2181"/>
  <c r="AH2181"/>
  <c r="AG2182"/>
  <c r="AH2182"/>
  <c r="AG2183"/>
  <c r="AH2183"/>
  <c r="AG2184"/>
  <c r="AH2184"/>
  <c r="AG2185"/>
  <c r="AH2185"/>
  <c r="AG2186"/>
  <c r="AH2186"/>
  <c r="AG2187"/>
  <c r="AH2187"/>
  <c r="AG2188"/>
  <c r="AH2188"/>
  <c r="AG2189"/>
  <c r="AH2189"/>
  <c r="AG2190"/>
  <c r="AH2190"/>
  <c r="AG2191"/>
  <c r="AH2191"/>
  <c r="AG2192"/>
  <c r="AH2192"/>
  <c r="AG2193"/>
  <c r="AH2193"/>
  <c r="AG2194"/>
  <c r="AH2194"/>
  <c r="AG2195"/>
  <c r="AH2195"/>
  <c r="AG2196"/>
  <c r="AH2196"/>
  <c r="AG2197"/>
  <c r="AH2197"/>
  <c r="AG2198"/>
  <c r="AH2198"/>
  <c r="AG2199"/>
  <c r="AH2199"/>
  <c r="AG2200"/>
  <c r="AH2200"/>
  <c r="AG2201"/>
  <c r="AH2201"/>
  <c r="AG2202"/>
  <c r="AH2202"/>
  <c r="AG2203"/>
  <c r="AH2203"/>
  <c r="AG2204"/>
  <c r="AH2204"/>
  <c r="AG2205"/>
  <c r="AH2205"/>
  <c r="AG2206"/>
  <c r="AH2206"/>
  <c r="AG2207"/>
  <c r="AH2207"/>
  <c r="AG2208"/>
  <c r="AH2208"/>
  <c r="AG2209"/>
  <c r="AH2209"/>
  <c r="AG2210"/>
  <c r="AH2210"/>
  <c r="AG2211"/>
  <c r="AH2211"/>
  <c r="AG2212"/>
  <c r="AH2212"/>
  <c r="AG2213"/>
  <c r="AH2213"/>
  <c r="AG2214"/>
  <c r="AH2214"/>
  <c r="AG2215"/>
  <c r="AH2215"/>
  <c r="AG2216"/>
  <c r="AH2216"/>
  <c r="AG2217"/>
  <c r="AH2217"/>
  <c r="AG2218"/>
  <c r="AH2218"/>
  <c r="AG2219"/>
  <c r="AH2219"/>
  <c r="AG2220"/>
  <c r="AH2220"/>
  <c r="AG2221"/>
  <c r="AH2221"/>
  <c r="AG2222"/>
  <c r="AH2222"/>
  <c r="AG2223"/>
  <c r="AH2223"/>
  <c r="AG2224"/>
  <c r="AH2224"/>
  <c r="AG2225"/>
  <c r="AH2225"/>
  <c r="AG2226"/>
  <c r="AH2226"/>
  <c r="AG2227"/>
  <c r="AH2227"/>
  <c r="AG2228"/>
  <c r="AH2228"/>
  <c r="AG2229"/>
  <c r="AH2229"/>
  <c r="AG2230"/>
  <c r="AH2230"/>
  <c r="AG2231"/>
  <c r="AH2231"/>
  <c r="AG2232"/>
  <c r="AH2232"/>
  <c r="AG2233"/>
  <c r="AH2233"/>
  <c r="AG2234"/>
  <c r="AH2234"/>
  <c r="AG2235"/>
  <c r="AH2235"/>
  <c r="AG2236"/>
  <c r="AH2236"/>
  <c r="AG2237"/>
  <c r="AH2237"/>
  <c r="AG2238"/>
  <c r="AH2238"/>
  <c r="AG2239"/>
  <c r="AH2239"/>
  <c r="AG2240"/>
  <c r="AH2240"/>
  <c r="AG2241"/>
  <c r="AH2241"/>
  <c r="AG2242"/>
  <c r="AH2242"/>
  <c r="AG2243"/>
  <c r="AH2243"/>
  <c r="AG2244"/>
  <c r="AH2244"/>
  <c r="AG2245"/>
  <c r="AH2245"/>
  <c r="AG2246"/>
  <c r="AH2246"/>
  <c r="AG2247"/>
  <c r="AH2247"/>
  <c r="AG2248"/>
  <c r="AH2248"/>
  <c r="AG2249"/>
  <c r="AH2249"/>
  <c r="AG2250"/>
  <c r="AH2250"/>
  <c r="AG2251"/>
  <c r="AH2251"/>
  <c r="AG2252"/>
  <c r="AH2252"/>
  <c r="AG2253"/>
  <c r="AH2253"/>
  <c r="AG2254"/>
  <c r="AH2254"/>
  <c r="AG2255"/>
  <c r="AH2255"/>
  <c r="AG2256"/>
  <c r="AH2256"/>
  <c r="AG2257"/>
  <c r="AH2257"/>
  <c r="AG2258"/>
  <c r="AH2258"/>
  <c r="AG2259"/>
  <c r="AH2259"/>
  <c r="AG2260"/>
  <c r="AH2260"/>
  <c r="AG2261"/>
  <c r="AH2261"/>
  <c r="AG2262"/>
  <c r="AH2262"/>
  <c r="AG2263"/>
  <c r="AH2263"/>
  <c r="AG2264"/>
  <c r="AH2264"/>
  <c r="AG2265"/>
  <c r="AH2265"/>
  <c r="AG2266"/>
  <c r="AH2266"/>
  <c r="AG2267"/>
  <c r="AH2267"/>
  <c r="AG2268"/>
  <c r="AH2268"/>
  <c r="AG2269"/>
  <c r="AH2269"/>
  <c r="AG2270"/>
  <c r="AH2270"/>
  <c r="AG2271"/>
  <c r="AH2271"/>
  <c r="AG2272"/>
  <c r="AH2272"/>
  <c r="AG2273"/>
  <c r="AH2273"/>
  <c r="AG2274"/>
  <c r="AH2274"/>
  <c r="AG2275"/>
  <c r="AH2275"/>
  <c r="AG2276"/>
  <c r="AH2276"/>
  <c r="AG2277"/>
  <c r="AH2277"/>
  <c r="AG2278"/>
  <c r="AH2278"/>
  <c r="AG2279"/>
  <c r="AH2279"/>
  <c r="AG2280"/>
  <c r="AH2280"/>
  <c r="AG2281"/>
  <c r="AH2281"/>
  <c r="AG2282"/>
  <c r="AH2282"/>
  <c r="AG2283"/>
  <c r="AH2283"/>
  <c r="AG2284"/>
  <c r="AH2284"/>
  <c r="AG2285"/>
  <c r="AH2285"/>
  <c r="AG2286"/>
  <c r="AH2286"/>
  <c r="AG2287"/>
  <c r="AH2287"/>
  <c r="AG2288"/>
  <c r="AH2288"/>
  <c r="AG2289"/>
  <c r="AH2289"/>
  <c r="AG2290"/>
  <c r="AH2290"/>
  <c r="AG2291"/>
  <c r="AH2291"/>
  <c r="AG2292"/>
  <c r="AH2292"/>
  <c r="AG2293"/>
  <c r="AH2293"/>
  <c r="AG2294"/>
  <c r="AH2294"/>
  <c r="AG2295"/>
  <c r="AH2295"/>
  <c r="AG2296"/>
  <c r="AH2296"/>
  <c r="AG2297"/>
  <c r="AH2297"/>
  <c r="AG2298"/>
  <c r="AH2298"/>
  <c r="AG2299"/>
  <c r="AH2299"/>
  <c r="AG2300"/>
  <c r="AH2300"/>
  <c r="AG2301"/>
  <c r="AH2301"/>
  <c r="AG2302"/>
  <c r="AH2302"/>
  <c r="AG2303"/>
  <c r="AH2303"/>
  <c r="AG2304"/>
  <c r="AH2304"/>
  <c r="AG2305"/>
  <c r="AH2305"/>
  <c r="AG2306"/>
  <c r="AH2306"/>
  <c r="AG2307"/>
  <c r="AH2307"/>
  <c r="AG2308"/>
  <c r="AH2308"/>
  <c r="AG2309"/>
  <c r="AH2309"/>
  <c r="AG2310"/>
  <c r="AH2310"/>
  <c r="AG2311"/>
  <c r="AH2311"/>
  <c r="AG2312"/>
  <c r="AH2312"/>
  <c r="AG2313"/>
  <c r="AH2313"/>
  <c r="AG2314"/>
  <c r="AH2314"/>
  <c r="AG2315"/>
  <c r="AH2315"/>
  <c r="AG2316"/>
  <c r="AH2316"/>
  <c r="AG2317"/>
  <c r="AH2317"/>
  <c r="AG2318"/>
  <c r="AH2318"/>
  <c r="AG2319"/>
  <c r="AH2319"/>
  <c r="AG2320"/>
  <c r="AH2320"/>
  <c r="AG2321"/>
  <c r="AH2321"/>
  <c r="AG2322"/>
  <c r="AH2322"/>
  <c r="AG2323"/>
  <c r="AH2323"/>
  <c r="AG2324"/>
  <c r="AH2324"/>
  <c r="AG2325"/>
  <c r="AH2325"/>
  <c r="AG2326"/>
  <c r="AH2326"/>
  <c r="AG2327"/>
  <c r="AH2327"/>
  <c r="AG2328"/>
  <c r="AH2328"/>
  <c r="AG2329"/>
  <c r="AH2329"/>
  <c r="AG2330"/>
  <c r="AH2330"/>
  <c r="AG2331"/>
  <c r="AH2331"/>
  <c r="AG2332"/>
  <c r="AH2332"/>
  <c r="AG2333"/>
  <c r="AH2333"/>
  <c r="AG2334"/>
  <c r="AH2334"/>
  <c r="AG2335"/>
  <c r="AH2335"/>
  <c r="AG2336"/>
  <c r="AH2336"/>
  <c r="AG2337"/>
  <c r="AH2337"/>
  <c r="AG2338"/>
  <c r="AH2338"/>
  <c r="AG2339"/>
  <c r="AH2339"/>
  <c r="AG2340"/>
  <c r="AH2340"/>
  <c r="AG2341"/>
  <c r="AH2341"/>
  <c r="AG2342"/>
  <c r="AH2342"/>
  <c r="AG2343"/>
  <c r="AH2343"/>
  <c r="AG2344"/>
  <c r="AH2344"/>
  <c r="AG2345"/>
  <c r="AH2345"/>
  <c r="AG2346"/>
  <c r="AH2346"/>
  <c r="AG2347"/>
  <c r="AH2347"/>
  <c r="AG2348"/>
  <c r="AH2348"/>
  <c r="AG2349"/>
  <c r="AH2349"/>
  <c r="AG2350"/>
  <c r="AH2350"/>
  <c r="AG2351"/>
  <c r="AH2351"/>
  <c r="AG2352"/>
  <c r="AH2352"/>
  <c r="AG2353"/>
  <c r="AH2353"/>
  <c r="AG2354"/>
  <c r="AH2354"/>
  <c r="AG2355"/>
  <c r="AH2355"/>
  <c r="AG2356"/>
  <c r="AH2356"/>
  <c r="AG2357"/>
  <c r="AH2357"/>
  <c r="AG2358"/>
  <c r="AH2358"/>
  <c r="AG2359"/>
  <c r="AH2359"/>
  <c r="AG2360"/>
  <c r="AH2360"/>
  <c r="AG2361"/>
  <c r="AH2361"/>
  <c r="AG2362"/>
  <c r="AH2362"/>
  <c r="AG2363"/>
  <c r="AH2363"/>
  <c r="AG2364"/>
  <c r="AH2364"/>
  <c r="AG2365"/>
  <c r="AH2365"/>
  <c r="AG2366"/>
  <c r="AH2366"/>
  <c r="AG2367"/>
  <c r="AH2367"/>
  <c r="AG2368"/>
  <c r="AH2368"/>
  <c r="AG2369"/>
  <c r="AH2369"/>
  <c r="AG2370"/>
  <c r="AH2370"/>
  <c r="AG2371"/>
  <c r="AH2371"/>
  <c r="AG2372"/>
  <c r="AH2372"/>
  <c r="AG2373"/>
  <c r="AH2373"/>
  <c r="AG2374"/>
  <c r="AH2374"/>
  <c r="AG2375"/>
  <c r="AH2375"/>
  <c r="AG2376"/>
  <c r="AH2376"/>
  <c r="AG2377"/>
  <c r="AH2377"/>
  <c r="AG2378"/>
  <c r="AH2378"/>
  <c r="AG2379"/>
  <c r="AH2379"/>
  <c r="AG2380"/>
  <c r="AH2380"/>
  <c r="AG2381"/>
  <c r="AH2381"/>
  <c r="AG2382"/>
  <c r="AH2382"/>
  <c r="AG2383"/>
  <c r="AH2383"/>
  <c r="AG2384"/>
  <c r="AH2384"/>
  <c r="AG2385"/>
  <c r="AH2385"/>
  <c r="AG2386"/>
  <c r="AH2386"/>
  <c r="AG2387"/>
  <c r="AH2387"/>
  <c r="AG2388"/>
  <c r="AH2388"/>
  <c r="AG2389"/>
  <c r="AH2389"/>
  <c r="AG2390"/>
  <c r="AH2390"/>
  <c r="AG2391"/>
  <c r="AH2391"/>
  <c r="AG2392"/>
  <c r="AH2392"/>
  <c r="AG2393"/>
  <c r="AH2393"/>
  <c r="AG2394"/>
  <c r="AH2394"/>
  <c r="AG2395"/>
  <c r="AH2395"/>
  <c r="AG2396"/>
  <c r="AH2396"/>
  <c r="AG2397"/>
  <c r="AH2397"/>
  <c r="AH2"/>
  <c r="AG2"/>
  <c r="AI2" s="1"/>
  <c r="AJ2" s="1"/>
  <c r="W2401" l="1"/>
  <c r="AD2401"/>
  <c r="AI884"/>
  <c r="AK884" s="1"/>
  <c r="AI2360"/>
  <c r="AL2360" s="1"/>
  <c r="AI2356"/>
  <c r="AM2356" s="1"/>
  <c r="AI2348"/>
  <c r="AM2348" s="1"/>
  <c r="AI2336"/>
  <c r="AL2336" s="1"/>
  <c r="AI2248"/>
  <c r="AJ2248" s="1"/>
  <c r="AI2236"/>
  <c r="AL2236" s="1"/>
  <c r="AI2232"/>
  <c r="AK2232" s="1"/>
  <c r="AI2200"/>
  <c r="AJ2200" s="1"/>
  <c r="AI2184"/>
  <c r="AL2184" s="1"/>
  <c r="AI2180"/>
  <c r="AL2180" s="1"/>
  <c r="AI2172"/>
  <c r="AM2172" s="1"/>
  <c r="AI2120"/>
  <c r="AK2120" s="1"/>
  <c r="AI2116"/>
  <c r="AL2116" s="1"/>
  <c r="AI2108"/>
  <c r="AM2108" s="1"/>
  <c r="AI2080"/>
  <c r="AJ2080" s="1"/>
  <c r="AI2076"/>
  <c r="AJ2076" s="1"/>
  <c r="AI2072"/>
  <c r="AM2072" s="1"/>
  <c r="AI2056"/>
  <c r="AK2056" s="1"/>
  <c r="AI2040"/>
  <c r="AL2040" s="1"/>
  <c r="AI2036"/>
  <c r="AM2036" s="1"/>
  <c r="AI1976"/>
  <c r="AJ1976" s="1"/>
  <c r="AI1940"/>
  <c r="AK1940" s="1"/>
  <c r="AI1998"/>
  <c r="AM1998" s="1"/>
  <c r="AI1894"/>
  <c r="AK1894" s="1"/>
  <c r="AI1890"/>
  <c r="AJ1890" s="1"/>
  <c r="AI1882"/>
  <c r="AJ1882" s="1"/>
  <c r="AI1810"/>
  <c r="AJ1810" s="1"/>
  <c r="AI1802"/>
  <c r="AJ1802" s="1"/>
  <c r="AI854"/>
  <c r="AL854" s="1"/>
  <c r="AI838"/>
  <c r="AJ838" s="1"/>
  <c r="AI1786"/>
  <c r="AL1786" s="1"/>
  <c r="AI1774"/>
  <c r="AL1774" s="1"/>
  <c r="AI2387"/>
  <c r="AK2387" s="1"/>
  <c r="AI2379"/>
  <c r="AM2379" s="1"/>
  <c r="AI2375"/>
  <c r="AK2375" s="1"/>
  <c r="AI2371"/>
  <c r="AL2371" s="1"/>
  <c r="AI2347"/>
  <c r="AM2347" s="1"/>
  <c r="AI2327"/>
  <c r="AL2327" s="1"/>
  <c r="AI2323"/>
  <c r="AK2323" s="1"/>
  <c r="AI2315"/>
  <c r="AL2315" s="1"/>
  <c r="AI2307"/>
  <c r="AM2307" s="1"/>
  <c r="AI2283"/>
  <c r="AL2283" s="1"/>
  <c r="AI2279"/>
  <c r="AL2279" s="1"/>
  <c r="AI2275"/>
  <c r="AL2275" s="1"/>
  <c r="AI2247"/>
  <c r="AL2247" s="1"/>
  <c r="AI2231"/>
  <c r="AK2231" s="1"/>
  <c r="AI2227"/>
  <c r="AL2227" s="1"/>
  <c r="AI2219"/>
  <c r="AM2219" s="1"/>
  <c r="AI2203"/>
  <c r="AM2203" s="1"/>
  <c r="AI2091"/>
  <c r="AK2091" s="1"/>
  <c r="AI2087"/>
  <c r="AJ2087" s="1"/>
  <c r="AI2083"/>
  <c r="AL2083" s="1"/>
  <c r="AI2075"/>
  <c r="AK2075" s="1"/>
  <c r="AI2059"/>
  <c r="AL2059" s="1"/>
  <c r="AI1995"/>
  <c r="AJ1995" s="1"/>
  <c r="AI1987"/>
  <c r="AL1987" s="1"/>
  <c r="AI1707"/>
  <c r="AK1707" s="1"/>
  <c r="AI555"/>
  <c r="AJ555" s="1"/>
  <c r="AI439"/>
  <c r="AM439" s="1"/>
  <c r="AI307"/>
  <c r="AM307" s="1"/>
  <c r="AI259"/>
  <c r="AM259" s="1"/>
  <c r="AI255"/>
  <c r="AL255" s="1"/>
  <c r="AI155"/>
  <c r="AM155" s="1"/>
  <c r="AI123"/>
  <c r="AK123" s="1"/>
  <c r="AI111"/>
  <c r="AM111" s="1"/>
  <c r="AI1435"/>
  <c r="AL1435" s="1"/>
  <c r="AI1664"/>
  <c r="AK1664" s="1"/>
  <c r="AI1640"/>
  <c r="AM1640" s="1"/>
  <c r="AI1612"/>
  <c r="AJ1612" s="1"/>
  <c r="AI1556"/>
  <c r="AL1556" s="1"/>
  <c r="AI1540"/>
  <c r="AJ1540" s="1"/>
  <c r="AI1500"/>
  <c r="AJ1500" s="1"/>
  <c r="AI1472"/>
  <c r="AJ1472" s="1"/>
  <c r="AI1428"/>
  <c r="AM1428" s="1"/>
  <c r="AI1408"/>
  <c r="AK1408" s="1"/>
  <c r="AI1392"/>
  <c r="AJ1392" s="1"/>
  <c r="AI1372"/>
  <c r="AK1372" s="1"/>
  <c r="AI1360"/>
  <c r="AL1360" s="1"/>
  <c r="AI1356"/>
  <c r="AK1356" s="1"/>
  <c r="AI1180"/>
  <c r="AL1180" s="1"/>
  <c r="AI768"/>
  <c r="AL768" s="1"/>
  <c r="AI2385"/>
  <c r="AM2385" s="1"/>
  <c r="AI2333"/>
  <c r="AM2333" s="1"/>
  <c r="AI2329"/>
  <c r="AK2329" s="1"/>
  <c r="AI2121"/>
  <c r="AM2121" s="1"/>
  <c r="AI2053"/>
  <c r="AJ2053" s="1"/>
  <c r="AI2033"/>
  <c r="AL2033" s="1"/>
  <c r="AI2013"/>
  <c r="AL2013" s="1"/>
  <c r="AI1997"/>
  <c r="AJ1997" s="1"/>
  <c r="AI1957"/>
  <c r="AK1957" s="1"/>
  <c r="AI1949"/>
  <c r="AM1949" s="1"/>
  <c r="AI1941"/>
  <c r="AM1941" s="1"/>
  <c r="AI1729"/>
  <c r="AM1729" s="1"/>
  <c r="AI1717"/>
  <c r="AK1717" s="1"/>
  <c r="AI1685"/>
  <c r="AL1685" s="1"/>
  <c r="AI1677"/>
  <c r="AJ1677" s="1"/>
  <c r="AI1469"/>
  <c r="AJ1469" s="1"/>
  <c r="AI1465"/>
  <c r="AL1465" s="1"/>
  <c r="AI1429"/>
  <c r="AL1429" s="1"/>
  <c r="AI1325"/>
  <c r="AL1325" s="1"/>
  <c r="AI1321"/>
  <c r="AM1321" s="1"/>
  <c r="AI1317"/>
  <c r="AL1317" s="1"/>
  <c r="AI1285"/>
  <c r="AK1285" s="1"/>
  <c r="AI1281"/>
  <c r="AK1281" s="1"/>
  <c r="AI1261"/>
  <c r="AM1261" s="1"/>
  <c r="AI1257"/>
  <c r="AJ1257" s="1"/>
  <c r="AI1253"/>
  <c r="AJ1253" s="1"/>
  <c r="AI1249"/>
  <c r="AJ1249" s="1"/>
  <c r="AI1241"/>
  <c r="AM1241" s="1"/>
  <c r="AI1225"/>
  <c r="AJ1225" s="1"/>
  <c r="AI1181"/>
  <c r="AJ1181" s="1"/>
  <c r="AI1169"/>
  <c r="AL1169" s="1"/>
  <c r="AI1149"/>
  <c r="AM1149" s="1"/>
  <c r="AI937"/>
  <c r="AK937" s="1"/>
  <c r="AI813"/>
  <c r="AJ813" s="1"/>
  <c r="AI789"/>
  <c r="AJ789" s="1"/>
  <c r="AI437"/>
  <c r="AK437" s="1"/>
  <c r="AI413"/>
  <c r="AK413" s="1"/>
  <c r="AI409"/>
  <c r="AL409" s="1"/>
  <c r="AI393"/>
  <c r="AM393" s="1"/>
  <c r="AI385"/>
  <c r="AM385" s="1"/>
  <c r="AI373"/>
  <c r="AL373" s="1"/>
  <c r="AI365"/>
  <c r="AJ365" s="1"/>
  <c r="AI836"/>
  <c r="AK836" s="1"/>
  <c r="AI828"/>
  <c r="AL828" s="1"/>
  <c r="AI804"/>
  <c r="AM804" s="1"/>
  <c r="AI729"/>
  <c r="AL729" s="1"/>
  <c r="AI725"/>
  <c r="AJ725" s="1"/>
  <c r="AI721"/>
  <c r="AJ721" s="1"/>
  <c r="AI713"/>
  <c r="AL713" s="1"/>
  <c r="AI665"/>
  <c r="AK665" s="1"/>
  <c r="AI465"/>
  <c r="AL465" s="1"/>
  <c r="AI109"/>
  <c r="AJ109" s="1"/>
  <c r="AI474"/>
  <c r="AL474" s="1"/>
  <c r="AI462"/>
  <c r="AK462" s="1"/>
  <c r="AI1674"/>
  <c r="AJ1674" s="1"/>
  <c r="AI1586"/>
  <c r="AJ1586" s="1"/>
  <c r="AI1538"/>
  <c r="AJ1538" s="1"/>
  <c r="AI1434"/>
  <c r="AK1434" s="1"/>
  <c r="AI865"/>
  <c r="AL865" s="1"/>
  <c r="AI720"/>
  <c r="AJ720" s="1"/>
  <c r="AI712"/>
  <c r="AJ712" s="1"/>
  <c r="AI704"/>
  <c r="AL704" s="1"/>
  <c r="AI696"/>
  <c r="AJ696" s="1"/>
  <c r="AI672"/>
  <c r="AJ672" s="1"/>
  <c r="AI664"/>
  <c r="AJ664" s="1"/>
  <c r="AI648"/>
  <c r="AJ648" s="1"/>
  <c r="AI640"/>
  <c r="AM640" s="1"/>
  <c r="AI616"/>
  <c r="AJ616" s="1"/>
  <c r="AI556"/>
  <c r="AJ556" s="1"/>
  <c r="AI524"/>
  <c r="AJ524" s="1"/>
  <c r="AI328"/>
  <c r="AM328" s="1"/>
  <c r="AI121"/>
  <c r="AM121" s="1"/>
  <c r="AI2147"/>
  <c r="AK2147" s="1"/>
  <c r="AI1708"/>
  <c r="AM1708" s="1"/>
  <c r="AI1328"/>
  <c r="AL1328" s="1"/>
  <c r="AI1300"/>
  <c r="AL1300" s="1"/>
  <c r="AI1272"/>
  <c r="AK1272" s="1"/>
  <c r="AI1268"/>
  <c r="AL1268" s="1"/>
  <c r="AI1188"/>
  <c r="AK1188" s="1"/>
  <c r="AI1088"/>
  <c r="AJ1088" s="1"/>
  <c r="AI1032"/>
  <c r="AJ1032" s="1"/>
  <c r="AI1024"/>
  <c r="AK1024" s="1"/>
  <c r="AI968"/>
  <c r="AK968" s="1"/>
  <c r="AI960"/>
  <c r="AL960" s="1"/>
  <c r="AI952"/>
  <c r="AK952" s="1"/>
  <c r="AI614"/>
  <c r="AK614" s="1"/>
  <c r="AI610"/>
  <c r="AK610" s="1"/>
  <c r="AI554"/>
  <c r="AL554" s="1"/>
  <c r="AI298"/>
  <c r="AJ298" s="1"/>
  <c r="AI290"/>
  <c r="AJ290" s="1"/>
  <c r="AI282"/>
  <c r="AJ282" s="1"/>
  <c r="AI278"/>
  <c r="AJ278" s="1"/>
  <c r="AI274"/>
  <c r="AM274" s="1"/>
  <c r="AI258"/>
  <c r="AM258" s="1"/>
  <c r="AI254"/>
  <c r="AK254" s="1"/>
  <c r="AI166"/>
  <c r="AJ166" s="1"/>
  <c r="AI150"/>
  <c r="AJ150" s="1"/>
  <c r="AI146"/>
  <c r="AJ146" s="1"/>
  <c r="AI118"/>
  <c r="AJ118" s="1"/>
  <c r="AI114"/>
  <c r="AJ114" s="1"/>
  <c r="AI1907"/>
  <c r="AJ1907" s="1"/>
  <c r="AI1811"/>
  <c r="AJ1811" s="1"/>
  <c r="AI1779"/>
  <c r="AL1779" s="1"/>
  <c r="AI301"/>
  <c r="AL301" s="1"/>
  <c r="AI269"/>
  <c r="AJ269" s="1"/>
  <c r="AI1577"/>
  <c r="AM1577" s="1"/>
  <c r="AI1425"/>
  <c r="AM1425" s="1"/>
  <c r="AI1389"/>
  <c r="AL1389" s="1"/>
  <c r="AI1377"/>
  <c r="AM1377" s="1"/>
  <c r="AI1137"/>
  <c r="AL1137" s="1"/>
  <c r="AI1109"/>
  <c r="AK1109" s="1"/>
  <c r="AI1097"/>
  <c r="AM1097" s="1"/>
  <c r="AI1093"/>
  <c r="AJ1093" s="1"/>
  <c r="AI993"/>
  <c r="AK993" s="1"/>
  <c r="AI989"/>
  <c r="AJ989" s="1"/>
  <c r="AI981"/>
  <c r="AJ981" s="1"/>
  <c r="AI949"/>
  <c r="AK949" s="1"/>
  <c r="AI1851"/>
  <c r="AL1851" s="1"/>
  <c r="AI273"/>
  <c r="AJ273" s="1"/>
  <c r="AI257"/>
  <c r="AM257" s="1"/>
  <c r="AI1933"/>
  <c r="AL1933" s="1"/>
  <c r="AI1833"/>
  <c r="AJ1833" s="1"/>
  <c r="AI1829"/>
  <c r="AL1829" s="1"/>
  <c r="AI1789"/>
  <c r="AK1789" s="1"/>
  <c r="AI1769"/>
  <c r="AM1769" s="1"/>
  <c r="AI1765"/>
  <c r="AL1765" s="1"/>
  <c r="AI1745"/>
  <c r="AJ1745" s="1"/>
  <c r="AI1693"/>
  <c r="AL1693" s="1"/>
  <c r="AI1678"/>
  <c r="AK1678" s="1"/>
  <c r="AI1410"/>
  <c r="AJ1410" s="1"/>
  <c r="AI1354"/>
  <c r="AM1354" s="1"/>
  <c r="AI1334"/>
  <c r="AK1334" s="1"/>
  <c r="AI1282"/>
  <c r="AJ1282" s="1"/>
  <c r="AI1278"/>
  <c r="AK1278" s="1"/>
  <c r="AI1274"/>
  <c r="AK1274" s="1"/>
  <c r="AI1270"/>
  <c r="AK1270" s="1"/>
  <c r="AI1266"/>
  <c r="AM1266" s="1"/>
  <c r="AI1190"/>
  <c r="AM1190" s="1"/>
  <c r="AI1182"/>
  <c r="AJ1182" s="1"/>
  <c r="AI1110"/>
  <c r="AJ1110" s="1"/>
  <c r="AI1030"/>
  <c r="AJ1030" s="1"/>
  <c r="AI1026"/>
  <c r="AM1026" s="1"/>
  <c r="AI966"/>
  <c r="AK966" s="1"/>
  <c r="AI958"/>
  <c r="AJ958" s="1"/>
  <c r="AI950"/>
  <c r="AJ950" s="1"/>
  <c r="AI839"/>
  <c r="AM839" s="1"/>
  <c r="AI751"/>
  <c r="AL751" s="1"/>
  <c r="AI743"/>
  <c r="AL743" s="1"/>
  <c r="AI719"/>
  <c r="AK719" s="1"/>
  <c r="AI703"/>
  <c r="AL703" s="1"/>
  <c r="AI695"/>
  <c r="AL695" s="1"/>
  <c r="AI687"/>
  <c r="AK687" s="1"/>
  <c r="AI671"/>
  <c r="AM671" s="1"/>
  <c r="AI663"/>
  <c r="AJ663" s="1"/>
  <c r="AI655"/>
  <c r="AK655" s="1"/>
  <c r="AI647"/>
  <c r="AK647" s="1"/>
  <c r="AI511"/>
  <c r="AJ511" s="1"/>
  <c r="AI1843"/>
  <c r="AL1843" s="1"/>
  <c r="AI1787"/>
  <c r="AJ1787" s="1"/>
  <c r="AI293"/>
  <c r="AL293" s="1"/>
  <c r="AI277"/>
  <c r="AM277" s="1"/>
  <c r="AI1892"/>
  <c r="AK1892" s="1"/>
  <c r="AI2035"/>
  <c r="AM2035" s="1"/>
  <c r="AI297"/>
  <c r="AM297" s="1"/>
  <c r="AI113"/>
  <c r="AM113" s="1"/>
  <c r="AI1868"/>
  <c r="AL1868" s="1"/>
  <c r="AI2321"/>
  <c r="AM2321" s="1"/>
  <c r="AI2313"/>
  <c r="AM2313" s="1"/>
  <c r="AI2281"/>
  <c r="AM2281" s="1"/>
  <c r="AI2018"/>
  <c r="AK2018" s="1"/>
  <c r="AI1738"/>
  <c r="AJ1738" s="1"/>
  <c r="AI1667"/>
  <c r="AL1667" s="1"/>
  <c r="AI1659"/>
  <c r="AM1659" s="1"/>
  <c r="AI1643"/>
  <c r="AK1643" s="1"/>
  <c r="AI1579"/>
  <c r="AJ1579" s="1"/>
  <c r="AI1575"/>
  <c r="AK1575" s="1"/>
  <c r="AI1567"/>
  <c r="AJ1567" s="1"/>
  <c r="AI1423"/>
  <c r="AK1423" s="1"/>
  <c r="AI1375"/>
  <c r="AM1375" s="1"/>
  <c r="AI1147"/>
  <c r="AK1147" s="1"/>
  <c r="AI1135"/>
  <c r="AJ1135" s="1"/>
  <c r="AI1111"/>
  <c r="AK1111" s="1"/>
  <c r="AI1107"/>
  <c r="AK1107" s="1"/>
  <c r="AI292"/>
  <c r="AM292" s="1"/>
  <c r="AI284"/>
  <c r="AJ284" s="1"/>
  <c r="AI268"/>
  <c r="AL268" s="1"/>
  <c r="AI260"/>
  <c r="AL260" s="1"/>
  <c r="AI124"/>
  <c r="AL124" s="1"/>
  <c r="AI2259"/>
  <c r="AL2259" s="1"/>
  <c r="AI2255"/>
  <c r="AK2255" s="1"/>
  <c r="AI1691"/>
  <c r="AM1691" s="1"/>
  <c r="AI1604"/>
  <c r="AJ1604" s="1"/>
  <c r="AI1580"/>
  <c r="AM1580" s="1"/>
  <c r="AI1492"/>
  <c r="AJ1492" s="1"/>
  <c r="AI1484"/>
  <c r="AJ1484" s="1"/>
  <c r="AI1222"/>
  <c r="AL1222" s="1"/>
  <c r="AI510"/>
  <c r="AM510" s="1"/>
  <c r="AI2331"/>
  <c r="AK2331" s="1"/>
  <c r="AI2312"/>
  <c r="AJ2312" s="1"/>
  <c r="AI2308"/>
  <c r="AM2308" s="1"/>
  <c r="AI2284"/>
  <c r="AL2284" s="1"/>
  <c r="AI2152"/>
  <c r="AL2152" s="1"/>
  <c r="AI2145"/>
  <c r="AM2145" s="1"/>
  <c r="AI2089"/>
  <c r="AL2089" s="1"/>
  <c r="AI2073"/>
  <c r="AJ2073" s="1"/>
  <c r="AI2030"/>
  <c r="AJ2030" s="1"/>
  <c r="AI1946"/>
  <c r="AJ1946" s="1"/>
  <c r="AI1923"/>
  <c r="AJ1923" s="1"/>
  <c r="AI1899"/>
  <c r="AL1899" s="1"/>
  <c r="AI1859"/>
  <c r="AL1859" s="1"/>
  <c r="AI1831"/>
  <c r="AL1831" s="1"/>
  <c r="AI1771"/>
  <c r="AL1771" s="1"/>
  <c r="AI1767"/>
  <c r="AM1767" s="1"/>
  <c r="AI1692"/>
  <c r="AJ1692" s="1"/>
  <c r="AI1621"/>
  <c r="AJ1621" s="1"/>
  <c r="AI1617"/>
  <c r="AM1617" s="1"/>
  <c r="AI1593"/>
  <c r="AL1593" s="1"/>
  <c r="AI1581"/>
  <c r="AM1581" s="1"/>
  <c r="AI1553"/>
  <c r="AM1553" s="1"/>
  <c r="AI1537"/>
  <c r="AK1537" s="1"/>
  <c r="AI1533"/>
  <c r="AK1533" s="1"/>
  <c r="AI1505"/>
  <c r="AJ1505" s="1"/>
  <c r="AI1501"/>
  <c r="AJ1501" s="1"/>
  <c r="AI1481"/>
  <c r="AM1481" s="1"/>
  <c r="AI1473"/>
  <c r="AL1473" s="1"/>
  <c r="AI1450"/>
  <c r="AL1450" s="1"/>
  <c r="AI1446"/>
  <c r="AL1446" s="1"/>
  <c r="AI1307"/>
  <c r="AM1307" s="1"/>
  <c r="AI1287"/>
  <c r="AJ1287" s="1"/>
  <c r="AI1271"/>
  <c r="AJ1271" s="1"/>
  <c r="AI1267"/>
  <c r="AM1267" s="1"/>
  <c r="AI1207"/>
  <c r="AK1207" s="1"/>
  <c r="AI1092"/>
  <c r="AM1092" s="1"/>
  <c r="AI857"/>
  <c r="AK857" s="1"/>
  <c r="AI534"/>
  <c r="AL534" s="1"/>
  <c r="AI487"/>
  <c r="AK487" s="1"/>
  <c r="AI483"/>
  <c r="AM483" s="1"/>
  <c r="AI475"/>
  <c r="AJ475" s="1"/>
  <c r="AI459"/>
  <c r="AM459" s="1"/>
  <c r="AI419"/>
  <c r="AJ419" s="1"/>
  <c r="AI415"/>
  <c r="AJ415" s="1"/>
  <c r="AI248"/>
  <c r="AL248" s="1"/>
  <c r="AI240"/>
  <c r="AM240" s="1"/>
  <c r="AI224"/>
  <c r="AL224" s="1"/>
  <c r="AI216"/>
  <c r="AJ216" s="1"/>
  <c r="AI208"/>
  <c r="AM208" s="1"/>
  <c r="AI200"/>
  <c r="AL200" s="1"/>
  <c r="AI160"/>
  <c r="AL160" s="1"/>
  <c r="AK22"/>
  <c r="AI2378"/>
  <c r="AM2378" s="1"/>
  <c r="AI2187"/>
  <c r="AL2187" s="1"/>
  <c r="AI2163"/>
  <c r="AK2163" s="1"/>
  <c r="AI2155"/>
  <c r="AM2155" s="1"/>
  <c r="AI1969"/>
  <c r="AM1969" s="1"/>
  <c r="AI2328"/>
  <c r="AL2328" s="1"/>
  <c r="AI2305"/>
  <c r="AM2305" s="1"/>
  <c r="AI2289"/>
  <c r="AK2289" s="1"/>
  <c r="AI2265"/>
  <c r="AL2265" s="1"/>
  <c r="AI2217"/>
  <c r="AK2217" s="1"/>
  <c r="AI2118"/>
  <c r="AJ2118" s="1"/>
  <c r="AI2078"/>
  <c r="AM2078" s="1"/>
  <c r="AI2054"/>
  <c r="AJ2054" s="1"/>
  <c r="AI1924"/>
  <c r="AK1924" s="1"/>
  <c r="AI1920"/>
  <c r="AL1920" s="1"/>
  <c r="AI1916"/>
  <c r="AL1916" s="1"/>
  <c r="AI1880"/>
  <c r="AM1880" s="1"/>
  <c r="AI1876"/>
  <c r="AJ1876" s="1"/>
  <c r="AI1872"/>
  <c r="AJ1872" s="1"/>
  <c r="AI1836"/>
  <c r="AM1836" s="1"/>
  <c r="AI1812"/>
  <c r="AL1812" s="1"/>
  <c r="AI1772"/>
  <c r="AM1772" s="1"/>
  <c r="AI1768"/>
  <c r="AL1768" s="1"/>
  <c r="AI1756"/>
  <c r="AK1756" s="1"/>
  <c r="AI1740"/>
  <c r="AK1740" s="1"/>
  <c r="AI1732"/>
  <c r="AK1732" s="1"/>
  <c r="AI1626"/>
  <c r="AJ1626" s="1"/>
  <c r="AI1598"/>
  <c r="AK1598" s="1"/>
  <c r="AI1482"/>
  <c r="AJ1482" s="1"/>
  <c r="AI1316"/>
  <c r="AL1316" s="1"/>
  <c r="AI1296"/>
  <c r="AK1296" s="1"/>
  <c r="AI1129"/>
  <c r="AL1129" s="1"/>
  <c r="AI1121"/>
  <c r="AJ1121" s="1"/>
  <c r="AI1113"/>
  <c r="AJ1113" s="1"/>
  <c r="AI1089"/>
  <c r="AJ1089" s="1"/>
  <c r="AI1081"/>
  <c r="AL1081" s="1"/>
  <c r="AI1073"/>
  <c r="AJ1073" s="1"/>
  <c r="AI1069"/>
  <c r="AM1069" s="1"/>
  <c r="AI1001"/>
  <c r="AM1001" s="1"/>
  <c r="AI913"/>
  <c r="AJ913" s="1"/>
  <c r="AI897"/>
  <c r="AL897" s="1"/>
  <c r="AI893"/>
  <c r="AM893" s="1"/>
  <c r="AI862"/>
  <c r="AJ862" s="1"/>
  <c r="AI599"/>
  <c r="AL599" s="1"/>
  <c r="AI591"/>
  <c r="AL591" s="1"/>
  <c r="AI587"/>
  <c r="AJ587" s="1"/>
  <c r="AI579"/>
  <c r="AL579" s="1"/>
  <c r="AI567"/>
  <c r="AJ567" s="1"/>
  <c r="AI563"/>
  <c r="AK563" s="1"/>
  <c r="AI531"/>
  <c r="AM531" s="1"/>
  <c r="AI523"/>
  <c r="AM523" s="1"/>
  <c r="AI515"/>
  <c r="AL515" s="1"/>
  <c r="AI492"/>
  <c r="AK492" s="1"/>
  <c r="AI488"/>
  <c r="AK488" s="1"/>
  <c r="AI404"/>
  <c r="AK404" s="1"/>
  <c r="AI388"/>
  <c r="AK388" s="1"/>
  <c r="AI380"/>
  <c r="AL380" s="1"/>
  <c r="AI356"/>
  <c r="AL356" s="1"/>
  <c r="AI253"/>
  <c r="AL253" s="1"/>
  <c r="AI213"/>
  <c r="AL213" s="1"/>
  <c r="AI205"/>
  <c r="AJ205" s="1"/>
  <c r="AI181"/>
  <c r="AL181" s="1"/>
  <c r="AI173"/>
  <c r="AL173" s="1"/>
  <c r="AI165"/>
  <c r="AM165" s="1"/>
  <c r="AI2182"/>
  <c r="AK2182" s="1"/>
  <c r="AI2131"/>
  <c r="AL2131" s="1"/>
  <c r="AI2020"/>
  <c r="AM2020" s="1"/>
  <c r="AI1964"/>
  <c r="AJ1964" s="1"/>
  <c r="AI1909"/>
  <c r="AJ1909" s="1"/>
  <c r="AI1901"/>
  <c r="AL1901" s="1"/>
  <c r="AI1861"/>
  <c r="AJ1861" s="1"/>
  <c r="AI1853"/>
  <c r="AJ1853" s="1"/>
  <c r="AI1845"/>
  <c r="AL1845" s="1"/>
  <c r="AI1841"/>
  <c r="AL1841" s="1"/>
  <c r="AI1793"/>
  <c r="AL1793" s="1"/>
  <c r="AI1781"/>
  <c r="AM1781" s="1"/>
  <c r="AI1773"/>
  <c r="AJ1773" s="1"/>
  <c r="AI1701"/>
  <c r="AJ1701" s="1"/>
  <c r="AI1697"/>
  <c r="AM1697" s="1"/>
  <c r="AI1352"/>
  <c r="AL1352" s="1"/>
  <c r="AI1344"/>
  <c r="AK1344" s="1"/>
  <c r="AI1336"/>
  <c r="AL1336" s="1"/>
  <c r="AI934"/>
  <c r="AJ934" s="1"/>
  <c r="AI791"/>
  <c r="AJ791" s="1"/>
  <c r="AI783"/>
  <c r="AM783" s="1"/>
  <c r="AI612"/>
  <c r="AK612" s="1"/>
  <c r="AI604"/>
  <c r="AK604" s="1"/>
  <c r="AI1690"/>
  <c r="AL1690" s="1"/>
  <c r="AI1547"/>
  <c r="AJ1547" s="1"/>
  <c r="AI1531"/>
  <c r="AJ1531" s="1"/>
  <c r="AI1507"/>
  <c r="AL1507" s="1"/>
  <c r="AI1452"/>
  <c r="AM1452" s="1"/>
  <c r="AI1313"/>
  <c r="AL1313" s="1"/>
  <c r="AI1305"/>
  <c r="AL1305" s="1"/>
  <c r="AI1297"/>
  <c r="AL1297" s="1"/>
  <c r="AI1289"/>
  <c r="AM1289" s="1"/>
  <c r="AI1201"/>
  <c r="AL1201" s="1"/>
  <c r="AI1193"/>
  <c r="AJ1193" s="1"/>
  <c r="AI1166"/>
  <c r="AJ1166" s="1"/>
  <c r="AI907"/>
  <c r="AK907" s="1"/>
  <c r="AI848"/>
  <c r="AL848" s="1"/>
  <c r="AI636"/>
  <c r="AJ636" s="1"/>
  <c r="AI628"/>
  <c r="AM628" s="1"/>
  <c r="AI620"/>
  <c r="AM620" s="1"/>
  <c r="AI569"/>
  <c r="AK569" s="1"/>
  <c r="AI565"/>
  <c r="AM565" s="1"/>
  <c r="AI517"/>
  <c r="AL517" s="1"/>
  <c r="AI446"/>
  <c r="AJ446" s="1"/>
  <c r="AI434"/>
  <c r="AM434" s="1"/>
  <c r="AI426"/>
  <c r="AM426" s="1"/>
  <c r="AI414"/>
  <c r="AM414" s="1"/>
  <c r="AI410"/>
  <c r="AM410" s="1"/>
  <c r="AI402"/>
  <c r="AK402" s="1"/>
  <c r="AI386"/>
  <c r="AJ386" s="1"/>
  <c r="AI358"/>
  <c r="AM358" s="1"/>
  <c r="AI354"/>
  <c r="AJ354" s="1"/>
  <c r="AI350"/>
  <c r="AJ350" s="1"/>
  <c r="AI2003"/>
  <c r="AJ2003" s="1"/>
  <c r="AI1641"/>
  <c r="AM1641" s="1"/>
  <c r="AI1368"/>
  <c r="AK1368" s="1"/>
  <c r="AI1233"/>
  <c r="AL1233" s="1"/>
  <c r="AI1229"/>
  <c r="AI1221"/>
  <c r="AM1221" s="1"/>
  <c r="AI997"/>
  <c r="AJ997" s="1"/>
  <c r="AI840"/>
  <c r="AK840" s="1"/>
  <c r="AI594"/>
  <c r="AL594" s="1"/>
  <c r="AI574"/>
  <c r="AI551"/>
  <c r="AI535"/>
  <c r="AL535" s="1"/>
  <c r="AI500"/>
  <c r="AK500" s="1"/>
  <c r="AI438"/>
  <c r="AK438" s="1"/>
  <c r="AI2366"/>
  <c r="AJ2366" s="1"/>
  <c r="AI2350"/>
  <c r="AJ2350" s="1"/>
  <c r="AI2342"/>
  <c r="AL2342" s="1"/>
  <c r="AI2334"/>
  <c r="AM2334" s="1"/>
  <c r="AI2326"/>
  <c r="AL2326" s="1"/>
  <c r="AI2273"/>
  <c r="AJ2273" s="1"/>
  <c r="AI2153"/>
  <c r="AM2153" s="1"/>
  <c r="AI2142"/>
  <c r="AM2142" s="1"/>
  <c r="AI2122"/>
  <c r="AM2122" s="1"/>
  <c r="AI2099"/>
  <c r="AK2099" s="1"/>
  <c r="AI2079"/>
  <c r="AM2079" s="1"/>
  <c r="AI2067"/>
  <c r="AJ2067" s="1"/>
  <c r="AI2048"/>
  <c r="AJ2048" s="1"/>
  <c r="AI2027"/>
  <c r="AM2027" s="1"/>
  <c r="AI2008"/>
  <c r="AI1981"/>
  <c r="AL1981" s="1"/>
  <c r="AI1965"/>
  <c r="AL1965" s="1"/>
  <c r="AI1942"/>
  <c r="AK1942" s="1"/>
  <c r="AI1938"/>
  <c r="AJ1938" s="1"/>
  <c r="AI1877"/>
  <c r="AM1877" s="1"/>
  <c r="AI1869"/>
  <c r="AK1869" s="1"/>
  <c r="AI1844"/>
  <c r="AI1813"/>
  <c r="AI1805"/>
  <c r="AK1805" s="1"/>
  <c r="AI1755"/>
  <c r="AL1755" s="1"/>
  <c r="AI1709"/>
  <c r="AK1709" s="1"/>
  <c r="AI1665"/>
  <c r="AL1665" s="1"/>
  <c r="AI1661"/>
  <c r="AM1661" s="1"/>
  <c r="AI1605"/>
  <c r="AJ1605" s="1"/>
  <c r="AI1548"/>
  <c r="AM1548" s="1"/>
  <c r="AI1532"/>
  <c r="AL1532" s="1"/>
  <c r="AI1524"/>
  <c r="AJ1524" s="1"/>
  <c r="AI1489"/>
  <c r="AJ1489" s="1"/>
  <c r="AI1457"/>
  <c r="AM1457" s="1"/>
  <c r="AI1445"/>
  <c r="AJ1445" s="1"/>
  <c r="AI1437"/>
  <c r="AI1420"/>
  <c r="AM1420" s="1"/>
  <c r="AI1412"/>
  <c r="AI1396"/>
  <c r="AK1396" s="1"/>
  <c r="AI1361"/>
  <c r="AK1361" s="1"/>
  <c r="AI1353"/>
  <c r="AJ1353" s="1"/>
  <c r="AI1345"/>
  <c r="AJ1345" s="1"/>
  <c r="AI1264"/>
  <c r="AJ1264" s="1"/>
  <c r="AI1218"/>
  <c r="AM1218" s="1"/>
  <c r="AI1214"/>
  <c r="AL1214" s="1"/>
  <c r="AI1210"/>
  <c r="AI1132"/>
  <c r="AM1132" s="1"/>
  <c r="AI1124"/>
  <c r="AM1124" s="1"/>
  <c r="AI1120"/>
  <c r="AL1120" s="1"/>
  <c r="AI1041"/>
  <c r="AJ1041" s="1"/>
  <c r="AI1033"/>
  <c r="AL1033" s="1"/>
  <c r="AI1017"/>
  <c r="AI1013"/>
  <c r="AI1005"/>
  <c r="AL1005" s="1"/>
  <c r="AI998"/>
  <c r="AJ998" s="1"/>
  <c r="AI837"/>
  <c r="AK837" s="1"/>
  <c r="AI754"/>
  <c r="AM754" s="1"/>
  <c r="AI750"/>
  <c r="AJ750" s="1"/>
  <c r="AI746"/>
  <c r="AK746" s="1"/>
  <c r="AI734"/>
  <c r="AJ734" s="1"/>
  <c r="AI611"/>
  <c r="AI603"/>
  <c r="AJ603" s="1"/>
  <c r="AI544"/>
  <c r="AK544" s="1"/>
  <c r="AI450"/>
  <c r="AL450" s="1"/>
  <c r="AI435"/>
  <c r="AM435" s="1"/>
  <c r="AI423"/>
  <c r="AJ423" s="1"/>
  <c r="AI383"/>
  <c r="AL383" s="1"/>
  <c r="AI347"/>
  <c r="AJ347" s="1"/>
  <c r="AI343"/>
  <c r="AJ343" s="1"/>
  <c r="AI339"/>
  <c r="AK339" s="1"/>
  <c r="AI335"/>
  <c r="AJ335" s="1"/>
  <c r="AI196"/>
  <c r="AL196" s="1"/>
  <c r="AI2361"/>
  <c r="AM2361" s="1"/>
  <c r="AI2137"/>
  <c r="AJ2137" s="1"/>
  <c r="AI2011"/>
  <c r="AJ2011" s="1"/>
  <c r="AI1988"/>
  <c r="AI1915"/>
  <c r="AM1915" s="1"/>
  <c r="AI1883"/>
  <c r="AK1883" s="1"/>
  <c r="AI1828"/>
  <c r="AJ1828" s="1"/>
  <c r="AI1731"/>
  <c r="AK1731" s="1"/>
  <c r="AI1683"/>
  <c r="AK1683" s="1"/>
  <c r="AI1645"/>
  <c r="AM1645" s="1"/>
  <c r="AI1637"/>
  <c r="AK1637" s="1"/>
  <c r="AI1597"/>
  <c r="AI1364"/>
  <c r="AL1364" s="1"/>
  <c r="AI2274"/>
  <c r="AL2274" s="1"/>
  <c r="AI2057"/>
  <c r="AL2057" s="1"/>
  <c r="AI2049"/>
  <c r="AM2049" s="1"/>
  <c r="AI2016"/>
  <c r="AK2016" s="1"/>
  <c r="AI1966"/>
  <c r="AM1966" s="1"/>
  <c r="AI1932"/>
  <c r="AJ1932" s="1"/>
  <c r="AI1906"/>
  <c r="AM1906" s="1"/>
  <c r="AI1764"/>
  <c r="AI1699"/>
  <c r="AL1699" s="1"/>
  <c r="AI1517"/>
  <c r="AM1517" s="1"/>
  <c r="AI1509"/>
  <c r="AM1509" s="1"/>
  <c r="AI1498"/>
  <c r="AJ1498" s="1"/>
  <c r="AI1405"/>
  <c r="AJ1405" s="1"/>
  <c r="AI1401"/>
  <c r="AM1401" s="1"/>
  <c r="AI1397"/>
  <c r="AJ1397" s="1"/>
  <c r="AI1393"/>
  <c r="AK1393" s="1"/>
  <c r="AI1265"/>
  <c r="AM1265" s="1"/>
  <c r="AI1144"/>
  <c r="AJ1144" s="1"/>
  <c r="AI1078"/>
  <c r="AJ1078" s="1"/>
  <c r="AI999"/>
  <c r="AK999" s="1"/>
  <c r="AI995"/>
  <c r="AL995" s="1"/>
  <c r="AI880"/>
  <c r="AL880" s="1"/>
  <c r="AI755"/>
  <c r="AK755" s="1"/>
  <c r="AI675"/>
  <c r="AL675" s="1"/>
  <c r="AI631"/>
  <c r="AL631" s="1"/>
  <c r="AI576"/>
  <c r="AL576" s="1"/>
  <c r="AI537"/>
  <c r="AK537" s="1"/>
  <c r="AI502"/>
  <c r="AL502" s="1"/>
  <c r="AI455"/>
  <c r="AJ455" s="1"/>
  <c r="AI447"/>
  <c r="AI396"/>
  <c r="AI360"/>
  <c r="AK360" s="1"/>
  <c r="AI324"/>
  <c r="AL324" s="1"/>
  <c r="AI308"/>
  <c r="AK308" s="1"/>
  <c r="AI249"/>
  <c r="AM249" s="1"/>
  <c r="AI245"/>
  <c r="AJ245" s="1"/>
  <c r="AI225"/>
  <c r="AL225" s="1"/>
  <c r="AI221"/>
  <c r="AM221" s="1"/>
  <c r="AI197"/>
  <c r="AK78"/>
  <c r="AK15"/>
  <c r="AI1996"/>
  <c r="AK1996" s="1"/>
  <c r="AI1723"/>
  <c r="AK1723" s="1"/>
  <c r="AI1415"/>
  <c r="AM1415" s="1"/>
  <c r="AI2339"/>
  <c r="AL2339" s="1"/>
  <c r="AI2302"/>
  <c r="AI2294"/>
  <c r="AL2294" s="1"/>
  <c r="AI2282"/>
  <c r="AI2267"/>
  <c r="AL2267" s="1"/>
  <c r="AI2220"/>
  <c r="AM2220" s="1"/>
  <c r="AI2201"/>
  <c r="AK2201" s="1"/>
  <c r="AI2143"/>
  <c r="AK2143" s="1"/>
  <c r="AI2117"/>
  <c r="AL2117" s="1"/>
  <c r="AI2113"/>
  <c r="AM2113" s="1"/>
  <c r="AI2105"/>
  <c r="AK2105" s="1"/>
  <c r="AI2065"/>
  <c r="AJ2065" s="1"/>
  <c r="AI2046"/>
  <c r="AM2046" s="1"/>
  <c r="AI2028"/>
  <c r="AK2028" s="1"/>
  <c r="AI2001"/>
  <c r="AJ2001" s="1"/>
  <c r="AI1986"/>
  <c r="AJ1986" s="1"/>
  <c r="AI1963"/>
  <c r="AI1921"/>
  <c r="AJ1921" s="1"/>
  <c r="AI1917"/>
  <c r="AM1917" s="1"/>
  <c r="AI1885"/>
  <c r="AM1885" s="1"/>
  <c r="AI1857"/>
  <c r="AM1857" s="1"/>
  <c r="AI1753"/>
  <c r="AM1753" s="1"/>
  <c r="AI1733"/>
  <c r="AM1733" s="1"/>
  <c r="AI1725"/>
  <c r="AM1725" s="1"/>
  <c r="AI1714"/>
  <c r="AK1714" s="1"/>
  <c r="AI1603"/>
  <c r="AL1603" s="1"/>
  <c r="AI1572"/>
  <c r="AL1572" s="1"/>
  <c r="AI1510"/>
  <c r="AL1510" s="1"/>
  <c r="AI1475"/>
  <c r="AK1475" s="1"/>
  <c r="AI1458"/>
  <c r="AJ1458" s="1"/>
  <c r="AI1451"/>
  <c r="AJ1451" s="1"/>
  <c r="AI1447"/>
  <c r="AM1447" s="1"/>
  <c r="AI1421"/>
  <c r="AM1421" s="1"/>
  <c r="AI1382"/>
  <c r="AJ1382" s="1"/>
  <c r="AI1366"/>
  <c r="AJ1366" s="1"/>
  <c r="AI1335"/>
  <c r="AI1327"/>
  <c r="AJ1327" s="1"/>
  <c r="AI1259"/>
  <c r="AK1259" s="1"/>
  <c r="AI1243"/>
  <c r="AJ1243" s="1"/>
  <c r="AI1160"/>
  <c r="AL1160" s="1"/>
  <c r="AI1152"/>
  <c r="AI1133"/>
  <c r="AJ1133" s="1"/>
  <c r="AI1125"/>
  <c r="AM1125" s="1"/>
  <c r="AI1087"/>
  <c r="AJ1087" s="1"/>
  <c r="AI972"/>
  <c r="AM972" s="1"/>
  <c r="AI940"/>
  <c r="AM940" s="1"/>
  <c r="AI921"/>
  <c r="AL921" s="1"/>
  <c r="AI889"/>
  <c r="AM889" s="1"/>
  <c r="AI827"/>
  <c r="AM827" s="1"/>
  <c r="AI444"/>
  <c r="AJ444" s="1"/>
  <c r="AI333"/>
  <c r="AI325"/>
  <c r="AJ325" s="1"/>
  <c r="AI206"/>
  <c r="AL206" s="1"/>
  <c r="AI190"/>
  <c r="AM190" s="1"/>
  <c r="AI186"/>
  <c r="AK186" s="1"/>
  <c r="AI182"/>
  <c r="AL182" s="1"/>
  <c r="AI179"/>
  <c r="AJ179" s="1"/>
  <c r="AI167"/>
  <c r="AL167" s="1"/>
  <c r="AK100"/>
  <c r="AI2376"/>
  <c r="AK2376" s="1"/>
  <c r="AI2299"/>
  <c r="AL2299" s="1"/>
  <c r="AI2264"/>
  <c r="AJ2264" s="1"/>
  <c r="AI2260"/>
  <c r="AM2260" s="1"/>
  <c r="AI2225"/>
  <c r="AK2225" s="1"/>
  <c r="AI2218"/>
  <c r="AM2218" s="1"/>
  <c r="AI2183"/>
  <c r="AJ2183" s="1"/>
  <c r="AI2175"/>
  <c r="AJ2175" s="1"/>
  <c r="AI2171"/>
  <c r="AK2171" s="1"/>
  <c r="AI2167"/>
  <c r="AK2167" s="1"/>
  <c r="AI2136"/>
  <c r="AJ2136" s="1"/>
  <c r="AI2102"/>
  <c r="AM2102" s="1"/>
  <c r="AI2086"/>
  <c r="AM2086" s="1"/>
  <c r="AI2058"/>
  <c r="AK2058" s="1"/>
  <c r="AI2055"/>
  <c r="AM2055" s="1"/>
  <c r="AI2039"/>
  <c r="AK2039" s="1"/>
  <c r="AI2025"/>
  <c r="AI1944"/>
  <c r="AJ1944" s="1"/>
  <c r="AI1900"/>
  <c r="AM1900" s="1"/>
  <c r="AI1835"/>
  <c r="AL1835" s="1"/>
  <c r="AI1611"/>
  <c r="AI1596"/>
  <c r="AK1596" s="1"/>
  <c r="AI1565"/>
  <c r="AK1565" s="1"/>
  <c r="AI1557"/>
  <c r="AL1557" s="1"/>
  <c r="AI1463"/>
  <c r="AJ1463" s="1"/>
  <c r="AI1444"/>
  <c r="AJ1444" s="1"/>
  <c r="AI1332"/>
  <c r="AK1332" s="1"/>
  <c r="AI1236"/>
  <c r="AI1224"/>
  <c r="AJ1224" s="1"/>
  <c r="AI1173"/>
  <c r="AI1153"/>
  <c r="AL1153" s="1"/>
  <c r="AI1142"/>
  <c r="AK1142" s="1"/>
  <c r="AI1138"/>
  <c r="AJ1138" s="1"/>
  <c r="AI1064"/>
  <c r="AJ1064" s="1"/>
  <c r="AI985"/>
  <c r="AM985" s="1"/>
  <c r="AI969"/>
  <c r="AI957"/>
  <c r="AM957" s="1"/>
  <c r="AI953"/>
  <c r="AJ953" s="1"/>
  <c r="AI918"/>
  <c r="AI910"/>
  <c r="AJ910" s="1"/>
  <c r="AI906"/>
  <c r="AM906" s="1"/>
  <c r="AI902"/>
  <c r="AJ902" s="1"/>
  <c r="AI870"/>
  <c r="AL870" s="1"/>
  <c r="AI832"/>
  <c r="AM832" s="1"/>
  <c r="AI800"/>
  <c r="AL800" s="1"/>
  <c r="AI792"/>
  <c r="AJ792" s="1"/>
  <c r="AI784"/>
  <c r="AK784" s="1"/>
  <c r="AI776"/>
  <c r="AJ776" s="1"/>
  <c r="AI736"/>
  <c r="AK736" s="1"/>
  <c r="AI676"/>
  <c r="AM676" s="1"/>
  <c r="AI637"/>
  <c r="AM637" s="1"/>
  <c r="AI633"/>
  <c r="AM633" s="1"/>
  <c r="AI625"/>
  <c r="AM625" s="1"/>
  <c r="AI621"/>
  <c r="AI617"/>
  <c r="AJ617" s="1"/>
  <c r="AI589"/>
  <c r="AK589" s="1"/>
  <c r="AI507"/>
  <c r="AM507" s="1"/>
  <c r="AI499"/>
  <c r="AJ499" s="1"/>
  <c r="AI460"/>
  <c r="AJ460" s="1"/>
  <c r="AI401"/>
  <c r="AL401" s="1"/>
  <c r="AI389"/>
  <c r="AL389" s="1"/>
  <c r="AI357"/>
  <c r="AJ357" s="1"/>
  <c r="AI345"/>
  <c r="AM345" s="1"/>
  <c r="AI337"/>
  <c r="AJ337" s="1"/>
  <c r="AI326"/>
  <c r="AK326" s="1"/>
  <c r="AI306"/>
  <c r="AJ306" s="1"/>
  <c r="AI251"/>
  <c r="AK251" s="1"/>
  <c r="AI239"/>
  <c r="AM239" s="1"/>
  <c r="AI235"/>
  <c r="AJ235" s="1"/>
  <c r="AI231"/>
  <c r="AI227"/>
  <c r="AM227" s="1"/>
  <c r="AI215"/>
  <c r="AL215" s="1"/>
  <c r="AI195"/>
  <c r="AJ195" s="1"/>
  <c r="AI191"/>
  <c r="AL191" s="1"/>
  <c r="AI157"/>
  <c r="AJ157" s="1"/>
  <c r="AI149"/>
  <c r="AM149" s="1"/>
  <c r="AI141"/>
  <c r="AJ141" s="1"/>
  <c r="AM56"/>
  <c r="AL56"/>
  <c r="AI2318"/>
  <c r="AL2318" s="1"/>
  <c r="AI2257"/>
  <c r="AM2257" s="1"/>
  <c r="AI1217"/>
  <c r="AM1217" s="1"/>
  <c r="AM46"/>
  <c r="AJ46"/>
  <c r="AI2213"/>
  <c r="AL2213" s="1"/>
  <c r="AI2209"/>
  <c r="AM2209" s="1"/>
  <c r="AI1908"/>
  <c r="AI1788"/>
  <c r="AI1749"/>
  <c r="AM1749" s="1"/>
  <c r="AI1718"/>
  <c r="AJ1718" s="1"/>
  <c r="AI1711"/>
  <c r="AL1711" s="1"/>
  <c r="AI1582"/>
  <c r="AM1582" s="1"/>
  <c r="AI1525"/>
  <c r="AJ1525" s="1"/>
  <c r="AI1439"/>
  <c r="AK1439" s="1"/>
  <c r="AI1306"/>
  <c r="AM1306" s="1"/>
  <c r="AI1128"/>
  <c r="AM1128" s="1"/>
  <c r="AI2186"/>
  <c r="AL2186" s="1"/>
  <c r="AI2370"/>
  <c r="AM2370" s="1"/>
  <c r="AI2362"/>
  <c r="AM2362" s="1"/>
  <c r="AI2159"/>
  <c r="AJ2159" s="1"/>
  <c r="AI1968"/>
  <c r="AM1968" s="1"/>
  <c r="AI1827"/>
  <c r="AJ1827" s="1"/>
  <c r="AI1819"/>
  <c r="AJ1819" s="1"/>
  <c r="AI1646"/>
  <c r="AJ1646" s="1"/>
  <c r="AI1564"/>
  <c r="AM1564" s="1"/>
  <c r="AI1560"/>
  <c r="AL1560" s="1"/>
  <c r="AI1235"/>
  <c r="AK1235" s="1"/>
  <c r="AI1231"/>
  <c r="AK1231" s="1"/>
  <c r="AI1161"/>
  <c r="AM1161" s="1"/>
  <c r="AL29"/>
  <c r="AJ29"/>
  <c r="AI2010"/>
  <c r="AK2010" s="1"/>
  <c r="AI1849"/>
  <c r="AL1849" s="1"/>
  <c r="AI1834"/>
  <c r="AI1168"/>
  <c r="AM1168" s="1"/>
  <c r="AI2256"/>
  <c r="AM2256" s="1"/>
  <c r="AI2249"/>
  <c r="AM2249" s="1"/>
  <c r="AI2138"/>
  <c r="AM2138" s="1"/>
  <c r="AI2104"/>
  <c r="AL2104" s="1"/>
  <c r="AI2043"/>
  <c r="AM2043" s="1"/>
  <c r="AI1961"/>
  <c r="AJ1961" s="1"/>
  <c r="AI1809"/>
  <c r="AM1809" s="1"/>
  <c r="AI1763"/>
  <c r="AI1551"/>
  <c r="AK1551" s="1"/>
  <c r="AI1025"/>
  <c r="AI1009"/>
  <c r="AJ1009" s="1"/>
  <c r="AI984"/>
  <c r="AK984" s="1"/>
  <c r="AI881"/>
  <c r="AK881" s="1"/>
  <c r="AI708"/>
  <c r="AM708" s="1"/>
  <c r="AI660"/>
  <c r="AM660" s="1"/>
  <c r="AI656"/>
  <c r="AL656" s="1"/>
  <c r="AI607"/>
  <c r="AJ607" s="1"/>
  <c r="AI550"/>
  <c r="AK550" s="1"/>
  <c r="AI539"/>
  <c r="AM539" s="1"/>
  <c r="AI494"/>
  <c r="AK494" s="1"/>
  <c r="AI313"/>
  <c r="AJ313" s="1"/>
  <c r="AI201"/>
  <c r="AM201" s="1"/>
  <c r="AI125"/>
  <c r="AM125" s="1"/>
  <c r="AI2393"/>
  <c r="AJ2393" s="1"/>
  <c r="AI2363"/>
  <c r="AJ2363" s="1"/>
  <c r="AI2359"/>
  <c r="AL2359" s="1"/>
  <c r="AI2355"/>
  <c r="AK2355" s="1"/>
  <c r="AI2351"/>
  <c r="AK2351" s="1"/>
  <c r="AI2337"/>
  <c r="AM2337" s="1"/>
  <c r="AI2322"/>
  <c r="AL2322" s="1"/>
  <c r="AI2295"/>
  <c r="AI2291"/>
  <c r="AI2272"/>
  <c r="AL2272" s="1"/>
  <c r="AI2246"/>
  <c r="AJ2246" s="1"/>
  <c r="AI2243"/>
  <c r="AK2243" s="1"/>
  <c r="AI2239"/>
  <c r="AM2239" s="1"/>
  <c r="AI2228"/>
  <c r="AI2214"/>
  <c r="AK2214" s="1"/>
  <c r="AI2206"/>
  <c r="AI2195"/>
  <c r="AM2195" s="1"/>
  <c r="AI2164"/>
  <c r="AI2156"/>
  <c r="AM2156" s="1"/>
  <c r="AI2149"/>
  <c r="AM2149" s="1"/>
  <c r="AI2139"/>
  <c r="AK2139" s="1"/>
  <c r="AI2123"/>
  <c r="AM2123" s="1"/>
  <c r="AI2101"/>
  <c r="AK2101" s="1"/>
  <c r="AI2021"/>
  <c r="AM2021" s="1"/>
  <c r="AI1999"/>
  <c r="AM1999" s="1"/>
  <c r="AI1992"/>
  <c r="AI1984"/>
  <c r="AI1972"/>
  <c r="AM1972" s="1"/>
  <c r="AI1954"/>
  <c r="AJ1954" s="1"/>
  <c r="AI1950"/>
  <c r="AK1950" s="1"/>
  <c r="AI1937"/>
  <c r="AL1937" s="1"/>
  <c r="AI1930"/>
  <c r="AJ1930" s="1"/>
  <c r="AI1926"/>
  <c r="AM1926" s="1"/>
  <c r="AI1893"/>
  <c r="AJ1893" s="1"/>
  <c r="AI1887"/>
  <c r="AM1887" s="1"/>
  <c r="AI1866"/>
  <c r="AJ1866" s="1"/>
  <c r="AI1860"/>
  <c r="AM1860" s="1"/>
  <c r="AI1850"/>
  <c r="AJ1850" s="1"/>
  <c r="AI1838"/>
  <c r="AI1820"/>
  <c r="AL1820" s="1"/>
  <c r="AI1806"/>
  <c r="AK1806" s="1"/>
  <c r="AI1795"/>
  <c r="AJ1795" s="1"/>
  <c r="AI1743"/>
  <c r="AK1743" s="1"/>
  <c r="AI1719"/>
  <c r="AL1719" s="1"/>
  <c r="AI1715"/>
  <c r="AJ1715" s="1"/>
  <c r="AI1705"/>
  <c r="AM1705" s="1"/>
  <c r="AI1672"/>
  <c r="AJ1672" s="1"/>
  <c r="AI1635"/>
  <c r="AI1624"/>
  <c r="AL1624" s="1"/>
  <c r="AI1616"/>
  <c r="AJ1616" s="1"/>
  <c r="AI1602"/>
  <c r="AJ1602" s="1"/>
  <c r="AI1583"/>
  <c r="AJ1583" s="1"/>
  <c r="AI1514"/>
  <c r="AJ1514" s="1"/>
  <c r="AI1511"/>
  <c r="AK1511" s="1"/>
  <c r="AI1508"/>
  <c r="AJ1508" s="1"/>
  <c r="AI1487"/>
  <c r="AL1487" s="1"/>
  <c r="AI1476"/>
  <c r="AK1476" s="1"/>
  <c r="AI1467"/>
  <c r="AK1467" s="1"/>
  <c r="AI1460"/>
  <c r="AL1460" s="1"/>
  <c r="AI1453"/>
  <c r="AL1453" s="1"/>
  <c r="AI1436"/>
  <c r="AL1436" s="1"/>
  <c r="AI1398"/>
  <c r="AI1391"/>
  <c r="AJ1391" s="1"/>
  <c r="AI1357"/>
  <c r="AI1329"/>
  <c r="AJ1329" s="1"/>
  <c r="AI1293"/>
  <c r="AL1293" s="1"/>
  <c r="AI1263"/>
  <c r="AL1263" s="1"/>
  <c r="AI1256"/>
  <c r="AK1256" s="1"/>
  <c r="AI1245"/>
  <c r="AJ1245" s="1"/>
  <c r="AI1239"/>
  <c r="AJ1239" s="1"/>
  <c r="AI1228"/>
  <c r="AL1228" s="1"/>
  <c r="AI1165"/>
  <c r="AK1165" s="1"/>
  <c r="AI1158"/>
  <c r="AL1158" s="1"/>
  <c r="AI1150"/>
  <c r="AK1150" s="1"/>
  <c r="AI1139"/>
  <c r="AK1139" s="1"/>
  <c r="AI1114"/>
  <c r="AL1114" s="1"/>
  <c r="AI1080"/>
  <c r="AK1080" s="1"/>
  <c r="AI1072"/>
  <c r="AL1072" s="1"/>
  <c r="AI1056"/>
  <c r="AL1056" s="1"/>
  <c r="AI1049"/>
  <c r="AL1049" s="1"/>
  <c r="AI1037"/>
  <c r="AK1037" s="1"/>
  <c r="AI1029"/>
  <c r="AM1029" s="1"/>
  <c r="AI1010"/>
  <c r="AL1010" s="1"/>
  <c r="AI1002"/>
  <c r="AJ1002" s="1"/>
  <c r="AI988"/>
  <c r="AM988" s="1"/>
  <c r="AI977"/>
  <c r="AK977" s="1"/>
  <c r="AI965"/>
  <c r="AM965" s="1"/>
  <c r="AI961"/>
  <c r="AI936"/>
  <c r="AK936" s="1"/>
  <c r="AI928"/>
  <c r="AL928" s="1"/>
  <c r="AI917"/>
  <c r="AM917" s="1"/>
  <c r="AI914"/>
  <c r="AM914" s="1"/>
  <c r="AI882"/>
  <c r="AI878"/>
  <c r="AI874"/>
  <c r="AM874" s="1"/>
  <c r="AI845"/>
  <c r="AI841"/>
  <c r="AL841" s="1"/>
  <c r="AI835"/>
  <c r="AK835" s="1"/>
  <c r="AI825"/>
  <c r="AM825" s="1"/>
  <c r="AI821"/>
  <c r="AL821" s="1"/>
  <c r="AI814"/>
  <c r="AK814" s="1"/>
  <c r="AI810"/>
  <c r="AI803"/>
  <c r="AI788"/>
  <c r="AI781"/>
  <c r="AJ781" s="1"/>
  <c r="AI777"/>
  <c r="AK777" s="1"/>
  <c r="AI769"/>
  <c r="AK769" s="1"/>
  <c r="AI762"/>
  <c r="AJ762" s="1"/>
  <c r="AI739"/>
  <c r="AL739" s="1"/>
  <c r="AI709"/>
  <c r="AJ709" s="1"/>
  <c r="AI705"/>
  <c r="AL705" s="1"/>
  <c r="AI693"/>
  <c r="AI686"/>
  <c r="AL686" s="1"/>
  <c r="AI661"/>
  <c r="AK661" s="1"/>
  <c r="AI657"/>
  <c r="AL657" s="1"/>
  <c r="AI641"/>
  <c r="AJ641" s="1"/>
  <c r="AI634"/>
  <c r="AK634" s="1"/>
  <c r="AI626"/>
  <c r="AK626" s="1"/>
  <c r="AI600"/>
  <c r="AJ600" s="1"/>
  <c r="AI592"/>
  <c r="AM592" s="1"/>
  <c r="AI533"/>
  <c r="AI529"/>
  <c r="AL529" s="1"/>
  <c r="AI521"/>
  <c r="AL521" s="1"/>
  <c r="AI506"/>
  <c r="AL506" s="1"/>
  <c r="AI495"/>
  <c r="AM495" s="1"/>
  <c r="AI491"/>
  <c r="AI458"/>
  <c r="AL458" s="1"/>
  <c r="AI431"/>
  <c r="AI427"/>
  <c r="AJ427" s="1"/>
  <c r="AI406"/>
  <c r="AJ406" s="1"/>
  <c r="AI376"/>
  <c r="AM376" s="1"/>
  <c r="AI372"/>
  <c r="AK372" s="1"/>
  <c r="AI332"/>
  <c r="AL332" s="1"/>
  <c r="AI318"/>
  <c r="AM318" s="1"/>
  <c r="AI287"/>
  <c r="AK287" s="1"/>
  <c r="AI283"/>
  <c r="AM283" s="1"/>
  <c r="AI275"/>
  <c r="AI271"/>
  <c r="AL271" s="1"/>
  <c r="AI198"/>
  <c r="AK198" s="1"/>
  <c r="AI174"/>
  <c r="AI170"/>
  <c r="AK170" s="1"/>
  <c r="AI159"/>
  <c r="AM159" s="1"/>
  <c r="AI152"/>
  <c r="AL152" s="1"/>
  <c r="AI133"/>
  <c r="AJ133" s="1"/>
  <c r="AI126"/>
  <c r="AJ126" s="1"/>
  <c r="AI104"/>
  <c r="AL104" s="1"/>
  <c r="AJ51"/>
  <c r="AL36"/>
  <c r="AJ27"/>
  <c r="AI2330"/>
  <c r="AL2330" s="1"/>
  <c r="AI2316"/>
  <c r="AJ2316" s="1"/>
  <c r="AI2296"/>
  <c r="AJ2296" s="1"/>
  <c r="AI2292"/>
  <c r="AK2292" s="1"/>
  <c r="AI2269"/>
  <c r="AM2269" s="1"/>
  <c r="AI2254"/>
  <c r="AK2254" s="1"/>
  <c r="AI2251"/>
  <c r="AK2251" s="1"/>
  <c r="AI2215"/>
  <c r="AI2211"/>
  <c r="AI2207"/>
  <c r="AJ2207" s="1"/>
  <c r="AI2168"/>
  <c r="AK2168" s="1"/>
  <c r="AI2161"/>
  <c r="AK2161" s="1"/>
  <c r="AI2150"/>
  <c r="AJ2150" s="1"/>
  <c r="AI2140"/>
  <c r="AI2051"/>
  <c r="AK2051" s="1"/>
  <c r="AI1973"/>
  <c r="AJ1973" s="1"/>
  <c r="AI1927"/>
  <c r="AJ1927" s="1"/>
  <c r="AI1905"/>
  <c r="AM1905" s="1"/>
  <c r="AI1884"/>
  <c r="AJ1884" s="1"/>
  <c r="AI1881"/>
  <c r="AJ1881" s="1"/>
  <c r="AI1854"/>
  <c r="AK1854" s="1"/>
  <c r="AI1832"/>
  <c r="AJ1832" s="1"/>
  <c r="AI1825"/>
  <c r="AK1825" s="1"/>
  <c r="AI1821"/>
  <c r="AL1821" s="1"/>
  <c r="AI1817"/>
  <c r="AI1807"/>
  <c r="AI1803"/>
  <c r="AI1796"/>
  <c r="AK1796" s="1"/>
  <c r="AI1757"/>
  <c r="AK1757" s="1"/>
  <c r="AI1734"/>
  <c r="AI1716"/>
  <c r="AK1716" s="1"/>
  <c r="AI1713"/>
  <c r="AL1713" s="1"/>
  <c r="AI1706"/>
  <c r="AJ1706" s="1"/>
  <c r="AI1700"/>
  <c r="AL1700" s="1"/>
  <c r="AI1669"/>
  <c r="AI1655"/>
  <c r="AL1655" s="1"/>
  <c r="AI1651"/>
  <c r="AJ1651" s="1"/>
  <c r="AI1644"/>
  <c r="AM1644" s="1"/>
  <c r="AI1636"/>
  <c r="AK1636" s="1"/>
  <c r="AI1628"/>
  <c r="AL1628" s="1"/>
  <c r="AI1622"/>
  <c r="AK1622" s="1"/>
  <c r="AI1620"/>
  <c r="AK1620" s="1"/>
  <c r="AI1613"/>
  <c r="AK1613" s="1"/>
  <c r="AI1606"/>
  <c r="AM1606" s="1"/>
  <c r="AI1594"/>
  <c r="AM1594" s="1"/>
  <c r="AI1591"/>
  <c r="AL1591" s="1"/>
  <c r="AI1587"/>
  <c r="AM1587" s="1"/>
  <c r="AI1558"/>
  <c r="AI1541"/>
  <c r="AL1541" s="1"/>
  <c r="AI1519"/>
  <c r="AL1519" s="1"/>
  <c r="AI1515"/>
  <c r="AM1515" s="1"/>
  <c r="AI1485"/>
  <c r="AM1485" s="1"/>
  <c r="AI1477"/>
  <c r="AM1477" s="1"/>
  <c r="AI1470"/>
  <c r="AK1470" s="1"/>
  <c r="AI1468"/>
  <c r="AK1468" s="1"/>
  <c r="AI1461"/>
  <c r="AL1461" s="1"/>
  <c r="AI1424"/>
  <c r="AM1424" s="1"/>
  <c r="AI1402"/>
  <c r="AK1402" s="1"/>
  <c r="AI1384"/>
  <c r="AM1384" s="1"/>
  <c r="AI1369"/>
  <c r="AL1369" s="1"/>
  <c r="AI1351"/>
  <c r="AJ1351" s="1"/>
  <c r="AI1326"/>
  <c r="AJ1326" s="1"/>
  <c r="AI1196"/>
  <c r="AL1196" s="1"/>
  <c r="AI1192"/>
  <c r="AJ1192" s="1"/>
  <c r="AI1176"/>
  <c r="AM1176" s="1"/>
  <c r="AI1172"/>
  <c r="AK1172" s="1"/>
  <c r="AI1140"/>
  <c r="AJ1140" s="1"/>
  <c r="AI1126"/>
  <c r="AL1126" s="1"/>
  <c r="AI1119"/>
  <c r="AJ1119" s="1"/>
  <c r="AI1104"/>
  <c r="AM1104" s="1"/>
  <c r="AI1096"/>
  <c r="AM1096" s="1"/>
  <c r="AI1085"/>
  <c r="AL1085" s="1"/>
  <c r="AI1065"/>
  <c r="AK1065" s="1"/>
  <c r="AI1057"/>
  <c r="AL1057" s="1"/>
  <c r="AI1038"/>
  <c r="AK1038" s="1"/>
  <c r="AI1015"/>
  <c r="AK1015" s="1"/>
  <c r="AI1011"/>
  <c r="AL1011" s="1"/>
  <c r="AI982"/>
  <c r="AJ982" s="1"/>
  <c r="AI978"/>
  <c r="AJ978" s="1"/>
  <c r="AI955"/>
  <c r="AM955" s="1"/>
  <c r="AI896"/>
  <c r="AK896" s="1"/>
  <c r="AI885"/>
  <c r="AK885" s="1"/>
  <c r="AI879"/>
  <c r="AK879" s="1"/>
  <c r="AI875"/>
  <c r="AK875" s="1"/>
  <c r="AI853"/>
  <c r="AM853" s="1"/>
  <c r="AI849"/>
  <c r="AM849" s="1"/>
  <c r="AI829"/>
  <c r="AJ829" s="1"/>
  <c r="AI822"/>
  <c r="AI818"/>
  <c r="AL818" s="1"/>
  <c r="AI808"/>
  <c r="AI797"/>
  <c r="AJ797" s="1"/>
  <c r="AI793"/>
  <c r="AJ793" s="1"/>
  <c r="AI782"/>
  <c r="AM782" s="1"/>
  <c r="AI778"/>
  <c r="AJ778" s="1"/>
  <c r="AI774"/>
  <c r="AK774" s="1"/>
  <c r="AI763"/>
  <c r="AI752"/>
  <c r="AL752" s="1"/>
  <c r="AI732"/>
  <c r="AL732" s="1"/>
  <c r="AI702"/>
  <c r="AM702" s="1"/>
  <c r="AI698"/>
  <c r="AL698" s="1"/>
  <c r="AI690"/>
  <c r="AL690" s="1"/>
  <c r="AI679"/>
  <c r="AL679" s="1"/>
  <c r="AI650"/>
  <c r="AJ650" s="1"/>
  <c r="AI635"/>
  <c r="AI608"/>
  <c r="AM608" s="1"/>
  <c r="AI605"/>
  <c r="AM605" s="1"/>
  <c r="AI601"/>
  <c r="AM601" s="1"/>
  <c r="AI586"/>
  <c r="AM586" s="1"/>
  <c r="AI582"/>
  <c r="AJ582" s="1"/>
  <c r="AI566"/>
  <c r="AM566" s="1"/>
  <c r="AI548"/>
  <c r="AJ548" s="1"/>
  <c r="AI530"/>
  <c r="AI514"/>
  <c r="AM514" s="1"/>
  <c r="AI503"/>
  <c r="AK503" s="1"/>
  <c r="AI496"/>
  <c r="AM496" s="1"/>
  <c r="AI479"/>
  <c r="AM479" s="1"/>
  <c r="AI471"/>
  <c r="AK471" s="1"/>
  <c r="AI467"/>
  <c r="AJ467" s="1"/>
  <c r="AI463"/>
  <c r="AJ463" s="1"/>
  <c r="AI428"/>
  <c r="AJ428" s="1"/>
  <c r="AI400"/>
  <c r="AM400" s="1"/>
  <c r="AI397"/>
  <c r="AJ397" s="1"/>
  <c r="AI340"/>
  <c r="AM340" s="1"/>
  <c r="AI329"/>
  <c r="AM329" s="1"/>
  <c r="AI323"/>
  <c r="AJ323" s="1"/>
  <c r="AI319"/>
  <c r="AM319" s="1"/>
  <c r="AI311"/>
  <c r="AL311" s="1"/>
  <c r="AI296"/>
  <c r="AL296" s="1"/>
  <c r="AI272"/>
  <c r="AM272" s="1"/>
  <c r="AI236"/>
  <c r="AM236" s="1"/>
  <c r="AI228"/>
  <c r="AI177"/>
  <c r="AJ177" s="1"/>
  <c r="AK91"/>
  <c r="AL80"/>
  <c r="AL39"/>
  <c r="AL16"/>
  <c r="AI2395"/>
  <c r="AL2395" s="1"/>
  <c r="AI2368"/>
  <c r="AJ2368" s="1"/>
  <c r="AI2352"/>
  <c r="AJ2352" s="1"/>
  <c r="AI2346"/>
  <c r="AI2320"/>
  <c r="AM2320" s="1"/>
  <c r="AI2309"/>
  <c r="AL2309" s="1"/>
  <c r="AI2277"/>
  <c r="AI2244"/>
  <c r="AM2244" s="1"/>
  <c r="AI2229"/>
  <c r="AL2229" s="1"/>
  <c r="AI2208"/>
  <c r="AL2208" s="1"/>
  <c r="AI2204"/>
  <c r="AM2204" s="1"/>
  <c r="AI2177"/>
  <c r="AM2177" s="1"/>
  <c r="AI2169"/>
  <c r="AM2169" s="1"/>
  <c r="AI2165"/>
  <c r="AM2165" s="1"/>
  <c r="AI2095"/>
  <c r="AJ2095" s="1"/>
  <c r="AI2037"/>
  <c r="AI2026"/>
  <c r="AI2019"/>
  <c r="AI2012"/>
  <c r="AJ2012" s="1"/>
  <c r="AI1989"/>
  <c r="AJ1989" s="1"/>
  <c r="AI1974"/>
  <c r="AJ1974" s="1"/>
  <c r="AI1970"/>
  <c r="AK1970" s="1"/>
  <c r="AI1947"/>
  <c r="AL1947" s="1"/>
  <c r="AI1918"/>
  <c r="AL1918" s="1"/>
  <c r="AI1895"/>
  <c r="AL1895" s="1"/>
  <c r="AI1870"/>
  <c r="AI1800"/>
  <c r="AM1800" s="1"/>
  <c r="AI1783"/>
  <c r="AL1783" s="1"/>
  <c r="AI1684"/>
  <c r="AJ1684" s="1"/>
  <c r="AI1629"/>
  <c r="AL1629" s="1"/>
  <c r="AI1610"/>
  <c r="AI1588"/>
  <c r="AK1588" s="1"/>
  <c r="AI1576"/>
  <c r="AM1576" s="1"/>
  <c r="AI1534"/>
  <c r="AK1534" s="1"/>
  <c r="AI1506"/>
  <c r="AK1506" s="1"/>
  <c r="AI1495"/>
  <c r="AL1495" s="1"/>
  <c r="AI1478"/>
  <c r="AJ1478" s="1"/>
  <c r="AI1454"/>
  <c r="AI1385"/>
  <c r="AI1340"/>
  <c r="AK1340" s="1"/>
  <c r="AI1308"/>
  <c r="AL1308" s="1"/>
  <c r="AI1294"/>
  <c r="AL1294" s="1"/>
  <c r="AI1204"/>
  <c r="AM1204" s="1"/>
  <c r="AI1177"/>
  <c r="AJ1177" s="1"/>
  <c r="AI1170"/>
  <c r="AM1170" s="1"/>
  <c r="AI1163"/>
  <c r="AI1148"/>
  <c r="AL1148" s="1"/>
  <c r="AI1108"/>
  <c r="AM1108" s="1"/>
  <c r="AI1105"/>
  <c r="AM1105" s="1"/>
  <c r="AI1070"/>
  <c r="AJ1070" s="1"/>
  <c r="AI1054"/>
  <c r="AJ1054" s="1"/>
  <c r="AI1050"/>
  <c r="AM1050" s="1"/>
  <c r="AI1027"/>
  <c r="AJ1027" s="1"/>
  <c r="AI986"/>
  <c r="AL986" s="1"/>
  <c r="AI945"/>
  <c r="AJ945" s="1"/>
  <c r="AI926"/>
  <c r="AL926" s="1"/>
  <c r="AI922"/>
  <c r="AJ922" s="1"/>
  <c r="AI915"/>
  <c r="AL915" s="1"/>
  <c r="AI886"/>
  <c r="AL886" s="1"/>
  <c r="AI760"/>
  <c r="AJ760" s="1"/>
  <c r="AI733"/>
  <c r="AI726"/>
  <c r="AK726" s="1"/>
  <c r="AI722"/>
  <c r="AM722" s="1"/>
  <c r="AI718"/>
  <c r="AM718" s="1"/>
  <c r="AI714"/>
  <c r="AK714" s="1"/>
  <c r="AI680"/>
  <c r="AK680" s="1"/>
  <c r="AI670"/>
  <c r="AL670" s="1"/>
  <c r="AI598"/>
  <c r="AI559"/>
  <c r="AI552"/>
  <c r="AI541"/>
  <c r="AM541" s="1"/>
  <c r="AI504"/>
  <c r="AK504" s="1"/>
  <c r="AI452"/>
  <c r="AJ452" s="1"/>
  <c r="AI407"/>
  <c r="AL407" s="1"/>
  <c r="AI394"/>
  <c r="AJ394" s="1"/>
  <c r="AI390"/>
  <c r="AM390" s="1"/>
  <c r="AI387"/>
  <c r="AK387" s="1"/>
  <c r="AI384"/>
  <c r="AK384" s="1"/>
  <c r="AI381"/>
  <c r="AJ381" s="1"/>
  <c r="AI377"/>
  <c r="AM377" s="1"/>
  <c r="AI362"/>
  <c r="AL362" s="1"/>
  <c r="AI344"/>
  <c r="AL344" s="1"/>
  <c r="AI330"/>
  <c r="AM330" s="1"/>
  <c r="AI270"/>
  <c r="AI263"/>
  <c r="AK263" s="1"/>
  <c r="AI237"/>
  <c r="AJ237" s="1"/>
  <c r="AI229"/>
  <c r="AJ229" s="1"/>
  <c r="AI210"/>
  <c r="AL210" s="1"/>
  <c r="AI188"/>
  <c r="AK188" s="1"/>
  <c r="AI178"/>
  <c r="AJ178" s="1"/>
  <c r="AI134"/>
  <c r="AL134" s="1"/>
  <c r="AI120"/>
  <c r="AM120" s="1"/>
  <c r="AI112"/>
  <c r="AM112" s="1"/>
  <c r="AJ83"/>
  <c r="AJ19"/>
  <c r="AI2369"/>
  <c r="AM2369" s="1"/>
  <c r="AI2353"/>
  <c r="AJ2353" s="1"/>
  <c r="AI2343"/>
  <c r="AK2343" s="1"/>
  <c r="AI2324"/>
  <c r="AM2324" s="1"/>
  <c r="AI2297"/>
  <c r="AJ2297" s="1"/>
  <c r="AI2270"/>
  <c r="AJ2270" s="1"/>
  <c r="AI2233"/>
  <c r="AM2233" s="1"/>
  <c r="AI2193"/>
  <c r="AM2193" s="1"/>
  <c r="AI2185"/>
  <c r="AL2185" s="1"/>
  <c r="AI2151"/>
  <c r="AJ2151" s="1"/>
  <c r="AI2144"/>
  <c r="AI2103"/>
  <c r="AJ2103" s="1"/>
  <c r="AI2081"/>
  <c r="AI2052"/>
  <c r="AM2052" s="1"/>
  <c r="AI2041"/>
  <c r="AM2041" s="1"/>
  <c r="AI2009"/>
  <c r="AM2009" s="1"/>
  <c r="AI2005"/>
  <c r="AL2005" s="1"/>
  <c r="AI1994"/>
  <c r="AK1994" s="1"/>
  <c r="AI1967"/>
  <c r="AI1960"/>
  <c r="AK1960" s="1"/>
  <c r="AI1952"/>
  <c r="AJ1952" s="1"/>
  <c r="AI1948"/>
  <c r="AM1948" s="1"/>
  <c r="AI1922"/>
  <c r="AM1922" s="1"/>
  <c r="AI1902"/>
  <c r="AK1902" s="1"/>
  <c r="AI1864"/>
  <c r="AM1864" s="1"/>
  <c r="AI1855"/>
  <c r="AI1804"/>
  <c r="AM1804" s="1"/>
  <c r="AI1797"/>
  <c r="AI1780"/>
  <c r="AJ1780" s="1"/>
  <c r="AI1748"/>
  <c r="AM1748" s="1"/>
  <c r="AI1741"/>
  <c r="AK1741" s="1"/>
  <c r="AI1721"/>
  <c r="AJ1721" s="1"/>
  <c r="AI1666"/>
  <c r="AM1666" s="1"/>
  <c r="AI1595"/>
  <c r="AJ1595" s="1"/>
  <c r="AI1559"/>
  <c r="AM1559" s="1"/>
  <c r="AI1546"/>
  <c r="AI1516"/>
  <c r="AM1516" s="1"/>
  <c r="AI1442"/>
  <c r="AM1442" s="1"/>
  <c r="AI1418"/>
  <c r="AM1418" s="1"/>
  <c r="AI1414"/>
  <c r="AM1414" s="1"/>
  <c r="AI1400"/>
  <c r="AL1400" s="1"/>
  <c r="AI1237"/>
  <c r="AI1197"/>
  <c r="AJ1197" s="1"/>
  <c r="AI1189"/>
  <c r="AI1185"/>
  <c r="AJ1185" s="1"/>
  <c r="AI1116"/>
  <c r="AL1116" s="1"/>
  <c r="AI1086"/>
  <c r="AK1086" s="1"/>
  <c r="AI1082"/>
  <c r="AK1082" s="1"/>
  <c r="AI1012"/>
  <c r="AI1004"/>
  <c r="AI983"/>
  <c r="AI826"/>
  <c r="AI816"/>
  <c r="AJ816" s="1"/>
  <c r="AI809"/>
  <c r="AJ809" s="1"/>
  <c r="AI801"/>
  <c r="AM801" s="1"/>
  <c r="AI794"/>
  <c r="AJ794" s="1"/>
  <c r="AI749"/>
  <c r="AI745"/>
  <c r="AJ745" s="1"/>
  <c r="AI741"/>
  <c r="AJ741" s="1"/>
  <c r="AI707"/>
  <c r="AL707" s="1"/>
  <c r="AI688"/>
  <c r="AK688" s="1"/>
  <c r="AI643"/>
  <c r="AL643" s="1"/>
  <c r="AI632"/>
  <c r="AJ632" s="1"/>
  <c r="AI624"/>
  <c r="AM624" s="1"/>
  <c r="AI602"/>
  <c r="AK602" s="1"/>
  <c r="AI575"/>
  <c r="AI571"/>
  <c r="AI527"/>
  <c r="AM527" s="1"/>
  <c r="AI508"/>
  <c r="AM508" s="1"/>
  <c r="AI501"/>
  <c r="AJ501" s="1"/>
  <c r="AI497"/>
  <c r="AK497" s="1"/>
  <c r="AI493"/>
  <c r="AJ493" s="1"/>
  <c r="AI476"/>
  <c r="AK476" s="1"/>
  <c r="AI468"/>
  <c r="AM468" s="1"/>
  <c r="AI456"/>
  <c r="AI449"/>
  <c r="AM449" s="1"/>
  <c r="AI436"/>
  <c r="AK436" s="1"/>
  <c r="AI433"/>
  <c r="AK433" s="1"/>
  <c r="AI398"/>
  <c r="AJ398" s="1"/>
  <c r="AI359"/>
  <c r="AL359" s="1"/>
  <c r="AI341"/>
  <c r="AL341" s="1"/>
  <c r="AI327"/>
  <c r="AJ327" s="1"/>
  <c r="AI312"/>
  <c r="AI285"/>
  <c r="AL285" s="1"/>
  <c r="AI189"/>
  <c r="AJ189" s="1"/>
  <c r="AI168"/>
  <c r="AM168" s="1"/>
  <c r="AI106"/>
  <c r="AI102"/>
  <c r="AJ102" s="1"/>
  <c r="AI2396"/>
  <c r="AK2396" s="1"/>
  <c r="AI2392"/>
  <c r="AK2392" s="1"/>
  <c r="AI2388"/>
  <c r="AL2388" s="1"/>
  <c r="AI2377"/>
  <c r="AI2373"/>
  <c r="AK2373" s="1"/>
  <c r="AI2332"/>
  <c r="AL2332" s="1"/>
  <c r="AI2300"/>
  <c r="AM2300" s="1"/>
  <c r="AI2286"/>
  <c r="AI2278"/>
  <c r="AL2278" s="1"/>
  <c r="AI2263"/>
  <c r="AI2252"/>
  <c r="AJ2252" s="1"/>
  <c r="AI2245"/>
  <c r="AK2245" s="1"/>
  <c r="AI2230"/>
  <c r="AK2230" s="1"/>
  <c r="AI2223"/>
  <c r="AM2223" s="1"/>
  <c r="AI2166"/>
  <c r="AJ2166" s="1"/>
  <c r="AI2119"/>
  <c r="AM2119" s="1"/>
  <c r="AI2115"/>
  <c r="AI2111"/>
  <c r="AI2107"/>
  <c r="AK2107" s="1"/>
  <c r="AI2100"/>
  <c r="AK2100" s="1"/>
  <c r="AI2092"/>
  <c r="AM2092" s="1"/>
  <c r="AI2085"/>
  <c r="AL2085" s="1"/>
  <c r="AI1975"/>
  <c r="AJ1975" s="1"/>
  <c r="AI1971"/>
  <c r="AL1971" s="1"/>
  <c r="AI1925"/>
  <c r="AK1925" s="1"/>
  <c r="AI1837"/>
  <c r="AI1801"/>
  <c r="AL1801" s="1"/>
  <c r="AI1728"/>
  <c r="AM1728" s="1"/>
  <c r="AI1704"/>
  <c r="AM1704" s="1"/>
  <c r="AI1694"/>
  <c r="AL1694" s="1"/>
  <c r="AI1653"/>
  <c r="AJ1653" s="1"/>
  <c r="AI1642"/>
  <c r="AJ1642" s="1"/>
  <c r="AI1634"/>
  <c r="AM1634" s="1"/>
  <c r="AI1623"/>
  <c r="AI1618"/>
  <c r="AM1618" s="1"/>
  <c r="AI1607"/>
  <c r="AL1607" s="1"/>
  <c r="AI1601"/>
  <c r="AJ1601" s="1"/>
  <c r="AI1589"/>
  <c r="AK1589" s="1"/>
  <c r="AI1573"/>
  <c r="AL1573" s="1"/>
  <c r="AI1539"/>
  <c r="AI1496"/>
  <c r="AI1493"/>
  <c r="AM1493" s="1"/>
  <c r="AI1466"/>
  <c r="AL1466" s="1"/>
  <c r="AI1455"/>
  <c r="AM1455" s="1"/>
  <c r="AI1411"/>
  <c r="AJ1411" s="1"/>
  <c r="AI1390"/>
  <c r="AK1390" s="1"/>
  <c r="AI1386"/>
  <c r="AK1386" s="1"/>
  <c r="AI1349"/>
  <c r="AI1341"/>
  <c r="AM1341" s="1"/>
  <c r="AI1331"/>
  <c r="AM1331" s="1"/>
  <c r="AI1320"/>
  <c r="AJ1320" s="1"/>
  <c r="AI1295"/>
  <c r="AM1295" s="1"/>
  <c r="AI1280"/>
  <c r="AJ1280" s="1"/>
  <c r="AI1277"/>
  <c r="AL1277" s="1"/>
  <c r="AI1220"/>
  <c r="AK1220" s="1"/>
  <c r="AI1213"/>
  <c r="AJ1213" s="1"/>
  <c r="AI1164"/>
  <c r="AK1164" s="1"/>
  <c r="AI1145"/>
  <c r="AM1145" s="1"/>
  <c r="AI1106"/>
  <c r="AI1102"/>
  <c r="AL1102" s="1"/>
  <c r="AI1094"/>
  <c r="AM1094" s="1"/>
  <c r="AI1075"/>
  <c r="AI1051"/>
  <c r="AK1051" s="1"/>
  <c r="AI994"/>
  <c r="AI987"/>
  <c r="AI964"/>
  <c r="AM964" s="1"/>
  <c r="AI946"/>
  <c r="AM946" s="1"/>
  <c r="AI931"/>
  <c r="AL931" s="1"/>
  <c r="AI920"/>
  <c r="AK920" s="1"/>
  <c r="AI909"/>
  <c r="AL909" s="1"/>
  <c r="AI905"/>
  <c r="AI898"/>
  <c r="AJ898" s="1"/>
  <c r="AI894"/>
  <c r="AI890"/>
  <c r="AJ890" s="1"/>
  <c r="AI873"/>
  <c r="AM873" s="1"/>
  <c r="AI830"/>
  <c r="AK830" s="1"/>
  <c r="AI798"/>
  <c r="AL798" s="1"/>
  <c r="AI761"/>
  <c r="AM761" s="1"/>
  <c r="AI730"/>
  <c r="AI681"/>
  <c r="AJ681" s="1"/>
  <c r="AI595"/>
  <c r="AJ595" s="1"/>
  <c r="AI564"/>
  <c r="AK564" s="1"/>
  <c r="AI542"/>
  <c r="AJ542" s="1"/>
  <c r="AI490"/>
  <c r="AM490" s="1"/>
  <c r="AI408"/>
  <c r="AL408" s="1"/>
  <c r="AI405"/>
  <c r="AJ405" s="1"/>
  <c r="AI382"/>
  <c r="AL382" s="1"/>
  <c r="AI367"/>
  <c r="AJ367" s="1"/>
  <c r="AI338"/>
  <c r="AM338" s="1"/>
  <c r="AI334"/>
  <c r="AK334" s="1"/>
  <c r="AI331"/>
  <c r="AK331" s="1"/>
  <c r="AI309"/>
  <c r="AM309" s="1"/>
  <c r="AI264"/>
  <c r="AJ264" s="1"/>
  <c r="AI261"/>
  <c r="AI250"/>
  <c r="AM250" s="1"/>
  <c r="AI246"/>
  <c r="AM246" s="1"/>
  <c r="AI242"/>
  <c r="AJ242" s="1"/>
  <c r="AI238"/>
  <c r="AM238" s="1"/>
  <c r="AI226"/>
  <c r="AJ226" s="1"/>
  <c r="AI214"/>
  <c r="AK214" s="1"/>
  <c r="AI175"/>
  <c r="AK175" s="1"/>
  <c r="AI158"/>
  <c r="AL158" s="1"/>
  <c r="AI135"/>
  <c r="AJ135" s="1"/>
  <c r="AI110"/>
  <c r="AL110" s="1"/>
  <c r="AL94"/>
  <c r="AJ94"/>
  <c r="AM94"/>
  <c r="AK94"/>
  <c r="AI2386"/>
  <c r="AI2280"/>
  <c r="AL2280" s="1"/>
  <c r="AI2090"/>
  <c r="AI2367"/>
  <c r="AJ2367" s="1"/>
  <c r="AI2345"/>
  <c r="AL2345" s="1"/>
  <c r="AI2241"/>
  <c r="AL2241" s="1"/>
  <c r="AI2181"/>
  <c r="AJ2181" s="1"/>
  <c r="AI2154"/>
  <c r="AI2097"/>
  <c r="AJ2097" s="1"/>
  <c r="AI2074"/>
  <c r="AJ2074" s="1"/>
  <c r="AL6"/>
  <c r="AM6"/>
  <c r="AK6"/>
  <c r="AJ6"/>
  <c r="AI2235"/>
  <c r="AI2179"/>
  <c r="AI2129"/>
  <c r="AM2129" s="1"/>
  <c r="AI2088"/>
  <c r="AK2088" s="1"/>
  <c r="AI1962"/>
  <c r="AK37"/>
  <c r="AM37"/>
  <c r="AL37"/>
  <c r="AJ37"/>
  <c r="AI2390"/>
  <c r="AI2202"/>
  <c r="AL2202" s="1"/>
  <c r="AI2310"/>
  <c r="AI2216"/>
  <c r="AJ2216" s="1"/>
  <c r="AI2015"/>
  <c r="AI1980"/>
  <c r="AK85"/>
  <c r="AM85"/>
  <c r="AK61"/>
  <c r="AM61"/>
  <c r="AL61"/>
  <c r="AI1474"/>
  <c r="AI1246"/>
  <c r="AK1246" s="1"/>
  <c r="AI1077"/>
  <c r="AM1077" s="1"/>
  <c r="AI775"/>
  <c r="AM775" s="1"/>
  <c r="AI252"/>
  <c r="AL252" s="1"/>
  <c r="AI140"/>
  <c r="AK140" s="1"/>
  <c r="AI2397"/>
  <c r="AJ2397" s="1"/>
  <c r="AI2391"/>
  <c r="AM2391" s="1"/>
  <c r="AI2383"/>
  <c r="AL2383" s="1"/>
  <c r="AI2380"/>
  <c r="AI2372"/>
  <c r="AJ2372" s="1"/>
  <c r="AI2364"/>
  <c r="AM2364" s="1"/>
  <c r="AI2354"/>
  <c r="AL2354" s="1"/>
  <c r="AI2335"/>
  <c r="AJ2335" s="1"/>
  <c r="AI2311"/>
  <c r="AJ2311" s="1"/>
  <c r="AI2306"/>
  <c r="AI2303"/>
  <c r="AI2287"/>
  <c r="AK2287" s="1"/>
  <c r="AI2268"/>
  <c r="AI2266"/>
  <c r="AL2266" s="1"/>
  <c r="AI2238"/>
  <c r="AM2238" s="1"/>
  <c r="AI2222"/>
  <c r="AK2222" s="1"/>
  <c r="AI2190"/>
  <c r="AM2190" s="1"/>
  <c r="AI2174"/>
  <c r="AL2174" s="1"/>
  <c r="AI2158"/>
  <c r="AK2158" s="1"/>
  <c r="AI2126"/>
  <c r="AJ2126" s="1"/>
  <c r="AI2110"/>
  <c r="AK2110" s="1"/>
  <c r="AI2094"/>
  <c r="AM2094" s="1"/>
  <c r="AI2062"/>
  <c r="AK2062" s="1"/>
  <c r="AI2038"/>
  <c r="AL2038" s="1"/>
  <c r="AI2031"/>
  <c r="AM2031" s="1"/>
  <c r="AI1990"/>
  <c r="AI1977"/>
  <c r="AM1977" s="1"/>
  <c r="AI1956"/>
  <c r="AM1956" s="1"/>
  <c r="AI1953"/>
  <c r="AK1953" s="1"/>
  <c r="AI1913"/>
  <c r="AK1913" s="1"/>
  <c r="AI1873"/>
  <c r="AJ1873" s="1"/>
  <c r="AI1794"/>
  <c r="AJ1794" s="1"/>
  <c r="AI1770"/>
  <c r="AI1754"/>
  <c r="AI1722"/>
  <c r="AJ1722" s="1"/>
  <c r="AI1668"/>
  <c r="AK1668" s="1"/>
  <c r="AI1660"/>
  <c r="AI1619"/>
  <c r="AL1619" s="1"/>
  <c r="AI1569"/>
  <c r="AK1569" s="1"/>
  <c r="AI1563"/>
  <c r="AJ1563" s="1"/>
  <c r="AI1549"/>
  <c r="AI1530"/>
  <c r="AL1530" s="1"/>
  <c r="AI1526"/>
  <c r="AJ1526" s="1"/>
  <c r="AI1523"/>
  <c r="AJ1523" s="1"/>
  <c r="AI1494"/>
  <c r="AI1483"/>
  <c r="AL1483" s="1"/>
  <c r="AI1480"/>
  <c r="AM1480" s="1"/>
  <c r="AI1443"/>
  <c r="AJ1443" s="1"/>
  <c r="AI1404"/>
  <c r="AI1395"/>
  <c r="AJ1395" s="1"/>
  <c r="AI1387"/>
  <c r="AI1383"/>
  <c r="AL1383" s="1"/>
  <c r="AI1376"/>
  <c r="AM1376" s="1"/>
  <c r="AI1370"/>
  <c r="AL1370" s="1"/>
  <c r="AI1367"/>
  <c r="AI1337"/>
  <c r="AI1323"/>
  <c r="AK1323" s="1"/>
  <c r="AI1314"/>
  <c r="AM1314" s="1"/>
  <c r="AI1303"/>
  <c r="AL1303" s="1"/>
  <c r="AI1260"/>
  <c r="AM1260" s="1"/>
  <c r="AI765"/>
  <c r="AJ765" s="1"/>
  <c r="AI728"/>
  <c r="AI305"/>
  <c r="AM305" s="1"/>
  <c r="AK101"/>
  <c r="AM101"/>
  <c r="AL101"/>
  <c r="AJ101"/>
  <c r="AL38"/>
  <c r="AJ38"/>
  <c r="AM38"/>
  <c r="AL70"/>
  <c r="AK70"/>
  <c r="AJ70"/>
  <c r="AL79"/>
  <c r="AK79"/>
  <c r="AL48"/>
  <c r="AM48"/>
  <c r="AI2271"/>
  <c r="AI2194"/>
  <c r="AI2178"/>
  <c r="AI2070"/>
  <c r="AI644"/>
  <c r="AM644" s="1"/>
  <c r="AI2357"/>
  <c r="AK2357" s="1"/>
  <c r="AI2340"/>
  <c r="AI2314"/>
  <c r="AI2304"/>
  <c r="AK2304" s="1"/>
  <c r="AI2298"/>
  <c r="AK2298" s="1"/>
  <c r="AI2288"/>
  <c r="AL2288" s="1"/>
  <c r="AI2262"/>
  <c r="AJ2262" s="1"/>
  <c r="AI2258"/>
  <c r="AI2210"/>
  <c r="AI2205"/>
  <c r="AL2205" s="1"/>
  <c r="AI2199"/>
  <c r="AM2199" s="1"/>
  <c r="AI2191"/>
  <c r="AM2191" s="1"/>
  <c r="AI2188"/>
  <c r="AI2146"/>
  <c r="AI2141"/>
  <c r="AJ2141" s="1"/>
  <c r="AI2135"/>
  <c r="AL2135" s="1"/>
  <c r="AI2127"/>
  <c r="AK2127" s="1"/>
  <c r="AI2124"/>
  <c r="AI2082"/>
  <c r="AI2077"/>
  <c r="AM2077" s="1"/>
  <c r="AI2071"/>
  <c r="AJ2071" s="1"/>
  <c r="AI2063"/>
  <c r="AK2063" s="1"/>
  <c r="AI2060"/>
  <c r="AJ2060" s="1"/>
  <c r="AI2050"/>
  <c r="AK2050" s="1"/>
  <c r="AI2047"/>
  <c r="AK2047" s="1"/>
  <c r="AI2034"/>
  <c r="AL2034" s="1"/>
  <c r="AI2032"/>
  <c r="AJ2032" s="1"/>
  <c r="AI2029"/>
  <c r="AM2029" s="1"/>
  <c r="AI2024"/>
  <c r="AJ2024" s="1"/>
  <c r="AI2014"/>
  <c r="AJ2014" s="1"/>
  <c r="AI2004"/>
  <c r="AI1978"/>
  <c r="AL1978" s="1"/>
  <c r="AI1945"/>
  <c r="AJ1945" s="1"/>
  <c r="AI1891"/>
  <c r="AJ1891" s="1"/>
  <c r="AI1852"/>
  <c r="AI1818"/>
  <c r="AJ1818" s="1"/>
  <c r="AI1758"/>
  <c r="AI1739"/>
  <c r="AK1739" s="1"/>
  <c r="AI1736"/>
  <c r="AK1736" s="1"/>
  <c r="AI1681"/>
  <c r="AJ1681" s="1"/>
  <c r="AI1658"/>
  <c r="AK1658" s="1"/>
  <c r="AI976"/>
  <c r="AK976" s="1"/>
  <c r="AI823"/>
  <c r="AI547"/>
  <c r="AL547" s="1"/>
  <c r="AI473"/>
  <c r="AJ473" s="1"/>
  <c r="AM21"/>
  <c r="AK93"/>
  <c r="AL93"/>
  <c r="AM93"/>
  <c r="AI2384"/>
  <c r="AL2384" s="1"/>
  <c r="AI2319"/>
  <c r="AL2319" s="1"/>
  <c r="AI2242"/>
  <c r="AI2130"/>
  <c r="AI2114"/>
  <c r="AI2066"/>
  <c r="AI2000"/>
  <c r="AL2000" s="1"/>
  <c r="AI1842"/>
  <c r="AJ1842" s="1"/>
  <c r="AI1730"/>
  <c r="AL1730" s="1"/>
  <c r="AI1117"/>
  <c r="AL1117" s="1"/>
  <c r="AI2226"/>
  <c r="AL2226" s="1"/>
  <c r="AI2162"/>
  <c r="AL2162" s="1"/>
  <c r="AI2098"/>
  <c r="AL2098" s="1"/>
  <c r="AI1499"/>
  <c r="AJ1499" s="1"/>
  <c r="AI584"/>
  <c r="AM584" s="1"/>
  <c r="AI519"/>
  <c r="AJ519" s="1"/>
  <c r="AI351"/>
  <c r="AL351" s="1"/>
  <c r="AM70"/>
  <c r="AM53"/>
  <c r="AL53"/>
  <c r="AL44"/>
  <c r="AK44"/>
  <c r="AL86"/>
  <c r="AK86"/>
  <c r="AM86"/>
  <c r="AJ86"/>
  <c r="AL54"/>
  <c r="AK54"/>
  <c r="AJ54"/>
  <c r="AI2338"/>
  <c r="AL2338" s="1"/>
  <c r="AI2290"/>
  <c r="AI2198"/>
  <c r="AI2134"/>
  <c r="AK2134" s="1"/>
  <c r="AI1427"/>
  <c r="AM1427" s="1"/>
  <c r="AK38"/>
  <c r="AI2394"/>
  <c r="AJ2394" s="1"/>
  <c r="AI2382"/>
  <c r="AK2382" s="1"/>
  <c r="AI2374"/>
  <c r="AI2358"/>
  <c r="AL2358" s="1"/>
  <c r="AI2344"/>
  <c r="AM2344" s="1"/>
  <c r="AI2341"/>
  <c r="AK2341" s="1"/>
  <c r="AI2293"/>
  <c r="AM2293" s="1"/>
  <c r="AI2276"/>
  <c r="AM2276" s="1"/>
  <c r="AI2250"/>
  <c r="AM2250" s="1"/>
  <c r="AI2240"/>
  <c r="AI2234"/>
  <c r="AL2234" s="1"/>
  <c r="AI2224"/>
  <c r="AJ2224" s="1"/>
  <c r="AI2212"/>
  <c r="AM2212" s="1"/>
  <c r="AI2196"/>
  <c r="AM2196" s="1"/>
  <c r="AI2192"/>
  <c r="AK2192" s="1"/>
  <c r="AI2176"/>
  <c r="AL2176" s="1"/>
  <c r="AI2170"/>
  <c r="AM2170" s="1"/>
  <c r="AI2160"/>
  <c r="AJ2160" s="1"/>
  <c r="AI2148"/>
  <c r="AK2148" s="1"/>
  <c r="AI2132"/>
  <c r="AM2132" s="1"/>
  <c r="AI2128"/>
  <c r="AJ2128" s="1"/>
  <c r="AI2112"/>
  <c r="AM2112" s="1"/>
  <c r="AI2106"/>
  <c r="AM2106" s="1"/>
  <c r="AI2096"/>
  <c r="AI2084"/>
  <c r="AK2084" s="1"/>
  <c r="AI2068"/>
  <c r="AM2068" s="1"/>
  <c r="AI2064"/>
  <c r="AL2064" s="1"/>
  <c r="AI2044"/>
  <c r="AL2044" s="1"/>
  <c r="AI2042"/>
  <c r="AJ2042" s="1"/>
  <c r="AI2017"/>
  <c r="AM2017" s="1"/>
  <c r="AI2006"/>
  <c r="AL2006" s="1"/>
  <c r="AI1979"/>
  <c r="AI1929"/>
  <c r="AK1929" s="1"/>
  <c r="AI1903"/>
  <c r="AL1903" s="1"/>
  <c r="AI1898"/>
  <c r="AL1898" s="1"/>
  <c r="AI1878"/>
  <c r="AI1875"/>
  <c r="AL1875" s="1"/>
  <c r="AI1846"/>
  <c r="AJ1846" s="1"/>
  <c r="AI1815"/>
  <c r="AI1759"/>
  <c r="AK1759" s="1"/>
  <c r="AI1737"/>
  <c r="AM1737" s="1"/>
  <c r="AI1724"/>
  <c r="AI1689"/>
  <c r="AM1689" s="1"/>
  <c r="AI1676"/>
  <c r="AI1652"/>
  <c r="AJ1652" s="1"/>
  <c r="AI1639"/>
  <c r="AK1639" s="1"/>
  <c r="AI1633"/>
  <c r="AL1633" s="1"/>
  <c r="AI1615"/>
  <c r="AJ1615" s="1"/>
  <c r="AI1562"/>
  <c r="AJ1562" s="1"/>
  <c r="AI1542"/>
  <c r="AI1502"/>
  <c r="AI1406"/>
  <c r="AJ1406" s="1"/>
  <c r="AI1151"/>
  <c r="AJ1151" s="1"/>
  <c r="AI737"/>
  <c r="AL737" s="1"/>
  <c r="AI700"/>
  <c r="AL700" s="1"/>
  <c r="AI265"/>
  <c r="AM265" s="1"/>
  <c r="AJ93"/>
  <c r="AL62"/>
  <c r="AM62"/>
  <c r="AK62"/>
  <c r="AJ62"/>
  <c r="AL47"/>
  <c r="AK47"/>
  <c r="AL30"/>
  <c r="AK30"/>
  <c r="AJ30"/>
  <c r="AL22"/>
  <c r="AM22"/>
  <c r="AI1897"/>
  <c r="AM1897" s="1"/>
  <c r="AI1863"/>
  <c r="AK1863" s="1"/>
  <c r="AI1822"/>
  <c r="AI1798"/>
  <c r="AI1785"/>
  <c r="AL1785" s="1"/>
  <c r="AI1782"/>
  <c r="AJ1782" s="1"/>
  <c r="AI1777"/>
  <c r="AM1777" s="1"/>
  <c r="AI1751"/>
  <c r="AJ1751" s="1"/>
  <c r="AI1746"/>
  <c r="AM1746" s="1"/>
  <c r="AI1687"/>
  <c r="AK1687" s="1"/>
  <c r="AI1679"/>
  <c r="AJ1679" s="1"/>
  <c r="AI1675"/>
  <c r="AK1675" s="1"/>
  <c r="AI1670"/>
  <c r="AI1657"/>
  <c r="AL1657" s="1"/>
  <c r="AI1654"/>
  <c r="AI1649"/>
  <c r="AM1649" s="1"/>
  <c r="AI1630"/>
  <c r="AI1609"/>
  <c r="AK1609" s="1"/>
  <c r="AI1600"/>
  <c r="AL1600" s="1"/>
  <c r="AI1574"/>
  <c r="AL1574" s="1"/>
  <c r="AI1570"/>
  <c r="AI1527"/>
  <c r="AK1527" s="1"/>
  <c r="AI1522"/>
  <c r="AK1522" s="1"/>
  <c r="AI1512"/>
  <c r="AM1512" s="1"/>
  <c r="AI1490"/>
  <c r="AJ1490" s="1"/>
  <c r="AI1459"/>
  <c r="AJ1459" s="1"/>
  <c r="AI1449"/>
  <c r="AJ1449" s="1"/>
  <c r="AI1430"/>
  <c r="AI1417"/>
  <c r="AM1417" s="1"/>
  <c r="AI1380"/>
  <c r="AI1355"/>
  <c r="AL1355" s="1"/>
  <c r="AI1346"/>
  <c r="AI1324"/>
  <c r="AM1324" s="1"/>
  <c r="AI1322"/>
  <c r="AI1318"/>
  <c r="AL1318" s="1"/>
  <c r="AI1232"/>
  <c r="AK1232" s="1"/>
  <c r="AI1223"/>
  <c r="AI1154"/>
  <c r="AI1040"/>
  <c r="AL1040" s="1"/>
  <c r="AI1016"/>
  <c r="AL1016" s="1"/>
  <c r="AI992"/>
  <c r="AL992" s="1"/>
  <c r="AI973"/>
  <c r="AL973" s="1"/>
  <c r="AI967"/>
  <c r="AK967" s="1"/>
  <c r="AI941"/>
  <c r="AL941" s="1"/>
  <c r="AI911"/>
  <c r="AL911" s="1"/>
  <c r="AI833"/>
  <c r="AJ833" s="1"/>
  <c r="AI824"/>
  <c r="AL824" s="1"/>
  <c r="AI744"/>
  <c r="AJ744" s="1"/>
  <c r="AI727"/>
  <c r="AL727" s="1"/>
  <c r="AI710"/>
  <c r="AJ710" s="1"/>
  <c r="AI706"/>
  <c r="AL706" s="1"/>
  <c r="AI673"/>
  <c r="AK673" s="1"/>
  <c r="AI623"/>
  <c r="AI560"/>
  <c r="AM560" s="1"/>
  <c r="AI509"/>
  <c r="AI482"/>
  <c r="AL482" s="1"/>
  <c r="AI442"/>
  <c r="AL442" s="1"/>
  <c r="AI411"/>
  <c r="AJ411" s="1"/>
  <c r="AI336"/>
  <c r="AL336" s="1"/>
  <c r="AI317"/>
  <c r="AJ317" s="1"/>
  <c r="AI299"/>
  <c r="AM299" s="1"/>
  <c r="AI266"/>
  <c r="AK266" s="1"/>
  <c r="AI218"/>
  <c r="AK218" s="1"/>
  <c r="AI151"/>
  <c r="AL151" s="1"/>
  <c r="AI130"/>
  <c r="AJ130" s="1"/>
  <c r="AI117"/>
  <c r="AL14"/>
  <c r="AJ14"/>
  <c r="AI1993"/>
  <c r="AJ1993" s="1"/>
  <c r="AI1982"/>
  <c r="AJ1982" s="1"/>
  <c r="AI1958"/>
  <c r="AI1955"/>
  <c r="AI1934"/>
  <c r="AL1934" s="1"/>
  <c r="AI1914"/>
  <c r="AJ1914" s="1"/>
  <c r="AI1910"/>
  <c r="AJ1910" s="1"/>
  <c r="AI1879"/>
  <c r="AJ1879" s="1"/>
  <c r="AI1871"/>
  <c r="AK1871" s="1"/>
  <c r="AI1867"/>
  <c r="AL1867" s="1"/>
  <c r="AI1862"/>
  <c r="AI1858"/>
  <c r="AL1858" s="1"/>
  <c r="AI1847"/>
  <c r="AI1839"/>
  <c r="AI1790"/>
  <c r="AK1790" s="1"/>
  <c r="AI1778"/>
  <c r="AM1778" s="1"/>
  <c r="AI1761"/>
  <c r="AK1761" s="1"/>
  <c r="AI1750"/>
  <c r="AI1747"/>
  <c r="AL1747" s="1"/>
  <c r="AI1744"/>
  <c r="AM1744" s="1"/>
  <c r="AI1726"/>
  <c r="AK1726" s="1"/>
  <c r="AI1702"/>
  <c r="AM1702" s="1"/>
  <c r="AI1698"/>
  <c r="AJ1698" s="1"/>
  <c r="AI1686"/>
  <c r="AI1662"/>
  <c r="AJ1662" s="1"/>
  <c r="AI1650"/>
  <c r="AJ1650" s="1"/>
  <c r="AI1585"/>
  <c r="AJ1585" s="1"/>
  <c r="AI1578"/>
  <c r="AM1578" s="1"/>
  <c r="AI1571"/>
  <c r="AL1571" s="1"/>
  <c r="AI1555"/>
  <c r="AK1555" s="1"/>
  <c r="AI1552"/>
  <c r="AL1552" s="1"/>
  <c r="AI1543"/>
  <c r="AM1543" s="1"/>
  <c r="AI1513"/>
  <c r="AL1513" s="1"/>
  <c r="AI1503"/>
  <c r="AM1503" s="1"/>
  <c r="AI1491"/>
  <c r="AJ1491" s="1"/>
  <c r="AI1488"/>
  <c r="AI1433"/>
  <c r="AI1416"/>
  <c r="AK1416" s="1"/>
  <c r="AI1394"/>
  <c r="AI1381"/>
  <c r="AJ1381" s="1"/>
  <c r="AI1373"/>
  <c r="AI1362"/>
  <c r="AK1362" s="1"/>
  <c r="AI1358"/>
  <c r="AK1358" s="1"/>
  <c r="AI1338"/>
  <c r="AI1255"/>
  <c r="AJ1255" s="1"/>
  <c r="AI1242"/>
  <c r="AK1242" s="1"/>
  <c r="AI1215"/>
  <c r="AJ1215" s="1"/>
  <c r="AI1186"/>
  <c r="AI1174"/>
  <c r="AL1174" s="1"/>
  <c r="AI1112"/>
  <c r="AM1112" s="1"/>
  <c r="AI1062"/>
  <c r="AI1042"/>
  <c r="AI1000"/>
  <c r="AL1000" s="1"/>
  <c r="AI929"/>
  <c r="AJ929" s="1"/>
  <c r="AI856"/>
  <c r="AK856" s="1"/>
  <c r="AI850"/>
  <c r="AI815"/>
  <c r="AM815" s="1"/>
  <c r="AI756"/>
  <c r="AM756" s="1"/>
  <c r="AI526"/>
  <c r="AI470"/>
  <c r="AK470" s="1"/>
  <c r="AI361"/>
  <c r="AK361" s="1"/>
  <c r="AK29"/>
  <c r="AM29"/>
  <c r="AL23"/>
  <c r="AK23"/>
  <c r="AI1919"/>
  <c r="AI1886"/>
  <c r="AI1874"/>
  <c r="AM1874" s="1"/>
  <c r="AI1830"/>
  <c r="AL1830" s="1"/>
  <c r="AI1826"/>
  <c r="AJ1826" s="1"/>
  <c r="AI1814"/>
  <c r="AI1775"/>
  <c r="AI1766"/>
  <c r="AL1766" s="1"/>
  <c r="AI1762"/>
  <c r="AK1762" s="1"/>
  <c r="AI1752"/>
  <c r="AM1752" s="1"/>
  <c r="AI1735"/>
  <c r="AL1735" s="1"/>
  <c r="AI1695"/>
  <c r="AK1695" s="1"/>
  <c r="AI1680"/>
  <c r="AI1647"/>
  <c r="AI1638"/>
  <c r="AI1627"/>
  <c r="AM1627" s="1"/>
  <c r="AI1614"/>
  <c r="AL1614" s="1"/>
  <c r="AI1599"/>
  <c r="AI1561"/>
  <c r="AK1561" s="1"/>
  <c r="AI1535"/>
  <c r="AI1518"/>
  <c r="AI1497"/>
  <c r="AI1479"/>
  <c r="AM1479" s="1"/>
  <c r="AI1438"/>
  <c r="AI1422"/>
  <c r="AL1422" s="1"/>
  <c r="AI1378"/>
  <c r="AK1378" s="1"/>
  <c r="AI1276"/>
  <c r="AJ1276" s="1"/>
  <c r="AI1258"/>
  <c r="AI1209"/>
  <c r="AI169"/>
  <c r="AJ169" s="1"/>
  <c r="AI145"/>
  <c r="AL145" s="1"/>
  <c r="AL87"/>
  <c r="AK87"/>
  <c r="AL78"/>
  <c r="AM78"/>
  <c r="AL46"/>
  <c r="AK46"/>
  <c r="AI1935"/>
  <c r="AJ1935" s="1"/>
  <c r="AI1931"/>
  <c r="AK1931" s="1"/>
  <c r="AI1911"/>
  <c r="AM1911" s="1"/>
  <c r="AI1896"/>
  <c r="AL1896" s="1"/>
  <c r="AI1889"/>
  <c r="AK1889" s="1"/>
  <c r="AI1865"/>
  <c r="AI1856"/>
  <c r="AK1856" s="1"/>
  <c r="AI1823"/>
  <c r="AK1823" s="1"/>
  <c r="AI1808"/>
  <c r="AM1808" s="1"/>
  <c r="AI1799"/>
  <c r="AM1799" s="1"/>
  <c r="AI1791"/>
  <c r="AK1791" s="1"/>
  <c r="AI1742"/>
  <c r="AK1742" s="1"/>
  <c r="AI1727"/>
  <c r="AI1710"/>
  <c r="AI1703"/>
  <c r="AJ1703" s="1"/>
  <c r="AI1671"/>
  <c r="AL1671" s="1"/>
  <c r="AI1663"/>
  <c r="AK1663" s="1"/>
  <c r="AI1631"/>
  <c r="AJ1631" s="1"/>
  <c r="AI1625"/>
  <c r="AM1625" s="1"/>
  <c r="AI1608"/>
  <c r="AI1590"/>
  <c r="AI1566"/>
  <c r="AI1550"/>
  <c r="AL1550" s="1"/>
  <c r="AI1544"/>
  <c r="AM1544" s="1"/>
  <c r="AI1529"/>
  <c r="AK1529" s="1"/>
  <c r="AI1521"/>
  <c r="AM1521" s="1"/>
  <c r="AI1486"/>
  <c r="AM1486" s="1"/>
  <c r="AI1471"/>
  <c r="AJ1471" s="1"/>
  <c r="AI1462"/>
  <c r="AI1448"/>
  <c r="AK1448" s="1"/>
  <c r="AI1441"/>
  <c r="AK1441" s="1"/>
  <c r="AI1431"/>
  <c r="AI1409"/>
  <c r="AI1399"/>
  <c r="AL1399" s="1"/>
  <c r="AI1363"/>
  <c r="AL1363" s="1"/>
  <c r="AI1359"/>
  <c r="AL1359" s="1"/>
  <c r="AI1350"/>
  <c r="AM1350" s="1"/>
  <c r="AI1342"/>
  <c r="AI1330"/>
  <c r="AI1310"/>
  <c r="AM1310" s="1"/>
  <c r="AI1279"/>
  <c r="AL1279" s="1"/>
  <c r="AI1273"/>
  <c r="AK1273" s="1"/>
  <c r="AI1206"/>
  <c r="AM1206" s="1"/>
  <c r="AI1200"/>
  <c r="AI1136"/>
  <c r="AI1045"/>
  <c r="AJ1045" s="1"/>
  <c r="AI1039"/>
  <c r="AK1039" s="1"/>
  <c r="AI1022"/>
  <c r="AJ1022" s="1"/>
  <c r="AI1018"/>
  <c r="AL1018" s="1"/>
  <c r="AI947"/>
  <c r="AI930"/>
  <c r="AI923"/>
  <c r="AM923" s="1"/>
  <c r="AI916"/>
  <c r="AI869"/>
  <c r="AM869" s="1"/>
  <c r="AI863"/>
  <c r="AL863" s="1"/>
  <c r="AI799"/>
  <c r="AM799" s="1"/>
  <c r="AI785"/>
  <c r="AJ785" s="1"/>
  <c r="AI685"/>
  <c r="AI666"/>
  <c r="AM666" s="1"/>
  <c r="AI652"/>
  <c r="AM652" s="1"/>
  <c r="AI606"/>
  <c r="AM606" s="1"/>
  <c r="AI580"/>
  <c r="AM580" s="1"/>
  <c r="AI543"/>
  <c r="AJ543" s="1"/>
  <c r="AI484"/>
  <c r="AL484" s="1"/>
  <c r="AI478"/>
  <c r="AI454"/>
  <c r="AM454" s="1"/>
  <c r="AI422"/>
  <c r="AJ422" s="1"/>
  <c r="AI369"/>
  <c r="AL369" s="1"/>
  <c r="AI349"/>
  <c r="AL349" s="1"/>
  <c r="AI294"/>
  <c r="AM294" s="1"/>
  <c r="AI234"/>
  <c r="AM234" s="1"/>
  <c r="AI230"/>
  <c r="AJ230" s="1"/>
  <c r="AI194"/>
  <c r="AJ194" s="1"/>
  <c r="AI183"/>
  <c r="AK183" s="1"/>
  <c r="AI153"/>
  <c r="AM153" s="1"/>
  <c r="AI119"/>
  <c r="AL119" s="1"/>
  <c r="AK14"/>
  <c r="AI1292"/>
  <c r="AI1290"/>
  <c r="AI1284"/>
  <c r="AK1284" s="1"/>
  <c r="AI1269"/>
  <c r="AI1262"/>
  <c r="AL1262" s="1"/>
  <c r="AI1252"/>
  <c r="AL1252" s="1"/>
  <c r="AI1250"/>
  <c r="AI1244"/>
  <c r="AL1244" s="1"/>
  <c r="AI1230"/>
  <c r="AM1230" s="1"/>
  <c r="AI1212"/>
  <c r="AK1212" s="1"/>
  <c r="AI1191"/>
  <c r="AJ1191" s="1"/>
  <c r="AI1184"/>
  <c r="AJ1184" s="1"/>
  <c r="AI1157"/>
  <c r="AJ1157" s="1"/>
  <c r="AI1146"/>
  <c r="AL1146" s="1"/>
  <c r="AI1123"/>
  <c r="AL1123" s="1"/>
  <c r="AI1118"/>
  <c r="AM1118" s="1"/>
  <c r="AI1115"/>
  <c r="AM1115" s="1"/>
  <c r="AI1091"/>
  <c r="AJ1091" s="1"/>
  <c r="AI1083"/>
  <c r="AM1083" s="1"/>
  <c r="AI1059"/>
  <c r="AL1059" s="1"/>
  <c r="AI1053"/>
  <c r="AJ1053" s="1"/>
  <c r="AI1048"/>
  <c r="AK1048" s="1"/>
  <c r="AI1021"/>
  <c r="AK1021" s="1"/>
  <c r="AI1006"/>
  <c r="AL1006" s="1"/>
  <c r="AI1003"/>
  <c r="AI963"/>
  <c r="AK963" s="1"/>
  <c r="AI944"/>
  <c r="AI932"/>
  <c r="AL932" s="1"/>
  <c r="AI927"/>
  <c r="AJ927" s="1"/>
  <c r="AI899"/>
  <c r="AL899" s="1"/>
  <c r="AI883"/>
  <c r="AL883" s="1"/>
  <c r="AI877"/>
  <c r="AI872"/>
  <c r="AK872" s="1"/>
  <c r="AI866"/>
  <c r="AI834"/>
  <c r="AI820"/>
  <c r="AM820" s="1"/>
  <c r="AI817"/>
  <c r="AJ817" s="1"/>
  <c r="AI812"/>
  <c r="AJ812" s="1"/>
  <c r="AI807"/>
  <c r="AL807" s="1"/>
  <c r="AI795"/>
  <c r="AK795" s="1"/>
  <c r="AI786"/>
  <c r="AL786" s="1"/>
  <c r="AI780"/>
  <c r="AM780" s="1"/>
  <c r="AI771"/>
  <c r="AL771" s="1"/>
  <c r="AI766"/>
  <c r="AJ766" s="1"/>
  <c r="AI757"/>
  <c r="AK757" s="1"/>
  <c r="AI753"/>
  <c r="AK753" s="1"/>
  <c r="AI738"/>
  <c r="AJ738" s="1"/>
  <c r="AI724"/>
  <c r="AM724" s="1"/>
  <c r="AI715"/>
  <c r="AM715" s="1"/>
  <c r="AI701"/>
  <c r="AJ701" s="1"/>
  <c r="AI692"/>
  <c r="AM692" s="1"/>
  <c r="AI689"/>
  <c r="AJ689" s="1"/>
  <c r="AI684"/>
  <c r="AM684" s="1"/>
  <c r="AI667"/>
  <c r="AK667" s="1"/>
  <c r="AI658"/>
  <c r="AL658" s="1"/>
  <c r="AI653"/>
  <c r="AJ653" s="1"/>
  <c r="AI638"/>
  <c r="AI629"/>
  <c r="AJ629" s="1"/>
  <c r="AI597"/>
  <c r="AJ597" s="1"/>
  <c r="AI577"/>
  <c r="AM577" s="1"/>
  <c r="AI572"/>
  <c r="AK572" s="1"/>
  <c r="AI562"/>
  <c r="AJ562" s="1"/>
  <c r="AI557"/>
  <c r="AJ557" s="1"/>
  <c r="AI540"/>
  <c r="AK540" s="1"/>
  <c r="AI532"/>
  <c r="AJ532" s="1"/>
  <c r="AI518"/>
  <c r="AM518" s="1"/>
  <c r="AI516"/>
  <c r="AJ516" s="1"/>
  <c r="AI451"/>
  <c r="AL451" s="1"/>
  <c r="AI445"/>
  <c r="AJ445" s="1"/>
  <c r="AI440"/>
  <c r="AJ440" s="1"/>
  <c r="AI430"/>
  <c r="AJ430" s="1"/>
  <c r="AI424"/>
  <c r="AI420"/>
  <c r="AI412"/>
  <c r="AK412" s="1"/>
  <c r="AI399"/>
  <c r="AM399" s="1"/>
  <c r="AI378"/>
  <c r="AJ378" s="1"/>
  <c r="AI375"/>
  <c r="AL375" s="1"/>
  <c r="AI370"/>
  <c r="AJ370" s="1"/>
  <c r="AI364"/>
  <c r="AM364" s="1"/>
  <c r="AI346"/>
  <c r="AJ346" s="1"/>
  <c r="AI342"/>
  <c r="AJ342" s="1"/>
  <c r="AI314"/>
  <c r="AJ314" s="1"/>
  <c r="AI310"/>
  <c r="AM310" s="1"/>
  <c r="AI302"/>
  <c r="AI295"/>
  <c r="AL295" s="1"/>
  <c r="AI289"/>
  <c r="AJ289" s="1"/>
  <c r="AI280"/>
  <c r="AJ280" s="1"/>
  <c r="AI262"/>
  <c r="AK262" s="1"/>
  <c r="AI243"/>
  <c r="AL243" s="1"/>
  <c r="AI233"/>
  <c r="AM233" s="1"/>
  <c r="AI222"/>
  <c r="AI219"/>
  <c r="AK219" s="1"/>
  <c r="AI211"/>
  <c r="AM211" s="1"/>
  <c r="AI207"/>
  <c r="AJ207" s="1"/>
  <c r="AI202"/>
  <c r="AJ202" s="1"/>
  <c r="AI199"/>
  <c r="AL199" s="1"/>
  <c r="AI193"/>
  <c r="AJ193" s="1"/>
  <c r="AI184"/>
  <c r="AL184" s="1"/>
  <c r="AI172"/>
  <c r="AM172" s="1"/>
  <c r="AI163"/>
  <c r="AK163" s="1"/>
  <c r="AI154"/>
  <c r="AK154" s="1"/>
  <c r="AI148"/>
  <c r="AM148" s="1"/>
  <c r="AI142"/>
  <c r="AI136"/>
  <c r="AI131"/>
  <c r="AK131" s="1"/>
  <c r="AI127"/>
  <c r="AJ127" s="1"/>
  <c r="AI122"/>
  <c r="AJ122" s="1"/>
  <c r="AI116"/>
  <c r="AM116" s="1"/>
  <c r="AI107"/>
  <c r="AK107" s="1"/>
  <c r="AI103"/>
  <c r="AJ103" s="1"/>
  <c r="AI1288"/>
  <c r="AK1288" s="1"/>
  <c r="AI1248"/>
  <c r="AJ1248" s="1"/>
  <c r="AI1240"/>
  <c r="AI1194"/>
  <c r="AJ1194" s="1"/>
  <c r="AI1187"/>
  <c r="AK1187" s="1"/>
  <c r="AI1178"/>
  <c r="AI1167"/>
  <c r="AL1167" s="1"/>
  <c r="AI1162"/>
  <c r="AJ1162" s="1"/>
  <c r="AI1155"/>
  <c r="AI1141"/>
  <c r="AM1141" s="1"/>
  <c r="AI1130"/>
  <c r="AI1122"/>
  <c r="AI1101"/>
  <c r="AM1101" s="1"/>
  <c r="AI1098"/>
  <c r="AL1098" s="1"/>
  <c r="AI1090"/>
  <c r="AI1066"/>
  <c r="AI1058"/>
  <c r="AI1046"/>
  <c r="AL1046" s="1"/>
  <c r="AI1043"/>
  <c r="AI1034"/>
  <c r="AK1034" s="1"/>
  <c r="AI1019"/>
  <c r="AL1019" s="1"/>
  <c r="AI990"/>
  <c r="AK990" s="1"/>
  <c r="AI979"/>
  <c r="AL979" s="1"/>
  <c r="AI974"/>
  <c r="AI970"/>
  <c r="AL970" s="1"/>
  <c r="AI962"/>
  <c r="AI959"/>
  <c r="AL959" s="1"/>
  <c r="AI956"/>
  <c r="AM956" s="1"/>
  <c r="AI951"/>
  <c r="AK951" s="1"/>
  <c r="AI942"/>
  <c r="AJ942" s="1"/>
  <c r="AI938"/>
  <c r="AM938" s="1"/>
  <c r="AI933"/>
  <c r="AI888"/>
  <c r="AK888" s="1"/>
  <c r="AI864"/>
  <c r="AL864" s="1"/>
  <c r="AI861"/>
  <c r="AM861" s="1"/>
  <c r="AI858"/>
  <c r="AK858" s="1"/>
  <c r="AI851"/>
  <c r="AI846"/>
  <c r="AJ846" s="1"/>
  <c r="AI843"/>
  <c r="AL843" s="1"/>
  <c r="AI805"/>
  <c r="AL805" s="1"/>
  <c r="AI802"/>
  <c r="AK802" s="1"/>
  <c r="AI796"/>
  <c r="AJ796" s="1"/>
  <c r="AI787"/>
  <c r="AM787" s="1"/>
  <c r="AI772"/>
  <c r="AL772" s="1"/>
  <c r="AI767"/>
  <c r="AK767" s="1"/>
  <c r="AI748"/>
  <c r="AL748" s="1"/>
  <c r="AI716"/>
  <c r="AK716" s="1"/>
  <c r="AI682"/>
  <c r="AK682" s="1"/>
  <c r="AI677"/>
  <c r="AJ677" s="1"/>
  <c r="AI674"/>
  <c r="AL674" s="1"/>
  <c r="AI668"/>
  <c r="AL668" s="1"/>
  <c r="AI659"/>
  <c r="AL659" s="1"/>
  <c r="AI654"/>
  <c r="AJ654" s="1"/>
  <c r="AI645"/>
  <c r="AL645" s="1"/>
  <c r="AI639"/>
  <c r="AK639" s="1"/>
  <c r="AI627"/>
  <c r="AJ627" s="1"/>
  <c r="AI615"/>
  <c r="AL615" s="1"/>
  <c r="AI590"/>
  <c r="AL590" s="1"/>
  <c r="AI585"/>
  <c r="AI583"/>
  <c r="AM583" s="1"/>
  <c r="AI578"/>
  <c r="AJ578" s="1"/>
  <c r="AI573"/>
  <c r="AJ573" s="1"/>
  <c r="AI558"/>
  <c r="AM558" s="1"/>
  <c r="AI498"/>
  <c r="AK498" s="1"/>
  <c r="AI486"/>
  <c r="AL486" s="1"/>
  <c r="AI480"/>
  <c r="AM480" s="1"/>
  <c r="AI443"/>
  <c r="AJ443" s="1"/>
  <c r="AI353"/>
  <c r="AL353" s="1"/>
  <c r="AI281"/>
  <c r="AL281" s="1"/>
  <c r="AI244"/>
  <c r="AL244" s="1"/>
  <c r="AI220"/>
  <c r="AL220" s="1"/>
  <c r="AI212"/>
  <c r="AJ212" s="1"/>
  <c r="AI185"/>
  <c r="AJ185" s="1"/>
  <c r="AI164"/>
  <c r="AK164" s="1"/>
  <c r="AI137"/>
  <c r="AM137" s="1"/>
  <c r="AI132"/>
  <c r="AI108"/>
  <c r="AM108" s="1"/>
  <c r="AI1312"/>
  <c r="AK1312" s="1"/>
  <c r="AI1309"/>
  <c r="AK1309" s="1"/>
  <c r="AI1304"/>
  <c r="AI1302"/>
  <c r="AJ1302" s="1"/>
  <c r="AI1298"/>
  <c r="AJ1298" s="1"/>
  <c r="AI1275"/>
  <c r="AL1275" s="1"/>
  <c r="AI1254"/>
  <c r="AJ1254" s="1"/>
  <c r="AI891"/>
  <c r="AK891" s="1"/>
  <c r="AI773"/>
  <c r="AK773" s="1"/>
  <c r="AI717"/>
  <c r="AK717" s="1"/>
  <c r="AI711"/>
  <c r="AI699"/>
  <c r="AK699" s="1"/>
  <c r="AI694"/>
  <c r="AI669"/>
  <c r="AJ669" s="1"/>
  <c r="AI642"/>
  <c r="AL642" s="1"/>
  <c r="AI622"/>
  <c r="AJ622" s="1"/>
  <c r="AI618"/>
  <c r="AM618" s="1"/>
  <c r="AI593"/>
  <c r="AL593" s="1"/>
  <c r="AI570"/>
  <c r="AK570" s="1"/>
  <c r="AI568"/>
  <c r="AL568" s="1"/>
  <c r="AI561"/>
  <c r="AM561" s="1"/>
  <c r="AI553"/>
  <c r="AL553" s="1"/>
  <c r="AI546"/>
  <c r="AL546" s="1"/>
  <c r="AI538"/>
  <c r="AK538" s="1"/>
  <c r="AI536"/>
  <c r="AK536" s="1"/>
  <c r="AI520"/>
  <c r="AI466"/>
  <c r="AK466" s="1"/>
  <c r="AI457"/>
  <c r="AJ457" s="1"/>
  <c r="AI453"/>
  <c r="AI321"/>
  <c r="AM321" s="1"/>
  <c r="AI300"/>
  <c r="AM300" s="1"/>
  <c r="AI291"/>
  <c r="AM291" s="1"/>
  <c r="AI288"/>
  <c r="AM288" s="1"/>
  <c r="AI276"/>
  <c r="AJ276" s="1"/>
  <c r="AI217"/>
  <c r="AJ217" s="1"/>
  <c r="AI161"/>
  <c r="AK161" s="1"/>
  <c r="AI1286"/>
  <c r="AM1286" s="1"/>
  <c r="AI1238"/>
  <c r="AK1238" s="1"/>
  <c r="AI1234"/>
  <c r="AI1226"/>
  <c r="AK1226" s="1"/>
  <c r="AI1216"/>
  <c r="AM1216" s="1"/>
  <c r="AI1208"/>
  <c r="AI1205"/>
  <c r="AL1205" s="1"/>
  <c r="AI1202"/>
  <c r="AI1198"/>
  <c r="AL1198" s="1"/>
  <c r="AI1134"/>
  <c r="AJ1134" s="1"/>
  <c r="AI1131"/>
  <c r="AI1099"/>
  <c r="AL1099" s="1"/>
  <c r="AI1074"/>
  <c r="AI1067"/>
  <c r="AJ1067" s="1"/>
  <c r="AI1061"/>
  <c r="AM1061" s="1"/>
  <c r="AI1044"/>
  <c r="AI1035"/>
  <c r="AL1035" s="1"/>
  <c r="AI1020"/>
  <c r="AM1020" s="1"/>
  <c r="AI1014"/>
  <c r="AM1014" s="1"/>
  <c r="AI1008"/>
  <c r="AL1008" s="1"/>
  <c r="AI991"/>
  <c r="AM991" s="1"/>
  <c r="AI980"/>
  <c r="AM980" s="1"/>
  <c r="AI975"/>
  <c r="AI971"/>
  <c r="AL971" s="1"/>
  <c r="AI954"/>
  <c r="AJ954" s="1"/>
  <c r="AI939"/>
  <c r="AM939" s="1"/>
  <c r="AI925"/>
  <c r="AM925" s="1"/>
  <c r="AI912"/>
  <c r="AL912" s="1"/>
  <c r="AI904"/>
  <c r="AJ904" s="1"/>
  <c r="AI901"/>
  <c r="AL901" s="1"/>
  <c r="AI867"/>
  <c r="AI859"/>
  <c r="AK859" s="1"/>
  <c r="AI847"/>
  <c r="AK847" s="1"/>
  <c r="AI831"/>
  <c r="AM831" s="1"/>
  <c r="AI819"/>
  <c r="AJ819" s="1"/>
  <c r="AI811"/>
  <c r="AK811" s="1"/>
  <c r="AI806"/>
  <c r="AL806" s="1"/>
  <c r="AI770"/>
  <c r="AI764"/>
  <c r="AI759"/>
  <c r="AI740"/>
  <c r="AM740" s="1"/>
  <c r="AI735"/>
  <c r="AM735" s="1"/>
  <c r="AI723"/>
  <c r="AK723" s="1"/>
  <c r="AI697"/>
  <c r="AI691"/>
  <c r="AL691" s="1"/>
  <c r="AI678"/>
  <c r="AL678" s="1"/>
  <c r="AI649"/>
  <c r="AI646"/>
  <c r="AK646" s="1"/>
  <c r="AI613"/>
  <c r="AJ613" s="1"/>
  <c r="AI609"/>
  <c r="AL609" s="1"/>
  <c r="AI596"/>
  <c r="AM596" s="1"/>
  <c r="AI528"/>
  <c r="AK528" s="1"/>
  <c r="AI512"/>
  <c r="AI477"/>
  <c r="AI472"/>
  <c r="AI464"/>
  <c r="AL464" s="1"/>
  <c r="AI448"/>
  <c r="AI432"/>
  <c r="AM432" s="1"/>
  <c r="AI416"/>
  <c r="AM416" s="1"/>
  <c r="AI391"/>
  <c r="AM391" s="1"/>
  <c r="AI374"/>
  <c r="AJ374" s="1"/>
  <c r="AI366"/>
  <c r="AI363"/>
  <c r="AL363" s="1"/>
  <c r="AI348"/>
  <c r="AL348" s="1"/>
  <c r="AI322"/>
  <c r="AM322" s="1"/>
  <c r="AI316"/>
  <c r="AM316" s="1"/>
  <c r="AI303"/>
  <c r="AJ303" s="1"/>
  <c r="AI286"/>
  <c r="AI279"/>
  <c r="AL279" s="1"/>
  <c r="AI247"/>
  <c r="AI241"/>
  <c r="AM241" s="1"/>
  <c r="AI232"/>
  <c r="AL232" s="1"/>
  <c r="AI223"/>
  <c r="AK223" s="1"/>
  <c r="AI209"/>
  <c r="AL209" s="1"/>
  <c r="AI204"/>
  <c r="AL204" s="1"/>
  <c r="AI180"/>
  <c r="AK180" s="1"/>
  <c r="AI171"/>
  <c r="AJ171" s="1"/>
  <c r="AI162"/>
  <c r="AJ162" s="1"/>
  <c r="AI156"/>
  <c r="AM156" s="1"/>
  <c r="AI147"/>
  <c r="AM147" s="1"/>
  <c r="AI143"/>
  <c r="AJ143" s="1"/>
  <c r="AI138"/>
  <c r="AK138" s="1"/>
  <c r="AI129"/>
  <c r="AL129" s="1"/>
  <c r="AI115"/>
  <c r="AK115" s="1"/>
  <c r="AI105"/>
  <c r="AK105" s="1"/>
  <c r="AL25"/>
  <c r="AK25"/>
  <c r="AJ25"/>
  <c r="AM25"/>
  <c r="AI2365"/>
  <c r="AI2301"/>
  <c r="AI2237"/>
  <c r="AI2173"/>
  <c r="AI2109"/>
  <c r="AI2045"/>
  <c r="AI2007"/>
  <c r="AI1943"/>
  <c r="AI1939"/>
  <c r="AI1816"/>
  <c r="AI1554"/>
  <c r="AI1545"/>
  <c r="AI1419"/>
  <c r="AM98"/>
  <c r="AL98"/>
  <c r="AK98"/>
  <c r="AJ98"/>
  <c r="AJ31"/>
  <c r="AM31"/>
  <c r="AL31"/>
  <c r="AK31"/>
  <c r="AM74"/>
  <c r="AL74"/>
  <c r="AK74"/>
  <c r="AJ74"/>
  <c r="AK69"/>
  <c r="AM69"/>
  <c r="AL69"/>
  <c r="AJ69"/>
  <c r="AM67"/>
  <c r="AL67"/>
  <c r="AJ67"/>
  <c r="AK67"/>
  <c r="AK64"/>
  <c r="AJ64"/>
  <c r="AM64"/>
  <c r="AL64"/>
  <c r="AM35"/>
  <c r="AL35"/>
  <c r="AK35"/>
  <c r="AJ35"/>
  <c r="AI2381"/>
  <c r="AI2317"/>
  <c r="AI2253"/>
  <c r="AI2189"/>
  <c r="AI2125"/>
  <c r="AI2061"/>
  <c r="AI2023"/>
  <c r="AI2002"/>
  <c r="AI1985"/>
  <c r="AI1792"/>
  <c r="AI1688"/>
  <c r="AI1426"/>
  <c r="AI1413"/>
  <c r="AI1348"/>
  <c r="AI683"/>
  <c r="AI144"/>
  <c r="AK32"/>
  <c r="AJ32"/>
  <c r="AL32"/>
  <c r="AM32"/>
  <c r="AI2349"/>
  <c r="AI2285"/>
  <c r="AI2221"/>
  <c r="AI2157"/>
  <c r="AL2122"/>
  <c r="AI2093"/>
  <c r="AI1682"/>
  <c r="AI1673"/>
  <c r="AI1536"/>
  <c r="AI1432"/>
  <c r="AI1374"/>
  <c r="AI1333"/>
  <c r="AL1940"/>
  <c r="AI2389"/>
  <c r="AI2325"/>
  <c r="AI2261"/>
  <c r="AI2197"/>
  <c r="AI2133"/>
  <c r="AI2069"/>
  <c r="AI1983"/>
  <c r="AI1951"/>
  <c r="AI1904"/>
  <c r="AI1840"/>
  <c r="AI1776"/>
  <c r="AI1712"/>
  <c r="AI1648"/>
  <c r="AI1584"/>
  <c r="AI1520"/>
  <c r="AI1456"/>
  <c r="AI1407"/>
  <c r="AI1403"/>
  <c r="AI1388"/>
  <c r="AI1007"/>
  <c r="AI900"/>
  <c r="AI852"/>
  <c r="AI192"/>
  <c r="AM26"/>
  <c r="AL26"/>
  <c r="AK26"/>
  <c r="AJ26"/>
  <c r="AL17"/>
  <c r="AK17"/>
  <c r="AJ17"/>
  <c r="AM17"/>
  <c r="AI2022"/>
  <c r="AI1928"/>
  <c r="AI1912"/>
  <c r="AI1848"/>
  <c r="AI1784"/>
  <c r="AI1720"/>
  <c r="AI1656"/>
  <c r="AI1592"/>
  <c r="AI1528"/>
  <c r="AI1464"/>
  <c r="AI1343"/>
  <c r="AI1219"/>
  <c r="AI1103"/>
  <c r="AI1028"/>
  <c r="AI1991"/>
  <c r="AI1959"/>
  <c r="AI1936"/>
  <c r="AI1888"/>
  <c r="AI1824"/>
  <c r="AI1760"/>
  <c r="AI1696"/>
  <c r="AI1632"/>
  <c r="AI1568"/>
  <c r="AI1504"/>
  <c r="AI1440"/>
  <c r="AI1371"/>
  <c r="AI1319"/>
  <c r="AI1179"/>
  <c r="AI1159"/>
  <c r="AI1060"/>
  <c r="AI1055"/>
  <c r="AI418"/>
  <c r="AI1379"/>
  <c r="AI1301"/>
  <c r="AI1247"/>
  <c r="AI1211"/>
  <c r="AI1199"/>
  <c r="AI1143"/>
  <c r="AI1076"/>
  <c r="AI1023"/>
  <c r="AI948"/>
  <c r="AI895"/>
  <c r="AI1365"/>
  <c r="AI1311"/>
  <c r="AI1227"/>
  <c r="AI1339"/>
  <c r="AI1299"/>
  <c r="AI1291"/>
  <c r="AI1171"/>
  <c r="AI1156"/>
  <c r="AI1127"/>
  <c r="AI1071"/>
  <c r="AI996"/>
  <c r="AI943"/>
  <c r="AI868"/>
  <c r="AI379"/>
  <c r="AM59"/>
  <c r="AL59"/>
  <c r="AK59"/>
  <c r="AJ59"/>
  <c r="AM52"/>
  <c r="AJ52"/>
  <c r="AL52"/>
  <c r="AK52"/>
  <c r="AM34"/>
  <c r="AL34"/>
  <c r="AK34"/>
  <c r="AJ34"/>
  <c r="AM10"/>
  <c r="AL10"/>
  <c r="AK10"/>
  <c r="AJ10"/>
  <c r="AK5"/>
  <c r="AM5"/>
  <c r="AL5"/>
  <c r="AJ5"/>
  <c r="AM3"/>
  <c r="AL3"/>
  <c r="AJ3"/>
  <c r="AK3"/>
  <c r="AI1203"/>
  <c r="AI1183"/>
  <c r="AI790"/>
  <c r="AI779"/>
  <c r="AI662"/>
  <c r="AI651"/>
  <c r="AM90"/>
  <c r="AL90"/>
  <c r="AK90"/>
  <c r="AJ90"/>
  <c r="AL81"/>
  <c r="AK81"/>
  <c r="AJ81"/>
  <c r="AM81"/>
  <c r="AI1100"/>
  <c r="AI1095"/>
  <c r="AI1084"/>
  <c r="AI1079"/>
  <c r="AI1068"/>
  <c r="AI1063"/>
  <c r="AI1052"/>
  <c r="AI1047"/>
  <c r="AI1036"/>
  <c r="AI1031"/>
  <c r="AI935"/>
  <c r="AI924"/>
  <c r="AI919"/>
  <c r="AI908"/>
  <c r="AI903"/>
  <c r="AI892"/>
  <c r="AI887"/>
  <c r="AI876"/>
  <c r="AI871"/>
  <c r="AI860"/>
  <c r="AI855"/>
  <c r="AI742"/>
  <c r="AI731"/>
  <c r="AI469"/>
  <c r="AI844"/>
  <c r="AI758"/>
  <c r="AI747"/>
  <c r="AI630"/>
  <c r="AI619"/>
  <c r="AI489"/>
  <c r="AM58"/>
  <c r="AL58"/>
  <c r="AK58"/>
  <c r="AJ58"/>
  <c r="AI1347"/>
  <c r="AI1315"/>
  <c r="AI1283"/>
  <c r="AI1251"/>
  <c r="AI1195"/>
  <c r="AI1175"/>
  <c r="AI429"/>
  <c r="AI203"/>
  <c r="AK13"/>
  <c r="AL13"/>
  <c r="AJ13"/>
  <c r="AK8"/>
  <c r="AJ8"/>
  <c r="AM8"/>
  <c r="AL8"/>
  <c r="AI581"/>
  <c r="AI522"/>
  <c r="AI513"/>
  <c r="AI425"/>
  <c r="AJ95"/>
  <c r="AM95"/>
  <c r="AL95"/>
  <c r="AK95"/>
  <c r="AM60"/>
  <c r="AJ60"/>
  <c r="AK60"/>
  <c r="AJ55"/>
  <c r="AM55"/>
  <c r="AL55"/>
  <c r="AK55"/>
  <c r="AK77"/>
  <c r="AL77"/>
  <c r="AJ77"/>
  <c r="AK72"/>
  <c r="AJ72"/>
  <c r="AM72"/>
  <c r="AL72"/>
  <c r="AK45"/>
  <c r="AM45"/>
  <c r="AL45"/>
  <c r="AJ45"/>
  <c r="AI842"/>
  <c r="AL60"/>
  <c r="AM99"/>
  <c r="AL99"/>
  <c r="AK99"/>
  <c r="AJ99"/>
  <c r="AK96"/>
  <c r="AJ96"/>
  <c r="AL96"/>
  <c r="AM96"/>
  <c r="AL89"/>
  <c r="AK89"/>
  <c r="AJ89"/>
  <c r="AM89"/>
  <c r="AL49"/>
  <c r="AK49"/>
  <c r="AJ49"/>
  <c r="AM49"/>
  <c r="AL41"/>
  <c r="AK41"/>
  <c r="AJ41"/>
  <c r="AI588"/>
  <c r="AI320"/>
  <c r="AM77"/>
  <c r="AM42"/>
  <c r="AL42"/>
  <c r="AK42"/>
  <c r="AI549"/>
  <c r="AI505"/>
  <c r="AI485"/>
  <c r="AI441"/>
  <c r="AI421"/>
  <c r="AI371"/>
  <c r="AI368"/>
  <c r="AI315"/>
  <c r="AI304"/>
  <c r="AI187"/>
  <c r="AI176"/>
  <c r="AM76"/>
  <c r="AJ76"/>
  <c r="AL76"/>
  <c r="AJ63"/>
  <c r="AM63"/>
  <c r="AK63"/>
  <c r="AM50"/>
  <c r="AL50"/>
  <c r="AK50"/>
  <c r="AJ50"/>
  <c r="AM43"/>
  <c r="AL43"/>
  <c r="AM12"/>
  <c r="AJ12"/>
  <c r="AL12"/>
  <c r="AM66"/>
  <c r="AL66"/>
  <c r="AK66"/>
  <c r="AJ66"/>
  <c r="AK76"/>
  <c r="AK12"/>
  <c r="AK88"/>
  <c r="AJ88"/>
  <c r="AM88"/>
  <c r="AL88"/>
  <c r="AM84"/>
  <c r="AJ84"/>
  <c r="AL84"/>
  <c r="AM82"/>
  <c r="AL82"/>
  <c r="AK82"/>
  <c r="AK53"/>
  <c r="AJ53"/>
  <c r="AJ39"/>
  <c r="AM39"/>
  <c r="AK24"/>
  <c r="AJ24"/>
  <c r="AM24"/>
  <c r="AL24"/>
  <c r="AM20"/>
  <c r="AJ20"/>
  <c r="AL20"/>
  <c r="AM18"/>
  <c r="AL18"/>
  <c r="AK18"/>
  <c r="AI545"/>
  <c r="AI525"/>
  <c r="AI481"/>
  <c r="AI461"/>
  <c r="AI417"/>
  <c r="AI355"/>
  <c r="AI352"/>
  <c r="AI267"/>
  <c r="AI256"/>
  <c r="AI139"/>
  <c r="AI128"/>
  <c r="AL63"/>
  <c r="AJ43"/>
  <c r="AM100"/>
  <c r="AJ100"/>
  <c r="AM83"/>
  <c r="AL83"/>
  <c r="AJ79"/>
  <c r="AM79"/>
  <c r="AL65"/>
  <c r="AK65"/>
  <c r="AJ65"/>
  <c r="AK48"/>
  <c r="AJ48"/>
  <c r="AM36"/>
  <c r="AJ36"/>
  <c r="AM19"/>
  <c r="AL19"/>
  <c r="AJ15"/>
  <c r="AM15"/>
  <c r="AI395"/>
  <c r="AM92"/>
  <c r="AJ92"/>
  <c r="AM75"/>
  <c r="AL75"/>
  <c r="AJ71"/>
  <c r="AM71"/>
  <c r="AL57"/>
  <c r="AK57"/>
  <c r="AJ57"/>
  <c r="AK40"/>
  <c r="AJ40"/>
  <c r="AM28"/>
  <c r="AJ28"/>
  <c r="AM11"/>
  <c r="AL11"/>
  <c r="AJ7"/>
  <c r="AM7"/>
  <c r="AL97"/>
  <c r="AK97"/>
  <c r="AJ97"/>
  <c r="AK80"/>
  <c r="AJ80"/>
  <c r="AM68"/>
  <c r="AJ68"/>
  <c r="AM51"/>
  <c r="AL51"/>
  <c r="AJ47"/>
  <c r="AM47"/>
  <c r="AL33"/>
  <c r="AK33"/>
  <c r="AJ33"/>
  <c r="AK16"/>
  <c r="AJ16"/>
  <c r="AM4"/>
  <c r="AJ4"/>
  <c r="AI392"/>
  <c r="AK92"/>
  <c r="AJ85"/>
  <c r="AM57"/>
  <c r="AK28"/>
  <c r="AJ21"/>
  <c r="AM91"/>
  <c r="AL91"/>
  <c r="AJ87"/>
  <c r="AM87"/>
  <c r="AL73"/>
  <c r="AK73"/>
  <c r="AJ73"/>
  <c r="AK56"/>
  <c r="AJ56"/>
  <c r="AM44"/>
  <c r="AJ44"/>
  <c r="AM27"/>
  <c r="AL27"/>
  <c r="AJ23"/>
  <c r="AM23"/>
  <c r="AL9"/>
  <c r="AK9"/>
  <c r="AJ9"/>
  <c r="AI403"/>
  <c r="AM97"/>
  <c r="AL92"/>
  <c r="AL85"/>
  <c r="AJ75"/>
  <c r="AK71"/>
  <c r="AK68"/>
  <c r="AJ61"/>
  <c r="AL40"/>
  <c r="AM33"/>
  <c r="AL28"/>
  <c r="AL21"/>
  <c r="AJ11"/>
  <c r="AK7"/>
  <c r="AK4"/>
  <c r="AK2"/>
  <c r="AL2"/>
  <c r="AM2"/>
  <c r="AM1167" l="1"/>
  <c r="AK2080"/>
  <c r="AL1287"/>
  <c r="AK1377"/>
  <c r="AM446"/>
  <c r="AM1717"/>
  <c r="AJ1447"/>
  <c r="AJ1940"/>
  <c r="AK1360"/>
  <c r="AJ804"/>
  <c r="AK1135"/>
  <c r="AL1272"/>
  <c r="AL511"/>
  <c r="AM1386"/>
  <c r="AM1177"/>
  <c r="AJ2247"/>
  <c r="AJ2163"/>
  <c r="AK358"/>
  <c r="AJ1126"/>
  <c r="AM781"/>
  <c r="AK2089"/>
  <c r="AK1307"/>
  <c r="AM717"/>
  <c r="AJ154"/>
  <c r="AK593"/>
  <c r="AJ1309"/>
  <c r="AM2232"/>
  <c r="AJ2232"/>
  <c r="AL2232"/>
  <c r="AJ2116"/>
  <c r="AL1241"/>
  <c r="AM2080"/>
  <c r="AM276"/>
  <c r="AM1309"/>
  <c r="AL2080"/>
  <c r="AM2323"/>
  <c r="AK295"/>
  <c r="AK1389"/>
  <c r="AM224"/>
  <c r="AM981"/>
  <c r="AK1300"/>
  <c r="AM2116"/>
  <c r="AL2248"/>
  <c r="AM253"/>
  <c r="AK109"/>
  <c r="AL717"/>
  <c r="AM854"/>
  <c r="AM295"/>
  <c r="AM154"/>
  <c r="AM593"/>
  <c r="AL639"/>
  <c r="AK854"/>
  <c r="AL259"/>
  <c r="AL276"/>
  <c r="AJ593"/>
  <c r="AJ1167"/>
  <c r="AK259"/>
  <c r="AJ1147"/>
  <c r="AM647"/>
  <c r="AK1167"/>
  <c r="AK1976"/>
  <c r="AJ854"/>
  <c r="AJ884"/>
  <c r="AM884"/>
  <c r="AL2076"/>
  <c r="AL884"/>
  <c r="AK2200"/>
  <c r="AL2200"/>
  <c r="AK2076"/>
  <c r="AL712"/>
  <c r="AJ483"/>
  <c r="AL1659"/>
  <c r="AM1556"/>
  <c r="AL754"/>
  <c r="AJ949"/>
  <c r="AK1452"/>
  <c r="AM2366"/>
  <c r="AJ1781"/>
  <c r="AL2053"/>
  <c r="AK2108"/>
  <c r="AL1889"/>
  <c r="AK599"/>
  <c r="AJ1598"/>
  <c r="AL1533"/>
  <c r="AM2073"/>
  <c r="AJ2155"/>
  <c r="AJ255"/>
  <c r="AL1030"/>
  <c r="AM2180"/>
  <c r="AJ719"/>
  <c r="AK2275"/>
  <c r="AM1222"/>
  <c r="AJ952"/>
  <c r="AM1976"/>
  <c r="AL1110"/>
  <c r="AL1976"/>
  <c r="AJ1769"/>
  <c r="AJ1755"/>
  <c r="AJ2108"/>
  <c r="AK2247"/>
  <c r="AJ2347"/>
  <c r="AL2072"/>
  <c r="AK285"/>
  <c r="AM413"/>
  <c r="AK1729"/>
  <c r="AJ1836"/>
  <c r="AL2078"/>
  <c r="AM1537"/>
  <c r="AL1964"/>
  <c r="AJ1317"/>
  <c r="AM2248"/>
  <c r="AK862"/>
  <c r="AM2231"/>
  <c r="AK511"/>
  <c r="AL2121"/>
  <c r="AJ2075"/>
  <c r="AM381"/>
  <c r="AJ558"/>
  <c r="AL572"/>
  <c r="AM979"/>
  <c r="AJ716"/>
  <c r="AK2356"/>
  <c r="AJ2180"/>
  <c r="AM1719"/>
  <c r="AK1216"/>
  <c r="AK2149"/>
  <c r="AM572"/>
  <c r="AK938"/>
  <c r="AL2356"/>
  <c r="AK978"/>
  <c r="AJ572"/>
  <c r="AJ279"/>
  <c r="AJ107"/>
  <c r="AJ211"/>
  <c r="AM375"/>
  <c r="AJ843"/>
  <c r="AK904"/>
  <c r="AJ2056"/>
  <c r="AL2056"/>
  <c r="AJ410"/>
  <c r="AJ2356"/>
  <c r="AM107"/>
  <c r="AL211"/>
  <c r="AJ220"/>
  <c r="AK2180"/>
  <c r="AM2056"/>
  <c r="AK684"/>
  <c r="AL1309"/>
  <c r="AM639"/>
  <c r="AM1882"/>
  <c r="AL929"/>
  <c r="AM2184"/>
  <c r="AJ1899"/>
  <c r="AJ259"/>
  <c r="AL374"/>
  <c r="AJ437"/>
  <c r="AM792"/>
  <c r="AJ2121"/>
  <c r="AJ2072"/>
  <c r="AK2116"/>
  <c r="AK2248"/>
  <c r="AM2118"/>
  <c r="AM2076"/>
  <c r="AK297"/>
  <c r="AJ673"/>
  <c r="AK743"/>
  <c r="AM934"/>
  <c r="AJ1793"/>
  <c r="AL1372"/>
  <c r="AK2184"/>
  <c r="AL1523"/>
  <c r="AL1658"/>
  <c r="AM2247"/>
  <c r="AM2075"/>
  <c r="AL2075"/>
  <c r="AL2347"/>
  <c r="AL2375"/>
  <c r="AJ124"/>
  <c r="AL812"/>
  <c r="AM1771"/>
  <c r="AL1872"/>
  <c r="AM2200"/>
  <c r="AJ517"/>
  <c r="AK2347"/>
  <c r="AM1881"/>
  <c r="AK1581"/>
  <c r="AJ479"/>
  <c r="AJ285"/>
  <c r="AJ439"/>
  <c r="AL801"/>
  <c r="AM838"/>
  <c r="AL993"/>
  <c r="AK712"/>
  <c r="AM1135"/>
  <c r="AK1836"/>
  <c r="AL1282"/>
  <c r="AK1126"/>
  <c r="AK791"/>
  <c r="AM2236"/>
  <c r="AK1769"/>
  <c r="AK2053"/>
  <c r="AJ1607"/>
  <c r="AK2087"/>
  <c r="AM2279"/>
  <c r="AK1556"/>
  <c r="AK2259"/>
  <c r="AJ2360"/>
  <c r="AM1492"/>
  <c r="AK279"/>
  <c r="AL274"/>
  <c r="AK113"/>
  <c r="AL556"/>
  <c r="AK449"/>
  <c r="AJ599"/>
  <c r="AL991"/>
  <c r="AJ413"/>
  <c r="AK698"/>
  <c r="AM907"/>
  <c r="AK1030"/>
  <c r="AJ1050"/>
  <c r="AJ2236"/>
  <c r="AJ1574"/>
  <c r="AM806"/>
  <c r="AM1272"/>
  <c r="AK2327"/>
  <c r="AJ2059"/>
  <c r="AM285"/>
  <c r="AJ875"/>
  <c r="AM1015"/>
  <c r="AM1833"/>
  <c r="AM1574"/>
  <c r="AK329"/>
  <c r="AM255"/>
  <c r="AL539"/>
  <c r="AL760"/>
  <c r="AJ474"/>
  <c r="AJ1360"/>
  <c r="AK1369"/>
  <c r="AM904"/>
  <c r="AK2072"/>
  <c r="AK1196"/>
  <c r="AL510"/>
  <c r="AJ1655"/>
  <c r="AL2120"/>
  <c r="AK707"/>
  <c r="AM2336"/>
  <c r="AL2231"/>
  <c r="AJ1606"/>
  <c r="AK2336"/>
  <c r="AL1717"/>
  <c r="AJ213"/>
  <c r="AL838"/>
  <c r="AJ2294"/>
  <c r="AM365"/>
  <c r="AJ586"/>
  <c r="AJ2172"/>
  <c r="AL1177"/>
  <c r="AM423"/>
  <c r="AJ329"/>
  <c r="AK255"/>
  <c r="AK804"/>
  <c r="AK354"/>
  <c r="AL904"/>
  <c r="AK1659"/>
  <c r="AJ1972"/>
  <c r="AL1907"/>
  <c r="AK1317"/>
  <c r="AK510"/>
  <c r="AJ1510"/>
  <c r="AJ2231"/>
  <c r="AK548"/>
  <c r="AM1225"/>
  <c r="AJ2336"/>
  <c r="AM2292"/>
  <c r="AJ1717"/>
  <c r="AJ1556"/>
  <c r="AM146"/>
  <c r="AK839"/>
  <c r="AL1344"/>
  <c r="AK1708"/>
  <c r="AM1859"/>
  <c r="AL1833"/>
  <c r="AL1190"/>
  <c r="AM2087"/>
  <c r="AK2003"/>
  <c r="AL2348"/>
  <c r="AM1423"/>
  <c r="AJ274"/>
  <c r="AJ295"/>
  <c r="AM279"/>
  <c r="AL146"/>
  <c r="AK274"/>
  <c r="AK211"/>
  <c r="AK276"/>
  <c r="AK439"/>
  <c r="AK556"/>
  <c r="AK375"/>
  <c r="AK648"/>
  <c r="AJ839"/>
  <c r="AL804"/>
  <c r="AM716"/>
  <c r="AJ717"/>
  <c r="AM993"/>
  <c r="AJ1377"/>
  <c r="AM949"/>
  <c r="AJ402"/>
  <c r="AM712"/>
  <c r="AM1253"/>
  <c r="AK1767"/>
  <c r="AM1282"/>
  <c r="AM1030"/>
  <c r="AL791"/>
  <c r="AM2053"/>
  <c r="AK1547"/>
  <c r="AJ1408"/>
  <c r="AJ1659"/>
  <c r="AL2172"/>
  <c r="AK2378"/>
  <c r="AL1769"/>
  <c r="AK1833"/>
  <c r="AM1317"/>
  <c r="AK2236"/>
  <c r="AJ2279"/>
  <c r="AJ1190"/>
  <c r="AJ563"/>
  <c r="AL2087"/>
  <c r="AJ2333"/>
  <c r="AJ1272"/>
  <c r="AJ1578"/>
  <c r="AM2375"/>
  <c r="AJ2327"/>
  <c r="AK1282"/>
  <c r="AK213"/>
  <c r="AL2036"/>
  <c r="AM1360"/>
  <c r="AJ1859"/>
  <c r="AK2360"/>
  <c r="AK838"/>
  <c r="AL1581"/>
  <c r="AK2172"/>
  <c r="AK1429"/>
  <c r="AJ857"/>
  <c r="AJ2040"/>
  <c r="AK182"/>
  <c r="AL107"/>
  <c r="AL113"/>
  <c r="AM220"/>
  <c r="AK979"/>
  <c r="AK483"/>
  <c r="AL684"/>
  <c r="AK474"/>
  <c r="AL1377"/>
  <c r="AL663"/>
  <c r="AL354"/>
  <c r="AL1135"/>
  <c r="AM952"/>
  <c r="AK843"/>
  <c r="AL938"/>
  <c r="AJ1216"/>
  <c r="AL1353"/>
  <c r="AJ639"/>
  <c r="AK1287"/>
  <c r="AM2040"/>
  <c r="AL2108"/>
  <c r="AL2378"/>
  <c r="AM1907"/>
  <c r="AJ1664"/>
  <c r="AJ2184"/>
  <c r="AJ2348"/>
  <c r="AK2078"/>
  <c r="AM2120"/>
  <c r="AM1810"/>
  <c r="AK2279"/>
  <c r="AK2224"/>
  <c r="AJ2375"/>
  <c r="AL719"/>
  <c r="AL1781"/>
  <c r="AM511"/>
  <c r="AK1225"/>
  <c r="AJ1429"/>
  <c r="AL2073"/>
  <c r="AK2040"/>
  <c r="AJ2329"/>
  <c r="AK663"/>
  <c r="AM268"/>
  <c r="AJ1892"/>
  <c r="AL1664"/>
  <c r="AM2182"/>
  <c r="AL665"/>
  <c r="AL1410"/>
  <c r="AK617"/>
  <c r="AL154"/>
  <c r="AM374"/>
  <c r="AM216"/>
  <c r="AJ113"/>
  <c r="AJ268"/>
  <c r="AK220"/>
  <c r="AL813"/>
  <c r="AL230"/>
  <c r="AJ684"/>
  <c r="AM474"/>
  <c r="AL716"/>
  <c r="AJ1153"/>
  <c r="AL446"/>
  <c r="AL949"/>
  <c r="AL413"/>
  <c r="AL1836"/>
  <c r="AK1447"/>
  <c r="AM1802"/>
  <c r="AL952"/>
  <c r="AM843"/>
  <c r="AJ938"/>
  <c r="AL1216"/>
  <c r="AK515"/>
  <c r="AK897"/>
  <c r="AJ2036"/>
  <c r="AM2360"/>
  <c r="AJ2018"/>
  <c r="AL1598"/>
  <c r="AK1907"/>
  <c r="AJ2120"/>
  <c r="AK1810"/>
  <c r="AK1450"/>
  <c r="AM2024"/>
  <c r="AM2327"/>
  <c r="AM665"/>
  <c r="AL1225"/>
  <c r="AM1533"/>
  <c r="AJ1081"/>
  <c r="AL907"/>
  <c r="AM2059"/>
  <c r="AL1949"/>
  <c r="AK1665"/>
  <c r="AM813"/>
  <c r="AK2348"/>
  <c r="AL1810"/>
  <c r="AJ1201"/>
  <c r="AM290"/>
  <c r="AL216"/>
  <c r="AL439"/>
  <c r="AM556"/>
  <c r="AJ375"/>
  <c r="AM719"/>
  <c r="AJ979"/>
  <c r="AL1024"/>
  <c r="AK1121"/>
  <c r="AJ1452"/>
  <c r="AJ515"/>
  <c r="AJ897"/>
  <c r="AL2361"/>
  <c r="AK2036"/>
  <c r="AM1940"/>
  <c r="AL1890"/>
  <c r="AM2003"/>
  <c r="AJ1450"/>
  <c r="AK889"/>
  <c r="AJ665"/>
  <c r="AK2059"/>
  <c r="AL1767"/>
  <c r="AM1845"/>
  <c r="AK1949"/>
  <c r="AK812"/>
  <c r="AK703"/>
  <c r="AL1998"/>
  <c r="AL2132"/>
  <c r="AL307"/>
  <c r="AL527"/>
  <c r="AJ539"/>
  <c r="AK760"/>
  <c r="AJ462"/>
  <c r="AM1369"/>
  <c r="AK409"/>
  <c r="AK1786"/>
  <c r="AL1050"/>
  <c r="AL1881"/>
  <c r="AK1890"/>
  <c r="AL1489"/>
  <c r="AK2086"/>
  <c r="AJ1096"/>
  <c r="AL793"/>
  <c r="AL1485"/>
  <c r="AL1415"/>
  <c r="AJ1998"/>
  <c r="AL229"/>
  <c r="AK1582"/>
  <c r="AM1831"/>
  <c r="AL155"/>
  <c r="AM812"/>
  <c r="AJ753"/>
  <c r="AM1786"/>
  <c r="AM1109"/>
  <c r="AM1356"/>
  <c r="AK1998"/>
  <c r="AJ527"/>
  <c r="AM760"/>
  <c r="AL449"/>
  <c r="AJ435"/>
  <c r="AK997"/>
  <c r="AK1177"/>
  <c r="AK1050"/>
  <c r="AK1881"/>
  <c r="AM1489"/>
  <c r="AJ2132"/>
  <c r="AK793"/>
  <c r="AL1447"/>
  <c r="AJ1557"/>
  <c r="AM1169"/>
  <c r="AL245"/>
  <c r="AJ1285"/>
  <c r="AM1499"/>
  <c r="AM177"/>
  <c r="AM587"/>
  <c r="AM875"/>
  <c r="AJ698"/>
  <c r="AJ1687"/>
  <c r="AJ2044"/>
  <c r="AM1986"/>
  <c r="AM1796"/>
  <c r="AM1655"/>
  <c r="AL2149"/>
  <c r="AM707"/>
  <c r="AJ704"/>
  <c r="AK1606"/>
  <c r="AL875"/>
  <c r="AL2016"/>
  <c r="AJ1278"/>
  <c r="AM2315"/>
  <c r="AK208"/>
  <c r="AK754"/>
  <c r="AM698"/>
  <c r="AM1126"/>
  <c r="AK1495"/>
  <c r="AK2044"/>
  <c r="AJ1796"/>
  <c r="AM1989"/>
  <c r="AL1995"/>
  <c r="AM2013"/>
  <c r="AJ1894"/>
  <c r="AM1500"/>
  <c r="AK1180"/>
  <c r="AK1745"/>
  <c r="AL2214"/>
  <c r="AJ393"/>
  <c r="AJ328"/>
  <c r="AL1281"/>
  <c r="AM610"/>
  <c r="AK695"/>
  <c r="AM1274"/>
  <c r="AK1078"/>
  <c r="AL1107"/>
  <c r="AJ1109"/>
  <c r="AM1890"/>
  <c r="AJ1779"/>
  <c r="AJ1072"/>
  <c r="AK2071"/>
  <c r="AK1169"/>
  <c r="AK2395"/>
  <c r="AM1787"/>
  <c r="AK2013"/>
  <c r="AM1894"/>
  <c r="AL1500"/>
  <c r="AM1188"/>
  <c r="AJ1774"/>
  <c r="AJ2315"/>
  <c r="AK393"/>
  <c r="AK328"/>
  <c r="AJ1281"/>
  <c r="AJ966"/>
  <c r="AM1674"/>
  <c r="AJ610"/>
  <c r="AJ1188"/>
  <c r="AL636"/>
  <c r="AM696"/>
  <c r="AJ1180"/>
  <c r="AM1745"/>
  <c r="AJ2101"/>
  <c r="AL1894"/>
  <c r="AK1500"/>
  <c r="AL2350"/>
  <c r="AK1774"/>
  <c r="AL1188"/>
  <c r="AM1774"/>
  <c r="AJ2219"/>
  <c r="AJ2083"/>
  <c r="AK2315"/>
  <c r="AK2219"/>
  <c r="AK1787"/>
  <c r="AJ2013"/>
  <c r="AK696"/>
  <c r="AK209"/>
  <c r="AL2219"/>
  <c r="AL123"/>
  <c r="AM273"/>
  <c r="AL328"/>
  <c r="AJ1169"/>
  <c r="AM1281"/>
  <c r="AM725"/>
  <c r="AL1772"/>
  <c r="AL1802"/>
  <c r="AL610"/>
  <c r="AM1180"/>
  <c r="AK2321"/>
  <c r="AL1576"/>
  <c r="AL1882"/>
  <c r="AM1600"/>
  <c r="AM1826"/>
  <c r="AJ1987"/>
  <c r="AM1779"/>
  <c r="AL1677"/>
  <c r="AL1745"/>
  <c r="AL393"/>
  <c r="AL1787"/>
  <c r="AM123"/>
  <c r="AJ1666"/>
  <c r="AL1634"/>
  <c r="AM1308"/>
  <c r="AM1987"/>
  <c r="AK2185"/>
  <c r="AM1677"/>
  <c r="AK2322"/>
  <c r="AJ123"/>
  <c r="AM695"/>
  <c r="AL725"/>
  <c r="AK1802"/>
  <c r="AL1109"/>
  <c r="AK1882"/>
  <c r="AK1987"/>
  <c r="AK1779"/>
  <c r="AL2071"/>
  <c r="AK1677"/>
  <c r="AK1579"/>
  <c r="AK495"/>
  <c r="AJ1082"/>
  <c r="AL718"/>
  <c r="AM1235"/>
  <c r="AM1643"/>
  <c r="AM409"/>
  <c r="AM1843"/>
  <c r="AL1458"/>
  <c r="AM1268"/>
  <c r="AJ1026"/>
  <c r="AM332"/>
  <c r="AL185"/>
  <c r="AM242"/>
  <c r="AM367"/>
  <c r="AK155"/>
  <c r="AK1181"/>
  <c r="AJ626"/>
  <c r="AJ1786"/>
  <c r="AM1540"/>
  <c r="AL2049"/>
  <c r="AL242"/>
  <c r="AM794"/>
  <c r="AK615"/>
  <c r="AM1711"/>
  <c r="AM1609"/>
  <c r="AK2270"/>
  <c r="AL1540"/>
  <c r="AM704"/>
  <c r="AM110"/>
  <c r="AM921"/>
  <c r="AM1181"/>
  <c r="AM2033"/>
  <c r="AK2005"/>
  <c r="AJ1685"/>
  <c r="AL258"/>
  <c r="AJ186"/>
  <c r="AL1278"/>
  <c r="AK1137"/>
  <c r="AM922"/>
  <c r="AJ2229"/>
  <c r="AK1540"/>
  <c r="AK576"/>
  <c r="AK2033"/>
  <c r="AJ2227"/>
  <c r="AJ1953"/>
  <c r="AL2223"/>
  <c r="AJ326"/>
  <c r="AJ1864"/>
  <c r="AM1137"/>
  <c r="AJ1356"/>
  <c r="AL190"/>
  <c r="AM1685"/>
  <c r="AJ2323"/>
  <c r="AK2227"/>
  <c r="AL1332"/>
  <c r="AJ170"/>
  <c r="AK118"/>
  <c r="AK555"/>
  <c r="AJ155"/>
  <c r="AM999"/>
  <c r="AJ191"/>
  <c r="AL1181"/>
  <c r="AL1193"/>
  <c r="AL1491"/>
  <c r="AM1285"/>
  <c r="AM1695"/>
  <c r="AM1898"/>
  <c r="AL681"/>
  <c r="AL565"/>
  <c r="AM2371"/>
  <c r="AM2227"/>
  <c r="AM245"/>
  <c r="AJ2033"/>
  <c r="AK1873"/>
  <c r="AJ2387"/>
  <c r="AM182"/>
  <c r="AL1111"/>
  <c r="AK718"/>
  <c r="AJ1137"/>
  <c r="AJ209"/>
  <c r="AL1585"/>
  <c r="AK1491"/>
  <c r="AJ1080"/>
  <c r="AM1325"/>
  <c r="AL1481"/>
  <c r="AK1435"/>
  <c r="AL2222"/>
  <c r="AM1995"/>
  <c r="AK816"/>
  <c r="AL1356"/>
  <c r="AJ1415"/>
  <c r="AL2323"/>
  <c r="AM387"/>
  <c r="AK560"/>
  <c r="AJ160"/>
  <c r="AM1449"/>
  <c r="AJ332"/>
  <c r="AK296"/>
  <c r="AK258"/>
  <c r="AJ592"/>
  <c r="AJ661"/>
  <c r="AM750"/>
  <c r="AL1029"/>
  <c r="AJ1332"/>
  <c r="AJ409"/>
  <c r="AK1245"/>
  <c r="AJ1711"/>
  <c r="AM1811"/>
  <c r="AK1486"/>
  <c r="AK1625"/>
  <c r="AK2212"/>
  <c r="AK502"/>
  <c r="AL1285"/>
  <c r="AJ2225"/>
  <c r="AM1160"/>
  <c r="AK2332"/>
  <c r="AM1762"/>
  <c r="AJ2143"/>
  <c r="AK1995"/>
  <c r="AM2350"/>
  <c r="AL835"/>
  <c r="AL1525"/>
  <c r="AJ1765"/>
  <c r="AK1645"/>
  <c r="AK1685"/>
  <c r="AL143"/>
  <c r="AJ316"/>
  <c r="AJ2062"/>
  <c r="AL168"/>
  <c r="AJ703"/>
  <c r="AM1278"/>
  <c r="AL1108"/>
  <c r="AL1345"/>
  <c r="AL1811"/>
  <c r="AL1640"/>
  <c r="AK1841"/>
  <c r="AL2344"/>
  <c r="AK955"/>
  <c r="AK1531"/>
  <c r="AM2016"/>
  <c r="AK2012"/>
  <c r="AJ173"/>
  <c r="AK191"/>
  <c r="AK2308"/>
  <c r="AK201"/>
  <c r="AJ182"/>
  <c r="AK335"/>
  <c r="AL460"/>
  <c r="AL661"/>
  <c r="AK750"/>
  <c r="AL676"/>
  <c r="AL999"/>
  <c r="AJ735"/>
  <c r="AK1370"/>
  <c r="AM1392"/>
  <c r="AK1831"/>
  <c r="AK1345"/>
  <c r="AK1325"/>
  <c r="AL283"/>
  <c r="AL2014"/>
  <c r="AJ1160"/>
  <c r="AK2204"/>
  <c r="AL2086"/>
  <c r="AJ2214"/>
  <c r="AK1849"/>
  <c r="AJ2256"/>
  <c r="AJ1569"/>
  <c r="AL1961"/>
  <c r="AJ2288"/>
  <c r="AL889"/>
  <c r="AK1415"/>
  <c r="AL1876"/>
  <c r="AK2371"/>
  <c r="AJ2016"/>
  <c r="AJ104"/>
  <c r="AM308"/>
  <c r="AK307"/>
  <c r="AM219"/>
  <c r="AL708"/>
  <c r="AK1920"/>
  <c r="AL885"/>
  <c r="AL1942"/>
  <c r="AK1293"/>
  <c r="AM573"/>
  <c r="AK1472"/>
  <c r="AK1937"/>
  <c r="AL1986"/>
  <c r="AK2151"/>
  <c r="AK1160"/>
  <c r="AJ2086"/>
  <c r="AM1849"/>
  <c r="AM1961"/>
  <c r="AL1725"/>
  <c r="AJ1933"/>
  <c r="AM2225"/>
  <c r="AJ2217"/>
  <c r="AJ2099"/>
  <c r="AK1725"/>
  <c r="AL201"/>
  <c r="AL799"/>
  <c r="AM998"/>
  <c r="AL2101"/>
  <c r="AM499"/>
  <c r="AK2267"/>
  <c r="AM2214"/>
  <c r="AJ1849"/>
  <c r="AK1961"/>
  <c r="AM104"/>
  <c r="AJ408"/>
  <c r="AK157"/>
  <c r="AJ999"/>
  <c r="AK708"/>
  <c r="AJ604"/>
  <c r="AK1185"/>
  <c r="AM710"/>
  <c r="AL1094"/>
  <c r="AL1457"/>
  <c r="AJ1937"/>
  <c r="AM1498"/>
  <c r="AJ502"/>
  <c r="AJ2220"/>
  <c r="AM1459"/>
  <c r="AM1780"/>
  <c r="AM2143"/>
  <c r="AL1739"/>
  <c r="AJ889"/>
  <c r="AJ1725"/>
  <c r="AK1392"/>
  <c r="AL2225"/>
  <c r="AM2322"/>
  <c r="AL1709"/>
  <c r="AM2137"/>
  <c r="AL2099"/>
  <c r="AK306"/>
  <c r="AJ1857"/>
  <c r="AL419"/>
  <c r="AK676"/>
  <c r="AK252"/>
  <c r="AK408"/>
  <c r="AL580"/>
  <c r="AL157"/>
  <c r="AL503"/>
  <c r="AJ708"/>
  <c r="AK432"/>
  <c r="AM604"/>
  <c r="AM1185"/>
  <c r="AL1149"/>
  <c r="AK710"/>
  <c r="AL1280"/>
  <c r="AJ1480"/>
  <c r="AK973"/>
  <c r="AL637"/>
  <c r="AL1375"/>
  <c r="AL628"/>
  <c r="AM2101"/>
  <c r="AJ1457"/>
  <c r="AM1937"/>
  <c r="AL2136"/>
  <c r="AL1778"/>
  <c r="AL1498"/>
  <c r="AK1768"/>
  <c r="AM502"/>
  <c r="AK870"/>
  <c r="AL1459"/>
  <c r="AL2143"/>
  <c r="AM1942"/>
  <c r="AJ1916"/>
  <c r="AK245"/>
  <c r="AJ2322"/>
  <c r="AJ1709"/>
  <c r="AK2137"/>
  <c r="AK1986"/>
  <c r="AK152"/>
  <c r="AM1406"/>
  <c r="AJ201"/>
  <c r="AM1018"/>
  <c r="AM1569"/>
  <c r="AK672"/>
  <c r="AJ324"/>
  <c r="AM180"/>
  <c r="AL555"/>
  <c r="AJ432"/>
  <c r="AM1041"/>
  <c r="AL1259"/>
  <c r="AL1480"/>
  <c r="AJ973"/>
  <c r="AK637"/>
  <c r="AM1336"/>
  <c r="AJ840"/>
  <c r="AL840"/>
  <c r="AL1944"/>
  <c r="AK1381"/>
  <c r="AJ2145"/>
  <c r="AK1640"/>
  <c r="AK1498"/>
  <c r="AM2226"/>
  <c r="AJ870"/>
  <c r="AL1697"/>
  <c r="AM2264"/>
  <c r="AJ1483"/>
  <c r="AM1361"/>
  <c r="AM2387"/>
  <c r="AK2363"/>
  <c r="AJ2283"/>
  <c r="AJ1517"/>
  <c r="AL2341"/>
  <c r="AK1694"/>
  <c r="AJ293"/>
  <c r="AJ1694"/>
  <c r="AL1748"/>
  <c r="AK768"/>
  <c r="AL2387"/>
  <c r="AM672"/>
  <c r="AM1469"/>
  <c r="AL385"/>
  <c r="AM362"/>
  <c r="AJ180"/>
  <c r="AJ121"/>
  <c r="AJ307"/>
  <c r="AM555"/>
  <c r="AK129"/>
  <c r="AJ111"/>
  <c r="AK539"/>
  <c r="AM967"/>
  <c r="AK643"/>
  <c r="AL721"/>
  <c r="AJ748"/>
  <c r="AL1261"/>
  <c r="AJ1149"/>
  <c r="AL1392"/>
  <c r="AK1864"/>
  <c r="AJ1791"/>
  <c r="AL922"/>
  <c r="AK1679"/>
  <c r="AK2369"/>
  <c r="AL1472"/>
  <c r="AK1692"/>
  <c r="AM1957"/>
  <c r="AJ2138"/>
  <c r="AJ1640"/>
  <c r="AM1191"/>
  <c r="AM1264"/>
  <c r="AJ2369"/>
  <c r="AK1088"/>
  <c r="AJ1325"/>
  <c r="AJ336"/>
  <c r="AJ2052"/>
  <c r="AJ2149"/>
  <c r="AL2209"/>
  <c r="AK1277"/>
  <c r="AK1574"/>
  <c r="AM1675"/>
  <c r="AJ2223"/>
  <c r="AM1694"/>
  <c r="AJ768"/>
  <c r="AL1266"/>
  <c r="AM2355"/>
  <c r="AJ2243"/>
  <c r="AM2283"/>
  <c r="AJ2371"/>
  <c r="AL2379"/>
  <c r="AM2011"/>
  <c r="AL1637"/>
  <c r="AM2395"/>
  <c r="AJ2275"/>
  <c r="AL672"/>
  <c r="AK1149"/>
  <c r="AJ1665"/>
  <c r="AK336"/>
  <c r="AK2223"/>
  <c r="AM721"/>
  <c r="AJ1363"/>
  <c r="AM1472"/>
  <c r="AM1277"/>
  <c r="AK2159"/>
  <c r="AJ2355"/>
  <c r="AL2243"/>
  <c r="AK317"/>
  <c r="AL111"/>
  <c r="AM548"/>
  <c r="AM789"/>
  <c r="AM899"/>
  <c r="AK721"/>
  <c r="AM942"/>
  <c r="AL400"/>
  <c r="AJ917"/>
  <c r="AK1009"/>
  <c r="AM1390"/>
  <c r="AJ1511"/>
  <c r="AJ706"/>
  <c r="AL881"/>
  <c r="AL1232"/>
  <c r="AL1587"/>
  <c r="AK1938"/>
  <c r="AK1911"/>
  <c r="AL1191"/>
  <c r="AK941"/>
  <c r="AK150"/>
  <c r="AM336"/>
  <c r="AJ2085"/>
  <c r="AJ2226"/>
  <c r="AJ1277"/>
  <c r="AL1503"/>
  <c r="AJ1641"/>
  <c r="AL1666"/>
  <c r="AL2079"/>
  <c r="AJ1675"/>
  <c r="AL1096"/>
  <c r="AJ1112"/>
  <c r="AL2134"/>
  <c r="AJ1748"/>
  <c r="AM713"/>
  <c r="AM1636"/>
  <c r="AL2307"/>
  <c r="AL2355"/>
  <c r="AM1468"/>
  <c r="AJ2379"/>
  <c r="AM2243"/>
  <c r="AM2083"/>
  <c r="AL2203"/>
  <c r="AK2138"/>
  <c r="AM1997"/>
  <c r="AL1589"/>
  <c r="AM2275"/>
  <c r="AK1428"/>
  <c r="AL1139"/>
  <c r="AK385"/>
  <c r="AJ129"/>
  <c r="AK1261"/>
  <c r="AL1390"/>
  <c r="AJ1232"/>
  <c r="AK2085"/>
  <c r="AL1675"/>
  <c r="AJ2307"/>
  <c r="AJ2203"/>
  <c r="AK2011"/>
  <c r="AK288"/>
  <c r="AK168"/>
  <c r="AM317"/>
  <c r="AJ288"/>
  <c r="AK111"/>
  <c r="AL548"/>
  <c r="AJ967"/>
  <c r="AL789"/>
  <c r="AL108"/>
  <c r="AL673"/>
  <c r="AJ815"/>
  <c r="AM829"/>
  <c r="AM1318"/>
  <c r="AL753"/>
  <c r="AL376"/>
  <c r="AK945"/>
  <c r="AM1009"/>
  <c r="AJ1390"/>
  <c r="AM1707"/>
  <c r="AM706"/>
  <c r="AK2209"/>
  <c r="AM1232"/>
  <c r="AM1174"/>
  <c r="AK2226"/>
  <c r="AM2085"/>
  <c r="AK1600"/>
  <c r="AM475"/>
  <c r="AJ941"/>
  <c r="AL1449"/>
  <c r="AJ675"/>
  <c r="AL1439"/>
  <c r="AL2138"/>
  <c r="AL1249"/>
  <c r="AM1586"/>
  <c r="AK1666"/>
  <c r="AL2030"/>
  <c r="AL1112"/>
  <c r="AM2134"/>
  <c r="AK1748"/>
  <c r="AM415"/>
  <c r="AM1565"/>
  <c r="AJ640"/>
  <c r="AM2332"/>
  <c r="AM1445"/>
  <c r="AK2379"/>
  <c r="AM1895"/>
  <c r="AK2083"/>
  <c r="AJ1707"/>
  <c r="AK2203"/>
  <c r="AL1997"/>
  <c r="AJ1589"/>
  <c r="AM2329"/>
  <c r="AJ1941"/>
  <c r="AL1469"/>
  <c r="AL1264"/>
  <c r="AL2165"/>
  <c r="AL967"/>
  <c r="AM1650"/>
  <c r="AK1191"/>
  <c r="AJ301"/>
  <c r="AM1589"/>
  <c r="AJ385"/>
  <c r="AJ391"/>
  <c r="AM282"/>
  <c r="AJ168"/>
  <c r="AL317"/>
  <c r="AM194"/>
  <c r="AJ383"/>
  <c r="AM632"/>
  <c r="AK789"/>
  <c r="AM673"/>
  <c r="AJ821"/>
  <c r="AJ1261"/>
  <c r="AM753"/>
  <c r="AK618"/>
  <c r="AL1009"/>
  <c r="AL1707"/>
  <c r="AK706"/>
  <c r="AL1972"/>
  <c r="AL1418"/>
  <c r="AM1970"/>
  <c r="AJ1600"/>
  <c r="AM941"/>
  <c r="AK1449"/>
  <c r="AM1832"/>
  <c r="AK210"/>
  <c r="AM1439"/>
  <c r="AJ1825"/>
  <c r="AM1249"/>
  <c r="AL1586"/>
  <c r="AK1874"/>
  <c r="AK2342"/>
  <c r="AK761"/>
  <c r="AJ2091"/>
  <c r="AJ2171"/>
  <c r="AK2283"/>
  <c r="AL2329"/>
  <c r="AL1941"/>
  <c r="AK2307"/>
  <c r="AK1469"/>
  <c r="AJ198"/>
  <c r="AK230"/>
  <c r="AK1997"/>
  <c r="AK2052"/>
  <c r="AM768"/>
  <c r="AK465"/>
  <c r="AK194"/>
  <c r="AJ433"/>
  <c r="AK381"/>
  <c r="AK284"/>
  <c r="AK818"/>
  <c r="AJ1099"/>
  <c r="AL1218"/>
  <c r="AK1267"/>
  <c r="AJ1970"/>
  <c r="AK1972"/>
  <c r="AM1270"/>
  <c r="AM1825"/>
  <c r="AJ769"/>
  <c r="AK1249"/>
  <c r="AK1442"/>
  <c r="AK1586"/>
  <c r="AM1982"/>
  <c r="AJ2332"/>
  <c r="AK1867"/>
  <c r="AJ2318"/>
  <c r="AJ761"/>
  <c r="AJ373"/>
  <c r="AM2091"/>
  <c r="AK229"/>
  <c r="AL2091"/>
  <c r="AL1105"/>
  <c r="AK1941"/>
  <c r="AJ488"/>
  <c r="AJ1519"/>
  <c r="AK1933"/>
  <c r="AL1501"/>
  <c r="AJ1428"/>
  <c r="AK407"/>
  <c r="AK271"/>
  <c r="AK316"/>
  <c r="AJ369"/>
  <c r="AK146"/>
  <c r="AJ297"/>
  <c r="AJ249"/>
  <c r="AK173"/>
  <c r="AK268"/>
  <c r="AK346"/>
  <c r="AM408"/>
  <c r="AM460"/>
  <c r="AJ426"/>
  <c r="AM157"/>
  <c r="AJ459"/>
  <c r="AK813"/>
  <c r="AM658"/>
  <c r="AJ831"/>
  <c r="AL557"/>
  <c r="AJ743"/>
  <c r="AJ993"/>
  <c r="AK1029"/>
  <c r="AK365"/>
  <c r="AM1078"/>
  <c r="AL1708"/>
  <c r="AL997"/>
  <c r="AK1228"/>
  <c r="AK1280"/>
  <c r="AL1729"/>
  <c r="AL1362"/>
  <c r="AJ637"/>
  <c r="AJ1123"/>
  <c r="AJ1362"/>
  <c r="AM636"/>
  <c r="AJ885"/>
  <c r="AM209"/>
  <c r="AM897"/>
  <c r="AJ1743"/>
  <c r="AK2273"/>
  <c r="AK1110"/>
  <c r="AK1499"/>
  <c r="AK1650"/>
  <c r="AL1957"/>
  <c r="AK1585"/>
  <c r="AK1174"/>
  <c r="AJ1434"/>
  <c r="AL2385"/>
  <c r="AK2049"/>
  <c r="AK1617"/>
  <c r="AK2316"/>
  <c r="AM1664"/>
  <c r="AM670"/>
  <c r="AK2260"/>
  <c r="AK1190"/>
  <c r="AJ1481"/>
  <c r="AK2122"/>
  <c r="AK1489"/>
  <c r="AM1747"/>
  <c r="AK1982"/>
  <c r="AL1604"/>
  <c r="AK2333"/>
  <c r="AK2132"/>
  <c r="AJ1898"/>
  <c r="AM1538"/>
  <c r="AK1112"/>
  <c r="AJ2134"/>
  <c r="AM835"/>
  <c r="AK1460"/>
  <c r="AM1410"/>
  <c r="AJ713"/>
  <c r="AM133"/>
  <c r="AM1952"/>
  <c r="AJ1740"/>
  <c r="AK1492"/>
  <c r="AL2107"/>
  <c r="AJ1845"/>
  <c r="AJ1994"/>
  <c r="AM2299"/>
  <c r="AL1423"/>
  <c r="AK1451"/>
  <c r="AM1332"/>
  <c r="AM407"/>
  <c r="AK568"/>
  <c r="AK1898"/>
  <c r="AL337"/>
  <c r="AM568"/>
  <c r="AJ1174"/>
  <c r="AM1621"/>
  <c r="AM185"/>
  <c r="AK248"/>
  <c r="AM380"/>
  <c r="AK143"/>
  <c r="AM251"/>
  <c r="AL290"/>
  <c r="AK344"/>
  <c r="AL109"/>
  <c r="AL437"/>
  <c r="AM337"/>
  <c r="AK460"/>
  <c r="AJ568"/>
  <c r="AM648"/>
  <c r="AM419"/>
  <c r="AM160"/>
  <c r="AK664"/>
  <c r="AM1305"/>
  <c r="AM928"/>
  <c r="AJ1241"/>
  <c r="AK798"/>
  <c r="AM1024"/>
  <c r="AL365"/>
  <c r="AK1266"/>
  <c r="AM1362"/>
  <c r="AL339"/>
  <c r="AM997"/>
  <c r="AM1121"/>
  <c r="AJ1205"/>
  <c r="AJ1729"/>
  <c r="AK1094"/>
  <c r="AJ1057"/>
  <c r="AM1316"/>
  <c r="AJ1708"/>
  <c r="AK628"/>
  <c r="AL756"/>
  <c r="AJ1700"/>
  <c r="AJ1965"/>
  <c r="AL1260"/>
  <c r="AM1389"/>
  <c r="AK1567"/>
  <c r="AM1923"/>
  <c r="AM1585"/>
  <c r="AJ2373"/>
  <c r="AJ2361"/>
  <c r="AK670"/>
  <c r="AK1465"/>
  <c r="AJ1768"/>
  <c r="AM2312"/>
  <c r="AL1577"/>
  <c r="AM1460"/>
  <c r="AL1905"/>
  <c r="AK1691"/>
  <c r="AL2333"/>
  <c r="AJ1697"/>
  <c r="AL1358"/>
  <c r="AJ2046"/>
  <c r="AM2207"/>
  <c r="AK1538"/>
  <c r="AK2000"/>
  <c r="AJ206"/>
  <c r="AK1321"/>
  <c r="AM1429"/>
  <c r="AJ937"/>
  <c r="AK1410"/>
  <c r="AJ985"/>
  <c r="AJ2281"/>
  <c r="AL857"/>
  <c r="AM1612"/>
  <c r="AK1667"/>
  <c r="AK1845"/>
  <c r="AJ1901"/>
  <c r="AM2265"/>
  <c r="AM1344"/>
  <c r="AM1924"/>
  <c r="AM1892"/>
  <c r="AK185"/>
  <c r="AL284"/>
  <c r="AK636"/>
  <c r="AL1650"/>
  <c r="AM298"/>
  <c r="AJ407"/>
  <c r="AK1070"/>
  <c r="AM885"/>
  <c r="AL1691"/>
  <c r="AM1358"/>
  <c r="AL1538"/>
  <c r="AJ248"/>
  <c r="AL251"/>
  <c r="AK290"/>
  <c r="AJ344"/>
  <c r="AJ529"/>
  <c r="AJ589"/>
  <c r="AK184"/>
  <c r="AL518"/>
  <c r="AL648"/>
  <c r="AL776"/>
  <c r="AK414"/>
  <c r="AM114"/>
  <c r="AM616"/>
  <c r="AM883"/>
  <c r="AM664"/>
  <c r="AJ671"/>
  <c r="AK928"/>
  <c r="AK1241"/>
  <c r="AJ798"/>
  <c r="AJ1024"/>
  <c r="AJ1305"/>
  <c r="AM264"/>
  <c r="AM950"/>
  <c r="AJ339"/>
  <c r="AM1205"/>
  <c r="AL1253"/>
  <c r="AJ960"/>
  <c r="AK756"/>
  <c r="AK1005"/>
  <c r="AJ1150"/>
  <c r="AK732"/>
  <c r="AJ1423"/>
  <c r="AM2044"/>
  <c r="AJ1389"/>
  <c r="AM1567"/>
  <c r="AL1923"/>
  <c r="AM1408"/>
  <c r="AM2018"/>
  <c r="AK2328"/>
  <c r="AM1595"/>
  <c r="AM1434"/>
  <c r="AJ670"/>
  <c r="AL1069"/>
  <c r="AJ1465"/>
  <c r="AM1768"/>
  <c r="AM1965"/>
  <c r="AL2312"/>
  <c r="AL1032"/>
  <c r="AJ1887"/>
  <c r="AK1577"/>
  <c r="AJ1883"/>
  <c r="AK2121"/>
  <c r="AJ1503"/>
  <c r="AK1905"/>
  <c r="AK1463"/>
  <c r="AM1678"/>
  <c r="AJ1358"/>
  <c r="AL2207"/>
  <c r="AL2352"/>
  <c r="AM2224"/>
  <c r="AK1968"/>
  <c r="AJ2280"/>
  <c r="AK2199"/>
  <c r="AJ2000"/>
  <c r="AM1297"/>
  <c r="AM1257"/>
  <c r="AJ1321"/>
  <c r="AM736"/>
  <c r="AM1411"/>
  <c r="AL1321"/>
  <c r="AM937"/>
  <c r="AK373"/>
  <c r="AK985"/>
  <c r="AL720"/>
  <c r="AL1620"/>
  <c r="AL1612"/>
  <c r="AJ2147"/>
  <c r="AJ1667"/>
  <c r="AJ1757"/>
  <c r="AK1901"/>
  <c r="AK2265"/>
  <c r="AJ1344"/>
  <c r="AL1924"/>
  <c r="AL1892"/>
  <c r="AJ612"/>
  <c r="AJ1294"/>
  <c r="AJ1957"/>
  <c r="AJ1435"/>
  <c r="AL1982"/>
  <c r="AK713"/>
  <c r="AJ200"/>
  <c r="AM339"/>
  <c r="AK2281"/>
  <c r="AJ2299"/>
  <c r="AK324"/>
  <c r="AJ349"/>
  <c r="AJ251"/>
  <c r="AM344"/>
  <c r="AJ161"/>
  <c r="AM529"/>
  <c r="AM397"/>
  <c r="AL202"/>
  <c r="AJ175"/>
  <c r="AL278"/>
  <c r="AM437"/>
  <c r="AL592"/>
  <c r="AJ503"/>
  <c r="AM579"/>
  <c r="AK828"/>
  <c r="AM404"/>
  <c r="AL616"/>
  <c r="AJ835"/>
  <c r="AL664"/>
  <c r="AL671"/>
  <c r="AK1120"/>
  <c r="AJ795"/>
  <c r="AL264"/>
  <c r="AM663"/>
  <c r="AL950"/>
  <c r="AM1334"/>
  <c r="AM1920"/>
  <c r="AM1151"/>
  <c r="AK1253"/>
  <c r="AK1800"/>
  <c r="AK960"/>
  <c r="AJ756"/>
  <c r="AJ732"/>
  <c r="AJ1723"/>
  <c r="AK2385"/>
  <c r="AK2305"/>
  <c r="AJ1372"/>
  <c r="AM1547"/>
  <c r="AK1880"/>
  <c r="AL1408"/>
  <c r="AL2018"/>
  <c r="AL1434"/>
  <c r="AK1801"/>
  <c r="AM1465"/>
  <c r="AM1755"/>
  <c r="AK1946"/>
  <c r="AK1032"/>
  <c r="AK1244"/>
  <c r="AL563"/>
  <c r="AM1093"/>
  <c r="AJ1577"/>
  <c r="AJ2385"/>
  <c r="AM870"/>
  <c r="AM1435"/>
  <c r="AK1503"/>
  <c r="AJ1905"/>
  <c r="AL2102"/>
  <c r="AK2207"/>
  <c r="AK2352"/>
  <c r="AL2224"/>
  <c r="AJ1968"/>
  <c r="AK2152"/>
  <c r="AM1021"/>
  <c r="AJ1699"/>
  <c r="AM2000"/>
  <c r="AK1049"/>
  <c r="AL1257"/>
  <c r="AL777"/>
  <c r="AL937"/>
  <c r="AM373"/>
  <c r="AL985"/>
  <c r="AL1296"/>
  <c r="AJ1509"/>
  <c r="AK1612"/>
  <c r="AL2147"/>
  <c r="AK1700"/>
  <c r="AL1001"/>
  <c r="AL1428"/>
  <c r="AK426"/>
  <c r="AK459"/>
  <c r="AJ807"/>
  <c r="AM1302"/>
  <c r="AJ1867"/>
  <c r="AK280"/>
  <c r="AJ1266"/>
  <c r="AK1257"/>
  <c r="AL316"/>
  <c r="AL471"/>
  <c r="AK269"/>
  <c r="AM188"/>
  <c r="AM473"/>
  <c r="AM161"/>
  <c r="AK349"/>
  <c r="AM124"/>
  <c r="AJ199"/>
  <c r="AK592"/>
  <c r="AM503"/>
  <c r="AJ828"/>
  <c r="AL404"/>
  <c r="AM661"/>
  <c r="AL839"/>
  <c r="AL432"/>
  <c r="AM609"/>
  <c r="AM615"/>
  <c r="AL1207"/>
  <c r="AL186"/>
  <c r="AL1267"/>
  <c r="AL647"/>
  <c r="AM732"/>
  <c r="AM1372"/>
  <c r="AL1547"/>
  <c r="AJ1880"/>
  <c r="AM1298"/>
  <c r="AK2269"/>
  <c r="AL2260"/>
  <c r="AL2308"/>
  <c r="AM1491"/>
  <c r="AK1755"/>
  <c r="AL150"/>
  <c r="AL1651"/>
  <c r="AM563"/>
  <c r="AL2305"/>
  <c r="AJ2341"/>
  <c r="AM1867"/>
  <c r="AJ2182"/>
  <c r="AJ2230"/>
  <c r="AM1450"/>
  <c r="AJ2152"/>
  <c r="AM1602"/>
  <c r="AL1147"/>
  <c r="AJ777"/>
  <c r="AJ1296"/>
  <c r="AK1509"/>
  <c r="AK1859"/>
  <c r="AJ1949"/>
  <c r="AJ1001"/>
  <c r="AK282"/>
  <c r="AJ308"/>
  <c r="AK199"/>
  <c r="AJ674"/>
  <c r="AL794"/>
  <c r="AL632"/>
  <c r="AJ590"/>
  <c r="AL653"/>
  <c r="AK781"/>
  <c r="AM607"/>
  <c r="AK913"/>
  <c r="AM1082"/>
  <c r="AJ1115"/>
  <c r="AM1259"/>
  <c r="AM1046"/>
  <c r="AJ1359"/>
  <c r="AK1294"/>
  <c r="AM1381"/>
  <c r="AJ1778"/>
  <c r="AL2257"/>
  <c r="AM1938"/>
  <c r="AL989"/>
  <c r="AL1753"/>
  <c r="AK1264"/>
  <c r="AK1458"/>
  <c r="AM1626"/>
  <c r="AK2220"/>
  <c r="AL1641"/>
  <c r="AM1463"/>
  <c r="AK1268"/>
  <c r="AL2264"/>
  <c r="AK2079"/>
  <c r="AK1483"/>
  <c r="AJ2342"/>
  <c r="AK2256"/>
  <c r="AK2344"/>
  <c r="AJ190"/>
  <c r="AM1033"/>
  <c r="AL736"/>
  <c r="AL1026"/>
  <c r="AJ576"/>
  <c r="AJ1902"/>
  <c r="AJ832"/>
  <c r="AL2011"/>
  <c r="AL1517"/>
  <c r="AM1637"/>
  <c r="AK1222"/>
  <c r="AJ1829"/>
  <c r="AL329"/>
  <c r="AJ389"/>
  <c r="AK104"/>
  <c r="AM109"/>
  <c r="AL297"/>
  <c r="AM252"/>
  <c r="AK523"/>
  <c r="AM164"/>
  <c r="AJ258"/>
  <c r="AK367"/>
  <c r="AL438"/>
  <c r="AJ1015"/>
  <c r="AK674"/>
  <c r="AK794"/>
  <c r="AM828"/>
  <c r="AM230"/>
  <c r="AJ695"/>
  <c r="AK616"/>
  <c r="AM744"/>
  <c r="AL1015"/>
  <c r="AM599"/>
  <c r="AM743"/>
  <c r="AK865"/>
  <c r="AJ928"/>
  <c r="AK748"/>
  <c r="AM1111"/>
  <c r="AK446"/>
  <c r="AL620"/>
  <c r="AL942"/>
  <c r="AM1147"/>
  <c r="AL1900"/>
  <c r="AM354"/>
  <c r="AL1121"/>
  <c r="AJ1307"/>
  <c r="AK1480"/>
  <c r="AM1665"/>
  <c r="AJ1767"/>
  <c r="AJ1900"/>
  <c r="AK1046"/>
  <c r="AM515"/>
  <c r="AM1353"/>
  <c r="AL2212"/>
  <c r="AK2136"/>
  <c r="AL2042"/>
  <c r="AM1110"/>
  <c r="AM1287"/>
  <c r="AL1880"/>
  <c r="AL1970"/>
  <c r="AL1141"/>
  <c r="AK2361"/>
  <c r="AL2369"/>
  <c r="AL836"/>
  <c r="AM1598"/>
  <c r="AL1938"/>
  <c r="AK989"/>
  <c r="AK1523"/>
  <c r="AK1753"/>
  <c r="AJ1996"/>
  <c r="AL499"/>
  <c r="AK1626"/>
  <c r="AJ2028"/>
  <c r="AL507"/>
  <c r="AM862"/>
  <c r="AL1425"/>
  <c r="AL1564"/>
  <c r="AK1655"/>
  <c r="AK2264"/>
  <c r="AK1641"/>
  <c r="AJ2204"/>
  <c r="AJ1268"/>
  <c r="AJ1874"/>
  <c r="AK2165"/>
  <c r="AJ2079"/>
  <c r="AJ2102"/>
  <c r="AL2166"/>
  <c r="AM2352"/>
  <c r="AM1144"/>
  <c r="AM2062"/>
  <c r="AL1929"/>
  <c r="AM2342"/>
  <c r="AJ2344"/>
  <c r="AM517"/>
  <c r="AM793"/>
  <c r="AL1789"/>
  <c r="AJ736"/>
  <c r="AJ1460"/>
  <c r="AK1026"/>
  <c r="AJ1868"/>
  <c r="AM576"/>
  <c r="AJ1414"/>
  <c r="AK1781"/>
  <c r="AJ1533"/>
  <c r="AJ1468"/>
  <c r="AM1765"/>
  <c r="AM857"/>
  <c r="AL1853"/>
  <c r="AL2292"/>
  <c r="AJ1637"/>
  <c r="AM2339"/>
  <c r="AK1835"/>
  <c r="AJ921"/>
  <c r="AJ1581"/>
  <c r="AK1811"/>
  <c r="AJ497"/>
  <c r="AK2057"/>
  <c r="AK1352"/>
  <c r="AM2057"/>
  <c r="AJ358"/>
  <c r="AJ940"/>
  <c r="AM195"/>
  <c r="AJ1111"/>
  <c r="AL1643"/>
  <c r="AJ594"/>
  <c r="AM1731"/>
  <c r="AJ746"/>
  <c r="AM836"/>
  <c r="AK1778"/>
  <c r="AK1376"/>
  <c r="AL1144"/>
  <c r="AJ1929"/>
  <c r="AM1138"/>
  <c r="AK729"/>
  <c r="AL1444"/>
  <c r="AM487"/>
  <c r="AM248"/>
  <c r="AL326"/>
  <c r="AJ380"/>
  <c r="AL177"/>
  <c r="AM196"/>
  <c r="AJ271"/>
  <c r="AK362"/>
  <c r="AJ224"/>
  <c r="AJ465"/>
  <c r="AK124"/>
  <c r="AK246"/>
  <c r="AL273"/>
  <c r="AM278"/>
  <c r="AJ330"/>
  <c r="AK383"/>
  <c r="AM650"/>
  <c r="AK739"/>
  <c r="AM817"/>
  <c r="AL114"/>
  <c r="AL497"/>
  <c r="AM614"/>
  <c r="AK988"/>
  <c r="AL195"/>
  <c r="AM462"/>
  <c r="AL567"/>
  <c r="AJ1274"/>
  <c r="AL524"/>
  <c r="AJ865"/>
  <c r="AK906"/>
  <c r="AL981"/>
  <c r="AM1231"/>
  <c r="AJ1029"/>
  <c r="AK1276"/>
  <c r="AJ540"/>
  <c r="AK725"/>
  <c r="AK1092"/>
  <c r="AM402"/>
  <c r="AL435"/>
  <c r="AM1182"/>
  <c r="AL1334"/>
  <c r="AK586"/>
  <c r="AK751"/>
  <c r="AM966"/>
  <c r="AK1473"/>
  <c r="AM1579"/>
  <c r="AL1674"/>
  <c r="AK1738"/>
  <c r="AJ1800"/>
  <c r="AL1864"/>
  <c r="AK1353"/>
  <c r="AK1900"/>
  <c r="AK594"/>
  <c r="AM1667"/>
  <c r="AJ1903"/>
  <c r="AJ1107"/>
  <c r="AM1150"/>
  <c r="AJ647"/>
  <c r="AM746"/>
  <c r="AJ1636"/>
  <c r="AL696"/>
  <c r="AJ814"/>
  <c r="AJ1300"/>
  <c r="AJ2185"/>
  <c r="AM2309"/>
  <c r="AK1965"/>
  <c r="AJ1507"/>
  <c r="AM1534"/>
  <c r="AK1843"/>
  <c r="AM1950"/>
  <c r="AL2001"/>
  <c r="AJ2292"/>
  <c r="AJ811"/>
  <c r="AL1723"/>
  <c r="AK1587"/>
  <c r="AJ2209"/>
  <c r="AK2257"/>
  <c r="AJ2020"/>
  <c r="AJ836"/>
  <c r="AM1312"/>
  <c r="AM1064"/>
  <c r="AL1796"/>
  <c r="AM1873"/>
  <c r="AK1887"/>
  <c r="AJ507"/>
  <c r="AM528"/>
  <c r="AL1217"/>
  <c r="AJ1593"/>
  <c r="AK1690"/>
  <c r="AL1996"/>
  <c r="AJ2078"/>
  <c r="AJ2378"/>
  <c r="AJ1230"/>
  <c r="AJ1689"/>
  <c r="AJ886"/>
  <c r="AK1144"/>
  <c r="AL1968"/>
  <c r="AM1929"/>
  <c r="AM2128"/>
  <c r="AL1602"/>
  <c r="AL2366"/>
  <c r="AL398"/>
  <c r="AM213"/>
  <c r="AM777"/>
  <c r="AM1868"/>
  <c r="AK1138"/>
  <c r="AM382"/>
  <c r="AM1400"/>
  <c r="AJ1789"/>
  <c r="AL406"/>
  <c r="AJ1033"/>
  <c r="AK1081"/>
  <c r="AK1201"/>
  <c r="AK720"/>
  <c r="AL1445"/>
  <c r="AJ2259"/>
  <c r="AM1740"/>
  <c r="AK2073"/>
  <c r="AL1492"/>
  <c r="AL2155"/>
  <c r="AJ1643"/>
  <c r="AK1851"/>
  <c r="AJ2265"/>
  <c r="AL1733"/>
  <c r="AM2185"/>
  <c r="AJ2005"/>
  <c r="AL2012"/>
  <c r="AJ1334"/>
  <c r="AL1124"/>
  <c r="AJ620"/>
  <c r="AM751"/>
  <c r="AK1158"/>
  <c r="AJ1046"/>
  <c r="AM2213"/>
  <c r="AJ1753"/>
  <c r="AK507"/>
  <c r="AJ1425"/>
  <c r="AL1138"/>
  <c r="AK601"/>
  <c r="AL165"/>
  <c r="AL135"/>
  <c r="AM383"/>
  <c r="AM497"/>
  <c r="AM524"/>
  <c r="AL906"/>
  <c r="AJ751"/>
  <c r="AJ2257"/>
  <c r="AK1593"/>
  <c r="AM1996"/>
  <c r="AK1230"/>
  <c r="AL1689"/>
  <c r="AL1354"/>
  <c r="AM594"/>
  <c r="AJ2089"/>
  <c r="AJ729"/>
  <c r="AK529"/>
  <c r="AM326"/>
  <c r="AK380"/>
  <c r="AK177"/>
  <c r="AM271"/>
  <c r="AJ537"/>
  <c r="AK216"/>
  <c r="AM465"/>
  <c r="AM226"/>
  <c r="AK273"/>
  <c r="AK278"/>
  <c r="AM225"/>
  <c r="AL650"/>
  <c r="AM739"/>
  <c r="AK817"/>
  <c r="AK114"/>
  <c r="AL614"/>
  <c r="AJ988"/>
  <c r="AK195"/>
  <c r="AL462"/>
  <c r="AK567"/>
  <c r="AK971"/>
  <c r="AK524"/>
  <c r="AJ754"/>
  <c r="AJ906"/>
  <c r="AK981"/>
  <c r="AM1120"/>
  <c r="AL1082"/>
  <c r="AM463"/>
  <c r="AK1089"/>
  <c r="AL402"/>
  <c r="AK435"/>
  <c r="AM1054"/>
  <c r="AL586"/>
  <c r="AL966"/>
  <c r="AJ1259"/>
  <c r="AJ1473"/>
  <c r="AL1579"/>
  <c r="AK1674"/>
  <c r="AL1800"/>
  <c r="AK1328"/>
  <c r="AM912"/>
  <c r="AK1903"/>
  <c r="AM1107"/>
  <c r="AL1150"/>
  <c r="AL746"/>
  <c r="AL322"/>
  <c r="AM791"/>
  <c r="AM1300"/>
  <c r="AJ2321"/>
  <c r="AM968"/>
  <c r="AK1512"/>
  <c r="AK1721"/>
  <c r="AJ1843"/>
  <c r="AK1964"/>
  <c r="AL811"/>
  <c r="AK1466"/>
  <c r="AM1507"/>
  <c r="AL2020"/>
  <c r="AL2321"/>
  <c r="AJ1312"/>
  <c r="AJ2029"/>
  <c r="AL1064"/>
  <c r="AJ1683"/>
  <c r="AM1851"/>
  <c r="AL1887"/>
  <c r="AJ510"/>
  <c r="AJ1217"/>
  <c r="AJ1439"/>
  <c r="AM1683"/>
  <c r="AJ2161"/>
  <c r="AJ1204"/>
  <c r="AL1662"/>
  <c r="AJ1560"/>
  <c r="AL1993"/>
  <c r="AL2182"/>
  <c r="AK1891"/>
  <c r="AL2238"/>
  <c r="AL2128"/>
  <c r="AM2152"/>
  <c r="AM2359"/>
  <c r="AK1602"/>
  <c r="AK2366"/>
  <c r="AL254"/>
  <c r="AK704"/>
  <c r="AJ569"/>
  <c r="AL1606"/>
  <c r="AM2001"/>
  <c r="AK1868"/>
  <c r="AL2220"/>
  <c r="AM1081"/>
  <c r="AK640"/>
  <c r="AK1166"/>
  <c r="AM1201"/>
  <c r="AK2155"/>
  <c r="AM720"/>
  <c r="AK1445"/>
  <c r="AM2259"/>
  <c r="AM1981"/>
  <c r="AL1740"/>
  <c r="AL2035"/>
  <c r="AM2161"/>
  <c r="AJ1851"/>
  <c r="AL2204"/>
  <c r="AL2201"/>
  <c r="AJ1733"/>
  <c r="AM2005"/>
  <c r="AM2012"/>
  <c r="AL308"/>
  <c r="AK940"/>
  <c r="AM865"/>
  <c r="AJ2057"/>
  <c r="AM989"/>
  <c r="AK190"/>
  <c r="AK1354"/>
  <c r="AL2289"/>
  <c r="AK224"/>
  <c r="AL540"/>
  <c r="AJ971"/>
  <c r="AM1738"/>
  <c r="AJ1158"/>
  <c r="AJ872"/>
  <c r="AJ1534"/>
  <c r="AL1726"/>
  <c r="AJ1352"/>
  <c r="AL487"/>
  <c r="AK1033"/>
  <c r="AK1765"/>
  <c r="AL2163"/>
  <c r="AJ253"/>
  <c r="AK204"/>
  <c r="AJ340"/>
  <c r="AM537"/>
  <c r="AL118"/>
  <c r="AL346"/>
  <c r="AL532"/>
  <c r="AL940"/>
  <c r="AL483"/>
  <c r="AK632"/>
  <c r="AM703"/>
  <c r="AJ786"/>
  <c r="AJ614"/>
  <c r="AL964"/>
  <c r="AJ1120"/>
  <c r="AL1089"/>
  <c r="AL1274"/>
  <c r="AM186"/>
  <c r="AL1452"/>
  <c r="AK410"/>
  <c r="AJ1369"/>
  <c r="AL1451"/>
  <c r="AJ1537"/>
  <c r="AK1793"/>
  <c r="AM1835"/>
  <c r="AM1872"/>
  <c r="AJ907"/>
  <c r="AM960"/>
  <c r="AL1166"/>
  <c r="AK1471"/>
  <c r="AJ1328"/>
  <c r="AM902"/>
  <c r="AM1561"/>
  <c r="AL1705"/>
  <c r="AL1818"/>
  <c r="AM1964"/>
  <c r="AJ1466"/>
  <c r="AK1507"/>
  <c r="AM2136"/>
  <c r="AL1463"/>
  <c r="AK1064"/>
  <c r="AK1289"/>
  <c r="AJ1897"/>
  <c r="AJ1543"/>
  <c r="AJ1564"/>
  <c r="AM1458"/>
  <c r="AJ2284"/>
  <c r="AL1215"/>
  <c r="AL1683"/>
  <c r="AJ2122"/>
  <c r="AJ1735"/>
  <c r="AL2118"/>
  <c r="AJ2238"/>
  <c r="AK2128"/>
  <c r="AL2127"/>
  <c r="AL2159"/>
  <c r="AM729"/>
  <c r="AJ254"/>
  <c r="AJ523"/>
  <c r="AL569"/>
  <c r="AM254"/>
  <c r="AM569"/>
  <c r="AM1789"/>
  <c r="AJ1771"/>
  <c r="AK415"/>
  <c r="AM1478"/>
  <c r="AJ334"/>
  <c r="AL640"/>
  <c r="AM1525"/>
  <c r="AL2161"/>
  <c r="AJ1981"/>
  <c r="AM978"/>
  <c r="AK1517"/>
  <c r="AJ2201"/>
  <c r="AL537"/>
  <c r="AK1002"/>
  <c r="AL1270"/>
  <c r="AM1436"/>
  <c r="AM2030"/>
  <c r="AL1478"/>
  <c r="AK800"/>
  <c r="AL1401"/>
  <c r="AL238"/>
  <c r="AM2139"/>
  <c r="AJ287"/>
  <c r="AK332"/>
  <c r="AJ384"/>
  <c r="AL282"/>
  <c r="AM369"/>
  <c r="AM237"/>
  <c r="AM118"/>
  <c r="AL116"/>
  <c r="AK337"/>
  <c r="AM467"/>
  <c r="AM129"/>
  <c r="AL426"/>
  <c r="AL536"/>
  <c r="AJ292"/>
  <c r="AM438"/>
  <c r="AJ577"/>
  <c r="AJ134"/>
  <c r="AJ436"/>
  <c r="AL257"/>
  <c r="AK587"/>
  <c r="AK650"/>
  <c r="AK692"/>
  <c r="AJ739"/>
  <c r="AM687"/>
  <c r="AJ883"/>
  <c r="AK200"/>
  <c r="AK506"/>
  <c r="AK792"/>
  <c r="AK671"/>
  <c r="AJ1231"/>
  <c r="AM450"/>
  <c r="AM748"/>
  <c r="AM976"/>
  <c r="AK463"/>
  <c r="AK620"/>
  <c r="AK942"/>
  <c r="AM1002"/>
  <c r="AJ1092"/>
  <c r="AK1305"/>
  <c r="AK950"/>
  <c r="AK400"/>
  <c r="AL597"/>
  <c r="AM1473"/>
  <c r="AL1738"/>
  <c r="AL1857"/>
  <c r="AJ1094"/>
  <c r="AK1580"/>
  <c r="AL1245"/>
  <c r="AL1326"/>
  <c r="AM1133"/>
  <c r="AJ1924"/>
  <c r="AM303"/>
  <c r="AL1567"/>
  <c r="AM811"/>
  <c r="AJ1587"/>
  <c r="AK783"/>
  <c r="AK2169"/>
  <c r="AJ1716"/>
  <c r="AL1289"/>
  <c r="AK1364"/>
  <c r="AM958"/>
  <c r="AJ1801"/>
  <c r="AJ2113"/>
  <c r="AM150"/>
  <c r="AM1080"/>
  <c r="AL1969"/>
  <c r="AK1425"/>
  <c r="AM1593"/>
  <c r="AM1794"/>
  <c r="AK1098"/>
  <c r="AL1327"/>
  <c r="AL1427"/>
  <c r="AJ1691"/>
  <c r="AK1944"/>
  <c r="AL2397"/>
  <c r="AJ1116"/>
  <c r="AK1436"/>
  <c r="AJ1678"/>
  <c r="AJ2165"/>
  <c r="AK1096"/>
  <c r="AJ2190"/>
  <c r="AM2294"/>
  <c r="AL2199"/>
  <c r="AJ2274"/>
  <c r="AL415"/>
  <c r="AM800"/>
  <c r="AM1701"/>
  <c r="AJ165"/>
  <c r="AJ238"/>
  <c r="AK165"/>
  <c r="AL1636"/>
  <c r="AL1468"/>
  <c r="AL1773"/>
  <c r="AK1629"/>
  <c r="AM1853"/>
  <c r="AJ2035"/>
  <c r="AM2147"/>
  <c r="AM1501"/>
  <c r="AM1901"/>
  <c r="AJ2251"/>
  <c r="AM1829"/>
  <c r="AL2123"/>
  <c r="AK1701"/>
  <c r="AJ181"/>
  <c r="AK467"/>
  <c r="AL208"/>
  <c r="AL292"/>
  <c r="AL577"/>
  <c r="AL778"/>
  <c r="AJ687"/>
  <c r="AM1027"/>
  <c r="AM982"/>
  <c r="AJ1644"/>
  <c r="AK1255"/>
  <c r="AM846"/>
  <c r="AL1794"/>
  <c r="AK1974"/>
  <c r="AJ1969"/>
  <c r="AM269"/>
  <c r="AL298"/>
  <c r="AK313"/>
  <c r="AL166"/>
  <c r="AJ372"/>
  <c r="AM218"/>
  <c r="AJ495"/>
  <c r="AJ311"/>
  <c r="AM152"/>
  <c r="AL495"/>
  <c r="AM175"/>
  <c r="AK292"/>
  <c r="AJ434"/>
  <c r="AK577"/>
  <c r="AK883"/>
  <c r="AM774"/>
  <c r="AJ257"/>
  <c r="AL587"/>
  <c r="AL689"/>
  <c r="AL837"/>
  <c r="AJ634"/>
  <c r="AJ972"/>
  <c r="AM200"/>
  <c r="AL492"/>
  <c r="AL829"/>
  <c r="AM612"/>
  <c r="AL1092"/>
  <c r="AK849"/>
  <c r="AM913"/>
  <c r="AL463"/>
  <c r="AJ722"/>
  <c r="AJ896"/>
  <c r="AJ451"/>
  <c r="AJ926"/>
  <c r="AL1182"/>
  <c r="AL1580"/>
  <c r="AM1142"/>
  <c r="AK1772"/>
  <c r="AM920"/>
  <c r="AK965"/>
  <c r="AM1245"/>
  <c r="AJ1273"/>
  <c r="AL1324"/>
  <c r="AM1603"/>
  <c r="AK1711"/>
  <c r="AL890"/>
  <c r="AL641"/>
  <c r="AL846"/>
  <c r="AK1615"/>
  <c r="AM1328"/>
  <c r="AM2397"/>
  <c r="AJ968"/>
  <c r="AL1618"/>
  <c r="AK1705"/>
  <c r="AM2104"/>
  <c r="AM1918"/>
  <c r="AK2309"/>
  <c r="AM2270"/>
  <c r="AK2312"/>
  <c r="AJ1289"/>
  <c r="AM1756"/>
  <c r="AM1850"/>
  <c r="AJ1196"/>
  <c r="AK958"/>
  <c r="AK1069"/>
  <c r="AJ1270"/>
  <c r="AM655"/>
  <c r="AL1080"/>
  <c r="AJ1176"/>
  <c r="AJ1591"/>
  <c r="AK2284"/>
  <c r="AK1794"/>
  <c r="AK1860"/>
  <c r="AL1915"/>
  <c r="AL2281"/>
  <c r="AM1098"/>
  <c r="AJ783"/>
  <c r="AM1662"/>
  <c r="AL1678"/>
  <c r="AM1993"/>
  <c r="AJ2112"/>
  <c r="AM2311"/>
  <c r="AJ1730"/>
  <c r="AL2088"/>
  <c r="AM2216"/>
  <c r="AJ2320"/>
  <c r="AJ2199"/>
  <c r="AK1514"/>
  <c r="AM2175"/>
  <c r="AL1231"/>
  <c r="AJ688"/>
  <c r="AK1129"/>
  <c r="AK1375"/>
  <c r="AK277"/>
  <c r="AK181"/>
  <c r="AL687"/>
  <c r="AJ1354"/>
  <c r="AK1145"/>
  <c r="AM1575"/>
  <c r="AK2035"/>
  <c r="AM2267"/>
  <c r="AK1981"/>
  <c r="AK535"/>
  <c r="AM1629"/>
  <c r="AK1853"/>
  <c r="AJ2027"/>
  <c r="AK1693"/>
  <c r="AK1501"/>
  <c r="AL2331"/>
  <c r="AM2251"/>
  <c r="AK1829"/>
  <c r="AJ2313"/>
  <c r="AK2299"/>
  <c r="AM1129"/>
  <c r="AL1909"/>
  <c r="AK1899"/>
  <c r="AK1564"/>
  <c r="AK172"/>
  <c r="AM372"/>
  <c r="AM536"/>
  <c r="AK596"/>
  <c r="AK257"/>
  <c r="AJ692"/>
  <c r="AJ645"/>
  <c r="AK451"/>
  <c r="AK1326"/>
  <c r="AL958"/>
  <c r="AJ1629"/>
  <c r="AL1701"/>
  <c r="AL372"/>
  <c r="AM170"/>
  <c r="AL269"/>
  <c r="AK298"/>
  <c r="AJ112"/>
  <c r="AL305"/>
  <c r="AM138"/>
  <c r="AM166"/>
  <c r="AJ215"/>
  <c r="AM260"/>
  <c r="AM311"/>
  <c r="AK116"/>
  <c r="AL488"/>
  <c r="AL175"/>
  <c r="AL774"/>
  <c r="AM848"/>
  <c r="AM689"/>
  <c r="AJ837"/>
  <c r="AM634"/>
  <c r="AJ492"/>
  <c r="AM727"/>
  <c r="AK829"/>
  <c r="AM554"/>
  <c r="AM388"/>
  <c r="AL849"/>
  <c r="AL913"/>
  <c r="AK554"/>
  <c r="AK722"/>
  <c r="AM451"/>
  <c r="AM880"/>
  <c r="AM1073"/>
  <c r="AK1182"/>
  <c r="AJ1575"/>
  <c r="AM1899"/>
  <c r="AL1142"/>
  <c r="AJ920"/>
  <c r="AK1316"/>
  <c r="AM1475"/>
  <c r="AJ1580"/>
  <c r="AM890"/>
  <c r="AL1340"/>
  <c r="AM631"/>
  <c r="AK846"/>
  <c r="AM814"/>
  <c r="AM910"/>
  <c r="AL968"/>
  <c r="AK1618"/>
  <c r="AJ1705"/>
  <c r="AJ2309"/>
  <c r="AL1842"/>
  <c r="AJ2293"/>
  <c r="AM1944"/>
  <c r="AL1756"/>
  <c r="AL1850"/>
  <c r="AM1196"/>
  <c r="AK2006"/>
  <c r="AJ1069"/>
  <c r="AM1946"/>
  <c r="AJ1690"/>
  <c r="AK301"/>
  <c r="AJ655"/>
  <c r="AK1176"/>
  <c r="AK1591"/>
  <c r="AJ331"/>
  <c r="AL528"/>
  <c r="AL1093"/>
  <c r="AM1313"/>
  <c r="AM1715"/>
  <c r="AJ2289"/>
  <c r="AJ2392"/>
  <c r="AJ1399"/>
  <c r="AL783"/>
  <c r="AJ652"/>
  <c r="AL2054"/>
  <c r="AL2254"/>
  <c r="AL1505"/>
  <c r="AL2311"/>
  <c r="AJ2088"/>
  <c r="AL2216"/>
  <c r="AL2255"/>
  <c r="AM2167"/>
  <c r="AK2055"/>
  <c r="AL2175"/>
  <c r="AJ1129"/>
  <c r="AK293"/>
  <c r="AJ1375"/>
  <c r="AJ277"/>
  <c r="AM181"/>
  <c r="AK260"/>
  <c r="AM350"/>
  <c r="AL1145"/>
  <c r="AL1575"/>
  <c r="AM535"/>
  <c r="AL2043"/>
  <c r="AJ1805"/>
  <c r="AL1948"/>
  <c r="AJ1693"/>
  <c r="AJ2051"/>
  <c r="AK1097"/>
  <c r="AL2313"/>
  <c r="AL434"/>
  <c r="AK1909"/>
  <c r="AL1621"/>
  <c r="AJ560"/>
  <c r="AL723"/>
  <c r="AL1088"/>
  <c r="AJ536"/>
  <c r="AM1482"/>
  <c r="AL644"/>
  <c r="AL303"/>
  <c r="AK2313"/>
  <c r="AK2397"/>
  <c r="AK2384"/>
  <c r="AM2088"/>
  <c r="AL1514"/>
  <c r="AM1773"/>
  <c r="AJ2331"/>
  <c r="AL2251"/>
  <c r="AL170"/>
  <c r="AM204"/>
  <c r="AL370"/>
  <c r="AJ535"/>
  <c r="AJ138"/>
  <c r="AK166"/>
  <c r="AL121"/>
  <c r="AM207"/>
  <c r="AJ260"/>
  <c r="AL205"/>
  <c r="AK311"/>
  <c r="AM103"/>
  <c r="AJ221"/>
  <c r="AM488"/>
  <c r="AJ774"/>
  <c r="AJ848"/>
  <c r="AM284"/>
  <c r="AK606"/>
  <c r="AL634"/>
  <c r="AJ682"/>
  <c r="AM821"/>
  <c r="AJ388"/>
  <c r="AL566"/>
  <c r="AJ849"/>
  <c r="AM1056"/>
  <c r="AL612"/>
  <c r="AK1104"/>
  <c r="AJ450"/>
  <c r="AJ554"/>
  <c r="AM798"/>
  <c r="AK264"/>
  <c r="AJ880"/>
  <c r="AL410"/>
  <c r="AJ1142"/>
  <c r="AL920"/>
  <c r="AJ1267"/>
  <c r="AJ1316"/>
  <c r="AL468"/>
  <c r="AM741"/>
  <c r="AK631"/>
  <c r="AL814"/>
  <c r="AK910"/>
  <c r="AK1221"/>
  <c r="AJ1756"/>
  <c r="AK2113"/>
  <c r="AM1320"/>
  <c r="AM1716"/>
  <c r="AJ1830"/>
  <c r="AL2293"/>
  <c r="AK1563"/>
  <c r="AK1850"/>
  <c r="AK2252"/>
  <c r="AL475"/>
  <c r="AL1946"/>
  <c r="AM2328"/>
  <c r="AM301"/>
  <c r="AL655"/>
  <c r="AM1032"/>
  <c r="AM1088"/>
  <c r="AK1513"/>
  <c r="AJ528"/>
  <c r="AK1093"/>
  <c r="AK1313"/>
  <c r="AM1690"/>
  <c r="AL1825"/>
  <c r="AM1352"/>
  <c r="AK2388"/>
  <c r="AM2054"/>
  <c r="AJ2254"/>
  <c r="AM1505"/>
  <c r="AK1443"/>
  <c r="AL2031"/>
  <c r="AK2216"/>
  <c r="AJ2255"/>
  <c r="AL2167"/>
  <c r="AJ2055"/>
  <c r="AK2175"/>
  <c r="AM752"/>
  <c r="AK1684"/>
  <c r="AM293"/>
  <c r="AL1265"/>
  <c r="AM1812"/>
  <c r="AK848"/>
  <c r="AM1572"/>
  <c r="AM1916"/>
  <c r="AM2284"/>
  <c r="AM1933"/>
  <c r="AM1541"/>
  <c r="AJ1948"/>
  <c r="AM1693"/>
  <c r="AM2051"/>
  <c r="AL978"/>
  <c r="AJ1097"/>
  <c r="AK2370"/>
  <c r="AL1861"/>
  <c r="AK1621"/>
  <c r="AK141"/>
  <c r="AK2196"/>
  <c r="AM378"/>
  <c r="AJ506"/>
  <c r="AL1644"/>
  <c r="AL2169"/>
  <c r="AK1969"/>
  <c r="AJ1098"/>
  <c r="AK2048"/>
  <c r="AJ2370"/>
  <c r="AK235"/>
  <c r="AJ204"/>
  <c r="AK121"/>
  <c r="AM591"/>
  <c r="AM564"/>
  <c r="AK562"/>
  <c r="AK319"/>
  <c r="AJ591"/>
  <c r="AK330"/>
  <c r="AL988"/>
  <c r="AL459"/>
  <c r="AJ755"/>
  <c r="AL817"/>
  <c r="AJ606"/>
  <c r="AL762"/>
  <c r="AM567"/>
  <c r="AK821"/>
  <c r="AL388"/>
  <c r="AK566"/>
  <c r="AL1782"/>
  <c r="AJ1108"/>
  <c r="AJ1772"/>
  <c r="AJ468"/>
  <c r="AK741"/>
  <c r="AJ1416"/>
  <c r="AJ1221"/>
  <c r="AK1662"/>
  <c r="AL2105"/>
  <c r="AK2337"/>
  <c r="AJ2328"/>
  <c r="AM1692"/>
  <c r="AK1320"/>
  <c r="AL1716"/>
  <c r="AM1830"/>
  <c r="AJ1427"/>
  <c r="AK2106"/>
  <c r="AL1312"/>
  <c r="AM1114"/>
  <c r="AK475"/>
  <c r="AL1704"/>
  <c r="AM1513"/>
  <c r="AJ2092"/>
  <c r="AL1310"/>
  <c r="AK2142"/>
  <c r="AL1442"/>
  <c r="AL2046"/>
  <c r="AM2254"/>
  <c r="AJ2031"/>
  <c r="AK1699"/>
  <c r="AJ2167"/>
  <c r="AJ1265"/>
  <c r="AK1478"/>
  <c r="AL608"/>
  <c r="AJ1588"/>
  <c r="AL277"/>
  <c r="AK1524"/>
  <c r="AK1812"/>
  <c r="AL334"/>
  <c r="AM1805"/>
  <c r="AJ1475"/>
  <c r="AK1916"/>
  <c r="AL2051"/>
  <c r="AJ2107"/>
  <c r="AM2289"/>
  <c r="AJ1731"/>
  <c r="AJ2139"/>
  <c r="AL1097"/>
  <c r="AL2370"/>
  <c r="AM1861"/>
  <c r="AM135"/>
  <c r="AJ351"/>
  <c r="AL207"/>
  <c r="AJ531"/>
  <c r="AK103"/>
  <c r="AK807"/>
  <c r="AK102"/>
  <c r="AM682"/>
  <c r="AL1553"/>
  <c r="AK2077"/>
  <c r="AM1732"/>
  <c r="AM1193"/>
  <c r="AL2029"/>
  <c r="AM675"/>
  <c r="AJ1244"/>
  <c r="AK1510"/>
  <c r="AJ1841"/>
  <c r="AK1971"/>
  <c r="AK565"/>
  <c r="AM1484"/>
  <c r="AL2171"/>
  <c r="AK159"/>
  <c r="AK240"/>
  <c r="AJ362"/>
  <c r="AK135"/>
  <c r="AM351"/>
  <c r="AK207"/>
  <c r="AJ246"/>
  <c r="AL194"/>
  <c r="AL387"/>
  <c r="AL523"/>
  <c r="AL103"/>
  <c r="AM386"/>
  <c r="AL323"/>
  <c r="AL381"/>
  <c r="AK434"/>
  <c r="AJ208"/>
  <c r="AK627"/>
  <c r="AJ404"/>
  <c r="AL452"/>
  <c r="AJ108"/>
  <c r="AK160"/>
  <c r="AJ676"/>
  <c r="AK972"/>
  <c r="AM492"/>
  <c r="AL682"/>
  <c r="AM818"/>
  <c r="AL896"/>
  <c r="AJ615"/>
  <c r="AL819"/>
  <c r="AL1185"/>
  <c r="AM1363"/>
  <c r="AJ718"/>
  <c r="AL1054"/>
  <c r="AL1078"/>
  <c r="AM1903"/>
  <c r="AL1197"/>
  <c r="AM1793"/>
  <c r="AK1857"/>
  <c r="AM973"/>
  <c r="AM1166"/>
  <c r="AL1475"/>
  <c r="AJ628"/>
  <c r="AL741"/>
  <c r="AK1751"/>
  <c r="AM840"/>
  <c r="AL1302"/>
  <c r="AK303"/>
  <c r="AL910"/>
  <c r="AM1345"/>
  <c r="AL1221"/>
  <c r="AK1427"/>
  <c r="AK2145"/>
  <c r="AM578"/>
  <c r="AL869"/>
  <c r="AK1457"/>
  <c r="AL1499"/>
  <c r="AL1534"/>
  <c r="AK1553"/>
  <c r="AJ1618"/>
  <c r="AL1692"/>
  <c r="AM1818"/>
  <c r="AK1923"/>
  <c r="AL1320"/>
  <c r="AM1723"/>
  <c r="AK1830"/>
  <c r="AJ2077"/>
  <c r="AJ1732"/>
  <c r="AL2270"/>
  <c r="AM2388"/>
  <c r="AL2052"/>
  <c r="AJ1018"/>
  <c r="AL1625"/>
  <c r="AM1801"/>
  <c r="AJ2260"/>
  <c r="AK499"/>
  <c r="AM1244"/>
  <c r="AJ1446"/>
  <c r="AJ1513"/>
  <c r="AL1626"/>
  <c r="AL1873"/>
  <c r="AL680"/>
  <c r="AL862"/>
  <c r="AJ1313"/>
  <c r="AM1510"/>
  <c r="AL1752"/>
  <c r="AM1841"/>
  <c r="AL2074"/>
  <c r="AM767"/>
  <c r="AK1204"/>
  <c r="AJ1442"/>
  <c r="AJ2396"/>
  <c r="AL1695"/>
  <c r="AJ2364"/>
  <c r="AK652"/>
  <c r="AK1697"/>
  <c r="AJ2388"/>
  <c r="AJ2308"/>
  <c r="AK1993"/>
  <c r="AK2046"/>
  <c r="AK2102"/>
  <c r="AL2230"/>
  <c r="AM1913"/>
  <c r="AK2311"/>
  <c r="AJ2351"/>
  <c r="AM2255"/>
  <c r="AM2047"/>
  <c r="AK1297"/>
  <c r="AK517"/>
  <c r="AL1966"/>
  <c r="AK1265"/>
  <c r="AK1771"/>
  <c r="AL601"/>
  <c r="AM1192"/>
  <c r="AJ1812"/>
  <c r="AL390"/>
  <c r="AK238"/>
  <c r="AK1948"/>
  <c r="AL1484"/>
  <c r="AM2107"/>
  <c r="AM229"/>
  <c r="AM2171"/>
  <c r="AJ2267"/>
  <c r="AL1645"/>
  <c r="AM2201"/>
  <c r="AL2137"/>
  <c r="AJ2187"/>
  <c r="AJ1835"/>
  <c r="AM1909"/>
  <c r="AL423"/>
  <c r="AM1444"/>
  <c r="AJ487"/>
  <c r="AK1861"/>
  <c r="AM289"/>
  <c r="AK1930"/>
  <c r="AM1006"/>
  <c r="AJ1383"/>
  <c r="AK2065"/>
  <c r="AJ775"/>
  <c r="AJ1553"/>
  <c r="AL2077"/>
  <c r="AL1732"/>
  <c r="AL2129"/>
  <c r="AM1446"/>
  <c r="AM678"/>
  <c r="AL1809"/>
  <c r="AL2094"/>
  <c r="AJ1396"/>
  <c r="AK356"/>
  <c r="AL1804"/>
  <c r="AL1192"/>
  <c r="AK1484"/>
  <c r="AM2187"/>
  <c r="AK196"/>
  <c r="AM198"/>
  <c r="AM212"/>
  <c r="AK112"/>
  <c r="AL240"/>
  <c r="AK253"/>
  <c r="AJ310"/>
  <c r="AK351"/>
  <c r="AJ252"/>
  <c r="AM356"/>
  <c r="AM360"/>
  <c r="AJ152"/>
  <c r="AM202"/>
  <c r="AK386"/>
  <c r="AL428"/>
  <c r="AM281"/>
  <c r="AL531"/>
  <c r="AK591"/>
  <c r="AL367"/>
  <c r="AL972"/>
  <c r="AL596"/>
  <c r="AL766"/>
  <c r="AK419"/>
  <c r="AJ658"/>
  <c r="AL750"/>
  <c r="AM723"/>
  <c r="AM557"/>
  <c r="AK1041"/>
  <c r="AK450"/>
  <c r="AM1089"/>
  <c r="AK1153"/>
  <c r="AL171"/>
  <c r="AK217"/>
  <c r="AJ799"/>
  <c r="AM984"/>
  <c r="AK1073"/>
  <c r="AJ1228"/>
  <c r="AL1307"/>
  <c r="AJ1920"/>
  <c r="AJ1942"/>
  <c r="AK1395"/>
  <c r="AL1731"/>
  <c r="AK468"/>
  <c r="AM936"/>
  <c r="AJ631"/>
  <c r="AK600"/>
  <c r="AM872"/>
  <c r="AK1383"/>
  <c r="AK775"/>
  <c r="AM1531"/>
  <c r="AM1721"/>
  <c r="AK1818"/>
  <c r="AL2373"/>
  <c r="AL893"/>
  <c r="AL1617"/>
  <c r="AJ1911"/>
  <c r="AJ2212"/>
  <c r="AJ2305"/>
  <c r="AK1446"/>
  <c r="AM1619"/>
  <c r="AM210"/>
  <c r="AK1481"/>
  <c r="AL2142"/>
  <c r="AJ707"/>
  <c r="AM1327"/>
  <c r="AJ1376"/>
  <c r="AM1604"/>
  <c r="AK1689"/>
  <c r="AM1562"/>
  <c r="AK1809"/>
  <c r="AM2230"/>
  <c r="AK2031"/>
  <c r="AK2094"/>
  <c r="AK2238"/>
  <c r="AM2064"/>
  <c r="AJ1739"/>
  <c r="AL1529"/>
  <c r="AK2024"/>
  <c r="AM2127"/>
  <c r="AK1271"/>
  <c r="AK921"/>
  <c r="AK1113"/>
  <c r="AM1902"/>
  <c r="AL350"/>
  <c r="AJ1532"/>
  <c r="AL2153"/>
  <c r="AJ2131"/>
  <c r="AM2331"/>
  <c r="AJ1105"/>
  <c r="AJ1645"/>
  <c r="AK1733"/>
  <c r="AJ1222"/>
  <c r="AK2187"/>
  <c r="AJ2249"/>
  <c r="AM206"/>
  <c r="AK1243"/>
  <c r="AK1444"/>
  <c r="AK370"/>
  <c r="AJ240"/>
  <c r="AJ360"/>
  <c r="AJ356"/>
  <c r="AL360"/>
  <c r="AJ534"/>
  <c r="AJ570"/>
  <c r="AK531"/>
  <c r="AM1153"/>
  <c r="AM738"/>
  <c r="AL775"/>
  <c r="AK1260"/>
  <c r="AL1531"/>
  <c r="AJ2266"/>
  <c r="AK893"/>
  <c r="AL2145"/>
  <c r="AJ2094"/>
  <c r="AJ2304"/>
  <c r="AM1113"/>
  <c r="AK1532"/>
  <c r="AL1925"/>
  <c r="AL1559"/>
  <c r="AK2153"/>
  <c r="AM1876"/>
  <c r="AM306"/>
  <c r="AL112"/>
  <c r="AJ196"/>
  <c r="AL138"/>
  <c r="AL161"/>
  <c r="AK227"/>
  <c r="AM215"/>
  <c r="AL249"/>
  <c r="AM335"/>
  <c r="AL589"/>
  <c r="AM173"/>
  <c r="AK205"/>
  <c r="AK527"/>
  <c r="AL564"/>
  <c r="AK147"/>
  <c r="AK202"/>
  <c r="AL345"/>
  <c r="AM534"/>
  <c r="AM570"/>
  <c r="AM589"/>
  <c r="AL358"/>
  <c r="AJ565"/>
  <c r="AK579"/>
  <c r="AK776"/>
  <c r="AK234"/>
  <c r="AJ414"/>
  <c r="AK658"/>
  <c r="AJ449"/>
  <c r="AK801"/>
  <c r="AM191"/>
  <c r="AJ490"/>
  <c r="AM654"/>
  <c r="AJ1207"/>
  <c r="AK557"/>
  <c r="AL604"/>
  <c r="AL1041"/>
  <c r="AK964"/>
  <c r="AK1124"/>
  <c r="AM214"/>
  <c r="AK799"/>
  <c r="AL1073"/>
  <c r="AJ400"/>
  <c r="AL710"/>
  <c r="AL934"/>
  <c r="AJ980"/>
  <c r="AL1482"/>
  <c r="AL1537"/>
  <c r="AL1744"/>
  <c r="AK738"/>
  <c r="AJ965"/>
  <c r="AK890"/>
  <c r="AK922"/>
  <c r="AK1105"/>
  <c r="AJ1340"/>
  <c r="AK1872"/>
  <c r="AJ322"/>
  <c r="AL872"/>
  <c r="AL902"/>
  <c r="AJ1871"/>
  <c r="AL1911"/>
  <c r="AJ1260"/>
  <c r="AM1294"/>
  <c r="AM1524"/>
  <c r="AK2001"/>
  <c r="AM1466"/>
  <c r="AL2357"/>
  <c r="AL1376"/>
  <c r="AK2354"/>
  <c r="AJ893"/>
  <c r="AK1193"/>
  <c r="AJ1617"/>
  <c r="AL1863"/>
  <c r="AK2060"/>
  <c r="AJ210"/>
  <c r="AK1217"/>
  <c r="AJ2142"/>
  <c r="AJ2129"/>
  <c r="AK1327"/>
  <c r="AL2009"/>
  <c r="AK1604"/>
  <c r="AK2030"/>
  <c r="AL2376"/>
  <c r="AL2003"/>
  <c r="AK2054"/>
  <c r="AK2118"/>
  <c r="AK1505"/>
  <c r="AL2062"/>
  <c r="AM1483"/>
  <c r="AL1569"/>
  <c r="AM1699"/>
  <c r="AK2350"/>
  <c r="AL2024"/>
  <c r="AJ1297"/>
  <c r="AJ341"/>
  <c r="AJ1361"/>
  <c r="AM1271"/>
  <c r="AK423"/>
  <c r="AK1828"/>
  <c r="AL1113"/>
  <c r="AK350"/>
  <c r="AM334"/>
  <c r="AL617"/>
  <c r="AJ1145"/>
  <c r="AM1329"/>
  <c r="AL1509"/>
  <c r="AM2089"/>
  <c r="AK1773"/>
  <c r="AJ2153"/>
  <c r="AL1805"/>
  <c r="AK1876"/>
  <c r="AM2131"/>
  <c r="AK1001"/>
  <c r="AL2217"/>
  <c r="AM2099"/>
  <c r="AL1973"/>
  <c r="AM2163"/>
  <c r="AK206"/>
  <c r="AK534"/>
  <c r="AL386"/>
  <c r="AL227"/>
  <c r="AK428"/>
  <c r="AK171"/>
  <c r="AJ1744"/>
  <c r="AK2131"/>
  <c r="AM2217"/>
  <c r="AL306"/>
  <c r="AM370"/>
  <c r="AM324"/>
  <c r="AJ227"/>
  <c r="AJ263"/>
  <c r="AK215"/>
  <c r="AK249"/>
  <c r="AL335"/>
  <c r="AM205"/>
  <c r="AJ564"/>
  <c r="AK345"/>
  <c r="AL570"/>
  <c r="AJ438"/>
  <c r="AJ579"/>
  <c r="AM776"/>
  <c r="AJ234"/>
  <c r="AL414"/>
  <c r="AM837"/>
  <c r="AJ668"/>
  <c r="AJ801"/>
  <c r="AM807"/>
  <c r="AL490"/>
  <c r="AK654"/>
  <c r="AJ1102"/>
  <c r="AJ964"/>
  <c r="AJ1124"/>
  <c r="AM1207"/>
  <c r="AJ214"/>
  <c r="AK934"/>
  <c r="AK1205"/>
  <c r="AM1451"/>
  <c r="AK1482"/>
  <c r="AJ1831"/>
  <c r="AL738"/>
  <c r="AJ1336"/>
  <c r="AJ1663"/>
  <c r="AM1158"/>
  <c r="AM1340"/>
  <c r="AK902"/>
  <c r="AL2084"/>
  <c r="AM2181"/>
  <c r="AL1524"/>
  <c r="AK1945"/>
  <c r="AK2020"/>
  <c r="AJ2354"/>
  <c r="AJ2250"/>
  <c r="AK2029"/>
  <c r="AJ1704"/>
  <c r="AL1213"/>
  <c r="AJ2049"/>
  <c r="AK675"/>
  <c r="AJ1275"/>
  <c r="AM1037"/>
  <c r="AM2354"/>
  <c r="AM2341"/>
  <c r="AL1230"/>
  <c r="AK2009"/>
  <c r="AK1262"/>
  <c r="AM1072"/>
  <c r="AJ2244"/>
  <c r="AM1761"/>
  <c r="AJ1657"/>
  <c r="AM2071"/>
  <c r="AK1336"/>
  <c r="AL1271"/>
  <c r="AL433"/>
  <c r="AK1411"/>
  <c r="AL1361"/>
  <c r="AM617"/>
  <c r="AM1296"/>
  <c r="AJ1461"/>
  <c r="AM1709"/>
  <c r="AK1973"/>
  <c r="AM1243"/>
  <c r="AL1243"/>
  <c r="AK1727"/>
  <c r="AJ1727"/>
  <c r="AL823"/>
  <c r="AM823"/>
  <c r="AL2303"/>
  <c r="AJ2303"/>
  <c r="AJ1236"/>
  <c r="AM1236"/>
  <c r="AK1236"/>
  <c r="AL1236"/>
  <c r="AM1963"/>
  <c r="AL1963"/>
  <c r="AM1597"/>
  <c r="AJ1597"/>
  <c r="AK1597"/>
  <c r="AL1597"/>
  <c r="AJ574"/>
  <c r="AK574"/>
  <c r="AM1647"/>
  <c r="AJ1647"/>
  <c r="AL1647"/>
  <c r="AL1338"/>
  <c r="AM1338"/>
  <c r="AM2148"/>
  <c r="AL2148"/>
  <c r="AK2198"/>
  <c r="AM2198"/>
  <c r="AJ261"/>
  <c r="AK261"/>
  <c r="AK1975"/>
  <c r="AL1975"/>
  <c r="AM1975"/>
  <c r="AL106"/>
  <c r="AM106"/>
  <c r="AK106"/>
  <c r="AM749"/>
  <c r="AL749"/>
  <c r="AK1855"/>
  <c r="AJ1855"/>
  <c r="AM1855"/>
  <c r="AL2353"/>
  <c r="AK2353"/>
  <c r="AM2353"/>
  <c r="AJ598"/>
  <c r="AL598"/>
  <c r="AM598"/>
  <c r="AK598"/>
  <c r="AJ733"/>
  <c r="AL733"/>
  <c r="AM733"/>
  <c r="AK733"/>
  <c r="AJ1610"/>
  <c r="AK1610"/>
  <c r="AM2277"/>
  <c r="AJ2277"/>
  <c r="AK2277"/>
  <c r="AL2277"/>
  <c r="AL530"/>
  <c r="AM530"/>
  <c r="AJ530"/>
  <c r="AM1713"/>
  <c r="AJ1713"/>
  <c r="AL2215"/>
  <c r="AM2215"/>
  <c r="AJ2215"/>
  <c r="AK2215"/>
  <c r="AJ491"/>
  <c r="AM491"/>
  <c r="AK491"/>
  <c r="AL810"/>
  <c r="AM810"/>
  <c r="AJ810"/>
  <c r="AK810"/>
  <c r="AM1672"/>
  <c r="AK1672"/>
  <c r="AK2206"/>
  <c r="AL2206"/>
  <c r="AJ2206"/>
  <c r="AJ1834"/>
  <c r="AK1834"/>
  <c r="AL1834"/>
  <c r="AK1269"/>
  <c r="AM1269"/>
  <c r="AL947"/>
  <c r="AJ947"/>
  <c r="AM947"/>
  <c r="AK1359"/>
  <c r="AM1359"/>
  <c r="AM1608"/>
  <c r="AJ1608"/>
  <c r="AK1608"/>
  <c r="AL1608"/>
  <c r="AM1742"/>
  <c r="AJ1742"/>
  <c r="AL1742"/>
  <c r="AK1896"/>
  <c r="AJ1896"/>
  <c r="AK1535"/>
  <c r="AJ1535"/>
  <c r="AJ2070"/>
  <c r="AK2070"/>
  <c r="AL2070"/>
  <c r="AM2070"/>
  <c r="AJ1337"/>
  <c r="AK1337"/>
  <c r="AK1404"/>
  <c r="AM1404"/>
  <c r="AJ1754"/>
  <c r="AK1754"/>
  <c r="AJ1218"/>
  <c r="AK2117"/>
  <c r="AJ2068"/>
  <c r="AK149"/>
  <c r="AM389"/>
  <c r="AM141"/>
  <c r="AJ359"/>
  <c r="AM179"/>
  <c r="AM444"/>
  <c r="AK347"/>
  <c r="AL159"/>
  <c r="AL125"/>
  <c r="AJ265"/>
  <c r="AL221"/>
  <c r="AM428"/>
  <c r="AL330"/>
  <c r="AJ225"/>
  <c r="AK734"/>
  <c r="AJ484"/>
  <c r="AK709"/>
  <c r="AJ955"/>
  <c r="AK1239"/>
  <c r="AL1930"/>
  <c r="AK1744"/>
  <c r="AJ2148"/>
  <c r="AJ1726"/>
  <c r="AK2034"/>
  <c r="AL2151"/>
  <c r="AK1578"/>
  <c r="AL1891"/>
  <c r="AK2294"/>
  <c r="AM1785"/>
  <c r="AM1739"/>
  <c r="AL2055"/>
  <c r="AL761"/>
  <c r="AJ752"/>
  <c r="AK1401"/>
  <c r="AK1192"/>
  <c r="AL955"/>
  <c r="AL832"/>
  <c r="AJ1401"/>
  <c r="AJ1661"/>
  <c r="AM1397"/>
  <c r="AK1421"/>
  <c r="AK1927"/>
  <c r="AK1461"/>
  <c r="AK2067"/>
  <c r="AJ2218"/>
  <c r="AJ2339"/>
  <c r="AM1973"/>
  <c r="AJ1590"/>
  <c r="AL1590"/>
  <c r="AL2290"/>
  <c r="AK2290"/>
  <c r="AK633"/>
  <c r="AL633"/>
  <c r="AJ633"/>
  <c r="AM1611"/>
  <c r="AL1611"/>
  <c r="AJ1714"/>
  <c r="AM1714"/>
  <c r="AL1714"/>
  <c r="AK1437"/>
  <c r="AJ1437"/>
  <c r="AM1437"/>
  <c r="AL1437"/>
  <c r="AK1342"/>
  <c r="AJ1342"/>
  <c r="AL1342"/>
  <c r="AK1865"/>
  <c r="AL1865"/>
  <c r="AJ1865"/>
  <c r="AJ1497"/>
  <c r="AK1497"/>
  <c r="AL1497"/>
  <c r="AM1497"/>
  <c r="AL1454"/>
  <c r="AM1454"/>
  <c r="AJ1454"/>
  <c r="AK1454"/>
  <c r="AM635"/>
  <c r="AK635"/>
  <c r="AM1085"/>
  <c r="AJ1085"/>
  <c r="AK1085"/>
  <c r="AL1558"/>
  <c r="AM1558"/>
  <c r="AJ1558"/>
  <c r="AK1558"/>
  <c r="AJ977"/>
  <c r="AL977"/>
  <c r="AM1398"/>
  <c r="AL1398"/>
  <c r="AK1398"/>
  <c r="AM1838"/>
  <c r="AL1838"/>
  <c r="AK1838"/>
  <c r="AM2295"/>
  <c r="AL2295"/>
  <c r="AL1133"/>
  <c r="AK1133"/>
  <c r="AJ447"/>
  <c r="AL447"/>
  <c r="AM447"/>
  <c r="AL611"/>
  <c r="AM611"/>
  <c r="AK1214"/>
  <c r="AJ1214"/>
  <c r="AM1605"/>
  <c r="AL1605"/>
  <c r="AM2048"/>
  <c r="AL2048"/>
  <c r="AM2326"/>
  <c r="AJ2326"/>
  <c r="AJ551"/>
  <c r="AM551"/>
  <c r="AJ1368"/>
  <c r="AM1368"/>
  <c r="AL1368"/>
  <c r="AL1136"/>
  <c r="AM1136"/>
  <c r="AK145"/>
  <c r="AM145"/>
  <c r="AJ145"/>
  <c r="AK1775"/>
  <c r="AL1775"/>
  <c r="AK299"/>
  <c r="AJ299"/>
  <c r="AL299"/>
  <c r="AM1736"/>
  <c r="AL1736"/>
  <c r="AJ1736"/>
  <c r="AJ250"/>
  <c r="AK250"/>
  <c r="AL250"/>
  <c r="AK905"/>
  <c r="AM905"/>
  <c r="AM1349"/>
  <c r="AJ1349"/>
  <c r="AK1349"/>
  <c r="AL1349"/>
  <c r="AJ1971"/>
  <c r="AM1971"/>
  <c r="AK2286"/>
  <c r="AL2286"/>
  <c r="AJ2286"/>
  <c r="AM1004"/>
  <c r="AJ1004"/>
  <c r="AK1004"/>
  <c r="AK1804"/>
  <c r="AJ1804"/>
  <c r="AL2144"/>
  <c r="AM2144"/>
  <c r="AM1385"/>
  <c r="AJ1385"/>
  <c r="AL1385"/>
  <c r="AL2037"/>
  <c r="AM2037"/>
  <c r="AJ272"/>
  <c r="AK272"/>
  <c r="AL272"/>
  <c r="AJ514"/>
  <c r="AK514"/>
  <c r="AL514"/>
  <c r="AL1065"/>
  <c r="AM1065"/>
  <c r="AJ1065"/>
  <c r="AJ1541"/>
  <c r="AK1541"/>
  <c r="AM1706"/>
  <c r="AL1706"/>
  <c r="AK2330"/>
  <c r="AM2330"/>
  <c r="AJ803"/>
  <c r="AK803"/>
  <c r="AM803"/>
  <c r="AM1487"/>
  <c r="AK1487"/>
  <c r="AJ1487"/>
  <c r="AK1926"/>
  <c r="AJ1926"/>
  <c r="AL1926"/>
  <c r="AM2291"/>
  <c r="AJ2291"/>
  <c r="AL2291"/>
  <c r="AK1763"/>
  <c r="AL1763"/>
  <c r="AM1763"/>
  <c r="AJ1763"/>
  <c r="AM1788"/>
  <c r="AL1788"/>
  <c r="AK231"/>
  <c r="AM231"/>
  <c r="AJ231"/>
  <c r="AL231"/>
  <c r="AK621"/>
  <c r="AL621"/>
  <c r="AM621"/>
  <c r="AJ621"/>
  <c r="AJ2039"/>
  <c r="AM2039"/>
  <c r="AJ333"/>
  <c r="AM333"/>
  <c r="AK333"/>
  <c r="AL333"/>
  <c r="AK1572"/>
  <c r="AJ1572"/>
  <c r="AL1917"/>
  <c r="AJ1917"/>
  <c r="AL197"/>
  <c r="AM197"/>
  <c r="AK197"/>
  <c r="AJ197"/>
  <c r="AM1883"/>
  <c r="AL1883"/>
  <c r="AM603"/>
  <c r="AK603"/>
  <c r="AM1412"/>
  <c r="AL1412"/>
  <c r="AK1412"/>
  <c r="AJ1412"/>
  <c r="AM1844"/>
  <c r="AJ1844"/>
  <c r="AL1844"/>
  <c r="AM901"/>
  <c r="AJ901"/>
  <c r="AL1208"/>
  <c r="AK1208"/>
  <c r="AM1208"/>
  <c r="AJ1208"/>
  <c r="AL627"/>
  <c r="AM627"/>
  <c r="AJ933"/>
  <c r="AK933"/>
  <c r="AL933"/>
  <c r="AM933"/>
  <c r="AJ1066"/>
  <c r="AK1066"/>
  <c r="AL1066"/>
  <c r="AM1066"/>
  <c r="AM667"/>
  <c r="AL667"/>
  <c r="AJ667"/>
  <c r="AJ877"/>
  <c r="AK877"/>
  <c r="AL877"/>
  <c r="AM877"/>
  <c r="AK1839"/>
  <c r="AJ1839"/>
  <c r="AL2032"/>
  <c r="AM2032"/>
  <c r="AK2032"/>
  <c r="AM2314"/>
  <c r="AL2314"/>
  <c r="AJ2314"/>
  <c r="AM1925"/>
  <c r="AJ1925"/>
  <c r="AL575"/>
  <c r="AK575"/>
  <c r="AJ575"/>
  <c r="AM1197"/>
  <c r="AK1197"/>
  <c r="AL1960"/>
  <c r="AM1960"/>
  <c r="AK2324"/>
  <c r="AJ2324"/>
  <c r="AL2324"/>
  <c r="AK1148"/>
  <c r="AJ1148"/>
  <c r="AJ808"/>
  <c r="AL808"/>
  <c r="AM808"/>
  <c r="AK808"/>
  <c r="AL133"/>
  <c r="AK133"/>
  <c r="AJ431"/>
  <c r="AK431"/>
  <c r="AL431"/>
  <c r="AL788"/>
  <c r="AK788"/>
  <c r="AM1049"/>
  <c r="AJ1049"/>
  <c r="AJ1476"/>
  <c r="AM1476"/>
  <c r="AL1476"/>
  <c r="AK2272"/>
  <c r="AJ2272"/>
  <c r="AJ784"/>
  <c r="AL784"/>
  <c r="AM784"/>
  <c r="AL918"/>
  <c r="AM918"/>
  <c r="AK918"/>
  <c r="AM325"/>
  <c r="AL325"/>
  <c r="AL1087"/>
  <c r="AM1087"/>
  <c r="AK1087"/>
  <c r="AK1335"/>
  <c r="AL1335"/>
  <c r="AM1335"/>
  <c r="AJ1335"/>
  <c r="AK1885"/>
  <c r="AL1885"/>
  <c r="AJ1885"/>
  <c r="AM2065"/>
  <c r="AL2065"/>
  <c r="AL2282"/>
  <c r="AJ2282"/>
  <c r="AM1393"/>
  <c r="AL1393"/>
  <c r="AJ1393"/>
  <c r="AJ1764"/>
  <c r="AK1764"/>
  <c r="AL1764"/>
  <c r="AL1396"/>
  <c r="AM1396"/>
  <c r="AJ1813"/>
  <c r="AM1813"/>
  <c r="AL1813"/>
  <c r="AK1813"/>
  <c r="AL2008"/>
  <c r="AJ2008"/>
  <c r="AK2008"/>
  <c r="AM500"/>
  <c r="AL500"/>
  <c r="AJ1229"/>
  <c r="AK1229"/>
  <c r="AL1229"/>
  <c r="AM1229"/>
  <c r="AK247"/>
  <c r="AM247"/>
  <c r="AL247"/>
  <c r="AL477"/>
  <c r="AM477"/>
  <c r="AK678"/>
  <c r="AJ678"/>
  <c r="AL770"/>
  <c r="AK770"/>
  <c r="AM770"/>
  <c r="AJ770"/>
  <c r="AM975"/>
  <c r="AL975"/>
  <c r="AK1061"/>
  <c r="AL1061"/>
  <c r="AJ1061"/>
  <c r="AK457"/>
  <c r="AL457"/>
  <c r="AM457"/>
  <c r="AM699"/>
  <c r="AL699"/>
  <c r="AK486"/>
  <c r="AJ486"/>
  <c r="AM486"/>
  <c r="AL677"/>
  <c r="AM677"/>
  <c r="AK677"/>
  <c r="AL802"/>
  <c r="AJ802"/>
  <c r="AM802"/>
  <c r="AJ888"/>
  <c r="AM888"/>
  <c r="AL888"/>
  <c r="AM970"/>
  <c r="AJ970"/>
  <c r="AK970"/>
  <c r="AK1155"/>
  <c r="AM1155"/>
  <c r="AJ1155"/>
  <c r="AL1155"/>
  <c r="AL1288"/>
  <c r="AM1288"/>
  <c r="AL280"/>
  <c r="AM280"/>
  <c r="AL364"/>
  <c r="AK364"/>
  <c r="AJ364"/>
  <c r="AL430"/>
  <c r="AK430"/>
  <c r="AM430"/>
  <c r="AL795"/>
  <c r="AM795"/>
  <c r="AM1003"/>
  <c r="AJ1003"/>
  <c r="AM1292"/>
  <c r="AK1292"/>
  <c r="AJ1292"/>
  <c r="AJ1654"/>
  <c r="AK1654"/>
  <c r="AJ2191"/>
  <c r="AK2191"/>
  <c r="AL2191"/>
  <c r="AM2304"/>
  <c r="AL2304"/>
  <c r="AK2271"/>
  <c r="AL2271"/>
  <c r="AJ338"/>
  <c r="AL338"/>
  <c r="AL595"/>
  <c r="AK595"/>
  <c r="AJ894"/>
  <c r="AL894"/>
  <c r="AK894"/>
  <c r="AK987"/>
  <c r="AJ987"/>
  <c r="AL987"/>
  <c r="AL1331"/>
  <c r="AK1331"/>
  <c r="AJ1837"/>
  <c r="AL1837"/>
  <c r="AL2111"/>
  <c r="AJ2111"/>
  <c r="AJ2263"/>
  <c r="AM2263"/>
  <c r="AL2263"/>
  <c r="AJ312"/>
  <c r="AL312"/>
  <c r="AM312"/>
  <c r="AK312"/>
  <c r="AJ456"/>
  <c r="AK456"/>
  <c r="AM456"/>
  <c r="AJ571"/>
  <c r="AK571"/>
  <c r="AM571"/>
  <c r="AJ826"/>
  <c r="AL826"/>
  <c r="AK1189"/>
  <c r="AJ1189"/>
  <c r="AM2081"/>
  <c r="AL2081"/>
  <c r="AK2081"/>
  <c r="AM2297"/>
  <c r="AK2297"/>
  <c r="AL541"/>
  <c r="AJ541"/>
  <c r="AK1870"/>
  <c r="AL1870"/>
  <c r="AM1870"/>
  <c r="AK2019"/>
  <c r="AL2019"/>
  <c r="AM2019"/>
  <c r="AK228"/>
  <c r="AL228"/>
  <c r="AJ228"/>
  <c r="AL702"/>
  <c r="AJ702"/>
  <c r="AK702"/>
  <c r="AJ1384"/>
  <c r="AK1384"/>
  <c r="AL1515"/>
  <c r="AK1515"/>
  <c r="AK1669"/>
  <c r="AL1669"/>
  <c r="AJ1803"/>
  <c r="AL1803"/>
  <c r="AM1803"/>
  <c r="AJ275"/>
  <c r="AM275"/>
  <c r="AL275"/>
  <c r="AK533"/>
  <c r="AL533"/>
  <c r="AJ686"/>
  <c r="AM686"/>
  <c r="AJ1467"/>
  <c r="AM1467"/>
  <c r="AL1795"/>
  <c r="AM1795"/>
  <c r="AK1984"/>
  <c r="AJ1984"/>
  <c r="AL550"/>
  <c r="AJ550"/>
  <c r="AJ1025"/>
  <c r="AK1025"/>
  <c r="AK1646"/>
  <c r="AL1646"/>
  <c r="AM2186"/>
  <c r="AJ2186"/>
  <c r="AK827"/>
  <c r="AJ1639"/>
  <c r="AL1826"/>
  <c r="AK880"/>
  <c r="AL1306"/>
  <c r="AK1647"/>
  <c r="AL1350"/>
  <c r="AJ1364"/>
  <c r="AL2334"/>
  <c r="AL1722"/>
  <c r="AM2160"/>
  <c r="AM1889"/>
  <c r="AL149"/>
  <c r="AJ800"/>
  <c r="AM1596"/>
  <c r="AM178"/>
  <c r="AM287"/>
  <c r="AL239"/>
  <c r="AM476"/>
  <c r="AM493"/>
  <c r="AL1004"/>
  <c r="AK700"/>
  <c r="AL603"/>
  <c r="AM343"/>
  <c r="AL792"/>
  <c r="AK749"/>
  <c r="AL625"/>
  <c r="AM1224"/>
  <c r="AK1338"/>
  <c r="AK1385"/>
  <c r="AL803"/>
  <c r="AM1364"/>
  <c r="AL1176"/>
  <c r="AL1448"/>
  <c r="AK2295"/>
  <c r="AK2064"/>
  <c r="AL2095"/>
  <c r="AK953"/>
  <c r="AL2027"/>
  <c r="AK374"/>
  <c r="AL169"/>
  <c r="AK179"/>
  <c r="AJ387"/>
  <c r="AL476"/>
  <c r="AJ700"/>
  <c r="AL755"/>
  <c r="AM805"/>
  <c r="AL833"/>
  <c r="AM431"/>
  <c r="AK611"/>
  <c r="AJ106"/>
  <c r="AK343"/>
  <c r="AK458"/>
  <c r="AJ749"/>
  <c r="AK1056"/>
  <c r="AJ1220"/>
  <c r="AM455"/>
  <c r="AL626"/>
  <c r="AK901"/>
  <c r="AM911"/>
  <c r="AM945"/>
  <c r="AL957"/>
  <c r="AL1118"/>
  <c r="AL1397"/>
  <c r="AM1148"/>
  <c r="AL1610"/>
  <c r="AJ1338"/>
  <c r="AK1519"/>
  <c r="AM1005"/>
  <c r="AK1417"/>
  <c r="AL600"/>
  <c r="AL998"/>
  <c r="AM1342"/>
  <c r="AL785"/>
  <c r="AJ1934"/>
  <c r="AK2314"/>
  <c r="AJ1341"/>
  <c r="AK1213"/>
  <c r="AK2037"/>
  <c r="AJ2234"/>
  <c r="AK1132"/>
  <c r="AJ1960"/>
  <c r="AJ2334"/>
  <c r="AM1448"/>
  <c r="AK1963"/>
  <c r="AM2166"/>
  <c r="AJ2295"/>
  <c r="AJ2174"/>
  <c r="AM1834"/>
  <c r="AK2160"/>
  <c r="AJ1611"/>
  <c r="AK2095"/>
  <c r="AJ318"/>
  <c r="AJ656"/>
  <c r="AL1051"/>
  <c r="AK1233"/>
  <c r="AL1855"/>
  <c r="AL544"/>
  <c r="AL905"/>
  <c r="AM405"/>
  <c r="AM953"/>
  <c r="AL1596"/>
  <c r="AL1405"/>
  <c r="AK2218"/>
  <c r="AK2027"/>
  <c r="AJ1386"/>
  <c r="AJ1838"/>
  <c r="AL2021"/>
  <c r="AL1420"/>
  <c r="AK1877"/>
  <c r="AK1844"/>
  <c r="AJ1565"/>
  <c r="AK444"/>
  <c r="AJ1462"/>
  <c r="AK1462"/>
  <c r="AL1680"/>
  <c r="AJ1680"/>
  <c r="AM1680"/>
  <c r="AK1680"/>
  <c r="AL2240"/>
  <c r="AJ2240"/>
  <c r="AM2241"/>
  <c r="AK2241"/>
  <c r="AM401"/>
  <c r="AJ401"/>
  <c r="AK401"/>
  <c r="AJ969"/>
  <c r="AK969"/>
  <c r="AM969"/>
  <c r="AM2058"/>
  <c r="AJ2058"/>
  <c r="AL2058"/>
  <c r="AL1152"/>
  <c r="AJ1152"/>
  <c r="AM1152"/>
  <c r="AK1152"/>
  <c r="AJ1988"/>
  <c r="AK1988"/>
  <c r="AL1988"/>
  <c r="AM1988"/>
  <c r="AM1017"/>
  <c r="AK1017"/>
  <c r="AL1017"/>
  <c r="AM1488"/>
  <c r="AL1488"/>
  <c r="AJ1488"/>
  <c r="AK1488"/>
  <c r="AL1955"/>
  <c r="AM1955"/>
  <c r="AJ1955"/>
  <c r="AM2358"/>
  <c r="AJ2358"/>
  <c r="AK2358"/>
  <c r="AM1117"/>
  <c r="AJ1117"/>
  <c r="AL1075"/>
  <c r="AM1075"/>
  <c r="AK1075"/>
  <c r="AJ1075"/>
  <c r="AL1653"/>
  <c r="AM1653"/>
  <c r="AK1653"/>
  <c r="AL2300"/>
  <c r="AK2300"/>
  <c r="AJ2300"/>
  <c r="AL624"/>
  <c r="AK624"/>
  <c r="AJ624"/>
  <c r="AL394"/>
  <c r="AM394"/>
  <c r="AK394"/>
  <c r="AL1027"/>
  <c r="AK1027"/>
  <c r="AM1947"/>
  <c r="AJ1947"/>
  <c r="AK1947"/>
  <c r="AM763"/>
  <c r="AL763"/>
  <c r="AJ763"/>
  <c r="AK763"/>
  <c r="AJ1821"/>
  <c r="AK1821"/>
  <c r="AM1821"/>
  <c r="AK878"/>
  <c r="AL878"/>
  <c r="AM878"/>
  <c r="AJ878"/>
  <c r="AK660"/>
  <c r="AL660"/>
  <c r="AJ660"/>
  <c r="AJ1161"/>
  <c r="AK1161"/>
  <c r="AK1908"/>
  <c r="AL1908"/>
  <c r="AM1908"/>
  <c r="AJ1908"/>
  <c r="AK1603"/>
  <c r="AJ1603"/>
  <c r="AM2302"/>
  <c r="AJ2302"/>
  <c r="AJ685"/>
  <c r="AK685"/>
  <c r="AM1433"/>
  <c r="AK1433"/>
  <c r="AL1433"/>
  <c r="AL1847"/>
  <c r="AM1847"/>
  <c r="AJ1847"/>
  <c r="AK623"/>
  <c r="AM623"/>
  <c r="AJ623"/>
  <c r="AK1223"/>
  <c r="AJ1223"/>
  <c r="AM1223"/>
  <c r="AL1223"/>
  <c r="AJ1570"/>
  <c r="AK1570"/>
  <c r="AM2205"/>
  <c r="AK2205"/>
  <c r="AJ2205"/>
  <c r="AL730"/>
  <c r="AM730"/>
  <c r="AJ730"/>
  <c r="AK730"/>
  <c r="AL1642"/>
  <c r="AM1642"/>
  <c r="AK1642"/>
  <c r="AM602"/>
  <c r="AJ602"/>
  <c r="AL602"/>
  <c r="AM1237"/>
  <c r="AK1237"/>
  <c r="AL1237"/>
  <c r="AJ1237"/>
  <c r="AJ1967"/>
  <c r="AM1967"/>
  <c r="AK1967"/>
  <c r="AL1967"/>
  <c r="AM2343"/>
  <c r="AJ2343"/>
  <c r="AL2343"/>
  <c r="AK390"/>
  <c r="AJ390"/>
  <c r="AM986"/>
  <c r="AJ986"/>
  <c r="AK986"/>
  <c r="AL1588"/>
  <c r="AM1588"/>
  <c r="AL2244"/>
  <c r="AK2244"/>
  <c r="AL1424"/>
  <c r="AJ1424"/>
  <c r="AK874"/>
  <c r="AL874"/>
  <c r="AJ874"/>
  <c r="AK1635"/>
  <c r="AJ1635"/>
  <c r="AL1635"/>
  <c r="AL1999"/>
  <c r="AJ1999"/>
  <c r="AK1999"/>
  <c r="AM2393"/>
  <c r="AL2393"/>
  <c r="AJ1168"/>
  <c r="AL1168"/>
  <c r="AK1128"/>
  <c r="AL1128"/>
  <c r="AL357"/>
  <c r="AK357"/>
  <c r="AL1366"/>
  <c r="AM1366"/>
  <c r="AK1366"/>
  <c r="AM2105"/>
  <c r="AJ2105"/>
  <c r="AL396"/>
  <c r="AJ396"/>
  <c r="AM396"/>
  <c r="AK396"/>
  <c r="AJ1906"/>
  <c r="AK1906"/>
  <c r="AL1906"/>
  <c r="AM1210"/>
  <c r="AK1210"/>
  <c r="AL1210"/>
  <c r="AJ1210"/>
  <c r="AJ1548"/>
  <c r="AK1548"/>
  <c r="AL1548"/>
  <c r="AM2273"/>
  <c r="AL2273"/>
  <c r="AK806"/>
  <c r="AJ806"/>
  <c r="AK1067"/>
  <c r="AL1067"/>
  <c r="AM1067"/>
  <c r="AL466"/>
  <c r="AM466"/>
  <c r="AJ466"/>
  <c r="AM974"/>
  <c r="AL974"/>
  <c r="AK148"/>
  <c r="AL148"/>
  <c r="AJ1006"/>
  <c r="AK1006"/>
  <c r="AM1380"/>
  <c r="AL1380"/>
  <c r="AK1380"/>
  <c r="AK2310"/>
  <c r="AM2310"/>
  <c r="AM994"/>
  <c r="AL994"/>
  <c r="AL1496"/>
  <c r="AJ1496"/>
  <c r="AM2115"/>
  <c r="AL2115"/>
  <c r="AJ2115"/>
  <c r="AK2115"/>
  <c r="AL327"/>
  <c r="AK327"/>
  <c r="AM327"/>
  <c r="AM1797"/>
  <c r="AL1797"/>
  <c r="AJ1797"/>
  <c r="AK1797"/>
  <c r="AJ552"/>
  <c r="AK552"/>
  <c r="AM552"/>
  <c r="AK1895"/>
  <c r="AJ1895"/>
  <c r="AK1057"/>
  <c r="AM1057"/>
  <c r="AL1402"/>
  <c r="AM1402"/>
  <c r="AJ1402"/>
  <c r="AL2316"/>
  <c r="AM2316"/>
  <c r="AJ845"/>
  <c r="AK845"/>
  <c r="AL845"/>
  <c r="AM845"/>
  <c r="AM1165"/>
  <c r="AJ1165"/>
  <c r="AK1624"/>
  <c r="AJ1624"/>
  <c r="AL1992"/>
  <c r="AM1992"/>
  <c r="AM2363"/>
  <c r="AL2363"/>
  <c r="AK1557"/>
  <c r="AM1557"/>
  <c r="AM764"/>
  <c r="AL764"/>
  <c r="AL867"/>
  <c r="AK867"/>
  <c r="AK1044"/>
  <c r="AJ1044"/>
  <c r="AM1202"/>
  <c r="AL1202"/>
  <c r="AL1286"/>
  <c r="AJ1286"/>
  <c r="AK1286"/>
  <c r="AM694"/>
  <c r="AJ694"/>
  <c r="AJ136"/>
  <c r="AL136"/>
  <c r="AJ424"/>
  <c r="AM424"/>
  <c r="AK424"/>
  <c r="AL963"/>
  <c r="AM963"/>
  <c r="AJ963"/>
  <c r="AL1091"/>
  <c r="AK1091"/>
  <c r="AM1091"/>
  <c r="AM1212"/>
  <c r="AL1212"/>
  <c r="AJ1212"/>
  <c r="AJ2188"/>
  <c r="AK2188"/>
  <c r="AM2298"/>
  <c r="AL2298"/>
  <c r="AJ2298"/>
  <c r="AL765"/>
  <c r="AM765"/>
  <c r="AK765"/>
  <c r="AM1563"/>
  <c r="AL1563"/>
  <c r="AM2038"/>
  <c r="AJ2038"/>
  <c r="AK2038"/>
  <c r="AM2222"/>
  <c r="AJ2222"/>
  <c r="AL2335"/>
  <c r="AM2335"/>
  <c r="AK2335"/>
  <c r="AL140"/>
  <c r="AM140"/>
  <c r="AJ140"/>
  <c r="AJ2390"/>
  <c r="AK2390"/>
  <c r="AL2390"/>
  <c r="AM2390"/>
  <c r="AJ1889"/>
  <c r="AJ125"/>
  <c r="AJ167"/>
  <c r="AJ188"/>
  <c r="AJ296"/>
  <c r="AM626"/>
  <c r="AJ827"/>
  <c r="AK1218"/>
  <c r="AL1672"/>
  <c r="AJ2117"/>
  <c r="AK1713"/>
  <c r="AJ1448"/>
  <c r="AK1072"/>
  <c r="AJ1809"/>
  <c r="AK2166"/>
  <c r="AK2326"/>
  <c r="AM2095"/>
  <c r="AL318"/>
  <c r="AL188"/>
  <c r="AL141"/>
  <c r="AM359"/>
  <c r="AM235"/>
  <c r="AM349"/>
  <c r="AL179"/>
  <c r="AM296"/>
  <c r="AL444"/>
  <c r="AK947"/>
  <c r="AJ1056"/>
  <c r="AK455"/>
  <c r="AK1397"/>
  <c r="AM1228"/>
  <c r="AM1610"/>
  <c r="AK1590"/>
  <c r="AK1117"/>
  <c r="AM1590"/>
  <c r="AM600"/>
  <c r="AM2286"/>
  <c r="AK318"/>
  <c r="AL1565"/>
  <c r="AJ1017"/>
  <c r="AK405"/>
  <c r="AK167"/>
  <c r="AL178"/>
  <c r="AL287"/>
  <c r="AL235"/>
  <c r="AM347"/>
  <c r="AK547"/>
  <c r="AK239"/>
  <c r="AJ345"/>
  <c r="AK397"/>
  <c r="AL263"/>
  <c r="AJ159"/>
  <c r="AK289"/>
  <c r="AL265"/>
  <c r="AK221"/>
  <c r="AJ476"/>
  <c r="AK493"/>
  <c r="AL397"/>
  <c r="AK995"/>
  <c r="AM134"/>
  <c r="AJ635"/>
  <c r="AM700"/>
  <c r="AJ611"/>
  <c r="AL552"/>
  <c r="AM734"/>
  <c r="AJ995"/>
  <c r="AL102"/>
  <c r="AL343"/>
  <c r="AJ458"/>
  <c r="AK974"/>
  <c r="AL1162"/>
  <c r="AL455"/>
  <c r="AM574"/>
  <c r="AM709"/>
  <c r="AL945"/>
  <c r="AK957"/>
  <c r="AK1118"/>
  <c r="AM1519"/>
  <c r="AM1239"/>
  <c r="AL491"/>
  <c r="AL623"/>
  <c r="AK1424"/>
  <c r="AL1161"/>
  <c r="AJ1417"/>
  <c r="AK998"/>
  <c r="AL1206"/>
  <c r="AJ1551"/>
  <c r="AM1496"/>
  <c r="AL2113"/>
  <c r="AM785"/>
  <c r="AM1865"/>
  <c r="AM1570"/>
  <c r="AJ788"/>
  <c r="AK1496"/>
  <c r="AJ148"/>
  <c r="AM1213"/>
  <c r="AL1341"/>
  <c r="AJ2037"/>
  <c r="AJ2376"/>
  <c r="AK1992"/>
  <c r="AJ699"/>
  <c r="AJ1132"/>
  <c r="AM2206"/>
  <c r="AM2034"/>
  <c r="AK2234"/>
  <c r="AK1168"/>
  <c r="AJ1963"/>
  <c r="AL2302"/>
  <c r="AJ1128"/>
  <c r="AM2158"/>
  <c r="AK1785"/>
  <c r="AK1611"/>
  <c r="AL2198"/>
  <c r="AK325"/>
  <c r="AL969"/>
  <c r="AK551"/>
  <c r="AM1233"/>
  <c r="AM1828"/>
  <c r="AJ544"/>
  <c r="AJ905"/>
  <c r="AK832"/>
  <c r="AK2291"/>
  <c r="AL405"/>
  <c r="AL953"/>
  <c r="AK1661"/>
  <c r="AM1764"/>
  <c r="AJ1421"/>
  <c r="AK1595"/>
  <c r="AK2021"/>
  <c r="AM2282"/>
  <c r="AM1927"/>
  <c r="AM1461"/>
  <c r="AM2067"/>
  <c r="AK1420"/>
  <c r="AM1700"/>
  <c r="AK1893"/>
  <c r="AJ1877"/>
  <c r="AJ2395"/>
  <c r="AM1984"/>
  <c r="AK2393"/>
  <c r="AJ1966"/>
  <c r="AJ1350"/>
  <c r="AK1350"/>
  <c r="AJ2374"/>
  <c r="AL2374"/>
  <c r="AL1474"/>
  <c r="AJ1474"/>
  <c r="AK1405"/>
  <c r="AM1405"/>
  <c r="AK1062"/>
  <c r="AL1062"/>
  <c r="AM1062"/>
  <c r="AJ1062"/>
  <c r="AJ1858"/>
  <c r="AK1858"/>
  <c r="AK1633"/>
  <c r="AM1633"/>
  <c r="AJ1633"/>
  <c r="AM2015"/>
  <c r="AL2015"/>
  <c r="AM158"/>
  <c r="AJ158"/>
  <c r="AK158"/>
  <c r="AM909"/>
  <c r="AJ909"/>
  <c r="AM1573"/>
  <c r="AJ1573"/>
  <c r="AK1573"/>
  <c r="AL1012"/>
  <c r="AM1012"/>
  <c r="AJ1012"/>
  <c r="AL1994"/>
  <c r="AM1994"/>
  <c r="AJ822"/>
  <c r="AL822"/>
  <c r="AM822"/>
  <c r="AK822"/>
  <c r="AJ1628"/>
  <c r="AM1628"/>
  <c r="AK1628"/>
  <c r="AJ625"/>
  <c r="AK625"/>
  <c r="AL1224"/>
  <c r="AK1224"/>
  <c r="AL2183"/>
  <c r="AM2183"/>
  <c r="AK2183"/>
  <c r="AL1382"/>
  <c r="AK1382"/>
  <c r="AM1382"/>
  <c r="AM1921"/>
  <c r="AL1921"/>
  <c r="AK1932"/>
  <c r="AL1932"/>
  <c r="AM1932"/>
  <c r="AK1915"/>
  <c r="AJ1915"/>
  <c r="AJ1013"/>
  <c r="AK1013"/>
  <c r="AL1013"/>
  <c r="AM1013"/>
  <c r="AL1869"/>
  <c r="AM1869"/>
  <c r="AJ1869"/>
  <c r="AK916"/>
  <c r="AJ916"/>
  <c r="AM1856"/>
  <c r="AJ1856"/>
  <c r="AM1638"/>
  <c r="AK1638"/>
  <c r="AK1571"/>
  <c r="AJ1571"/>
  <c r="AK1934"/>
  <c r="AM1934"/>
  <c r="AK911"/>
  <c r="AJ911"/>
  <c r="AM2340"/>
  <c r="AK2340"/>
  <c r="AL2340"/>
  <c r="AJ2340"/>
  <c r="AM1051"/>
  <c r="AJ1051"/>
  <c r="AJ1539"/>
  <c r="AK1539"/>
  <c r="AL1539"/>
  <c r="AJ2119"/>
  <c r="AK2119"/>
  <c r="AL2119"/>
  <c r="AM341"/>
  <c r="AK341"/>
  <c r="AL745"/>
  <c r="AM745"/>
  <c r="AJ1559"/>
  <c r="AK1559"/>
  <c r="AM559"/>
  <c r="AL559"/>
  <c r="AK559"/>
  <c r="AJ559"/>
  <c r="AM1163"/>
  <c r="AJ1163"/>
  <c r="AL1163"/>
  <c r="AJ1918"/>
  <c r="AK1918"/>
  <c r="AJ608"/>
  <c r="AK608"/>
  <c r="AM1622"/>
  <c r="AJ1622"/>
  <c r="AL1622"/>
  <c r="AJ1817"/>
  <c r="AK1817"/>
  <c r="AL1817"/>
  <c r="AM1817"/>
  <c r="AM2211"/>
  <c r="AJ2211"/>
  <c r="AK2211"/>
  <c r="AJ705"/>
  <c r="AK705"/>
  <c r="AM705"/>
  <c r="AL1391"/>
  <c r="AM1391"/>
  <c r="AK1391"/>
  <c r="AM1820"/>
  <c r="AJ1820"/>
  <c r="AK1820"/>
  <c r="AL2195"/>
  <c r="AK2195"/>
  <c r="AK656"/>
  <c r="AM656"/>
  <c r="AL1827"/>
  <c r="AM1827"/>
  <c r="AK1827"/>
  <c r="AM1173"/>
  <c r="AL1173"/>
  <c r="AK1173"/>
  <c r="AK1125"/>
  <c r="AL1125"/>
  <c r="AJ1125"/>
  <c r="AJ691"/>
  <c r="AK691"/>
  <c r="AM691"/>
  <c r="AL980"/>
  <c r="AK980"/>
  <c r="AM217"/>
  <c r="AL217"/>
  <c r="AL711"/>
  <c r="AJ711"/>
  <c r="AM711"/>
  <c r="AK711"/>
  <c r="AM498"/>
  <c r="AL498"/>
  <c r="AJ498"/>
  <c r="AJ805"/>
  <c r="AK805"/>
  <c r="AM1527"/>
  <c r="AL1527"/>
  <c r="AM681"/>
  <c r="AK681"/>
  <c r="AJ1634"/>
  <c r="AK1634"/>
  <c r="AM2278"/>
  <c r="AJ2278"/>
  <c r="AK983"/>
  <c r="AL983"/>
  <c r="AJ983"/>
  <c r="AM983"/>
  <c r="AJ1546"/>
  <c r="AK1546"/>
  <c r="AL1546"/>
  <c r="AM1546"/>
  <c r="AL2103"/>
  <c r="AM2103"/>
  <c r="AK2103"/>
  <c r="AL726"/>
  <c r="AM726"/>
  <c r="AJ726"/>
  <c r="AK1576"/>
  <c r="AJ1576"/>
  <c r="AM2229"/>
  <c r="AK2229"/>
  <c r="AL236"/>
  <c r="AK236"/>
  <c r="AJ236"/>
  <c r="AJ605"/>
  <c r="AK605"/>
  <c r="AL1172"/>
  <c r="AM1172"/>
  <c r="AJ1172"/>
  <c r="AM1620"/>
  <c r="AJ1620"/>
  <c r="AL1807"/>
  <c r="AM1807"/>
  <c r="AK1807"/>
  <c r="AK283"/>
  <c r="AJ283"/>
  <c r="AL693"/>
  <c r="AM693"/>
  <c r="AK693"/>
  <c r="AL961"/>
  <c r="AM961"/>
  <c r="AK961"/>
  <c r="AJ961"/>
  <c r="AK1357"/>
  <c r="AL1357"/>
  <c r="AM1806"/>
  <c r="AJ1806"/>
  <c r="AL1806"/>
  <c r="AK2164"/>
  <c r="AJ2164"/>
  <c r="AL1819"/>
  <c r="AM1819"/>
  <c r="AK1819"/>
  <c r="AJ2025"/>
  <c r="AL2025"/>
  <c r="AM2025"/>
  <c r="AK2025"/>
  <c r="AL759"/>
  <c r="AJ759"/>
  <c r="AL1043"/>
  <c r="AM1043"/>
  <c r="AJ1130"/>
  <c r="AL1130"/>
  <c r="AL1240"/>
  <c r="AK1240"/>
  <c r="AK638"/>
  <c r="AL638"/>
  <c r="AM834"/>
  <c r="AK834"/>
  <c r="AL834"/>
  <c r="AL944"/>
  <c r="AJ944"/>
  <c r="AM1284"/>
  <c r="AL1284"/>
  <c r="AJ1284"/>
  <c r="AJ737"/>
  <c r="AK737"/>
  <c r="AM737"/>
  <c r="AJ2096"/>
  <c r="AM2096"/>
  <c r="AL728"/>
  <c r="AM728"/>
  <c r="AK728"/>
  <c r="AJ728"/>
  <c r="AM1443"/>
  <c r="AL1443"/>
  <c r="AK1770"/>
  <c r="AL1770"/>
  <c r="AM1770"/>
  <c r="AJ1770"/>
  <c r="AL2190"/>
  <c r="AK2190"/>
  <c r="AL1962"/>
  <c r="AM1962"/>
  <c r="AJ239"/>
  <c r="AK1966"/>
  <c r="AK2339"/>
  <c r="AK389"/>
  <c r="AM977"/>
  <c r="AK2068"/>
  <c r="AL1595"/>
  <c r="AK1826"/>
  <c r="AK530"/>
  <c r="AJ1398"/>
  <c r="AJ2064"/>
  <c r="AL1386"/>
  <c r="AM167"/>
  <c r="AM755"/>
  <c r="AL827"/>
  <c r="AM1539"/>
  <c r="AJ1005"/>
  <c r="AJ2241"/>
  <c r="AK1163"/>
  <c r="AM1635"/>
  <c r="AM1896"/>
  <c r="AK2334"/>
  <c r="AM2234"/>
  <c r="AM1858"/>
  <c r="AL2160"/>
  <c r="AJ149"/>
  <c r="AJ1596"/>
  <c r="AL1877"/>
  <c r="AK359"/>
  <c r="AM263"/>
  <c r="AL289"/>
  <c r="AL493"/>
  <c r="AL180"/>
  <c r="AK178"/>
  <c r="AK125"/>
  <c r="AK169"/>
  <c r="AL347"/>
  <c r="AL246"/>
  <c r="AM169"/>
  <c r="AM544"/>
  <c r="AK265"/>
  <c r="AK134"/>
  <c r="AK225"/>
  <c r="AM575"/>
  <c r="AL635"/>
  <c r="AL685"/>
  <c r="AJ500"/>
  <c r="AL734"/>
  <c r="AM995"/>
  <c r="AM102"/>
  <c r="AJ693"/>
  <c r="AJ818"/>
  <c r="AM458"/>
  <c r="AJ974"/>
  <c r="AJ923"/>
  <c r="AM1214"/>
  <c r="AL574"/>
  <c r="AM896"/>
  <c r="AL605"/>
  <c r="AL709"/>
  <c r="AJ957"/>
  <c r="AJ1118"/>
  <c r="AJ1173"/>
  <c r="AL1462"/>
  <c r="AK1012"/>
  <c r="AL1239"/>
  <c r="AM1930"/>
  <c r="AK1917"/>
  <c r="AK909"/>
  <c r="AL965"/>
  <c r="AJ1288"/>
  <c r="AL1417"/>
  <c r="AK1302"/>
  <c r="AM1462"/>
  <c r="AJ918"/>
  <c r="AJ1807"/>
  <c r="AM2008"/>
  <c r="AM2117"/>
  <c r="AK785"/>
  <c r="AJ1530"/>
  <c r="AJ2330"/>
  <c r="AM1624"/>
  <c r="AL1570"/>
  <c r="AM788"/>
  <c r="AK1341"/>
  <c r="AJ1992"/>
  <c r="AL1132"/>
  <c r="AJ1404"/>
  <c r="AK1921"/>
  <c r="AM2151"/>
  <c r="AL1165"/>
  <c r="AL1292"/>
  <c r="AL1754"/>
  <c r="AK1955"/>
  <c r="AM2272"/>
  <c r="AJ1695"/>
  <c r="AL2039"/>
  <c r="AM2376"/>
  <c r="AL1578"/>
  <c r="AK2278"/>
  <c r="AK2302"/>
  <c r="AM1891"/>
  <c r="AJ1785"/>
  <c r="AL2256"/>
  <c r="AK1706"/>
  <c r="AJ2198"/>
  <c r="AK752"/>
  <c r="AM1669"/>
  <c r="AL551"/>
  <c r="AK447"/>
  <c r="AL2156"/>
  <c r="AJ1233"/>
  <c r="AL1828"/>
  <c r="AM1532"/>
  <c r="AL1661"/>
  <c r="AL1952"/>
  <c r="AK745"/>
  <c r="AK1605"/>
  <c r="AL1421"/>
  <c r="AJ2021"/>
  <c r="AK2282"/>
  <c r="AL1927"/>
  <c r="AL2067"/>
  <c r="AL2218"/>
  <c r="AJ1420"/>
  <c r="AM1893"/>
  <c r="AJ2195"/>
  <c r="AL2211"/>
  <c r="AM357"/>
  <c r="AM2274"/>
  <c r="AK2274"/>
  <c r="AM2028"/>
  <c r="AL2028"/>
  <c r="AM2377"/>
  <c r="AJ2377"/>
  <c r="AK110"/>
  <c r="AJ110"/>
  <c r="AL898"/>
  <c r="AM898"/>
  <c r="AK898"/>
  <c r="AK994"/>
  <c r="AJ994"/>
  <c r="AM2396"/>
  <c r="AL2396"/>
  <c r="AJ2026"/>
  <c r="AL2026"/>
  <c r="AK2026"/>
  <c r="AM2026"/>
  <c r="AJ1357"/>
  <c r="AM1357"/>
  <c r="AL2164"/>
  <c r="AM2164"/>
  <c r="AL607"/>
  <c r="AK607"/>
  <c r="AL1551"/>
  <c r="AM1551"/>
  <c r="AK1749"/>
  <c r="AJ1749"/>
  <c r="AL1749"/>
  <c r="AK233"/>
  <c r="AK1418"/>
  <c r="AK1651"/>
  <c r="AL1989"/>
  <c r="AK377"/>
  <c r="AL164"/>
  <c r="AM313"/>
  <c r="AL120"/>
  <c r="AL198"/>
  <c r="AJ115"/>
  <c r="AJ232"/>
  <c r="AL313"/>
  <c r="AK237"/>
  <c r="AJ266"/>
  <c r="AJ300"/>
  <c r="AL189"/>
  <c r="AM122"/>
  <c r="AL319"/>
  <c r="AK931"/>
  <c r="AL501"/>
  <c r="AM766"/>
  <c r="AK853"/>
  <c r="AM452"/>
  <c r="AK521"/>
  <c r="AM778"/>
  <c r="AJ262"/>
  <c r="AL538"/>
  <c r="AM653"/>
  <c r="AM762"/>
  <c r="AM796"/>
  <c r="AJ915"/>
  <c r="AK484"/>
  <c r="AM690"/>
  <c r="AJ724"/>
  <c r="AL782"/>
  <c r="AJ847"/>
  <c r="AJ1039"/>
  <c r="AJ533"/>
  <c r="AK1102"/>
  <c r="AL571"/>
  <c r="AK659"/>
  <c r="AJ1104"/>
  <c r="AK841"/>
  <c r="AL1002"/>
  <c r="AJ1269"/>
  <c r="AM171"/>
  <c r="AL214"/>
  <c r="AM353"/>
  <c r="AK376"/>
  <c r="AJ496"/>
  <c r="AK926"/>
  <c r="AK1184"/>
  <c r="AL1516"/>
  <c r="AL1910"/>
  <c r="AM597"/>
  <c r="AK1108"/>
  <c r="AJ1164"/>
  <c r="AJ1235"/>
  <c r="AM1248"/>
  <c r="AM1601"/>
  <c r="AK1703"/>
  <c r="AL1866"/>
  <c r="AJ830"/>
  <c r="AJ1086"/>
  <c r="AM1326"/>
  <c r="AJ1455"/>
  <c r="AL494"/>
  <c r="AM826"/>
  <c r="AJ1038"/>
  <c r="AL508"/>
  <c r="AJ1139"/>
  <c r="AL1616"/>
  <c r="AL1974"/>
  <c r="AJ247"/>
  <c r="AK1583"/>
  <c r="AM2373"/>
  <c r="AJ2169"/>
  <c r="AM881"/>
  <c r="AJ1331"/>
  <c r="AJ1506"/>
  <c r="AL1638"/>
  <c r="AL1721"/>
  <c r="AL1945"/>
  <c r="AL2168"/>
  <c r="AL2296"/>
  <c r="AK1298"/>
  <c r="AM1842"/>
  <c r="AJ2196"/>
  <c r="AJ2357"/>
  <c r="AL2193"/>
  <c r="AK2193"/>
  <c r="AJ1436"/>
  <c r="AL1384"/>
  <c r="AK1114"/>
  <c r="AK1550"/>
  <c r="AK1897"/>
  <c r="AL1922"/>
  <c r="AM136"/>
  <c r="AM657"/>
  <c r="AJ1308"/>
  <c r="AL1594"/>
  <c r="AL1832"/>
  <c r="AM1854"/>
  <c r="AK2156"/>
  <c r="AL183"/>
  <c r="AM680"/>
  <c r="AL694"/>
  <c r="AJ1037"/>
  <c r="AK1215"/>
  <c r="AL1860"/>
  <c r="AM2014"/>
  <c r="AK1780"/>
  <c r="AL769"/>
  <c r="AJ879"/>
  <c r="AJ1014"/>
  <c r="AM1470"/>
  <c r="AM1681"/>
  <c r="AL1479"/>
  <c r="AK886"/>
  <c r="AJ1527"/>
  <c r="AM1571"/>
  <c r="AM2150"/>
  <c r="AM2246"/>
  <c r="AK2368"/>
  <c r="AK1978"/>
  <c r="AL2112"/>
  <c r="AK2174"/>
  <c r="AJ2391"/>
  <c r="AM2351"/>
  <c r="AJ2010"/>
  <c r="AK2318"/>
  <c r="AK2359"/>
  <c r="AK1657"/>
  <c r="AJ1048"/>
  <c r="AL2320"/>
  <c r="AJ2063"/>
  <c r="AK2288"/>
  <c r="AK2111"/>
  <c r="AL2239"/>
  <c r="AM471"/>
  <c r="AL873"/>
  <c r="AL1295"/>
  <c r="AJ914"/>
  <c r="AL1411"/>
  <c r="AK541"/>
  <c r="AK1795"/>
  <c r="AM1453"/>
  <c r="AJ1669"/>
  <c r="AK1010"/>
  <c r="AL309"/>
  <c r="AK2043"/>
  <c r="AJ1515"/>
  <c r="AK1477"/>
  <c r="AM1837"/>
  <c r="AL1893"/>
  <c r="AL1984"/>
  <c r="AK2123"/>
  <c r="AL2249"/>
  <c r="AL1493"/>
  <c r="AK1493"/>
  <c r="AM1623"/>
  <c r="AL1623"/>
  <c r="AL384"/>
  <c r="AM384"/>
  <c r="AJ2208"/>
  <c r="AK2208"/>
  <c r="AK340"/>
  <c r="AL340"/>
  <c r="AL1140"/>
  <c r="AM1140"/>
  <c r="AL126"/>
  <c r="AM126"/>
  <c r="AK126"/>
  <c r="AL2252"/>
  <c r="AM2252"/>
  <c r="AM816"/>
  <c r="AL816"/>
  <c r="AK479"/>
  <c r="AL479"/>
  <c r="AK1485"/>
  <c r="AJ1485"/>
  <c r="AM406"/>
  <c r="AK406"/>
  <c r="AJ1293"/>
  <c r="AM1293"/>
  <c r="AM1743"/>
  <c r="AL1743"/>
  <c r="AL127"/>
  <c r="AK300"/>
  <c r="AL583"/>
  <c r="AK915"/>
  <c r="AM436"/>
  <c r="AJ853"/>
  <c r="AM915"/>
  <c r="AK690"/>
  <c r="AL701"/>
  <c r="AK782"/>
  <c r="AJ659"/>
  <c r="AM1070"/>
  <c r="AJ376"/>
  <c r="AL917"/>
  <c r="AK1866"/>
  <c r="AL1455"/>
  <c r="AL1583"/>
  <c r="AK1455"/>
  <c r="AK508"/>
  <c r="AM1139"/>
  <c r="AL2041"/>
  <c r="AJ1422"/>
  <c r="AK2041"/>
  <c r="AK1922"/>
  <c r="AJ2362"/>
  <c r="AK657"/>
  <c r="AK1594"/>
  <c r="AL1854"/>
  <c r="AM331"/>
  <c r="AM769"/>
  <c r="AJ1719"/>
  <c r="AL1935"/>
  <c r="AL2351"/>
  <c r="AK2239"/>
  <c r="AJ873"/>
  <c r="AK1295"/>
  <c r="AJ1010"/>
  <c r="AJ2104"/>
  <c r="AJ1477"/>
  <c r="AJ1582"/>
  <c r="AK127"/>
  <c r="AL237"/>
  <c r="AM542"/>
  <c r="AM346"/>
  <c r="AL467"/>
  <c r="AL560"/>
  <c r="AK542"/>
  <c r="AM199"/>
  <c r="AM433"/>
  <c r="AJ281"/>
  <c r="AM323"/>
  <c r="AK1011"/>
  <c r="AL436"/>
  <c r="AM674"/>
  <c r="AM685"/>
  <c r="AK766"/>
  <c r="AM228"/>
  <c r="AK452"/>
  <c r="AK778"/>
  <c r="AK108"/>
  <c r="AK653"/>
  <c r="AK762"/>
  <c r="AL781"/>
  <c r="AK490"/>
  <c r="AL654"/>
  <c r="AK701"/>
  <c r="AJ782"/>
  <c r="AL722"/>
  <c r="AL976"/>
  <c r="AJ1146"/>
  <c r="AL424"/>
  <c r="AM894"/>
  <c r="AM540"/>
  <c r="AL1070"/>
  <c r="AK597"/>
  <c r="AK917"/>
  <c r="AL1235"/>
  <c r="AK1782"/>
  <c r="AM987"/>
  <c r="AK826"/>
  <c r="AJ1495"/>
  <c r="AJ508"/>
  <c r="AM1782"/>
  <c r="AK322"/>
  <c r="AM2245"/>
  <c r="AM2357"/>
  <c r="AJ881"/>
  <c r="AM1422"/>
  <c r="AL1298"/>
  <c r="AM1668"/>
  <c r="AK1842"/>
  <c r="AL1381"/>
  <c r="AK2293"/>
  <c r="AJ2193"/>
  <c r="AK1847"/>
  <c r="AJ1114"/>
  <c r="AM1523"/>
  <c r="AK1704"/>
  <c r="AK1543"/>
  <c r="AJ1922"/>
  <c r="AJ1310"/>
  <c r="AJ657"/>
  <c r="AJ1594"/>
  <c r="AM1651"/>
  <c r="AK2092"/>
  <c r="AL331"/>
  <c r="AK694"/>
  <c r="AM929"/>
  <c r="AJ1752"/>
  <c r="AJ1860"/>
  <c r="AK2014"/>
  <c r="AM2098"/>
  <c r="AK2377"/>
  <c r="AK2177"/>
  <c r="AJ1380"/>
  <c r="AL1467"/>
  <c r="AK1719"/>
  <c r="AM1754"/>
  <c r="AJ1870"/>
  <c r="AM1935"/>
  <c r="AK1560"/>
  <c r="AL652"/>
  <c r="AK1116"/>
  <c r="AL1780"/>
  <c r="AK2112"/>
  <c r="AM2174"/>
  <c r="AM2287"/>
  <c r="AM2318"/>
  <c r="AJ2359"/>
  <c r="AM1657"/>
  <c r="AM2271"/>
  <c r="AK2320"/>
  <c r="AL2047"/>
  <c r="AJ2135"/>
  <c r="AM1514"/>
  <c r="AM2159"/>
  <c r="AJ2239"/>
  <c r="AM1189"/>
  <c r="AK1329"/>
  <c r="AK1414"/>
  <c r="AM1010"/>
  <c r="AL456"/>
  <c r="AL1329"/>
  <c r="AM1646"/>
  <c r="AK2104"/>
  <c r="AL1582"/>
  <c r="AK1837"/>
  <c r="AK1106"/>
  <c r="AJ1106"/>
  <c r="AM688"/>
  <c r="AL688"/>
  <c r="AL1734"/>
  <c r="AK1734"/>
  <c r="AM2140"/>
  <c r="AL2140"/>
  <c r="AL174"/>
  <c r="AM174"/>
  <c r="AK174"/>
  <c r="AJ174"/>
  <c r="AL2228"/>
  <c r="AM2228"/>
  <c r="AM398"/>
  <c r="AK398"/>
  <c r="AK1400"/>
  <c r="AJ1400"/>
  <c r="AL882"/>
  <c r="AM882"/>
  <c r="AK882"/>
  <c r="AJ882"/>
  <c r="AM1511"/>
  <c r="AL1511"/>
  <c r="AK323"/>
  <c r="AJ642"/>
  <c r="AM1552"/>
  <c r="AK869"/>
  <c r="AJ1512"/>
  <c r="AJ2269"/>
  <c r="AK2233"/>
  <c r="AK1607"/>
  <c r="AK1310"/>
  <c r="AK1728"/>
  <c r="AL1441"/>
  <c r="AL809"/>
  <c r="AM1757"/>
  <c r="AL2139"/>
  <c r="AK120"/>
  <c r="AL377"/>
  <c r="AL300"/>
  <c r="AM115"/>
  <c r="AK305"/>
  <c r="AM266"/>
  <c r="AJ294"/>
  <c r="AK226"/>
  <c r="AJ233"/>
  <c r="AJ454"/>
  <c r="AJ147"/>
  <c r="AJ164"/>
  <c r="AK242"/>
  <c r="AL542"/>
  <c r="AM595"/>
  <c r="AK275"/>
  <c r="AL427"/>
  <c r="AJ561"/>
  <c r="AJ951"/>
  <c r="AM501"/>
  <c r="AM833"/>
  <c r="AJ521"/>
  <c r="AM786"/>
  <c r="AM797"/>
  <c r="AJ820"/>
  <c r="AL262"/>
  <c r="AM550"/>
  <c r="AM590"/>
  <c r="AM679"/>
  <c r="AL796"/>
  <c r="AJ867"/>
  <c r="AK338"/>
  <c r="AL412"/>
  <c r="AM506"/>
  <c r="AM582"/>
  <c r="AJ643"/>
  <c r="AJ727"/>
  <c r="AL1104"/>
  <c r="AJ566"/>
  <c r="AK609"/>
  <c r="AM714"/>
  <c r="AL1034"/>
  <c r="AJ976"/>
  <c r="AL1189"/>
  <c r="AM841"/>
  <c r="AM971"/>
  <c r="AM858"/>
  <c r="AL984"/>
  <c r="AK1054"/>
  <c r="AJ1136"/>
  <c r="AM1351"/>
  <c r="AM1583"/>
  <c r="AM1775"/>
  <c r="AJ891"/>
  <c r="AK939"/>
  <c r="AM1119"/>
  <c r="AK1248"/>
  <c r="AL1601"/>
  <c r="AK1406"/>
  <c r="AK1644"/>
  <c r="AM830"/>
  <c r="AL982"/>
  <c r="AM1086"/>
  <c r="AL1406"/>
  <c r="AJ1775"/>
  <c r="AJ1516"/>
  <c r="AJ494"/>
  <c r="AJ936"/>
  <c r="AM1025"/>
  <c r="AM1038"/>
  <c r="AM1263"/>
  <c r="AM641"/>
  <c r="AK764"/>
  <c r="AJ1295"/>
  <c r="AM1718"/>
  <c r="AJ348"/>
  <c r="AM1303"/>
  <c r="AK1954"/>
  <c r="AJ1378"/>
  <c r="AL2177"/>
  <c r="AL578"/>
  <c r="AJ1418"/>
  <c r="AM1506"/>
  <c r="AJ1783"/>
  <c r="AL1950"/>
  <c r="AJ2100"/>
  <c r="AJ2228"/>
  <c r="AL1746"/>
  <c r="AL1954"/>
  <c r="AM1726"/>
  <c r="AM1884"/>
  <c r="AL2269"/>
  <c r="AK1141"/>
  <c r="AM1560"/>
  <c r="AJ2081"/>
  <c r="AL2372"/>
  <c r="AL1254"/>
  <c r="AL1521"/>
  <c r="AL2017"/>
  <c r="AJ1550"/>
  <c r="AJ2245"/>
  <c r="AJ2177"/>
  <c r="AM1591"/>
  <c r="AM1607"/>
  <c r="AJ183"/>
  <c r="AK686"/>
  <c r="AL1404"/>
  <c r="AJ1433"/>
  <c r="AL1715"/>
  <c r="AL1856"/>
  <c r="AK2213"/>
  <c r="AK2249"/>
  <c r="AM864"/>
  <c r="AM879"/>
  <c r="AL1204"/>
  <c r="AK1989"/>
  <c r="AJ2009"/>
  <c r="AJ2140"/>
  <c r="AM1256"/>
  <c r="AL1681"/>
  <c r="AJ1479"/>
  <c r="AJ119"/>
  <c r="AM1116"/>
  <c r="AJ1728"/>
  <c r="AK1803"/>
  <c r="AL2150"/>
  <c r="AL2246"/>
  <c r="AM2368"/>
  <c r="AM2110"/>
  <c r="AL2391"/>
  <c r="AM2319"/>
  <c r="AM2010"/>
  <c r="AJ2019"/>
  <c r="AK2263"/>
  <c r="AJ1441"/>
  <c r="AM2063"/>
  <c r="AM1684"/>
  <c r="AM1280"/>
  <c r="AL2092"/>
  <c r="AJ601"/>
  <c r="AL1902"/>
  <c r="AL1164"/>
  <c r="AM1613"/>
  <c r="AK1525"/>
  <c r="AJ1741"/>
  <c r="AL1757"/>
  <c r="AM1741"/>
  <c r="AM1974"/>
  <c r="AM261"/>
  <c r="AL261"/>
  <c r="AL1170"/>
  <c r="AJ1170"/>
  <c r="AK1170"/>
  <c r="AM1508"/>
  <c r="AL1508"/>
  <c r="AK1508"/>
  <c r="AJ1306"/>
  <c r="AK1306"/>
  <c r="AL226"/>
  <c r="AK518"/>
  <c r="AL956"/>
  <c r="AL744"/>
  <c r="AJ714"/>
  <c r="AJ984"/>
  <c r="AM348"/>
  <c r="AL2233"/>
  <c r="AM1954"/>
  <c r="AJ2233"/>
  <c r="AM1016"/>
  <c r="AK189"/>
  <c r="AK291"/>
  <c r="AM521"/>
  <c r="AK786"/>
  <c r="AM262"/>
  <c r="AJ679"/>
  <c r="AJ931"/>
  <c r="AJ412"/>
  <c r="AM484"/>
  <c r="AL582"/>
  <c r="AM643"/>
  <c r="AL724"/>
  <c r="AJ609"/>
  <c r="AL714"/>
  <c r="AM1102"/>
  <c r="AM863"/>
  <c r="AJ841"/>
  <c r="AL1269"/>
  <c r="AL496"/>
  <c r="AM613"/>
  <c r="AM856"/>
  <c r="AM926"/>
  <c r="AJ1083"/>
  <c r="AK1136"/>
  <c r="AK1351"/>
  <c r="AM891"/>
  <c r="AL1119"/>
  <c r="AL1248"/>
  <c r="AL1414"/>
  <c r="AK1601"/>
  <c r="AK1952"/>
  <c r="AK1516"/>
  <c r="AK1718"/>
  <c r="AL830"/>
  <c r="AK982"/>
  <c r="AL1086"/>
  <c r="AM494"/>
  <c r="AL936"/>
  <c r="AL1025"/>
  <c r="AL1038"/>
  <c r="AL1194"/>
  <c r="AJ1263"/>
  <c r="AJ1623"/>
  <c r="AK641"/>
  <c r="AJ764"/>
  <c r="AK1616"/>
  <c r="AJ2041"/>
  <c r="AK578"/>
  <c r="AL1506"/>
  <c r="AJ1638"/>
  <c r="AK1783"/>
  <c r="AJ1950"/>
  <c r="AK2228"/>
  <c r="AK1746"/>
  <c r="AK1884"/>
  <c r="AJ1141"/>
  <c r="AJ2337"/>
  <c r="AK1254"/>
  <c r="AK1521"/>
  <c r="AM1631"/>
  <c r="AJ2017"/>
  <c r="AM1550"/>
  <c r="AL2245"/>
  <c r="AM2392"/>
  <c r="AJ680"/>
  <c r="AJ2170"/>
  <c r="AK136"/>
  <c r="AK1832"/>
  <c r="AM183"/>
  <c r="AL1037"/>
  <c r="AK1715"/>
  <c r="AJ2213"/>
  <c r="AL2337"/>
  <c r="AL2362"/>
  <c r="AK2362"/>
  <c r="AJ864"/>
  <c r="AL879"/>
  <c r="AL1014"/>
  <c r="AJ1470"/>
  <c r="AK2140"/>
  <c r="AL1256"/>
  <c r="AK1681"/>
  <c r="AK1479"/>
  <c r="AM119"/>
  <c r="AM886"/>
  <c r="AM1378"/>
  <c r="AL1728"/>
  <c r="AK2150"/>
  <c r="AK2246"/>
  <c r="AL2368"/>
  <c r="AJ2176"/>
  <c r="AK2391"/>
  <c r="AM2382"/>
  <c r="AL2010"/>
  <c r="AM1441"/>
  <c r="AM1931"/>
  <c r="AL2063"/>
  <c r="AM2288"/>
  <c r="AM2111"/>
  <c r="AL1106"/>
  <c r="AL914"/>
  <c r="AJ1734"/>
  <c r="AL1684"/>
  <c r="AM1164"/>
  <c r="AK309"/>
  <c r="AL2377"/>
  <c r="AJ1613"/>
  <c r="AJ2043"/>
  <c r="AL1741"/>
  <c r="AK2296"/>
  <c r="AJ2168"/>
  <c r="AJ2123"/>
  <c r="AL946"/>
  <c r="AK946"/>
  <c r="AJ946"/>
  <c r="AL2100"/>
  <c r="AM2100"/>
  <c r="AM809"/>
  <c r="AK809"/>
  <c r="AL504"/>
  <c r="AM504"/>
  <c r="AJ2346"/>
  <c r="AL2346"/>
  <c r="AK2346"/>
  <c r="AM2346"/>
  <c r="AL825"/>
  <c r="AK825"/>
  <c r="AJ825"/>
  <c r="AK382"/>
  <c r="AJ382"/>
  <c r="AL1220"/>
  <c r="AM1220"/>
  <c r="AJ2144"/>
  <c r="AK2144"/>
  <c r="AL270"/>
  <c r="AJ270"/>
  <c r="AM270"/>
  <c r="AK270"/>
  <c r="AK1788"/>
  <c r="AJ1788"/>
  <c r="AK666"/>
  <c r="AL2126"/>
  <c r="AJ504"/>
  <c r="AJ120"/>
  <c r="AL115"/>
  <c r="AJ305"/>
  <c r="AL266"/>
  <c r="AK156"/>
  <c r="AL454"/>
  <c r="AM130"/>
  <c r="AJ319"/>
  <c r="AK427"/>
  <c r="AK501"/>
  <c r="AK833"/>
  <c r="AL797"/>
  <c r="AJ538"/>
  <c r="AK590"/>
  <c r="AK796"/>
  <c r="AM867"/>
  <c r="AJ1011"/>
  <c r="AJ377"/>
  <c r="AJ471"/>
  <c r="AK232"/>
  <c r="AM189"/>
  <c r="AL156"/>
  <c r="AJ291"/>
  <c r="AM361"/>
  <c r="AM427"/>
  <c r="AL853"/>
  <c r="AK797"/>
  <c r="AM538"/>
  <c r="AK679"/>
  <c r="AM931"/>
  <c r="AM1011"/>
  <c r="AK582"/>
  <c r="AJ690"/>
  <c r="AK724"/>
  <c r="AM533"/>
  <c r="AK1140"/>
  <c r="AM1146"/>
  <c r="AJ353"/>
  <c r="AK496"/>
  <c r="AJ856"/>
  <c r="AL1351"/>
  <c r="AL1718"/>
  <c r="AL891"/>
  <c r="AK1119"/>
  <c r="AM1866"/>
  <c r="AM1616"/>
  <c r="AM1194"/>
  <c r="AK1263"/>
  <c r="AK1623"/>
  <c r="AL2297"/>
  <c r="AK2186"/>
  <c r="AM1783"/>
  <c r="AM2168"/>
  <c r="AM2296"/>
  <c r="AJ1746"/>
  <c r="AL1884"/>
  <c r="AJ1256"/>
  <c r="AL2196"/>
  <c r="AL1631"/>
  <c r="AK2017"/>
  <c r="AL1897"/>
  <c r="AL2392"/>
  <c r="AK1308"/>
  <c r="AJ1854"/>
  <c r="AJ2156"/>
  <c r="AM1215"/>
  <c r="AK864"/>
  <c r="AK1014"/>
  <c r="AL1470"/>
  <c r="AM2208"/>
  <c r="AK119"/>
  <c r="AL1378"/>
  <c r="AM1048"/>
  <c r="AL1931"/>
  <c r="AK873"/>
  <c r="AM1106"/>
  <c r="AK914"/>
  <c r="AK1453"/>
  <c r="AM1734"/>
  <c r="AM1495"/>
  <c r="AJ1493"/>
  <c r="AJ1453"/>
  <c r="AJ309"/>
  <c r="AL1613"/>
  <c r="AL1477"/>
  <c r="AK420"/>
  <c r="AJ420"/>
  <c r="AM478"/>
  <c r="AK478"/>
  <c r="AM509"/>
  <c r="AL509"/>
  <c r="AK509"/>
  <c r="AM2004"/>
  <c r="AK2004"/>
  <c r="AJ2004"/>
  <c r="AL2004"/>
  <c r="AL132"/>
  <c r="AK132"/>
  <c r="AJ1919"/>
  <c r="AL1919"/>
  <c r="AM1919"/>
  <c r="AK1919"/>
  <c r="AM2154"/>
  <c r="AL2154"/>
  <c r="AJ2154"/>
  <c r="AK2154"/>
  <c r="AM2386"/>
  <c r="AL2386"/>
  <c r="AJ2386"/>
  <c r="AK2386"/>
  <c r="AL831"/>
  <c r="AK831"/>
  <c r="AL1234"/>
  <c r="AK1234"/>
  <c r="AM1234"/>
  <c r="AJ1234"/>
  <c r="AL222"/>
  <c r="AM222"/>
  <c r="AK222"/>
  <c r="AJ222"/>
  <c r="AM1250"/>
  <c r="AL1250"/>
  <c r="AK1250"/>
  <c r="AJ1250"/>
  <c r="AL1599"/>
  <c r="AM1599"/>
  <c r="AM2338"/>
  <c r="AK2338"/>
  <c r="AJ2338"/>
  <c r="AL2268"/>
  <c r="AM2268"/>
  <c r="AM2097"/>
  <c r="AL2097"/>
  <c r="AK2097"/>
  <c r="AL1178"/>
  <c r="AJ1178"/>
  <c r="AM1178"/>
  <c r="AK1178"/>
  <c r="AL850"/>
  <c r="AJ850"/>
  <c r="AK850"/>
  <c r="AM850"/>
  <c r="AL1871"/>
  <c r="AM1871"/>
  <c r="AK117"/>
  <c r="AL117"/>
  <c r="AJ117"/>
  <c r="AM117"/>
  <c r="AM1322"/>
  <c r="AL1322"/>
  <c r="AK1322"/>
  <c r="AJ1322"/>
  <c r="AJ1502"/>
  <c r="AK1502"/>
  <c r="AM1502"/>
  <c r="AL1502"/>
  <c r="AJ1494"/>
  <c r="AM1494"/>
  <c r="AL1494"/>
  <c r="AK1494"/>
  <c r="AL366"/>
  <c r="AK366"/>
  <c r="AM366"/>
  <c r="AJ366"/>
  <c r="AK477"/>
  <c r="AJ477"/>
  <c r="AL649"/>
  <c r="AK649"/>
  <c r="AM649"/>
  <c r="AJ649"/>
  <c r="AM1044"/>
  <c r="AL1044"/>
  <c r="AK1202"/>
  <c r="AJ1202"/>
  <c r="AM453"/>
  <c r="AL453"/>
  <c r="AK453"/>
  <c r="AJ453"/>
  <c r="AL561"/>
  <c r="AK561"/>
  <c r="AL480"/>
  <c r="AJ480"/>
  <c r="AK480"/>
  <c r="AL962"/>
  <c r="AJ962"/>
  <c r="AM962"/>
  <c r="AK962"/>
  <c r="AL866"/>
  <c r="AM866"/>
  <c r="AK866"/>
  <c r="AJ866"/>
  <c r="AL1083"/>
  <c r="AK1083"/>
  <c r="AM1184"/>
  <c r="AL1184"/>
  <c r="AM916"/>
  <c r="AL916"/>
  <c r="AM1703"/>
  <c r="AL1703"/>
  <c r="AL1042"/>
  <c r="AJ1042"/>
  <c r="AK1042"/>
  <c r="AM1042"/>
  <c r="AL1154"/>
  <c r="AJ1154"/>
  <c r="AM1154"/>
  <c r="AK1154"/>
  <c r="AM2146"/>
  <c r="AK2146"/>
  <c r="AJ2146"/>
  <c r="AL2146"/>
  <c r="AL1337"/>
  <c r="AM1337"/>
  <c r="AM1990"/>
  <c r="AJ1990"/>
  <c r="AK1990"/>
  <c r="AL1990"/>
  <c r="AK2306"/>
  <c r="AM2306"/>
  <c r="AL2306"/>
  <c r="AJ2306"/>
  <c r="AJ1962"/>
  <c r="AK1962"/>
  <c r="AM243"/>
  <c r="AL218"/>
  <c r="AJ478"/>
  <c r="AM668"/>
  <c r="AM1395"/>
  <c r="AL1255"/>
  <c r="AK1130"/>
  <c r="AK1722"/>
  <c r="AJ1766"/>
  <c r="AJ1323"/>
  <c r="AL478"/>
  <c r="AJ184"/>
  <c r="AM314"/>
  <c r="AL443"/>
  <c r="AK1059"/>
  <c r="AJ638"/>
  <c r="AJ470"/>
  <c r="AM659"/>
  <c r="AL613"/>
  <c r="AK1526"/>
  <c r="AK1194"/>
  <c r="AK348"/>
  <c r="AL1627"/>
  <c r="AJ1759"/>
  <c r="AL780"/>
  <c r="AJ1702"/>
  <c r="AJ1658"/>
  <c r="AK1766"/>
  <c r="AK2367"/>
  <c r="AK2262"/>
  <c r="AJ399"/>
  <c r="AL321"/>
  <c r="AK243"/>
  <c r="AJ241"/>
  <c r="AL130"/>
  <c r="AJ482"/>
  <c r="AM184"/>
  <c r="AL314"/>
  <c r="AK443"/>
  <c r="AK1043"/>
  <c r="AK546"/>
  <c r="AK771"/>
  <c r="AJ1034"/>
  <c r="AL847"/>
  <c r="AM1022"/>
  <c r="AL740"/>
  <c r="AL1526"/>
  <c r="AL925"/>
  <c r="AM992"/>
  <c r="AJ644"/>
  <c r="AK1422"/>
  <c r="AL1668"/>
  <c r="AM1555"/>
  <c r="AL2170"/>
  <c r="AK780"/>
  <c r="AJ1521"/>
  <c r="AJ2276"/>
  <c r="AK932"/>
  <c r="AM1490"/>
  <c r="AJ1671"/>
  <c r="AM1766"/>
  <c r="AL1323"/>
  <c r="AJ2192"/>
  <c r="AJ1529"/>
  <c r="AM193"/>
  <c r="AM143"/>
  <c r="AK310"/>
  <c r="AK369"/>
  <c r="AM127"/>
  <c r="AJ172"/>
  <c r="AK294"/>
  <c r="AJ132"/>
  <c r="AL411"/>
  <c r="AJ156"/>
  <c r="AL233"/>
  <c r="AL291"/>
  <c r="AM532"/>
  <c r="AJ116"/>
  <c r="AL147"/>
  <c r="AL420"/>
  <c r="AK281"/>
  <c r="AJ518"/>
  <c r="AJ361"/>
  <c r="AK899"/>
  <c r="AM638"/>
  <c r="AL666"/>
  <c r="AL234"/>
  <c r="AL692"/>
  <c r="AK820"/>
  <c r="AL606"/>
  <c r="AK645"/>
  <c r="AK668"/>
  <c r="AJ723"/>
  <c r="AK744"/>
  <c r="AJ773"/>
  <c r="AJ899"/>
  <c r="AJ1043"/>
  <c r="AM412"/>
  <c r="AM701"/>
  <c r="AM1355"/>
  <c r="AL787"/>
  <c r="AJ757"/>
  <c r="AM954"/>
  <c r="AM819"/>
  <c r="AK1146"/>
  <c r="AK353"/>
  <c r="AL618"/>
  <c r="AJ858"/>
  <c r="AJ824"/>
  <c r="AL939"/>
  <c r="AJ990"/>
  <c r="AM1226"/>
  <c r="AM944"/>
  <c r="AL1314"/>
  <c r="AJ1324"/>
  <c r="AL1395"/>
  <c r="AK1000"/>
  <c r="AM1255"/>
  <c r="AJ834"/>
  <c r="AK1019"/>
  <c r="AM1045"/>
  <c r="AM1383"/>
  <c r="AK1935"/>
  <c r="AL2068"/>
  <c r="AM1053"/>
  <c r="AL1187"/>
  <c r="AK1279"/>
  <c r="AJ1561"/>
  <c r="AJ1609"/>
  <c r="AL1799"/>
  <c r="AK1035"/>
  <c r="AK1530"/>
  <c r="AK2170"/>
  <c r="AK1018"/>
  <c r="AM1254"/>
  <c r="AL1486"/>
  <c r="AK1631"/>
  <c r="AM1863"/>
  <c r="AK1614"/>
  <c r="AL2141"/>
  <c r="AJ1242"/>
  <c r="AK2372"/>
  <c r="AJ2106"/>
  <c r="AM759"/>
  <c r="AM1157"/>
  <c r="AM1252"/>
  <c r="AK929"/>
  <c r="AJ1246"/>
  <c r="AM1658"/>
  <c r="AK1752"/>
  <c r="AM1953"/>
  <c r="AM2290"/>
  <c r="AJ1555"/>
  <c r="AK1399"/>
  <c r="AM1722"/>
  <c r="AJ1262"/>
  <c r="AJ163"/>
  <c r="AL1874"/>
  <c r="AJ1761"/>
  <c r="AJ1978"/>
  <c r="AK1474"/>
  <c r="AK2176"/>
  <c r="AM2374"/>
  <c r="AJ2384"/>
  <c r="AJ1913"/>
  <c r="AJ2110"/>
  <c r="AJ2158"/>
  <c r="AK2303"/>
  <c r="AK1730"/>
  <c r="AK2240"/>
  <c r="AJ2382"/>
  <c r="AK2015"/>
  <c r="AK2280"/>
  <c r="AJ2310"/>
  <c r="AJ1021"/>
  <c r="AK2135"/>
  <c r="AJ585"/>
  <c r="AM585"/>
  <c r="AL585"/>
  <c r="AK585"/>
  <c r="AM1330"/>
  <c r="AL1330"/>
  <c r="AL526"/>
  <c r="AM526"/>
  <c r="AL1416"/>
  <c r="AM1416"/>
  <c r="AL2060"/>
  <c r="AM2060"/>
  <c r="AL241"/>
  <c r="AK532"/>
  <c r="AK472"/>
  <c r="AJ472"/>
  <c r="AJ1878"/>
  <c r="AK1878"/>
  <c r="AM1878"/>
  <c r="AL1878"/>
  <c r="AK584"/>
  <c r="AL584"/>
  <c r="AJ1409"/>
  <c r="AK1409"/>
  <c r="AJ1394"/>
  <c r="AM1394"/>
  <c r="AL1394"/>
  <c r="AK1394"/>
  <c r="AJ2050"/>
  <c r="AM2050"/>
  <c r="AL2050"/>
  <c r="AL2380"/>
  <c r="AM2380"/>
  <c r="AJ2235"/>
  <c r="AM2235"/>
  <c r="AL2235"/>
  <c r="AK2235"/>
  <c r="AL1879"/>
  <c r="AM1879"/>
  <c r="AM1979"/>
  <c r="AL1979"/>
  <c r="AJ1979"/>
  <c r="AM2210"/>
  <c r="AK2210"/>
  <c r="AJ2210"/>
  <c r="AL2210"/>
  <c r="AK1303"/>
  <c r="AJ1303"/>
  <c r="AK2202"/>
  <c r="AM2202"/>
  <c r="AL302"/>
  <c r="AM302"/>
  <c r="AK302"/>
  <c r="AJ302"/>
  <c r="AK1373"/>
  <c r="AJ1373"/>
  <c r="AL1373"/>
  <c r="AM1373"/>
  <c r="AM1687"/>
  <c r="AL1687"/>
  <c r="AL2194"/>
  <c r="AK2194"/>
  <c r="AJ2194"/>
  <c r="AM2194"/>
  <c r="AK2266"/>
  <c r="AM2266"/>
  <c r="AM2345"/>
  <c r="AK2345"/>
  <c r="AJ2345"/>
  <c r="AL416"/>
  <c r="AK416"/>
  <c r="AJ416"/>
  <c r="AL697"/>
  <c r="AK697"/>
  <c r="AM697"/>
  <c r="AJ697"/>
  <c r="AK991"/>
  <c r="AJ991"/>
  <c r="AL1074"/>
  <c r="AK1074"/>
  <c r="AJ1074"/>
  <c r="AM1074"/>
  <c r="AL520"/>
  <c r="AM520"/>
  <c r="AJ520"/>
  <c r="AK520"/>
  <c r="AL558"/>
  <c r="AK558"/>
  <c r="AL1090"/>
  <c r="AJ1090"/>
  <c r="AM1090"/>
  <c r="AK1090"/>
  <c r="AM445"/>
  <c r="AL445"/>
  <c r="AK445"/>
  <c r="AK580"/>
  <c r="AJ580"/>
  <c r="AM1273"/>
  <c r="AL1273"/>
  <c r="AM1471"/>
  <c r="AL1471"/>
  <c r="AL1258"/>
  <c r="AK1258"/>
  <c r="AJ1258"/>
  <c r="AM1258"/>
  <c r="AL1535"/>
  <c r="AM1535"/>
  <c r="AK815"/>
  <c r="AL815"/>
  <c r="AJ1750"/>
  <c r="AK1750"/>
  <c r="AM1750"/>
  <c r="AL1750"/>
  <c r="AK1318"/>
  <c r="AJ1318"/>
  <c r="AM1679"/>
  <c r="AL1679"/>
  <c r="AJ1822"/>
  <c r="AM1822"/>
  <c r="AL1822"/>
  <c r="AK1822"/>
  <c r="AM1724"/>
  <c r="AL1724"/>
  <c r="AK1724"/>
  <c r="AJ1724"/>
  <c r="AK2114"/>
  <c r="AM2114"/>
  <c r="AL2114"/>
  <c r="AJ2114"/>
  <c r="AJ547"/>
  <c r="AM547"/>
  <c r="AM2082"/>
  <c r="AK2082"/>
  <c r="AJ2082"/>
  <c r="AL2082"/>
  <c r="AK2178"/>
  <c r="AM2178"/>
  <c r="AL2178"/>
  <c r="AJ2178"/>
  <c r="AK2074"/>
  <c r="AM2074"/>
  <c r="AL2090"/>
  <c r="AM2090"/>
  <c r="AJ2090"/>
  <c r="AK2090"/>
  <c r="AK944"/>
  <c r="AJ2162"/>
  <c r="AK759"/>
  <c r="AM1275"/>
  <c r="AL2367"/>
  <c r="AM2192"/>
  <c r="AL2262"/>
  <c r="AM232"/>
  <c r="AK241"/>
  <c r="AK482"/>
  <c r="AM363"/>
  <c r="AM847"/>
  <c r="AM1198"/>
  <c r="AK644"/>
  <c r="AM1910"/>
  <c r="AL1512"/>
  <c r="AJ1668"/>
  <c r="AL1956"/>
  <c r="AM959"/>
  <c r="AK2181"/>
  <c r="AL153"/>
  <c r="AL1762"/>
  <c r="AK2126"/>
  <c r="AJ1016"/>
  <c r="AL2096"/>
  <c r="AL2192"/>
  <c r="AJ218"/>
  <c r="AL122"/>
  <c r="AM342"/>
  <c r="AK442"/>
  <c r="AL669"/>
  <c r="AM516"/>
  <c r="AK1020"/>
  <c r="AK727"/>
  <c r="AL629"/>
  <c r="AJ1355"/>
  <c r="AK613"/>
  <c r="AL856"/>
  <c r="AM1134"/>
  <c r="AJ223"/>
  <c r="AM1652"/>
  <c r="AK1956"/>
  <c r="AK1275"/>
  <c r="AM927"/>
  <c r="AM2084"/>
  <c r="AL1101"/>
  <c r="AM1409"/>
  <c r="AL1238"/>
  <c r="AL1914"/>
  <c r="AL1649"/>
  <c r="AJ1240"/>
  <c r="AK2319"/>
  <c r="AM2367"/>
  <c r="AL1048"/>
  <c r="AJ1931"/>
  <c r="AJ131"/>
  <c r="AL193"/>
  <c r="AK321"/>
  <c r="AL172"/>
  <c r="AM151"/>
  <c r="AM162"/>
  <c r="AJ243"/>
  <c r="AK122"/>
  <c r="AL219"/>
  <c r="AL288"/>
  <c r="AK342"/>
  <c r="AM472"/>
  <c r="AK130"/>
  <c r="AM482"/>
  <c r="AM553"/>
  <c r="AK314"/>
  <c r="AJ363"/>
  <c r="AM411"/>
  <c r="AM443"/>
  <c r="AM244"/>
  <c r="AJ442"/>
  <c r="AK526"/>
  <c r="AJ105"/>
  <c r="AL378"/>
  <c r="AJ596"/>
  <c r="AM646"/>
  <c r="AL137"/>
  <c r="AJ546"/>
  <c r="AL622"/>
  <c r="AK669"/>
  <c r="AK689"/>
  <c r="AJ823"/>
  <c r="AL516"/>
  <c r="AM773"/>
  <c r="AJ956"/>
  <c r="AJ1020"/>
  <c r="AL470"/>
  <c r="AM519"/>
  <c r="AJ771"/>
  <c r="AK1198"/>
  <c r="AK787"/>
  <c r="AM1034"/>
  <c r="AM757"/>
  <c r="AL954"/>
  <c r="AL1022"/>
  <c r="AJ1330"/>
  <c r="AK629"/>
  <c r="AL1039"/>
  <c r="AK1077"/>
  <c r="AM1099"/>
  <c r="AJ1198"/>
  <c r="AK1355"/>
  <c r="AK740"/>
  <c r="AM1008"/>
  <c r="AL1846"/>
  <c r="AK824"/>
  <c r="AM990"/>
  <c r="AK1151"/>
  <c r="AJ1544"/>
  <c r="AK1808"/>
  <c r="AL1839"/>
  <c r="AJ715"/>
  <c r="AJ912"/>
  <c r="AK925"/>
  <c r="AJ992"/>
  <c r="AM1123"/>
  <c r="AJ1599"/>
  <c r="AM1000"/>
  <c r="AL1134"/>
  <c r="AK1879"/>
  <c r="AJ1019"/>
  <c r="AM1526"/>
  <c r="AM223"/>
  <c r="AL1045"/>
  <c r="AK1552"/>
  <c r="AJ2034"/>
  <c r="AK2129"/>
  <c r="AL573"/>
  <c r="AL861"/>
  <c r="AL1053"/>
  <c r="AJ1187"/>
  <c r="AM1279"/>
  <c r="AJ1799"/>
  <c r="AM1945"/>
  <c r="AJ1627"/>
  <c r="AL1652"/>
  <c r="AM1759"/>
  <c r="AJ1956"/>
  <c r="AJ1035"/>
  <c r="AL1555"/>
  <c r="AK2098"/>
  <c r="AJ2290"/>
  <c r="AM2372"/>
  <c r="AJ780"/>
  <c r="AK959"/>
  <c r="AJ1625"/>
  <c r="AK1702"/>
  <c r="AK1737"/>
  <c r="AL2181"/>
  <c r="AK2276"/>
  <c r="AJ1614"/>
  <c r="AL1242"/>
  <c r="AL1543"/>
  <c r="AJ1522"/>
  <c r="AJ153"/>
  <c r="AL1157"/>
  <c r="AK1252"/>
  <c r="AK1777"/>
  <c r="AL859"/>
  <c r="AL927"/>
  <c r="AJ932"/>
  <c r="AM1246"/>
  <c r="AL1490"/>
  <c r="AM1522"/>
  <c r="AK1671"/>
  <c r="AK1979"/>
  <c r="AL767"/>
  <c r="AJ772"/>
  <c r="AJ1040"/>
  <c r="AK1101"/>
  <c r="AL1409"/>
  <c r="AK1735"/>
  <c r="AK1977"/>
  <c r="AJ1238"/>
  <c r="AK1459"/>
  <c r="AK1914"/>
  <c r="AM1323"/>
  <c r="AK1649"/>
  <c r="AL1698"/>
  <c r="AK2364"/>
  <c r="AM163"/>
  <c r="AM1240"/>
  <c r="AJ1762"/>
  <c r="AM1790"/>
  <c r="AL1823"/>
  <c r="AM2126"/>
  <c r="AJ2287"/>
  <c r="AJ2383"/>
  <c r="AK1016"/>
  <c r="AK2096"/>
  <c r="AJ2319"/>
  <c r="AJ2271"/>
  <c r="AM1529"/>
  <c r="AJ2047"/>
  <c r="AJ2127"/>
  <c r="AM2262"/>
  <c r="AK583"/>
  <c r="AJ583"/>
  <c r="AM1663"/>
  <c r="AL1663"/>
  <c r="AM1346"/>
  <c r="AL1346"/>
  <c r="AK1346"/>
  <c r="AJ1346"/>
  <c r="AJ1542"/>
  <c r="AK1542"/>
  <c r="AM1542"/>
  <c r="AL1542"/>
  <c r="AK2394"/>
  <c r="AM2394"/>
  <c r="AK2258"/>
  <c r="AJ2258"/>
  <c r="AL2258"/>
  <c r="AM2258"/>
  <c r="AM1980"/>
  <c r="AK1980"/>
  <c r="AL1980"/>
  <c r="AJ1980"/>
  <c r="AL735"/>
  <c r="AK735"/>
  <c r="AL1131"/>
  <c r="AK1131"/>
  <c r="AK851"/>
  <c r="AL851"/>
  <c r="AL399"/>
  <c r="AK399"/>
  <c r="AJ863"/>
  <c r="AK863"/>
  <c r="AJ1886"/>
  <c r="AM1886"/>
  <c r="AK1886"/>
  <c r="AL1886"/>
  <c r="AM1660"/>
  <c r="AL1660"/>
  <c r="AK1660"/>
  <c r="AJ1660"/>
  <c r="AJ2179"/>
  <c r="AL2179"/>
  <c r="AM2179"/>
  <c r="AK2179"/>
  <c r="AM1791"/>
  <c r="AL1791"/>
  <c r="AL1276"/>
  <c r="AM1276"/>
  <c r="AM1815"/>
  <c r="AL1815"/>
  <c r="AL2130"/>
  <c r="AK2130"/>
  <c r="AJ2130"/>
  <c r="AM2130"/>
  <c r="AL2124"/>
  <c r="AM2124"/>
  <c r="AL286"/>
  <c r="AK286"/>
  <c r="AM286"/>
  <c r="AJ286"/>
  <c r="AL391"/>
  <c r="AK391"/>
  <c r="AL512"/>
  <c r="AK512"/>
  <c r="AM512"/>
  <c r="AJ512"/>
  <c r="AJ1304"/>
  <c r="AK1304"/>
  <c r="AM1304"/>
  <c r="AL1304"/>
  <c r="AL212"/>
  <c r="AK212"/>
  <c r="AK1162"/>
  <c r="AM1162"/>
  <c r="AL440"/>
  <c r="AM440"/>
  <c r="AK440"/>
  <c r="AM562"/>
  <c r="AL562"/>
  <c r="AL1003"/>
  <c r="AK1003"/>
  <c r="AL1115"/>
  <c r="AK1115"/>
  <c r="AM1290"/>
  <c r="AL1290"/>
  <c r="AK1290"/>
  <c r="AJ1290"/>
  <c r="AK543"/>
  <c r="AM543"/>
  <c r="AL543"/>
  <c r="AL930"/>
  <c r="AM930"/>
  <c r="AK930"/>
  <c r="AJ930"/>
  <c r="AJ1206"/>
  <c r="AK1206"/>
  <c r="AM1727"/>
  <c r="AL1727"/>
  <c r="AK1209"/>
  <c r="AM1209"/>
  <c r="AJ1209"/>
  <c r="AL1209"/>
  <c r="AJ1518"/>
  <c r="AM1518"/>
  <c r="AK1518"/>
  <c r="AL1518"/>
  <c r="AK1747"/>
  <c r="AJ1747"/>
  <c r="AJ1862"/>
  <c r="AK1862"/>
  <c r="AM1862"/>
  <c r="AL1862"/>
  <c r="AM1958"/>
  <c r="AJ1958"/>
  <c r="AL1958"/>
  <c r="AK1958"/>
  <c r="AJ1430"/>
  <c r="AM1430"/>
  <c r="AL1430"/>
  <c r="AK1430"/>
  <c r="AJ1798"/>
  <c r="AM1798"/>
  <c r="AL1798"/>
  <c r="AK1798"/>
  <c r="AL1615"/>
  <c r="AM1615"/>
  <c r="AL2066"/>
  <c r="AK2066"/>
  <c r="AJ2066"/>
  <c r="AM2066"/>
  <c r="AL473"/>
  <c r="AK473"/>
  <c r="AM1852"/>
  <c r="AK1852"/>
  <c r="AJ1852"/>
  <c r="AL1852"/>
  <c r="AM1370"/>
  <c r="AJ1370"/>
  <c r="AL131"/>
  <c r="AL342"/>
  <c r="AM669"/>
  <c r="AM629"/>
  <c r="AM1130"/>
  <c r="AJ859"/>
  <c r="AM1238"/>
  <c r="AM1914"/>
  <c r="AK1562"/>
  <c r="AK2383"/>
  <c r="AJ151"/>
  <c r="AL472"/>
  <c r="AK956"/>
  <c r="AM470"/>
  <c r="AL1077"/>
  <c r="AL1151"/>
  <c r="AK715"/>
  <c r="AK1627"/>
  <c r="AL1737"/>
  <c r="AK153"/>
  <c r="AL1777"/>
  <c r="AM2162"/>
  <c r="AK772"/>
  <c r="AL1977"/>
  <c r="AM1698"/>
  <c r="AL1790"/>
  <c r="AM2383"/>
  <c r="AK193"/>
  <c r="AJ321"/>
  <c r="AK151"/>
  <c r="AL162"/>
  <c r="AL310"/>
  <c r="AL294"/>
  <c r="AJ219"/>
  <c r="AK553"/>
  <c r="AK363"/>
  <c r="AK411"/>
  <c r="AJ244"/>
  <c r="AL361"/>
  <c r="AM442"/>
  <c r="AL1020"/>
  <c r="AM105"/>
  <c r="AK378"/>
  <c r="AL646"/>
  <c r="AJ666"/>
  <c r="AK137"/>
  <c r="AM546"/>
  <c r="AK622"/>
  <c r="AK823"/>
  <c r="AK516"/>
  <c r="AM645"/>
  <c r="AL773"/>
  <c r="AJ851"/>
  <c r="AM951"/>
  <c r="AJ1059"/>
  <c r="AL519"/>
  <c r="AM771"/>
  <c r="AK1099"/>
  <c r="AJ787"/>
  <c r="AJ1131"/>
  <c r="AL757"/>
  <c r="AK954"/>
  <c r="AK1022"/>
  <c r="AK1330"/>
  <c r="AK819"/>
  <c r="AJ1077"/>
  <c r="AJ618"/>
  <c r="AJ740"/>
  <c r="AL858"/>
  <c r="AJ1008"/>
  <c r="AL1654"/>
  <c r="AM1839"/>
  <c r="AM824"/>
  <c r="AJ939"/>
  <c r="AL990"/>
  <c r="AL1226"/>
  <c r="AL1544"/>
  <c r="AJ1808"/>
  <c r="AL715"/>
  <c r="AK912"/>
  <c r="AJ925"/>
  <c r="AK992"/>
  <c r="AK1123"/>
  <c r="AK1314"/>
  <c r="AK1599"/>
  <c r="AJ1000"/>
  <c r="AK1134"/>
  <c r="AJ1815"/>
  <c r="AM1019"/>
  <c r="AM1846"/>
  <c r="AL223"/>
  <c r="AK1045"/>
  <c r="AJ1552"/>
  <c r="AK1652"/>
  <c r="AK573"/>
  <c r="AK861"/>
  <c r="AK1053"/>
  <c r="AM1187"/>
  <c r="AJ1279"/>
  <c r="AL1561"/>
  <c r="AL1609"/>
  <c r="AK1799"/>
  <c r="AL1759"/>
  <c r="AM1035"/>
  <c r="AM1530"/>
  <c r="AM2141"/>
  <c r="AJ2202"/>
  <c r="AL2364"/>
  <c r="AJ959"/>
  <c r="AJ1486"/>
  <c r="AL1702"/>
  <c r="AJ1863"/>
  <c r="AJ2124"/>
  <c r="AK2380"/>
  <c r="AJ1737"/>
  <c r="AM1614"/>
  <c r="AK2141"/>
  <c r="AM1242"/>
  <c r="AK1157"/>
  <c r="AJ1252"/>
  <c r="AJ1777"/>
  <c r="AK927"/>
  <c r="AM932"/>
  <c r="AL1246"/>
  <c r="AK1490"/>
  <c r="AL1522"/>
  <c r="AM1671"/>
  <c r="AL1953"/>
  <c r="AK2250"/>
  <c r="AL2106"/>
  <c r="AM772"/>
  <c r="AK1040"/>
  <c r="AJ1101"/>
  <c r="AM1399"/>
  <c r="AM1735"/>
  <c r="AJ1977"/>
  <c r="AJ2268"/>
  <c r="AJ2084"/>
  <c r="AM1262"/>
  <c r="AJ1649"/>
  <c r="AK1698"/>
  <c r="AL163"/>
  <c r="AM1823"/>
  <c r="AL1761"/>
  <c r="AM1978"/>
  <c r="AM1474"/>
  <c r="AM2176"/>
  <c r="AK2374"/>
  <c r="AM2384"/>
  <c r="AL1913"/>
  <c r="AL2110"/>
  <c r="AL2158"/>
  <c r="AM2303"/>
  <c r="AM1730"/>
  <c r="AM2240"/>
  <c r="AL2382"/>
  <c r="AJ2015"/>
  <c r="AM2280"/>
  <c r="AL2310"/>
  <c r="AL1021"/>
  <c r="AM2135"/>
  <c r="AM1431"/>
  <c r="AL1431"/>
  <c r="AJ1438"/>
  <c r="AM1438"/>
  <c r="AK1438"/>
  <c r="AL1438"/>
  <c r="AM1676"/>
  <c r="AK1676"/>
  <c r="AJ1676"/>
  <c r="AL1676"/>
  <c r="AM464"/>
  <c r="AK464"/>
  <c r="AL1122"/>
  <c r="AJ1122"/>
  <c r="AM1122"/>
  <c r="AK1122"/>
  <c r="AM1751"/>
  <c r="AL1751"/>
  <c r="AK1875"/>
  <c r="AJ1875"/>
  <c r="AJ1758"/>
  <c r="AM1758"/>
  <c r="AL1758"/>
  <c r="AK1758"/>
  <c r="AL448"/>
  <c r="AK448"/>
  <c r="AJ448"/>
  <c r="AM448"/>
  <c r="AL422"/>
  <c r="AM422"/>
  <c r="AJ1686"/>
  <c r="AK1686"/>
  <c r="AM1686"/>
  <c r="AL1686"/>
  <c r="AJ1630"/>
  <c r="AM1630"/>
  <c r="AL1630"/>
  <c r="AK1630"/>
  <c r="AK2242"/>
  <c r="AM2242"/>
  <c r="AL2242"/>
  <c r="AJ2242"/>
  <c r="AJ1387"/>
  <c r="AK1387"/>
  <c r="AL1387"/>
  <c r="AM1387"/>
  <c r="AL1186"/>
  <c r="AJ1186"/>
  <c r="AK1186"/>
  <c r="AM1186"/>
  <c r="AL1639"/>
  <c r="AM1639"/>
  <c r="AK1619"/>
  <c r="AJ1619"/>
  <c r="AK975"/>
  <c r="AJ975"/>
  <c r="AL1058"/>
  <c r="AJ1058"/>
  <c r="AM1058"/>
  <c r="AK1058"/>
  <c r="AL142"/>
  <c r="AM142"/>
  <c r="AK142"/>
  <c r="AJ142"/>
  <c r="AK923"/>
  <c r="AL923"/>
  <c r="AJ1200"/>
  <c r="AL1200"/>
  <c r="AK1200"/>
  <c r="AM1200"/>
  <c r="AJ1566"/>
  <c r="AL1566"/>
  <c r="AK1566"/>
  <c r="AM1566"/>
  <c r="AJ1710"/>
  <c r="AL1710"/>
  <c r="AM1710"/>
  <c r="AK1710"/>
  <c r="AJ1814"/>
  <c r="AM1814"/>
  <c r="AL1814"/>
  <c r="AK1814"/>
  <c r="AJ1670"/>
  <c r="AM1670"/>
  <c r="AL1670"/>
  <c r="AK1670"/>
  <c r="AM2042"/>
  <c r="AK2042"/>
  <c r="AL2188"/>
  <c r="AM2188"/>
  <c r="AM1367"/>
  <c r="AL1367"/>
  <c r="AJ1367"/>
  <c r="AK1367"/>
  <c r="AM1549"/>
  <c r="AL1549"/>
  <c r="AJ1549"/>
  <c r="AK1549"/>
  <c r="AM131"/>
  <c r="AJ1431"/>
  <c r="AJ2006"/>
  <c r="AL1562"/>
  <c r="AK454"/>
  <c r="AJ584"/>
  <c r="AL105"/>
  <c r="AM642"/>
  <c r="AK1431"/>
  <c r="AM2006"/>
  <c r="AJ869"/>
  <c r="AK2162"/>
  <c r="AJ1790"/>
  <c r="AJ1823"/>
  <c r="AL2287"/>
  <c r="AJ553"/>
  <c r="AJ526"/>
  <c r="AM622"/>
  <c r="AK642"/>
  <c r="AK519"/>
  <c r="AM1039"/>
  <c r="AK1544"/>
  <c r="AK1846"/>
  <c r="AM1875"/>
  <c r="AM859"/>
  <c r="AJ767"/>
  <c r="AM1040"/>
  <c r="AJ509"/>
  <c r="AK162"/>
  <c r="AM132"/>
  <c r="AM420"/>
  <c r="AK244"/>
  <c r="AJ464"/>
  <c r="AJ646"/>
  <c r="AJ137"/>
  <c r="AL820"/>
  <c r="AM851"/>
  <c r="AL951"/>
  <c r="AM1059"/>
  <c r="AK422"/>
  <c r="AK1363"/>
  <c r="AM1131"/>
  <c r="AK1008"/>
  <c r="AJ1226"/>
  <c r="AL1808"/>
  <c r="AK1910"/>
  <c r="AJ1314"/>
  <c r="AK1324"/>
  <c r="AK1815"/>
  <c r="AM1654"/>
  <c r="AL2276"/>
  <c r="AJ2098"/>
  <c r="AJ861"/>
  <c r="AL2250"/>
  <c r="AK2124"/>
  <c r="AJ2380"/>
  <c r="AL2394"/>
  <c r="AK2268"/>
  <c r="AK304"/>
  <c r="AJ304"/>
  <c r="AL304"/>
  <c r="AM304"/>
  <c r="AK1052"/>
  <c r="AJ1052"/>
  <c r="AL1052"/>
  <c r="AM1052"/>
  <c r="AM379"/>
  <c r="AL379"/>
  <c r="AJ379"/>
  <c r="AK379"/>
  <c r="AK1440"/>
  <c r="AJ1440"/>
  <c r="AL1440"/>
  <c r="AM1440"/>
  <c r="AK1888"/>
  <c r="AJ1888"/>
  <c r="AL1888"/>
  <c r="AM1888"/>
  <c r="AK1776"/>
  <c r="AJ1776"/>
  <c r="AL1776"/>
  <c r="AM1776"/>
  <c r="AM187"/>
  <c r="AL187"/>
  <c r="AJ187"/>
  <c r="AK187"/>
  <c r="AJ505"/>
  <c r="AM505"/>
  <c r="AL505"/>
  <c r="AK505"/>
  <c r="AM429"/>
  <c r="AL429"/>
  <c r="AK429"/>
  <c r="AJ429"/>
  <c r="AJ1347"/>
  <c r="AK1347"/>
  <c r="AL1347"/>
  <c r="AM1347"/>
  <c r="AM469"/>
  <c r="AJ469"/>
  <c r="AL469"/>
  <c r="AK469"/>
  <c r="AK892"/>
  <c r="AJ892"/>
  <c r="AL892"/>
  <c r="AM892"/>
  <c r="AM1047"/>
  <c r="AL1047"/>
  <c r="AJ1047"/>
  <c r="AK1047"/>
  <c r="AM1127"/>
  <c r="AL1127"/>
  <c r="AJ1127"/>
  <c r="AK1127"/>
  <c r="AL1365"/>
  <c r="AK1365"/>
  <c r="AJ1365"/>
  <c r="AM1365"/>
  <c r="AJ1211"/>
  <c r="AM1211"/>
  <c r="AK1211"/>
  <c r="AL1211"/>
  <c r="AK1760"/>
  <c r="AJ1760"/>
  <c r="AL1760"/>
  <c r="AM1760"/>
  <c r="AJ1959"/>
  <c r="AK1959"/>
  <c r="AL1959"/>
  <c r="AM1959"/>
  <c r="AM1103"/>
  <c r="AL1103"/>
  <c r="AJ1103"/>
  <c r="AK1103"/>
  <c r="AK1464"/>
  <c r="AJ1464"/>
  <c r="AL1464"/>
  <c r="AM1464"/>
  <c r="AK1720"/>
  <c r="AJ1720"/>
  <c r="AL1720"/>
  <c r="AM1720"/>
  <c r="AK1928"/>
  <c r="AJ1928"/>
  <c r="AL1928"/>
  <c r="AM1928"/>
  <c r="AK192"/>
  <c r="AJ192"/>
  <c r="AL192"/>
  <c r="AM192"/>
  <c r="AM1407"/>
  <c r="AK1407"/>
  <c r="AJ1407"/>
  <c r="AL1407"/>
  <c r="AK1584"/>
  <c r="AJ1584"/>
  <c r="AL1584"/>
  <c r="AM1584"/>
  <c r="AK2325"/>
  <c r="AJ2325"/>
  <c r="AL2325"/>
  <c r="AM2325"/>
  <c r="AK2221"/>
  <c r="AJ2221"/>
  <c r="AL2221"/>
  <c r="AM2221"/>
  <c r="AJ2381"/>
  <c r="AL2381"/>
  <c r="AK2381"/>
  <c r="AM2381"/>
  <c r="AL1545"/>
  <c r="AK1545"/>
  <c r="AJ1545"/>
  <c r="AM1545"/>
  <c r="AJ2007"/>
  <c r="AM2007"/>
  <c r="AL2007"/>
  <c r="AK2007"/>
  <c r="AK2173"/>
  <c r="AJ2173"/>
  <c r="AL2173"/>
  <c r="AM2173"/>
  <c r="AM355"/>
  <c r="AL355"/>
  <c r="AK355"/>
  <c r="AJ355"/>
  <c r="AK176"/>
  <c r="AJ176"/>
  <c r="AL176"/>
  <c r="AM176"/>
  <c r="AM485"/>
  <c r="AL485"/>
  <c r="AK485"/>
  <c r="AJ485"/>
  <c r="AM203"/>
  <c r="AL203"/>
  <c r="AJ203"/>
  <c r="AK203"/>
  <c r="AJ1315"/>
  <c r="AM1315"/>
  <c r="AL1315"/>
  <c r="AK1315"/>
  <c r="AM630"/>
  <c r="AL630"/>
  <c r="AJ630"/>
  <c r="AK630"/>
  <c r="AM887"/>
  <c r="AL887"/>
  <c r="AJ887"/>
  <c r="AK887"/>
  <c r="AK1036"/>
  <c r="AJ1036"/>
  <c r="AL1036"/>
  <c r="AM1036"/>
  <c r="AK1100"/>
  <c r="AJ1100"/>
  <c r="AL1100"/>
  <c r="AM1100"/>
  <c r="AJ1203"/>
  <c r="AM1203"/>
  <c r="AK1203"/>
  <c r="AL1203"/>
  <c r="AJ1299"/>
  <c r="AM1299"/>
  <c r="AL1299"/>
  <c r="AK1299"/>
  <c r="AM1199"/>
  <c r="AK1199"/>
  <c r="AJ1199"/>
  <c r="AL1199"/>
  <c r="AM1319"/>
  <c r="AK1319"/>
  <c r="AL1319"/>
  <c r="AJ1319"/>
  <c r="AK1632"/>
  <c r="AJ1632"/>
  <c r="AL1632"/>
  <c r="AM1632"/>
  <c r="AK1028"/>
  <c r="AJ1028"/>
  <c r="AL1028"/>
  <c r="AM1028"/>
  <c r="AL1403"/>
  <c r="AK1403"/>
  <c r="AJ1403"/>
  <c r="AM1403"/>
  <c r="AK1904"/>
  <c r="AJ1904"/>
  <c r="AL1904"/>
  <c r="AM1904"/>
  <c r="AJ1983"/>
  <c r="AM1983"/>
  <c r="AK1983"/>
  <c r="AL1983"/>
  <c r="AK1432"/>
  <c r="AJ1432"/>
  <c r="AL1432"/>
  <c r="AM1432"/>
  <c r="AM1682"/>
  <c r="AL1682"/>
  <c r="AK1682"/>
  <c r="AJ1682"/>
  <c r="AK2157"/>
  <c r="AJ2157"/>
  <c r="AL2157"/>
  <c r="AM2157"/>
  <c r="AK683"/>
  <c r="AJ683"/>
  <c r="AL683"/>
  <c r="AM683"/>
  <c r="AK2253"/>
  <c r="AJ2253"/>
  <c r="AL2253"/>
  <c r="AM2253"/>
  <c r="AM1419"/>
  <c r="AL1419"/>
  <c r="AK1419"/>
  <c r="AJ1419"/>
  <c r="AM395"/>
  <c r="AL395"/>
  <c r="AK395"/>
  <c r="AJ395"/>
  <c r="AJ545"/>
  <c r="AM545"/>
  <c r="AL545"/>
  <c r="AK545"/>
  <c r="AK731"/>
  <c r="AJ731"/>
  <c r="AL731"/>
  <c r="AM731"/>
  <c r="AK2285"/>
  <c r="AJ2285"/>
  <c r="AL2285"/>
  <c r="AM2285"/>
  <c r="AM403"/>
  <c r="AL403"/>
  <c r="AK403"/>
  <c r="AJ403"/>
  <c r="AM461"/>
  <c r="AK461"/>
  <c r="AL461"/>
  <c r="AJ461"/>
  <c r="AL588"/>
  <c r="AM588"/>
  <c r="AK588"/>
  <c r="AJ588"/>
  <c r="AM581"/>
  <c r="AK581"/>
  <c r="AJ581"/>
  <c r="AL581"/>
  <c r="AM1031"/>
  <c r="AL1031"/>
  <c r="AJ1031"/>
  <c r="AK1031"/>
  <c r="AJ1291"/>
  <c r="AK1291"/>
  <c r="AL1291"/>
  <c r="AM1291"/>
  <c r="AJ1179"/>
  <c r="AM1179"/>
  <c r="AK1179"/>
  <c r="AL1179"/>
  <c r="AK1936"/>
  <c r="AJ1936"/>
  <c r="AL1936"/>
  <c r="AM1936"/>
  <c r="AK1912"/>
  <c r="AJ1912"/>
  <c r="AL1912"/>
  <c r="AM1912"/>
  <c r="AK2069"/>
  <c r="AJ2069"/>
  <c r="AL2069"/>
  <c r="AM2069"/>
  <c r="AJ2389"/>
  <c r="AL2389"/>
  <c r="AK2389"/>
  <c r="AM2389"/>
  <c r="AM525"/>
  <c r="AK525"/>
  <c r="AJ525"/>
  <c r="AL525"/>
  <c r="AK522"/>
  <c r="AJ522"/>
  <c r="AM522"/>
  <c r="AL522"/>
  <c r="AM935"/>
  <c r="AL935"/>
  <c r="AJ935"/>
  <c r="AK935"/>
  <c r="AM790"/>
  <c r="AL790"/>
  <c r="AJ790"/>
  <c r="AK790"/>
  <c r="AJ1171"/>
  <c r="AM1171"/>
  <c r="AL1171"/>
  <c r="AK1171"/>
  <c r="AK1076"/>
  <c r="AJ1076"/>
  <c r="AL1076"/>
  <c r="AM1076"/>
  <c r="AM1159"/>
  <c r="AJ1159"/>
  <c r="AK1159"/>
  <c r="AL1159"/>
  <c r="AM1426"/>
  <c r="AL1426"/>
  <c r="AK1426"/>
  <c r="AJ1426"/>
  <c r="AK256"/>
  <c r="AJ256"/>
  <c r="AL256"/>
  <c r="AM256"/>
  <c r="AM371"/>
  <c r="AL371"/>
  <c r="AK371"/>
  <c r="AJ371"/>
  <c r="AJ513"/>
  <c r="AM513"/>
  <c r="AL513"/>
  <c r="AK513"/>
  <c r="AJ1195"/>
  <c r="AM1195"/>
  <c r="AL1195"/>
  <c r="AK1195"/>
  <c r="AJ489"/>
  <c r="AM489"/>
  <c r="AK489"/>
  <c r="AL489"/>
  <c r="AK860"/>
  <c r="AJ860"/>
  <c r="AL860"/>
  <c r="AM860"/>
  <c r="AK924"/>
  <c r="AJ924"/>
  <c r="AL924"/>
  <c r="AM924"/>
  <c r="AM1079"/>
  <c r="AL1079"/>
  <c r="AJ1079"/>
  <c r="AK1079"/>
  <c r="AK779"/>
  <c r="AJ779"/>
  <c r="AL779"/>
  <c r="AM779"/>
  <c r="AM1023"/>
  <c r="AL1023"/>
  <c r="AJ1023"/>
  <c r="AK1023"/>
  <c r="AK1060"/>
  <c r="AJ1060"/>
  <c r="AM1060"/>
  <c r="AL1060"/>
  <c r="AM1371"/>
  <c r="AL1371"/>
  <c r="AK1371"/>
  <c r="AJ1371"/>
  <c r="AK1696"/>
  <c r="AJ1696"/>
  <c r="AL1696"/>
  <c r="AM1696"/>
  <c r="AK1824"/>
  <c r="AJ1824"/>
  <c r="AL1824"/>
  <c r="AM1824"/>
  <c r="AK1592"/>
  <c r="AJ1592"/>
  <c r="AL1592"/>
  <c r="AM1592"/>
  <c r="AK1848"/>
  <c r="AJ1848"/>
  <c r="AL1848"/>
  <c r="AM1848"/>
  <c r="AK1840"/>
  <c r="AJ1840"/>
  <c r="AL1840"/>
  <c r="AM1840"/>
  <c r="AJ1951"/>
  <c r="AM1951"/>
  <c r="AL1951"/>
  <c r="AK1951"/>
  <c r="AK2197"/>
  <c r="AJ2197"/>
  <c r="AL2197"/>
  <c r="AM2197"/>
  <c r="AL1374"/>
  <c r="AJ1374"/>
  <c r="AK1374"/>
  <c r="AM1374"/>
  <c r="AK1413"/>
  <c r="AM1413"/>
  <c r="AL1413"/>
  <c r="AJ1413"/>
  <c r="AK1792"/>
  <c r="AJ1792"/>
  <c r="AL1792"/>
  <c r="AM1792"/>
  <c r="AM2002"/>
  <c r="AL2002"/>
  <c r="AK2002"/>
  <c r="AJ2002"/>
  <c r="AJ1943"/>
  <c r="AM1943"/>
  <c r="AL1943"/>
  <c r="AK1943"/>
  <c r="AK2301"/>
  <c r="AJ2301"/>
  <c r="AL2301"/>
  <c r="AM2301"/>
  <c r="AM549"/>
  <c r="AL549"/>
  <c r="AK549"/>
  <c r="AJ549"/>
  <c r="AK747"/>
  <c r="AJ747"/>
  <c r="AL747"/>
  <c r="AM747"/>
  <c r="AM1247"/>
  <c r="AJ1247"/>
  <c r="AK1247"/>
  <c r="AL1247"/>
  <c r="AK418"/>
  <c r="AJ418"/>
  <c r="AM418"/>
  <c r="AL418"/>
  <c r="AJ2022"/>
  <c r="AK2022"/>
  <c r="AM2022"/>
  <c r="AL2022"/>
  <c r="AK2061"/>
  <c r="AJ2061"/>
  <c r="AL2061"/>
  <c r="AM2061"/>
  <c r="AM1554"/>
  <c r="AL1554"/>
  <c r="AK1554"/>
  <c r="AJ1554"/>
  <c r="AM267"/>
  <c r="AL267"/>
  <c r="AJ267"/>
  <c r="AK267"/>
  <c r="AJ441"/>
  <c r="AM441"/>
  <c r="AL441"/>
  <c r="AK441"/>
  <c r="AK876"/>
  <c r="AJ876"/>
  <c r="AL876"/>
  <c r="AM876"/>
  <c r="AM1183"/>
  <c r="AL1183"/>
  <c r="AK1183"/>
  <c r="AJ1183"/>
  <c r="AK1656"/>
  <c r="AJ1656"/>
  <c r="AL1656"/>
  <c r="AM1656"/>
  <c r="AK1712"/>
  <c r="AJ1712"/>
  <c r="AL1712"/>
  <c r="AM1712"/>
  <c r="AL1673"/>
  <c r="AK1673"/>
  <c r="AJ1673"/>
  <c r="AM1673"/>
  <c r="AK2125"/>
  <c r="AJ2125"/>
  <c r="AL2125"/>
  <c r="AM2125"/>
  <c r="AK2237"/>
  <c r="AJ2237"/>
  <c r="AL2237"/>
  <c r="AM2237"/>
  <c r="AK392"/>
  <c r="AJ392"/>
  <c r="AM392"/>
  <c r="AL392"/>
  <c r="AM421"/>
  <c r="AL421"/>
  <c r="AK421"/>
  <c r="AJ421"/>
  <c r="AJ1251"/>
  <c r="AL1251"/>
  <c r="AK1251"/>
  <c r="AM1251"/>
  <c r="AK1084"/>
  <c r="AJ1084"/>
  <c r="AL1084"/>
  <c r="AM1084"/>
  <c r="AM943"/>
  <c r="AL943"/>
  <c r="AK943"/>
  <c r="AJ943"/>
  <c r="AM1311"/>
  <c r="AJ1311"/>
  <c r="AK1311"/>
  <c r="AL1311"/>
  <c r="AJ1379"/>
  <c r="AL1379"/>
  <c r="AK1379"/>
  <c r="AM1379"/>
  <c r="AK1504"/>
  <c r="AJ1504"/>
  <c r="AL1504"/>
  <c r="AM1504"/>
  <c r="AK1520"/>
  <c r="AJ1520"/>
  <c r="AL1520"/>
  <c r="AM1520"/>
  <c r="AK2133"/>
  <c r="AJ2133"/>
  <c r="AL2133"/>
  <c r="AM2133"/>
  <c r="AK144"/>
  <c r="AJ144"/>
  <c r="AL144"/>
  <c r="AM144"/>
  <c r="AJ2023"/>
  <c r="AL2023"/>
  <c r="AK2023"/>
  <c r="AM2023"/>
  <c r="AM139"/>
  <c r="AL139"/>
  <c r="AJ139"/>
  <c r="AK139"/>
  <c r="AJ417"/>
  <c r="AM417"/>
  <c r="AL417"/>
  <c r="AK417"/>
  <c r="AK368"/>
  <c r="AJ368"/>
  <c r="AL368"/>
  <c r="AM368"/>
  <c r="AJ425"/>
  <c r="AM425"/>
  <c r="AK425"/>
  <c r="AL425"/>
  <c r="AM1175"/>
  <c r="AJ1175"/>
  <c r="AK1175"/>
  <c r="AL1175"/>
  <c r="AL844"/>
  <c r="AK844"/>
  <c r="AJ844"/>
  <c r="AM844"/>
  <c r="AM855"/>
  <c r="AL855"/>
  <c r="AJ855"/>
  <c r="AK855"/>
  <c r="AM919"/>
  <c r="AL919"/>
  <c r="AJ919"/>
  <c r="AK919"/>
  <c r="AK1068"/>
  <c r="AJ1068"/>
  <c r="AL1068"/>
  <c r="AM1068"/>
  <c r="AM662"/>
  <c r="AL662"/>
  <c r="AJ662"/>
  <c r="AK662"/>
  <c r="AK868"/>
  <c r="AJ868"/>
  <c r="AL868"/>
  <c r="AM868"/>
  <c r="AM1071"/>
  <c r="AL1071"/>
  <c r="AJ1071"/>
  <c r="AK1071"/>
  <c r="AK1156"/>
  <c r="AJ1156"/>
  <c r="AL1156"/>
  <c r="AM1156"/>
  <c r="AJ1227"/>
  <c r="AM1227"/>
  <c r="AK1227"/>
  <c r="AL1227"/>
  <c r="AK948"/>
  <c r="AJ948"/>
  <c r="AM948"/>
  <c r="AL948"/>
  <c r="AM1055"/>
  <c r="AL1055"/>
  <c r="AK1055"/>
  <c r="AJ1055"/>
  <c r="AJ1991"/>
  <c r="AK1991"/>
  <c r="AM1991"/>
  <c r="AL1991"/>
  <c r="AM1343"/>
  <c r="AJ1343"/>
  <c r="AK1343"/>
  <c r="AL1343"/>
  <c r="AM1007"/>
  <c r="AL1007"/>
  <c r="AK1007"/>
  <c r="AJ1007"/>
  <c r="AK1648"/>
  <c r="AJ1648"/>
  <c r="AL1648"/>
  <c r="AM1648"/>
  <c r="AL1333"/>
  <c r="AK1333"/>
  <c r="AJ1333"/>
  <c r="AM1333"/>
  <c r="AK1536"/>
  <c r="AJ1536"/>
  <c r="AL1536"/>
  <c r="AM1536"/>
  <c r="AK1348"/>
  <c r="AJ1348"/>
  <c r="AL1348"/>
  <c r="AM1348"/>
  <c r="AK2189"/>
  <c r="AJ2189"/>
  <c r="AL2189"/>
  <c r="AM2189"/>
  <c r="AK2317"/>
  <c r="AJ2317"/>
  <c r="AL2317"/>
  <c r="AM2317"/>
  <c r="AM1939"/>
  <c r="AL1939"/>
  <c r="AK1939"/>
  <c r="AJ1939"/>
  <c r="AK128"/>
  <c r="AJ128"/>
  <c r="AL128"/>
  <c r="AM128"/>
  <c r="AM903"/>
  <c r="AL903"/>
  <c r="AJ903"/>
  <c r="AK903"/>
  <c r="AK996"/>
  <c r="AJ996"/>
  <c r="AM996"/>
  <c r="AL996"/>
  <c r="AJ1219"/>
  <c r="AM1219"/>
  <c r="AL1219"/>
  <c r="AK1219"/>
  <c r="AK852"/>
  <c r="AJ852"/>
  <c r="AL852"/>
  <c r="AM852"/>
  <c r="AK352"/>
  <c r="AJ352"/>
  <c r="AL352"/>
  <c r="AM352"/>
  <c r="AJ1283"/>
  <c r="AK1283"/>
  <c r="AM1283"/>
  <c r="AL1283"/>
  <c r="AK619"/>
  <c r="AJ619"/>
  <c r="AL619"/>
  <c r="AM619"/>
  <c r="AM1095"/>
  <c r="AL1095"/>
  <c r="AJ1095"/>
  <c r="AK1095"/>
  <c r="AM1143"/>
  <c r="AL1143"/>
  <c r="AJ1143"/>
  <c r="AK1143"/>
  <c r="AJ1388"/>
  <c r="AK1388"/>
  <c r="AM1388"/>
  <c r="AL1388"/>
  <c r="AM871"/>
  <c r="AL871"/>
  <c r="AJ871"/>
  <c r="AK871"/>
  <c r="AK2093"/>
  <c r="AJ2093"/>
  <c r="AL2093"/>
  <c r="AM2093"/>
  <c r="AJ481"/>
  <c r="AM481"/>
  <c r="AL481"/>
  <c r="AK481"/>
  <c r="AM315"/>
  <c r="AL315"/>
  <c r="AJ315"/>
  <c r="AK315"/>
  <c r="AK320"/>
  <c r="AJ320"/>
  <c r="AL320"/>
  <c r="AM320"/>
  <c r="AJ842"/>
  <c r="AM842"/>
  <c r="AK842"/>
  <c r="AL842"/>
  <c r="AM758"/>
  <c r="AL758"/>
  <c r="AJ758"/>
  <c r="AK758"/>
  <c r="AM742"/>
  <c r="AL742"/>
  <c r="AJ742"/>
  <c r="AK742"/>
  <c r="AK908"/>
  <c r="AJ908"/>
  <c r="AL908"/>
  <c r="AM908"/>
  <c r="AM1063"/>
  <c r="AL1063"/>
  <c r="AJ1063"/>
  <c r="AK1063"/>
  <c r="AK651"/>
  <c r="AJ651"/>
  <c r="AL651"/>
  <c r="AM651"/>
  <c r="AJ1339"/>
  <c r="AM1339"/>
  <c r="AK1339"/>
  <c r="AL1339"/>
  <c r="AM895"/>
  <c r="AL895"/>
  <c r="AK895"/>
  <c r="AJ895"/>
  <c r="AL1301"/>
  <c r="AK1301"/>
  <c r="AJ1301"/>
  <c r="AM1301"/>
  <c r="AK1568"/>
  <c r="AJ1568"/>
  <c r="AL1568"/>
  <c r="AM1568"/>
  <c r="AK1528"/>
  <c r="AJ1528"/>
  <c r="AL1528"/>
  <c r="AM1528"/>
  <c r="AK1784"/>
  <c r="AJ1784"/>
  <c r="AL1784"/>
  <c r="AM1784"/>
  <c r="AK900"/>
  <c r="AJ900"/>
  <c r="AM900"/>
  <c r="AL900"/>
  <c r="AK1456"/>
  <c r="AJ1456"/>
  <c r="AL1456"/>
  <c r="AM1456"/>
  <c r="AK2261"/>
  <c r="AJ2261"/>
  <c r="AL2261"/>
  <c r="AM2261"/>
  <c r="AK2349"/>
  <c r="AJ2349"/>
  <c r="AL2349"/>
  <c r="AM2349"/>
  <c r="AK1688"/>
  <c r="AJ1688"/>
  <c r="AL1688"/>
  <c r="AM1688"/>
  <c r="AL1985"/>
  <c r="AK1985"/>
  <c r="AM1985"/>
  <c r="AJ1985"/>
  <c r="AK1816"/>
  <c r="AJ1816"/>
  <c r="AL1816"/>
  <c r="AM1816"/>
  <c r="AK2045"/>
  <c r="AJ2045"/>
  <c r="AL2045"/>
  <c r="AM2045"/>
  <c r="AK2109"/>
  <c r="AJ2109"/>
  <c r="AL2109"/>
  <c r="AM2109"/>
  <c r="AJ2365"/>
  <c r="AL2365"/>
  <c r="AK2365"/>
  <c r="AM2365"/>
  <c r="B2398"/>
  <c r="C2400" s="1"/>
  <c r="B2397"/>
  <c r="D2397"/>
  <c r="E2397"/>
  <c r="H2397"/>
  <c r="J2397" s="1"/>
  <c r="B2396"/>
  <c r="D2396"/>
  <c r="E2396"/>
  <c r="H2396"/>
  <c r="I2396" s="1"/>
  <c r="AB2"/>
  <c r="B2395"/>
  <c r="D2395"/>
  <c r="E2395"/>
  <c r="H2395"/>
  <c r="J2395" s="1"/>
  <c r="P103"/>
  <c r="P101"/>
  <c r="F100"/>
  <c r="F101"/>
  <c r="F102"/>
  <c r="B2394"/>
  <c r="D2394"/>
  <c r="E2394"/>
  <c r="H2394"/>
  <c r="J2394" s="1"/>
  <c r="AB3"/>
  <c r="AC3" s="1"/>
  <c r="U2"/>
  <c r="U3"/>
  <c r="V3" s="1"/>
  <c r="N4"/>
  <c r="N5"/>
  <c r="N6"/>
  <c r="N3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J1110" s="1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M1146" s="1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5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49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I1573" s="1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1592"/>
  <c r="H1593"/>
  <c r="H1594"/>
  <c r="H1595"/>
  <c r="H1596"/>
  <c r="H1597"/>
  <c r="H159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616"/>
  <c r="H1617"/>
  <c r="H1618"/>
  <c r="H1619"/>
  <c r="H1620"/>
  <c r="H1621"/>
  <c r="H1622"/>
  <c r="H1623"/>
  <c r="H1624"/>
  <c r="H1625"/>
  <c r="H1626"/>
  <c r="H1627"/>
  <c r="H1628"/>
  <c r="H1629"/>
  <c r="I1629" s="1"/>
  <c r="H1630"/>
  <c r="H1631"/>
  <c r="H1632"/>
  <c r="I1632" s="1"/>
  <c r="H1633"/>
  <c r="H1634"/>
  <c r="H1635"/>
  <c r="H1636"/>
  <c r="H1637"/>
  <c r="H1638"/>
  <c r="H1639"/>
  <c r="H1640"/>
  <c r="H1641"/>
  <c r="H1642"/>
  <c r="H1643"/>
  <c r="H1644"/>
  <c r="H1645"/>
  <c r="I1645" s="1"/>
  <c r="H1646"/>
  <c r="H1647"/>
  <c r="H1648"/>
  <c r="H1649"/>
  <c r="H1650"/>
  <c r="H1651"/>
  <c r="H1652"/>
  <c r="H1653"/>
  <c r="H1654"/>
  <c r="H1655"/>
  <c r="H1656"/>
  <c r="H1657"/>
  <c r="H1658"/>
  <c r="H1659"/>
  <c r="H1660"/>
  <c r="H1661"/>
  <c r="I1661" s="1"/>
  <c r="H1662"/>
  <c r="H1663"/>
  <c r="H1664"/>
  <c r="H1665"/>
  <c r="H1666"/>
  <c r="H1667"/>
  <c r="H1668"/>
  <c r="H1669"/>
  <c r="H1670"/>
  <c r="H1671"/>
  <c r="H1672"/>
  <c r="H1673"/>
  <c r="H1674"/>
  <c r="H1675"/>
  <c r="H1676"/>
  <c r="H1677"/>
  <c r="I1677" s="1"/>
  <c r="H1678"/>
  <c r="H1679"/>
  <c r="H1680"/>
  <c r="H1681"/>
  <c r="H1682"/>
  <c r="H1683"/>
  <c r="H1684"/>
  <c r="H1685"/>
  <c r="H1686"/>
  <c r="H1687"/>
  <c r="H1688"/>
  <c r="H1689"/>
  <c r="H1690"/>
  <c r="H1691"/>
  <c r="H1692"/>
  <c r="H1693"/>
  <c r="I1693" s="1"/>
  <c r="H1694"/>
  <c r="H1695"/>
  <c r="H1696"/>
  <c r="M1696" s="1"/>
  <c r="H1697"/>
  <c r="H1698"/>
  <c r="H1699"/>
  <c r="H1700"/>
  <c r="H1701"/>
  <c r="H1702"/>
  <c r="H1703"/>
  <c r="H1704"/>
  <c r="H1705"/>
  <c r="H1706"/>
  <c r="H1707"/>
  <c r="H1708"/>
  <c r="H1709"/>
  <c r="H1710"/>
  <c r="H1711"/>
  <c r="H1712"/>
  <c r="H1713"/>
  <c r="H1714"/>
  <c r="H1715"/>
  <c r="H1716"/>
  <c r="H1717"/>
  <c r="I1717" s="1"/>
  <c r="H1718"/>
  <c r="H1719"/>
  <c r="H1720"/>
  <c r="H1721"/>
  <c r="H1722"/>
  <c r="H1723"/>
  <c r="H1724"/>
  <c r="H1725"/>
  <c r="H1726"/>
  <c r="H1727"/>
  <c r="H1728"/>
  <c r="H1729"/>
  <c r="H1730"/>
  <c r="H1731"/>
  <c r="H1732"/>
  <c r="H1733"/>
  <c r="I1733" s="1"/>
  <c r="H1734"/>
  <c r="H1735"/>
  <c r="H1736"/>
  <c r="H1737"/>
  <c r="H1738"/>
  <c r="H1739"/>
  <c r="H1740"/>
  <c r="H1741"/>
  <c r="H1742"/>
  <c r="H1743"/>
  <c r="H1744"/>
  <c r="H1745"/>
  <c r="H1746"/>
  <c r="H1747"/>
  <c r="H1748"/>
  <c r="H1749"/>
  <c r="I1749" s="1"/>
  <c r="H1750"/>
  <c r="H1751"/>
  <c r="H1752"/>
  <c r="H1753"/>
  <c r="H1754"/>
  <c r="H1755"/>
  <c r="H1756"/>
  <c r="H1757"/>
  <c r="H1758"/>
  <c r="H1759"/>
  <c r="H1760"/>
  <c r="H1761"/>
  <c r="H1762"/>
  <c r="H1763"/>
  <c r="H1764"/>
  <c r="H1765"/>
  <c r="H1766"/>
  <c r="H1767"/>
  <c r="H1768"/>
  <c r="H1769"/>
  <c r="H1770"/>
  <c r="H1771"/>
  <c r="H1772"/>
  <c r="H1773"/>
  <c r="H1774"/>
  <c r="H1775"/>
  <c r="H1776"/>
  <c r="H1777"/>
  <c r="H1778"/>
  <c r="H1779"/>
  <c r="H1780"/>
  <c r="H1781"/>
  <c r="H1782"/>
  <c r="H1783"/>
  <c r="H1784"/>
  <c r="H1785"/>
  <c r="H1786"/>
  <c r="H1787"/>
  <c r="H1788"/>
  <c r="H1789"/>
  <c r="J1789" s="1"/>
  <c r="H1790"/>
  <c r="H1791"/>
  <c r="H1792"/>
  <c r="H1793"/>
  <c r="H1794"/>
  <c r="H1795"/>
  <c r="H1796"/>
  <c r="H1797"/>
  <c r="H1798"/>
  <c r="H1799"/>
  <c r="H1800"/>
  <c r="H1801"/>
  <c r="H1802"/>
  <c r="H1803"/>
  <c r="H1804"/>
  <c r="H1805"/>
  <c r="M1805" s="1"/>
  <c r="H1806"/>
  <c r="H1807"/>
  <c r="H1808"/>
  <c r="H1809"/>
  <c r="H1810"/>
  <c r="H1811"/>
  <c r="H1812"/>
  <c r="H1813"/>
  <c r="H1814"/>
  <c r="H1815"/>
  <c r="H1816"/>
  <c r="H1817"/>
  <c r="H1818"/>
  <c r="H1819"/>
  <c r="H1820"/>
  <c r="H1821"/>
  <c r="M1821" s="1"/>
  <c r="H1822"/>
  <c r="H1823"/>
  <c r="H1824"/>
  <c r="H1825"/>
  <c r="H1826"/>
  <c r="H1827"/>
  <c r="H1828"/>
  <c r="H1829"/>
  <c r="H1830"/>
  <c r="H1831"/>
  <c r="H1832"/>
  <c r="H1833"/>
  <c r="H1834"/>
  <c r="H1835"/>
  <c r="H1836"/>
  <c r="H1837"/>
  <c r="H1838"/>
  <c r="H1839"/>
  <c r="H1840"/>
  <c r="H1841"/>
  <c r="H1842"/>
  <c r="H1843"/>
  <c r="H1844"/>
  <c r="H1845"/>
  <c r="J1845" s="1"/>
  <c r="H1846"/>
  <c r="H1847"/>
  <c r="H1848"/>
  <c r="H1849"/>
  <c r="H1850"/>
  <c r="H1851"/>
  <c r="H1852"/>
  <c r="H1853"/>
  <c r="J1853" s="1"/>
  <c r="H1854"/>
  <c r="H1855"/>
  <c r="H1856"/>
  <c r="H1857"/>
  <c r="H1858"/>
  <c r="H1859"/>
  <c r="H1860"/>
  <c r="H1861"/>
  <c r="I1861" s="1"/>
  <c r="H1862"/>
  <c r="H1863"/>
  <c r="H1864"/>
  <c r="H1865"/>
  <c r="H1866"/>
  <c r="H1867"/>
  <c r="H1868"/>
  <c r="M1868" s="1"/>
  <c r="H1869"/>
  <c r="H1870"/>
  <c r="H1871"/>
  <c r="H1872"/>
  <c r="H1873"/>
  <c r="H1874"/>
  <c r="H1875"/>
  <c r="H1876"/>
  <c r="H1877"/>
  <c r="J1877" s="1"/>
  <c r="H1878"/>
  <c r="H1879"/>
  <c r="H1880"/>
  <c r="H1881"/>
  <c r="H1882"/>
  <c r="H1883"/>
  <c r="H1884"/>
  <c r="H1885"/>
  <c r="H1886"/>
  <c r="H1887"/>
  <c r="H1888"/>
  <c r="H1889"/>
  <c r="H1890"/>
  <c r="H1891"/>
  <c r="H1892"/>
  <c r="H1893"/>
  <c r="H1894"/>
  <c r="H1895"/>
  <c r="H1896"/>
  <c r="H1897"/>
  <c r="H1898"/>
  <c r="H1899"/>
  <c r="H1900"/>
  <c r="M1900" s="1"/>
  <c r="H1901"/>
  <c r="H1902"/>
  <c r="H1903"/>
  <c r="H1904"/>
  <c r="H1905"/>
  <c r="H1906"/>
  <c r="H1907"/>
  <c r="H1908"/>
  <c r="H1909"/>
  <c r="H1910"/>
  <c r="H1911"/>
  <c r="H1912"/>
  <c r="H1913"/>
  <c r="H1914"/>
  <c r="H1915"/>
  <c r="H1916"/>
  <c r="M1916" s="1"/>
  <c r="H1917"/>
  <c r="H1918"/>
  <c r="H1919"/>
  <c r="H1920"/>
  <c r="H1921"/>
  <c r="H1922"/>
  <c r="H1923"/>
  <c r="H1924"/>
  <c r="H1925"/>
  <c r="I1925" s="1"/>
  <c r="H1926"/>
  <c r="H1927"/>
  <c r="H1928"/>
  <c r="J1928" s="1"/>
  <c r="H1929"/>
  <c r="H1930"/>
  <c r="H1931"/>
  <c r="H1932"/>
  <c r="M1932" s="1"/>
  <c r="H1933"/>
  <c r="H1934"/>
  <c r="H1935"/>
  <c r="M1935" s="1"/>
  <c r="H1936"/>
  <c r="H1937"/>
  <c r="H1938"/>
  <c r="H1939"/>
  <c r="H1940"/>
  <c r="H1941"/>
  <c r="I1941" s="1"/>
  <c r="H1942"/>
  <c r="H1943"/>
  <c r="H1944"/>
  <c r="H1945"/>
  <c r="H1946"/>
  <c r="H1947"/>
  <c r="H1948"/>
  <c r="M1948" s="1"/>
  <c r="H1949"/>
  <c r="H1950"/>
  <c r="H1951"/>
  <c r="H1952"/>
  <c r="H1953"/>
  <c r="H1954"/>
  <c r="H1955"/>
  <c r="H1956"/>
  <c r="M1956" s="1"/>
  <c r="H1957"/>
  <c r="H1958"/>
  <c r="H1959"/>
  <c r="H1960"/>
  <c r="H1961"/>
  <c r="H1962"/>
  <c r="H1963"/>
  <c r="H1964"/>
  <c r="H1965"/>
  <c r="H1966"/>
  <c r="H1967"/>
  <c r="H1968"/>
  <c r="H1969"/>
  <c r="H1970"/>
  <c r="H1971"/>
  <c r="J1971" s="1"/>
  <c r="H1972"/>
  <c r="H1973"/>
  <c r="I1973" s="1"/>
  <c r="H1974"/>
  <c r="H1975"/>
  <c r="H1976"/>
  <c r="H1977"/>
  <c r="H1978"/>
  <c r="H1979"/>
  <c r="M1979" s="1"/>
  <c r="H1980"/>
  <c r="H1981"/>
  <c r="H1982"/>
  <c r="H1983"/>
  <c r="H1984"/>
  <c r="H1985"/>
  <c r="H1986"/>
  <c r="H1987"/>
  <c r="H1988"/>
  <c r="H1989"/>
  <c r="H1990"/>
  <c r="H1991"/>
  <c r="H1992"/>
  <c r="H1993"/>
  <c r="H1994"/>
  <c r="H1995"/>
  <c r="H1996"/>
  <c r="H1997"/>
  <c r="H1998"/>
  <c r="H1999"/>
  <c r="H2000"/>
  <c r="H2001"/>
  <c r="H2002"/>
  <c r="H2003"/>
  <c r="I2003" s="1"/>
  <c r="H2004"/>
  <c r="H2005"/>
  <c r="H2006"/>
  <c r="H2007"/>
  <c r="H2008"/>
  <c r="H2009"/>
  <c r="H2010"/>
  <c r="H2011"/>
  <c r="H2012"/>
  <c r="H2013"/>
  <c r="H2014"/>
  <c r="H2015"/>
  <c r="H2016"/>
  <c r="H2017"/>
  <c r="H2018"/>
  <c r="H2019"/>
  <c r="H2020"/>
  <c r="H2021"/>
  <c r="H2022"/>
  <c r="H2023"/>
  <c r="H2024"/>
  <c r="H2025"/>
  <c r="H2026"/>
  <c r="H2027"/>
  <c r="H2028"/>
  <c r="H2029"/>
  <c r="J2029" s="1"/>
  <c r="H2030"/>
  <c r="H2031"/>
  <c r="H2032"/>
  <c r="H2033"/>
  <c r="H2034"/>
  <c r="H2035"/>
  <c r="H2036"/>
  <c r="H2037"/>
  <c r="H2038"/>
  <c r="H2039"/>
  <c r="H2040"/>
  <c r="H2041"/>
  <c r="H2042"/>
  <c r="H2043"/>
  <c r="H2044"/>
  <c r="H2045"/>
  <c r="H2046"/>
  <c r="H2047"/>
  <c r="H2048"/>
  <c r="H2049"/>
  <c r="H2050"/>
  <c r="H2051"/>
  <c r="H2052"/>
  <c r="H2053"/>
  <c r="H2054"/>
  <c r="H2055"/>
  <c r="H2056"/>
  <c r="H2057"/>
  <c r="H2058"/>
  <c r="H2059"/>
  <c r="H2060"/>
  <c r="H2061"/>
  <c r="J2061" s="1"/>
  <c r="H2062"/>
  <c r="H2063"/>
  <c r="H2064"/>
  <c r="H2065"/>
  <c r="H2066"/>
  <c r="H2067"/>
  <c r="H2068"/>
  <c r="H2069"/>
  <c r="H2070"/>
  <c r="H2071"/>
  <c r="H2072"/>
  <c r="H2073"/>
  <c r="H2074"/>
  <c r="H2075"/>
  <c r="H2076"/>
  <c r="H2077"/>
  <c r="J2077" s="1"/>
  <c r="H2078"/>
  <c r="H2079"/>
  <c r="H2080"/>
  <c r="H2081"/>
  <c r="H2082"/>
  <c r="H2083"/>
  <c r="H2084"/>
  <c r="H2085"/>
  <c r="H2086"/>
  <c r="H2087"/>
  <c r="H2088"/>
  <c r="H2089"/>
  <c r="H2090"/>
  <c r="H2091"/>
  <c r="H2092"/>
  <c r="H2093"/>
  <c r="J2093" s="1"/>
  <c r="H2094"/>
  <c r="H2095"/>
  <c r="H2096"/>
  <c r="H2097"/>
  <c r="H2098"/>
  <c r="H2099"/>
  <c r="H2100"/>
  <c r="H2101"/>
  <c r="H2102"/>
  <c r="H2103"/>
  <c r="H2104"/>
  <c r="H2105"/>
  <c r="H2106"/>
  <c r="H2107"/>
  <c r="H2108"/>
  <c r="H2109"/>
  <c r="I2109" s="1"/>
  <c r="H2110"/>
  <c r="H2111"/>
  <c r="H2112"/>
  <c r="H2113"/>
  <c r="H2114"/>
  <c r="H2115"/>
  <c r="H2116"/>
  <c r="H2117"/>
  <c r="J2117" s="1"/>
  <c r="H2118"/>
  <c r="H2119"/>
  <c r="H2120"/>
  <c r="H2121"/>
  <c r="H2122"/>
  <c r="H2123"/>
  <c r="H2124"/>
  <c r="H2125"/>
  <c r="J2125" s="1"/>
  <c r="H2126"/>
  <c r="H2127"/>
  <c r="H2128"/>
  <c r="H2129"/>
  <c r="H2130"/>
  <c r="H2131"/>
  <c r="H2132"/>
  <c r="H2133"/>
  <c r="M2133" s="1"/>
  <c r="H2134"/>
  <c r="H2135"/>
  <c r="H2136"/>
  <c r="H2137"/>
  <c r="H2138"/>
  <c r="H2139"/>
  <c r="H2140"/>
  <c r="H2141"/>
  <c r="H2142"/>
  <c r="H2143"/>
  <c r="H2144"/>
  <c r="H2145"/>
  <c r="H2146"/>
  <c r="H2147"/>
  <c r="H2148"/>
  <c r="H2149"/>
  <c r="M2149" s="1"/>
  <c r="H2150"/>
  <c r="H2151"/>
  <c r="H2152"/>
  <c r="H2153"/>
  <c r="H2154"/>
  <c r="H2155"/>
  <c r="H2156"/>
  <c r="H2157"/>
  <c r="H2158"/>
  <c r="H2159"/>
  <c r="H2160"/>
  <c r="H2161"/>
  <c r="H2162"/>
  <c r="H2163"/>
  <c r="H2164"/>
  <c r="H2165"/>
  <c r="I2165" s="1"/>
  <c r="H2166"/>
  <c r="H2167"/>
  <c r="H2168"/>
  <c r="H2169"/>
  <c r="H2170"/>
  <c r="H2171"/>
  <c r="H2172"/>
  <c r="H2173"/>
  <c r="H2174"/>
  <c r="H2175"/>
  <c r="H2176"/>
  <c r="H2177"/>
  <c r="H2178"/>
  <c r="H2179"/>
  <c r="H2180"/>
  <c r="H2181"/>
  <c r="I2181" s="1"/>
  <c r="H2182"/>
  <c r="H2183"/>
  <c r="H2184"/>
  <c r="H2185"/>
  <c r="H2186"/>
  <c r="H2187"/>
  <c r="H2188"/>
  <c r="H2189"/>
  <c r="H2190"/>
  <c r="H2191"/>
  <c r="H2192"/>
  <c r="H2193"/>
  <c r="H2194"/>
  <c r="H2195"/>
  <c r="H2196"/>
  <c r="H2197"/>
  <c r="H2198"/>
  <c r="H2199"/>
  <c r="H2200"/>
  <c r="H2201"/>
  <c r="H2202"/>
  <c r="H2203"/>
  <c r="H2204"/>
  <c r="H2205"/>
  <c r="H2206"/>
  <c r="H2207"/>
  <c r="H2208"/>
  <c r="H2209"/>
  <c r="H2210"/>
  <c r="H2211"/>
  <c r="H2212"/>
  <c r="H2213"/>
  <c r="H2214"/>
  <c r="H2215"/>
  <c r="H2216"/>
  <c r="H2217"/>
  <c r="H2218"/>
  <c r="H2219"/>
  <c r="H2220"/>
  <c r="H2221"/>
  <c r="J2221" s="1"/>
  <c r="H2222"/>
  <c r="H2223"/>
  <c r="H2224"/>
  <c r="H2225"/>
  <c r="H2226"/>
  <c r="H2227"/>
  <c r="H2228"/>
  <c r="H2229"/>
  <c r="J2229" s="1"/>
  <c r="H2230"/>
  <c r="H2231"/>
  <c r="H2232"/>
  <c r="H2233"/>
  <c r="H2234"/>
  <c r="H2235"/>
  <c r="H2236"/>
  <c r="H2237"/>
  <c r="I2237" s="1"/>
  <c r="H2238"/>
  <c r="H2239"/>
  <c r="H2240"/>
  <c r="H2241"/>
  <c r="H2242"/>
  <c r="H2243"/>
  <c r="H2244"/>
  <c r="H2245"/>
  <c r="J2245" s="1"/>
  <c r="H2246"/>
  <c r="H2247"/>
  <c r="H2248"/>
  <c r="H2249"/>
  <c r="H2250"/>
  <c r="H2251"/>
  <c r="H2252"/>
  <c r="H2253"/>
  <c r="I2253" s="1"/>
  <c r="H2254"/>
  <c r="H2255"/>
  <c r="M2255" s="1"/>
  <c r="H2256"/>
  <c r="H2257"/>
  <c r="H2258"/>
  <c r="H2259"/>
  <c r="M2259" s="1"/>
  <c r="H2260"/>
  <c r="H2261"/>
  <c r="M2261" s="1"/>
  <c r="H2262"/>
  <c r="H2263"/>
  <c r="H2264"/>
  <c r="H2265"/>
  <c r="H2266"/>
  <c r="H2267"/>
  <c r="M2267" s="1"/>
  <c r="H2268"/>
  <c r="H2269"/>
  <c r="H2270"/>
  <c r="J2270" s="1"/>
  <c r="H2271"/>
  <c r="H2272"/>
  <c r="H2273"/>
  <c r="H2274"/>
  <c r="H2275"/>
  <c r="M2275" s="1"/>
  <c r="H2276"/>
  <c r="H2277"/>
  <c r="M2277" s="1"/>
  <c r="H2278"/>
  <c r="H2279"/>
  <c r="H2280"/>
  <c r="H2281"/>
  <c r="H2282"/>
  <c r="H2283"/>
  <c r="M2283" s="1"/>
  <c r="H2284"/>
  <c r="H2285"/>
  <c r="H2286"/>
  <c r="J2286" s="1"/>
  <c r="H2287"/>
  <c r="H2288"/>
  <c r="H2289"/>
  <c r="H2290"/>
  <c r="H2291"/>
  <c r="J2291" s="1"/>
  <c r="H2292"/>
  <c r="H2293"/>
  <c r="H2294"/>
  <c r="H2295"/>
  <c r="H2296"/>
  <c r="H2297"/>
  <c r="H2298"/>
  <c r="H2299"/>
  <c r="M2299" s="1"/>
  <c r="H2300"/>
  <c r="H2301"/>
  <c r="H2302"/>
  <c r="M2302" s="1"/>
  <c r="H2303"/>
  <c r="H2304"/>
  <c r="H2305"/>
  <c r="H2306"/>
  <c r="H2307"/>
  <c r="J2307" s="1"/>
  <c r="H2308"/>
  <c r="J2308" s="1"/>
  <c r="H2309"/>
  <c r="H2310"/>
  <c r="H2311"/>
  <c r="H2312"/>
  <c r="H2313"/>
  <c r="H2314"/>
  <c r="H2315"/>
  <c r="M2315" s="1"/>
  <c r="H2316"/>
  <c r="I2316" s="1"/>
  <c r="H2317"/>
  <c r="H2318"/>
  <c r="M2318" s="1"/>
  <c r="H2319"/>
  <c r="H2320"/>
  <c r="H2321"/>
  <c r="H2322"/>
  <c r="H2323"/>
  <c r="M2323" s="1"/>
  <c r="H2324"/>
  <c r="H2325"/>
  <c r="H2326"/>
  <c r="M2326" s="1"/>
  <c r="H2327"/>
  <c r="H2328"/>
  <c r="H2329"/>
  <c r="H2330"/>
  <c r="H2331"/>
  <c r="M2331" s="1"/>
  <c r="H2332"/>
  <c r="H2333"/>
  <c r="J2333" s="1"/>
  <c r="H2334"/>
  <c r="H2335"/>
  <c r="H2336"/>
  <c r="H2337"/>
  <c r="H2338"/>
  <c r="H2339"/>
  <c r="M2339" s="1"/>
  <c r="H2340"/>
  <c r="H2341"/>
  <c r="H2342"/>
  <c r="M2342" s="1"/>
  <c r="H2343"/>
  <c r="H2344"/>
  <c r="H2345"/>
  <c r="H2346"/>
  <c r="H2347"/>
  <c r="M2347" s="1"/>
  <c r="H2348"/>
  <c r="H2349"/>
  <c r="J2349" s="1"/>
  <c r="H2350"/>
  <c r="H2351"/>
  <c r="H2352"/>
  <c r="H2353"/>
  <c r="H2354"/>
  <c r="H2355"/>
  <c r="M2355" s="1"/>
  <c r="H2356"/>
  <c r="H2357"/>
  <c r="H2358"/>
  <c r="M2358" s="1"/>
  <c r="H2359"/>
  <c r="H2360"/>
  <c r="H2361"/>
  <c r="H2362"/>
  <c r="H2363"/>
  <c r="J2363" s="1"/>
  <c r="H2364"/>
  <c r="H2365"/>
  <c r="M2365" s="1"/>
  <c r="H2366"/>
  <c r="H2367"/>
  <c r="H2368"/>
  <c r="H2369"/>
  <c r="H2370"/>
  <c r="H2371"/>
  <c r="I2371" s="1"/>
  <c r="H2372"/>
  <c r="H2373"/>
  <c r="H2374"/>
  <c r="M2374" s="1"/>
  <c r="H2375"/>
  <c r="H2376"/>
  <c r="H2377"/>
  <c r="H2378"/>
  <c r="H2379"/>
  <c r="M2379" s="1"/>
  <c r="H2380"/>
  <c r="H2381"/>
  <c r="J2381" s="1"/>
  <c r="H2382"/>
  <c r="J2382" s="1"/>
  <c r="H2383"/>
  <c r="H2384"/>
  <c r="H2385"/>
  <c r="H2386"/>
  <c r="H2387"/>
  <c r="I2387" s="1"/>
  <c r="H2388"/>
  <c r="H2389"/>
  <c r="H2390"/>
  <c r="J2390" s="1"/>
  <c r="H2391"/>
  <c r="H2392"/>
  <c r="H2393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2019"/>
  <c r="D2020"/>
  <c r="D2021"/>
  <c r="D2022"/>
  <c r="D2023"/>
  <c r="D2024"/>
  <c r="D2025"/>
  <c r="D2026"/>
  <c r="D2027"/>
  <c r="D2028"/>
  <c r="D2029"/>
  <c r="D2030"/>
  <c r="D2031"/>
  <c r="D2032"/>
  <c r="D2033"/>
  <c r="D2034"/>
  <c r="D2035"/>
  <c r="D2036"/>
  <c r="D2037"/>
  <c r="D2038"/>
  <c r="D2039"/>
  <c r="D2040"/>
  <c r="D2041"/>
  <c r="D2042"/>
  <c r="D2043"/>
  <c r="D2044"/>
  <c r="D2045"/>
  <c r="D2046"/>
  <c r="D2047"/>
  <c r="D2048"/>
  <c r="D2049"/>
  <c r="D2050"/>
  <c r="D2051"/>
  <c r="D2052"/>
  <c r="D2053"/>
  <c r="D2054"/>
  <c r="D2055"/>
  <c r="D2056"/>
  <c r="D2057"/>
  <c r="D2058"/>
  <c r="D2059"/>
  <c r="D2060"/>
  <c r="D2061"/>
  <c r="D2062"/>
  <c r="D2063"/>
  <c r="D2064"/>
  <c r="D2065"/>
  <c r="D2066"/>
  <c r="D2067"/>
  <c r="D2068"/>
  <c r="D2069"/>
  <c r="D2070"/>
  <c r="D2071"/>
  <c r="D2072"/>
  <c r="D2073"/>
  <c r="D2074"/>
  <c r="D2075"/>
  <c r="D2076"/>
  <c r="D2077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115"/>
  <c r="D2116"/>
  <c r="D2117"/>
  <c r="D2118"/>
  <c r="D2119"/>
  <c r="D2120"/>
  <c r="D2121"/>
  <c r="D2122"/>
  <c r="D2123"/>
  <c r="D2124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0"/>
  <c r="D2161"/>
  <c r="D2162"/>
  <c r="D2163"/>
  <c r="D2164"/>
  <c r="D2165"/>
  <c r="D2166"/>
  <c r="D2167"/>
  <c r="D2168"/>
  <c r="D2169"/>
  <c r="D2170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2189"/>
  <c r="D2190"/>
  <c r="D2191"/>
  <c r="D2192"/>
  <c r="D2193"/>
  <c r="D2194"/>
  <c r="D2195"/>
  <c r="D2196"/>
  <c r="D2197"/>
  <c r="D2198"/>
  <c r="D2199"/>
  <c r="D2200"/>
  <c r="D2201"/>
  <c r="D2202"/>
  <c r="D2203"/>
  <c r="D2204"/>
  <c r="D2205"/>
  <c r="D2206"/>
  <c r="D2207"/>
  <c r="D2208"/>
  <c r="D2209"/>
  <c r="D2210"/>
  <c r="D2211"/>
  <c r="D2212"/>
  <c r="D2213"/>
  <c r="D2214"/>
  <c r="D2215"/>
  <c r="D2216"/>
  <c r="D2217"/>
  <c r="D2218"/>
  <c r="D2219"/>
  <c r="D2220"/>
  <c r="D2221"/>
  <c r="D2222"/>
  <c r="D2223"/>
  <c r="D2224"/>
  <c r="D2225"/>
  <c r="D2226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246"/>
  <c r="D2247"/>
  <c r="D2248"/>
  <c r="D2249"/>
  <c r="D2250"/>
  <c r="D2251"/>
  <c r="D2252"/>
  <c r="D2253"/>
  <c r="D2254"/>
  <c r="D2255"/>
  <c r="D2256"/>
  <c r="D2257"/>
  <c r="D2258"/>
  <c r="D2259"/>
  <c r="D2260"/>
  <c r="D2261"/>
  <c r="D2262"/>
  <c r="D2263"/>
  <c r="D2264"/>
  <c r="D2265"/>
  <c r="D2266"/>
  <c r="D2267"/>
  <c r="D2268"/>
  <c r="D2269"/>
  <c r="D2270"/>
  <c r="D2271"/>
  <c r="D2272"/>
  <c r="D2273"/>
  <c r="D2274"/>
  <c r="D2275"/>
  <c r="D2276"/>
  <c r="D2277"/>
  <c r="D2278"/>
  <c r="D2279"/>
  <c r="D2280"/>
  <c r="D2281"/>
  <c r="D2282"/>
  <c r="D2283"/>
  <c r="D2284"/>
  <c r="D2285"/>
  <c r="D2286"/>
  <c r="D2287"/>
  <c r="D2288"/>
  <c r="D2289"/>
  <c r="D2290"/>
  <c r="D2291"/>
  <c r="D2292"/>
  <c r="D2293"/>
  <c r="D2294"/>
  <c r="D2295"/>
  <c r="D2296"/>
  <c r="D2297"/>
  <c r="D2298"/>
  <c r="D2299"/>
  <c r="D2300"/>
  <c r="D2301"/>
  <c r="D2302"/>
  <c r="D2303"/>
  <c r="D2304"/>
  <c r="D2305"/>
  <c r="D2306"/>
  <c r="D2307"/>
  <c r="D2308"/>
  <c r="D2309"/>
  <c r="D2310"/>
  <c r="D2311"/>
  <c r="D2312"/>
  <c r="D2313"/>
  <c r="D2314"/>
  <c r="D2315"/>
  <c r="D2316"/>
  <c r="D2317"/>
  <c r="D2318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2341"/>
  <c r="D2342"/>
  <c r="D2343"/>
  <c r="D2344"/>
  <c r="D2345"/>
  <c r="D2346"/>
  <c r="D2347"/>
  <c r="D2348"/>
  <c r="D2349"/>
  <c r="D2350"/>
  <c r="D2351"/>
  <c r="D2352"/>
  <c r="D2353"/>
  <c r="D2354"/>
  <c r="D2355"/>
  <c r="D2356"/>
  <c r="D2357"/>
  <c r="D2358"/>
  <c r="D2359"/>
  <c r="D2360"/>
  <c r="D2361"/>
  <c r="D2362"/>
  <c r="D2363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2380"/>
  <c r="D2381"/>
  <c r="D2382"/>
  <c r="D2383"/>
  <c r="D2384"/>
  <c r="D2385"/>
  <c r="D2386"/>
  <c r="D2387"/>
  <c r="D2388"/>
  <c r="D2389"/>
  <c r="D2390"/>
  <c r="D2391"/>
  <c r="D2392"/>
  <c r="D2393"/>
  <c r="F5"/>
  <c r="Z5" s="1"/>
  <c r="AB5" s="1"/>
  <c r="AC5" s="1"/>
  <c r="F6"/>
  <c r="AA6" s="1"/>
  <c r="F7"/>
  <c r="AA7" s="1"/>
  <c r="F8"/>
  <c r="Z8" s="1"/>
  <c r="AB8" s="1"/>
  <c r="AC8" s="1"/>
  <c r="F9"/>
  <c r="Z9" s="1"/>
  <c r="AB9" s="1"/>
  <c r="AC9" s="1"/>
  <c r="F10"/>
  <c r="Z10" s="1"/>
  <c r="AB10" s="1"/>
  <c r="AC10" s="1"/>
  <c r="F11"/>
  <c r="AA11" s="1"/>
  <c r="F12"/>
  <c r="Z12" s="1"/>
  <c r="AB12" s="1"/>
  <c r="AC12" s="1"/>
  <c r="F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4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C29" s="1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2029"/>
  <c r="B2030"/>
  <c r="B2031"/>
  <c r="B2032"/>
  <c r="B2033"/>
  <c r="B2034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2060"/>
  <c r="B2061"/>
  <c r="B2062"/>
  <c r="B2063"/>
  <c r="B2064"/>
  <c r="B2065"/>
  <c r="B2066"/>
  <c r="B2067"/>
  <c r="B2068"/>
  <c r="B2069"/>
  <c r="B2070"/>
  <c r="B2071"/>
  <c r="B2072"/>
  <c r="B2073"/>
  <c r="B2074"/>
  <c r="B2075"/>
  <c r="B2076"/>
  <c r="B2077"/>
  <c r="B2078"/>
  <c r="B2079"/>
  <c r="B2080"/>
  <c r="B2081"/>
  <c r="B2082"/>
  <c r="B2083"/>
  <c r="B2084"/>
  <c r="B2085"/>
  <c r="B2086"/>
  <c r="B2087"/>
  <c r="B2088"/>
  <c r="B2089"/>
  <c r="B2090"/>
  <c r="B2091"/>
  <c r="B2092"/>
  <c r="B2093"/>
  <c r="B2094"/>
  <c r="B2095"/>
  <c r="B2096"/>
  <c r="B2097"/>
  <c r="B2098"/>
  <c r="B2099"/>
  <c r="B2100"/>
  <c r="B2101"/>
  <c r="B2102"/>
  <c r="B2103"/>
  <c r="B2104"/>
  <c r="B2105"/>
  <c r="B2106"/>
  <c r="B2107"/>
  <c r="B2108"/>
  <c r="B2109"/>
  <c r="B2110"/>
  <c r="B2111"/>
  <c r="B2112"/>
  <c r="B2113"/>
  <c r="B2114"/>
  <c r="B2115"/>
  <c r="B2116"/>
  <c r="B2117"/>
  <c r="B2118"/>
  <c r="B2119"/>
  <c r="B2120"/>
  <c r="B2121"/>
  <c r="B2122"/>
  <c r="B2123"/>
  <c r="B2124"/>
  <c r="B2125"/>
  <c r="B2126"/>
  <c r="B2127"/>
  <c r="B2128"/>
  <c r="B2129"/>
  <c r="B2130"/>
  <c r="B2131"/>
  <c r="B2132"/>
  <c r="B2133"/>
  <c r="B2134"/>
  <c r="B2135"/>
  <c r="B2136"/>
  <c r="B2137"/>
  <c r="B2138"/>
  <c r="B2139"/>
  <c r="B2140"/>
  <c r="B2141"/>
  <c r="B2142"/>
  <c r="B2143"/>
  <c r="B2144"/>
  <c r="B2145"/>
  <c r="B2146"/>
  <c r="B2147"/>
  <c r="B2148"/>
  <c r="B2149"/>
  <c r="B2150"/>
  <c r="B2151"/>
  <c r="B2152"/>
  <c r="B2153"/>
  <c r="B2154"/>
  <c r="B2155"/>
  <c r="B2156"/>
  <c r="B2157"/>
  <c r="B2158"/>
  <c r="B2159"/>
  <c r="B2160"/>
  <c r="B2161"/>
  <c r="B2162"/>
  <c r="B2163"/>
  <c r="B2164"/>
  <c r="B2165"/>
  <c r="B2166"/>
  <c r="B2167"/>
  <c r="B2168"/>
  <c r="B2169"/>
  <c r="B2170"/>
  <c r="B2171"/>
  <c r="B2172"/>
  <c r="B2173"/>
  <c r="B2174"/>
  <c r="B2175"/>
  <c r="B2176"/>
  <c r="B2177"/>
  <c r="B2178"/>
  <c r="B2179"/>
  <c r="B2180"/>
  <c r="B2181"/>
  <c r="B2182"/>
  <c r="B2183"/>
  <c r="B2184"/>
  <c r="B2185"/>
  <c r="B2186"/>
  <c r="B2187"/>
  <c r="B2188"/>
  <c r="B2189"/>
  <c r="B2190"/>
  <c r="B2191"/>
  <c r="B2192"/>
  <c r="B2193"/>
  <c r="B2194"/>
  <c r="B2195"/>
  <c r="B2196"/>
  <c r="B2197"/>
  <c r="B2198"/>
  <c r="B2199"/>
  <c r="B2200"/>
  <c r="B2201"/>
  <c r="B2202"/>
  <c r="B2203"/>
  <c r="B2204"/>
  <c r="B2205"/>
  <c r="B2206"/>
  <c r="B2207"/>
  <c r="B2208"/>
  <c r="B2209"/>
  <c r="B2210"/>
  <c r="B2211"/>
  <c r="B2212"/>
  <c r="B2213"/>
  <c r="B2214"/>
  <c r="B2215"/>
  <c r="B2216"/>
  <c r="B2217"/>
  <c r="B2218"/>
  <c r="B2219"/>
  <c r="B2220"/>
  <c r="B2221"/>
  <c r="B2222"/>
  <c r="B2223"/>
  <c r="B2224"/>
  <c r="B2225"/>
  <c r="B2226"/>
  <c r="B2227"/>
  <c r="B2228"/>
  <c r="B2229"/>
  <c r="B2230"/>
  <c r="B2231"/>
  <c r="B2232"/>
  <c r="B2233"/>
  <c r="B2234"/>
  <c r="B2235"/>
  <c r="B2236"/>
  <c r="B2237"/>
  <c r="B2238"/>
  <c r="B2239"/>
  <c r="B2240"/>
  <c r="B2241"/>
  <c r="B2242"/>
  <c r="B2243"/>
  <c r="B2244"/>
  <c r="B2245"/>
  <c r="B2246"/>
  <c r="B2247"/>
  <c r="B2248"/>
  <c r="B2249"/>
  <c r="B2250"/>
  <c r="B2251"/>
  <c r="B2252"/>
  <c r="B2253"/>
  <c r="B2254"/>
  <c r="B2255"/>
  <c r="B2256"/>
  <c r="B2257"/>
  <c r="B2258"/>
  <c r="B2259"/>
  <c r="B2260"/>
  <c r="B2261"/>
  <c r="B2262"/>
  <c r="B2263"/>
  <c r="B2264"/>
  <c r="B2265"/>
  <c r="B2266"/>
  <c r="B2267"/>
  <c r="B2268"/>
  <c r="B2269"/>
  <c r="B2270"/>
  <c r="B2271"/>
  <c r="B2272"/>
  <c r="B2273"/>
  <c r="B2274"/>
  <c r="B2275"/>
  <c r="B2276"/>
  <c r="B2277"/>
  <c r="B2278"/>
  <c r="B2279"/>
  <c r="B2280"/>
  <c r="B2281"/>
  <c r="B2282"/>
  <c r="B2283"/>
  <c r="B2284"/>
  <c r="B2285"/>
  <c r="B2286"/>
  <c r="B2287"/>
  <c r="B2288"/>
  <c r="B2289"/>
  <c r="B2290"/>
  <c r="B2291"/>
  <c r="B2292"/>
  <c r="B2293"/>
  <c r="B2294"/>
  <c r="B2295"/>
  <c r="B2296"/>
  <c r="B2297"/>
  <c r="B2298"/>
  <c r="B2299"/>
  <c r="B2300"/>
  <c r="B2301"/>
  <c r="B2302"/>
  <c r="B2303"/>
  <c r="B2304"/>
  <c r="B2305"/>
  <c r="B2306"/>
  <c r="B2307"/>
  <c r="B2308"/>
  <c r="B2309"/>
  <c r="B2310"/>
  <c r="B2311"/>
  <c r="B2312"/>
  <c r="B2313"/>
  <c r="B2314"/>
  <c r="B2315"/>
  <c r="B2316"/>
  <c r="B2317"/>
  <c r="B2318"/>
  <c r="B2319"/>
  <c r="B2320"/>
  <c r="B2321"/>
  <c r="B2322"/>
  <c r="B2323"/>
  <c r="B2324"/>
  <c r="B2325"/>
  <c r="B2326"/>
  <c r="B2327"/>
  <c r="B2328"/>
  <c r="B2329"/>
  <c r="B2330"/>
  <c r="B2331"/>
  <c r="B2332"/>
  <c r="B2333"/>
  <c r="B2334"/>
  <c r="B2335"/>
  <c r="B2336"/>
  <c r="B2337"/>
  <c r="B2338"/>
  <c r="B2339"/>
  <c r="B2340"/>
  <c r="B2341"/>
  <c r="B2342"/>
  <c r="B2343"/>
  <c r="B2344"/>
  <c r="B2345"/>
  <c r="B2346"/>
  <c r="B2347"/>
  <c r="B2348"/>
  <c r="B2349"/>
  <c r="B2350"/>
  <c r="B2351"/>
  <c r="B2352"/>
  <c r="B2353"/>
  <c r="B2354"/>
  <c r="B2355"/>
  <c r="B2356"/>
  <c r="B2357"/>
  <c r="B2358"/>
  <c r="B2359"/>
  <c r="B2360"/>
  <c r="B2361"/>
  <c r="B2362"/>
  <c r="B2363"/>
  <c r="B2364"/>
  <c r="B2365"/>
  <c r="B2366"/>
  <c r="B2367"/>
  <c r="B2368"/>
  <c r="B2369"/>
  <c r="B2370"/>
  <c r="B2371"/>
  <c r="B2372"/>
  <c r="B2373"/>
  <c r="B2374"/>
  <c r="B2375"/>
  <c r="B2376"/>
  <c r="B2377"/>
  <c r="B2378"/>
  <c r="B2379"/>
  <c r="B2380"/>
  <c r="B2381"/>
  <c r="B2382"/>
  <c r="B2383"/>
  <c r="B2384"/>
  <c r="B2385"/>
  <c r="B2386"/>
  <c r="B2387"/>
  <c r="B2388"/>
  <c r="B2389"/>
  <c r="B2390"/>
  <c r="B2391"/>
  <c r="B2392"/>
  <c r="B2393"/>
  <c r="B2"/>
  <c r="H77"/>
  <c r="E77"/>
  <c r="D77"/>
  <c r="H76"/>
  <c r="E76"/>
  <c r="D76"/>
  <c r="H75"/>
  <c r="E75"/>
  <c r="D75"/>
  <c r="H74"/>
  <c r="E74"/>
  <c r="D74"/>
  <c r="H73"/>
  <c r="E73"/>
  <c r="D73"/>
  <c r="H72"/>
  <c r="E72"/>
  <c r="D72"/>
  <c r="H71"/>
  <c r="E71"/>
  <c r="D71"/>
  <c r="H70"/>
  <c r="E70"/>
  <c r="D70"/>
  <c r="H69"/>
  <c r="E69"/>
  <c r="D69"/>
  <c r="H68"/>
  <c r="E68"/>
  <c r="D68"/>
  <c r="H67"/>
  <c r="E67"/>
  <c r="D67"/>
  <c r="H66"/>
  <c r="E66"/>
  <c r="D66"/>
  <c r="H65"/>
  <c r="E65"/>
  <c r="D65"/>
  <c r="H64"/>
  <c r="E64"/>
  <c r="D64"/>
  <c r="H63"/>
  <c r="E63"/>
  <c r="D63"/>
  <c r="H62"/>
  <c r="E62"/>
  <c r="D62"/>
  <c r="H61"/>
  <c r="E61"/>
  <c r="D61"/>
  <c r="H60"/>
  <c r="E60"/>
  <c r="D60"/>
  <c r="H59"/>
  <c r="E59"/>
  <c r="D59"/>
  <c r="H58"/>
  <c r="E58"/>
  <c r="D58"/>
  <c r="H57"/>
  <c r="E57"/>
  <c r="D57"/>
  <c r="H56"/>
  <c r="E56"/>
  <c r="D56"/>
  <c r="H55"/>
  <c r="E55"/>
  <c r="D55"/>
  <c r="H54"/>
  <c r="E54"/>
  <c r="D54"/>
  <c r="H53"/>
  <c r="E53"/>
  <c r="D53"/>
  <c r="H52"/>
  <c r="E52"/>
  <c r="D52"/>
  <c r="H51"/>
  <c r="E51"/>
  <c r="D51"/>
  <c r="H50"/>
  <c r="E50"/>
  <c r="D50"/>
  <c r="H49"/>
  <c r="E49"/>
  <c r="D49"/>
  <c r="H48"/>
  <c r="E48"/>
  <c r="D48"/>
  <c r="H47"/>
  <c r="E47"/>
  <c r="D47"/>
  <c r="H46"/>
  <c r="E46"/>
  <c r="D46"/>
  <c r="H45"/>
  <c r="E45"/>
  <c r="D45"/>
  <c r="H44"/>
  <c r="E44"/>
  <c r="D44"/>
  <c r="H43"/>
  <c r="E43"/>
  <c r="D43"/>
  <c r="H42"/>
  <c r="E42"/>
  <c r="D42"/>
  <c r="H41"/>
  <c r="E41"/>
  <c r="D41"/>
  <c r="H40"/>
  <c r="E40"/>
  <c r="D40"/>
  <c r="H39"/>
  <c r="E39"/>
  <c r="D39"/>
  <c r="H38"/>
  <c r="E38"/>
  <c r="D38"/>
  <c r="H37"/>
  <c r="E37"/>
  <c r="D37"/>
  <c r="H36"/>
  <c r="E36"/>
  <c r="D36"/>
  <c r="H35"/>
  <c r="E35"/>
  <c r="D35"/>
  <c r="H34"/>
  <c r="E34"/>
  <c r="D34"/>
  <c r="H33"/>
  <c r="E33"/>
  <c r="D33"/>
  <c r="H32"/>
  <c r="E32"/>
  <c r="D32"/>
  <c r="H31"/>
  <c r="E31"/>
  <c r="D31"/>
  <c r="H30"/>
  <c r="E30"/>
  <c r="D30"/>
  <c r="H29"/>
  <c r="E29"/>
  <c r="D29"/>
  <c r="H28"/>
  <c r="E28"/>
  <c r="D28"/>
  <c r="H27"/>
  <c r="E27"/>
  <c r="D27"/>
  <c r="H26"/>
  <c r="E26"/>
  <c r="D26"/>
  <c r="H25"/>
  <c r="E25"/>
  <c r="D25"/>
  <c r="H24"/>
  <c r="E24"/>
  <c r="D24"/>
  <c r="H23"/>
  <c r="E23"/>
  <c r="D23"/>
  <c r="H22"/>
  <c r="E22"/>
  <c r="D22"/>
  <c r="H21"/>
  <c r="E21"/>
  <c r="D21"/>
  <c r="H20"/>
  <c r="E20"/>
  <c r="D20"/>
  <c r="H19"/>
  <c r="E19"/>
  <c r="D19"/>
  <c r="H18"/>
  <c r="E18"/>
  <c r="D18"/>
  <c r="H17"/>
  <c r="E17"/>
  <c r="D17"/>
  <c r="H16"/>
  <c r="E16"/>
  <c r="D16"/>
  <c r="K15"/>
  <c r="H15"/>
  <c r="E15"/>
  <c r="D15"/>
  <c r="K14"/>
  <c r="H14"/>
  <c r="E14"/>
  <c r="D14"/>
  <c r="K13"/>
  <c r="H13"/>
  <c r="E13"/>
  <c r="D13"/>
  <c r="K12"/>
  <c r="H12"/>
  <c r="E12"/>
  <c r="D12"/>
  <c r="K11"/>
  <c r="H11"/>
  <c r="E11"/>
  <c r="D11"/>
  <c r="K10"/>
  <c r="H10"/>
  <c r="E10"/>
  <c r="D10"/>
  <c r="K9"/>
  <c r="H9"/>
  <c r="E9"/>
  <c r="D9"/>
  <c r="K8"/>
  <c r="H8"/>
  <c r="E8"/>
  <c r="D8"/>
  <c r="K7"/>
  <c r="H7"/>
  <c r="E7"/>
  <c r="D7"/>
  <c r="K6"/>
  <c r="H6"/>
  <c r="E6"/>
  <c r="D6"/>
  <c r="K5"/>
  <c r="H5"/>
  <c r="E5"/>
  <c r="D5"/>
  <c r="K4"/>
  <c r="H4"/>
  <c r="E4"/>
  <c r="D4"/>
  <c r="K3"/>
  <c r="H3"/>
  <c r="E3"/>
  <c r="D3"/>
  <c r="K2"/>
  <c r="E2"/>
  <c r="D2"/>
  <c r="M2394" l="1"/>
  <c r="J2396"/>
  <c r="M2396"/>
  <c r="T2400"/>
  <c r="S2400"/>
  <c r="U2400" s="1"/>
  <c r="V2400" s="1"/>
  <c r="F2399"/>
  <c r="AA2399" s="1"/>
  <c r="C2399"/>
  <c r="C2398"/>
  <c r="S2398" s="1"/>
  <c r="U2398" s="1"/>
  <c r="V2398" s="1"/>
  <c r="F2398"/>
  <c r="M2397"/>
  <c r="N2416" s="1"/>
  <c r="I2395"/>
  <c r="M2395"/>
  <c r="C2397"/>
  <c r="T2397" s="1"/>
  <c r="F2397"/>
  <c r="Z2397" s="1"/>
  <c r="AB2397" s="1"/>
  <c r="AC2397" s="1"/>
  <c r="I2397"/>
  <c r="K2416" s="1"/>
  <c r="F2396"/>
  <c r="Z2396" s="1"/>
  <c r="AB2396" s="1"/>
  <c r="AC2396" s="1"/>
  <c r="C2396"/>
  <c r="S2396" s="1"/>
  <c r="U2396" s="1"/>
  <c r="V2396" s="1"/>
  <c r="W3"/>
  <c r="AE3"/>
  <c r="AQ3" s="1"/>
  <c r="AR3" s="1"/>
  <c r="C2395"/>
  <c r="T2395" s="1"/>
  <c r="F2395"/>
  <c r="Z2395" s="1"/>
  <c r="AB2395" s="1"/>
  <c r="AC2395" s="1"/>
  <c r="AD5"/>
  <c r="C2394"/>
  <c r="S2394" s="1"/>
  <c r="U2394" s="1"/>
  <c r="V2394" s="1"/>
  <c r="F2394"/>
  <c r="Z2394" s="1"/>
  <c r="AB2394" s="1"/>
  <c r="AC2394" s="1"/>
  <c r="I2394"/>
  <c r="AD3"/>
  <c r="AA8"/>
  <c r="AA9"/>
  <c r="AA12"/>
  <c r="Z6"/>
  <c r="AB6" s="1"/>
  <c r="AC6" s="1"/>
  <c r="Z7"/>
  <c r="AB7" s="1"/>
  <c r="AC7" s="1"/>
  <c r="AA10"/>
  <c r="Z11"/>
  <c r="AB11" s="1"/>
  <c r="AC11" s="1"/>
  <c r="AA5"/>
  <c r="AD10"/>
  <c r="AD8"/>
  <c r="AD9"/>
  <c r="AD12"/>
  <c r="C31"/>
  <c r="T31" s="1"/>
  <c r="C33"/>
  <c r="S33" s="1"/>
  <c r="C25"/>
  <c r="S25" s="1"/>
  <c r="C34"/>
  <c r="T34" s="1"/>
  <c r="C26"/>
  <c r="S26" s="1"/>
  <c r="C30"/>
  <c r="C32"/>
  <c r="T32" s="1"/>
  <c r="C27"/>
  <c r="S27" s="1"/>
  <c r="C28"/>
  <c r="T28" s="1"/>
  <c r="X3"/>
  <c r="AO3" s="1"/>
  <c r="AP3" s="1"/>
  <c r="S20"/>
  <c r="T20"/>
  <c r="M2386"/>
  <c r="M2378"/>
  <c r="M2370"/>
  <c r="M2362"/>
  <c r="M2354"/>
  <c r="M2346"/>
  <c r="M2338"/>
  <c r="M2330"/>
  <c r="M2322"/>
  <c r="M2314"/>
  <c r="M2306"/>
  <c r="M2298"/>
  <c r="M2290"/>
  <c r="J2282"/>
  <c r="J2274"/>
  <c r="J2266"/>
  <c r="I2250"/>
  <c r="I2242"/>
  <c r="I2234"/>
  <c r="I2218"/>
  <c r="I2210"/>
  <c r="I2202"/>
  <c r="M2186"/>
  <c r="M2178"/>
  <c r="M2170"/>
  <c r="M2162"/>
  <c r="J2154"/>
  <c r="J2146"/>
  <c r="J2130"/>
  <c r="I2122"/>
  <c r="I2114"/>
  <c r="M2098"/>
  <c r="M2090"/>
  <c r="M2082"/>
  <c r="S22"/>
  <c r="T22"/>
  <c r="S14"/>
  <c r="T14"/>
  <c r="S6"/>
  <c r="T6"/>
  <c r="T12"/>
  <c r="S12"/>
  <c r="T17"/>
  <c r="S17"/>
  <c r="T9"/>
  <c r="S9"/>
  <c r="I5"/>
  <c r="I7"/>
  <c r="S18"/>
  <c r="T18"/>
  <c r="S10"/>
  <c r="T10"/>
  <c r="S4"/>
  <c r="T4"/>
  <c r="T19"/>
  <c r="S19"/>
  <c r="T11"/>
  <c r="S11"/>
  <c r="M2393"/>
  <c r="I2345"/>
  <c r="J2337"/>
  <c r="I2329"/>
  <c r="I2297"/>
  <c r="I2273"/>
  <c r="I2257"/>
  <c r="M2241"/>
  <c r="J2209"/>
  <c r="J2193"/>
  <c r="I2177"/>
  <c r="J2161"/>
  <c r="J2129"/>
  <c r="M2121"/>
  <c r="M2105"/>
  <c r="I2057"/>
  <c r="J2041"/>
  <c r="I2025"/>
  <c r="J2009"/>
  <c r="I1897"/>
  <c r="I1865"/>
  <c r="M1849"/>
  <c r="J1833"/>
  <c r="I1809"/>
  <c r="J1801"/>
  <c r="I1745"/>
  <c r="I1713"/>
  <c r="I1705"/>
  <c r="I1673"/>
  <c r="M1569"/>
  <c r="M1553"/>
  <c r="M1537"/>
  <c r="M1521"/>
  <c r="I1513"/>
  <c r="I1497"/>
  <c r="J1481"/>
  <c r="J1449"/>
  <c r="I1409"/>
  <c r="J1361"/>
  <c r="J1345"/>
  <c r="J1329"/>
  <c r="I1305"/>
  <c r="J1281"/>
  <c r="J1265"/>
  <c r="I1241"/>
  <c r="J1225"/>
  <c r="M1201"/>
  <c r="J1185"/>
  <c r="I1137"/>
  <c r="J1105"/>
  <c r="J1089"/>
  <c r="M1081"/>
  <c r="I937"/>
  <c r="I921"/>
  <c r="J905"/>
  <c r="I841"/>
  <c r="J825"/>
  <c r="M801"/>
  <c r="M785"/>
  <c r="J753"/>
  <c r="I745"/>
  <c r="J713"/>
  <c r="I561"/>
  <c r="M465"/>
  <c r="I449"/>
  <c r="I409"/>
  <c r="J401"/>
  <c r="J385"/>
  <c r="J353"/>
  <c r="I345"/>
  <c r="M329"/>
  <c r="J313"/>
  <c r="I289"/>
  <c r="J249"/>
  <c r="M2074"/>
  <c r="M2066"/>
  <c r="M2058"/>
  <c r="M2050"/>
  <c r="M2042"/>
  <c r="M2034"/>
  <c r="M2026"/>
  <c r="M2018"/>
  <c r="M2010"/>
  <c r="M2002"/>
  <c r="M1994"/>
  <c r="M1986"/>
  <c r="I1970"/>
  <c r="M1962"/>
  <c r="M1954"/>
  <c r="M1946"/>
  <c r="M1938"/>
  <c r="M1930"/>
  <c r="M1922"/>
  <c r="M1914"/>
  <c r="M1906"/>
  <c r="M1898"/>
  <c r="M1890"/>
  <c r="M1882"/>
  <c r="M1874"/>
  <c r="M1866"/>
  <c r="M1858"/>
  <c r="J1850"/>
  <c r="J1842"/>
  <c r="I1834"/>
  <c r="I1826"/>
  <c r="I1818"/>
  <c r="I1802"/>
  <c r="I1794"/>
  <c r="M1786"/>
  <c r="M1778"/>
  <c r="M1770"/>
  <c r="J1762"/>
  <c r="J1746"/>
  <c r="I1738"/>
  <c r="J1730"/>
  <c r="I1722"/>
  <c r="J1714"/>
  <c r="M1698"/>
  <c r="M1690"/>
  <c r="M1682"/>
  <c r="M1674"/>
  <c r="M1666"/>
  <c r="M1658"/>
  <c r="M1650"/>
  <c r="I1642"/>
  <c r="M1634"/>
  <c r="M1626"/>
  <c r="M1618"/>
  <c r="J1610"/>
  <c r="M1602"/>
  <c r="J1594"/>
  <c r="J1586"/>
  <c r="I1578"/>
  <c r="I1562"/>
  <c r="I1554"/>
  <c r="I1546"/>
  <c r="M1530"/>
  <c r="I1522"/>
  <c r="M1514"/>
  <c r="M1506"/>
  <c r="M1490"/>
  <c r="I1482"/>
  <c r="M1474"/>
  <c r="M1458"/>
  <c r="M1450"/>
  <c r="I1442"/>
  <c r="M1434"/>
  <c r="M1418"/>
  <c r="I1410"/>
  <c r="M1402"/>
  <c r="M1386"/>
  <c r="I1378"/>
  <c r="M1370"/>
  <c r="I1314"/>
  <c r="M1282"/>
  <c r="M1234"/>
  <c r="I1226"/>
  <c r="I1218"/>
  <c r="M1194"/>
  <c r="J1186"/>
  <c r="I1178"/>
  <c r="J1170"/>
  <c r="M1162"/>
  <c r="M1154"/>
  <c r="I1138"/>
  <c r="M1130"/>
  <c r="M1114"/>
  <c r="J1106"/>
  <c r="J1098"/>
  <c r="I1090"/>
  <c r="M1074"/>
  <c r="I1058"/>
  <c r="I1050"/>
  <c r="M1042"/>
  <c r="J1026"/>
  <c r="I1018"/>
  <c r="M1010"/>
  <c r="M994"/>
  <c r="I986"/>
  <c r="M978"/>
  <c r="J962"/>
  <c r="J954"/>
  <c r="I842"/>
  <c r="I826"/>
  <c r="M810"/>
  <c r="I802"/>
  <c r="M794"/>
  <c r="M778"/>
  <c r="I770"/>
  <c r="M762"/>
  <c r="M746"/>
  <c r="I738"/>
  <c r="M730"/>
  <c r="J714"/>
  <c r="M706"/>
  <c r="J698"/>
  <c r="M690"/>
  <c r="I682"/>
  <c r="M674"/>
  <c r="M658"/>
  <c r="M650"/>
  <c r="J642"/>
  <c r="I634"/>
  <c r="M618"/>
  <c r="J610"/>
  <c r="I602"/>
  <c r="I594"/>
  <c r="I586"/>
  <c r="J570"/>
  <c r="I434"/>
  <c r="I426"/>
  <c r="I410"/>
  <c r="J394"/>
  <c r="I386"/>
  <c r="J378"/>
  <c r="M370"/>
  <c r="I354"/>
  <c r="J346"/>
  <c r="M338"/>
  <c r="M322"/>
  <c r="I314"/>
  <c r="J306"/>
  <c r="I298"/>
  <c r="M282"/>
  <c r="J274"/>
  <c r="I266"/>
  <c r="J258"/>
  <c r="M250"/>
  <c r="J242"/>
  <c r="I234"/>
  <c r="J226"/>
  <c r="M218"/>
  <c r="I210"/>
  <c r="M202"/>
  <c r="I194"/>
  <c r="J170"/>
  <c r="M162"/>
  <c r="M154"/>
  <c r="M130"/>
  <c r="M122"/>
  <c r="I114"/>
  <c r="M98"/>
  <c r="M90"/>
  <c r="T29"/>
  <c r="S29"/>
  <c r="T23"/>
  <c r="S23"/>
  <c r="T15"/>
  <c r="S15"/>
  <c r="T7"/>
  <c r="S7"/>
  <c r="J2391"/>
  <c r="M2383"/>
  <c r="J2375"/>
  <c r="M2367"/>
  <c r="J2359"/>
  <c r="M2351"/>
  <c r="M2343"/>
  <c r="M2335"/>
  <c r="M2327"/>
  <c r="M2319"/>
  <c r="I2311"/>
  <c r="M2303"/>
  <c r="M2295"/>
  <c r="M2287"/>
  <c r="M2279"/>
  <c r="M2271"/>
  <c r="M2263"/>
  <c r="M2247"/>
  <c r="M2239"/>
  <c r="J2231"/>
  <c r="J2223"/>
  <c r="I2215"/>
  <c r="J2207"/>
  <c r="J2199"/>
  <c r="M2320"/>
  <c r="J2304"/>
  <c r="J2216"/>
  <c r="I2184"/>
  <c r="J2152"/>
  <c r="M2120"/>
  <c r="M2112"/>
  <c r="I2048"/>
  <c r="I2016"/>
  <c r="J1984"/>
  <c r="J1960"/>
  <c r="I1952"/>
  <c r="I1904"/>
  <c r="J1880"/>
  <c r="I1776"/>
  <c r="J1736"/>
  <c r="M1656"/>
  <c r="I1648"/>
  <c r="J1584"/>
  <c r="I1432"/>
  <c r="I1416"/>
  <c r="I1384"/>
  <c r="J1368"/>
  <c r="J1288"/>
  <c r="J1272"/>
  <c r="M1232"/>
  <c r="I1032"/>
  <c r="I968"/>
  <c r="M952"/>
  <c r="J880"/>
  <c r="J832"/>
  <c r="J728"/>
  <c r="M672"/>
  <c r="I648"/>
  <c r="I632"/>
  <c r="I528"/>
  <c r="M488"/>
  <c r="I480"/>
  <c r="J440"/>
  <c r="J384"/>
  <c r="M248"/>
  <c r="I208"/>
  <c r="I200"/>
  <c r="M184"/>
  <c r="J176"/>
  <c r="J168"/>
  <c r="J152"/>
  <c r="I144"/>
  <c r="I136"/>
  <c r="I112"/>
  <c r="I104"/>
  <c r="M80"/>
  <c r="M2183"/>
  <c r="I2159"/>
  <c r="I2143"/>
  <c r="M2127"/>
  <c r="M2119"/>
  <c r="M2111"/>
  <c r="I2103"/>
  <c r="I2095"/>
  <c r="J2087"/>
  <c r="J2079"/>
  <c r="J2071"/>
  <c r="J2063"/>
  <c r="J2055"/>
  <c r="J2047"/>
  <c r="J2039"/>
  <c r="I2031"/>
  <c r="J2023"/>
  <c r="I2015"/>
  <c r="I2007"/>
  <c r="J1999"/>
  <c r="I1991"/>
  <c r="M1975"/>
  <c r="I1847"/>
  <c r="I1839"/>
  <c r="M1831"/>
  <c r="M1823"/>
  <c r="M1815"/>
  <c r="M1807"/>
  <c r="M1799"/>
  <c r="M1791"/>
  <c r="J1783"/>
  <c r="J1767"/>
  <c r="M1759"/>
  <c r="I1751"/>
  <c r="M1743"/>
  <c r="I1735"/>
  <c r="M1727"/>
  <c r="M1719"/>
  <c r="M1711"/>
  <c r="M1703"/>
  <c r="M1687"/>
  <c r="I1591"/>
  <c r="M1575"/>
  <c r="M1567"/>
  <c r="M1559"/>
  <c r="M1551"/>
  <c r="M1543"/>
  <c r="M1535"/>
  <c r="I1527"/>
  <c r="I1503"/>
  <c r="M1495"/>
  <c r="I1479"/>
  <c r="J1471"/>
  <c r="M1463"/>
  <c r="J1455"/>
  <c r="M1447"/>
  <c r="I1439"/>
  <c r="J1431"/>
  <c r="M1423"/>
  <c r="I1407"/>
  <c r="J1399"/>
  <c r="M1391"/>
  <c r="J1383"/>
  <c r="J1367"/>
  <c r="M1359"/>
  <c r="I1351"/>
  <c r="M1343"/>
  <c r="J1327"/>
  <c r="M1319"/>
  <c r="J1311"/>
  <c r="J1279"/>
  <c r="J1271"/>
  <c r="I1263"/>
  <c r="I1247"/>
  <c r="J1159"/>
  <c r="I1111"/>
  <c r="M1095"/>
  <c r="M1079"/>
  <c r="I1071"/>
  <c r="J1063"/>
  <c r="M1055"/>
  <c r="I1039"/>
  <c r="M1023"/>
  <c r="J1015"/>
  <c r="I1007"/>
  <c r="J999"/>
  <c r="M991"/>
  <c r="J983"/>
  <c r="M975"/>
  <c r="I967"/>
  <c r="M959"/>
  <c r="J943"/>
  <c r="M935"/>
  <c r="J927"/>
  <c r="I919"/>
  <c r="J903"/>
  <c r="J887"/>
  <c r="J871"/>
  <c r="J855"/>
  <c r="M807"/>
  <c r="I719"/>
  <c r="I711"/>
  <c r="I695"/>
  <c r="M687"/>
  <c r="J679"/>
  <c r="J671"/>
  <c r="J663"/>
  <c r="M655"/>
  <c r="M639"/>
  <c r="M623"/>
  <c r="M607"/>
  <c r="I599"/>
  <c r="I583"/>
  <c r="M567"/>
  <c r="M551"/>
  <c r="I543"/>
  <c r="M535"/>
  <c r="M519"/>
  <c r="I511"/>
  <c r="M503"/>
  <c r="M487"/>
  <c r="M471"/>
  <c r="J455"/>
  <c r="J447"/>
  <c r="I439"/>
  <c r="I335"/>
  <c r="I319"/>
  <c r="M303"/>
  <c r="I295"/>
  <c r="M287"/>
  <c r="M279"/>
  <c r="M271"/>
  <c r="I263"/>
  <c r="M255"/>
  <c r="M247"/>
  <c r="M239"/>
  <c r="I231"/>
  <c r="M223"/>
  <c r="J207"/>
  <c r="J135"/>
  <c r="I127"/>
  <c r="J111"/>
  <c r="J103"/>
  <c r="T21"/>
  <c r="S21"/>
  <c r="T13"/>
  <c r="S13"/>
  <c r="T5"/>
  <c r="S5"/>
  <c r="M2251"/>
  <c r="I2243"/>
  <c r="M2235"/>
  <c r="M2227"/>
  <c r="J2219"/>
  <c r="J2211"/>
  <c r="J2203"/>
  <c r="I2195"/>
  <c r="I2155"/>
  <c r="I2147"/>
  <c r="J2139"/>
  <c r="J2131"/>
  <c r="M2123"/>
  <c r="M2115"/>
  <c r="M2107"/>
  <c r="J2099"/>
  <c r="J2091"/>
  <c r="J2083"/>
  <c r="I2067"/>
  <c r="J2059"/>
  <c r="J2051"/>
  <c r="I2035"/>
  <c r="J2027"/>
  <c r="I2019"/>
  <c r="I1995"/>
  <c r="I1987"/>
  <c r="M1947"/>
  <c r="M1883"/>
  <c r="I1851"/>
  <c r="I1843"/>
  <c r="M1835"/>
  <c r="M1827"/>
  <c r="M1819"/>
  <c r="M1811"/>
  <c r="M1803"/>
  <c r="I1795"/>
  <c r="J1787"/>
  <c r="J1779"/>
  <c r="J1771"/>
  <c r="M1763"/>
  <c r="M1755"/>
  <c r="M1747"/>
  <c r="M1739"/>
  <c r="M1731"/>
  <c r="M1723"/>
  <c r="J1715"/>
  <c r="M1707"/>
  <c r="M1699"/>
  <c r="M1619"/>
  <c r="I1595"/>
  <c r="I1587"/>
  <c r="M1579"/>
  <c r="I1571"/>
  <c r="M1563"/>
  <c r="M1555"/>
  <c r="M1547"/>
  <c r="M1539"/>
  <c r="J1531"/>
  <c r="I1523"/>
  <c r="M1499"/>
  <c r="M1483"/>
  <c r="M1467"/>
  <c r="I1459"/>
  <c r="J1451"/>
  <c r="M1443"/>
  <c r="M1427"/>
  <c r="M1411"/>
  <c r="M1403"/>
  <c r="M1395"/>
  <c r="J1387"/>
  <c r="M1379"/>
  <c r="M1363"/>
  <c r="M1355"/>
  <c r="J1347"/>
  <c r="J1331"/>
  <c r="M1323"/>
  <c r="I1315"/>
  <c r="M1307"/>
  <c r="J1283"/>
  <c r="J1267"/>
  <c r="J1251"/>
  <c r="J1235"/>
  <c r="I1155"/>
  <c r="I1139"/>
  <c r="I1131"/>
  <c r="J1107"/>
  <c r="M1099"/>
  <c r="J1091"/>
  <c r="I1083"/>
  <c r="I1075"/>
  <c r="M1067"/>
  <c r="M1051"/>
  <c r="I1043"/>
  <c r="M1035"/>
  <c r="M1027"/>
  <c r="M1019"/>
  <c r="M1003"/>
  <c r="M987"/>
  <c r="I979"/>
  <c r="I963"/>
  <c r="J955"/>
  <c r="M947"/>
  <c r="M931"/>
  <c r="I923"/>
  <c r="M915"/>
  <c r="I899"/>
  <c r="J891"/>
  <c r="J883"/>
  <c r="J867"/>
  <c r="J851"/>
  <c r="M811"/>
  <c r="M755"/>
  <c r="I715"/>
  <c r="I699"/>
  <c r="M691"/>
  <c r="M683"/>
  <c r="I675"/>
  <c r="M667"/>
  <c r="J651"/>
  <c r="M643"/>
  <c r="J635"/>
  <c r="I627"/>
  <c r="J619"/>
  <c r="M611"/>
  <c r="J603"/>
  <c r="J595"/>
  <c r="I587"/>
  <c r="M579"/>
  <c r="J563"/>
  <c r="M555"/>
  <c r="J547"/>
  <c r="I539"/>
  <c r="J531"/>
  <c r="M523"/>
  <c r="I507"/>
  <c r="I499"/>
  <c r="M491"/>
  <c r="J483"/>
  <c r="I475"/>
  <c r="J467"/>
  <c r="J459"/>
  <c r="M435"/>
  <c r="I331"/>
  <c r="I315"/>
  <c r="I307"/>
  <c r="J299"/>
  <c r="J283"/>
  <c r="M275"/>
  <c r="J267"/>
  <c r="I259"/>
  <c r="J251"/>
  <c r="M243"/>
  <c r="J235"/>
  <c r="I227"/>
  <c r="M211"/>
  <c r="M195"/>
  <c r="I171"/>
  <c r="I163"/>
  <c r="J147"/>
  <c r="J99"/>
  <c r="M91"/>
  <c r="J2236"/>
  <c r="I2228"/>
  <c r="M2212"/>
  <c r="M2204"/>
  <c r="M2196"/>
  <c r="J2188"/>
  <c r="I2172"/>
  <c r="J2164"/>
  <c r="J2140"/>
  <c r="M2116"/>
  <c r="I2092"/>
  <c r="I2076"/>
  <c r="I2060"/>
  <c r="I2028"/>
  <c r="I2004"/>
  <c r="J1996"/>
  <c r="I1972"/>
  <c r="M1964"/>
  <c r="M1908"/>
  <c r="M1892"/>
  <c r="M1884"/>
  <c r="I1852"/>
  <c r="I1780"/>
  <c r="M1764"/>
  <c r="J1748"/>
  <c r="J1732"/>
  <c r="J1716"/>
  <c r="I1692"/>
  <c r="I1684"/>
  <c r="I1676"/>
  <c r="I1668"/>
  <c r="J1660"/>
  <c r="J1644"/>
  <c r="I1636"/>
  <c r="I1628"/>
  <c r="I1620"/>
  <c r="J1588"/>
  <c r="I1524"/>
  <c r="M1508"/>
  <c r="I1492"/>
  <c r="I1436"/>
  <c r="M1420"/>
  <c r="M1404"/>
  <c r="J1372"/>
  <c r="I1348"/>
  <c r="J1332"/>
  <c r="I1316"/>
  <c r="J1300"/>
  <c r="M1292"/>
  <c r="I1276"/>
  <c r="I1252"/>
  <c r="J1212"/>
  <c r="I1068"/>
  <c r="M972"/>
  <c r="I956"/>
  <c r="I916"/>
  <c r="J908"/>
  <c r="J860"/>
  <c r="M836"/>
  <c r="J764"/>
  <c r="J756"/>
  <c r="I652"/>
  <c r="M572"/>
  <c r="J548"/>
  <c r="I532"/>
  <c r="M516"/>
  <c r="I500"/>
  <c r="J484"/>
  <c r="J476"/>
  <c r="I460"/>
  <c r="J404"/>
  <c r="J364"/>
  <c r="J348"/>
  <c r="J180"/>
  <c r="I140"/>
  <c r="I132"/>
  <c r="I108"/>
  <c r="J1981"/>
  <c r="I1893"/>
  <c r="M1597"/>
  <c r="M1581"/>
  <c r="J1565"/>
  <c r="I1557"/>
  <c r="I1541"/>
  <c r="J1525"/>
  <c r="M1517"/>
  <c r="I1493"/>
  <c r="J1485"/>
  <c r="J1453"/>
  <c r="I1405"/>
  <c r="I1381"/>
  <c r="I1373"/>
  <c r="I1341"/>
  <c r="J1333"/>
  <c r="J1309"/>
  <c r="I1301"/>
  <c r="J1285"/>
  <c r="I1245"/>
  <c r="J1221"/>
  <c r="J1205"/>
  <c r="I1197"/>
  <c r="M1181"/>
  <c r="J1165"/>
  <c r="I1157"/>
  <c r="M1125"/>
  <c r="M1077"/>
  <c r="I941"/>
  <c r="I933"/>
  <c r="I917"/>
  <c r="J901"/>
  <c r="J885"/>
  <c r="I861"/>
  <c r="J845"/>
  <c r="J829"/>
  <c r="I821"/>
  <c r="I805"/>
  <c r="J789"/>
  <c r="J765"/>
  <c r="J749"/>
  <c r="I733"/>
  <c r="M709"/>
  <c r="J669"/>
  <c r="J557"/>
  <c r="I541"/>
  <c r="I525"/>
  <c r="I461"/>
  <c r="M445"/>
  <c r="J429"/>
  <c r="I421"/>
  <c r="I405"/>
  <c r="J389"/>
  <c r="J373"/>
  <c r="I365"/>
  <c r="J333"/>
  <c r="J309"/>
  <c r="J269"/>
  <c r="J253"/>
  <c r="J237"/>
  <c r="J221"/>
  <c r="I173"/>
  <c r="I157"/>
  <c r="I149"/>
  <c r="M101"/>
  <c r="J93"/>
  <c r="J85"/>
  <c r="T24"/>
  <c r="S24"/>
  <c r="T16"/>
  <c r="S16"/>
  <c r="T8"/>
  <c r="S8"/>
  <c r="I2246"/>
  <c r="I2230"/>
  <c r="I2222"/>
  <c r="I2206"/>
  <c r="M2190"/>
  <c r="M2174"/>
  <c r="J2158"/>
  <c r="J2142"/>
  <c r="I2118"/>
  <c r="M2102"/>
  <c r="M2086"/>
  <c r="M2070"/>
  <c r="M2054"/>
  <c r="M2038"/>
  <c r="M2022"/>
  <c r="J2006"/>
  <c r="I1998"/>
  <c r="J1990"/>
  <c r="J1982"/>
  <c r="J1966"/>
  <c r="I1958"/>
  <c r="J1950"/>
  <c r="I1942"/>
  <c r="J1934"/>
  <c r="I1926"/>
  <c r="J1918"/>
  <c r="I1910"/>
  <c r="J1902"/>
  <c r="I1894"/>
  <c r="J1886"/>
  <c r="I1878"/>
  <c r="J1870"/>
  <c r="I1862"/>
  <c r="J1846"/>
  <c r="I1830"/>
  <c r="I1814"/>
  <c r="I1798"/>
  <c r="I1790"/>
  <c r="J1782"/>
  <c r="I1774"/>
  <c r="J1758"/>
  <c r="J1742"/>
  <c r="J1726"/>
  <c r="J1710"/>
  <c r="I1702"/>
  <c r="M1686"/>
  <c r="M1678"/>
  <c r="M1670"/>
  <c r="M1654"/>
  <c r="M1638"/>
  <c r="M1622"/>
  <c r="M1606"/>
  <c r="J1590"/>
  <c r="I1566"/>
  <c r="M1558"/>
  <c r="M1534"/>
  <c r="M1510"/>
  <c r="I1486"/>
  <c r="I1470"/>
  <c r="M1454"/>
  <c r="M1446"/>
  <c r="J1438"/>
  <c r="J1406"/>
  <c r="I1398"/>
  <c r="M1222"/>
  <c r="I1206"/>
  <c r="M1190"/>
  <c r="J1174"/>
  <c r="I1166"/>
  <c r="M1150"/>
  <c r="I1134"/>
  <c r="J1118"/>
  <c r="I1086"/>
  <c r="J1070"/>
  <c r="J1054"/>
  <c r="J1038"/>
  <c r="M1030"/>
  <c r="I1014"/>
  <c r="M998"/>
  <c r="J982"/>
  <c r="I950"/>
  <c r="M894"/>
  <c r="I846"/>
  <c r="M814"/>
  <c r="J806"/>
  <c r="J790"/>
  <c r="M782"/>
  <c r="J774"/>
  <c r="I758"/>
  <c r="M750"/>
  <c r="I734"/>
  <c r="M718"/>
  <c r="M702"/>
  <c r="I694"/>
  <c r="I678"/>
  <c r="M662"/>
  <c r="M646"/>
  <c r="I638"/>
  <c r="M630"/>
  <c r="M614"/>
  <c r="M598"/>
  <c r="J582"/>
  <c r="I430"/>
  <c r="I414"/>
  <c r="M398"/>
  <c r="I390"/>
  <c r="M382"/>
  <c r="M366"/>
  <c r="I358"/>
  <c r="J350"/>
  <c r="J334"/>
  <c r="M326"/>
  <c r="J318"/>
  <c r="M294"/>
  <c r="M278"/>
  <c r="M262"/>
  <c r="M246"/>
  <c r="I238"/>
  <c r="M230"/>
  <c r="M214"/>
  <c r="M206"/>
  <c r="M198"/>
  <c r="M190"/>
  <c r="M166"/>
  <c r="J158"/>
  <c r="I150"/>
  <c r="I134"/>
  <c r="M126"/>
  <c r="M118"/>
  <c r="J86"/>
  <c r="J655"/>
  <c r="I2327"/>
  <c r="J2251"/>
  <c r="J1571"/>
  <c r="I2239"/>
  <c r="I2275"/>
  <c r="I1711"/>
  <c r="I1739"/>
  <c r="J206"/>
  <c r="I2347"/>
  <c r="J1795"/>
  <c r="I1359"/>
  <c r="I2379"/>
  <c r="J471"/>
  <c r="M307"/>
  <c r="I1559"/>
  <c r="J487"/>
  <c r="M2025"/>
  <c r="I1051"/>
  <c r="J2227"/>
  <c r="I1567"/>
  <c r="I491"/>
  <c r="M2291"/>
  <c r="J1696"/>
  <c r="J2347"/>
  <c r="I2119"/>
  <c r="J1711"/>
  <c r="J899"/>
  <c r="J278"/>
  <c r="I80"/>
  <c r="I2105"/>
  <c r="I1185"/>
  <c r="I2287"/>
  <c r="J1751"/>
  <c r="J1670"/>
  <c r="J1527"/>
  <c r="I1232"/>
  <c r="J959"/>
  <c r="J2287"/>
  <c r="I1755"/>
  <c r="I1543"/>
  <c r="J607"/>
  <c r="M1571"/>
  <c r="J2326"/>
  <c r="I1696"/>
  <c r="J1543"/>
  <c r="I1319"/>
  <c r="I1030"/>
  <c r="I643"/>
  <c r="I184"/>
  <c r="I2338"/>
  <c r="I1418"/>
  <c r="J2322"/>
  <c r="I1786"/>
  <c r="J1666"/>
  <c r="J1370"/>
  <c r="I1106"/>
  <c r="I2010"/>
  <c r="I1858"/>
  <c r="J2367"/>
  <c r="J2311"/>
  <c r="I2251"/>
  <c r="I2196"/>
  <c r="I1946"/>
  <c r="J1890"/>
  <c r="J1823"/>
  <c r="I1727"/>
  <c r="J1692"/>
  <c r="J1642"/>
  <c r="J1555"/>
  <c r="I1521"/>
  <c r="J1467"/>
  <c r="J1402"/>
  <c r="J1355"/>
  <c r="I1162"/>
  <c r="J1074"/>
  <c r="J794"/>
  <c r="J690"/>
  <c r="J639"/>
  <c r="I471"/>
  <c r="M2188"/>
  <c r="M1852"/>
  <c r="M841"/>
  <c r="I2314"/>
  <c r="J2378"/>
  <c r="J2314"/>
  <c r="J2107"/>
  <c r="J2058"/>
  <c r="I1900"/>
  <c r="I1835"/>
  <c r="J1739"/>
  <c r="J1650"/>
  <c r="I1474"/>
  <c r="J1420"/>
  <c r="I1370"/>
  <c r="I1292"/>
  <c r="J1190"/>
  <c r="I243"/>
  <c r="J184"/>
  <c r="J122"/>
  <c r="M2307"/>
  <c r="I2370"/>
  <c r="I2058"/>
  <c r="I1954"/>
  <c r="J1906"/>
  <c r="J1530"/>
  <c r="I2074"/>
  <c r="I1964"/>
  <c r="I1490"/>
  <c r="I1130"/>
  <c r="I338"/>
  <c r="J2354"/>
  <c r="J2026"/>
  <c r="I1979"/>
  <c r="I1916"/>
  <c r="J1764"/>
  <c r="J1602"/>
  <c r="J978"/>
  <c r="J658"/>
  <c r="J516"/>
  <c r="J282"/>
  <c r="I98"/>
  <c r="M2035"/>
  <c r="M1610"/>
  <c r="M586"/>
  <c r="I2358"/>
  <c r="J2290"/>
  <c r="J2239"/>
  <c r="I2188"/>
  <c r="I2090"/>
  <c r="J1979"/>
  <c r="I1922"/>
  <c r="I1874"/>
  <c r="I1811"/>
  <c r="I1674"/>
  <c r="I1626"/>
  <c r="J1506"/>
  <c r="I1387"/>
  <c r="J1263"/>
  <c r="J674"/>
  <c r="J623"/>
  <c r="I519"/>
  <c r="J162"/>
  <c r="M2161"/>
  <c r="M1715"/>
  <c r="M595"/>
  <c r="J1194"/>
  <c r="I202"/>
  <c r="I1914"/>
  <c r="I658"/>
  <c r="I2367"/>
  <c r="J2335"/>
  <c r="J2299"/>
  <c r="I2131"/>
  <c r="J2090"/>
  <c r="I2042"/>
  <c r="J1994"/>
  <c r="J1938"/>
  <c r="J1874"/>
  <c r="I1770"/>
  <c r="J1723"/>
  <c r="I1553"/>
  <c r="J1450"/>
  <c r="I1391"/>
  <c r="I1159"/>
  <c r="J994"/>
  <c r="J785"/>
  <c r="I535"/>
  <c r="J465"/>
  <c r="I303"/>
  <c r="J223"/>
  <c r="M1722"/>
  <c r="J1821"/>
  <c r="I557"/>
  <c r="M1309"/>
  <c r="I2302"/>
  <c r="J2261"/>
  <c r="J2174"/>
  <c r="I1853"/>
  <c r="I2381"/>
  <c r="I2359"/>
  <c r="I2303"/>
  <c r="J2275"/>
  <c r="J2263"/>
  <c r="J2215"/>
  <c r="J2133"/>
  <c r="J2031"/>
  <c r="J2015"/>
  <c r="I1981"/>
  <c r="I1827"/>
  <c r="J1811"/>
  <c r="I1799"/>
  <c r="J1755"/>
  <c r="I1743"/>
  <c r="J1727"/>
  <c r="I1654"/>
  <c r="J1606"/>
  <c r="J1559"/>
  <c r="I1443"/>
  <c r="J1423"/>
  <c r="J1391"/>
  <c r="J1359"/>
  <c r="J1319"/>
  <c r="I1055"/>
  <c r="I1035"/>
  <c r="J998"/>
  <c r="I982"/>
  <c r="J947"/>
  <c r="J718"/>
  <c r="J643"/>
  <c r="I630"/>
  <c r="J611"/>
  <c r="I598"/>
  <c r="I523"/>
  <c r="J491"/>
  <c r="J303"/>
  <c r="J243"/>
  <c r="I190"/>
  <c r="J166"/>
  <c r="M2311"/>
  <c r="M2067"/>
  <c r="M1735"/>
  <c r="M1107"/>
  <c r="M134"/>
  <c r="I2383"/>
  <c r="J2371"/>
  <c r="J2362"/>
  <c r="I2351"/>
  <c r="J2339"/>
  <c r="J2330"/>
  <c r="J2315"/>
  <c r="I2291"/>
  <c r="J2277"/>
  <c r="I2255"/>
  <c r="J2243"/>
  <c r="I2231"/>
  <c r="I2178"/>
  <c r="I2139"/>
  <c r="J2123"/>
  <c r="I2111"/>
  <c r="J2034"/>
  <c r="J2018"/>
  <c r="J1964"/>
  <c r="I1948"/>
  <c r="J1922"/>
  <c r="J1858"/>
  <c r="J1827"/>
  <c r="J1799"/>
  <c r="J1786"/>
  <c r="J1770"/>
  <c r="I1759"/>
  <c r="J1743"/>
  <c r="J1698"/>
  <c r="J1674"/>
  <c r="J1654"/>
  <c r="J1634"/>
  <c r="I1610"/>
  <c r="I1575"/>
  <c r="I1547"/>
  <c r="I1514"/>
  <c r="J1474"/>
  <c r="I1458"/>
  <c r="J1443"/>
  <c r="J1427"/>
  <c r="I1395"/>
  <c r="J1343"/>
  <c r="I1323"/>
  <c r="I1114"/>
  <c r="I1095"/>
  <c r="J1055"/>
  <c r="J1035"/>
  <c r="I1019"/>
  <c r="I952"/>
  <c r="J841"/>
  <c r="I750"/>
  <c r="J662"/>
  <c r="I614"/>
  <c r="J598"/>
  <c r="I567"/>
  <c r="J523"/>
  <c r="I370"/>
  <c r="J338"/>
  <c r="J322"/>
  <c r="J287"/>
  <c r="J246"/>
  <c r="I211"/>
  <c r="J190"/>
  <c r="I86"/>
  <c r="M2359"/>
  <c r="M2195"/>
  <c r="M2095"/>
  <c r="M1751"/>
  <c r="M1628"/>
  <c r="M899"/>
  <c r="M135"/>
  <c r="I445"/>
  <c r="J2358"/>
  <c r="J1510"/>
  <c r="I998"/>
  <c r="M671"/>
  <c r="J2383"/>
  <c r="I2374"/>
  <c r="I2363"/>
  <c r="J2351"/>
  <c r="J2342"/>
  <c r="I2331"/>
  <c r="I2319"/>
  <c r="J2306"/>
  <c r="J2279"/>
  <c r="I2267"/>
  <c r="J2255"/>
  <c r="J2178"/>
  <c r="I2125"/>
  <c r="J2111"/>
  <c r="J2095"/>
  <c r="J2082"/>
  <c r="J2050"/>
  <c r="J2035"/>
  <c r="J2019"/>
  <c r="I2002"/>
  <c r="I1882"/>
  <c r="I1815"/>
  <c r="J1759"/>
  <c r="I1731"/>
  <c r="I1715"/>
  <c r="I1658"/>
  <c r="J1575"/>
  <c r="I1563"/>
  <c r="J1547"/>
  <c r="J1534"/>
  <c r="J1514"/>
  <c r="J1495"/>
  <c r="I1446"/>
  <c r="J1395"/>
  <c r="J1379"/>
  <c r="I1363"/>
  <c r="J1323"/>
  <c r="I1146"/>
  <c r="J1114"/>
  <c r="J1095"/>
  <c r="I1079"/>
  <c r="J1058"/>
  <c r="J1019"/>
  <c r="I1003"/>
  <c r="I987"/>
  <c r="J952"/>
  <c r="J931"/>
  <c r="I810"/>
  <c r="J778"/>
  <c r="I730"/>
  <c r="I683"/>
  <c r="I650"/>
  <c r="I618"/>
  <c r="J567"/>
  <c r="I503"/>
  <c r="J398"/>
  <c r="I329"/>
  <c r="J307"/>
  <c r="I294"/>
  <c r="J271"/>
  <c r="J211"/>
  <c r="J194"/>
  <c r="J134"/>
  <c r="J90"/>
  <c r="M2363"/>
  <c r="M2103"/>
  <c r="M1642"/>
  <c r="M1503"/>
  <c r="M950"/>
  <c r="M439"/>
  <c r="M158"/>
  <c r="M5"/>
  <c r="I2261"/>
  <c r="J2149"/>
  <c r="J1581"/>
  <c r="I1606"/>
  <c r="J262"/>
  <c r="J126"/>
  <c r="M350"/>
  <c r="J2386"/>
  <c r="J2374"/>
  <c r="I2354"/>
  <c r="I2343"/>
  <c r="J2331"/>
  <c r="I2322"/>
  <c r="I2307"/>
  <c r="I2295"/>
  <c r="I2235"/>
  <c r="I2162"/>
  <c r="I2127"/>
  <c r="J2098"/>
  <c r="J2066"/>
  <c r="I2038"/>
  <c r="I2022"/>
  <c r="I1906"/>
  <c r="J1884"/>
  <c r="I1831"/>
  <c r="J1815"/>
  <c r="I1703"/>
  <c r="J1682"/>
  <c r="J1618"/>
  <c r="J1563"/>
  <c r="I1551"/>
  <c r="I1535"/>
  <c r="J1517"/>
  <c r="I1463"/>
  <c r="I1447"/>
  <c r="J1434"/>
  <c r="J1363"/>
  <c r="J1307"/>
  <c r="J1247"/>
  <c r="J1146"/>
  <c r="I1099"/>
  <c r="J1079"/>
  <c r="I1023"/>
  <c r="J1003"/>
  <c r="J987"/>
  <c r="J972"/>
  <c r="I915"/>
  <c r="J810"/>
  <c r="I785"/>
  <c r="J730"/>
  <c r="J702"/>
  <c r="J683"/>
  <c r="J667"/>
  <c r="J650"/>
  <c r="J618"/>
  <c r="I579"/>
  <c r="I548"/>
  <c r="J503"/>
  <c r="I350"/>
  <c r="J329"/>
  <c r="J294"/>
  <c r="I218"/>
  <c r="I198"/>
  <c r="J154"/>
  <c r="I135"/>
  <c r="M2371"/>
  <c r="M2215"/>
  <c r="M1795"/>
  <c r="M1026"/>
  <c r="M733"/>
  <c r="M194"/>
  <c r="I2375"/>
  <c r="I2365"/>
  <c r="J2295"/>
  <c r="I2283"/>
  <c r="I2271"/>
  <c r="I2259"/>
  <c r="I2247"/>
  <c r="J2235"/>
  <c r="J2127"/>
  <c r="I2115"/>
  <c r="J2086"/>
  <c r="J2067"/>
  <c r="I2054"/>
  <c r="J2038"/>
  <c r="J1831"/>
  <c r="I1803"/>
  <c r="J1791"/>
  <c r="I1763"/>
  <c r="I1747"/>
  <c r="J1719"/>
  <c r="I1622"/>
  <c r="I1579"/>
  <c r="J1539"/>
  <c r="J1499"/>
  <c r="J1463"/>
  <c r="I1411"/>
  <c r="J1150"/>
  <c r="J1099"/>
  <c r="I1067"/>
  <c r="J1023"/>
  <c r="J991"/>
  <c r="I975"/>
  <c r="I935"/>
  <c r="J814"/>
  <c r="J758"/>
  <c r="J733"/>
  <c r="J687"/>
  <c r="J579"/>
  <c r="J551"/>
  <c r="I275"/>
  <c r="I255"/>
  <c r="M2375"/>
  <c r="M2231"/>
  <c r="M2125"/>
  <c r="M1981"/>
  <c r="M1527"/>
  <c r="M1247"/>
  <c r="M499"/>
  <c r="I2378"/>
  <c r="J2365"/>
  <c r="J2355"/>
  <c r="J2346"/>
  <c r="I2335"/>
  <c r="I2323"/>
  <c r="I2298"/>
  <c r="J2271"/>
  <c r="J2259"/>
  <c r="J2186"/>
  <c r="J2170"/>
  <c r="J2115"/>
  <c r="J2103"/>
  <c r="J2070"/>
  <c r="J2054"/>
  <c r="I2026"/>
  <c r="I1994"/>
  <c r="J1975"/>
  <c r="J1954"/>
  <c r="I1938"/>
  <c r="I1890"/>
  <c r="I1868"/>
  <c r="J1849"/>
  <c r="I1819"/>
  <c r="J1807"/>
  <c r="I1764"/>
  <c r="J1735"/>
  <c r="I1723"/>
  <c r="J1707"/>
  <c r="I1690"/>
  <c r="J1622"/>
  <c r="J1597"/>
  <c r="J1579"/>
  <c r="J1503"/>
  <c r="I1483"/>
  <c r="I1467"/>
  <c r="I1450"/>
  <c r="I1402"/>
  <c r="I1386"/>
  <c r="I1355"/>
  <c r="J1130"/>
  <c r="I1026"/>
  <c r="I1010"/>
  <c r="I994"/>
  <c r="I978"/>
  <c r="I959"/>
  <c r="I762"/>
  <c r="I690"/>
  <c r="I674"/>
  <c r="I655"/>
  <c r="I639"/>
  <c r="I623"/>
  <c r="I607"/>
  <c r="I555"/>
  <c r="I487"/>
  <c r="I278"/>
  <c r="I239"/>
  <c r="I223"/>
  <c r="J202"/>
  <c r="I162"/>
  <c r="I122"/>
  <c r="J98"/>
  <c r="M2243"/>
  <c r="M2131"/>
  <c r="M2015"/>
  <c r="M1853"/>
  <c r="M1058"/>
  <c r="M557"/>
  <c r="M7"/>
  <c r="M2388"/>
  <c r="I2388"/>
  <c r="M2340"/>
  <c r="J2340"/>
  <c r="I2340"/>
  <c r="M2268"/>
  <c r="I2268"/>
  <c r="I23"/>
  <c r="M23"/>
  <c r="J47"/>
  <c r="M47"/>
  <c r="I55"/>
  <c r="M55"/>
  <c r="J76"/>
  <c r="M76"/>
  <c r="I3"/>
  <c r="M3"/>
  <c r="I9"/>
  <c r="M9"/>
  <c r="I11"/>
  <c r="M11"/>
  <c r="I13"/>
  <c r="M13"/>
  <c r="I15"/>
  <c r="M15"/>
  <c r="I17"/>
  <c r="M17"/>
  <c r="J25"/>
  <c r="M25"/>
  <c r="J33"/>
  <c r="M33"/>
  <c r="I41"/>
  <c r="M41"/>
  <c r="J49"/>
  <c r="M49"/>
  <c r="I57"/>
  <c r="M57"/>
  <c r="I65"/>
  <c r="M65"/>
  <c r="I73"/>
  <c r="M73"/>
  <c r="J18"/>
  <c r="M18"/>
  <c r="I26"/>
  <c r="M26"/>
  <c r="I42"/>
  <c r="M42"/>
  <c r="I66"/>
  <c r="M66"/>
  <c r="I2380"/>
  <c r="M2380"/>
  <c r="J2380"/>
  <c r="M2356"/>
  <c r="J2356"/>
  <c r="I2356"/>
  <c r="M2324"/>
  <c r="J2324"/>
  <c r="I2324"/>
  <c r="M2316"/>
  <c r="J2316"/>
  <c r="M2292"/>
  <c r="I2292"/>
  <c r="J2292"/>
  <c r="M2276"/>
  <c r="J2276"/>
  <c r="I2276"/>
  <c r="M2244"/>
  <c r="J2244"/>
  <c r="I2244"/>
  <c r="I31"/>
  <c r="M31"/>
  <c r="J39"/>
  <c r="M39"/>
  <c r="I63"/>
  <c r="M63"/>
  <c r="J44"/>
  <c r="M44"/>
  <c r="J46"/>
  <c r="M46"/>
  <c r="I54"/>
  <c r="M54"/>
  <c r="J2376"/>
  <c r="M2376"/>
  <c r="I2376"/>
  <c r="M2360"/>
  <c r="J2360"/>
  <c r="I2360"/>
  <c r="J2344"/>
  <c r="M2344"/>
  <c r="I2344"/>
  <c r="J35"/>
  <c r="M35"/>
  <c r="J59"/>
  <c r="M59"/>
  <c r="J75"/>
  <c r="M75"/>
  <c r="J2268"/>
  <c r="I34"/>
  <c r="M34"/>
  <c r="J50"/>
  <c r="M50"/>
  <c r="J58"/>
  <c r="M58"/>
  <c r="J74"/>
  <c r="M74"/>
  <c r="M2364"/>
  <c r="J2364"/>
  <c r="I2364"/>
  <c r="J2332"/>
  <c r="I2332"/>
  <c r="M2332"/>
  <c r="M2300"/>
  <c r="J2300"/>
  <c r="I2300"/>
  <c r="I2252"/>
  <c r="M2252"/>
  <c r="J2252"/>
  <c r="J36"/>
  <c r="M36"/>
  <c r="I52"/>
  <c r="M52"/>
  <c r="I60"/>
  <c r="M60"/>
  <c r="I30"/>
  <c r="M30"/>
  <c r="I38"/>
  <c r="M38"/>
  <c r="J62"/>
  <c r="M62"/>
  <c r="I70"/>
  <c r="M70"/>
  <c r="M2392"/>
  <c r="J2392"/>
  <c r="I2392"/>
  <c r="J27"/>
  <c r="M27"/>
  <c r="I43"/>
  <c r="M43"/>
  <c r="I67"/>
  <c r="M67"/>
  <c r="J24"/>
  <c r="M24"/>
  <c r="J40"/>
  <c r="M40"/>
  <c r="I48"/>
  <c r="M48"/>
  <c r="J2372"/>
  <c r="M2372"/>
  <c r="I2372"/>
  <c r="M2348"/>
  <c r="J2348"/>
  <c r="I2348"/>
  <c r="M2308"/>
  <c r="I2308"/>
  <c r="M2284"/>
  <c r="I2284"/>
  <c r="J2284"/>
  <c r="M2260"/>
  <c r="J2260"/>
  <c r="I2260"/>
  <c r="J71"/>
  <c r="M71"/>
  <c r="J20"/>
  <c r="M20"/>
  <c r="J28"/>
  <c r="M28"/>
  <c r="J68"/>
  <c r="M68"/>
  <c r="I22"/>
  <c r="M22"/>
  <c r="I2384"/>
  <c r="M2384"/>
  <c r="J2384"/>
  <c r="J2368"/>
  <c r="M2368"/>
  <c r="I2368"/>
  <c r="J2352"/>
  <c r="M2352"/>
  <c r="I2352"/>
  <c r="I19"/>
  <c r="M19"/>
  <c r="J51"/>
  <c r="M51"/>
  <c r="J32"/>
  <c r="M32"/>
  <c r="J56"/>
  <c r="M56"/>
  <c r="I64"/>
  <c r="M64"/>
  <c r="J72"/>
  <c r="M72"/>
  <c r="I4"/>
  <c r="M4"/>
  <c r="I6"/>
  <c r="M6"/>
  <c r="I8"/>
  <c r="M8"/>
  <c r="I10"/>
  <c r="M10"/>
  <c r="I12"/>
  <c r="M12"/>
  <c r="I14"/>
  <c r="M14"/>
  <c r="I16"/>
  <c r="M16"/>
  <c r="I21"/>
  <c r="M21"/>
  <c r="I29"/>
  <c r="M29"/>
  <c r="J37"/>
  <c r="M37"/>
  <c r="J45"/>
  <c r="M45"/>
  <c r="J53"/>
  <c r="M53"/>
  <c r="J61"/>
  <c r="M61"/>
  <c r="J69"/>
  <c r="M69"/>
  <c r="J77"/>
  <c r="M77"/>
  <c r="J2388"/>
  <c r="M2389"/>
  <c r="J2389"/>
  <c r="I2389"/>
  <c r="M2373"/>
  <c r="J2373"/>
  <c r="I2373"/>
  <c r="J2357"/>
  <c r="I2357"/>
  <c r="M2357"/>
  <c r="M2349"/>
  <c r="I2349"/>
  <c r="M2341"/>
  <c r="J2341"/>
  <c r="I2341"/>
  <c r="M2333"/>
  <c r="I2333"/>
  <c r="M2325"/>
  <c r="J2325"/>
  <c r="I2325"/>
  <c r="M2317"/>
  <c r="J2317"/>
  <c r="I2317"/>
  <c r="M2309"/>
  <c r="J2309"/>
  <c r="I2309"/>
  <c r="M2301"/>
  <c r="J2301"/>
  <c r="I2301"/>
  <c r="M2293"/>
  <c r="J2293"/>
  <c r="I2293"/>
  <c r="M2285"/>
  <c r="J2285"/>
  <c r="I2285"/>
  <c r="M2269"/>
  <c r="J2269"/>
  <c r="I2269"/>
  <c r="I2277"/>
  <c r="M2216"/>
  <c r="M2336"/>
  <c r="J2336"/>
  <c r="I2336"/>
  <c r="J2328"/>
  <c r="M2328"/>
  <c r="I2328"/>
  <c r="M2312"/>
  <c r="J2312"/>
  <c r="I2312"/>
  <c r="M2304"/>
  <c r="I2304"/>
  <c r="M2296"/>
  <c r="J2296"/>
  <c r="I2296"/>
  <c r="M2288"/>
  <c r="I2288"/>
  <c r="J2288"/>
  <c r="J2280"/>
  <c r="M2280"/>
  <c r="I2280"/>
  <c r="M2272"/>
  <c r="I2272"/>
  <c r="J2272"/>
  <c r="J2264"/>
  <c r="I2264"/>
  <c r="M2264"/>
  <c r="M2256"/>
  <c r="J2256"/>
  <c r="I2256"/>
  <c r="J2248"/>
  <c r="I2248"/>
  <c r="M2248"/>
  <c r="M2240"/>
  <c r="J2240"/>
  <c r="I2240"/>
  <c r="M2232"/>
  <c r="J2232"/>
  <c r="I2232"/>
  <c r="M2224"/>
  <c r="I2224"/>
  <c r="J2224"/>
  <c r="M2208"/>
  <c r="I2208"/>
  <c r="J2208"/>
  <c r="J2200"/>
  <c r="M2200"/>
  <c r="M2192"/>
  <c r="J2192"/>
  <c r="I2192"/>
  <c r="M2184"/>
  <c r="J2184"/>
  <c r="M2176"/>
  <c r="J2176"/>
  <c r="I2176"/>
  <c r="J2168"/>
  <c r="M2168"/>
  <c r="I2168"/>
  <c r="I2160"/>
  <c r="J2160"/>
  <c r="M2152"/>
  <c r="I2152"/>
  <c r="M2144"/>
  <c r="I2144"/>
  <c r="J2144"/>
  <c r="M2136"/>
  <c r="I2136"/>
  <c r="M2128"/>
  <c r="J2128"/>
  <c r="I2128"/>
  <c r="J2120"/>
  <c r="I2120"/>
  <c r="J2112"/>
  <c r="I2112"/>
  <c r="J2104"/>
  <c r="I2104"/>
  <c r="M2104"/>
  <c r="M2096"/>
  <c r="J2096"/>
  <c r="M2088"/>
  <c r="J2088"/>
  <c r="I2088"/>
  <c r="J2080"/>
  <c r="M2080"/>
  <c r="I2080"/>
  <c r="J2072"/>
  <c r="M2072"/>
  <c r="I2072"/>
  <c r="M2064"/>
  <c r="J2064"/>
  <c r="M2056"/>
  <c r="J2056"/>
  <c r="I2056"/>
  <c r="M2048"/>
  <c r="J2048"/>
  <c r="M2040"/>
  <c r="J2040"/>
  <c r="I2040"/>
  <c r="M2032"/>
  <c r="J2032"/>
  <c r="I2032"/>
  <c r="M2024"/>
  <c r="J2024"/>
  <c r="I2024"/>
  <c r="M2016"/>
  <c r="J2016"/>
  <c r="M2008"/>
  <c r="J2008"/>
  <c r="I2008"/>
  <c r="M2000"/>
  <c r="J2000"/>
  <c r="I2000"/>
  <c r="J1992"/>
  <c r="I1992"/>
  <c r="M1992"/>
  <c r="M1984"/>
  <c r="I1984"/>
  <c r="M1976"/>
  <c r="J1976"/>
  <c r="I1976"/>
  <c r="M1968"/>
  <c r="J1968"/>
  <c r="I1968"/>
  <c r="M1960"/>
  <c r="I1960"/>
  <c r="M1952"/>
  <c r="J1952"/>
  <c r="M1944"/>
  <c r="I1944"/>
  <c r="J1944"/>
  <c r="M1936"/>
  <c r="J1936"/>
  <c r="I1928"/>
  <c r="M1928"/>
  <c r="M1920"/>
  <c r="J1920"/>
  <c r="I1920"/>
  <c r="M1912"/>
  <c r="I1912"/>
  <c r="M1904"/>
  <c r="J1904"/>
  <c r="I1896"/>
  <c r="M1896"/>
  <c r="J1896"/>
  <c r="M1888"/>
  <c r="J1888"/>
  <c r="I1888"/>
  <c r="M1880"/>
  <c r="I1880"/>
  <c r="M1872"/>
  <c r="J1872"/>
  <c r="I1872"/>
  <c r="I1864"/>
  <c r="M1864"/>
  <c r="J1864"/>
  <c r="M1856"/>
  <c r="J1856"/>
  <c r="I1856"/>
  <c r="M1848"/>
  <c r="I1848"/>
  <c r="J1848"/>
  <c r="M1840"/>
  <c r="I1840"/>
  <c r="M1832"/>
  <c r="J1832"/>
  <c r="I1832"/>
  <c r="M1824"/>
  <c r="J1824"/>
  <c r="I1824"/>
  <c r="J1816"/>
  <c r="I1816"/>
  <c r="M1816"/>
  <c r="J1808"/>
  <c r="I1808"/>
  <c r="M1808"/>
  <c r="M1800"/>
  <c r="J1800"/>
  <c r="I1800"/>
  <c r="M1792"/>
  <c r="J1792"/>
  <c r="I1792"/>
  <c r="M1784"/>
  <c r="J1784"/>
  <c r="I1784"/>
  <c r="M1776"/>
  <c r="J1776"/>
  <c r="M1768"/>
  <c r="J1768"/>
  <c r="I1768"/>
  <c r="I1760"/>
  <c r="J1760"/>
  <c r="M1760"/>
  <c r="M1752"/>
  <c r="I1752"/>
  <c r="J1752"/>
  <c r="M1744"/>
  <c r="I1744"/>
  <c r="J1744"/>
  <c r="M1736"/>
  <c r="I1736"/>
  <c r="M1728"/>
  <c r="I1728"/>
  <c r="J1728"/>
  <c r="M1720"/>
  <c r="I1720"/>
  <c r="J1720"/>
  <c r="M1712"/>
  <c r="I1712"/>
  <c r="J1712"/>
  <c r="M1704"/>
  <c r="J1704"/>
  <c r="I1704"/>
  <c r="M1688"/>
  <c r="J1688"/>
  <c r="I1688"/>
  <c r="M1680"/>
  <c r="J1680"/>
  <c r="M1672"/>
  <c r="J1672"/>
  <c r="I1672"/>
  <c r="M1664"/>
  <c r="J1664"/>
  <c r="I1664"/>
  <c r="J1656"/>
  <c r="I1656"/>
  <c r="M1648"/>
  <c r="J1648"/>
  <c r="M1640"/>
  <c r="J1640"/>
  <c r="I1640"/>
  <c r="M1632"/>
  <c r="J1632"/>
  <c r="M1624"/>
  <c r="J1624"/>
  <c r="I1624"/>
  <c r="M1616"/>
  <c r="I1616"/>
  <c r="J1608"/>
  <c r="I1608"/>
  <c r="M1608"/>
  <c r="M1600"/>
  <c r="J1600"/>
  <c r="I1592"/>
  <c r="J1592"/>
  <c r="M1584"/>
  <c r="I1584"/>
  <c r="M1576"/>
  <c r="J1576"/>
  <c r="I1576"/>
  <c r="M1568"/>
  <c r="J1568"/>
  <c r="I1568"/>
  <c r="M1560"/>
  <c r="J1560"/>
  <c r="I1560"/>
  <c r="M1552"/>
  <c r="J1552"/>
  <c r="I1552"/>
  <c r="M1544"/>
  <c r="J1544"/>
  <c r="I1544"/>
  <c r="M1536"/>
  <c r="J1536"/>
  <c r="I1536"/>
  <c r="M1528"/>
  <c r="J1528"/>
  <c r="I1528"/>
  <c r="J1520"/>
  <c r="I1520"/>
  <c r="M1520"/>
  <c r="M1512"/>
  <c r="J1512"/>
  <c r="I1512"/>
  <c r="J1504"/>
  <c r="M1504"/>
  <c r="I1504"/>
  <c r="M1496"/>
  <c r="J1496"/>
  <c r="I1496"/>
  <c r="M1488"/>
  <c r="J1488"/>
  <c r="I1488"/>
  <c r="J1480"/>
  <c r="M1480"/>
  <c r="I1480"/>
  <c r="J1472"/>
  <c r="M1472"/>
  <c r="I1472"/>
  <c r="M1464"/>
  <c r="J1464"/>
  <c r="I1464"/>
  <c r="M1456"/>
  <c r="J1456"/>
  <c r="I1456"/>
  <c r="M1448"/>
  <c r="J1448"/>
  <c r="I1448"/>
  <c r="M1440"/>
  <c r="I1440"/>
  <c r="J1440"/>
  <c r="M1432"/>
  <c r="J1432"/>
  <c r="M1424"/>
  <c r="I1424"/>
  <c r="J1424"/>
  <c r="M1416"/>
  <c r="J1416"/>
  <c r="M1408"/>
  <c r="I1408"/>
  <c r="J1408"/>
  <c r="M1400"/>
  <c r="J1400"/>
  <c r="I1400"/>
  <c r="M1392"/>
  <c r="I1392"/>
  <c r="J1392"/>
  <c r="M1384"/>
  <c r="J1384"/>
  <c r="M1376"/>
  <c r="I1376"/>
  <c r="J1376"/>
  <c r="M1368"/>
  <c r="I1368"/>
  <c r="J1360"/>
  <c r="I1360"/>
  <c r="M1360"/>
  <c r="M1352"/>
  <c r="J1352"/>
  <c r="I1352"/>
  <c r="M1344"/>
  <c r="J1344"/>
  <c r="I1344"/>
  <c r="M1336"/>
  <c r="I1336"/>
  <c r="J1336"/>
  <c r="M1328"/>
  <c r="J1328"/>
  <c r="I1328"/>
  <c r="M1320"/>
  <c r="I1320"/>
  <c r="J1320"/>
  <c r="M1312"/>
  <c r="J1312"/>
  <c r="I1312"/>
  <c r="M1304"/>
  <c r="I1304"/>
  <c r="J1304"/>
  <c r="M1296"/>
  <c r="J1296"/>
  <c r="I1296"/>
  <c r="M1288"/>
  <c r="I1288"/>
  <c r="M1280"/>
  <c r="J1280"/>
  <c r="I1280"/>
  <c r="M1272"/>
  <c r="I1272"/>
  <c r="M1264"/>
  <c r="J1264"/>
  <c r="I1264"/>
  <c r="M1256"/>
  <c r="I1256"/>
  <c r="J1256"/>
  <c r="M1248"/>
  <c r="J1248"/>
  <c r="I1248"/>
  <c r="M1240"/>
  <c r="I1240"/>
  <c r="J1240"/>
  <c r="M1224"/>
  <c r="J1224"/>
  <c r="I1224"/>
  <c r="M1216"/>
  <c r="J1216"/>
  <c r="M1208"/>
  <c r="J1208"/>
  <c r="I1208"/>
  <c r="M1200"/>
  <c r="I1200"/>
  <c r="J1200"/>
  <c r="M1192"/>
  <c r="I1192"/>
  <c r="J1192"/>
  <c r="M1184"/>
  <c r="I1184"/>
  <c r="J1184"/>
  <c r="M1176"/>
  <c r="I1176"/>
  <c r="J1176"/>
  <c r="I1168"/>
  <c r="M1168"/>
  <c r="J1168"/>
  <c r="M1160"/>
  <c r="I1160"/>
  <c r="J1160"/>
  <c r="M1152"/>
  <c r="I1152"/>
  <c r="J1152"/>
  <c r="M1144"/>
  <c r="I1144"/>
  <c r="J1144"/>
  <c r="I1136"/>
  <c r="J1136"/>
  <c r="M1136"/>
  <c r="M1128"/>
  <c r="I1128"/>
  <c r="J1128"/>
  <c r="M1120"/>
  <c r="I1120"/>
  <c r="J1120"/>
  <c r="M1112"/>
  <c r="I1112"/>
  <c r="J1112"/>
  <c r="M1104"/>
  <c r="J1104"/>
  <c r="I1104"/>
  <c r="M1096"/>
  <c r="J1096"/>
  <c r="I1096"/>
  <c r="M1088"/>
  <c r="J1088"/>
  <c r="I1088"/>
  <c r="M1080"/>
  <c r="J1080"/>
  <c r="I1080"/>
  <c r="M1072"/>
  <c r="J1072"/>
  <c r="I1072"/>
  <c r="M1064"/>
  <c r="J1064"/>
  <c r="M1056"/>
  <c r="J1056"/>
  <c r="I1056"/>
  <c r="M1048"/>
  <c r="J1048"/>
  <c r="M1040"/>
  <c r="J1040"/>
  <c r="I1040"/>
  <c r="J1032"/>
  <c r="M1032"/>
  <c r="J1024"/>
  <c r="I1024"/>
  <c r="M1024"/>
  <c r="M1016"/>
  <c r="J1016"/>
  <c r="I1016"/>
  <c r="M1008"/>
  <c r="J1008"/>
  <c r="I1008"/>
  <c r="M1000"/>
  <c r="J1000"/>
  <c r="I1000"/>
  <c r="M992"/>
  <c r="J992"/>
  <c r="I992"/>
  <c r="M984"/>
  <c r="J984"/>
  <c r="I984"/>
  <c r="M976"/>
  <c r="J976"/>
  <c r="I976"/>
  <c r="M968"/>
  <c r="J968"/>
  <c r="M960"/>
  <c r="J960"/>
  <c r="I960"/>
  <c r="J944"/>
  <c r="M944"/>
  <c r="I944"/>
  <c r="M936"/>
  <c r="I936"/>
  <c r="J936"/>
  <c r="M928"/>
  <c r="J928"/>
  <c r="I928"/>
  <c r="M920"/>
  <c r="I920"/>
  <c r="J920"/>
  <c r="M912"/>
  <c r="J912"/>
  <c r="I912"/>
  <c r="M904"/>
  <c r="J904"/>
  <c r="I904"/>
  <c r="M896"/>
  <c r="I896"/>
  <c r="J896"/>
  <c r="J888"/>
  <c r="I888"/>
  <c r="M888"/>
  <c r="M880"/>
  <c r="I880"/>
  <c r="M872"/>
  <c r="J872"/>
  <c r="I872"/>
  <c r="M864"/>
  <c r="J864"/>
  <c r="I864"/>
  <c r="J856"/>
  <c r="M856"/>
  <c r="I856"/>
  <c r="M848"/>
  <c r="I848"/>
  <c r="J848"/>
  <c r="M840"/>
  <c r="I840"/>
  <c r="J840"/>
  <c r="M832"/>
  <c r="I832"/>
  <c r="M824"/>
  <c r="J824"/>
  <c r="I824"/>
  <c r="M816"/>
  <c r="I816"/>
  <c r="J816"/>
  <c r="M808"/>
  <c r="I808"/>
  <c r="J808"/>
  <c r="M800"/>
  <c r="I800"/>
  <c r="J800"/>
  <c r="M792"/>
  <c r="I792"/>
  <c r="J792"/>
  <c r="M784"/>
  <c r="I784"/>
  <c r="J784"/>
  <c r="M776"/>
  <c r="I776"/>
  <c r="J776"/>
  <c r="M768"/>
  <c r="I768"/>
  <c r="J768"/>
  <c r="M760"/>
  <c r="I760"/>
  <c r="J760"/>
  <c r="M752"/>
  <c r="I752"/>
  <c r="J752"/>
  <c r="M744"/>
  <c r="I744"/>
  <c r="J744"/>
  <c r="M736"/>
  <c r="I736"/>
  <c r="J736"/>
  <c r="M728"/>
  <c r="I728"/>
  <c r="M720"/>
  <c r="I720"/>
  <c r="J720"/>
  <c r="M712"/>
  <c r="I712"/>
  <c r="J712"/>
  <c r="M704"/>
  <c r="I704"/>
  <c r="J704"/>
  <c r="M696"/>
  <c r="I696"/>
  <c r="J696"/>
  <c r="M688"/>
  <c r="J688"/>
  <c r="I688"/>
  <c r="M680"/>
  <c r="J680"/>
  <c r="I680"/>
  <c r="J672"/>
  <c r="I672"/>
  <c r="M664"/>
  <c r="J664"/>
  <c r="I664"/>
  <c r="M656"/>
  <c r="J656"/>
  <c r="I656"/>
  <c r="J648"/>
  <c r="M648"/>
  <c r="M640"/>
  <c r="J640"/>
  <c r="I640"/>
  <c r="M632"/>
  <c r="J632"/>
  <c r="J624"/>
  <c r="I624"/>
  <c r="M624"/>
  <c r="J616"/>
  <c r="M616"/>
  <c r="I616"/>
  <c r="M608"/>
  <c r="J608"/>
  <c r="I608"/>
  <c r="M600"/>
  <c r="J600"/>
  <c r="I600"/>
  <c r="M592"/>
  <c r="J592"/>
  <c r="I592"/>
  <c r="M584"/>
  <c r="I584"/>
  <c r="J584"/>
  <c r="M576"/>
  <c r="J576"/>
  <c r="I576"/>
  <c r="M568"/>
  <c r="I568"/>
  <c r="J568"/>
  <c r="M560"/>
  <c r="J560"/>
  <c r="I560"/>
  <c r="M552"/>
  <c r="J552"/>
  <c r="I552"/>
  <c r="M544"/>
  <c r="J544"/>
  <c r="I544"/>
  <c r="M536"/>
  <c r="J536"/>
  <c r="I536"/>
  <c r="M528"/>
  <c r="J528"/>
  <c r="M520"/>
  <c r="J520"/>
  <c r="I520"/>
  <c r="M512"/>
  <c r="J512"/>
  <c r="M504"/>
  <c r="J504"/>
  <c r="I504"/>
  <c r="M496"/>
  <c r="J496"/>
  <c r="J488"/>
  <c r="I488"/>
  <c r="M480"/>
  <c r="J480"/>
  <c r="M472"/>
  <c r="J472"/>
  <c r="I472"/>
  <c r="M464"/>
  <c r="I464"/>
  <c r="J464"/>
  <c r="M456"/>
  <c r="J456"/>
  <c r="I456"/>
  <c r="M448"/>
  <c r="I448"/>
  <c r="J448"/>
  <c r="M440"/>
  <c r="I440"/>
  <c r="M432"/>
  <c r="J432"/>
  <c r="I432"/>
  <c r="M424"/>
  <c r="I424"/>
  <c r="M416"/>
  <c r="J416"/>
  <c r="I416"/>
  <c r="M408"/>
  <c r="J408"/>
  <c r="I408"/>
  <c r="M400"/>
  <c r="I400"/>
  <c r="J400"/>
  <c r="I392"/>
  <c r="M392"/>
  <c r="J392"/>
  <c r="M384"/>
  <c r="I384"/>
  <c r="I376"/>
  <c r="M376"/>
  <c r="J376"/>
  <c r="M368"/>
  <c r="I368"/>
  <c r="J368"/>
  <c r="M360"/>
  <c r="I360"/>
  <c r="J360"/>
  <c r="M352"/>
  <c r="I352"/>
  <c r="J352"/>
  <c r="M344"/>
  <c r="I344"/>
  <c r="M336"/>
  <c r="I336"/>
  <c r="J336"/>
  <c r="M328"/>
  <c r="I328"/>
  <c r="J328"/>
  <c r="M320"/>
  <c r="I320"/>
  <c r="J320"/>
  <c r="M312"/>
  <c r="I312"/>
  <c r="J312"/>
  <c r="M304"/>
  <c r="J304"/>
  <c r="I304"/>
  <c r="M296"/>
  <c r="J296"/>
  <c r="I296"/>
  <c r="M288"/>
  <c r="J288"/>
  <c r="I288"/>
  <c r="M280"/>
  <c r="J280"/>
  <c r="I280"/>
  <c r="M272"/>
  <c r="J272"/>
  <c r="I272"/>
  <c r="M264"/>
  <c r="J264"/>
  <c r="I264"/>
  <c r="I2320"/>
  <c r="J2136"/>
  <c r="I2064"/>
  <c r="I1936"/>
  <c r="J1912"/>
  <c r="J1616"/>
  <c r="J1232"/>
  <c r="I512"/>
  <c r="J2393"/>
  <c r="I2393"/>
  <c r="M2385"/>
  <c r="J2385"/>
  <c r="I2385"/>
  <c r="M2377"/>
  <c r="J2377"/>
  <c r="M2369"/>
  <c r="I2369"/>
  <c r="J2361"/>
  <c r="M2361"/>
  <c r="I2353"/>
  <c r="M2353"/>
  <c r="M2345"/>
  <c r="J2345"/>
  <c r="M2337"/>
  <c r="I2337"/>
  <c r="M2329"/>
  <c r="J2329"/>
  <c r="M2321"/>
  <c r="I2321"/>
  <c r="J2321"/>
  <c r="M2313"/>
  <c r="J2313"/>
  <c r="M2305"/>
  <c r="J2305"/>
  <c r="I2305"/>
  <c r="M2297"/>
  <c r="J2297"/>
  <c r="M2289"/>
  <c r="J2289"/>
  <c r="I2289"/>
  <c r="I2377"/>
  <c r="J2320"/>
  <c r="I2096"/>
  <c r="J1840"/>
  <c r="I1680"/>
  <c r="J424"/>
  <c r="J344"/>
  <c r="M2381"/>
  <c r="J2369"/>
  <c r="I2361"/>
  <c r="J2353"/>
  <c r="I2313"/>
  <c r="I2216"/>
  <c r="I2200"/>
  <c r="I1600"/>
  <c r="I1216"/>
  <c r="I1064"/>
  <c r="I1048"/>
  <c r="I496"/>
  <c r="M2160"/>
  <c r="M1592"/>
  <c r="M2281"/>
  <c r="I2281"/>
  <c r="M2273"/>
  <c r="J2273"/>
  <c r="M2265"/>
  <c r="I2265"/>
  <c r="M2257"/>
  <c r="J2257"/>
  <c r="M2249"/>
  <c r="J2249"/>
  <c r="I2249"/>
  <c r="M2233"/>
  <c r="J2233"/>
  <c r="I2233"/>
  <c r="M2225"/>
  <c r="J2225"/>
  <c r="M2217"/>
  <c r="I2217"/>
  <c r="J2217"/>
  <c r="M2209"/>
  <c r="I2209"/>
  <c r="M2201"/>
  <c r="I2201"/>
  <c r="J2201"/>
  <c r="M2193"/>
  <c r="I2193"/>
  <c r="M2185"/>
  <c r="J2185"/>
  <c r="I2185"/>
  <c r="M2177"/>
  <c r="J2177"/>
  <c r="M2169"/>
  <c r="J2169"/>
  <c r="I2169"/>
  <c r="M2153"/>
  <c r="J2153"/>
  <c r="M2145"/>
  <c r="I2145"/>
  <c r="M2137"/>
  <c r="J2137"/>
  <c r="M2129"/>
  <c r="I2129"/>
  <c r="M2113"/>
  <c r="J2113"/>
  <c r="I2113"/>
  <c r="I2097"/>
  <c r="M2097"/>
  <c r="J2097"/>
  <c r="I2089"/>
  <c r="M2089"/>
  <c r="I2081"/>
  <c r="M2081"/>
  <c r="J2081"/>
  <c r="M2073"/>
  <c r="I2073"/>
  <c r="I2065"/>
  <c r="M2065"/>
  <c r="J2065"/>
  <c r="M2049"/>
  <c r="I2049"/>
  <c r="J2049"/>
  <c r="I2041"/>
  <c r="M2041"/>
  <c r="M2033"/>
  <c r="I2033"/>
  <c r="J2033"/>
  <c r="M2017"/>
  <c r="I2017"/>
  <c r="J2017"/>
  <c r="M2009"/>
  <c r="I2009"/>
  <c r="M2001"/>
  <c r="J2001"/>
  <c r="I2001"/>
  <c r="M1993"/>
  <c r="J1993"/>
  <c r="I1993"/>
  <c r="M1985"/>
  <c r="J1985"/>
  <c r="I1985"/>
  <c r="M1977"/>
  <c r="J1977"/>
  <c r="I1977"/>
  <c r="M1969"/>
  <c r="J1969"/>
  <c r="I1969"/>
  <c r="M1961"/>
  <c r="J1961"/>
  <c r="M1953"/>
  <c r="J1953"/>
  <c r="I1953"/>
  <c r="M1945"/>
  <c r="J1945"/>
  <c r="M1937"/>
  <c r="J1937"/>
  <c r="I1937"/>
  <c r="M1929"/>
  <c r="J1929"/>
  <c r="M1921"/>
  <c r="J1921"/>
  <c r="I1921"/>
  <c r="M1913"/>
  <c r="J1913"/>
  <c r="M1905"/>
  <c r="J1905"/>
  <c r="I1905"/>
  <c r="M1897"/>
  <c r="J1897"/>
  <c r="M1889"/>
  <c r="J1889"/>
  <c r="I1889"/>
  <c r="M1881"/>
  <c r="J1881"/>
  <c r="M1873"/>
  <c r="J1873"/>
  <c r="I1873"/>
  <c r="M1865"/>
  <c r="J1865"/>
  <c r="M1857"/>
  <c r="J1857"/>
  <c r="I1857"/>
  <c r="M1841"/>
  <c r="J1841"/>
  <c r="I1841"/>
  <c r="M1833"/>
  <c r="I1833"/>
  <c r="M1825"/>
  <c r="J1825"/>
  <c r="M1817"/>
  <c r="I1817"/>
  <c r="M1809"/>
  <c r="J1809"/>
  <c r="M1801"/>
  <c r="I1801"/>
  <c r="M1793"/>
  <c r="J1793"/>
  <c r="M1785"/>
  <c r="I1785"/>
  <c r="J1785"/>
  <c r="M1777"/>
  <c r="I1777"/>
  <c r="M1769"/>
  <c r="I1769"/>
  <c r="J1769"/>
  <c r="M1761"/>
  <c r="J1761"/>
  <c r="M1753"/>
  <c r="J1753"/>
  <c r="I1753"/>
  <c r="M1745"/>
  <c r="J1745"/>
  <c r="M1737"/>
  <c r="J1737"/>
  <c r="I1737"/>
  <c r="M1729"/>
  <c r="J1729"/>
  <c r="M1721"/>
  <c r="J1721"/>
  <c r="I1721"/>
  <c r="M1713"/>
  <c r="J1713"/>
  <c r="M1705"/>
  <c r="J1705"/>
  <c r="M1697"/>
  <c r="J1697"/>
  <c r="I1697"/>
  <c r="M1689"/>
  <c r="J1689"/>
  <c r="M1681"/>
  <c r="J1681"/>
  <c r="I1681"/>
  <c r="M1673"/>
  <c r="J1673"/>
  <c r="M1665"/>
  <c r="J1665"/>
  <c r="I1665"/>
  <c r="M1657"/>
  <c r="J1657"/>
  <c r="M1649"/>
  <c r="J1649"/>
  <c r="I1649"/>
  <c r="M1641"/>
  <c r="J1641"/>
  <c r="M1633"/>
  <c r="J1633"/>
  <c r="I1633"/>
  <c r="M1625"/>
  <c r="J1625"/>
  <c r="M1617"/>
  <c r="J1617"/>
  <c r="I1617"/>
  <c r="M1609"/>
  <c r="J1609"/>
  <c r="M1601"/>
  <c r="J1601"/>
  <c r="I1601"/>
  <c r="M1593"/>
  <c r="I1593"/>
  <c r="M1585"/>
  <c r="J1585"/>
  <c r="M1577"/>
  <c r="J1577"/>
  <c r="I1577"/>
  <c r="M1561"/>
  <c r="J1561"/>
  <c r="I1561"/>
  <c r="M1545"/>
  <c r="J1545"/>
  <c r="I1545"/>
  <c r="M1529"/>
  <c r="I1529"/>
  <c r="J1529"/>
  <c r="M1513"/>
  <c r="J1513"/>
  <c r="M1505"/>
  <c r="J1505"/>
  <c r="I1505"/>
  <c r="M1497"/>
  <c r="J1497"/>
  <c r="M1489"/>
  <c r="J1489"/>
  <c r="I1489"/>
  <c r="M1481"/>
  <c r="I1481"/>
  <c r="M1473"/>
  <c r="J1473"/>
  <c r="I1473"/>
  <c r="M1465"/>
  <c r="J1465"/>
  <c r="I1465"/>
  <c r="M1457"/>
  <c r="J1457"/>
  <c r="I1457"/>
  <c r="M1449"/>
  <c r="I1449"/>
  <c r="M1441"/>
  <c r="J1441"/>
  <c r="I1441"/>
  <c r="M1433"/>
  <c r="J1433"/>
  <c r="I1433"/>
  <c r="M1425"/>
  <c r="J1425"/>
  <c r="I1425"/>
  <c r="M1417"/>
  <c r="J1417"/>
  <c r="I1417"/>
  <c r="M1409"/>
  <c r="J1409"/>
  <c r="M1401"/>
  <c r="J1401"/>
  <c r="I1401"/>
  <c r="M1393"/>
  <c r="J1393"/>
  <c r="I1393"/>
  <c r="J1385"/>
  <c r="I1385"/>
  <c r="M1385"/>
  <c r="M1377"/>
  <c r="J1377"/>
  <c r="M1369"/>
  <c r="J1369"/>
  <c r="I1369"/>
  <c r="M1361"/>
  <c r="I1361"/>
  <c r="M1353"/>
  <c r="J1353"/>
  <c r="I1353"/>
  <c r="M1337"/>
  <c r="J1337"/>
  <c r="M1329"/>
  <c r="I1329"/>
  <c r="M1321"/>
  <c r="J1321"/>
  <c r="I1321"/>
  <c r="M1313"/>
  <c r="I1313"/>
  <c r="J1313"/>
  <c r="M1305"/>
  <c r="J1305"/>
  <c r="M1297"/>
  <c r="J1297"/>
  <c r="M1289"/>
  <c r="J1289"/>
  <c r="I1289"/>
  <c r="M1281"/>
  <c r="I1281"/>
  <c r="M1273"/>
  <c r="J1273"/>
  <c r="I1273"/>
  <c r="M1265"/>
  <c r="I1265"/>
  <c r="M1257"/>
  <c r="J1257"/>
  <c r="M1249"/>
  <c r="I1249"/>
  <c r="J1249"/>
  <c r="M1241"/>
  <c r="J1241"/>
  <c r="M1233"/>
  <c r="J1233"/>
  <c r="I1233"/>
  <c r="M1225"/>
  <c r="I1225"/>
  <c r="M1217"/>
  <c r="J1217"/>
  <c r="I1217"/>
  <c r="M1209"/>
  <c r="I1209"/>
  <c r="M1193"/>
  <c r="I1193"/>
  <c r="J1193"/>
  <c r="M1177"/>
  <c r="I1177"/>
  <c r="J1177"/>
  <c r="M1169"/>
  <c r="J1169"/>
  <c r="I1169"/>
  <c r="M1161"/>
  <c r="J1161"/>
  <c r="I1161"/>
  <c r="M1153"/>
  <c r="J1153"/>
  <c r="I1153"/>
  <c r="M1145"/>
  <c r="J1145"/>
  <c r="M1137"/>
  <c r="J1137"/>
  <c r="M1129"/>
  <c r="J1129"/>
  <c r="I1129"/>
  <c r="M1121"/>
  <c r="J1121"/>
  <c r="M1113"/>
  <c r="J1113"/>
  <c r="I1113"/>
  <c r="M1105"/>
  <c r="I1105"/>
  <c r="M1097"/>
  <c r="I1097"/>
  <c r="J1097"/>
  <c r="M1089"/>
  <c r="I1089"/>
  <c r="I1081"/>
  <c r="J1081"/>
  <c r="M1073"/>
  <c r="I1073"/>
  <c r="J1073"/>
  <c r="M1065"/>
  <c r="I1065"/>
  <c r="J1065"/>
  <c r="M1057"/>
  <c r="I1057"/>
  <c r="J1057"/>
  <c r="M1049"/>
  <c r="I1049"/>
  <c r="J1049"/>
  <c r="M1041"/>
  <c r="I1041"/>
  <c r="J1041"/>
  <c r="I1033"/>
  <c r="J1033"/>
  <c r="M1033"/>
  <c r="M1025"/>
  <c r="I1025"/>
  <c r="J1025"/>
  <c r="M1017"/>
  <c r="I1017"/>
  <c r="J1017"/>
  <c r="M1009"/>
  <c r="I1009"/>
  <c r="J1009"/>
  <c r="M1001"/>
  <c r="I1001"/>
  <c r="J1001"/>
  <c r="M993"/>
  <c r="I993"/>
  <c r="J993"/>
  <c r="I985"/>
  <c r="J985"/>
  <c r="M985"/>
  <c r="J977"/>
  <c r="I977"/>
  <c r="M977"/>
  <c r="M969"/>
  <c r="J969"/>
  <c r="I969"/>
  <c r="J961"/>
  <c r="M961"/>
  <c r="I961"/>
  <c r="J953"/>
  <c r="I953"/>
  <c r="M945"/>
  <c r="J945"/>
  <c r="I945"/>
  <c r="M937"/>
  <c r="J937"/>
  <c r="J929"/>
  <c r="M929"/>
  <c r="I929"/>
  <c r="M921"/>
  <c r="J921"/>
  <c r="M913"/>
  <c r="J913"/>
  <c r="I913"/>
  <c r="M905"/>
  <c r="I905"/>
  <c r="M897"/>
  <c r="J897"/>
  <c r="M889"/>
  <c r="J889"/>
  <c r="I889"/>
  <c r="M881"/>
  <c r="J881"/>
  <c r="I881"/>
  <c r="M873"/>
  <c r="J873"/>
  <c r="I873"/>
  <c r="M865"/>
  <c r="J865"/>
  <c r="M857"/>
  <c r="J857"/>
  <c r="M849"/>
  <c r="J849"/>
  <c r="I849"/>
  <c r="M833"/>
  <c r="J833"/>
  <c r="I833"/>
  <c r="M825"/>
  <c r="I825"/>
  <c r="M817"/>
  <c r="J817"/>
  <c r="M809"/>
  <c r="J809"/>
  <c r="I809"/>
  <c r="M793"/>
  <c r="J793"/>
  <c r="I793"/>
  <c r="J777"/>
  <c r="I777"/>
  <c r="M769"/>
  <c r="I769"/>
  <c r="M761"/>
  <c r="J761"/>
  <c r="I761"/>
  <c r="M753"/>
  <c r="I753"/>
  <c r="M745"/>
  <c r="J745"/>
  <c r="M737"/>
  <c r="J737"/>
  <c r="I737"/>
  <c r="M729"/>
  <c r="J729"/>
  <c r="I729"/>
  <c r="M721"/>
  <c r="I721"/>
  <c r="J721"/>
  <c r="M713"/>
  <c r="I713"/>
  <c r="I705"/>
  <c r="M705"/>
  <c r="M697"/>
  <c r="J697"/>
  <c r="I697"/>
  <c r="M689"/>
  <c r="I689"/>
  <c r="J689"/>
  <c r="M681"/>
  <c r="I681"/>
  <c r="J681"/>
  <c r="M673"/>
  <c r="I673"/>
  <c r="J673"/>
  <c r="M665"/>
  <c r="I665"/>
  <c r="J665"/>
  <c r="M657"/>
  <c r="I657"/>
  <c r="J657"/>
  <c r="I649"/>
  <c r="M649"/>
  <c r="J649"/>
  <c r="M641"/>
  <c r="I641"/>
  <c r="J641"/>
  <c r="M633"/>
  <c r="I633"/>
  <c r="J633"/>
  <c r="M625"/>
  <c r="I625"/>
  <c r="J625"/>
  <c r="M617"/>
  <c r="I617"/>
  <c r="J617"/>
  <c r="M609"/>
  <c r="I609"/>
  <c r="J609"/>
  <c r="M601"/>
  <c r="I601"/>
  <c r="J601"/>
  <c r="M593"/>
  <c r="J593"/>
  <c r="I593"/>
  <c r="M585"/>
  <c r="J585"/>
  <c r="I585"/>
  <c r="M577"/>
  <c r="J577"/>
  <c r="I577"/>
  <c r="M569"/>
  <c r="J569"/>
  <c r="I569"/>
  <c r="M561"/>
  <c r="J561"/>
  <c r="M553"/>
  <c r="J553"/>
  <c r="M545"/>
  <c r="J545"/>
  <c r="I545"/>
  <c r="M537"/>
  <c r="J537"/>
  <c r="M529"/>
  <c r="J529"/>
  <c r="I529"/>
  <c r="M521"/>
  <c r="J521"/>
  <c r="M513"/>
  <c r="J513"/>
  <c r="I513"/>
  <c r="M505"/>
  <c r="J505"/>
  <c r="J497"/>
  <c r="M497"/>
  <c r="I497"/>
  <c r="J489"/>
  <c r="M489"/>
  <c r="I489"/>
  <c r="M481"/>
  <c r="J481"/>
  <c r="I481"/>
  <c r="J473"/>
  <c r="I473"/>
  <c r="M473"/>
  <c r="M457"/>
  <c r="I457"/>
  <c r="J457"/>
  <c r="M449"/>
  <c r="J449"/>
  <c r="M441"/>
  <c r="I441"/>
  <c r="J441"/>
  <c r="M433"/>
  <c r="J433"/>
  <c r="I433"/>
  <c r="M425"/>
  <c r="J425"/>
  <c r="I425"/>
  <c r="M417"/>
  <c r="J417"/>
  <c r="I417"/>
  <c r="M409"/>
  <c r="J409"/>
  <c r="I401"/>
  <c r="M401"/>
  <c r="M393"/>
  <c r="J393"/>
  <c r="I393"/>
  <c r="M385"/>
  <c r="I385"/>
  <c r="M377"/>
  <c r="J377"/>
  <c r="I377"/>
  <c r="M369"/>
  <c r="I369"/>
  <c r="M361"/>
  <c r="J361"/>
  <c r="I361"/>
  <c r="M353"/>
  <c r="I353"/>
  <c r="M345"/>
  <c r="J345"/>
  <c r="M337"/>
  <c r="J337"/>
  <c r="I337"/>
  <c r="M321"/>
  <c r="J321"/>
  <c r="I321"/>
  <c r="M313"/>
  <c r="I313"/>
  <c r="M305"/>
  <c r="I305"/>
  <c r="J305"/>
  <c r="M297"/>
  <c r="I297"/>
  <c r="J297"/>
  <c r="M281"/>
  <c r="I281"/>
  <c r="J281"/>
  <c r="M273"/>
  <c r="I273"/>
  <c r="J273"/>
  <c r="M265"/>
  <c r="I265"/>
  <c r="J265"/>
  <c r="M257"/>
  <c r="I257"/>
  <c r="M249"/>
  <c r="I249"/>
  <c r="I241"/>
  <c r="J241"/>
  <c r="M233"/>
  <c r="I233"/>
  <c r="M225"/>
  <c r="I225"/>
  <c r="J225"/>
  <c r="M217"/>
  <c r="I217"/>
  <c r="M209"/>
  <c r="I209"/>
  <c r="J209"/>
  <c r="M201"/>
  <c r="I201"/>
  <c r="J201"/>
  <c r="M193"/>
  <c r="J193"/>
  <c r="I193"/>
  <c r="M185"/>
  <c r="J185"/>
  <c r="M177"/>
  <c r="I177"/>
  <c r="M169"/>
  <c r="J169"/>
  <c r="I169"/>
  <c r="M161"/>
  <c r="I161"/>
  <c r="J161"/>
  <c r="M153"/>
  <c r="J153"/>
  <c r="I153"/>
  <c r="M145"/>
  <c r="J145"/>
  <c r="M137"/>
  <c r="J137"/>
  <c r="M129"/>
  <c r="I129"/>
  <c r="J129"/>
  <c r="M121"/>
  <c r="J121"/>
  <c r="M113"/>
  <c r="J113"/>
  <c r="I113"/>
  <c r="M105"/>
  <c r="J105"/>
  <c r="I105"/>
  <c r="I97"/>
  <c r="J97"/>
  <c r="M97"/>
  <c r="M89"/>
  <c r="I89"/>
  <c r="J89"/>
  <c r="M81"/>
  <c r="I81"/>
  <c r="J81"/>
  <c r="J2196"/>
  <c r="I2174"/>
  <c r="I2161"/>
  <c r="I2149"/>
  <c r="I2137"/>
  <c r="J2105"/>
  <c r="I2086"/>
  <c r="J2073"/>
  <c r="J1972"/>
  <c r="I1961"/>
  <c r="J1948"/>
  <c r="I1913"/>
  <c r="J1900"/>
  <c r="I1877"/>
  <c r="J1852"/>
  <c r="I1821"/>
  <c r="J1777"/>
  <c r="I1670"/>
  <c r="I1657"/>
  <c r="I1609"/>
  <c r="I1597"/>
  <c r="I1585"/>
  <c r="J1553"/>
  <c r="I1534"/>
  <c r="J1521"/>
  <c r="I1510"/>
  <c r="J1446"/>
  <c r="I1420"/>
  <c r="I1345"/>
  <c r="J1209"/>
  <c r="I1190"/>
  <c r="I1150"/>
  <c r="I972"/>
  <c r="I865"/>
  <c r="J769"/>
  <c r="I516"/>
  <c r="I465"/>
  <c r="J445"/>
  <c r="J369"/>
  <c r="J233"/>
  <c r="J217"/>
  <c r="J177"/>
  <c r="I145"/>
  <c r="M1676"/>
  <c r="M1185"/>
  <c r="M548"/>
  <c r="M289"/>
  <c r="M2236"/>
  <c r="I2236"/>
  <c r="M2228"/>
  <c r="J2228"/>
  <c r="M2220"/>
  <c r="J2220"/>
  <c r="I2220"/>
  <c r="J2204"/>
  <c r="I2204"/>
  <c r="M2180"/>
  <c r="I2180"/>
  <c r="M2172"/>
  <c r="J2172"/>
  <c r="M2164"/>
  <c r="I2164"/>
  <c r="M2156"/>
  <c r="I2156"/>
  <c r="I2148"/>
  <c r="M2148"/>
  <c r="J2148"/>
  <c r="I2140"/>
  <c r="M2140"/>
  <c r="M2132"/>
  <c r="I2132"/>
  <c r="J2132"/>
  <c r="M2124"/>
  <c r="J2124"/>
  <c r="I2124"/>
  <c r="J2116"/>
  <c r="I2116"/>
  <c r="J2108"/>
  <c r="I2108"/>
  <c r="M2108"/>
  <c r="M2100"/>
  <c r="J2100"/>
  <c r="I2100"/>
  <c r="M2092"/>
  <c r="J2092"/>
  <c r="M2084"/>
  <c r="J2084"/>
  <c r="I2084"/>
  <c r="M2076"/>
  <c r="J2076"/>
  <c r="M2068"/>
  <c r="J2068"/>
  <c r="I2068"/>
  <c r="M2060"/>
  <c r="J2060"/>
  <c r="J2052"/>
  <c r="M2052"/>
  <c r="I2052"/>
  <c r="M2044"/>
  <c r="J2044"/>
  <c r="M2036"/>
  <c r="J2036"/>
  <c r="I2036"/>
  <c r="M2028"/>
  <c r="J2028"/>
  <c r="M2020"/>
  <c r="J2020"/>
  <c r="I2020"/>
  <c r="M2012"/>
  <c r="J2012"/>
  <c r="M2004"/>
  <c r="J2004"/>
  <c r="M1996"/>
  <c r="I1996"/>
  <c r="M1988"/>
  <c r="J1988"/>
  <c r="M1980"/>
  <c r="I1980"/>
  <c r="J1980"/>
  <c r="J1956"/>
  <c r="I1956"/>
  <c r="M1940"/>
  <c r="J1940"/>
  <c r="I1940"/>
  <c r="J1924"/>
  <c r="I1924"/>
  <c r="M1924"/>
  <c r="J1908"/>
  <c r="I1908"/>
  <c r="J1892"/>
  <c r="I1892"/>
  <c r="M1876"/>
  <c r="J1876"/>
  <c r="I1876"/>
  <c r="J1860"/>
  <c r="M1860"/>
  <c r="I1860"/>
  <c r="M1844"/>
  <c r="I1844"/>
  <c r="J1844"/>
  <c r="M1836"/>
  <c r="I1836"/>
  <c r="M1828"/>
  <c r="J1828"/>
  <c r="I1828"/>
  <c r="M1820"/>
  <c r="J1820"/>
  <c r="I1820"/>
  <c r="M1812"/>
  <c r="J1812"/>
  <c r="I1812"/>
  <c r="M1804"/>
  <c r="J1804"/>
  <c r="I1804"/>
  <c r="M1796"/>
  <c r="J1796"/>
  <c r="I1796"/>
  <c r="M1788"/>
  <c r="J1788"/>
  <c r="I1788"/>
  <c r="M1780"/>
  <c r="J1780"/>
  <c r="J1772"/>
  <c r="M1772"/>
  <c r="I1772"/>
  <c r="M1756"/>
  <c r="I1756"/>
  <c r="J1756"/>
  <c r="M1748"/>
  <c r="I1748"/>
  <c r="M1740"/>
  <c r="I1740"/>
  <c r="J1740"/>
  <c r="M1732"/>
  <c r="I1732"/>
  <c r="M1724"/>
  <c r="I1724"/>
  <c r="J1724"/>
  <c r="M1716"/>
  <c r="I1716"/>
  <c r="M1708"/>
  <c r="I1708"/>
  <c r="J1708"/>
  <c r="M1700"/>
  <c r="J1700"/>
  <c r="I1700"/>
  <c r="M1684"/>
  <c r="J1684"/>
  <c r="M1668"/>
  <c r="J1668"/>
  <c r="M1660"/>
  <c r="I1660"/>
  <c r="M1652"/>
  <c r="J1652"/>
  <c r="M1644"/>
  <c r="I1644"/>
  <c r="M1636"/>
  <c r="J1636"/>
  <c r="M1620"/>
  <c r="J1620"/>
  <c r="M1612"/>
  <c r="I1612"/>
  <c r="M1604"/>
  <c r="J1604"/>
  <c r="M1596"/>
  <c r="I1596"/>
  <c r="J1596"/>
  <c r="I1588"/>
  <c r="M1588"/>
  <c r="M1580"/>
  <c r="I1580"/>
  <c r="J1580"/>
  <c r="J1572"/>
  <c r="I1572"/>
  <c r="M1564"/>
  <c r="J1564"/>
  <c r="I1564"/>
  <c r="M1556"/>
  <c r="J1556"/>
  <c r="I1556"/>
  <c r="M1548"/>
  <c r="J1548"/>
  <c r="I1548"/>
  <c r="J1540"/>
  <c r="I1540"/>
  <c r="M1540"/>
  <c r="M1532"/>
  <c r="J1532"/>
  <c r="I1532"/>
  <c r="M1524"/>
  <c r="J1524"/>
  <c r="M1516"/>
  <c r="I1516"/>
  <c r="J1516"/>
  <c r="I1508"/>
  <c r="J1508"/>
  <c r="M1500"/>
  <c r="J1500"/>
  <c r="M1492"/>
  <c r="J1492"/>
  <c r="J1484"/>
  <c r="I1484"/>
  <c r="M1476"/>
  <c r="J1476"/>
  <c r="I1476"/>
  <c r="M1468"/>
  <c r="J1468"/>
  <c r="I1468"/>
  <c r="M1460"/>
  <c r="J1460"/>
  <c r="M1452"/>
  <c r="J1452"/>
  <c r="I1452"/>
  <c r="J1444"/>
  <c r="I1444"/>
  <c r="M1444"/>
  <c r="M1436"/>
  <c r="J1436"/>
  <c r="M1428"/>
  <c r="J1428"/>
  <c r="M1412"/>
  <c r="J1412"/>
  <c r="I1412"/>
  <c r="J1404"/>
  <c r="I1404"/>
  <c r="M1396"/>
  <c r="J1396"/>
  <c r="I1396"/>
  <c r="M1388"/>
  <c r="J1388"/>
  <c r="M1380"/>
  <c r="J1380"/>
  <c r="I1380"/>
  <c r="M1372"/>
  <c r="I1372"/>
  <c r="M1364"/>
  <c r="J1364"/>
  <c r="I1364"/>
  <c r="M1356"/>
  <c r="I1356"/>
  <c r="J1356"/>
  <c r="M1348"/>
  <c r="J1348"/>
  <c r="M1340"/>
  <c r="I1340"/>
  <c r="M1332"/>
  <c r="I1332"/>
  <c r="M1324"/>
  <c r="J1324"/>
  <c r="I1324"/>
  <c r="M1316"/>
  <c r="J1316"/>
  <c r="M1308"/>
  <c r="J1308"/>
  <c r="I1308"/>
  <c r="M1300"/>
  <c r="I1300"/>
  <c r="M1284"/>
  <c r="J1284"/>
  <c r="I1284"/>
  <c r="M1268"/>
  <c r="J1268"/>
  <c r="I1268"/>
  <c r="M1260"/>
  <c r="I1260"/>
  <c r="M1252"/>
  <c r="J1252"/>
  <c r="M1244"/>
  <c r="J1244"/>
  <c r="I1244"/>
  <c r="M1236"/>
  <c r="J1236"/>
  <c r="I1236"/>
  <c r="M1228"/>
  <c r="I1228"/>
  <c r="J1228"/>
  <c r="M1220"/>
  <c r="I1220"/>
  <c r="M1212"/>
  <c r="I1212"/>
  <c r="I1204"/>
  <c r="M1204"/>
  <c r="J1204"/>
  <c r="M1196"/>
  <c r="I1196"/>
  <c r="J1196"/>
  <c r="M1188"/>
  <c r="I1188"/>
  <c r="J1188"/>
  <c r="M1180"/>
  <c r="I1180"/>
  <c r="J1180"/>
  <c r="M1172"/>
  <c r="I1172"/>
  <c r="J1172"/>
  <c r="M1164"/>
  <c r="I1164"/>
  <c r="J1164"/>
  <c r="M1156"/>
  <c r="I1156"/>
  <c r="J1156"/>
  <c r="M1148"/>
  <c r="I1148"/>
  <c r="J1148"/>
  <c r="M1140"/>
  <c r="I1140"/>
  <c r="J1140"/>
  <c r="M1132"/>
  <c r="I1132"/>
  <c r="J1132"/>
  <c r="I1124"/>
  <c r="J1124"/>
  <c r="M1116"/>
  <c r="I1116"/>
  <c r="J1116"/>
  <c r="M1108"/>
  <c r="I1108"/>
  <c r="J1108"/>
  <c r="M1100"/>
  <c r="J1100"/>
  <c r="I1100"/>
  <c r="M1092"/>
  <c r="J1092"/>
  <c r="I1092"/>
  <c r="M1084"/>
  <c r="J1084"/>
  <c r="I1084"/>
  <c r="J1076"/>
  <c r="M1076"/>
  <c r="I1076"/>
  <c r="M1068"/>
  <c r="J1068"/>
  <c r="M1060"/>
  <c r="J1060"/>
  <c r="M1052"/>
  <c r="J1052"/>
  <c r="I1052"/>
  <c r="M1044"/>
  <c r="J1044"/>
  <c r="M1036"/>
  <c r="J1036"/>
  <c r="I1036"/>
  <c r="M1028"/>
  <c r="J1028"/>
  <c r="M1020"/>
  <c r="J1020"/>
  <c r="I1020"/>
  <c r="M1012"/>
  <c r="J1012"/>
  <c r="J1004"/>
  <c r="M1004"/>
  <c r="I1004"/>
  <c r="M996"/>
  <c r="J996"/>
  <c r="I996"/>
  <c r="M988"/>
  <c r="J988"/>
  <c r="I988"/>
  <c r="M980"/>
  <c r="J980"/>
  <c r="I980"/>
  <c r="M964"/>
  <c r="I964"/>
  <c r="J964"/>
  <c r="M956"/>
  <c r="J956"/>
  <c r="M948"/>
  <c r="J948"/>
  <c r="M940"/>
  <c r="J940"/>
  <c r="I940"/>
  <c r="M932"/>
  <c r="J932"/>
  <c r="I932"/>
  <c r="M924"/>
  <c r="J924"/>
  <c r="I924"/>
  <c r="J916"/>
  <c r="M916"/>
  <c r="M908"/>
  <c r="I908"/>
  <c r="M900"/>
  <c r="J900"/>
  <c r="I900"/>
  <c r="M892"/>
  <c r="I892"/>
  <c r="M884"/>
  <c r="J884"/>
  <c r="I884"/>
  <c r="M876"/>
  <c r="I876"/>
  <c r="M868"/>
  <c r="J868"/>
  <c r="I868"/>
  <c r="M860"/>
  <c r="I860"/>
  <c r="M852"/>
  <c r="J852"/>
  <c r="M844"/>
  <c r="J844"/>
  <c r="I844"/>
  <c r="M828"/>
  <c r="J828"/>
  <c r="I828"/>
  <c r="M820"/>
  <c r="I820"/>
  <c r="J820"/>
  <c r="I812"/>
  <c r="J812"/>
  <c r="M812"/>
  <c r="M804"/>
  <c r="I804"/>
  <c r="J804"/>
  <c r="M796"/>
  <c r="I796"/>
  <c r="M788"/>
  <c r="I788"/>
  <c r="J788"/>
  <c r="M780"/>
  <c r="I780"/>
  <c r="J780"/>
  <c r="M772"/>
  <c r="I772"/>
  <c r="J772"/>
  <c r="M764"/>
  <c r="I764"/>
  <c r="M756"/>
  <c r="I756"/>
  <c r="M748"/>
  <c r="I748"/>
  <c r="J748"/>
  <c r="M740"/>
  <c r="I740"/>
  <c r="M732"/>
  <c r="I732"/>
  <c r="J732"/>
  <c r="M724"/>
  <c r="I724"/>
  <c r="M716"/>
  <c r="I716"/>
  <c r="J716"/>
  <c r="M708"/>
  <c r="I708"/>
  <c r="J708"/>
  <c r="M700"/>
  <c r="I700"/>
  <c r="J700"/>
  <c r="M692"/>
  <c r="J692"/>
  <c r="I692"/>
  <c r="M684"/>
  <c r="J684"/>
  <c r="I684"/>
  <c r="M676"/>
  <c r="J676"/>
  <c r="I676"/>
  <c r="J668"/>
  <c r="I668"/>
  <c r="M668"/>
  <c r="M660"/>
  <c r="J660"/>
  <c r="I660"/>
  <c r="M652"/>
  <c r="J652"/>
  <c r="M644"/>
  <c r="J644"/>
  <c r="I644"/>
  <c r="M636"/>
  <c r="J636"/>
  <c r="I636"/>
  <c r="M628"/>
  <c r="J628"/>
  <c r="I628"/>
  <c r="M620"/>
  <c r="J620"/>
  <c r="I620"/>
  <c r="M612"/>
  <c r="J612"/>
  <c r="I612"/>
  <c r="M604"/>
  <c r="J604"/>
  <c r="I604"/>
  <c r="M596"/>
  <c r="J596"/>
  <c r="I596"/>
  <c r="M588"/>
  <c r="J588"/>
  <c r="M580"/>
  <c r="J580"/>
  <c r="I580"/>
  <c r="M564"/>
  <c r="J564"/>
  <c r="I564"/>
  <c r="M556"/>
  <c r="I556"/>
  <c r="M540"/>
  <c r="I540"/>
  <c r="J540"/>
  <c r="M532"/>
  <c r="J532"/>
  <c r="M524"/>
  <c r="I524"/>
  <c r="J524"/>
  <c r="M508"/>
  <c r="I508"/>
  <c r="J508"/>
  <c r="M500"/>
  <c r="J500"/>
  <c r="M492"/>
  <c r="I492"/>
  <c r="J492"/>
  <c r="M484"/>
  <c r="I484"/>
  <c r="M476"/>
  <c r="I476"/>
  <c r="M468"/>
  <c r="J468"/>
  <c r="I468"/>
  <c r="M460"/>
  <c r="J460"/>
  <c r="M452"/>
  <c r="J452"/>
  <c r="M444"/>
  <c r="J444"/>
  <c r="I444"/>
  <c r="M436"/>
  <c r="I436"/>
  <c r="M428"/>
  <c r="J428"/>
  <c r="I428"/>
  <c r="M420"/>
  <c r="I420"/>
  <c r="M412"/>
  <c r="J412"/>
  <c r="I412"/>
  <c r="M404"/>
  <c r="I404"/>
  <c r="M396"/>
  <c r="I396"/>
  <c r="M388"/>
  <c r="I388"/>
  <c r="J388"/>
  <c r="I380"/>
  <c r="M380"/>
  <c r="M372"/>
  <c r="I372"/>
  <c r="J372"/>
  <c r="M364"/>
  <c r="I364"/>
  <c r="M356"/>
  <c r="I356"/>
  <c r="J356"/>
  <c r="M348"/>
  <c r="I348"/>
  <c r="M340"/>
  <c r="I340"/>
  <c r="J340"/>
  <c r="I332"/>
  <c r="J332"/>
  <c r="M332"/>
  <c r="M324"/>
  <c r="I324"/>
  <c r="J324"/>
  <c r="M316"/>
  <c r="I316"/>
  <c r="J316"/>
  <c r="J308"/>
  <c r="M308"/>
  <c r="I308"/>
  <c r="M300"/>
  <c r="J300"/>
  <c r="I300"/>
  <c r="M292"/>
  <c r="J292"/>
  <c r="I292"/>
  <c r="M284"/>
  <c r="J284"/>
  <c r="I284"/>
  <c r="M276"/>
  <c r="J276"/>
  <c r="I276"/>
  <c r="M268"/>
  <c r="J268"/>
  <c r="I268"/>
  <c r="M260"/>
  <c r="J260"/>
  <c r="I260"/>
  <c r="M252"/>
  <c r="J252"/>
  <c r="I252"/>
  <c r="M244"/>
  <c r="J244"/>
  <c r="I244"/>
  <c r="M236"/>
  <c r="J236"/>
  <c r="I236"/>
  <c r="M228"/>
  <c r="J228"/>
  <c r="I228"/>
  <c r="M220"/>
  <c r="J220"/>
  <c r="I220"/>
  <c r="M212"/>
  <c r="J212"/>
  <c r="I212"/>
  <c r="M204"/>
  <c r="J204"/>
  <c r="I204"/>
  <c r="M196"/>
  <c r="J196"/>
  <c r="I196"/>
  <c r="I188"/>
  <c r="M188"/>
  <c r="J188"/>
  <c r="M180"/>
  <c r="I180"/>
  <c r="M172"/>
  <c r="I172"/>
  <c r="M164"/>
  <c r="I164"/>
  <c r="J164"/>
  <c r="M156"/>
  <c r="I156"/>
  <c r="J156"/>
  <c r="M148"/>
  <c r="I148"/>
  <c r="J148"/>
  <c r="M140"/>
  <c r="J140"/>
  <c r="M132"/>
  <c r="J132"/>
  <c r="J124"/>
  <c r="I124"/>
  <c r="M124"/>
  <c r="M116"/>
  <c r="J116"/>
  <c r="M108"/>
  <c r="J108"/>
  <c r="M100"/>
  <c r="J100"/>
  <c r="I100"/>
  <c r="M92"/>
  <c r="J92"/>
  <c r="I92"/>
  <c r="M84"/>
  <c r="J84"/>
  <c r="I84"/>
  <c r="I2318"/>
  <c r="J2302"/>
  <c r="I2212"/>
  <c r="I2190"/>
  <c r="I2153"/>
  <c r="I2121"/>
  <c r="J2089"/>
  <c r="I2044"/>
  <c r="J2022"/>
  <c r="I1988"/>
  <c r="I1929"/>
  <c r="J1916"/>
  <c r="I1881"/>
  <c r="J1868"/>
  <c r="I1825"/>
  <c r="I1793"/>
  <c r="I1761"/>
  <c r="I1729"/>
  <c r="I1686"/>
  <c r="I1638"/>
  <c r="I1625"/>
  <c r="J1612"/>
  <c r="I1537"/>
  <c r="I1500"/>
  <c r="I1460"/>
  <c r="I1309"/>
  <c r="J1292"/>
  <c r="J1276"/>
  <c r="I1121"/>
  <c r="J892"/>
  <c r="I852"/>
  <c r="I836"/>
  <c r="J796"/>
  <c r="J705"/>
  <c r="I588"/>
  <c r="I572"/>
  <c r="I553"/>
  <c r="I521"/>
  <c r="I452"/>
  <c r="I116"/>
  <c r="M1692"/>
  <c r="M1345"/>
  <c r="M953"/>
  <c r="M777"/>
  <c r="M2253"/>
  <c r="J2253"/>
  <c r="M2245"/>
  <c r="I2245"/>
  <c r="M2237"/>
  <c r="J2237"/>
  <c r="M2229"/>
  <c r="I2229"/>
  <c r="M2221"/>
  <c r="I2221"/>
  <c r="M2213"/>
  <c r="I2213"/>
  <c r="J2213"/>
  <c r="M2205"/>
  <c r="I2205"/>
  <c r="M2197"/>
  <c r="I2197"/>
  <c r="J2197"/>
  <c r="M2189"/>
  <c r="J2189"/>
  <c r="I2189"/>
  <c r="M2181"/>
  <c r="J2181"/>
  <c r="M2173"/>
  <c r="J2173"/>
  <c r="I2173"/>
  <c r="M2165"/>
  <c r="J2165"/>
  <c r="M2157"/>
  <c r="J2157"/>
  <c r="I2157"/>
  <c r="M2141"/>
  <c r="J2141"/>
  <c r="I2141"/>
  <c r="M2117"/>
  <c r="I2117"/>
  <c r="M2109"/>
  <c r="J2109"/>
  <c r="M2101"/>
  <c r="I2101"/>
  <c r="J2101"/>
  <c r="M2093"/>
  <c r="I2093"/>
  <c r="M2085"/>
  <c r="I2085"/>
  <c r="J2085"/>
  <c r="M2077"/>
  <c r="I2077"/>
  <c r="M2069"/>
  <c r="I2069"/>
  <c r="J2069"/>
  <c r="I2061"/>
  <c r="M2061"/>
  <c r="M2053"/>
  <c r="I2053"/>
  <c r="J2053"/>
  <c r="M2045"/>
  <c r="I2045"/>
  <c r="M2037"/>
  <c r="I2037"/>
  <c r="J2037"/>
  <c r="M2029"/>
  <c r="I2029"/>
  <c r="M2021"/>
  <c r="I2021"/>
  <c r="J2021"/>
  <c r="M2013"/>
  <c r="I2013"/>
  <c r="M2005"/>
  <c r="J2005"/>
  <c r="I2005"/>
  <c r="J1997"/>
  <c r="M1997"/>
  <c r="I1997"/>
  <c r="M1989"/>
  <c r="J1989"/>
  <c r="I1989"/>
  <c r="M1973"/>
  <c r="J1973"/>
  <c r="J1965"/>
  <c r="M1965"/>
  <c r="I1965"/>
  <c r="M1957"/>
  <c r="J1957"/>
  <c r="M1949"/>
  <c r="J1949"/>
  <c r="I1949"/>
  <c r="M1941"/>
  <c r="J1941"/>
  <c r="M1933"/>
  <c r="J1933"/>
  <c r="I1933"/>
  <c r="M1925"/>
  <c r="J1925"/>
  <c r="J1917"/>
  <c r="I1917"/>
  <c r="M1909"/>
  <c r="J1909"/>
  <c r="M1901"/>
  <c r="J1901"/>
  <c r="I1901"/>
  <c r="M1893"/>
  <c r="J1893"/>
  <c r="J1885"/>
  <c r="M1885"/>
  <c r="I1885"/>
  <c r="M1869"/>
  <c r="J1869"/>
  <c r="I1869"/>
  <c r="M1861"/>
  <c r="J1861"/>
  <c r="M1845"/>
  <c r="I1845"/>
  <c r="M1837"/>
  <c r="J1837"/>
  <c r="M1829"/>
  <c r="J1829"/>
  <c r="I1829"/>
  <c r="M1813"/>
  <c r="J1813"/>
  <c r="I1813"/>
  <c r="M1797"/>
  <c r="J1797"/>
  <c r="I1797"/>
  <c r="M1789"/>
  <c r="I1789"/>
  <c r="M1781"/>
  <c r="I1781"/>
  <c r="J1781"/>
  <c r="M1773"/>
  <c r="I1773"/>
  <c r="M1765"/>
  <c r="J1765"/>
  <c r="I1765"/>
  <c r="M1757"/>
  <c r="J1757"/>
  <c r="I1757"/>
  <c r="M1749"/>
  <c r="J1749"/>
  <c r="M1741"/>
  <c r="J1741"/>
  <c r="I1741"/>
  <c r="M1733"/>
  <c r="J1733"/>
  <c r="M1725"/>
  <c r="J1725"/>
  <c r="I1725"/>
  <c r="M1717"/>
  <c r="J1717"/>
  <c r="M1709"/>
  <c r="J1709"/>
  <c r="I1709"/>
  <c r="M1701"/>
  <c r="I1701"/>
  <c r="M1693"/>
  <c r="J1693"/>
  <c r="M1685"/>
  <c r="J1685"/>
  <c r="I1685"/>
  <c r="M1677"/>
  <c r="J1677"/>
  <c r="M1669"/>
  <c r="J1669"/>
  <c r="I1669"/>
  <c r="M1661"/>
  <c r="J1661"/>
  <c r="M1653"/>
  <c r="J1653"/>
  <c r="I1653"/>
  <c r="M1645"/>
  <c r="J1645"/>
  <c r="M1637"/>
  <c r="J1637"/>
  <c r="I1637"/>
  <c r="M1629"/>
  <c r="J1629"/>
  <c r="M1621"/>
  <c r="J1621"/>
  <c r="I1621"/>
  <c r="M1613"/>
  <c r="J1613"/>
  <c r="M1605"/>
  <c r="J1605"/>
  <c r="I1605"/>
  <c r="M1589"/>
  <c r="J1589"/>
  <c r="I1589"/>
  <c r="M1573"/>
  <c r="J1573"/>
  <c r="M1565"/>
  <c r="I1565"/>
  <c r="M1557"/>
  <c r="J1557"/>
  <c r="M1549"/>
  <c r="I1549"/>
  <c r="M1541"/>
  <c r="J1541"/>
  <c r="M1533"/>
  <c r="I1533"/>
  <c r="J1533"/>
  <c r="M1525"/>
  <c r="I1525"/>
  <c r="M1509"/>
  <c r="J1509"/>
  <c r="I1509"/>
  <c r="M1501"/>
  <c r="I1501"/>
  <c r="J1501"/>
  <c r="M1493"/>
  <c r="J1493"/>
  <c r="M1485"/>
  <c r="I1485"/>
  <c r="M1477"/>
  <c r="I1477"/>
  <c r="M1469"/>
  <c r="I1469"/>
  <c r="J1469"/>
  <c r="M1461"/>
  <c r="J1461"/>
  <c r="I1461"/>
  <c r="M1453"/>
  <c r="I1453"/>
  <c r="M1445"/>
  <c r="J1445"/>
  <c r="I1445"/>
  <c r="M1437"/>
  <c r="J1437"/>
  <c r="I1437"/>
  <c r="M1429"/>
  <c r="J1429"/>
  <c r="I1429"/>
  <c r="M1421"/>
  <c r="J1421"/>
  <c r="I1421"/>
  <c r="M1413"/>
  <c r="J1413"/>
  <c r="M1405"/>
  <c r="J1405"/>
  <c r="M1397"/>
  <c r="J1397"/>
  <c r="I1397"/>
  <c r="M1389"/>
  <c r="J1389"/>
  <c r="I1389"/>
  <c r="M1381"/>
  <c r="J1381"/>
  <c r="M1373"/>
  <c r="J1373"/>
  <c r="M1365"/>
  <c r="J1365"/>
  <c r="M1357"/>
  <c r="J1357"/>
  <c r="I1357"/>
  <c r="M1349"/>
  <c r="I1349"/>
  <c r="J1349"/>
  <c r="M1341"/>
  <c r="J1341"/>
  <c r="M1333"/>
  <c r="I1333"/>
  <c r="I1325"/>
  <c r="M1325"/>
  <c r="M1317"/>
  <c r="J1317"/>
  <c r="I1317"/>
  <c r="M1301"/>
  <c r="J1301"/>
  <c r="M1293"/>
  <c r="J1293"/>
  <c r="I1293"/>
  <c r="M1285"/>
  <c r="I1285"/>
  <c r="M1277"/>
  <c r="J1277"/>
  <c r="M1269"/>
  <c r="J1269"/>
  <c r="I1269"/>
  <c r="M1261"/>
  <c r="J1261"/>
  <c r="I1261"/>
  <c r="M1253"/>
  <c r="J1253"/>
  <c r="I1253"/>
  <c r="M1245"/>
  <c r="J1245"/>
  <c r="M1237"/>
  <c r="J1237"/>
  <c r="M1229"/>
  <c r="J1229"/>
  <c r="I1229"/>
  <c r="M1221"/>
  <c r="I1221"/>
  <c r="M1213"/>
  <c r="J1213"/>
  <c r="I1213"/>
  <c r="M1205"/>
  <c r="I1205"/>
  <c r="M1197"/>
  <c r="J1197"/>
  <c r="M1189"/>
  <c r="J1189"/>
  <c r="I1189"/>
  <c r="J1173"/>
  <c r="M1173"/>
  <c r="I1173"/>
  <c r="M1165"/>
  <c r="I1165"/>
  <c r="M1157"/>
  <c r="J1157"/>
  <c r="M1149"/>
  <c r="I1149"/>
  <c r="J1149"/>
  <c r="M1141"/>
  <c r="J1141"/>
  <c r="M1133"/>
  <c r="I1133"/>
  <c r="J1133"/>
  <c r="M1117"/>
  <c r="I1117"/>
  <c r="J1117"/>
  <c r="M1109"/>
  <c r="J1109"/>
  <c r="M1101"/>
  <c r="I1101"/>
  <c r="J1101"/>
  <c r="M1093"/>
  <c r="I1093"/>
  <c r="J1093"/>
  <c r="M1085"/>
  <c r="I1085"/>
  <c r="J1085"/>
  <c r="I1077"/>
  <c r="J1077"/>
  <c r="M1069"/>
  <c r="I1069"/>
  <c r="J1069"/>
  <c r="M1061"/>
  <c r="I1061"/>
  <c r="J1061"/>
  <c r="M1053"/>
  <c r="I1053"/>
  <c r="J1053"/>
  <c r="M1045"/>
  <c r="I1045"/>
  <c r="J1045"/>
  <c r="M1037"/>
  <c r="I1037"/>
  <c r="J1037"/>
  <c r="M1029"/>
  <c r="I1029"/>
  <c r="J1029"/>
  <c r="M1021"/>
  <c r="I1021"/>
  <c r="J1021"/>
  <c r="M1013"/>
  <c r="I1013"/>
  <c r="J1013"/>
  <c r="M1005"/>
  <c r="I1005"/>
  <c r="J1005"/>
  <c r="M997"/>
  <c r="I997"/>
  <c r="J997"/>
  <c r="M989"/>
  <c r="I989"/>
  <c r="J989"/>
  <c r="M981"/>
  <c r="I981"/>
  <c r="J981"/>
  <c r="M973"/>
  <c r="J973"/>
  <c r="I973"/>
  <c r="M965"/>
  <c r="J965"/>
  <c r="I965"/>
  <c r="M957"/>
  <c r="J957"/>
  <c r="I957"/>
  <c r="M949"/>
  <c r="J949"/>
  <c r="I949"/>
  <c r="M941"/>
  <c r="J941"/>
  <c r="M933"/>
  <c r="J933"/>
  <c r="M925"/>
  <c r="J925"/>
  <c r="I925"/>
  <c r="M917"/>
  <c r="J917"/>
  <c r="M909"/>
  <c r="J909"/>
  <c r="I909"/>
  <c r="M901"/>
  <c r="I901"/>
  <c r="M893"/>
  <c r="J893"/>
  <c r="I893"/>
  <c r="M885"/>
  <c r="I885"/>
  <c r="M877"/>
  <c r="J877"/>
  <c r="M869"/>
  <c r="I869"/>
  <c r="J869"/>
  <c r="M861"/>
  <c r="J861"/>
  <c r="M853"/>
  <c r="I853"/>
  <c r="J853"/>
  <c r="M845"/>
  <c r="I845"/>
  <c r="M837"/>
  <c r="J837"/>
  <c r="I837"/>
  <c r="M829"/>
  <c r="I829"/>
  <c r="M821"/>
  <c r="J821"/>
  <c r="M813"/>
  <c r="I813"/>
  <c r="J813"/>
  <c r="M805"/>
  <c r="J805"/>
  <c r="M797"/>
  <c r="I797"/>
  <c r="J797"/>
  <c r="M789"/>
  <c r="I789"/>
  <c r="M781"/>
  <c r="I781"/>
  <c r="M773"/>
  <c r="J773"/>
  <c r="I773"/>
  <c r="M765"/>
  <c r="I765"/>
  <c r="M757"/>
  <c r="J757"/>
  <c r="I757"/>
  <c r="M749"/>
  <c r="I749"/>
  <c r="M741"/>
  <c r="J741"/>
  <c r="I741"/>
  <c r="M725"/>
  <c r="J725"/>
  <c r="M717"/>
  <c r="J717"/>
  <c r="I717"/>
  <c r="M701"/>
  <c r="J701"/>
  <c r="I701"/>
  <c r="M693"/>
  <c r="I693"/>
  <c r="M685"/>
  <c r="I685"/>
  <c r="J685"/>
  <c r="M677"/>
  <c r="I677"/>
  <c r="J677"/>
  <c r="I669"/>
  <c r="M669"/>
  <c r="M661"/>
  <c r="I661"/>
  <c r="J661"/>
  <c r="M653"/>
  <c r="I653"/>
  <c r="J653"/>
  <c r="M645"/>
  <c r="I645"/>
  <c r="J645"/>
  <c r="M637"/>
  <c r="I637"/>
  <c r="J637"/>
  <c r="M629"/>
  <c r="I629"/>
  <c r="J629"/>
  <c r="M621"/>
  <c r="I621"/>
  <c r="J621"/>
  <c r="M613"/>
  <c r="I613"/>
  <c r="J613"/>
  <c r="M605"/>
  <c r="I605"/>
  <c r="J605"/>
  <c r="M597"/>
  <c r="I597"/>
  <c r="J597"/>
  <c r="M589"/>
  <c r="J589"/>
  <c r="I589"/>
  <c r="M581"/>
  <c r="J581"/>
  <c r="I581"/>
  <c r="M573"/>
  <c r="J573"/>
  <c r="I573"/>
  <c r="M565"/>
  <c r="J565"/>
  <c r="I565"/>
  <c r="M549"/>
  <c r="J549"/>
  <c r="I549"/>
  <c r="M541"/>
  <c r="J541"/>
  <c r="M533"/>
  <c r="J533"/>
  <c r="I533"/>
  <c r="M525"/>
  <c r="J525"/>
  <c r="M517"/>
  <c r="J517"/>
  <c r="I517"/>
  <c r="M509"/>
  <c r="J509"/>
  <c r="I509"/>
  <c r="M501"/>
  <c r="J501"/>
  <c r="I501"/>
  <c r="M493"/>
  <c r="J493"/>
  <c r="I493"/>
  <c r="M485"/>
  <c r="J485"/>
  <c r="I485"/>
  <c r="M477"/>
  <c r="J477"/>
  <c r="I477"/>
  <c r="M469"/>
  <c r="J469"/>
  <c r="I469"/>
  <c r="M461"/>
  <c r="J461"/>
  <c r="M453"/>
  <c r="J453"/>
  <c r="I453"/>
  <c r="M437"/>
  <c r="J437"/>
  <c r="I437"/>
  <c r="M429"/>
  <c r="I429"/>
  <c r="M421"/>
  <c r="J421"/>
  <c r="M413"/>
  <c r="I413"/>
  <c r="J413"/>
  <c r="M405"/>
  <c r="J405"/>
  <c r="M397"/>
  <c r="J397"/>
  <c r="I397"/>
  <c r="M389"/>
  <c r="I389"/>
  <c r="M381"/>
  <c r="J381"/>
  <c r="I381"/>
  <c r="M373"/>
  <c r="I373"/>
  <c r="M365"/>
  <c r="J365"/>
  <c r="M357"/>
  <c r="J357"/>
  <c r="I357"/>
  <c r="M349"/>
  <c r="J349"/>
  <c r="I349"/>
  <c r="M341"/>
  <c r="J341"/>
  <c r="I341"/>
  <c r="M333"/>
  <c r="I333"/>
  <c r="M325"/>
  <c r="I325"/>
  <c r="M317"/>
  <c r="J317"/>
  <c r="I317"/>
  <c r="M309"/>
  <c r="I309"/>
  <c r="M301"/>
  <c r="I301"/>
  <c r="J301"/>
  <c r="M293"/>
  <c r="I293"/>
  <c r="J293"/>
  <c r="I285"/>
  <c r="M285"/>
  <c r="J285"/>
  <c r="M277"/>
  <c r="I277"/>
  <c r="J277"/>
  <c r="M269"/>
  <c r="I269"/>
  <c r="M261"/>
  <c r="I261"/>
  <c r="J261"/>
  <c r="M253"/>
  <c r="I253"/>
  <c r="M245"/>
  <c r="I245"/>
  <c r="J245"/>
  <c r="M237"/>
  <c r="I237"/>
  <c r="I229"/>
  <c r="J229"/>
  <c r="M229"/>
  <c r="M221"/>
  <c r="I221"/>
  <c r="M213"/>
  <c r="I213"/>
  <c r="J213"/>
  <c r="M205"/>
  <c r="I205"/>
  <c r="J205"/>
  <c r="M197"/>
  <c r="I197"/>
  <c r="J197"/>
  <c r="M189"/>
  <c r="J189"/>
  <c r="I189"/>
  <c r="M181"/>
  <c r="J181"/>
  <c r="I181"/>
  <c r="M173"/>
  <c r="J173"/>
  <c r="M165"/>
  <c r="I165"/>
  <c r="J165"/>
  <c r="M157"/>
  <c r="J157"/>
  <c r="M149"/>
  <c r="J149"/>
  <c r="M141"/>
  <c r="J141"/>
  <c r="I141"/>
  <c r="M133"/>
  <c r="J133"/>
  <c r="I133"/>
  <c r="M125"/>
  <c r="I125"/>
  <c r="J125"/>
  <c r="M117"/>
  <c r="J117"/>
  <c r="I117"/>
  <c r="M109"/>
  <c r="J109"/>
  <c r="I109"/>
  <c r="J101"/>
  <c r="I101"/>
  <c r="M93"/>
  <c r="I93"/>
  <c r="M85"/>
  <c r="I85"/>
  <c r="J2318"/>
  <c r="I2241"/>
  <c r="J2212"/>
  <c r="J2190"/>
  <c r="J2121"/>
  <c r="I2102"/>
  <c r="J2057"/>
  <c r="J2045"/>
  <c r="I2012"/>
  <c r="I1932"/>
  <c r="J1836"/>
  <c r="I1805"/>
  <c r="J1686"/>
  <c r="J1638"/>
  <c r="I1613"/>
  <c r="I1569"/>
  <c r="J1549"/>
  <c r="J1537"/>
  <c r="J1477"/>
  <c r="I1413"/>
  <c r="I1365"/>
  <c r="I1337"/>
  <c r="J1325"/>
  <c r="I1277"/>
  <c r="I1257"/>
  <c r="I1237"/>
  <c r="I1201"/>
  <c r="I1181"/>
  <c r="I1141"/>
  <c r="I1125"/>
  <c r="I1012"/>
  <c r="J876"/>
  <c r="J836"/>
  <c r="I817"/>
  <c r="I801"/>
  <c r="J740"/>
  <c r="J724"/>
  <c r="I709"/>
  <c r="J572"/>
  <c r="I537"/>
  <c r="I505"/>
  <c r="J436"/>
  <c r="J396"/>
  <c r="J289"/>
  <c r="I185"/>
  <c r="I121"/>
  <c r="M2057"/>
  <c r="M1972"/>
  <c r="M1917"/>
  <c r="M1124"/>
  <c r="M2390"/>
  <c r="I2390"/>
  <c r="M2382"/>
  <c r="I2382"/>
  <c r="M2366"/>
  <c r="J2366"/>
  <c r="I2366"/>
  <c r="M2350"/>
  <c r="J2350"/>
  <c r="I2350"/>
  <c r="M2334"/>
  <c r="J2334"/>
  <c r="I2334"/>
  <c r="M2310"/>
  <c r="J2310"/>
  <c r="I2310"/>
  <c r="M2294"/>
  <c r="J2294"/>
  <c r="I2294"/>
  <c r="M2286"/>
  <c r="I2286"/>
  <c r="M2278"/>
  <c r="I2278"/>
  <c r="J2278"/>
  <c r="M2270"/>
  <c r="I2270"/>
  <c r="M2262"/>
  <c r="I2262"/>
  <c r="J2262"/>
  <c r="M2254"/>
  <c r="J2254"/>
  <c r="I2254"/>
  <c r="M2246"/>
  <c r="J2246"/>
  <c r="M2238"/>
  <c r="J2238"/>
  <c r="I2238"/>
  <c r="M2230"/>
  <c r="J2230"/>
  <c r="M2222"/>
  <c r="J2222"/>
  <c r="M2214"/>
  <c r="J2214"/>
  <c r="I2214"/>
  <c r="M2206"/>
  <c r="J2206"/>
  <c r="M2198"/>
  <c r="J2198"/>
  <c r="I2198"/>
  <c r="M2182"/>
  <c r="J2182"/>
  <c r="I2182"/>
  <c r="M2166"/>
  <c r="J2166"/>
  <c r="I2166"/>
  <c r="M2158"/>
  <c r="I2158"/>
  <c r="M2150"/>
  <c r="I2150"/>
  <c r="J2150"/>
  <c r="M2142"/>
  <c r="I2142"/>
  <c r="M2134"/>
  <c r="I2134"/>
  <c r="J2134"/>
  <c r="M2126"/>
  <c r="J2126"/>
  <c r="I2126"/>
  <c r="M2118"/>
  <c r="J2118"/>
  <c r="M2110"/>
  <c r="J2110"/>
  <c r="I2110"/>
  <c r="M2094"/>
  <c r="J2094"/>
  <c r="I2094"/>
  <c r="M2078"/>
  <c r="J2078"/>
  <c r="I2078"/>
  <c r="M2062"/>
  <c r="J2062"/>
  <c r="I2062"/>
  <c r="M2046"/>
  <c r="J2046"/>
  <c r="I2046"/>
  <c r="M2030"/>
  <c r="J2030"/>
  <c r="I2030"/>
  <c r="M2014"/>
  <c r="J2014"/>
  <c r="I2014"/>
  <c r="M2006"/>
  <c r="I2006"/>
  <c r="M1998"/>
  <c r="J1998"/>
  <c r="M1990"/>
  <c r="I1990"/>
  <c r="M1982"/>
  <c r="I1982"/>
  <c r="M1974"/>
  <c r="J1974"/>
  <c r="I1974"/>
  <c r="M1966"/>
  <c r="I1966"/>
  <c r="M1958"/>
  <c r="J1958"/>
  <c r="M1950"/>
  <c r="I1950"/>
  <c r="M1942"/>
  <c r="J1942"/>
  <c r="M1934"/>
  <c r="I1934"/>
  <c r="M1926"/>
  <c r="J1926"/>
  <c r="M1918"/>
  <c r="I1918"/>
  <c r="M1910"/>
  <c r="J1910"/>
  <c r="M1902"/>
  <c r="I1902"/>
  <c r="M1894"/>
  <c r="J1894"/>
  <c r="M1886"/>
  <c r="I1886"/>
  <c r="M1878"/>
  <c r="J1878"/>
  <c r="M1870"/>
  <c r="I1870"/>
  <c r="M1862"/>
  <c r="J1862"/>
  <c r="M1854"/>
  <c r="I1854"/>
  <c r="J1854"/>
  <c r="M1846"/>
  <c r="I1846"/>
  <c r="M1838"/>
  <c r="I1838"/>
  <c r="J1838"/>
  <c r="J1830"/>
  <c r="M1830"/>
  <c r="M1822"/>
  <c r="J1822"/>
  <c r="I1822"/>
  <c r="M1814"/>
  <c r="J1814"/>
  <c r="M1806"/>
  <c r="J1806"/>
  <c r="I1806"/>
  <c r="M1798"/>
  <c r="J1798"/>
  <c r="M1790"/>
  <c r="J1790"/>
  <c r="M1782"/>
  <c r="I1782"/>
  <c r="M1774"/>
  <c r="J1774"/>
  <c r="M1766"/>
  <c r="J1766"/>
  <c r="I1766"/>
  <c r="I1758"/>
  <c r="M1758"/>
  <c r="M1750"/>
  <c r="I1750"/>
  <c r="J1750"/>
  <c r="I1742"/>
  <c r="M1742"/>
  <c r="M1734"/>
  <c r="I1734"/>
  <c r="J1734"/>
  <c r="M1726"/>
  <c r="I1726"/>
  <c r="M1718"/>
  <c r="I1718"/>
  <c r="J1718"/>
  <c r="M1710"/>
  <c r="I1710"/>
  <c r="M1702"/>
  <c r="J1702"/>
  <c r="M1694"/>
  <c r="J1694"/>
  <c r="I1694"/>
  <c r="J1678"/>
  <c r="I1678"/>
  <c r="M1662"/>
  <c r="J1662"/>
  <c r="I1662"/>
  <c r="M1646"/>
  <c r="J1646"/>
  <c r="I1646"/>
  <c r="M1630"/>
  <c r="J1630"/>
  <c r="I1630"/>
  <c r="M1614"/>
  <c r="J1614"/>
  <c r="I1614"/>
  <c r="M1598"/>
  <c r="I1598"/>
  <c r="J1598"/>
  <c r="M1590"/>
  <c r="I1590"/>
  <c r="M1582"/>
  <c r="I1582"/>
  <c r="J1582"/>
  <c r="M1574"/>
  <c r="J1574"/>
  <c r="I1574"/>
  <c r="M1566"/>
  <c r="J1566"/>
  <c r="J1558"/>
  <c r="I1558"/>
  <c r="M1550"/>
  <c r="J1550"/>
  <c r="J1542"/>
  <c r="M1542"/>
  <c r="I1542"/>
  <c r="M1526"/>
  <c r="J1526"/>
  <c r="I1526"/>
  <c r="M1518"/>
  <c r="I1518"/>
  <c r="J1518"/>
  <c r="M1502"/>
  <c r="J1502"/>
  <c r="I1502"/>
  <c r="M1494"/>
  <c r="I1494"/>
  <c r="J1494"/>
  <c r="M1486"/>
  <c r="J1486"/>
  <c r="M1478"/>
  <c r="I1478"/>
  <c r="J1470"/>
  <c r="M1470"/>
  <c r="M1462"/>
  <c r="I1462"/>
  <c r="J1462"/>
  <c r="J1454"/>
  <c r="I1454"/>
  <c r="M1438"/>
  <c r="I1438"/>
  <c r="M1430"/>
  <c r="J1430"/>
  <c r="I1430"/>
  <c r="I1422"/>
  <c r="M1422"/>
  <c r="J1422"/>
  <c r="M1414"/>
  <c r="J1414"/>
  <c r="M1406"/>
  <c r="I1406"/>
  <c r="M1398"/>
  <c r="J1398"/>
  <c r="M1390"/>
  <c r="I1390"/>
  <c r="J1390"/>
  <c r="M1382"/>
  <c r="J1382"/>
  <c r="I1382"/>
  <c r="M1374"/>
  <c r="I1374"/>
  <c r="J1374"/>
  <c r="M1366"/>
  <c r="J1366"/>
  <c r="M1358"/>
  <c r="I1358"/>
  <c r="J1358"/>
  <c r="M1350"/>
  <c r="I1350"/>
  <c r="J1350"/>
  <c r="M1342"/>
  <c r="I1342"/>
  <c r="J1342"/>
  <c r="M1334"/>
  <c r="I1334"/>
  <c r="J1334"/>
  <c r="M1326"/>
  <c r="J1326"/>
  <c r="I1326"/>
  <c r="M1318"/>
  <c r="J1318"/>
  <c r="I1318"/>
  <c r="M1310"/>
  <c r="J1310"/>
  <c r="I1310"/>
  <c r="M1302"/>
  <c r="J1302"/>
  <c r="I1302"/>
  <c r="M1294"/>
  <c r="J1294"/>
  <c r="I1294"/>
  <c r="M1286"/>
  <c r="J1286"/>
  <c r="I1286"/>
  <c r="M1278"/>
  <c r="J1278"/>
  <c r="I1278"/>
  <c r="M1270"/>
  <c r="J1270"/>
  <c r="I1270"/>
  <c r="M1262"/>
  <c r="J1262"/>
  <c r="I1262"/>
  <c r="M1254"/>
  <c r="J1254"/>
  <c r="I1254"/>
  <c r="J1246"/>
  <c r="I1246"/>
  <c r="M1246"/>
  <c r="M1238"/>
  <c r="J1238"/>
  <c r="I1238"/>
  <c r="M1230"/>
  <c r="J1230"/>
  <c r="I1230"/>
  <c r="J1222"/>
  <c r="I1222"/>
  <c r="J1214"/>
  <c r="M1214"/>
  <c r="I1214"/>
  <c r="M1206"/>
  <c r="J1206"/>
  <c r="M1198"/>
  <c r="J1198"/>
  <c r="I1198"/>
  <c r="M1182"/>
  <c r="J1182"/>
  <c r="I1182"/>
  <c r="M1174"/>
  <c r="I1174"/>
  <c r="M1166"/>
  <c r="J1166"/>
  <c r="M1158"/>
  <c r="I1158"/>
  <c r="J1158"/>
  <c r="M1142"/>
  <c r="I1142"/>
  <c r="J1142"/>
  <c r="M1134"/>
  <c r="J1134"/>
  <c r="M1126"/>
  <c r="I1126"/>
  <c r="J1126"/>
  <c r="M1118"/>
  <c r="I1118"/>
  <c r="M1110"/>
  <c r="I1110"/>
  <c r="M1102"/>
  <c r="J1102"/>
  <c r="I1102"/>
  <c r="M1094"/>
  <c r="J1094"/>
  <c r="M1086"/>
  <c r="J1086"/>
  <c r="M1078"/>
  <c r="J1078"/>
  <c r="I1078"/>
  <c r="M1070"/>
  <c r="I1070"/>
  <c r="J1062"/>
  <c r="M1062"/>
  <c r="I1062"/>
  <c r="M1054"/>
  <c r="I1054"/>
  <c r="M1046"/>
  <c r="J1046"/>
  <c r="I1046"/>
  <c r="M1038"/>
  <c r="I1038"/>
  <c r="I2342"/>
  <c r="I2326"/>
  <c r="J2281"/>
  <c r="J2265"/>
  <c r="J2241"/>
  <c r="I2225"/>
  <c r="J2205"/>
  <c r="J2180"/>
  <c r="J2156"/>
  <c r="J2145"/>
  <c r="I2133"/>
  <c r="J2102"/>
  <c r="I2070"/>
  <c r="J2025"/>
  <c r="J2013"/>
  <c r="I1957"/>
  <c r="I1945"/>
  <c r="J1932"/>
  <c r="I1909"/>
  <c r="I1884"/>
  <c r="I1849"/>
  <c r="I1837"/>
  <c r="J1817"/>
  <c r="J1805"/>
  <c r="J1773"/>
  <c r="J1701"/>
  <c r="I1689"/>
  <c r="J1676"/>
  <c r="I1652"/>
  <c r="I1641"/>
  <c r="J1628"/>
  <c r="I1604"/>
  <c r="J1593"/>
  <c r="I1581"/>
  <c r="J1569"/>
  <c r="I1550"/>
  <c r="I1517"/>
  <c r="J1478"/>
  <c r="I1428"/>
  <c r="I1414"/>
  <c r="I1388"/>
  <c r="I1377"/>
  <c r="I1366"/>
  <c r="J1340"/>
  <c r="I1297"/>
  <c r="J1260"/>
  <c r="J1220"/>
  <c r="J1201"/>
  <c r="J1181"/>
  <c r="I1145"/>
  <c r="J1125"/>
  <c r="I1109"/>
  <c r="I1094"/>
  <c r="I1060"/>
  <c r="I1044"/>
  <c r="I1028"/>
  <c r="I948"/>
  <c r="I897"/>
  <c r="I877"/>
  <c r="I857"/>
  <c r="J801"/>
  <c r="J781"/>
  <c r="I725"/>
  <c r="J709"/>
  <c r="J693"/>
  <c r="J556"/>
  <c r="J420"/>
  <c r="J380"/>
  <c r="J325"/>
  <c r="J257"/>
  <c r="J172"/>
  <c r="I137"/>
  <c r="M1877"/>
  <c r="M1572"/>
  <c r="M1484"/>
  <c r="M1276"/>
  <c r="M241"/>
  <c r="M1022"/>
  <c r="I1022"/>
  <c r="M1014"/>
  <c r="J1014"/>
  <c r="M1006"/>
  <c r="I1006"/>
  <c r="M990"/>
  <c r="I990"/>
  <c r="M974"/>
  <c r="I974"/>
  <c r="J974"/>
  <c r="M966"/>
  <c r="I966"/>
  <c r="M958"/>
  <c r="I958"/>
  <c r="J958"/>
  <c r="M942"/>
  <c r="I942"/>
  <c r="J942"/>
  <c r="M934"/>
  <c r="I934"/>
  <c r="J934"/>
  <c r="M926"/>
  <c r="I926"/>
  <c r="J926"/>
  <c r="I918"/>
  <c r="M918"/>
  <c r="J918"/>
  <c r="M910"/>
  <c r="J910"/>
  <c r="I910"/>
  <c r="M902"/>
  <c r="J902"/>
  <c r="I902"/>
  <c r="J894"/>
  <c r="I894"/>
  <c r="M886"/>
  <c r="J886"/>
  <c r="I886"/>
  <c r="M878"/>
  <c r="J878"/>
  <c r="I878"/>
  <c r="M870"/>
  <c r="J870"/>
  <c r="I870"/>
  <c r="M862"/>
  <c r="J862"/>
  <c r="I862"/>
  <c r="M854"/>
  <c r="J854"/>
  <c r="I854"/>
  <c r="M846"/>
  <c r="J846"/>
  <c r="M838"/>
  <c r="J838"/>
  <c r="M830"/>
  <c r="J830"/>
  <c r="I830"/>
  <c r="M822"/>
  <c r="J822"/>
  <c r="M806"/>
  <c r="I806"/>
  <c r="M798"/>
  <c r="J798"/>
  <c r="M790"/>
  <c r="I790"/>
  <c r="M774"/>
  <c r="I774"/>
  <c r="M766"/>
  <c r="J766"/>
  <c r="M742"/>
  <c r="I742"/>
  <c r="M734"/>
  <c r="J734"/>
  <c r="M726"/>
  <c r="I726"/>
  <c r="M710"/>
  <c r="J710"/>
  <c r="I710"/>
  <c r="M694"/>
  <c r="J694"/>
  <c r="M686"/>
  <c r="I686"/>
  <c r="M678"/>
  <c r="J678"/>
  <c r="M670"/>
  <c r="I670"/>
  <c r="M654"/>
  <c r="J654"/>
  <c r="I654"/>
  <c r="M638"/>
  <c r="J638"/>
  <c r="M622"/>
  <c r="J622"/>
  <c r="I622"/>
  <c r="M606"/>
  <c r="J606"/>
  <c r="M590"/>
  <c r="I590"/>
  <c r="J590"/>
  <c r="M582"/>
  <c r="I582"/>
  <c r="M574"/>
  <c r="I574"/>
  <c r="M566"/>
  <c r="I566"/>
  <c r="I558"/>
  <c r="M558"/>
  <c r="J558"/>
  <c r="M550"/>
  <c r="I550"/>
  <c r="J550"/>
  <c r="M542"/>
  <c r="I542"/>
  <c r="J542"/>
  <c r="M534"/>
  <c r="I534"/>
  <c r="J534"/>
  <c r="I526"/>
  <c r="J526"/>
  <c r="M518"/>
  <c r="I518"/>
  <c r="J518"/>
  <c r="M510"/>
  <c r="I510"/>
  <c r="J510"/>
  <c r="M502"/>
  <c r="I502"/>
  <c r="J502"/>
  <c r="M494"/>
  <c r="I494"/>
  <c r="J494"/>
  <c r="M486"/>
  <c r="I486"/>
  <c r="J486"/>
  <c r="M478"/>
  <c r="I478"/>
  <c r="J478"/>
  <c r="I470"/>
  <c r="M470"/>
  <c r="J470"/>
  <c r="J462"/>
  <c r="M462"/>
  <c r="I462"/>
  <c r="M454"/>
  <c r="J454"/>
  <c r="I454"/>
  <c r="M446"/>
  <c r="J446"/>
  <c r="I446"/>
  <c r="M438"/>
  <c r="J438"/>
  <c r="I438"/>
  <c r="M430"/>
  <c r="J430"/>
  <c r="M422"/>
  <c r="J422"/>
  <c r="I422"/>
  <c r="M414"/>
  <c r="J414"/>
  <c r="M406"/>
  <c r="J406"/>
  <c r="I406"/>
  <c r="M390"/>
  <c r="J390"/>
  <c r="M374"/>
  <c r="J374"/>
  <c r="I374"/>
  <c r="M358"/>
  <c r="J358"/>
  <c r="M342"/>
  <c r="J342"/>
  <c r="I342"/>
  <c r="M334"/>
  <c r="I334"/>
  <c r="M318"/>
  <c r="I318"/>
  <c r="M310"/>
  <c r="J310"/>
  <c r="M302"/>
  <c r="J302"/>
  <c r="M286"/>
  <c r="J286"/>
  <c r="I286"/>
  <c r="M270"/>
  <c r="J270"/>
  <c r="M254"/>
  <c r="J254"/>
  <c r="I254"/>
  <c r="M238"/>
  <c r="J238"/>
  <c r="M222"/>
  <c r="J222"/>
  <c r="I222"/>
  <c r="M182"/>
  <c r="J182"/>
  <c r="I182"/>
  <c r="M174"/>
  <c r="I174"/>
  <c r="J174"/>
  <c r="J150"/>
  <c r="M150"/>
  <c r="M142"/>
  <c r="J142"/>
  <c r="I142"/>
  <c r="M110"/>
  <c r="J110"/>
  <c r="I110"/>
  <c r="M102"/>
  <c r="I102"/>
  <c r="J102"/>
  <c r="M94"/>
  <c r="J94"/>
  <c r="M78"/>
  <c r="J78"/>
  <c r="I822"/>
  <c r="I782"/>
  <c r="J750"/>
  <c r="J670"/>
  <c r="J630"/>
  <c r="I366"/>
  <c r="I326"/>
  <c r="I214"/>
  <c r="I158"/>
  <c r="M86"/>
  <c r="M2391"/>
  <c r="I2391"/>
  <c r="M2223"/>
  <c r="I2223"/>
  <c r="M2207"/>
  <c r="I2207"/>
  <c r="I2199"/>
  <c r="M2199"/>
  <c r="M2191"/>
  <c r="J2191"/>
  <c r="I2191"/>
  <c r="J2183"/>
  <c r="I2183"/>
  <c r="M2175"/>
  <c r="J2175"/>
  <c r="I2175"/>
  <c r="J2167"/>
  <c r="M2167"/>
  <c r="I2167"/>
  <c r="M2159"/>
  <c r="J2159"/>
  <c r="M2151"/>
  <c r="J2151"/>
  <c r="M2143"/>
  <c r="J2143"/>
  <c r="M2135"/>
  <c r="J2135"/>
  <c r="M2087"/>
  <c r="I2087"/>
  <c r="M2079"/>
  <c r="I2079"/>
  <c r="M2071"/>
  <c r="I2071"/>
  <c r="M2063"/>
  <c r="I2063"/>
  <c r="M2055"/>
  <c r="I2055"/>
  <c r="M2047"/>
  <c r="I2047"/>
  <c r="M2039"/>
  <c r="I2039"/>
  <c r="M2023"/>
  <c r="I2023"/>
  <c r="M2007"/>
  <c r="J2007"/>
  <c r="M1991"/>
  <c r="J1991"/>
  <c r="M1983"/>
  <c r="J1983"/>
  <c r="J1967"/>
  <c r="M1967"/>
  <c r="I1967"/>
  <c r="M1959"/>
  <c r="J1959"/>
  <c r="I1959"/>
  <c r="M1951"/>
  <c r="J1951"/>
  <c r="I1951"/>
  <c r="J1943"/>
  <c r="I1943"/>
  <c r="J1935"/>
  <c r="I1935"/>
  <c r="M1927"/>
  <c r="J1927"/>
  <c r="I1927"/>
  <c r="M1919"/>
  <c r="J1919"/>
  <c r="I1919"/>
  <c r="M1911"/>
  <c r="J1911"/>
  <c r="I1911"/>
  <c r="J1903"/>
  <c r="I1903"/>
  <c r="M1895"/>
  <c r="J1895"/>
  <c r="I1895"/>
  <c r="M1887"/>
  <c r="J1887"/>
  <c r="I1887"/>
  <c r="M1879"/>
  <c r="J1879"/>
  <c r="I1879"/>
  <c r="M1871"/>
  <c r="J1871"/>
  <c r="I1871"/>
  <c r="M1863"/>
  <c r="J1863"/>
  <c r="I1863"/>
  <c r="M1855"/>
  <c r="J1855"/>
  <c r="I1855"/>
  <c r="M1847"/>
  <c r="J1847"/>
  <c r="M1839"/>
  <c r="J1839"/>
  <c r="M1783"/>
  <c r="I1783"/>
  <c r="M1775"/>
  <c r="I1775"/>
  <c r="M1767"/>
  <c r="I1767"/>
  <c r="M1695"/>
  <c r="J1695"/>
  <c r="I1695"/>
  <c r="J1687"/>
  <c r="I1687"/>
  <c r="J1679"/>
  <c r="I1679"/>
  <c r="M1679"/>
  <c r="M1671"/>
  <c r="J1671"/>
  <c r="I1671"/>
  <c r="M1663"/>
  <c r="J1663"/>
  <c r="I1663"/>
  <c r="M1655"/>
  <c r="J1655"/>
  <c r="I1655"/>
  <c r="J1647"/>
  <c r="I1647"/>
  <c r="M1639"/>
  <c r="J1639"/>
  <c r="I1639"/>
  <c r="M1631"/>
  <c r="J1631"/>
  <c r="I1631"/>
  <c r="M1623"/>
  <c r="J1623"/>
  <c r="I1623"/>
  <c r="M1615"/>
  <c r="J1615"/>
  <c r="I1615"/>
  <c r="M1607"/>
  <c r="J1607"/>
  <c r="I1607"/>
  <c r="M1599"/>
  <c r="J1599"/>
  <c r="I1599"/>
  <c r="M1591"/>
  <c r="J1591"/>
  <c r="M1583"/>
  <c r="J1583"/>
  <c r="M1519"/>
  <c r="J1519"/>
  <c r="M1511"/>
  <c r="J1511"/>
  <c r="I1511"/>
  <c r="M1487"/>
  <c r="I1487"/>
  <c r="M1479"/>
  <c r="J1479"/>
  <c r="M1471"/>
  <c r="I1471"/>
  <c r="M1455"/>
  <c r="I1455"/>
  <c r="M1439"/>
  <c r="J1439"/>
  <c r="I1431"/>
  <c r="M1431"/>
  <c r="M1415"/>
  <c r="I1415"/>
  <c r="M1407"/>
  <c r="J1407"/>
  <c r="M1399"/>
  <c r="I1399"/>
  <c r="M1383"/>
  <c r="I1383"/>
  <c r="M1375"/>
  <c r="J1375"/>
  <c r="M1367"/>
  <c r="I1367"/>
  <c r="M1351"/>
  <c r="J1351"/>
  <c r="M1335"/>
  <c r="J1335"/>
  <c r="I1335"/>
  <c r="M1327"/>
  <c r="I1327"/>
  <c r="M1311"/>
  <c r="I1311"/>
  <c r="M1303"/>
  <c r="J1303"/>
  <c r="M1295"/>
  <c r="I1295"/>
  <c r="M1287"/>
  <c r="I1287"/>
  <c r="J1287"/>
  <c r="M1279"/>
  <c r="I1279"/>
  <c r="M1271"/>
  <c r="I1271"/>
  <c r="M1255"/>
  <c r="I1255"/>
  <c r="J1255"/>
  <c r="M1239"/>
  <c r="I1239"/>
  <c r="M1231"/>
  <c r="I1231"/>
  <c r="J1231"/>
  <c r="M1223"/>
  <c r="I1223"/>
  <c r="J1223"/>
  <c r="I1215"/>
  <c r="M1215"/>
  <c r="J1215"/>
  <c r="M1207"/>
  <c r="I1207"/>
  <c r="J1207"/>
  <c r="M1199"/>
  <c r="J1199"/>
  <c r="I1199"/>
  <c r="M1191"/>
  <c r="J1191"/>
  <c r="I1191"/>
  <c r="M1183"/>
  <c r="J1183"/>
  <c r="I1183"/>
  <c r="M1175"/>
  <c r="J1175"/>
  <c r="I1175"/>
  <c r="M1167"/>
  <c r="J1167"/>
  <c r="I1167"/>
  <c r="M1151"/>
  <c r="J1151"/>
  <c r="I1151"/>
  <c r="M1143"/>
  <c r="J1143"/>
  <c r="M1135"/>
  <c r="J1135"/>
  <c r="I1135"/>
  <c r="M1127"/>
  <c r="J1127"/>
  <c r="M1119"/>
  <c r="J1119"/>
  <c r="I1119"/>
  <c r="M1111"/>
  <c r="J1111"/>
  <c r="M1103"/>
  <c r="J1103"/>
  <c r="I1103"/>
  <c r="M1087"/>
  <c r="J1087"/>
  <c r="M1071"/>
  <c r="J1071"/>
  <c r="M1063"/>
  <c r="I1063"/>
  <c r="M1047"/>
  <c r="I1047"/>
  <c r="M1039"/>
  <c r="J1039"/>
  <c r="M1031"/>
  <c r="I1031"/>
  <c r="M1015"/>
  <c r="I1015"/>
  <c r="M1007"/>
  <c r="J1007"/>
  <c r="M999"/>
  <c r="I999"/>
  <c r="M983"/>
  <c r="I983"/>
  <c r="M967"/>
  <c r="J967"/>
  <c r="M951"/>
  <c r="J951"/>
  <c r="I951"/>
  <c r="M943"/>
  <c r="I943"/>
  <c r="M927"/>
  <c r="I927"/>
  <c r="M919"/>
  <c r="J919"/>
  <c r="M911"/>
  <c r="I911"/>
  <c r="J911"/>
  <c r="M903"/>
  <c r="I903"/>
  <c r="M895"/>
  <c r="I895"/>
  <c r="J895"/>
  <c r="M887"/>
  <c r="I887"/>
  <c r="M879"/>
  <c r="I879"/>
  <c r="J879"/>
  <c r="M871"/>
  <c r="I871"/>
  <c r="I863"/>
  <c r="M863"/>
  <c r="J863"/>
  <c r="M855"/>
  <c r="I855"/>
  <c r="M847"/>
  <c r="I847"/>
  <c r="J847"/>
  <c r="M839"/>
  <c r="I839"/>
  <c r="J839"/>
  <c r="M831"/>
  <c r="I831"/>
  <c r="J831"/>
  <c r="M823"/>
  <c r="I823"/>
  <c r="J823"/>
  <c r="M815"/>
  <c r="J815"/>
  <c r="I815"/>
  <c r="J807"/>
  <c r="I807"/>
  <c r="M799"/>
  <c r="J799"/>
  <c r="I799"/>
  <c r="M791"/>
  <c r="J791"/>
  <c r="I791"/>
  <c r="M783"/>
  <c r="J783"/>
  <c r="I783"/>
  <c r="M775"/>
  <c r="J775"/>
  <c r="I775"/>
  <c r="M767"/>
  <c r="J767"/>
  <c r="I767"/>
  <c r="M759"/>
  <c r="J759"/>
  <c r="I759"/>
  <c r="M751"/>
  <c r="J751"/>
  <c r="I751"/>
  <c r="M743"/>
  <c r="J743"/>
  <c r="I743"/>
  <c r="J735"/>
  <c r="M735"/>
  <c r="I735"/>
  <c r="M727"/>
  <c r="J727"/>
  <c r="I727"/>
  <c r="M719"/>
  <c r="J719"/>
  <c r="M711"/>
  <c r="J711"/>
  <c r="M703"/>
  <c r="J703"/>
  <c r="I703"/>
  <c r="M695"/>
  <c r="J695"/>
  <c r="M679"/>
  <c r="I679"/>
  <c r="M663"/>
  <c r="I663"/>
  <c r="M647"/>
  <c r="J647"/>
  <c r="I647"/>
  <c r="M631"/>
  <c r="J631"/>
  <c r="M615"/>
  <c r="J615"/>
  <c r="I615"/>
  <c r="M599"/>
  <c r="J599"/>
  <c r="M591"/>
  <c r="I591"/>
  <c r="M583"/>
  <c r="J583"/>
  <c r="M575"/>
  <c r="I575"/>
  <c r="M559"/>
  <c r="J559"/>
  <c r="I559"/>
  <c r="M543"/>
  <c r="J543"/>
  <c r="M527"/>
  <c r="J527"/>
  <c r="I527"/>
  <c r="M511"/>
  <c r="J511"/>
  <c r="M495"/>
  <c r="J495"/>
  <c r="I495"/>
  <c r="M479"/>
  <c r="J479"/>
  <c r="M463"/>
  <c r="I463"/>
  <c r="J463"/>
  <c r="M455"/>
  <c r="I455"/>
  <c r="M447"/>
  <c r="I447"/>
  <c r="M431"/>
  <c r="I431"/>
  <c r="J431"/>
  <c r="M423"/>
  <c r="I423"/>
  <c r="J423"/>
  <c r="M415"/>
  <c r="I415"/>
  <c r="J415"/>
  <c r="M407"/>
  <c r="I407"/>
  <c r="J407"/>
  <c r="M399"/>
  <c r="J399"/>
  <c r="I399"/>
  <c r="M391"/>
  <c r="J391"/>
  <c r="I391"/>
  <c r="M383"/>
  <c r="J383"/>
  <c r="I383"/>
  <c r="J375"/>
  <c r="I375"/>
  <c r="M375"/>
  <c r="M367"/>
  <c r="J367"/>
  <c r="I367"/>
  <c r="M359"/>
  <c r="J359"/>
  <c r="I359"/>
  <c r="M351"/>
  <c r="J351"/>
  <c r="I351"/>
  <c r="M343"/>
  <c r="J343"/>
  <c r="I343"/>
  <c r="M335"/>
  <c r="J335"/>
  <c r="M327"/>
  <c r="J327"/>
  <c r="I327"/>
  <c r="M319"/>
  <c r="J319"/>
  <c r="M311"/>
  <c r="J311"/>
  <c r="I311"/>
  <c r="M295"/>
  <c r="J295"/>
  <c r="J279"/>
  <c r="I279"/>
  <c r="M263"/>
  <c r="J263"/>
  <c r="J247"/>
  <c r="I247"/>
  <c r="M231"/>
  <c r="J231"/>
  <c r="M215"/>
  <c r="J215"/>
  <c r="I215"/>
  <c r="M207"/>
  <c r="I207"/>
  <c r="M199"/>
  <c r="J199"/>
  <c r="M191"/>
  <c r="J191"/>
  <c r="I191"/>
  <c r="J183"/>
  <c r="I183"/>
  <c r="M183"/>
  <c r="M175"/>
  <c r="J175"/>
  <c r="I175"/>
  <c r="M167"/>
  <c r="J167"/>
  <c r="I167"/>
  <c r="M159"/>
  <c r="J159"/>
  <c r="I159"/>
  <c r="I151"/>
  <c r="J151"/>
  <c r="M143"/>
  <c r="I143"/>
  <c r="J143"/>
  <c r="M127"/>
  <c r="J127"/>
  <c r="M119"/>
  <c r="J119"/>
  <c r="I119"/>
  <c r="M111"/>
  <c r="I111"/>
  <c r="M103"/>
  <c r="I103"/>
  <c r="M95"/>
  <c r="I95"/>
  <c r="M87"/>
  <c r="J87"/>
  <c r="I87"/>
  <c r="M79"/>
  <c r="I79"/>
  <c r="J79"/>
  <c r="I2386"/>
  <c r="I2355"/>
  <c r="I2346"/>
  <c r="J2327"/>
  <c r="J2323"/>
  <c r="J2319"/>
  <c r="I2315"/>
  <c r="I2306"/>
  <c r="J2283"/>
  <c r="I2279"/>
  <c r="J2247"/>
  <c r="I2186"/>
  <c r="I2135"/>
  <c r="I2123"/>
  <c r="I2098"/>
  <c r="I2066"/>
  <c r="I2034"/>
  <c r="J2002"/>
  <c r="I1983"/>
  <c r="J1946"/>
  <c r="J1914"/>
  <c r="J1882"/>
  <c r="J1819"/>
  <c r="I1807"/>
  <c r="J1775"/>
  <c r="J1763"/>
  <c r="J1738"/>
  <c r="J1731"/>
  <c r="I1719"/>
  <c r="I1707"/>
  <c r="I1682"/>
  <c r="I1650"/>
  <c r="I1618"/>
  <c r="J1567"/>
  <c r="I1555"/>
  <c r="J1535"/>
  <c r="I1530"/>
  <c r="I1495"/>
  <c r="J1487"/>
  <c r="J1458"/>
  <c r="I1423"/>
  <c r="J1415"/>
  <c r="J1386"/>
  <c r="I1379"/>
  <c r="I1343"/>
  <c r="I1307"/>
  <c r="J1239"/>
  <c r="I1127"/>
  <c r="I1107"/>
  <c r="I1087"/>
  <c r="J1067"/>
  <c r="J1047"/>
  <c r="J1006"/>
  <c r="J975"/>
  <c r="J966"/>
  <c r="I947"/>
  <c r="J935"/>
  <c r="J915"/>
  <c r="I814"/>
  <c r="I794"/>
  <c r="J782"/>
  <c r="J762"/>
  <c r="J742"/>
  <c r="I702"/>
  <c r="I671"/>
  <c r="I662"/>
  <c r="I631"/>
  <c r="I611"/>
  <c r="J591"/>
  <c r="I551"/>
  <c r="J519"/>
  <c r="J499"/>
  <c r="I479"/>
  <c r="J439"/>
  <c r="I398"/>
  <c r="J366"/>
  <c r="J326"/>
  <c r="I287"/>
  <c r="J275"/>
  <c r="J255"/>
  <c r="I246"/>
  <c r="J214"/>
  <c r="I206"/>
  <c r="I126"/>
  <c r="I90"/>
  <c r="I78"/>
  <c r="M2139"/>
  <c r="M2019"/>
  <c r="M1999"/>
  <c r="M1903"/>
  <c r="M1159"/>
  <c r="M1106"/>
  <c r="M594"/>
  <c r="M210"/>
  <c r="M2282"/>
  <c r="I2282"/>
  <c r="M2274"/>
  <c r="I2274"/>
  <c r="M2266"/>
  <c r="I2266"/>
  <c r="M2258"/>
  <c r="I2258"/>
  <c r="M2250"/>
  <c r="J2250"/>
  <c r="M2242"/>
  <c r="J2242"/>
  <c r="M2234"/>
  <c r="J2234"/>
  <c r="M2226"/>
  <c r="J2226"/>
  <c r="I2226"/>
  <c r="M2218"/>
  <c r="J2218"/>
  <c r="M2210"/>
  <c r="J2210"/>
  <c r="M2202"/>
  <c r="J2202"/>
  <c r="M2194"/>
  <c r="J2194"/>
  <c r="M2154"/>
  <c r="I2154"/>
  <c r="M2146"/>
  <c r="I2146"/>
  <c r="M2138"/>
  <c r="I2138"/>
  <c r="M2130"/>
  <c r="I2130"/>
  <c r="M2122"/>
  <c r="J2122"/>
  <c r="M2114"/>
  <c r="J2114"/>
  <c r="M2106"/>
  <c r="J2106"/>
  <c r="M1978"/>
  <c r="J1978"/>
  <c r="I1978"/>
  <c r="M1970"/>
  <c r="J1970"/>
  <c r="M1850"/>
  <c r="I1850"/>
  <c r="M1842"/>
  <c r="I1842"/>
  <c r="M1834"/>
  <c r="J1834"/>
  <c r="M1826"/>
  <c r="J1826"/>
  <c r="M1818"/>
  <c r="J1818"/>
  <c r="M1810"/>
  <c r="J1810"/>
  <c r="M1802"/>
  <c r="J1802"/>
  <c r="M1794"/>
  <c r="J1794"/>
  <c r="M1762"/>
  <c r="I1762"/>
  <c r="M1754"/>
  <c r="I1754"/>
  <c r="M1746"/>
  <c r="I1746"/>
  <c r="M1730"/>
  <c r="I1730"/>
  <c r="M1714"/>
  <c r="I1714"/>
  <c r="J1706"/>
  <c r="M1706"/>
  <c r="I1706"/>
  <c r="M1594"/>
  <c r="I1594"/>
  <c r="M1586"/>
  <c r="I1586"/>
  <c r="M1578"/>
  <c r="J1578"/>
  <c r="M1570"/>
  <c r="J1570"/>
  <c r="M1562"/>
  <c r="J1562"/>
  <c r="M1554"/>
  <c r="J1554"/>
  <c r="M1546"/>
  <c r="J1546"/>
  <c r="M1538"/>
  <c r="J1538"/>
  <c r="M1522"/>
  <c r="J1522"/>
  <c r="M1498"/>
  <c r="J1498"/>
  <c r="I1498"/>
  <c r="M1482"/>
  <c r="J1482"/>
  <c r="M1466"/>
  <c r="J1466"/>
  <c r="I1466"/>
  <c r="M1442"/>
  <c r="J1442"/>
  <c r="M1426"/>
  <c r="J1426"/>
  <c r="I1426"/>
  <c r="M1410"/>
  <c r="J1410"/>
  <c r="M1394"/>
  <c r="J1394"/>
  <c r="I1394"/>
  <c r="M1378"/>
  <c r="J1378"/>
  <c r="M1362"/>
  <c r="J1362"/>
  <c r="I1362"/>
  <c r="M1354"/>
  <c r="I1354"/>
  <c r="M1346"/>
  <c r="I1346"/>
  <c r="M1338"/>
  <c r="I1338"/>
  <c r="I1330"/>
  <c r="M1330"/>
  <c r="J1330"/>
  <c r="M1322"/>
  <c r="J1322"/>
  <c r="I1322"/>
  <c r="M1314"/>
  <c r="J1314"/>
  <c r="M1306"/>
  <c r="J1306"/>
  <c r="I1306"/>
  <c r="M1298"/>
  <c r="J1298"/>
  <c r="I1298"/>
  <c r="M1290"/>
  <c r="J1290"/>
  <c r="I1290"/>
  <c r="J1282"/>
  <c r="I1282"/>
  <c r="M1274"/>
  <c r="J1274"/>
  <c r="I1274"/>
  <c r="J1266"/>
  <c r="I1266"/>
  <c r="M1266"/>
  <c r="M1258"/>
  <c r="J1258"/>
  <c r="I1258"/>
  <c r="M1250"/>
  <c r="J1250"/>
  <c r="I1250"/>
  <c r="M1242"/>
  <c r="J1242"/>
  <c r="I1242"/>
  <c r="J1234"/>
  <c r="I1234"/>
  <c r="M1226"/>
  <c r="J1226"/>
  <c r="M1218"/>
  <c r="J1218"/>
  <c r="M1210"/>
  <c r="J1210"/>
  <c r="I1210"/>
  <c r="M1202"/>
  <c r="I1202"/>
  <c r="M1186"/>
  <c r="I1186"/>
  <c r="M1178"/>
  <c r="J1178"/>
  <c r="M1170"/>
  <c r="I1170"/>
  <c r="J1154"/>
  <c r="I1154"/>
  <c r="M1138"/>
  <c r="J1138"/>
  <c r="M1122"/>
  <c r="J1122"/>
  <c r="I1122"/>
  <c r="M1098"/>
  <c r="I1098"/>
  <c r="M1090"/>
  <c r="J1090"/>
  <c r="M1082"/>
  <c r="I1082"/>
  <c r="M1066"/>
  <c r="J1066"/>
  <c r="I1066"/>
  <c r="M1050"/>
  <c r="J1050"/>
  <c r="M1034"/>
  <c r="J1034"/>
  <c r="I1034"/>
  <c r="M1018"/>
  <c r="J1018"/>
  <c r="M1002"/>
  <c r="J1002"/>
  <c r="I1002"/>
  <c r="M986"/>
  <c r="J986"/>
  <c r="M970"/>
  <c r="I970"/>
  <c r="J970"/>
  <c r="M962"/>
  <c r="I962"/>
  <c r="M954"/>
  <c r="I954"/>
  <c r="M946"/>
  <c r="I946"/>
  <c r="J946"/>
  <c r="M938"/>
  <c r="I938"/>
  <c r="J938"/>
  <c r="M930"/>
  <c r="I930"/>
  <c r="J930"/>
  <c r="M922"/>
  <c r="I922"/>
  <c r="J922"/>
  <c r="M914"/>
  <c r="I914"/>
  <c r="J914"/>
  <c r="M906"/>
  <c r="J906"/>
  <c r="I906"/>
  <c r="J898"/>
  <c r="I898"/>
  <c r="M898"/>
  <c r="M890"/>
  <c r="J890"/>
  <c r="I890"/>
  <c r="M882"/>
  <c r="J882"/>
  <c r="I882"/>
  <c r="M874"/>
  <c r="J874"/>
  <c r="I874"/>
  <c r="M866"/>
  <c r="J866"/>
  <c r="I866"/>
  <c r="M858"/>
  <c r="J858"/>
  <c r="I858"/>
  <c r="M850"/>
  <c r="J850"/>
  <c r="I850"/>
  <c r="M842"/>
  <c r="J842"/>
  <c r="M834"/>
  <c r="J834"/>
  <c r="I834"/>
  <c r="M826"/>
  <c r="J826"/>
  <c r="M818"/>
  <c r="J818"/>
  <c r="I818"/>
  <c r="M802"/>
  <c r="J802"/>
  <c r="M786"/>
  <c r="J786"/>
  <c r="I786"/>
  <c r="M770"/>
  <c r="J770"/>
  <c r="M754"/>
  <c r="J754"/>
  <c r="I754"/>
  <c r="M738"/>
  <c r="J738"/>
  <c r="M722"/>
  <c r="J722"/>
  <c r="I722"/>
  <c r="M714"/>
  <c r="I714"/>
  <c r="M698"/>
  <c r="I698"/>
  <c r="M682"/>
  <c r="J682"/>
  <c r="M666"/>
  <c r="J666"/>
  <c r="I666"/>
  <c r="M642"/>
  <c r="I642"/>
  <c r="M634"/>
  <c r="J634"/>
  <c r="M626"/>
  <c r="I626"/>
  <c r="M610"/>
  <c r="I610"/>
  <c r="M602"/>
  <c r="J602"/>
  <c r="M578"/>
  <c r="I578"/>
  <c r="J578"/>
  <c r="M570"/>
  <c r="I570"/>
  <c r="M562"/>
  <c r="I562"/>
  <c r="J562"/>
  <c r="M554"/>
  <c r="I554"/>
  <c r="J554"/>
  <c r="M546"/>
  <c r="I546"/>
  <c r="J546"/>
  <c r="M538"/>
  <c r="I538"/>
  <c r="J538"/>
  <c r="I530"/>
  <c r="J530"/>
  <c r="I522"/>
  <c r="M522"/>
  <c r="J522"/>
  <c r="M514"/>
  <c r="I514"/>
  <c r="J514"/>
  <c r="M506"/>
  <c r="I506"/>
  <c r="J506"/>
  <c r="M498"/>
  <c r="I498"/>
  <c r="J498"/>
  <c r="M490"/>
  <c r="I490"/>
  <c r="J490"/>
  <c r="M482"/>
  <c r="I482"/>
  <c r="J482"/>
  <c r="M474"/>
  <c r="I474"/>
  <c r="J474"/>
  <c r="M466"/>
  <c r="I466"/>
  <c r="J466"/>
  <c r="M458"/>
  <c r="J458"/>
  <c r="I458"/>
  <c r="M450"/>
  <c r="J450"/>
  <c r="I450"/>
  <c r="M442"/>
  <c r="J442"/>
  <c r="I442"/>
  <c r="M434"/>
  <c r="J434"/>
  <c r="M426"/>
  <c r="J426"/>
  <c r="M418"/>
  <c r="J418"/>
  <c r="I418"/>
  <c r="M410"/>
  <c r="J410"/>
  <c r="J402"/>
  <c r="M402"/>
  <c r="M394"/>
  <c r="I394"/>
  <c r="M386"/>
  <c r="J386"/>
  <c r="M378"/>
  <c r="I378"/>
  <c r="M362"/>
  <c r="I362"/>
  <c r="M354"/>
  <c r="J354"/>
  <c r="M346"/>
  <c r="I346"/>
  <c r="M330"/>
  <c r="J330"/>
  <c r="I330"/>
  <c r="M314"/>
  <c r="J314"/>
  <c r="M306"/>
  <c r="I306"/>
  <c r="M298"/>
  <c r="J298"/>
  <c r="M290"/>
  <c r="I290"/>
  <c r="M274"/>
  <c r="I274"/>
  <c r="M266"/>
  <c r="J266"/>
  <c r="M258"/>
  <c r="I258"/>
  <c r="M242"/>
  <c r="I242"/>
  <c r="M234"/>
  <c r="J234"/>
  <c r="M226"/>
  <c r="I226"/>
  <c r="M186"/>
  <c r="J186"/>
  <c r="M178"/>
  <c r="J178"/>
  <c r="I178"/>
  <c r="M170"/>
  <c r="I170"/>
  <c r="M146"/>
  <c r="J146"/>
  <c r="I146"/>
  <c r="M138"/>
  <c r="I138"/>
  <c r="J138"/>
  <c r="M114"/>
  <c r="J114"/>
  <c r="M106"/>
  <c r="I106"/>
  <c r="J106"/>
  <c r="M82"/>
  <c r="J82"/>
  <c r="J2370"/>
  <c r="J2338"/>
  <c r="J2298"/>
  <c r="I2194"/>
  <c r="J2162"/>
  <c r="I2106"/>
  <c r="J2074"/>
  <c r="J2042"/>
  <c r="J2010"/>
  <c r="I1986"/>
  <c r="I1962"/>
  <c r="I1930"/>
  <c r="I1898"/>
  <c r="I1866"/>
  <c r="I1778"/>
  <c r="J1690"/>
  <c r="J1658"/>
  <c r="J1626"/>
  <c r="I1570"/>
  <c r="I1538"/>
  <c r="J1490"/>
  <c r="J1418"/>
  <c r="J1338"/>
  <c r="J1202"/>
  <c r="J1162"/>
  <c r="I1042"/>
  <c r="J1030"/>
  <c r="J1010"/>
  <c r="J990"/>
  <c r="I838"/>
  <c r="I766"/>
  <c r="I746"/>
  <c r="I706"/>
  <c r="J686"/>
  <c r="I646"/>
  <c r="J614"/>
  <c r="J594"/>
  <c r="J574"/>
  <c r="I382"/>
  <c r="J370"/>
  <c r="I310"/>
  <c r="J290"/>
  <c r="I270"/>
  <c r="I250"/>
  <c r="I230"/>
  <c r="J218"/>
  <c r="J198"/>
  <c r="I186"/>
  <c r="I130"/>
  <c r="I118"/>
  <c r="I94"/>
  <c r="I82"/>
  <c r="M1738"/>
  <c r="M1647"/>
  <c r="M982"/>
  <c r="M526"/>
  <c r="M2387"/>
  <c r="J2387"/>
  <c r="M2219"/>
  <c r="I2219"/>
  <c r="M2211"/>
  <c r="I2211"/>
  <c r="M2203"/>
  <c r="I2203"/>
  <c r="M2187"/>
  <c r="J2187"/>
  <c r="I2187"/>
  <c r="J2179"/>
  <c r="I2179"/>
  <c r="M2171"/>
  <c r="J2171"/>
  <c r="I2171"/>
  <c r="M2163"/>
  <c r="J2163"/>
  <c r="I2163"/>
  <c r="M2155"/>
  <c r="J2155"/>
  <c r="M2147"/>
  <c r="J2147"/>
  <c r="M2099"/>
  <c r="I2099"/>
  <c r="M2091"/>
  <c r="I2091"/>
  <c r="M2083"/>
  <c r="I2083"/>
  <c r="M2075"/>
  <c r="I2075"/>
  <c r="M2059"/>
  <c r="I2059"/>
  <c r="M2051"/>
  <c r="I2051"/>
  <c r="M2043"/>
  <c r="I2043"/>
  <c r="M2027"/>
  <c r="I2027"/>
  <c r="M2011"/>
  <c r="I2011"/>
  <c r="M2003"/>
  <c r="J2003"/>
  <c r="M1995"/>
  <c r="J1995"/>
  <c r="M1987"/>
  <c r="J1987"/>
  <c r="M1971"/>
  <c r="I1971"/>
  <c r="M1963"/>
  <c r="J1963"/>
  <c r="I1963"/>
  <c r="J1955"/>
  <c r="M1955"/>
  <c r="I1955"/>
  <c r="J1947"/>
  <c r="I1947"/>
  <c r="M1939"/>
  <c r="J1939"/>
  <c r="I1939"/>
  <c r="M1931"/>
  <c r="J1931"/>
  <c r="I1931"/>
  <c r="J1923"/>
  <c r="M1923"/>
  <c r="I1923"/>
  <c r="J1915"/>
  <c r="I1915"/>
  <c r="M1907"/>
  <c r="J1907"/>
  <c r="I1907"/>
  <c r="M1899"/>
  <c r="J1899"/>
  <c r="I1899"/>
  <c r="M1891"/>
  <c r="J1891"/>
  <c r="I1891"/>
  <c r="J1883"/>
  <c r="I1883"/>
  <c r="M1875"/>
  <c r="J1875"/>
  <c r="I1875"/>
  <c r="M1867"/>
  <c r="J1867"/>
  <c r="I1867"/>
  <c r="M1859"/>
  <c r="J1859"/>
  <c r="I1859"/>
  <c r="M1851"/>
  <c r="J1851"/>
  <c r="M1843"/>
  <c r="J1843"/>
  <c r="M1787"/>
  <c r="I1787"/>
  <c r="M1779"/>
  <c r="I1779"/>
  <c r="M1771"/>
  <c r="I1771"/>
  <c r="J1699"/>
  <c r="I1699"/>
  <c r="M1691"/>
  <c r="J1691"/>
  <c r="I1691"/>
  <c r="J1683"/>
  <c r="I1683"/>
  <c r="M1675"/>
  <c r="J1675"/>
  <c r="I1675"/>
  <c r="M1667"/>
  <c r="J1667"/>
  <c r="I1667"/>
  <c r="M1659"/>
  <c r="J1659"/>
  <c r="I1659"/>
  <c r="M1651"/>
  <c r="J1651"/>
  <c r="I1651"/>
  <c r="M1643"/>
  <c r="J1643"/>
  <c r="I1643"/>
  <c r="M1635"/>
  <c r="J1635"/>
  <c r="I1635"/>
  <c r="M1627"/>
  <c r="J1627"/>
  <c r="I1627"/>
  <c r="J1619"/>
  <c r="I1619"/>
  <c r="J1611"/>
  <c r="M1611"/>
  <c r="I1611"/>
  <c r="J1603"/>
  <c r="I1603"/>
  <c r="M1603"/>
  <c r="M1595"/>
  <c r="J1595"/>
  <c r="M1587"/>
  <c r="J1587"/>
  <c r="M1531"/>
  <c r="I1531"/>
  <c r="M1523"/>
  <c r="J1523"/>
  <c r="M1515"/>
  <c r="J1515"/>
  <c r="I1515"/>
  <c r="M1507"/>
  <c r="J1507"/>
  <c r="I1507"/>
  <c r="M1491"/>
  <c r="J1491"/>
  <c r="M1475"/>
  <c r="J1475"/>
  <c r="I1475"/>
  <c r="M1459"/>
  <c r="J1459"/>
  <c r="M1451"/>
  <c r="I1451"/>
  <c r="M1435"/>
  <c r="J1435"/>
  <c r="I1435"/>
  <c r="M1419"/>
  <c r="J1419"/>
  <c r="J1403"/>
  <c r="I1403"/>
  <c r="M1371"/>
  <c r="J1371"/>
  <c r="I1371"/>
  <c r="M1347"/>
  <c r="I1347"/>
  <c r="M1339"/>
  <c r="J1339"/>
  <c r="M1331"/>
  <c r="I1331"/>
  <c r="M1315"/>
  <c r="J1315"/>
  <c r="M1299"/>
  <c r="I1299"/>
  <c r="J1299"/>
  <c r="M1291"/>
  <c r="I1291"/>
  <c r="J1291"/>
  <c r="M1283"/>
  <c r="I1283"/>
  <c r="M1275"/>
  <c r="I1275"/>
  <c r="J1275"/>
  <c r="M1267"/>
  <c r="I1267"/>
  <c r="M1259"/>
  <c r="I1259"/>
  <c r="J1259"/>
  <c r="M1251"/>
  <c r="I1251"/>
  <c r="M1243"/>
  <c r="I1243"/>
  <c r="J1243"/>
  <c r="M1235"/>
  <c r="I1235"/>
  <c r="M1227"/>
  <c r="I1227"/>
  <c r="J1227"/>
  <c r="M1219"/>
  <c r="I1219"/>
  <c r="J1219"/>
  <c r="M1211"/>
  <c r="I1211"/>
  <c r="J1211"/>
  <c r="J1203"/>
  <c r="I1203"/>
  <c r="M1195"/>
  <c r="J1195"/>
  <c r="I1195"/>
  <c r="M1187"/>
  <c r="J1187"/>
  <c r="I1187"/>
  <c r="M1179"/>
  <c r="J1179"/>
  <c r="I1179"/>
  <c r="M1171"/>
  <c r="J1171"/>
  <c r="I1171"/>
  <c r="M1163"/>
  <c r="J1163"/>
  <c r="M1155"/>
  <c r="J1155"/>
  <c r="M1147"/>
  <c r="J1147"/>
  <c r="I1147"/>
  <c r="M1139"/>
  <c r="J1139"/>
  <c r="M1131"/>
  <c r="J1131"/>
  <c r="M1123"/>
  <c r="J1123"/>
  <c r="M1115"/>
  <c r="J1115"/>
  <c r="I1115"/>
  <c r="M1091"/>
  <c r="I1091"/>
  <c r="M1083"/>
  <c r="J1083"/>
  <c r="M1075"/>
  <c r="J1075"/>
  <c r="M1059"/>
  <c r="J1059"/>
  <c r="I1059"/>
  <c r="M1043"/>
  <c r="J1043"/>
  <c r="J1027"/>
  <c r="I1027"/>
  <c r="M1011"/>
  <c r="J1011"/>
  <c r="M995"/>
  <c r="J995"/>
  <c r="I995"/>
  <c r="M979"/>
  <c r="J979"/>
  <c r="M971"/>
  <c r="I971"/>
  <c r="M963"/>
  <c r="J963"/>
  <c r="M955"/>
  <c r="I955"/>
  <c r="M939"/>
  <c r="J939"/>
  <c r="I939"/>
  <c r="M923"/>
  <c r="J923"/>
  <c r="M907"/>
  <c r="I907"/>
  <c r="J907"/>
  <c r="M891"/>
  <c r="I891"/>
  <c r="M883"/>
  <c r="I883"/>
  <c r="M875"/>
  <c r="I875"/>
  <c r="J875"/>
  <c r="M867"/>
  <c r="I867"/>
  <c r="M859"/>
  <c r="I859"/>
  <c r="M851"/>
  <c r="I851"/>
  <c r="M843"/>
  <c r="I843"/>
  <c r="J843"/>
  <c r="M835"/>
  <c r="I835"/>
  <c r="J835"/>
  <c r="M827"/>
  <c r="I827"/>
  <c r="J827"/>
  <c r="J819"/>
  <c r="I819"/>
  <c r="M819"/>
  <c r="J811"/>
  <c r="I811"/>
  <c r="J803"/>
  <c r="I803"/>
  <c r="M803"/>
  <c r="M795"/>
  <c r="J795"/>
  <c r="I795"/>
  <c r="M787"/>
  <c r="J787"/>
  <c r="I787"/>
  <c r="M779"/>
  <c r="J779"/>
  <c r="I779"/>
  <c r="M771"/>
  <c r="J771"/>
  <c r="I771"/>
  <c r="M763"/>
  <c r="J763"/>
  <c r="I763"/>
  <c r="J755"/>
  <c r="I755"/>
  <c r="M747"/>
  <c r="J747"/>
  <c r="I747"/>
  <c r="M739"/>
  <c r="J739"/>
  <c r="I739"/>
  <c r="M731"/>
  <c r="J731"/>
  <c r="I731"/>
  <c r="J723"/>
  <c r="I723"/>
  <c r="M723"/>
  <c r="M715"/>
  <c r="J715"/>
  <c r="M707"/>
  <c r="J707"/>
  <c r="I707"/>
  <c r="M699"/>
  <c r="J699"/>
  <c r="J691"/>
  <c r="I691"/>
  <c r="M675"/>
  <c r="J675"/>
  <c r="M659"/>
  <c r="J659"/>
  <c r="I659"/>
  <c r="M651"/>
  <c r="I651"/>
  <c r="M635"/>
  <c r="I635"/>
  <c r="M627"/>
  <c r="J627"/>
  <c r="M619"/>
  <c r="I619"/>
  <c r="M603"/>
  <c r="I603"/>
  <c r="M587"/>
  <c r="J587"/>
  <c r="M571"/>
  <c r="J571"/>
  <c r="I571"/>
  <c r="M563"/>
  <c r="I563"/>
  <c r="M547"/>
  <c r="I547"/>
  <c r="M539"/>
  <c r="J539"/>
  <c r="M531"/>
  <c r="I531"/>
  <c r="M515"/>
  <c r="I515"/>
  <c r="M507"/>
  <c r="J507"/>
  <c r="M483"/>
  <c r="I483"/>
  <c r="M475"/>
  <c r="J475"/>
  <c r="M467"/>
  <c r="I467"/>
  <c r="M459"/>
  <c r="I459"/>
  <c r="M451"/>
  <c r="I451"/>
  <c r="J451"/>
  <c r="M443"/>
  <c r="I443"/>
  <c r="I435"/>
  <c r="J435"/>
  <c r="M427"/>
  <c r="I427"/>
  <c r="J427"/>
  <c r="M419"/>
  <c r="I419"/>
  <c r="J419"/>
  <c r="M411"/>
  <c r="I411"/>
  <c r="J411"/>
  <c r="M403"/>
  <c r="I403"/>
  <c r="J403"/>
  <c r="M395"/>
  <c r="J395"/>
  <c r="I395"/>
  <c r="M387"/>
  <c r="J387"/>
  <c r="I387"/>
  <c r="M379"/>
  <c r="J379"/>
  <c r="I379"/>
  <c r="M371"/>
  <c r="J371"/>
  <c r="I371"/>
  <c r="M363"/>
  <c r="J363"/>
  <c r="I363"/>
  <c r="M355"/>
  <c r="J355"/>
  <c r="I355"/>
  <c r="M347"/>
  <c r="J347"/>
  <c r="I347"/>
  <c r="M339"/>
  <c r="J339"/>
  <c r="I339"/>
  <c r="M331"/>
  <c r="J331"/>
  <c r="M323"/>
  <c r="J323"/>
  <c r="I323"/>
  <c r="M315"/>
  <c r="J315"/>
  <c r="M299"/>
  <c r="I299"/>
  <c r="M291"/>
  <c r="J291"/>
  <c r="M283"/>
  <c r="I283"/>
  <c r="M267"/>
  <c r="I267"/>
  <c r="M259"/>
  <c r="J259"/>
  <c r="M251"/>
  <c r="I251"/>
  <c r="M235"/>
  <c r="I235"/>
  <c r="M227"/>
  <c r="J227"/>
  <c r="M219"/>
  <c r="I219"/>
  <c r="M203"/>
  <c r="J203"/>
  <c r="I203"/>
  <c r="J195"/>
  <c r="I195"/>
  <c r="M187"/>
  <c r="J187"/>
  <c r="I187"/>
  <c r="M179"/>
  <c r="I179"/>
  <c r="J179"/>
  <c r="M171"/>
  <c r="J171"/>
  <c r="M163"/>
  <c r="J163"/>
  <c r="M155"/>
  <c r="J155"/>
  <c r="I155"/>
  <c r="M147"/>
  <c r="I147"/>
  <c r="M139"/>
  <c r="J139"/>
  <c r="I139"/>
  <c r="M131"/>
  <c r="J131"/>
  <c r="I131"/>
  <c r="M123"/>
  <c r="J123"/>
  <c r="I123"/>
  <c r="I115"/>
  <c r="M115"/>
  <c r="J115"/>
  <c r="M107"/>
  <c r="I107"/>
  <c r="M99"/>
  <c r="I99"/>
  <c r="J91"/>
  <c r="I91"/>
  <c r="M83"/>
  <c r="I83"/>
  <c r="J83"/>
  <c r="J2379"/>
  <c r="I2362"/>
  <c r="J2343"/>
  <c r="I2339"/>
  <c r="I2330"/>
  <c r="J2303"/>
  <c r="I2299"/>
  <c r="I2290"/>
  <c r="J2267"/>
  <c r="I2263"/>
  <c r="J2258"/>
  <c r="I2227"/>
  <c r="J2195"/>
  <c r="I2170"/>
  <c r="I2151"/>
  <c r="J2138"/>
  <c r="J2119"/>
  <c r="I2107"/>
  <c r="I2082"/>
  <c r="J2075"/>
  <c r="I2050"/>
  <c r="J2043"/>
  <c r="I2018"/>
  <c r="J2011"/>
  <c r="I1999"/>
  <c r="J1986"/>
  <c r="I1975"/>
  <c r="J1962"/>
  <c r="J1930"/>
  <c r="J1898"/>
  <c r="J1866"/>
  <c r="J1835"/>
  <c r="I1823"/>
  <c r="I1810"/>
  <c r="J1803"/>
  <c r="I1791"/>
  <c r="J1778"/>
  <c r="J1754"/>
  <c r="J1747"/>
  <c r="J1722"/>
  <c r="J1703"/>
  <c r="I1698"/>
  <c r="I1666"/>
  <c r="I1634"/>
  <c r="I1602"/>
  <c r="I1583"/>
  <c r="J1551"/>
  <c r="I1539"/>
  <c r="I1519"/>
  <c r="I1506"/>
  <c r="I1499"/>
  <c r="I1491"/>
  <c r="J1483"/>
  <c r="J1447"/>
  <c r="I1434"/>
  <c r="I1427"/>
  <c r="I1419"/>
  <c r="J1411"/>
  <c r="I1375"/>
  <c r="J1354"/>
  <c r="J1346"/>
  <c r="I1339"/>
  <c r="I1303"/>
  <c r="J1295"/>
  <c r="I1194"/>
  <c r="I1163"/>
  <c r="I1143"/>
  <c r="I1123"/>
  <c r="J1082"/>
  <c r="I1074"/>
  <c r="J1051"/>
  <c r="J1042"/>
  <c r="J1031"/>
  <c r="J1022"/>
  <c r="I1011"/>
  <c r="I991"/>
  <c r="J971"/>
  <c r="J950"/>
  <c r="I931"/>
  <c r="J859"/>
  <c r="I798"/>
  <c r="I778"/>
  <c r="J746"/>
  <c r="J726"/>
  <c r="I718"/>
  <c r="J706"/>
  <c r="I687"/>
  <c r="I667"/>
  <c r="J646"/>
  <c r="J626"/>
  <c r="I606"/>
  <c r="I595"/>
  <c r="J586"/>
  <c r="J575"/>
  <c r="J566"/>
  <c r="J555"/>
  <c r="J535"/>
  <c r="J515"/>
  <c r="J443"/>
  <c r="I402"/>
  <c r="J382"/>
  <c r="J362"/>
  <c r="I322"/>
  <c r="I302"/>
  <c r="I291"/>
  <c r="I282"/>
  <c r="I271"/>
  <c r="I262"/>
  <c r="J250"/>
  <c r="J239"/>
  <c r="J230"/>
  <c r="J219"/>
  <c r="J210"/>
  <c r="I199"/>
  <c r="I166"/>
  <c r="I154"/>
  <c r="J130"/>
  <c r="J118"/>
  <c r="J107"/>
  <c r="J95"/>
  <c r="M2179"/>
  <c r="M2031"/>
  <c r="M1943"/>
  <c r="M1915"/>
  <c r="M1683"/>
  <c r="M1387"/>
  <c r="M1263"/>
  <c r="M1203"/>
  <c r="M758"/>
  <c r="M530"/>
  <c r="M151"/>
  <c r="J80"/>
  <c r="M256"/>
  <c r="J256"/>
  <c r="I256"/>
  <c r="J248"/>
  <c r="I248"/>
  <c r="M240"/>
  <c r="J240"/>
  <c r="I240"/>
  <c r="M232"/>
  <c r="J232"/>
  <c r="I232"/>
  <c r="M224"/>
  <c r="J224"/>
  <c r="I224"/>
  <c r="M216"/>
  <c r="J216"/>
  <c r="I216"/>
  <c r="M208"/>
  <c r="J208"/>
  <c r="M200"/>
  <c r="J200"/>
  <c r="M192"/>
  <c r="I192"/>
  <c r="J192"/>
  <c r="M176"/>
  <c r="I176"/>
  <c r="M168"/>
  <c r="I168"/>
  <c r="M160"/>
  <c r="I160"/>
  <c r="J160"/>
  <c r="M152"/>
  <c r="I152"/>
  <c r="M144"/>
  <c r="J144"/>
  <c r="M136"/>
  <c r="J136"/>
  <c r="M128"/>
  <c r="J128"/>
  <c r="I128"/>
  <c r="M120"/>
  <c r="J120"/>
  <c r="I120"/>
  <c r="M112"/>
  <c r="J112"/>
  <c r="M104"/>
  <c r="J104"/>
  <c r="M96"/>
  <c r="J96"/>
  <c r="I96"/>
  <c r="M88"/>
  <c r="J88"/>
  <c r="I88"/>
  <c r="N10"/>
  <c r="N8"/>
  <c r="N7"/>
  <c r="N9"/>
  <c r="N11"/>
  <c r="I18"/>
  <c r="I76"/>
  <c r="I28"/>
  <c r="I62"/>
  <c r="J64"/>
  <c r="J66"/>
  <c r="I71"/>
  <c r="J73"/>
  <c r="F322"/>
  <c r="F2172"/>
  <c r="F2083"/>
  <c r="F575"/>
  <c r="F430"/>
  <c r="F1954"/>
  <c r="F1758"/>
  <c r="F830"/>
  <c r="F678"/>
  <c r="F2258"/>
  <c r="F1471"/>
  <c r="F831"/>
  <c r="I35"/>
  <c r="I40"/>
  <c r="I77"/>
  <c r="F2336"/>
  <c r="I20"/>
  <c r="F1362"/>
  <c r="F1074"/>
  <c r="F1110"/>
  <c r="F974"/>
  <c r="F726"/>
  <c r="F710"/>
  <c r="F574"/>
  <c r="F278"/>
  <c r="F174"/>
  <c r="F826"/>
  <c r="F1510"/>
  <c r="F2118"/>
  <c r="F2046"/>
  <c r="F2022"/>
  <c r="F1727"/>
  <c r="F1358"/>
  <c r="F1222"/>
  <c r="F178"/>
  <c r="F2082"/>
  <c r="F2018"/>
  <c r="F1994"/>
  <c r="F1826"/>
  <c r="F1762"/>
  <c r="F1610"/>
  <c r="F1570"/>
  <c r="F1514"/>
  <c r="F1418"/>
  <c r="F1322"/>
  <c r="F1226"/>
  <c r="F1130"/>
  <c r="F2115"/>
  <c r="F2309"/>
  <c r="C2381"/>
  <c r="F2140"/>
  <c r="F1606"/>
  <c r="F1795"/>
  <c r="F2257"/>
  <c r="F1726"/>
  <c r="F1078"/>
  <c r="F2354"/>
  <c r="F2282"/>
  <c r="F2226"/>
  <c r="F2194"/>
  <c r="F2058"/>
  <c r="F1986"/>
  <c r="F1922"/>
  <c r="F1898"/>
  <c r="F1859"/>
  <c r="F1834"/>
  <c r="F1722"/>
  <c r="F1706"/>
  <c r="F1666"/>
  <c r="F1626"/>
  <c r="F1474"/>
  <c r="F1458"/>
  <c r="F1378"/>
  <c r="F1266"/>
  <c r="F1210"/>
  <c r="F1170"/>
  <c r="F1114"/>
  <c r="F2353"/>
  <c r="F2329"/>
  <c r="F1897"/>
  <c r="F2057"/>
  <c r="F1885"/>
  <c r="F1018"/>
  <c r="F978"/>
  <c r="F922"/>
  <c r="F882"/>
  <c r="F866"/>
  <c r="F770"/>
  <c r="F730"/>
  <c r="F674"/>
  <c r="F634"/>
  <c r="F618"/>
  <c r="F426"/>
  <c r="AA426" s="1"/>
  <c r="F2230"/>
  <c r="F2142"/>
  <c r="F1926"/>
  <c r="F1326"/>
  <c r="F959"/>
  <c r="F926"/>
  <c r="F2310"/>
  <c r="F2262"/>
  <c r="F2206"/>
  <c r="F1858"/>
  <c r="F2086"/>
  <c r="F1918"/>
  <c r="F1822"/>
  <c r="F82"/>
  <c r="F2378"/>
  <c r="F578"/>
  <c r="F522"/>
  <c r="F482"/>
  <c r="F386"/>
  <c r="F370"/>
  <c r="F330"/>
  <c r="F274"/>
  <c r="F234"/>
  <c r="F138"/>
  <c r="F122"/>
  <c r="F2174"/>
  <c r="F1982"/>
  <c r="F1958"/>
  <c r="F1862"/>
  <c r="F1798"/>
  <c r="F1670"/>
  <c r="F1662"/>
  <c r="F1574"/>
  <c r="F1566"/>
  <c r="F1518"/>
  <c r="F1422"/>
  <c r="F1414"/>
  <c r="F1318"/>
  <c r="F1270"/>
  <c r="F1262"/>
  <c r="F1174"/>
  <c r="F1166"/>
  <c r="F1070"/>
  <c r="F1022"/>
  <c r="F1014"/>
  <c r="F918"/>
  <c r="F862"/>
  <c r="F822"/>
  <c r="F774"/>
  <c r="AA774" s="1"/>
  <c r="F766"/>
  <c r="F670"/>
  <c r="F614"/>
  <c r="F526"/>
  <c r="F518"/>
  <c r="F478"/>
  <c r="F462"/>
  <c r="F422"/>
  <c r="F366"/>
  <c r="F326"/>
  <c r="F270"/>
  <c r="AA270" s="1"/>
  <c r="F230"/>
  <c r="F214"/>
  <c r="AA214" s="1"/>
  <c r="F182"/>
  <c r="F118"/>
  <c r="F2387"/>
  <c r="F2355"/>
  <c r="F2323"/>
  <c r="F2291"/>
  <c r="F2259"/>
  <c r="F2227"/>
  <c r="F2195"/>
  <c r="F2381"/>
  <c r="F2285"/>
  <c r="F2277"/>
  <c r="F2261"/>
  <c r="F2253"/>
  <c r="F2245"/>
  <c r="F2229"/>
  <c r="F2213"/>
  <c r="F2205"/>
  <c r="F2197"/>
  <c r="F2189"/>
  <c r="F2173"/>
  <c r="F2165"/>
  <c r="F2157"/>
  <c r="F2149"/>
  <c r="F2141"/>
  <c r="F2133"/>
  <c r="F2125"/>
  <c r="F2109"/>
  <c r="F2085"/>
  <c r="F2069"/>
  <c r="F2053"/>
  <c r="F2037"/>
  <c r="F2021"/>
  <c r="F2005"/>
  <c r="F1989"/>
  <c r="F1973"/>
  <c r="F1957"/>
  <c r="F1941"/>
  <c r="F1925"/>
  <c r="F1909"/>
  <c r="F1893"/>
  <c r="F1877"/>
  <c r="F1861"/>
  <c r="F1845"/>
  <c r="F1829"/>
  <c r="F1813"/>
  <c r="F1797"/>
  <c r="F1781"/>
  <c r="F1765"/>
  <c r="F2368"/>
  <c r="F2337"/>
  <c r="F2313"/>
  <c r="F2304"/>
  <c r="F2256"/>
  <c r="F2233"/>
  <c r="F2192"/>
  <c r="F2177"/>
  <c r="F2153"/>
  <c r="F2128"/>
  <c r="F2121"/>
  <c r="F2025"/>
  <c r="F1961"/>
  <c r="F1801"/>
  <c r="F2371"/>
  <c r="F2339"/>
  <c r="F2307"/>
  <c r="F2275"/>
  <c r="F2243"/>
  <c r="F2211"/>
  <c r="F2365"/>
  <c r="F2341"/>
  <c r="F2294"/>
  <c r="F2077"/>
  <c r="F2045"/>
  <c r="F1901"/>
  <c r="F1821"/>
  <c r="F1630"/>
  <c r="F1478"/>
  <c r="F1286"/>
  <c r="F1134"/>
  <c r="F982"/>
  <c r="F390"/>
  <c r="F334"/>
  <c r="F142"/>
  <c r="F2385"/>
  <c r="F2225"/>
  <c r="F2178"/>
  <c r="F2154"/>
  <c r="F2122"/>
  <c r="F2026"/>
  <c r="F1962"/>
  <c r="F1802"/>
  <c r="F1330"/>
  <c r="F1082"/>
  <c r="F930"/>
  <c r="F682"/>
  <c r="F434"/>
  <c r="F2366"/>
  <c r="F2350"/>
  <c r="F2342"/>
  <c r="F2326"/>
  <c r="F2278"/>
  <c r="F2246"/>
  <c r="F2222"/>
  <c r="F2214"/>
  <c r="F2190"/>
  <c r="F2158"/>
  <c r="F2134"/>
  <c r="F2126"/>
  <c r="F2102"/>
  <c r="F2078"/>
  <c r="F2062"/>
  <c r="F2038"/>
  <c r="F2014"/>
  <c r="F2006"/>
  <c r="F1998"/>
  <c r="F1942"/>
  <c r="F1934"/>
  <c r="F1902"/>
  <c r="F1878"/>
  <c r="F1854"/>
  <c r="F1846"/>
  <c r="F1838"/>
  <c r="F1782"/>
  <c r="F1750"/>
  <c r="F1734"/>
  <c r="F1702"/>
  <c r="F1694"/>
  <c r="F1638"/>
  <c r="F1598"/>
  <c r="F1582"/>
  <c r="F1550"/>
  <c r="F1542"/>
  <c r="F1502"/>
  <c r="F1486"/>
  <c r="F1454"/>
  <c r="F1446"/>
  <c r="F1390"/>
  <c r="F1350"/>
  <c r="F1334"/>
  <c r="F1302"/>
  <c r="F1294"/>
  <c r="F1254"/>
  <c r="F1238"/>
  <c r="F1206"/>
  <c r="F1198"/>
  <c r="F1142"/>
  <c r="F1102"/>
  <c r="F1086"/>
  <c r="F1054"/>
  <c r="F1046"/>
  <c r="F1006"/>
  <c r="F990"/>
  <c r="F958"/>
  <c r="F950"/>
  <c r="F894"/>
  <c r="F854"/>
  <c r="F806"/>
  <c r="F798"/>
  <c r="F758"/>
  <c r="F742"/>
  <c r="F702"/>
  <c r="F646"/>
  <c r="F606"/>
  <c r="F558"/>
  <c r="F550"/>
  <c r="F510"/>
  <c r="F494"/>
  <c r="F454"/>
  <c r="F398"/>
  <c r="F358"/>
  <c r="F310"/>
  <c r="F302"/>
  <c r="F262"/>
  <c r="F246"/>
  <c r="F206"/>
  <c r="F198"/>
  <c r="F150"/>
  <c r="F110"/>
  <c r="F2370"/>
  <c r="F2322"/>
  <c r="F2306"/>
  <c r="F2298"/>
  <c r="F2274"/>
  <c r="F2266"/>
  <c r="F2242"/>
  <c r="F2210"/>
  <c r="F2186"/>
  <c r="F2170"/>
  <c r="F2138"/>
  <c r="F2098"/>
  <c r="F2066"/>
  <c r="F2042"/>
  <c r="F2002"/>
  <c r="F1978"/>
  <c r="F1938"/>
  <c r="F1914"/>
  <c r="F1906"/>
  <c r="F1882"/>
  <c r="F1874"/>
  <c r="F1842"/>
  <c r="F1818"/>
  <c r="F1786"/>
  <c r="F1778"/>
  <c r="F1754"/>
  <c r="F1730"/>
  <c r="F1698"/>
  <c r="F1690"/>
  <c r="F1658"/>
  <c r="F1642"/>
  <c r="F1634"/>
  <c r="F1602"/>
  <c r="F1546"/>
  <c r="F1538"/>
  <c r="F1506"/>
  <c r="F1482"/>
  <c r="F1450"/>
  <c r="F1442"/>
  <c r="F1410"/>
  <c r="F1394"/>
  <c r="F1386"/>
  <c r="F1354"/>
  <c r="F1346"/>
  <c r="F1298"/>
  <c r="F1290"/>
  <c r="F1258"/>
  <c r="F1234"/>
  <c r="F1202"/>
  <c r="F1194"/>
  <c r="F1162"/>
  <c r="F1146"/>
  <c r="F1138"/>
  <c r="F1106"/>
  <c r="F1098"/>
  <c r="F1050"/>
  <c r="F1042"/>
  <c r="F1010"/>
  <c r="F986"/>
  <c r="F954"/>
  <c r="F946"/>
  <c r="F914"/>
  <c r="F898"/>
  <c r="F890"/>
  <c r="F858"/>
  <c r="F850"/>
  <c r="F834"/>
  <c r="F802"/>
  <c r="F794"/>
  <c r="F762"/>
  <c r="F738"/>
  <c r="F706"/>
  <c r="F698"/>
  <c r="F666"/>
  <c r="F650"/>
  <c r="F642"/>
  <c r="F610"/>
  <c r="F602"/>
  <c r="F586"/>
  <c r="F554"/>
  <c r="F546"/>
  <c r="F514"/>
  <c r="F490"/>
  <c r="F458"/>
  <c r="F450"/>
  <c r="AA450" s="1"/>
  <c r="F418"/>
  <c r="F402"/>
  <c r="F394"/>
  <c r="F362"/>
  <c r="F354"/>
  <c r="F338"/>
  <c r="F306"/>
  <c r="F298"/>
  <c r="F266"/>
  <c r="F242"/>
  <c r="F210"/>
  <c r="F202"/>
  <c r="F170"/>
  <c r="F154"/>
  <c r="F146"/>
  <c r="F114"/>
  <c r="F106"/>
  <c r="F90"/>
  <c r="F2363"/>
  <c r="F2331"/>
  <c r="F2299"/>
  <c r="F2267"/>
  <c r="F2235"/>
  <c r="F2203"/>
  <c r="F2382"/>
  <c r="F2349"/>
  <c r="F2325"/>
  <c r="F2094"/>
  <c r="F1981"/>
  <c r="F1933"/>
  <c r="F1534"/>
  <c r="F790"/>
  <c r="F734"/>
  <c r="F238"/>
  <c r="F86"/>
  <c r="F2321"/>
  <c r="F2297"/>
  <c r="F2265"/>
  <c r="F2241"/>
  <c r="F2193"/>
  <c r="F2161"/>
  <c r="F2137"/>
  <c r="F2097"/>
  <c r="F1977"/>
  <c r="F1945"/>
  <c r="F1865"/>
  <c r="F1817"/>
  <c r="F1674"/>
  <c r="F1426"/>
  <c r="F1178"/>
  <c r="F1599"/>
  <c r="F703"/>
  <c r="F2379"/>
  <c r="F2347"/>
  <c r="F2315"/>
  <c r="F2283"/>
  <c r="F2251"/>
  <c r="F2219"/>
  <c r="F2187"/>
  <c r="F2051"/>
  <c r="F2301"/>
  <c r="F2101"/>
  <c r="F2061"/>
  <c r="F1997"/>
  <c r="F1965"/>
  <c r="F1917"/>
  <c r="F1837"/>
  <c r="F1805"/>
  <c r="F1382"/>
  <c r="F1230"/>
  <c r="F1038"/>
  <c r="F886"/>
  <c r="F638"/>
  <c r="F582"/>
  <c r="F542"/>
  <c r="AA542" s="1"/>
  <c r="F486"/>
  <c r="F294"/>
  <c r="F2393"/>
  <c r="F2369"/>
  <c r="F2338"/>
  <c r="F2314"/>
  <c r="F2281"/>
  <c r="F2249"/>
  <c r="F2209"/>
  <c r="F2041"/>
  <c r="F1881"/>
  <c r="F1785"/>
  <c r="F1578"/>
  <c r="F186"/>
  <c r="F2237"/>
  <c r="F2236"/>
  <c r="F2181"/>
  <c r="F2180"/>
  <c r="F2284"/>
  <c r="F2204"/>
  <c r="F2348"/>
  <c r="F2292"/>
  <c r="F1853"/>
  <c r="F1773"/>
  <c r="F2345"/>
  <c r="F2273"/>
  <c r="F2169"/>
  <c r="F2129"/>
  <c r="F2358"/>
  <c r="F2318"/>
  <c r="F2254"/>
  <c r="F2182"/>
  <c r="F2070"/>
  <c r="F1966"/>
  <c r="F1894"/>
  <c r="F1806"/>
  <c r="F1710"/>
  <c r="F1646"/>
  <c r="F1558"/>
  <c r="F1462"/>
  <c r="F1406"/>
  <c r="F1310"/>
  <c r="F1190"/>
  <c r="F1150"/>
  <c r="F966"/>
  <c r="F934"/>
  <c r="F870"/>
  <c r="F838"/>
  <c r="F750"/>
  <c r="F718"/>
  <c r="F654"/>
  <c r="F630"/>
  <c r="F446"/>
  <c r="F406"/>
  <c r="AA406" s="1"/>
  <c r="F318"/>
  <c r="F222"/>
  <c r="F2330"/>
  <c r="F2202"/>
  <c r="F2162"/>
  <c r="F1946"/>
  <c r="F1890"/>
  <c r="F1850"/>
  <c r="F1682"/>
  <c r="F1554"/>
  <c r="F1522"/>
  <c r="F1490"/>
  <c r="F1402"/>
  <c r="F1314"/>
  <c r="F1218"/>
  <c r="F1090"/>
  <c r="F1026"/>
  <c r="F938"/>
  <c r="F818"/>
  <c r="F754"/>
  <c r="F714"/>
  <c r="F658"/>
  <c r="F562"/>
  <c r="F498"/>
  <c r="F466"/>
  <c r="F410"/>
  <c r="F290"/>
  <c r="F250"/>
  <c r="F130"/>
  <c r="F2156"/>
  <c r="F2391"/>
  <c r="F2359"/>
  <c r="F2319"/>
  <c r="F2287"/>
  <c r="F2263"/>
  <c r="F2231"/>
  <c r="F2207"/>
  <c r="F2175"/>
  <c r="F2143"/>
  <c r="F2111"/>
  <c r="F2079"/>
  <c r="F2047"/>
  <c r="F2015"/>
  <c r="F1983"/>
  <c r="F1951"/>
  <c r="F1919"/>
  <c r="F1887"/>
  <c r="F1847"/>
  <c r="F1807"/>
  <c r="F1775"/>
  <c r="F1743"/>
  <c r="F1695"/>
  <c r="F1663"/>
  <c r="F1631"/>
  <c r="F1591"/>
  <c r="F1559"/>
  <c r="F1527"/>
  <c r="F1495"/>
  <c r="F1455"/>
  <c r="F1423"/>
  <c r="F1391"/>
  <c r="F1359"/>
  <c r="F1327"/>
  <c r="F1295"/>
  <c r="F1255"/>
  <c r="F1223"/>
  <c r="F1191"/>
  <c r="F1159"/>
  <c r="F1119"/>
  <c r="F1087"/>
  <c r="F1055"/>
  <c r="F1023"/>
  <c r="F991"/>
  <c r="F951"/>
  <c r="F919"/>
  <c r="F887"/>
  <c r="F855"/>
  <c r="F791"/>
  <c r="F759"/>
  <c r="F743"/>
  <c r="F711"/>
  <c r="F695"/>
  <c r="F679"/>
  <c r="F663"/>
  <c r="F647"/>
  <c r="F639"/>
  <c r="F623"/>
  <c r="F615"/>
  <c r="F607"/>
  <c r="F599"/>
  <c r="F591"/>
  <c r="F583"/>
  <c r="F567"/>
  <c r="F559"/>
  <c r="F551"/>
  <c r="F543"/>
  <c r="F535"/>
  <c r="F527"/>
  <c r="F519"/>
  <c r="F511"/>
  <c r="F503"/>
  <c r="F495"/>
  <c r="F487"/>
  <c r="F479"/>
  <c r="F471"/>
  <c r="F463"/>
  <c r="F455"/>
  <c r="F439"/>
  <c r="F431"/>
  <c r="F423"/>
  <c r="F415"/>
  <c r="F407"/>
  <c r="F399"/>
  <c r="F391"/>
  <c r="F383"/>
  <c r="F375"/>
  <c r="F367"/>
  <c r="F359"/>
  <c r="F351"/>
  <c r="F343"/>
  <c r="F335"/>
  <c r="F327"/>
  <c r="F319"/>
  <c r="F311"/>
  <c r="F303"/>
  <c r="F295"/>
  <c r="F287"/>
  <c r="F255"/>
  <c r="F247"/>
  <c r="F239"/>
  <c r="F231"/>
  <c r="F223"/>
  <c r="F215"/>
  <c r="F207"/>
  <c r="F199"/>
  <c r="F191"/>
  <c r="F183"/>
  <c r="F175"/>
  <c r="F167"/>
  <c r="F159"/>
  <c r="F151"/>
  <c r="F143"/>
  <c r="F135"/>
  <c r="F127"/>
  <c r="F119"/>
  <c r="F111"/>
  <c r="F95"/>
  <c r="F87"/>
  <c r="F1987"/>
  <c r="F1827"/>
  <c r="F2269"/>
  <c r="F2268"/>
  <c r="F2380"/>
  <c r="F2356"/>
  <c r="F2293"/>
  <c r="F2389"/>
  <c r="F2317"/>
  <c r="F2029"/>
  <c r="F2377"/>
  <c r="F2201"/>
  <c r="F2073"/>
  <c r="F1993"/>
  <c r="F1833"/>
  <c r="F2374"/>
  <c r="F2334"/>
  <c r="F2270"/>
  <c r="F2030"/>
  <c r="F1990"/>
  <c r="F1950"/>
  <c r="F1886"/>
  <c r="F1830"/>
  <c r="F1790"/>
  <c r="F1742"/>
  <c r="F1686"/>
  <c r="F1622"/>
  <c r="F1526"/>
  <c r="F1438"/>
  <c r="F1342"/>
  <c r="F1158"/>
  <c r="F1118"/>
  <c r="F1062"/>
  <c r="F942"/>
  <c r="F878"/>
  <c r="F782"/>
  <c r="F694"/>
  <c r="F598"/>
  <c r="F502"/>
  <c r="F414"/>
  <c r="F374"/>
  <c r="F342"/>
  <c r="F254"/>
  <c r="F134"/>
  <c r="F94"/>
  <c r="F2362"/>
  <c r="F2290"/>
  <c r="F2218"/>
  <c r="F2130"/>
  <c r="F2090"/>
  <c r="F2050"/>
  <c r="F1970"/>
  <c r="F1930"/>
  <c r="F1866"/>
  <c r="F1794"/>
  <c r="F1746"/>
  <c r="F1618"/>
  <c r="F1586"/>
  <c r="F1498"/>
  <c r="F1370"/>
  <c r="F1282"/>
  <c r="F1154"/>
  <c r="F1058"/>
  <c r="F970"/>
  <c r="F906"/>
  <c r="F778"/>
  <c r="F746"/>
  <c r="F626"/>
  <c r="F538"/>
  <c r="F474"/>
  <c r="F378"/>
  <c r="F282"/>
  <c r="F194"/>
  <c r="F447"/>
  <c r="F2383"/>
  <c r="F2351"/>
  <c r="F2327"/>
  <c r="F2303"/>
  <c r="F2271"/>
  <c r="F2239"/>
  <c r="F2199"/>
  <c r="F2159"/>
  <c r="F2127"/>
  <c r="F2095"/>
  <c r="F2071"/>
  <c r="F2039"/>
  <c r="F1999"/>
  <c r="F1967"/>
  <c r="F1935"/>
  <c r="F1911"/>
  <c r="F1879"/>
  <c r="F1855"/>
  <c r="F1823"/>
  <c r="F1791"/>
  <c r="F1759"/>
  <c r="F1719"/>
  <c r="F1687"/>
  <c r="F1655"/>
  <c r="F1623"/>
  <c r="F1567"/>
  <c r="F1535"/>
  <c r="F1503"/>
  <c r="F1463"/>
  <c r="F1431"/>
  <c r="F1399"/>
  <c r="F1367"/>
  <c r="F1335"/>
  <c r="F1303"/>
  <c r="F1271"/>
  <c r="F1239"/>
  <c r="F1207"/>
  <c r="F1175"/>
  <c r="F1143"/>
  <c r="F1111"/>
  <c r="F1079"/>
  <c r="F1047"/>
  <c r="F1015"/>
  <c r="F983"/>
  <c r="F927"/>
  <c r="F895"/>
  <c r="F863"/>
  <c r="F823"/>
  <c r="F799"/>
  <c r="F767"/>
  <c r="F751"/>
  <c r="AA751" s="1"/>
  <c r="F719"/>
  <c r="F687"/>
  <c r="F671"/>
  <c r="F655"/>
  <c r="F631"/>
  <c r="F279"/>
  <c r="F2244"/>
  <c r="F2388"/>
  <c r="F2316"/>
  <c r="F2357"/>
  <c r="F2373"/>
  <c r="F2013"/>
  <c r="F2361"/>
  <c r="F2289"/>
  <c r="F2217"/>
  <c r="F2089"/>
  <c r="F2009"/>
  <c r="F1929"/>
  <c r="F1849"/>
  <c r="F1774"/>
  <c r="F2286"/>
  <c r="F2238"/>
  <c r="F2198"/>
  <c r="F2150"/>
  <c r="F2110"/>
  <c r="F1974"/>
  <c r="F1766"/>
  <c r="F1654"/>
  <c r="F1614"/>
  <c r="F1470"/>
  <c r="F1430"/>
  <c r="F1398"/>
  <c r="F1366"/>
  <c r="F1278"/>
  <c r="F1214"/>
  <c r="F1126"/>
  <c r="F1030"/>
  <c r="F910"/>
  <c r="F846"/>
  <c r="F686"/>
  <c r="F566"/>
  <c r="F438"/>
  <c r="F350"/>
  <c r="F190"/>
  <c r="F158"/>
  <c r="F2386"/>
  <c r="F2346"/>
  <c r="F2250"/>
  <c r="F2146"/>
  <c r="F2106"/>
  <c r="F2074"/>
  <c r="F2034"/>
  <c r="F1714"/>
  <c r="F1594"/>
  <c r="F1530"/>
  <c r="F1434"/>
  <c r="F1338"/>
  <c r="F1250"/>
  <c r="F1186"/>
  <c r="F1066"/>
  <c r="F1002"/>
  <c r="F874"/>
  <c r="F786"/>
  <c r="F722"/>
  <c r="F594"/>
  <c r="F530"/>
  <c r="F442"/>
  <c r="F314"/>
  <c r="AA314" s="1"/>
  <c r="F226"/>
  <c r="F2367"/>
  <c r="F2335"/>
  <c r="F2295"/>
  <c r="F2255"/>
  <c r="F2223"/>
  <c r="F2183"/>
  <c r="F2151"/>
  <c r="F2119"/>
  <c r="F2087"/>
  <c r="F2055"/>
  <c r="F2023"/>
  <c r="F1991"/>
  <c r="F1959"/>
  <c r="F1927"/>
  <c r="F1895"/>
  <c r="F1863"/>
  <c r="F1831"/>
  <c r="F1799"/>
  <c r="F1767"/>
  <c r="F1735"/>
  <c r="F1703"/>
  <c r="F1671"/>
  <c r="F1639"/>
  <c r="F1607"/>
  <c r="F1575"/>
  <c r="F1543"/>
  <c r="F1511"/>
  <c r="F1479"/>
  <c r="F1447"/>
  <c r="F1415"/>
  <c r="F1383"/>
  <c r="F1351"/>
  <c r="F1319"/>
  <c r="F1287"/>
  <c r="F1263"/>
  <c r="F1231"/>
  <c r="F1199"/>
  <c r="F1167"/>
  <c r="F1135"/>
  <c r="F1103"/>
  <c r="F1071"/>
  <c r="F1039"/>
  <c r="F1007"/>
  <c r="F967"/>
  <c r="F935"/>
  <c r="F903"/>
  <c r="F879"/>
  <c r="F847"/>
  <c r="F815"/>
  <c r="F783"/>
  <c r="F735"/>
  <c r="F271"/>
  <c r="F2221"/>
  <c r="F2220"/>
  <c r="F2324"/>
  <c r="F2333"/>
  <c r="F2093"/>
  <c r="F1949"/>
  <c r="F1869"/>
  <c r="F1789"/>
  <c r="F2305"/>
  <c r="F2185"/>
  <c r="F2145"/>
  <c r="F1913"/>
  <c r="F2390"/>
  <c r="F2302"/>
  <c r="F2166"/>
  <c r="F2054"/>
  <c r="F1910"/>
  <c r="F1870"/>
  <c r="F1814"/>
  <c r="F1718"/>
  <c r="F1678"/>
  <c r="F1590"/>
  <c r="F1494"/>
  <c r="F1374"/>
  <c r="F1246"/>
  <c r="F1182"/>
  <c r="F1094"/>
  <c r="F998"/>
  <c r="F902"/>
  <c r="F814"/>
  <c r="F662"/>
  <c r="F622"/>
  <c r="F590"/>
  <c r="F534"/>
  <c r="F470"/>
  <c r="F382"/>
  <c r="F286"/>
  <c r="F166"/>
  <c r="F126"/>
  <c r="F2234"/>
  <c r="F2114"/>
  <c r="F2010"/>
  <c r="F1810"/>
  <c r="F1770"/>
  <c r="F1738"/>
  <c r="F1650"/>
  <c r="F1562"/>
  <c r="F1466"/>
  <c r="F1306"/>
  <c r="F1274"/>
  <c r="F1242"/>
  <c r="F1122"/>
  <c r="F1034"/>
  <c r="F994"/>
  <c r="F962"/>
  <c r="F842"/>
  <c r="F810"/>
  <c r="F690"/>
  <c r="F570"/>
  <c r="F506"/>
  <c r="F346"/>
  <c r="F258"/>
  <c r="F218"/>
  <c r="F162"/>
  <c r="F98"/>
  <c r="F2375"/>
  <c r="F2343"/>
  <c r="F2311"/>
  <c r="F2279"/>
  <c r="F2247"/>
  <c r="F2215"/>
  <c r="F2191"/>
  <c r="F2167"/>
  <c r="F2135"/>
  <c r="F2103"/>
  <c r="F2063"/>
  <c r="F2031"/>
  <c r="F2007"/>
  <c r="F1975"/>
  <c r="F1943"/>
  <c r="F1903"/>
  <c r="F1871"/>
  <c r="F1839"/>
  <c r="F1815"/>
  <c r="F1783"/>
  <c r="F1751"/>
  <c r="F1711"/>
  <c r="F1679"/>
  <c r="F1647"/>
  <c r="F1615"/>
  <c r="F1583"/>
  <c r="F1551"/>
  <c r="F1519"/>
  <c r="F1487"/>
  <c r="F1439"/>
  <c r="F1407"/>
  <c r="F1375"/>
  <c r="F1343"/>
  <c r="F1311"/>
  <c r="F1279"/>
  <c r="F1247"/>
  <c r="F1215"/>
  <c r="F1183"/>
  <c r="F1151"/>
  <c r="F1127"/>
  <c r="F1095"/>
  <c r="F1063"/>
  <c r="F1031"/>
  <c r="F999"/>
  <c r="F975"/>
  <c r="F943"/>
  <c r="F911"/>
  <c r="F871"/>
  <c r="F839"/>
  <c r="F807"/>
  <c r="F775"/>
  <c r="F727"/>
  <c r="F263"/>
  <c r="F2179"/>
  <c r="F2171"/>
  <c r="F2163"/>
  <c r="F2155"/>
  <c r="F2147"/>
  <c r="F2139"/>
  <c r="F2131"/>
  <c r="F2123"/>
  <c r="F2107"/>
  <c r="F2099"/>
  <c r="F2091"/>
  <c r="F2075"/>
  <c r="F2067"/>
  <c r="F2059"/>
  <c r="F2043"/>
  <c r="F2035"/>
  <c r="F2027"/>
  <c r="F2019"/>
  <c r="F2011"/>
  <c r="F2003"/>
  <c r="F1995"/>
  <c r="F1979"/>
  <c r="F1971"/>
  <c r="F1963"/>
  <c r="F1955"/>
  <c r="F1947"/>
  <c r="F1939"/>
  <c r="F1931"/>
  <c r="F1923"/>
  <c r="F1915"/>
  <c r="F1907"/>
  <c r="F1899"/>
  <c r="F1891"/>
  <c r="F1883"/>
  <c r="F1875"/>
  <c r="F1867"/>
  <c r="F1851"/>
  <c r="F1843"/>
  <c r="F1835"/>
  <c r="F1819"/>
  <c r="F1811"/>
  <c r="F1803"/>
  <c r="F1787"/>
  <c r="F1779"/>
  <c r="F1771"/>
  <c r="F1763"/>
  <c r="F1755"/>
  <c r="F1747"/>
  <c r="F1739"/>
  <c r="F1731"/>
  <c r="F1723"/>
  <c r="F1715"/>
  <c r="F1707"/>
  <c r="F1699"/>
  <c r="F1691"/>
  <c r="F1683"/>
  <c r="F1675"/>
  <c r="F1667"/>
  <c r="F1659"/>
  <c r="F1651"/>
  <c r="F1643"/>
  <c r="F1635"/>
  <c r="F1627"/>
  <c r="F1619"/>
  <c r="F1611"/>
  <c r="F1603"/>
  <c r="F1595"/>
  <c r="F1587"/>
  <c r="F1579"/>
  <c r="F1571"/>
  <c r="F1563"/>
  <c r="F1555"/>
  <c r="F1547"/>
  <c r="F1539"/>
  <c r="F1531"/>
  <c r="F1523"/>
  <c r="F1515"/>
  <c r="F1507"/>
  <c r="F1499"/>
  <c r="F1491"/>
  <c r="F1483"/>
  <c r="F1475"/>
  <c r="F1467"/>
  <c r="F1459"/>
  <c r="F1451"/>
  <c r="F1443"/>
  <c r="F1435"/>
  <c r="F1427"/>
  <c r="F1419"/>
  <c r="F1411"/>
  <c r="F1403"/>
  <c r="F1395"/>
  <c r="F1387"/>
  <c r="F1379"/>
  <c r="F1371"/>
  <c r="F1363"/>
  <c r="F1355"/>
  <c r="F1347"/>
  <c r="F1339"/>
  <c r="F1331"/>
  <c r="F1323"/>
  <c r="F1315"/>
  <c r="F1307"/>
  <c r="F1299"/>
  <c r="F1291"/>
  <c r="F1283"/>
  <c r="F1275"/>
  <c r="F1267"/>
  <c r="F1259"/>
  <c r="F1251"/>
  <c r="F1243"/>
  <c r="F1235"/>
  <c r="F1227"/>
  <c r="F1219"/>
  <c r="F1211"/>
  <c r="F1203"/>
  <c r="F1195"/>
  <c r="F1187"/>
  <c r="F1179"/>
  <c r="F1171"/>
  <c r="F1163"/>
  <c r="F1155"/>
  <c r="F1147"/>
  <c r="F1139"/>
  <c r="F1131"/>
  <c r="F1123"/>
  <c r="F1115"/>
  <c r="F1107"/>
  <c r="F1099"/>
  <c r="F1091"/>
  <c r="F1083"/>
  <c r="F1075"/>
  <c r="F1067"/>
  <c r="F1059"/>
  <c r="F1051"/>
  <c r="F1043"/>
  <c r="F1035"/>
  <c r="F1027"/>
  <c r="F1019"/>
  <c r="F1011"/>
  <c r="F1003"/>
  <c r="F995"/>
  <c r="F987"/>
  <c r="F979"/>
  <c r="F971"/>
  <c r="F963"/>
  <c r="F955"/>
  <c r="F947"/>
  <c r="F939"/>
  <c r="F931"/>
  <c r="F923"/>
  <c r="F915"/>
  <c r="F907"/>
  <c r="F899"/>
  <c r="F891"/>
  <c r="F883"/>
  <c r="F875"/>
  <c r="F867"/>
  <c r="F859"/>
  <c r="F851"/>
  <c r="F843"/>
  <c r="F835"/>
  <c r="F827"/>
  <c r="F819"/>
  <c r="F811"/>
  <c r="F803"/>
  <c r="F795"/>
  <c r="F787"/>
  <c r="AA787" s="1"/>
  <c r="F779"/>
  <c r="F771"/>
  <c r="F763"/>
  <c r="F755"/>
  <c r="F747"/>
  <c r="F739"/>
  <c r="F731"/>
  <c r="F723"/>
  <c r="F715"/>
  <c r="F707"/>
  <c r="F699"/>
  <c r="F691"/>
  <c r="F683"/>
  <c r="F675"/>
  <c r="F667"/>
  <c r="F659"/>
  <c r="F651"/>
  <c r="F643"/>
  <c r="F635"/>
  <c r="F627"/>
  <c r="F619"/>
  <c r="F611"/>
  <c r="F603"/>
  <c r="F595"/>
  <c r="F587"/>
  <c r="F579"/>
  <c r="F571"/>
  <c r="F563"/>
  <c r="F555"/>
  <c r="F547"/>
  <c r="F539"/>
  <c r="F531"/>
  <c r="F523"/>
  <c r="F515"/>
  <c r="F507"/>
  <c r="F499"/>
  <c r="AA499" s="1"/>
  <c r="F491"/>
  <c r="F483"/>
  <c r="F475"/>
  <c r="F467"/>
  <c r="F459"/>
  <c r="F451"/>
  <c r="F443"/>
  <c r="F435"/>
  <c r="F427"/>
  <c r="F419"/>
  <c r="F411"/>
  <c r="F403"/>
  <c r="F395"/>
  <c r="F387"/>
  <c r="F379"/>
  <c r="F371"/>
  <c r="F363"/>
  <c r="F355"/>
  <c r="F347"/>
  <c r="F339"/>
  <c r="F331"/>
  <c r="F323"/>
  <c r="F315"/>
  <c r="F307"/>
  <c r="F299"/>
  <c r="F291"/>
  <c r="F283"/>
  <c r="F275"/>
  <c r="F267"/>
  <c r="F259"/>
  <c r="F251"/>
  <c r="F243"/>
  <c r="F235"/>
  <c r="F227"/>
  <c r="F219"/>
  <c r="F211"/>
  <c r="F203"/>
  <c r="F195"/>
  <c r="F187"/>
  <c r="F179"/>
  <c r="F171"/>
  <c r="F163"/>
  <c r="F155"/>
  <c r="F147"/>
  <c r="F139"/>
  <c r="F131"/>
  <c r="F123"/>
  <c r="AA123" s="1"/>
  <c r="F115"/>
  <c r="F107"/>
  <c r="F99"/>
  <c r="F91"/>
  <c r="F83"/>
  <c r="F2392"/>
  <c r="F2360"/>
  <c r="F2328"/>
  <c r="F2296"/>
  <c r="F2272"/>
  <c r="F2208"/>
  <c r="F2144"/>
  <c r="F2372"/>
  <c r="F2340"/>
  <c r="F2308"/>
  <c r="F2260"/>
  <c r="F2248"/>
  <c r="F2196"/>
  <c r="F2184"/>
  <c r="F2132"/>
  <c r="F2320"/>
  <c r="F2288"/>
  <c r="F2224"/>
  <c r="F2364"/>
  <c r="F2332"/>
  <c r="F2300"/>
  <c r="F2276"/>
  <c r="F2264"/>
  <c r="F2212"/>
  <c r="F2200"/>
  <c r="F2148"/>
  <c r="F2136"/>
  <c r="F2116"/>
  <c r="F2100"/>
  <c r="F2232"/>
  <c r="F2384"/>
  <c r="F2376"/>
  <c r="F2344"/>
  <c r="F2312"/>
  <c r="F2252"/>
  <c r="F2240"/>
  <c r="F2188"/>
  <c r="F2176"/>
  <c r="F2124"/>
  <c r="F2092"/>
  <c r="F2168"/>
  <c r="F2352"/>
  <c r="F2160"/>
  <c r="F2280"/>
  <c r="F2228"/>
  <c r="F2216"/>
  <c r="F2164"/>
  <c r="F2152"/>
  <c r="F1777"/>
  <c r="F1776"/>
  <c r="F1761"/>
  <c r="F1760"/>
  <c r="F1745"/>
  <c r="F1744"/>
  <c r="F1729"/>
  <c r="F1728"/>
  <c r="F1713"/>
  <c r="F1712"/>
  <c r="F1697"/>
  <c r="F1696"/>
  <c r="F1681"/>
  <c r="F1680"/>
  <c r="F1665"/>
  <c r="F1664"/>
  <c r="F1649"/>
  <c r="F1648"/>
  <c r="F1633"/>
  <c r="F1632"/>
  <c r="F1617"/>
  <c r="F1616"/>
  <c r="F1601"/>
  <c r="F1600"/>
  <c r="F1585"/>
  <c r="F1584"/>
  <c r="F1569"/>
  <c r="F1568"/>
  <c r="F1553"/>
  <c r="F1552"/>
  <c r="F1537"/>
  <c r="F1536"/>
  <c r="F1521"/>
  <c r="F1520"/>
  <c r="F1497"/>
  <c r="F1496"/>
  <c r="F1481"/>
  <c r="F1480"/>
  <c r="F1465"/>
  <c r="F1464"/>
  <c r="F1449"/>
  <c r="F1448"/>
  <c r="F1433"/>
  <c r="F1432"/>
  <c r="F1417"/>
  <c r="F1416"/>
  <c r="F1401"/>
  <c r="F1400"/>
  <c r="F1393"/>
  <c r="F1392"/>
  <c r="F1377"/>
  <c r="F1376"/>
  <c r="F1361"/>
  <c r="F1360"/>
  <c r="F1345"/>
  <c r="F1344"/>
  <c r="F1329"/>
  <c r="F1328"/>
  <c r="F1313"/>
  <c r="F1312"/>
  <c r="F1297"/>
  <c r="F1296"/>
  <c r="F1281"/>
  <c r="F1280"/>
  <c r="F1265"/>
  <c r="F1264"/>
  <c r="F1249"/>
  <c r="F1248"/>
  <c r="F1233"/>
  <c r="F1232"/>
  <c r="F1217"/>
  <c r="F1216"/>
  <c r="F1201"/>
  <c r="F1200"/>
  <c r="F1185"/>
  <c r="F1184"/>
  <c r="F1169"/>
  <c r="F1168"/>
  <c r="F1153"/>
  <c r="F1152"/>
  <c r="F1137"/>
  <c r="F1136"/>
  <c r="F1121"/>
  <c r="F1120"/>
  <c r="F1113"/>
  <c r="F1112"/>
  <c r="F1105"/>
  <c r="F1104"/>
  <c r="F1089"/>
  <c r="F1088"/>
  <c r="F1081"/>
  <c r="F1080"/>
  <c r="F1073"/>
  <c r="F1072"/>
  <c r="F1065"/>
  <c r="F1064"/>
  <c r="F1057"/>
  <c r="F1056"/>
  <c r="F1049"/>
  <c r="F1048"/>
  <c r="F1041"/>
  <c r="F1040"/>
  <c r="F1033"/>
  <c r="F1032"/>
  <c r="F1025"/>
  <c r="F1024"/>
  <c r="F1017"/>
  <c r="F1016"/>
  <c r="F1009"/>
  <c r="F1008"/>
  <c r="F1001"/>
  <c r="F1000"/>
  <c r="F993"/>
  <c r="F992"/>
  <c r="F985"/>
  <c r="F984"/>
  <c r="F977"/>
  <c r="F976"/>
  <c r="F969"/>
  <c r="F968"/>
  <c r="F961"/>
  <c r="F960"/>
  <c r="F953"/>
  <c r="F952"/>
  <c r="F945"/>
  <c r="F944"/>
  <c r="F937"/>
  <c r="F936"/>
  <c r="F929"/>
  <c r="F928"/>
  <c r="F921"/>
  <c r="F920"/>
  <c r="F913"/>
  <c r="F912"/>
  <c r="F905"/>
  <c r="F904"/>
  <c r="F897"/>
  <c r="F896"/>
  <c r="F889"/>
  <c r="F888"/>
  <c r="F881"/>
  <c r="F880"/>
  <c r="F873"/>
  <c r="F872"/>
  <c r="F865"/>
  <c r="F864"/>
  <c r="F857"/>
  <c r="F856"/>
  <c r="F849"/>
  <c r="F848"/>
  <c r="F841"/>
  <c r="F840"/>
  <c r="F833"/>
  <c r="F832"/>
  <c r="F825"/>
  <c r="F824"/>
  <c r="F817"/>
  <c r="F816"/>
  <c r="F809"/>
  <c r="F808"/>
  <c r="F801"/>
  <c r="F800"/>
  <c r="F793"/>
  <c r="F792"/>
  <c r="F785"/>
  <c r="F784"/>
  <c r="F777"/>
  <c r="F776"/>
  <c r="F769"/>
  <c r="F768"/>
  <c r="F761"/>
  <c r="F760"/>
  <c r="F753"/>
  <c r="F752"/>
  <c r="F745"/>
  <c r="AA745" s="1"/>
  <c r="F744"/>
  <c r="F737"/>
  <c r="F736"/>
  <c r="F729"/>
  <c r="F728"/>
  <c r="F721"/>
  <c r="F720"/>
  <c r="F713"/>
  <c r="F712"/>
  <c r="F705"/>
  <c r="F704"/>
  <c r="F697"/>
  <c r="F696"/>
  <c r="F689"/>
  <c r="F688"/>
  <c r="F681"/>
  <c r="F680"/>
  <c r="F673"/>
  <c r="F672"/>
  <c r="F665"/>
  <c r="F664"/>
  <c r="F657"/>
  <c r="F656"/>
  <c r="F649"/>
  <c r="F648"/>
  <c r="F641"/>
  <c r="F640"/>
  <c r="F633"/>
  <c r="F632"/>
  <c r="AA632" s="1"/>
  <c r="F625"/>
  <c r="F624"/>
  <c r="F617"/>
  <c r="F616"/>
  <c r="F609"/>
  <c r="F608"/>
  <c r="F601"/>
  <c r="F600"/>
  <c r="F593"/>
  <c r="F592"/>
  <c r="F585"/>
  <c r="F584"/>
  <c r="F577"/>
  <c r="F576"/>
  <c r="F569"/>
  <c r="F568"/>
  <c r="F561"/>
  <c r="AA561" s="1"/>
  <c r="F560"/>
  <c r="F545"/>
  <c r="F544"/>
  <c r="F537"/>
  <c r="F536"/>
  <c r="F529"/>
  <c r="F528"/>
  <c r="F521"/>
  <c r="F520"/>
  <c r="F513"/>
  <c r="F512"/>
  <c r="F505"/>
  <c r="F504"/>
  <c r="F497"/>
  <c r="F496"/>
  <c r="F489"/>
  <c r="F488"/>
  <c r="F481"/>
  <c r="F480"/>
  <c r="F473"/>
  <c r="F472"/>
  <c r="F465"/>
  <c r="F464"/>
  <c r="F457"/>
  <c r="F456"/>
  <c r="F449"/>
  <c r="F448"/>
  <c r="F441"/>
  <c r="F440"/>
  <c r="F433"/>
  <c r="F432"/>
  <c r="F425"/>
  <c r="F424"/>
  <c r="AA424" s="1"/>
  <c r="F417"/>
  <c r="F416"/>
  <c r="F409"/>
  <c r="F408"/>
  <c r="F401"/>
  <c r="F400"/>
  <c r="F393"/>
  <c r="F392"/>
  <c r="F385"/>
  <c r="F384"/>
  <c r="F377"/>
  <c r="F376"/>
  <c r="F369"/>
  <c r="F368"/>
  <c r="F361"/>
  <c r="F360"/>
  <c r="F353"/>
  <c r="F352"/>
  <c r="F345"/>
  <c r="F344"/>
  <c r="F337"/>
  <c r="F336"/>
  <c r="F329"/>
  <c r="F328"/>
  <c r="F321"/>
  <c r="F320"/>
  <c r="F313"/>
  <c r="F312"/>
  <c r="F305"/>
  <c r="F304"/>
  <c r="F297"/>
  <c r="F296"/>
  <c r="F289"/>
  <c r="F288"/>
  <c r="F281"/>
  <c r="F280"/>
  <c r="F273"/>
  <c r="F272"/>
  <c r="F265"/>
  <c r="F264"/>
  <c r="F257"/>
  <c r="F256"/>
  <c r="F249"/>
  <c r="F248"/>
  <c r="F241"/>
  <c r="F240"/>
  <c r="F233"/>
  <c r="F232"/>
  <c r="F225"/>
  <c r="F224"/>
  <c r="F217"/>
  <c r="F216"/>
  <c r="F209"/>
  <c r="F208"/>
  <c r="F201"/>
  <c r="F200"/>
  <c r="F193"/>
  <c r="F192"/>
  <c r="F185"/>
  <c r="F184"/>
  <c r="F177"/>
  <c r="F176"/>
  <c r="F169"/>
  <c r="F168"/>
  <c r="F161"/>
  <c r="F160"/>
  <c r="F153"/>
  <c r="F152"/>
  <c r="F145"/>
  <c r="F144"/>
  <c r="F137"/>
  <c r="F136"/>
  <c r="F129"/>
  <c r="F128"/>
  <c r="F121"/>
  <c r="F120"/>
  <c r="F113"/>
  <c r="F112"/>
  <c r="F105"/>
  <c r="F104"/>
  <c r="F97"/>
  <c r="F96"/>
  <c r="F89"/>
  <c r="F88"/>
  <c r="F81"/>
  <c r="F80"/>
  <c r="F2112"/>
  <c r="F2096"/>
  <c r="F2080"/>
  <c r="F2064"/>
  <c r="F2048"/>
  <c r="F2032"/>
  <c r="F2016"/>
  <c r="F2000"/>
  <c r="F1984"/>
  <c r="F1968"/>
  <c r="F1952"/>
  <c r="F1936"/>
  <c r="F1920"/>
  <c r="F1904"/>
  <c r="F1888"/>
  <c r="F1872"/>
  <c r="F1856"/>
  <c r="F1840"/>
  <c r="F1824"/>
  <c r="F1808"/>
  <c r="F1792"/>
  <c r="F2117"/>
  <c r="F2108"/>
  <c r="F1769"/>
  <c r="F1768"/>
  <c r="F1753"/>
  <c r="F1752"/>
  <c r="F1737"/>
  <c r="F1736"/>
  <c r="F1721"/>
  <c r="F1720"/>
  <c r="F1705"/>
  <c r="F1704"/>
  <c r="F1689"/>
  <c r="F1688"/>
  <c r="F1673"/>
  <c r="F1672"/>
  <c r="F1657"/>
  <c r="F1656"/>
  <c r="F1641"/>
  <c r="F1640"/>
  <c r="F1625"/>
  <c r="F1624"/>
  <c r="F1609"/>
  <c r="F1608"/>
  <c r="F1593"/>
  <c r="F1592"/>
  <c r="F1577"/>
  <c r="F1576"/>
  <c r="F1561"/>
  <c r="F1560"/>
  <c r="F1545"/>
  <c r="F1544"/>
  <c r="F1529"/>
  <c r="F1528"/>
  <c r="F1513"/>
  <c r="F1512"/>
  <c r="F1505"/>
  <c r="F1504"/>
  <c r="F1489"/>
  <c r="F1488"/>
  <c r="F1473"/>
  <c r="F1472"/>
  <c r="F1457"/>
  <c r="F1456"/>
  <c r="F1441"/>
  <c r="F1440"/>
  <c r="F1425"/>
  <c r="F1424"/>
  <c r="F1409"/>
  <c r="F1408"/>
  <c r="F1385"/>
  <c r="F1384"/>
  <c r="F1369"/>
  <c r="F1368"/>
  <c r="F1353"/>
  <c r="F1352"/>
  <c r="F1337"/>
  <c r="F1336"/>
  <c r="F1321"/>
  <c r="F1320"/>
  <c r="F1305"/>
  <c r="F1304"/>
  <c r="F1289"/>
  <c r="F1288"/>
  <c r="F1273"/>
  <c r="F1272"/>
  <c r="F1257"/>
  <c r="F1256"/>
  <c r="F1241"/>
  <c r="F1240"/>
  <c r="F1225"/>
  <c r="F1224"/>
  <c r="F1209"/>
  <c r="F1208"/>
  <c r="F1193"/>
  <c r="F1192"/>
  <c r="F1177"/>
  <c r="F1176"/>
  <c r="F1161"/>
  <c r="F1160"/>
  <c r="F1145"/>
  <c r="F1144"/>
  <c r="F1129"/>
  <c r="F1128"/>
  <c r="F1097"/>
  <c r="F1096"/>
  <c r="F553"/>
  <c r="F552"/>
  <c r="F2120"/>
  <c r="F2104"/>
  <c r="F2088"/>
  <c r="F2072"/>
  <c r="F2056"/>
  <c r="F2040"/>
  <c r="F2024"/>
  <c r="F2008"/>
  <c r="F1992"/>
  <c r="F1976"/>
  <c r="F1960"/>
  <c r="F1944"/>
  <c r="F1928"/>
  <c r="F1912"/>
  <c r="F1896"/>
  <c r="F1880"/>
  <c r="F1864"/>
  <c r="F1848"/>
  <c r="F1832"/>
  <c r="F1816"/>
  <c r="F1800"/>
  <c r="F1784"/>
  <c r="F2081"/>
  <c r="F2049"/>
  <c r="F2017"/>
  <c r="F1985"/>
  <c r="F1953"/>
  <c r="F1921"/>
  <c r="F1889"/>
  <c r="F1857"/>
  <c r="F1825"/>
  <c r="F1793"/>
  <c r="F1757"/>
  <c r="F1756"/>
  <c r="F1741"/>
  <c r="F1740"/>
  <c r="F1725"/>
  <c r="F1724"/>
  <c r="F1709"/>
  <c r="F1708"/>
  <c r="F1693"/>
  <c r="F1692"/>
  <c r="F1677"/>
  <c r="F1676"/>
  <c r="F1661"/>
  <c r="F1660"/>
  <c r="F1645"/>
  <c r="F1644"/>
  <c r="F1629"/>
  <c r="F1628"/>
  <c r="F1613"/>
  <c r="F1612"/>
  <c r="F1597"/>
  <c r="F1596"/>
  <c r="F1581"/>
  <c r="F1580"/>
  <c r="F1565"/>
  <c r="F1564"/>
  <c r="F1549"/>
  <c r="F1548"/>
  <c r="F1533"/>
  <c r="F1532"/>
  <c r="F1517"/>
  <c r="F1516"/>
  <c r="F1501"/>
  <c r="F1500"/>
  <c r="F1485"/>
  <c r="F1484"/>
  <c r="F1469"/>
  <c r="F1468"/>
  <c r="F1453"/>
  <c r="F1452"/>
  <c r="F1437"/>
  <c r="F1436"/>
  <c r="F1421"/>
  <c r="F1420"/>
  <c r="F1405"/>
  <c r="F1404"/>
  <c r="F1389"/>
  <c r="F1388"/>
  <c r="F1373"/>
  <c r="F1372"/>
  <c r="F1357"/>
  <c r="F1356"/>
  <c r="F1341"/>
  <c r="F1340"/>
  <c r="F1325"/>
  <c r="F1324"/>
  <c r="F1309"/>
  <c r="F1308"/>
  <c r="F1293"/>
  <c r="F1292"/>
  <c r="F1277"/>
  <c r="F1276"/>
  <c r="F1261"/>
  <c r="F1260"/>
  <c r="F1245"/>
  <c r="F1244"/>
  <c r="F1229"/>
  <c r="F1228"/>
  <c r="F1213"/>
  <c r="F1212"/>
  <c r="F1197"/>
  <c r="F1196"/>
  <c r="F1181"/>
  <c r="F1180"/>
  <c r="F1165"/>
  <c r="F1164"/>
  <c r="F1149"/>
  <c r="F1148"/>
  <c r="F1133"/>
  <c r="F1132"/>
  <c r="F1117"/>
  <c r="F1116"/>
  <c r="F1101"/>
  <c r="F1100"/>
  <c r="F1085"/>
  <c r="F1084"/>
  <c r="F1069"/>
  <c r="F1068"/>
  <c r="F1053"/>
  <c r="F1052"/>
  <c r="F1037"/>
  <c r="F1036"/>
  <c r="F1021"/>
  <c r="F1020"/>
  <c r="F1005"/>
  <c r="F1004"/>
  <c r="F989"/>
  <c r="F988"/>
  <c r="F973"/>
  <c r="F972"/>
  <c r="F957"/>
  <c r="F956"/>
  <c r="F941"/>
  <c r="F940"/>
  <c r="F925"/>
  <c r="F924"/>
  <c r="F909"/>
  <c r="F908"/>
  <c r="F893"/>
  <c r="F892"/>
  <c r="F877"/>
  <c r="F876"/>
  <c r="F861"/>
  <c r="F860"/>
  <c r="F845"/>
  <c r="F844"/>
  <c r="F829"/>
  <c r="F828"/>
  <c r="F813"/>
  <c r="F812"/>
  <c r="F797"/>
  <c r="F796"/>
  <c r="F781"/>
  <c r="F780"/>
  <c r="F765"/>
  <c r="F764"/>
  <c r="F749"/>
  <c r="F748"/>
  <c r="F733"/>
  <c r="F732"/>
  <c r="F717"/>
  <c r="F716"/>
  <c r="F693"/>
  <c r="F692"/>
  <c r="F677"/>
  <c r="F676"/>
  <c r="F669"/>
  <c r="F668"/>
  <c r="F653"/>
  <c r="F652"/>
  <c r="F637"/>
  <c r="F636"/>
  <c r="F621"/>
  <c r="F620"/>
  <c r="F605"/>
  <c r="AA605" s="1"/>
  <c r="F604"/>
  <c r="F589"/>
  <c r="F588"/>
  <c r="F573"/>
  <c r="F572"/>
  <c r="F549"/>
  <c r="AA549" s="1"/>
  <c r="F548"/>
  <c r="F533"/>
  <c r="F532"/>
  <c r="F517"/>
  <c r="F516"/>
  <c r="F501"/>
  <c r="AA501" s="1"/>
  <c r="F500"/>
  <c r="F485"/>
  <c r="F484"/>
  <c r="F469"/>
  <c r="F468"/>
  <c r="F453"/>
  <c r="F452"/>
  <c r="F437"/>
  <c r="F436"/>
  <c r="F421"/>
  <c r="F420"/>
  <c r="F405"/>
  <c r="F404"/>
  <c r="F389"/>
  <c r="F388"/>
  <c r="F373"/>
  <c r="F372"/>
  <c r="AA372" s="1"/>
  <c r="F357"/>
  <c r="F356"/>
  <c r="F349"/>
  <c r="F348"/>
  <c r="AA348" s="1"/>
  <c r="F333"/>
  <c r="F332"/>
  <c r="F317"/>
  <c r="F316"/>
  <c r="F301"/>
  <c r="F300"/>
  <c r="F285"/>
  <c r="F284"/>
  <c r="AA284" s="1"/>
  <c r="F269"/>
  <c r="F268"/>
  <c r="F253"/>
  <c r="AA253" s="1"/>
  <c r="F252"/>
  <c r="F237"/>
  <c r="F236"/>
  <c r="F221"/>
  <c r="F220"/>
  <c r="F205"/>
  <c r="F204"/>
  <c r="F189"/>
  <c r="F188"/>
  <c r="F173"/>
  <c r="F172"/>
  <c r="F157"/>
  <c r="F156"/>
  <c r="F141"/>
  <c r="F140"/>
  <c r="F125"/>
  <c r="F124"/>
  <c r="F109"/>
  <c r="F108"/>
  <c r="F93"/>
  <c r="F92"/>
  <c r="F2076"/>
  <c r="F2060"/>
  <c r="F2044"/>
  <c r="F2028"/>
  <c r="F2012"/>
  <c r="F1996"/>
  <c r="F1980"/>
  <c r="F1964"/>
  <c r="F1948"/>
  <c r="F1932"/>
  <c r="F1916"/>
  <c r="F1900"/>
  <c r="F1884"/>
  <c r="F1868"/>
  <c r="F1852"/>
  <c r="F1836"/>
  <c r="F1820"/>
  <c r="F1804"/>
  <c r="F1788"/>
  <c r="F1772"/>
  <c r="F2113"/>
  <c r="F1749"/>
  <c r="F1748"/>
  <c r="F1733"/>
  <c r="F1732"/>
  <c r="F1717"/>
  <c r="F1716"/>
  <c r="F1701"/>
  <c r="F1700"/>
  <c r="F1685"/>
  <c r="F1684"/>
  <c r="F1669"/>
  <c r="F1668"/>
  <c r="F1653"/>
  <c r="F1652"/>
  <c r="F1637"/>
  <c r="F1636"/>
  <c r="F1621"/>
  <c r="F1620"/>
  <c r="F1605"/>
  <c r="F1604"/>
  <c r="F1589"/>
  <c r="F1588"/>
  <c r="F1573"/>
  <c r="F1572"/>
  <c r="F1557"/>
  <c r="F1556"/>
  <c r="F1541"/>
  <c r="F1540"/>
  <c r="F1525"/>
  <c r="F1524"/>
  <c r="F1509"/>
  <c r="F1508"/>
  <c r="F1493"/>
  <c r="F1492"/>
  <c r="F1477"/>
  <c r="F1476"/>
  <c r="F1461"/>
  <c r="F1460"/>
  <c r="F1445"/>
  <c r="F1444"/>
  <c r="F1429"/>
  <c r="F1428"/>
  <c r="F1413"/>
  <c r="F1412"/>
  <c r="F1397"/>
  <c r="F1396"/>
  <c r="F1381"/>
  <c r="F1380"/>
  <c r="F1365"/>
  <c r="F1364"/>
  <c r="F1349"/>
  <c r="F1348"/>
  <c r="F1333"/>
  <c r="F1332"/>
  <c r="F1317"/>
  <c r="F1316"/>
  <c r="F1301"/>
  <c r="F1300"/>
  <c r="F1285"/>
  <c r="F1284"/>
  <c r="F1269"/>
  <c r="F1268"/>
  <c r="F1253"/>
  <c r="F1252"/>
  <c r="F1237"/>
  <c r="F1236"/>
  <c r="F1221"/>
  <c r="F1220"/>
  <c r="F1205"/>
  <c r="F1204"/>
  <c r="F1189"/>
  <c r="F1188"/>
  <c r="F1173"/>
  <c r="F1172"/>
  <c r="F1157"/>
  <c r="F1156"/>
  <c r="F1141"/>
  <c r="F1140"/>
  <c r="F1125"/>
  <c r="F1124"/>
  <c r="F1109"/>
  <c r="F1108"/>
  <c r="F1093"/>
  <c r="F1092"/>
  <c r="F1077"/>
  <c r="F1076"/>
  <c r="F1061"/>
  <c r="F1060"/>
  <c r="F1045"/>
  <c r="F1044"/>
  <c r="F1029"/>
  <c r="F1028"/>
  <c r="F1013"/>
  <c r="F1012"/>
  <c r="F997"/>
  <c r="F996"/>
  <c r="F981"/>
  <c r="F980"/>
  <c r="F965"/>
  <c r="F964"/>
  <c r="F949"/>
  <c r="F948"/>
  <c r="F933"/>
  <c r="F932"/>
  <c r="F917"/>
  <c r="F916"/>
  <c r="F901"/>
  <c r="F900"/>
  <c r="F885"/>
  <c r="F884"/>
  <c r="F869"/>
  <c r="F868"/>
  <c r="F853"/>
  <c r="F852"/>
  <c r="F837"/>
  <c r="F836"/>
  <c r="F821"/>
  <c r="F820"/>
  <c r="F805"/>
  <c r="F804"/>
  <c r="F789"/>
  <c r="F788"/>
  <c r="F773"/>
  <c r="F772"/>
  <c r="F757"/>
  <c r="AA757" s="1"/>
  <c r="F756"/>
  <c r="F741"/>
  <c r="F740"/>
  <c r="F725"/>
  <c r="F724"/>
  <c r="F709"/>
  <c r="F708"/>
  <c r="F701"/>
  <c r="F700"/>
  <c r="F685"/>
  <c r="F684"/>
  <c r="F661"/>
  <c r="F660"/>
  <c r="F645"/>
  <c r="F644"/>
  <c r="F629"/>
  <c r="F628"/>
  <c r="F613"/>
  <c r="F612"/>
  <c r="F597"/>
  <c r="F596"/>
  <c r="F581"/>
  <c r="F580"/>
  <c r="F565"/>
  <c r="F564"/>
  <c r="F557"/>
  <c r="F556"/>
  <c r="F541"/>
  <c r="F540"/>
  <c r="F525"/>
  <c r="F524"/>
  <c r="F509"/>
  <c r="F508"/>
  <c r="F493"/>
  <c r="F492"/>
  <c r="F477"/>
  <c r="F476"/>
  <c r="F461"/>
  <c r="F460"/>
  <c r="F445"/>
  <c r="F444"/>
  <c r="F429"/>
  <c r="F428"/>
  <c r="F413"/>
  <c r="F412"/>
  <c r="F397"/>
  <c r="F396"/>
  <c r="F381"/>
  <c r="F380"/>
  <c r="F365"/>
  <c r="F364"/>
  <c r="F341"/>
  <c r="F340"/>
  <c r="F325"/>
  <c r="F324"/>
  <c r="F309"/>
  <c r="AA309" s="1"/>
  <c r="F308"/>
  <c r="F293"/>
  <c r="F292"/>
  <c r="F277"/>
  <c r="F276"/>
  <c r="F261"/>
  <c r="F260"/>
  <c r="F245"/>
  <c r="F244"/>
  <c r="F229"/>
  <c r="F228"/>
  <c r="F213"/>
  <c r="F212"/>
  <c r="F197"/>
  <c r="F196"/>
  <c r="F181"/>
  <c r="F180"/>
  <c r="F165"/>
  <c r="F164"/>
  <c r="F149"/>
  <c r="F148"/>
  <c r="F133"/>
  <c r="F132"/>
  <c r="F117"/>
  <c r="F116"/>
  <c r="F85"/>
  <c r="F84"/>
  <c r="F2084"/>
  <c r="F2068"/>
  <c r="F2052"/>
  <c r="F2036"/>
  <c r="F2020"/>
  <c r="F2004"/>
  <c r="F1988"/>
  <c r="F1972"/>
  <c r="F1956"/>
  <c r="F1940"/>
  <c r="F1924"/>
  <c r="F1908"/>
  <c r="F1892"/>
  <c r="F1876"/>
  <c r="F1860"/>
  <c r="F1844"/>
  <c r="F1828"/>
  <c r="F1812"/>
  <c r="F1796"/>
  <c r="F1780"/>
  <c r="F1764"/>
  <c r="F2105"/>
  <c r="F2065"/>
  <c r="F2033"/>
  <c r="F2001"/>
  <c r="F1969"/>
  <c r="F1937"/>
  <c r="F1905"/>
  <c r="F1873"/>
  <c r="F1841"/>
  <c r="F1809"/>
  <c r="F15"/>
  <c r="F17"/>
  <c r="F18"/>
  <c r="F28"/>
  <c r="F33"/>
  <c r="F43"/>
  <c r="F51"/>
  <c r="F59"/>
  <c r="F73"/>
  <c r="F30"/>
  <c r="F32"/>
  <c r="F13"/>
  <c r="F22"/>
  <c r="F29"/>
  <c r="F34"/>
  <c r="F44"/>
  <c r="F52"/>
  <c r="F60"/>
  <c r="F67"/>
  <c r="F69"/>
  <c r="F74"/>
  <c r="F19"/>
  <c r="F21"/>
  <c r="F26"/>
  <c r="F49"/>
  <c r="F57"/>
  <c r="F76"/>
  <c r="C2391"/>
  <c r="C2383"/>
  <c r="C2375"/>
  <c r="C2367"/>
  <c r="C2359"/>
  <c r="C2351"/>
  <c r="C2343"/>
  <c r="C2335"/>
  <c r="C2327"/>
  <c r="C2319"/>
  <c r="C2311"/>
  <c r="C2303"/>
  <c r="C2295"/>
  <c r="C2287"/>
  <c r="C2279"/>
  <c r="C2271"/>
  <c r="C2263"/>
  <c r="C2255"/>
  <c r="C2247"/>
  <c r="C2239"/>
  <c r="C2231"/>
  <c r="C2223"/>
  <c r="C2215"/>
  <c r="C2207"/>
  <c r="C2199"/>
  <c r="C2191"/>
  <c r="C2183"/>
  <c r="C2175"/>
  <c r="C2167"/>
  <c r="C2159"/>
  <c r="C2151"/>
  <c r="C2143"/>
  <c r="C2135"/>
  <c r="C2127"/>
  <c r="C2119"/>
  <c r="C2111"/>
  <c r="C2103"/>
  <c r="C2095"/>
  <c r="C2087"/>
  <c r="C2079"/>
  <c r="C2071"/>
  <c r="C2063"/>
  <c r="C2055"/>
  <c r="C2047"/>
  <c r="C2039"/>
  <c r="C2031"/>
  <c r="C2023"/>
  <c r="C2015"/>
  <c r="C2007"/>
  <c r="C1999"/>
  <c r="C1991"/>
  <c r="C1983"/>
  <c r="C1975"/>
  <c r="C1967"/>
  <c r="C1959"/>
  <c r="C1951"/>
  <c r="C1943"/>
  <c r="C1935"/>
  <c r="C1927"/>
  <c r="C1911"/>
  <c r="C1903"/>
  <c r="C1879"/>
  <c r="C1871"/>
  <c r="C1839"/>
  <c r="C1815"/>
  <c r="C1807"/>
  <c r="C1783"/>
  <c r="C1775"/>
  <c r="C1751"/>
  <c r="C1743"/>
  <c r="C1687"/>
  <c r="C1679"/>
  <c r="C1655"/>
  <c r="C1647"/>
  <c r="C1623"/>
  <c r="C1615"/>
  <c r="C1599"/>
  <c r="C1551"/>
  <c r="C1535"/>
  <c r="C1519"/>
  <c r="C1487"/>
  <c r="C1471"/>
  <c r="C1455"/>
  <c r="C1439"/>
  <c r="C1423"/>
  <c r="C1407"/>
  <c r="C1391"/>
  <c r="C1359"/>
  <c r="C1343"/>
  <c r="C1295"/>
  <c r="C1279"/>
  <c r="C1263"/>
  <c r="C1231"/>
  <c r="C1215"/>
  <c r="C1199"/>
  <c r="C1183"/>
  <c r="C1167"/>
  <c r="C1151"/>
  <c r="C1135"/>
  <c r="C1103"/>
  <c r="C1087"/>
  <c r="C1039"/>
  <c r="C1023"/>
  <c r="C1007"/>
  <c r="C991"/>
  <c r="C975"/>
  <c r="C959"/>
  <c r="C943"/>
  <c r="C927"/>
  <c r="C911"/>
  <c r="C895"/>
  <c r="C879"/>
  <c r="C863"/>
  <c r="C831"/>
  <c r="C799"/>
  <c r="C767"/>
  <c r="C735"/>
  <c r="C703"/>
  <c r="C671"/>
  <c r="C607"/>
  <c r="F14"/>
  <c r="F24"/>
  <c r="F36"/>
  <c r="F38"/>
  <c r="F41"/>
  <c r="F47"/>
  <c r="F55"/>
  <c r="F63"/>
  <c r="F72"/>
  <c r="F78"/>
  <c r="F66"/>
  <c r="F70"/>
  <c r="F20"/>
  <c r="F25"/>
  <c r="F40"/>
  <c r="F56"/>
  <c r="F75"/>
  <c r="F45"/>
  <c r="F53"/>
  <c r="F27"/>
  <c r="F37"/>
  <c r="F42"/>
  <c r="F50"/>
  <c r="F58"/>
  <c r="F77"/>
  <c r="F31"/>
  <c r="F39"/>
  <c r="F65"/>
  <c r="F68"/>
  <c r="F48"/>
  <c r="F35"/>
  <c r="F61"/>
  <c r="C1918"/>
  <c r="C1702"/>
  <c r="F71"/>
  <c r="F64"/>
  <c r="F16"/>
  <c r="C543"/>
  <c r="C479"/>
  <c r="C415"/>
  <c r="C351"/>
  <c r="C287"/>
  <c r="C223"/>
  <c r="C159"/>
  <c r="C95"/>
  <c r="F62"/>
  <c r="F54"/>
  <c r="F79"/>
  <c r="F23"/>
  <c r="F46"/>
  <c r="C2312"/>
  <c r="C2280"/>
  <c r="C2248"/>
  <c r="C2216"/>
  <c r="C2192"/>
  <c r="C2160"/>
  <c r="C2120"/>
  <c r="C2088"/>
  <c r="C2056"/>
  <c r="C2024"/>
  <c r="C1992"/>
  <c r="C1960"/>
  <c r="C1936"/>
  <c r="C1888"/>
  <c r="C1856"/>
  <c r="C1816"/>
  <c r="C1776"/>
  <c r="C1744"/>
  <c r="C1704"/>
  <c r="C1672"/>
  <c r="C1640"/>
  <c r="C1616"/>
  <c r="C1584"/>
  <c r="C1552"/>
  <c r="C1520"/>
  <c r="C1488"/>
  <c r="C1448"/>
  <c r="C1424"/>
  <c r="C1392"/>
  <c r="C1360"/>
  <c r="C1320"/>
  <c r="C1296"/>
  <c r="C1264"/>
  <c r="C1224"/>
  <c r="C1200"/>
  <c r="C1160"/>
  <c r="C1128"/>
  <c r="C1096"/>
  <c r="C1064"/>
  <c r="C1040"/>
  <c r="C1016"/>
  <c r="C992"/>
  <c r="C960"/>
  <c r="C920"/>
  <c r="C888"/>
  <c r="C856"/>
  <c r="C832"/>
  <c r="C800"/>
  <c r="C768"/>
  <c r="C728"/>
  <c r="C680"/>
  <c r="C648"/>
  <c r="C616"/>
  <c r="C584"/>
  <c r="C560"/>
  <c r="C536"/>
  <c r="C504"/>
  <c r="C472"/>
  <c r="C440"/>
  <c r="C416"/>
  <c r="C384"/>
  <c r="C352"/>
  <c r="C320"/>
  <c r="C288"/>
  <c r="C256"/>
  <c r="C224"/>
  <c r="C192"/>
  <c r="C160"/>
  <c r="C128"/>
  <c r="C96"/>
  <c r="C64"/>
  <c r="C1633"/>
  <c r="C2336"/>
  <c r="C2304"/>
  <c r="C2272"/>
  <c r="C2240"/>
  <c r="C2208"/>
  <c r="C2168"/>
  <c r="C2136"/>
  <c r="C2112"/>
  <c r="C2080"/>
  <c r="C2040"/>
  <c r="C2008"/>
  <c r="C1976"/>
  <c r="C1944"/>
  <c r="C1904"/>
  <c r="C1872"/>
  <c r="C1840"/>
  <c r="C1808"/>
  <c r="C1768"/>
  <c r="C1736"/>
  <c r="C1720"/>
  <c r="C1696"/>
  <c r="C1664"/>
  <c r="C1624"/>
  <c r="C1592"/>
  <c r="C1560"/>
  <c r="C1528"/>
  <c r="C1496"/>
  <c r="C1472"/>
  <c r="C1440"/>
  <c r="C1400"/>
  <c r="C1368"/>
  <c r="C1336"/>
  <c r="C1312"/>
  <c r="C1280"/>
  <c r="C1248"/>
  <c r="C1208"/>
  <c r="C1176"/>
  <c r="C1144"/>
  <c r="C1112"/>
  <c r="C1080"/>
  <c r="C1056"/>
  <c r="C1024"/>
  <c r="C984"/>
  <c r="C952"/>
  <c r="C928"/>
  <c r="C880"/>
  <c r="C848"/>
  <c r="C816"/>
  <c r="C784"/>
  <c r="C744"/>
  <c r="C720"/>
  <c r="C696"/>
  <c r="C664"/>
  <c r="C640"/>
  <c r="C608"/>
  <c r="C568"/>
  <c r="C528"/>
  <c r="C496"/>
  <c r="C464"/>
  <c r="C432"/>
  <c r="C392"/>
  <c r="C360"/>
  <c r="C336"/>
  <c r="C304"/>
  <c r="C272"/>
  <c r="C240"/>
  <c r="C208"/>
  <c r="C176"/>
  <c r="C144"/>
  <c r="C112"/>
  <c r="C80"/>
  <c r="C40"/>
  <c r="C2320"/>
  <c r="C2288"/>
  <c r="C2256"/>
  <c r="C2224"/>
  <c r="C2184"/>
  <c r="C2152"/>
  <c r="C2128"/>
  <c r="C2096"/>
  <c r="C2064"/>
  <c r="C2032"/>
  <c r="C2000"/>
  <c r="C1968"/>
  <c r="C1928"/>
  <c r="C1896"/>
  <c r="C1864"/>
  <c r="C1832"/>
  <c r="C1800"/>
  <c r="C1760"/>
  <c r="C1728"/>
  <c r="C1688"/>
  <c r="C1656"/>
  <c r="C1632"/>
  <c r="C1600"/>
  <c r="C1568"/>
  <c r="C1536"/>
  <c r="C1504"/>
  <c r="C1464"/>
  <c r="C1432"/>
  <c r="C1408"/>
  <c r="C1376"/>
  <c r="C1344"/>
  <c r="C1304"/>
  <c r="C1272"/>
  <c r="C1240"/>
  <c r="C1216"/>
  <c r="C1184"/>
  <c r="C1136"/>
  <c r="C1104"/>
  <c r="C1072"/>
  <c r="C1032"/>
  <c r="C1000"/>
  <c r="C968"/>
  <c r="C936"/>
  <c r="C912"/>
  <c r="C896"/>
  <c r="C864"/>
  <c r="C824"/>
  <c r="C792"/>
  <c r="C752"/>
  <c r="C712"/>
  <c r="C688"/>
  <c r="C656"/>
  <c r="C624"/>
  <c r="C600"/>
  <c r="C576"/>
  <c r="C544"/>
  <c r="C512"/>
  <c r="C480"/>
  <c r="C448"/>
  <c r="C408"/>
  <c r="C376"/>
  <c r="C344"/>
  <c r="C312"/>
  <c r="C280"/>
  <c r="C248"/>
  <c r="C216"/>
  <c r="C184"/>
  <c r="C152"/>
  <c r="C120"/>
  <c r="C88"/>
  <c r="C56"/>
  <c r="C2269"/>
  <c r="C2328"/>
  <c r="C2296"/>
  <c r="C2264"/>
  <c r="C2232"/>
  <c r="C2200"/>
  <c r="C2176"/>
  <c r="C2144"/>
  <c r="C2104"/>
  <c r="C2072"/>
  <c r="C2048"/>
  <c r="C2016"/>
  <c r="C1984"/>
  <c r="C1952"/>
  <c r="C1912"/>
  <c r="C1880"/>
  <c r="C1848"/>
  <c r="C1824"/>
  <c r="C1792"/>
  <c r="C1752"/>
  <c r="C1712"/>
  <c r="C1680"/>
  <c r="C1648"/>
  <c r="C1608"/>
  <c r="C1576"/>
  <c r="C1544"/>
  <c r="C1512"/>
  <c r="C1480"/>
  <c r="C1456"/>
  <c r="C1416"/>
  <c r="C1384"/>
  <c r="C1352"/>
  <c r="C1328"/>
  <c r="C1288"/>
  <c r="C1256"/>
  <c r="C1232"/>
  <c r="C1192"/>
  <c r="C1168"/>
  <c r="C1152"/>
  <c r="C1120"/>
  <c r="C1088"/>
  <c r="C1048"/>
  <c r="C1008"/>
  <c r="C976"/>
  <c r="C944"/>
  <c r="C904"/>
  <c r="C872"/>
  <c r="C840"/>
  <c r="C808"/>
  <c r="C776"/>
  <c r="C760"/>
  <c r="C736"/>
  <c r="C704"/>
  <c r="C672"/>
  <c r="C632"/>
  <c r="C592"/>
  <c r="C552"/>
  <c r="C520"/>
  <c r="C488"/>
  <c r="C456"/>
  <c r="C424"/>
  <c r="C400"/>
  <c r="C368"/>
  <c r="C328"/>
  <c r="C296"/>
  <c r="C264"/>
  <c r="C232"/>
  <c r="C200"/>
  <c r="C168"/>
  <c r="C136"/>
  <c r="C104"/>
  <c r="C72"/>
  <c r="C48"/>
  <c r="C1665"/>
  <c r="C2062"/>
  <c r="C2073"/>
  <c r="C1753"/>
  <c r="C1673"/>
  <c r="C1641"/>
  <c r="C1601"/>
  <c r="C1569"/>
  <c r="C1537"/>
  <c r="C1505"/>
  <c r="C1473"/>
  <c r="C1433"/>
  <c r="C1401"/>
  <c r="C1369"/>
  <c r="C1329"/>
  <c r="C1289"/>
  <c r="C1257"/>
  <c r="C1225"/>
  <c r="C1193"/>
  <c r="C1161"/>
  <c r="C1137"/>
  <c r="C1105"/>
  <c r="C1073"/>
  <c r="C1041"/>
  <c r="C1001"/>
  <c r="C969"/>
  <c r="C937"/>
  <c r="C913"/>
  <c r="C881"/>
  <c r="C849"/>
  <c r="C817"/>
  <c r="C777"/>
  <c r="C745"/>
  <c r="C721"/>
  <c r="C689"/>
  <c r="C657"/>
  <c r="C625"/>
  <c r="C585"/>
  <c r="C553"/>
  <c r="C529"/>
  <c r="C497"/>
  <c r="C465"/>
  <c r="C425"/>
  <c r="C393"/>
  <c r="C369"/>
  <c r="C329"/>
  <c r="C297"/>
  <c r="C265"/>
  <c r="C233"/>
  <c r="C201"/>
  <c r="C169"/>
  <c r="C137"/>
  <c r="C2378"/>
  <c r="C2346"/>
  <c r="C2314"/>
  <c r="C2282"/>
  <c r="C2250"/>
  <c r="C2218"/>
  <c r="C2186"/>
  <c r="C2162"/>
  <c r="C2130"/>
  <c r="C2106"/>
  <c r="C2082"/>
  <c r="C2058"/>
  <c r="C2026"/>
  <c r="C2002"/>
  <c r="C1970"/>
  <c r="C1938"/>
  <c r="C1906"/>
  <c r="C1874"/>
  <c r="C1850"/>
  <c r="C1818"/>
  <c r="C1786"/>
  <c r="C1754"/>
  <c r="C1714"/>
  <c r="C1682"/>
  <c r="C1650"/>
  <c r="C1618"/>
  <c r="C1586"/>
  <c r="C1554"/>
  <c r="C1522"/>
  <c r="C1490"/>
  <c r="C1458"/>
  <c r="C1426"/>
  <c r="C1394"/>
  <c r="C1362"/>
  <c r="C1330"/>
  <c r="C1306"/>
  <c r="C1282"/>
  <c r="C1258"/>
  <c r="C1226"/>
  <c r="C1194"/>
  <c r="C1162"/>
  <c r="C1130"/>
  <c r="C1098"/>
  <c r="C1066"/>
  <c r="C1034"/>
  <c r="C1002"/>
  <c r="C970"/>
  <c r="C962"/>
  <c r="C954"/>
  <c r="C946"/>
  <c r="C938"/>
  <c r="C930"/>
  <c r="C898"/>
  <c r="C890"/>
  <c r="C882"/>
  <c r="C874"/>
  <c r="C866"/>
  <c r="C858"/>
  <c r="C850"/>
  <c r="C842"/>
  <c r="C834"/>
  <c r="C826"/>
  <c r="C818"/>
  <c r="C810"/>
  <c r="C802"/>
  <c r="C794"/>
  <c r="C786"/>
  <c r="C778"/>
  <c r="C770"/>
  <c r="C762"/>
  <c r="C754"/>
  <c r="C746"/>
  <c r="C738"/>
  <c r="C730"/>
  <c r="C722"/>
  <c r="C714"/>
  <c r="C706"/>
  <c r="C698"/>
  <c r="C690"/>
  <c r="C682"/>
  <c r="C674"/>
  <c r="C666"/>
  <c r="C658"/>
  <c r="C650"/>
  <c r="C642"/>
  <c r="C634"/>
  <c r="C626"/>
  <c r="C618"/>
  <c r="C1099"/>
  <c r="C467"/>
  <c r="C1761"/>
  <c r="C1729"/>
  <c r="C1657"/>
  <c r="C1617"/>
  <c r="C1577"/>
  <c r="C1545"/>
  <c r="C1513"/>
  <c r="C1481"/>
  <c r="C1449"/>
  <c r="C1417"/>
  <c r="C1385"/>
  <c r="C1361"/>
  <c r="C1337"/>
  <c r="C1313"/>
  <c r="C1281"/>
  <c r="C1249"/>
  <c r="C1217"/>
  <c r="C1185"/>
  <c r="C1153"/>
  <c r="C1121"/>
  <c r="C1081"/>
  <c r="C1049"/>
  <c r="C1017"/>
  <c r="C977"/>
  <c r="C945"/>
  <c r="C905"/>
  <c r="C873"/>
  <c r="C841"/>
  <c r="C809"/>
  <c r="C785"/>
  <c r="C761"/>
  <c r="C729"/>
  <c r="C697"/>
  <c r="C665"/>
  <c r="C633"/>
  <c r="C601"/>
  <c r="C569"/>
  <c r="C537"/>
  <c r="C505"/>
  <c r="C473"/>
  <c r="C441"/>
  <c r="C409"/>
  <c r="C377"/>
  <c r="C345"/>
  <c r="C313"/>
  <c r="C281"/>
  <c r="C249"/>
  <c r="C217"/>
  <c r="C185"/>
  <c r="C153"/>
  <c r="C2386"/>
  <c r="C2354"/>
  <c r="C2322"/>
  <c r="C2290"/>
  <c r="C2258"/>
  <c r="C2226"/>
  <c r="C2194"/>
  <c r="C2170"/>
  <c r="C2138"/>
  <c r="C2114"/>
  <c r="C2090"/>
  <c r="C2066"/>
  <c r="C2042"/>
  <c r="C2018"/>
  <c r="C1994"/>
  <c r="C1962"/>
  <c r="C1930"/>
  <c r="C1898"/>
  <c r="C1866"/>
  <c r="C1826"/>
  <c r="C1794"/>
  <c r="C1762"/>
  <c r="C1730"/>
  <c r="C1698"/>
  <c r="C1666"/>
  <c r="C1634"/>
  <c r="C1602"/>
  <c r="C1562"/>
  <c r="C1530"/>
  <c r="C1498"/>
  <c r="C1466"/>
  <c r="C1434"/>
  <c r="C1402"/>
  <c r="C1370"/>
  <c r="C1338"/>
  <c r="C1298"/>
  <c r="C1266"/>
  <c r="C1234"/>
  <c r="C1210"/>
  <c r="C1178"/>
  <c r="C1146"/>
  <c r="C1106"/>
  <c r="C1082"/>
  <c r="C1050"/>
  <c r="C1018"/>
  <c r="C986"/>
  <c r="C906"/>
  <c r="C2253"/>
  <c r="C2141"/>
  <c r="C2125"/>
  <c r="C1669"/>
  <c r="C1437"/>
  <c r="C1133"/>
  <c r="C1649"/>
  <c r="C1609"/>
  <c r="C1585"/>
  <c r="C1561"/>
  <c r="C1529"/>
  <c r="C1497"/>
  <c r="C1465"/>
  <c r="C1441"/>
  <c r="C1409"/>
  <c r="C1377"/>
  <c r="C1345"/>
  <c r="C1305"/>
  <c r="C1265"/>
  <c r="C1233"/>
  <c r="C1201"/>
  <c r="C1177"/>
  <c r="C1145"/>
  <c r="C1113"/>
  <c r="C1089"/>
  <c r="C1057"/>
  <c r="C1025"/>
  <c r="C993"/>
  <c r="C961"/>
  <c r="C929"/>
  <c r="C897"/>
  <c r="C865"/>
  <c r="C833"/>
  <c r="C801"/>
  <c r="C769"/>
  <c r="C737"/>
  <c r="C705"/>
  <c r="C673"/>
  <c r="C641"/>
  <c r="C609"/>
  <c r="C577"/>
  <c r="C545"/>
  <c r="C513"/>
  <c r="C481"/>
  <c r="C449"/>
  <c r="C417"/>
  <c r="C385"/>
  <c r="C353"/>
  <c r="C321"/>
  <c r="C289"/>
  <c r="C257"/>
  <c r="C225"/>
  <c r="C193"/>
  <c r="C161"/>
  <c r="C129"/>
  <c r="C2362"/>
  <c r="C2330"/>
  <c r="C2298"/>
  <c r="C2266"/>
  <c r="C2234"/>
  <c r="C2210"/>
  <c r="C2178"/>
  <c r="C2146"/>
  <c r="C2122"/>
  <c r="C2098"/>
  <c r="C2074"/>
  <c r="C2050"/>
  <c r="C2034"/>
  <c r="C2010"/>
  <c r="C1978"/>
  <c r="C1954"/>
  <c r="C1922"/>
  <c r="C1882"/>
  <c r="C1842"/>
  <c r="C1810"/>
  <c r="C1778"/>
  <c r="C1746"/>
  <c r="C1722"/>
  <c r="C1690"/>
  <c r="C1658"/>
  <c r="C1626"/>
  <c r="C1594"/>
  <c r="C1570"/>
  <c r="C1538"/>
  <c r="C1514"/>
  <c r="C1482"/>
  <c r="C1450"/>
  <c r="C1418"/>
  <c r="C1386"/>
  <c r="C1354"/>
  <c r="C1322"/>
  <c r="C1290"/>
  <c r="C1250"/>
  <c r="C1218"/>
  <c r="C1186"/>
  <c r="C1154"/>
  <c r="C1122"/>
  <c r="C1090"/>
  <c r="C1058"/>
  <c r="C1026"/>
  <c r="C994"/>
  <c r="C914"/>
  <c r="C2006"/>
  <c r="C1286"/>
  <c r="C1046"/>
  <c r="C1985"/>
  <c r="C1625"/>
  <c r="C1593"/>
  <c r="C1553"/>
  <c r="C1521"/>
  <c r="C1489"/>
  <c r="C1457"/>
  <c r="C1425"/>
  <c r="C1393"/>
  <c r="C1353"/>
  <c r="C1321"/>
  <c r="C1297"/>
  <c r="C1273"/>
  <c r="C1241"/>
  <c r="C1209"/>
  <c r="C1169"/>
  <c r="C1129"/>
  <c r="C1097"/>
  <c r="C1065"/>
  <c r="C1033"/>
  <c r="C1009"/>
  <c r="C985"/>
  <c r="C953"/>
  <c r="C921"/>
  <c r="C889"/>
  <c r="C857"/>
  <c r="C825"/>
  <c r="C793"/>
  <c r="C753"/>
  <c r="C713"/>
  <c r="C681"/>
  <c r="C649"/>
  <c r="C617"/>
  <c r="C593"/>
  <c r="C561"/>
  <c r="C521"/>
  <c r="C489"/>
  <c r="C457"/>
  <c r="C433"/>
  <c r="C401"/>
  <c r="C361"/>
  <c r="C337"/>
  <c r="C305"/>
  <c r="C273"/>
  <c r="C241"/>
  <c r="C209"/>
  <c r="C177"/>
  <c r="C145"/>
  <c r="C2370"/>
  <c r="C2338"/>
  <c r="C2306"/>
  <c r="C2274"/>
  <c r="C2242"/>
  <c r="C2202"/>
  <c r="C2154"/>
  <c r="C1986"/>
  <c r="C1946"/>
  <c r="C1914"/>
  <c r="C1890"/>
  <c r="C1858"/>
  <c r="C1834"/>
  <c r="C1802"/>
  <c r="C1770"/>
  <c r="C1738"/>
  <c r="C1706"/>
  <c r="C1674"/>
  <c r="C1642"/>
  <c r="C1610"/>
  <c r="C1578"/>
  <c r="C1546"/>
  <c r="C1506"/>
  <c r="C1474"/>
  <c r="C1442"/>
  <c r="C1410"/>
  <c r="C1378"/>
  <c r="C1346"/>
  <c r="C1314"/>
  <c r="C1274"/>
  <c r="C1242"/>
  <c r="C1202"/>
  <c r="C1170"/>
  <c r="C1138"/>
  <c r="C1114"/>
  <c r="C1074"/>
  <c r="C1042"/>
  <c r="C1010"/>
  <c r="C978"/>
  <c r="C922"/>
  <c r="C639"/>
  <c r="C575"/>
  <c r="C511"/>
  <c r="C447"/>
  <c r="C383"/>
  <c r="C319"/>
  <c r="C255"/>
  <c r="C191"/>
  <c r="C127"/>
  <c r="C63"/>
  <c r="C411"/>
  <c r="C379"/>
  <c r="C331"/>
  <c r="C299"/>
  <c r="C259"/>
  <c r="C227"/>
  <c r="C195"/>
  <c r="C163"/>
  <c r="C131"/>
  <c r="C99"/>
  <c r="C75"/>
  <c r="C43"/>
  <c r="C2348"/>
  <c r="C2100"/>
  <c r="C1884"/>
  <c r="C1852"/>
  <c r="C1820"/>
  <c r="C1797"/>
  <c r="C1765"/>
  <c r="C1741"/>
  <c r="C1685"/>
  <c r="C1653"/>
  <c r="C1621"/>
  <c r="C1589"/>
  <c r="C1557"/>
  <c r="C1525"/>
  <c r="C1493"/>
  <c r="C1453"/>
  <c r="C1421"/>
  <c r="C1389"/>
  <c r="C1357"/>
  <c r="C1325"/>
  <c r="C1293"/>
  <c r="C1261"/>
  <c r="C1229"/>
  <c r="C1189"/>
  <c r="C1157"/>
  <c r="C1125"/>
  <c r="C1101"/>
  <c r="C1077"/>
  <c r="C1053"/>
  <c r="C1029"/>
  <c r="C997"/>
  <c r="C973"/>
  <c r="C949"/>
  <c r="C925"/>
  <c r="C901"/>
  <c r="C877"/>
  <c r="C853"/>
  <c r="C829"/>
  <c r="C805"/>
  <c r="C781"/>
  <c r="C757"/>
  <c r="C733"/>
  <c r="C709"/>
  <c r="C685"/>
  <c r="C669"/>
  <c r="C653"/>
  <c r="C637"/>
  <c r="C621"/>
  <c r="C605"/>
  <c r="C589"/>
  <c r="C573"/>
  <c r="C549"/>
  <c r="C533"/>
  <c r="C517"/>
  <c r="C501"/>
  <c r="C485"/>
  <c r="C469"/>
  <c r="C453"/>
  <c r="C437"/>
  <c r="C421"/>
  <c r="C405"/>
  <c r="C389"/>
  <c r="C373"/>
  <c r="C357"/>
  <c r="C341"/>
  <c r="C325"/>
  <c r="C317"/>
  <c r="C301"/>
  <c r="C293"/>
  <c r="C285"/>
  <c r="C277"/>
  <c r="C269"/>
  <c r="C261"/>
  <c r="C253"/>
  <c r="C245"/>
  <c r="C237"/>
  <c r="C221"/>
  <c r="C213"/>
  <c r="C205"/>
  <c r="C197"/>
  <c r="C189"/>
  <c r="C181"/>
  <c r="C173"/>
  <c r="C165"/>
  <c r="C157"/>
  <c r="C149"/>
  <c r="C141"/>
  <c r="C133"/>
  <c r="C125"/>
  <c r="C117"/>
  <c r="C109"/>
  <c r="C101"/>
  <c r="C93"/>
  <c r="C85"/>
  <c r="C77"/>
  <c r="C69"/>
  <c r="C61"/>
  <c r="C53"/>
  <c r="C45"/>
  <c r="C37"/>
  <c r="I32"/>
  <c r="C1719"/>
  <c r="C1075"/>
  <c r="C1051"/>
  <c r="C1027"/>
  <c r="C1003"/>
  <c r="C979"/>
  <c r="C955"/>
  <c r="C931"/>
  <c r="C907"/>
  <c r="C883"/>
  <c r="C859"/>
  <c r="C835"/>
  <c r="C811"/>
  <c r="C787"/>
  <c r="C763"/>
  <c r="C739"/>
  <c r="C715"/>
  <c r="C691"/>
  <c r="C667"/>
  <c r="C643"/>
  <c r="C619"/>
  <c r="C595"/>
  <c r="C571"/>
  <c r="C547"/>
  <c r="C523"/>
  <c r="C499"/>
  <c r="C475"/>
  <c r="C443"/>
  <c r="C419"/>
  <c r="C387"/>
  <c r="C355"/>
  <c r="C323"/>
  <c r="C291"/>
  <c r="C267"/>
  <c r="C243"/>
  <c r="C211"/>
  <c r="C179"/>
  <c r="C147"/>
  <c r="C115"/>
  <c r="C83"/>
  <c r="C51"/>
  <c r="C2356"/>
  <c r="C2220"/>
  <c r="C1908"/>
  <c r="C1876"/>
  <c r="C1844"/>
  <c r="C2245"/>
  <c r="C1813"/>
  <c r="C1781"/>
  <c r="C1749"/>
  <c r="C1709"/>
  <c r="C1677"/>
  <c r="C1645"/>
  <c r="C1613"/>
  <c r="C1581"/>
  <c r="C1549"/>
  <c r="C1517"/>
  <c r="C1485"/>
  <c r="C1445"/>
  <c r="C1413"/>
  <c r="C1381"/>
  <c r="C1349"/>
  <c r="C1317"/>
  <c r="C1285"/>
  <c r="C1253"/>
  <c r="C1221"/>
  <c r="C1173"/>
  <c r="C1141"/>
  <c r="C1109"/>
  <c r="C1085"/>
  <c r="C1061"/>
  <c r="C1037"/>
  <c r="C1005"/>
  <c r="C981"/>
  <c r="C957"/>
  <c r="C933"/>
  <c r="C909"/>
  <c r="C885"/>
  <c r="C861"/>
  <c r="C837"/>
  <c r="C813"/>
  <c r="C789"/>
  <c r="C765"/>
  <c r="C741"/>
  <c r="C717"/>
  <c r="C701"/>
  <c r="C677"/>
  <c r="C661"/>
  <c r="C645"/>
  <c r="C629"/>
  <c r="C613"/>
  <c r="C597"/>
  <c r="C581"/>
  <c r="C557"/>
  <c r="C541"/>
  <c r="C525"/>
  <c r="C509"/>
  <c r="C493"/>
  <c r="C477"/>
  <c r="C461"/>
  <c r="C445"/>
  <c r="C429"/>
  <c r="C413"/>
  <c r="C397"/>
  <c r="C381"/>
  <c r="C365"/>
  <c r="C349"/>
  <c r="C333"/>
  <c r="C309"/>
  <c r="C229"/>
  <c r="I49"/>
  <c r="J54"/>
  <c r="I59"/>
  <c r="C2387"/>
  <c r="C2371"/>
  <c r="C2355"/>
  <c r="C2339"/>
  <c r="C2323"/>
  <c r="C2307"/>
  <c r="C2291"/>
  <c r="C2275"/>
  <c r="C2259"/>
  <c r="C2243"/>
  <c r="C2227"/>
  <c r="C2211"/>
  <c r="C2195"/>
  <c r="C2179"/>
  <c r="C2163"/>
  <c r="C2147"/>
  <c r="C2131"/>
  <c r="C2115"/>
  <c r="C2107"/>
  <c r="C2091"/>
  <c r="C2075"/>
  <c r="C2059"/>
  <c r="C2043"/>
  <c r="C2027"/>
  <c r="C2011"/>
  <c r="C1995"/>
  <c r="C1979"/>
  <c r="C1963"/>
  <c r="C1947"/>
  <c r="C1923"/>
  <c r="C1907"/>
  <c r="C1899"/>
  <c r="C1883"/>
  <c r="C1867"/>
  <c r="C1851"/>
  <c r="C1835"/>
  <c r="C1819"/>
  <c r="C1803"/>
  <c r="C1787"/>
  <c r="C1771"/>
  <c r="C1755"/>
  <c r="C1739"/>
  <c r="C1723"/>
  <c r="C1707"/>
  <c r="C1691"/>
  <c r="C1675"/>
  <c r="C1659"/>
  <c r="C1643"/>
  <c r="C1627"/>
  <c r="C1611"/>
  <c r="C1595"/>
  <c r="C1579"/>
  <c r="C1563"/>
  <c r="C1547"/>
  <c r="C1531"/>
  <c r="C1507"/>
  <c r="C1491"/>
  <c r="C1483"/>
  <c r="C1467"/>
  <c r="C1451"/>
  <c r="C1435"/>
  <c r="C1419"/>
  <c r="C1403"/>
  <c r="C1387"/>
  <c r="C1371"/>
  <c r="C1355"/>
  <c r="C1339"/>
  <c r="C1323"/>
  <c r="C1307"/>
  <c r="C1291"/>
  <c r="C1275"/>
  <c r="C1259"/>
  <c r="C1243"/>
  <c r="C1227"/>
  <c r="C1211"/>
  <c r="C1195"/>
  <c r="C1179"/>
  <c r="C1163"/>
  <c r="C1147"/>
  <c r="C1131"/>
  <c r="C1115"/>
  <c r="C1091"/>
  <c r="C1067"/>
  <c r="C1043"/>
  <c r="C1019"/>
  <c r="C995"/>
  <c r="C971"/>
  <c r="C947"/>
  <c r="C923"/>
  <c r="C899"/>
  <c r="C875"/>
  <c r="C851"/>
  <c r="C827"/>
  <c r="C803"/>
  <c r="C779"/>
  <c r="C755"/>
  <c r="C731"/>
  <c r="C707"/>
  <c r="C683"/>
  <c r="C659"/>
  <c r="C635"/>
  <c r="C611"/>
  <c r="C587"/>
  <c r="C563"/>
  <c r="C539"/>
  <c r="C515"/>
  <c r="C491"/>
  <c r="C459"/>
  <c r="C435"/>
  <c r="C403"/>
  <c r="C371"/>
  <c r="C347"/>
  <c r="C315"/>
  <c r="C283"/>
  <c r="C251"/>
  <c r="C219"/>
  <c r="C187"/>
  <c r="C155"/>
  <c r="C123"/>
  <c r="C91"/>
  <c r="C59"/>
  <c r="C2228"/>
  <c r="C2092"/>
  <c r="C1900"/>
  <c r="C1868"/>
  <c r="C1836"/>
  <c r="C2117"/>
  <c r="C1789"/>
  <c r="C1757"/>
  <c r="C1725"/>
  <c r="C1693"/>
  <c r="C1661"/>
  <c r="C1629"/>
  <c r="C1597"/>
  <c r="C1565"/>
  <c r="C1533"/>
  <c r="C1501"/>
  <c r="C1469"/>
  <c r="C1405"/>
  <c r="C1373"/>
  <c r="C1341"/>
  <c r="C1309"/>
  <c r="C1277"/>
  <c r="C1245"/>
  <c r="C1213"/>
  <c r="C1181"/>
  <c r="C1149"/>
  <c r="C1117"/>
  <c r="C1093"/>
  <c r="C1069"/>
  <c r="C1045"/>
  <c r="C1021"/>
  <c r="C989"/>
  <c r="C965"/>
  <c r="C941"/>
  <c r="C917"/>
  <c r="C893"/>
  <c r="C869"/>
  <c r="C845"/>
  <c r="C821"/>
  <c r="C797"/>
  <c r="C773"/>
  <c r="C749"/>
  <c r="C725"/>
  <c r="C693"/>
  <c r="C565"/>
  <c r="I61"/>
  <c r="I72"/>
  <c r="C2379"/>
  <c r="C2363"/>
  <c r="C2347"/>
  <c r="C2331"/>
  <c r="C2315"/>
  <c r="C2299"/>
  <c r="C2283"/>
  <c r="C2267"/>
  <c r="C2251"/>
  <c r="C2235"/>
  <c r="C2219"/>
  <c r="C2203"/>
  <c r="C2187"/>
  <c r="C2171"/>
  <c r="C2155"/>
  <c r="C2139"/>
  <c r="C2123"/>
  <c r="C2099"/>
  <c r="C2083"/>
  <c r="C2067"/>
  <c r="C2051"/>
  <c r="C2035"/>
  <c r="C2019"/>
  <c r="C2003"/>
  <c r="C1987"/>
  <c r="C1971"/>
  <c r="C1955"/>
  <c r="C1939"/>
  <c r="C1931"/>
  <c r="C1915"/>
  <c r="C1891"/>
  <c r="C1875"/>
  <c r="C1859"/>
  <c r="C1843"/>
  <c r="C1827"/>
  <c r="C1811"/>
  <c r="C1795"/>
  <c r="C1779"/>
  <c r="C1763"/>
  <c r="C1747"/>
  <c r="C1731"/>
  <c r="C1715"/>
  <c r="C1699"/>
  <c r="C1683"/>
  <c r="C1667"/>
  <c r="C1651"/>
  <c r="C1635"/>
  <c r="C1619"/>
  <c r="C1603"/>
  <c r="C1587"/>
  <c r="C1571"/>
  <c r="C1555"/>
  <c r="C1539"/>
  <c r="C1523"/>
  <c r="C1515"/>
  <c r="C1499"/>
  <c r="C1475"/>
  <c r="C1459"/>
  <c r="C1443"/>
  <c r="C1427"/>
  <c r="C1411"/>
  <c r="C1395"/>
  <c r="C1379"/>
  <c r="C1363"/>
  <c r="C1347"/>
  <c r="C1331"/>
  <c r="C1315"/>
  <c r="C1299"/>
  <c r="C1283"/>
  <c r="C1267"/>
  <c r="C1251"/>
  <c r="C1235"/>
  <c r="C1219"/>
  <c r="C1203"/>
  <c r="C1187"/>
  <c r="C1171"/>
  <c r="C1155"/>
  <c r="C1139"/>
  <c r="C1123"/>
  <c r="C1107"/>
  <c r="C1083"/>
  <c r="C1059"/>
  <c r="C1035"/>
  <c r="C1011"/>
  <c r="C987"/>
  <c r="C963"/>
  <c r="C939"/>
  <c r="C915"/>
  <c r="C891"/>
  <c r="C867"/>
  <c r="C843"/>
  <c r="C819"/>
  <c r="C795"/>
  <c r="C771"/>
  <c r="C747"/>
  <c r="C723"/>
  <c r="C699"/>
  <c r="C675"/>
  <c r="C651"/>
  <c r="C627"/>
  <c r="C603"/>
  <c r="C579"/>
  <c r="C555"/>
  <c r="C531"/>
  <c r="C507"/>
  <c r="C483"/>
  <c r="C451"/>
  <c r="C427"/>
  <c r="C395"/>
  <c r="C363"/>
  <c r="C339"/>
  <c r="C307"/>
  <c r="C275"/>
  <c r="C235"/>
  <c r="C203"/>
  <c r="C171"/>
  <c r="C139"/>
  <c r="C107"/>
  <c r="C67"/>
  <c r="C35"/>
  <c r="C2372"/>
  <c r="C2244"/>
  <c r="C2116"/>
  <c r="C1892"/>
  <c r="C1860"/>
  <c r="C1828"/>
  <c r="C2373"/>
  <c r="C1805"/>
  <c r="C1773"/>
  <c r="C1733"/>
  <c r="C1637"/>
  <c r="C1605"/>
  <c r="C1573"/>
  <c r="C1541"/>
  <c r="C1509"/>
  <c r="C1477"/>
  <c r="C1429"/>
  <c r="C1397"/>
  <c r="C1365"/>
  <c r="C1333"/>
  <c r="C1301"/>
  <c r="C1269"/>
  <c r="C1237"/>
  <c r="C1197"/>
  <c r="C1165"/>
  <c r="C1013"/>
  <c r="I46"/>
  <c r="C121"/>
  <c r="C113"/>
  <c r="C105"/>
  <c r="C97"/>
  <c r="C89"/>
  <c r="C81"/>
  <c r="C73"/>
  <c r="C65"/>
  <c r="C57"/>
  <c r="C49"/>
  <c r="C41"/>
  <c r="C2324"/>
  <c r="C2300"/>
  <c r="C2276"/>
  <c r="C2252"/>
  <c r="C2204"/>
  <c r="C2180"/>
  <c r="C2156"/>
  <c r="C2132"/>
  <c r="C2068"/>
  <c r="C2044"/>
  <c r="C2020"/>
  <c r="C1996"/>
  <c r="C1972"/>
  <c r="C1948"/>
  <c r="C1932"/>
  <c r="C1916"/>
  <c r="C1837"/>
  <c r="C2365"/>
  <c r="C2333"/>
  <c r="C2301"/>
  <c r="C2261"/>
  <c r="C2237"/>
  <c r="C2205"/>
  <c r="C2173"/>
  <c r="C2133"/>
  <c r="C2085"/>
  <c r="C2053"/>
  <c r="C2021"/>
  <c r="C1989"/>
  <c r="C1957"/>
  <c r="C1925"/>
  <c r="C1893"/>
  <c r="C1861"/>
  <c r="C2392"/>
  <c r="C2376"/>
  <c r="C2360"/>
  <c r="C2344"/>
  <c r="C2057"/>
  <c r="C2049"/>
  <c r="C1889"/>
  <c r="C1881"/>
  <c r="C1734"/>
  <c r="C1590"/>
  <c r="C1853"/>
  <c r="C1854"/>
  <c r="C2388"/>
  <c r="C2364"/>
  <c r="C2340"/>
  <c r="C2316"/>
  <c r="C2292"/>
  <c r="C2268"/>
  <c r="C2236"/>
  <c r="C2212"/>
  <c r="C2188"/>
  <c r="C2164"/>
  <c r="C2140"/>
  <c r="C2108"/>
  <c r="C2084"/>
  <c r="C2060"/>
  <c r="C2036"/>
  <c r="C2012"/>
  <c r="C1988"/>
  <c r="C1964"/>
  <c r="C1940"/>
  <c r="C2389"/>
  <c r="C2357"/>
  <c r="C2325"/>
  <c r="C2293"/>
  <c r="C2229"/>
  <c r="C2197"/>
  <c r="C2165"/>
  <c r="C2109"/>
  <c r="C2077"/>
  <c r="C2045"/>
  <c r="C2013"/>
  <c r="C1981"/>
  <c r="C1941"/>
  <c r="C1909"/>
  <c r="C1885"/>
  <c r="C1821"/>
  <c r="C1078"/>
  <c r="C2390"/>
  <c r="C2382"/>
  <c r="C2374"/>
  <c r="C2366"/>
  <c r="C2358"/>
  <c r="C2350"/>
  <c r="C2030"/>
  <c r="C1998"/>
  <c r="C1958"/>
  <c r="C1950"/>
  <c r="C1830"/>
  <c r="C1822"/>
  <c r="C1814"/>
  <c r="C1798"/>
  <c r="C1694"/>
  <c r="C1686"/>
  <c r="C1662"/>
  <c r="C1606"/>
  <c r="C1478"/>
  <c r="C1430"/>
  <c r="C1414"/>
  <c r="C1350"/>
  <c r="C1222"/>
  <c r="C1174"/>
  <c r="C1158"/>
  <c r="C1094"/>
  <c r="C1942"/>
  <c r="C1849"/>
  <c r="C1701"/>
  <c r="C1542"/>
  <c r="C1302"/>
  <c r="C1717"/>
  <c r="C1718"/>
  <c r="C1461"/>
  <c r="C1462"/>
  <c r="C2349"/>
  <c r="C2317"/>
  <c r="C2285"/>
  <c r="C2221"/>
  <c r="C2189"/>
  <c r="C2157"/>
  <c r="C2093"/>
  <c r="C2061"/>
  <c r="C2029"/>
  <c r="C1997"/>
  <c r="C1965"/>
  <c r="C1933"/>
  <c r="C1901"/>
  <c r="C1869"/>
  <c r="C1829"/>
  <c r="C2033"/>
  <c r="C1782"/>
  <c r="C1334"/>
  <c r="C1205"/>
  <c r="C1206"/>
  <c r="C1920"/>
  <c r="C1921"/>
  <c r="C1784"/>
  <c r="C1785"/>
  <c r="C2380"/>
  <c r="C2332"/>
  <c r="C2308"/>
  <c r="C2284"/>
  <c r="C2260"/>
  <c r="C2196"/>
  <c r="C2172"/>
  <c r="C2148"/>
  <c r="C2124"/>
  <c r="C2076"/>
  <c r="C2052"/>
  <c r="C2028"/>
  <c r="C2004"/>
  <c r="C1980"/>
  <c r="C1956"/>
  <c r="C1924"/>
  <c r="C2341"/>
  <c r="C2309"/>
  <c r="C2277"/>
  <c r="C2213"/>
  <c r="C2181"/>
  <c r="C2149"/>
  <c r="C2101"/>
  <c r="C2069"/>
  <c r="C2037"/>
  <c r="C2005"/>
  <c r="C1973"/>
  <c r="C1949"/>
  <c r="C1917"/>
  <c r="C1877"/>
  <c r="C1845"/>
  <c r="C2384"/>
  <c r="C2368"/>
  <c r="C2352"/>
  <c r="C1974"/>
  <c r="C1558"/>
  <c r="C846"/>
  <c r="C847"/>
  <c r="C814"/>
  <c r="C815"/>
  <c r="C782"/>
  <c r="C783"/>
  <c r="C750"/>
  <c r="C751"/>
  <c r="C718"/>
  <c r="C719"/>
  <c r="C686"/>
  <c r="C687"/>
  <c r="C654"/>
  <c r="C655"/>
  <c r="C622"/>
  <c r="C623"/>
  <c r="C590"/>
  <c r="C591"/>
  <c r="C558"/>
  <c r="C559"/>
  <c r="C526"/>
  <c r="C527"/>
  <c r="C494"/>
  <c r="C495"/>
  <c r="C462"/>
  <c r="C463"/>
  <c r="C430"/>
  <c r="C431"/>
  <c r="C398"/>
  <c r="C399"/>
  <c r="C366"/>
  <c r="C367"/>
  <c r="C334"/>
  <c r="C335"/>
  <c r="C302"/>
  <c r="C303"/>
  <c r="C270"/>
  <c r="C271"/>
  <c r="C238"/>
  <c r="C239"/>
  <c r="C206"/>
  <c r="C207"/>
  <c r="C174"/>
  <c r="C175"/>
  <c r="C142"/>
  <c r="C143"/>
  <c r="C110"/>
  <c r="C111"/>
  <c r="C78"/>
  <c r="C79"/>
  <c r="C46"/>
  <c r="C47"/>
  <c r="C2342"/>
  <c r="C2334"/>
  <c r="C2326"/>
  <c r="C2318"/>
  <c r="C2310"/>
  <c r="C2302"/>
  <c r="C2294"/>
  <c r="C2286"/>
  <c r="C2278"/>
  <c r="C2270"/>
  <c r="C2262"/>
  <c r="C2254"/>
  <c r="C2246"/>
  <c r="C2238"/>
  <c r="C2230"/>
  <c r="C2222"/>
  <c r="C2214"/>
  <c r="C2206"/>
  <c r="C2198"/>
  <c r="C2190"/>
  <c r="C2182"/>
  <c r="C2174"/>
  <c r="C2166"/>
  <c r="C2158"/>
  <c r="C2150"/>
  <c r="C2142"/>
  <c r="C2134"/>
  <c r="C2126"/>
  <c r="C2118"/>
  <c r="C2110"/>
  <c r="C2102"/>
  <c r="C2094"/>
  <c r="C2086"/>
  <c r="C2078"/>
  <c r="C2070"/>
  <c r="C2054"/>
  <c r="C2046"/>
  <c r="C2038"/>
  <c r="C2022"/>
  <c r="C2014"/>
  <c r="C1990"/>
  <c r="C1982"/>
  <c r="C1966"/>
  <c r="C1934"/>
  <c r="C1926"/>
  <c r="C1910"/>
  <c r="C1902"/>
  <c r="C1894"/>
  <c r="C1886"/>
  <c r="C1878"/>
  <c r="C1870"/>
  <c r="C1862"/>
  <c r="C1846"/>
  <c r="C1838"/>
  <c r="C1806"/>
  <c r="C1790"/>
  <c r="C1774"/>
  <c r="C1766"/>
  <c r="C1758"/>
  <c r="C1750"/>
  <c r="C1742"/>
  <c r="C1726"/>
  <c r="C1710"/>
  <c r="C1678"/>
  <c r="C1670"/>
  <c r="C1654"/>
  <c r="C1646"/>
  <c r="C1638"/>
  <c r="C1630"/>
  <c r="C1622"/>
  <c r="C1614"/>
  <c r="C1598"/>
  <c r="C1582"/>
  <c r="C1574"/>
  <c r="C1566"/>
  <c r="C1550"/>
  <c r="C1534"/>
  <c r="C1526"/>
  <c r="C1518"/>
  <c r="C1510"/>
  <c r="C1502"/>
  <c r="C1494"/>
  <c r="C1486"/>
  <c r="C1470"/>
  <c r="C1454"/>
  <c r="C1446"/>
  <c r="C1438"/>
  <c r="C1422"/>
  <c r="C1406"/>
  <c r="C1398"/>
  <c r="C1390"/>
  <c r="C1382"/>
  <c r="C1374"/>
  <c r="C1366"/>
  <c r="C1358"/>
  <c r="C1342"/>
  <c r="C1326"/>
  <c r="C1318"/>
  <c r="C1310"/>
  <c r="C1294"/>
  <c r="C1278"/>
  <c r="C1270"/>
  <c r="C1262"/>
  <c r="C1254"/>
  <c r="C1246"/>
  <c r="C1238"/>
  <c r="C1230"/>
  <c r="C1214"/>
  <c r="C1198"/>
  <c r="C1190"/>
  <c r="C1182"/>
  <c r="C1166"/>
  <c r="C1150"/>
  <c r="C1142"/>
  <c r="C1134"/>
  <c r="C1126"/>
  <c r="C1118"/>
  <c r="C1110"/>
  <c r="C1102"/>
  <c r="C1086"/>
  <c r="C1070"/>
  <c r="C1062"/>
  <c r="C1054"/>
  <c r="C1038"/>
  <c r="C1030"/>
  <c r="C1022"/>
  <c r="C1014"/>
  <c r="C1006"/>
  <c r="C998"/>
  <c r="C990"/>
  <c r="C982"/>
  <c r="C974"/>
  <c r="C966"/>
  <c r="C958"/>
  <c r="C950"/>
  <c r="C942"/>
  <c r="C934"/>
  <c r="C926"/>
  <c r="C918"/>
  <c r="C910"/>
  <c r="C902"/>
  <c r="C894"/>
  <c r="C886"/>
  <c r="C878"/>
  <c r="C870"/>
  <c r="C862"/>
  <c r="C854"/>
  <c r="C838"/>
  <c r="C830"/>
  <c r="C822"/>
  <c r="C806"/>
  <c r="C798"/>
  <c r="C790"/>
  <c r="C774"/>
  <c r="C766"/>
  <c r="C758"/>
  <c r="C742"/>
  <c r="C734"/>
  <c r="C726"/>
  <c r="C710"/>
  <c r="C702"/>
  <c r="C694"/>
  <c r="C678"/>
  <c r="C670"/>
  <c r="C662"/>
  <c r="C646"/>
  <c r="C638"/>
  <c r="C630"/>
  <c r="C614"/>
  <c r="C606"/>
  <c r="C598"/>
  <c r="C582"/>
  <c r="C574"/>
  <c r="C566"/>
  <c r="C550"/>
  <c r="C542"/>
  <c r="C534"/>
  <c r="C518"/>
  <c r="C510"/>
  <c r="C502"/>
  <c r="C486"/>
  <c r="C478"/>
  <c r="C470"/>
  <c r="C454"/>
  <c r="C446"/>
  <c r="C438"/>
  <c r="C422"/>
  <c r="C414"/>
  <c r="C406"/>
  <c r="C390"/>
  <c r="C382"/>
  <c r="C374"/>
  <c r="C358"/>
  <c r="C350"/>
  <c r="C342"/>
  <c r="C326"/>
  <c r="C318"/>
  <c r="C310"/>
  <c r="C294"/>
  <c r="C286"/>
  <c r="C278"/>
  <c r="C262"/>
  <c r="C254"/>
  <c r="C246"/>
  <c r="C230"/>
  <c r="C222"/>
  <c r="C214"/>
  <c r="C198"/>
  <c r="C190"/>
  <c r="C182"/>
  <c r="C166"/>
  <c r="C158"/>
  <c r="C150"/>
  <c r="C134"/>
  <c r="C126"/>
  <c r="C118"/>
  <c r="C102"/>
  <c r="C94"/>
  <c r="C86"/>
  <c r="C70"/>
  <c r="C62"/>
  <c r="C54"/>
  <c r="C38"/>
  <c r="C1847"/>
  <c r="C1711"/>
  <c r="C1503"/>
  <c r="C1247"/>
  <c r="C2393"/>
  <c r="C2385"/>
  <c r="C2377"/>
  <c r="C2369"/>
  <c r="C2361"/>
  <c r="C2353"/>
  <c r="C2345"/>
  <c r="C2337"/>
  <c r="C2329"/>
  <c r="C2321"/>
  <c r="C2313"/>
  <c r="C2305"/>
  <c r="C2297"/>
  <c r="C2289"/>
  <c r="C2281"/>
  <c r="C2273"/>
  <c r="C2265"/>
  <c r="C2257"/>
  <c r="C2249"/>
  <c r="C2241"/>
  <c r="C2233"/>
  <c r="C2225"/>
  <c r="C2217"/>
  <c r="C2209"/>
  <c r="C2201"/>
  <c r="C2193"/>
  <c r="C2185"/>
  <c r="C2177"/>
  <c r="C2169"/>
  <c r="C2161"/>
  <c r="C2153"/>
  <c r="C2145"/>
  <c r="C2137"/>
  <c r="C2129"/>
  <c r="C2121"/>
  <c r="C2113"/>
  <c r="C2105"/>
  <c r="C2097"/>
  <c r="C2089"/>
  <c r="C2081"/>
  <c r="C2065"/>
  <c r="C2041"/>
  <c r="C2025"/>
  <c r="C2017"/>
  <c r="C2009"/>
  <c r="C2001"/>
  <c r="C1993"/>
  <c r="C1977"/>
  <c r="C1969"/>
  <c r="C1961"/>
  <c r="C1953"/>
  <c r="C1945"/>
  <c r="C1937"/>
  <c r="C1929"/>
  <c r="C1913"/>
  <c r="C1905"/>
  <c r="C1897"/>
  <c r="C1873"/>
  <c r="C1865"/>
  <c r="C1857"/>
  <c r="C1841"/>
  <c r="C1833"/>
  <c r="C1825"/>
  <c r="C1817"/>
  <c r="C1809"/>
  <c r="C1801"/>
  <c r="C1793"/>
  <c r="C1777"/>
  <c r="C1769"/>
  <c r="C1745"/>
  <c r="C1737"/>
  <c r="C1721"/>
  <c r="C1713"/>
  <c r="C1705"/>
  <c r="C1697"/>
  <c r="C1689"/>
  <c r="C1681"/>
  <c r="C1567"/>
  <c r="C1311"/>
  <c r="C1055"/>
  <c r="C1375"/>
  <c r="C1119"/>
  <c r="C1583"/>
  <c r="C1327"/>
  <c r="C1071"/>
  <c r="C1812"/>
  <c r="C1804"/>
  <c r="C1796"/>
  <c r="C1788"/>
  <c r="C1780"/>
  <c r="C1772"/>
  <c r="C1764"/>
  <c r="C1756"/>
  <c r="C1748"/>
  <c r="C1740"/>
  <c r="C1732"/>
  <c r="C1724"/>
  <c r="C1716"/>
  <c r="C1708"/>
  <c r="C1700"/>
  <c r="C1692"/>
  <c r="C1684"/>
  <c r="C1676"/>
  <c r="C1668"/>
  <c r="C1660"/>
  <c r="C1652"/>
  <c r="C1644"/>
  <c r="C1636"/>
  <c r="C1628"/>
  <c r="C1620"/>
  <c r="C1612"/>
  <c r="C1604"/>
  <c r="C1596"/>
  <c r="C1588"/>
  <c r="C1580"/>
  <c r="C1572"/>
  <c r="C1564"/>
  <c r="C1556"/>
  <c r="C1548"/>
  <c r="C1540"/>
  <c r="C1532"/>
  <c r="C1524"/>
  <c r="C1516"/>
  <c r="C1508"/>
  <c r="C1500"/>
  <c r="C1492"/>
  <c r="C1484"/>
  <c r="C1476"/>
  <c r="C1468"/>
  <c r="C1460"/>
  <c r="C1452"/>
  <c r="C1444"/>
  <c r="C1436"/>
  <c r="C1428"/>
  <c r="C1420"/>
  <c r="C1412"/>
  <c r="C1404"/>
  <c r="C1396"/>
  <c r="C1388"/>
  <c r="C1380"/>
  <c r="C1372"/>
  <c r="C1364"/>
  <c r="C1356"/>
  <c r="C1348"/>
  <c r="C1340"/>
  <c r="C1332"/>
  <c r="C1324"/>
  <c r="C1316"/>
  <c r="C1308"/>
  <c r="C1300"/>
  <c r="C1292"/>
  <c r="C1284"/>
  <c r="C1276"/>
  <c r="C1268"/>
  <c r="C1260"/>
  <c r="C1252"/>
  <c r="C1244"/>
  <c r="C1236"/>
  <c r="C1228"/>
  <c r="C1220"/>
  <c r="C1212"/>
  <c r="C1204"/>
  <c r="C1196"/>
  <c r="C1188"/>
  <c r="C1180"/>
  <c r="C1172"/>
  <c r="C1164"/>
  <c r="C1156"/>
  <c r="C1148"/>
  <c r="C1140"/>
  <c r="C1132"/>
  <c r="C1124"/>
  <c r="C1116"/>
  <c r="C1108"/>
  <c r="C1100"/>
  <c r="C1092"/>
  <c r="C1084"/>
  <c r="C1076"/>
  <c r="C1068"/>
  <c r="C1060"/>
  <c r="C1052"/>
  <c r="C1044"/>
  <c r="C1036"/>
  <c r="C1028"/>
  <c r="C1020"/>
  <c r="C1012"/>
  <c r="C1004"/>
  <c r="C996"/>
  <c r="C988"/>
  <c r="C980"/>
  <c r="C972"/>
  <c r="C964"/>
  <c r="C956"/>
  <c r="C948"/>
  <c r="C940"/>
  <c r="C932"/>
  <c r="C924"/>
  <c r="C916"/>
  <c r="C908"/>
  <c r="C900"/>
  <c r="C892"/>
  <c r="C884"/>
  <c r="C876"/>
  <c r="C868"/>
  <c r="C860"/>
  <c r="C852"/>
  <c r="C844"/>
  <c r="C836"/>
  <c r="C828"/>
  <c r="C820"/>
  <c r="C812"/>
  <c r="C804"/>
  <c r="C796"/>
  <c r="C788"/>
  <c r="C780"/>
  <c r="C772"/>
  <c r="C764"/>
  <c r="C756"/>
  <c r="C748"/>
  <c r="C740"/>
  <c r="C732"/>
  <c r="C724"/>
  <c r="C716"/>
  <c r="C708"/>
  <c r="C700"/>
  <c r="C692"/>
  <c r="C684"/>
  <c r="C676"/>
  <c r="C668"/>
  <c r="C660"/>
  <c r="C652"/>
  <c r="C644"/>
  <c r="C636"/>
  <c r="C628"/>
  <c r="C620"/>
  <c r="C1919"/>
  <c r="C1895"/>
  <c r="C1887"/>
  <c r="C1863"/>
  <c r="C1855"/>
  <c r="C1831"/>
  <c r="C1823"/>
  <c r="C1799"/>
  <c r="C1791"/>
  <c r="C1767"/>
  <c r="C1759"/>
  <c r="C1735"/>
  <c r="C1727"/>
  <c r="C1703"/>
  <c r="C1695"/>
  <c r="C1671"/>
  <c r="C1663"/>
  <c r="C1639"/>
  <c r="C1631"/>
  <c r="C1607"/>
  <c r="C1591"/>
  <c r="C1575"/>
  <c r="C1559"/>
  <c r="C1543"/>
  <c r="C1527"/>
  <c r="C1511"/>
  <c r="C1495"/>
  <c r="C1479"/>
  <c r="C1463"/>
  <c r="C1447"/>
  <c r="C1431"/>
  <c r="C1415"/>
  <c r="C1399"/>
  <c r="C1383"/>
  <c r="C1367"/>
  <c r="C1351"/>
  <c r="C1335"/>
  <c r="C1319"/>
  <c r="C1303"/>
  <c r="C1287"/>
  <c r="C1271"/>
  <c r="C1255"/>
  <c r="C1239"/>
  <c r="C1223"/>
  <c r="C1207"/>
  <c r="C1191"/>
  <c r="C1175"/>
  <c r="C1159"/>
  <c r="C1143"/>
  <c r="C1127"/>
  <c r="C1111"/>
  <c r="C1095"/>
  <c r="C1079"/>
  <c r="C1063"/>
  <c r="C1047"/>
  <c r="C1031"/>
  <c r="C1015"/>
  <c r="C999"/>
  <c r="C983"/>
  <c r="C967"/>
  <c r="C951"/>
  <c r="C935"/>
  <c r="C919"/>
  <c r="C903"/>
  <c r="C887"/>
  <c r="C871"/>
  <c r="C855"/>
  <c r="C839"/>
  <c r="C823"/>
  <c r="C807"/>
  <c r="C791"/>
  <c r="C775"/>
  <c r="C759"/>
  <c r="C743"/>
  <c r="C727"/>
  <c r="C711"/>
  <c r="C695"/>
  <c r="C679"/>
  <c r="C663"/>
  <c r="C647"/>
  <c r="C631"/>
  <c r="C615"/>
  <c r="C599"/>
  <c r="C583"/>
  <c r="C567"/>
  <c r="C551"/>
  <c r="C535"/>
  <c r="C519"/>
  <c r="C503"/>
  <c r="C487"/>
  <c r="C471"/>
  <c r="C455"/>
  <c r="C439"/>
  <c r="C423"/>
  <c r="C407"/>
  <c r="C391"/>
  <c r="C375"/>
  <c r="C359"/>
  <c r="C343"/>
  <c r="C327"/>
  <c r="C311"/>
  <c r="C295"/>
  <c r="C279"/>
  <c r="C263"/>
  <c r="C247"/>
  <c r="C231"/>
  <c r="C215"/>
  <c r="C199"/>
  <c r="C183"/>
  <c r="C167"/>
  <c r="C151"/>
  <c r="C135"/>
  <c r="C119"/>
  <c r="C87"/>
  <c r="C71"/>
  <c r="C55"/>
  <c r="C39"/>
  <c r="C612"/>
  <c r="C604"/>
  <c r="C596"/>
  <c r="C588"/>
  <c r="C580"/>
  <c r="C572"/>
  <c r="C564"/>
  <c r="C556"/>
  <c r="C548"/>
  <c r="C540"/>
  <c r="C532"/>
  <c r="C524"/>
  <c r="C516"/>
  <c r="C508"/>
  <c r="C500"/>
  <c r="C492"/>
  <c r="C484"/>
  <c r="C476"/>
  <c r="C468"/>
  <c r="C460"/>
  <c r="C452"/>
  <c r="C444"/>
  <c r="C436"/>
  <c r="C428"/>
  <c r="C420"/>
  <c r="C412"/>
  <c r="C404"/>
  <c r="C396"/>
  <c r="C388"/>
  <c r="C380"/>
  <c r="C372"/>
  <c r="C364"/>
  <c r="C356"/>
  <c r="C348"/>
  <c r="C340"/>
  <c r="C332"/>
  <c r="C324"/>
  <c r="C316"/>
  <c r="C308"/>
  <c r="C300"/>
  <c r="C292"/>
  <c r="C284"/>
  <c r="C276"/>
  <c r="C268"/>
  <c r="C260"/>
  <c r="C252"/>
  <c r="C244"/>
  <c r="C236"/>
  <c r="C228"/>
  <c r="C220"/>
  <c r="C212"/>
  <c r="C204"/>
  <c r="C196"/>
  <c r="C188"/>
  <c r="C180"/>
  <c r="C172"/>
  <c r="C164"/>
  <c r="C156"/>
  <c r="C148"/>
  <c r="C140"/>
  <c r="C132"/>
  <c r="C124"/>
  <c r="C116"/>
  <c r="C108"/>
  <c r="C100"/>
  <c r="C92"/>
  <c r="C84"/>
  <c r="C76"/>
  <c r="C68"/>
  <c r="C60"/>
  <c r="C52"/>
  <c r="C44"/>
  <c r="C36"/>
  <c r="C610"/>
  <c r="C602"/>
  <c r="C594"/>
  <c r="C586"/>
  <c r="C578"/>
  <c r="C570"/>
  <c r="C562"/>
  <c r="C554"/>
  <c r="C546"/>
  <c r="C538"/>
  <c r="C530"/>
  <c r="C522"/>
  <c r="C514"/>
  <c r="C506"/>
  <c r="C498"/>
  <c r="C490"/>
  <c r="C482"/>
  <c r="C474"/>
  <c r="C466"/>
  <c r="C458"/>
  <c r="C450"/>
  <c r="C442"/>
  <c r="C434"/>
  <c r="C426"/>
  <c r="C418"/>
  <c r="C410"/>
  <c r="C402"/>
  <c r="C394"/>
  <c r="C386"/>
  <c r="C378"/>
  <c r="C370"/>
  <c r="C362"/>
  <c r="C354"/>
  <c r="C346"/>
  <c r="C338"/>
  <c r="C330"/>
  <c r="C322"/>
  <c r="C314"/>
  <c r="C306"/>
  <c r="C298"/>
  <c r="C290"/>
  <c r="C282"/>
  <c r="C274"/>
  <c r="C266"/>
  <c r="C258"/>
  <c r="C250"/>
  <c r="C242"/>
  <c r="C234"/>
  <c r="C226"/>
  <c r="C218"/>
  <c r="C210"/>
  <c r="C202"/>
  <c r="C194"/>
  <c r="C186"/>
  <c r="C178"/>
  <c r="C170"/>
  <c r="C162"/>
  <c r="C154"/>
  <c r="C146"/>
  <c r="C138"/>
  <c r="C130"/>
  <c r="C122"/>
  <c r="C114"/>
  <c r="C106"/>
  <c r="C98"/>
  <c r="C90"/>
  <c r="C82"/>
  <c r="C74"/>
  <c r="C66"/>
  <c r="C58"/>
  <c r="C50"/>
  <c r="C42"/>
  <c r="I33"/>
  <c r="I45"/>
  <c r="J41"/>
  <c r="I53"/>
  <c r="J6"/>
  <c r="J11"/>
  <c r="J15"/>
  <c r="J17"/>
  <c r="J23"/>
  <c r="J3"/>
  <c r="J4"/>
  <c r="J5"/>
  <c r="J7"/>
  <c r="J8"/>
  <c r="J9"/>
  <c r="J10"/>
  <c r="J12"/>
  <c r="J13"/>
  <c r="J14"/>
  <c r="J16"/>
  <c r="J21"/>
  <c r="I25"/>
  <c r="I51"/>
  <c r="I69"/>
  <c r="I27"/>
  <c r="I36"/>
  <c r="J43"/>
  <c r="I47"/>
  <c r="I75"/>
  <c r="J19"/>
  <c r="I37"/>
  <c r="I39"/>
  <c r="I50"/>
  <c r="I58"/>
  <c r="I74"/>
  <c r="J29"/>
  <c r="J31"/>
  <c r="J63"/>
  <c r="I44"/>
  <c r="I68"/>
  <c r="I24"/>
  <c r="I56"/>
  <c r="J48"/>
  <c r="J52"/>
  <c r="J57"/>
  <c r="J67"/>
  <c r="J22"/>
  <c r="J26"/>
  <c r="J30"/>
  <c r="J34"/>
  <c r="J38"/>
  <c r="J42"/>
  <c r="J55"/>
  <c r="J60"/>
  <c r="J65"/>
  <c r="J70"/>
  <c r="K2415" l="1"/>
  <c r="N2415"/>
  <c r="N2398"/>
  <c r="N2406"/>
  <c r="K2413"/>
  <c r="N2413"/>
  <c r="K2406"/>
  <c r="K2411"/>
  <c r="K2401"/>
  <c r="N2404"/>
  <c r="N2403"/>
  <c r="N2411"/>
  <c r="K2395"/>
  <c r="K2400"/>
  <c r="N2408"/>
  <c r="N2405"/>
  <c r="K2414"/>
  <c r="K2405"/>
  <c r="N2409"/>
  <c r="N2400"/>
  <c r="K2408"/>
  <c r="N2407"/>
  <c r="K2402"/>
  <c r="N2414"/>
  <c r="K2398"/>
  <c r="N2402"/>
  <c r="K2409"/>
  <c r="K2396"/>
  <c r="K2399"/>
  <c r="K2407"/>
  <c r="T33"/>
  <c r="K2404"/>
  <c r="N2410"/>
  <c r="N2396"/>
  <c r="K2410"/>
  <c r="N2401"/>
  <c r="K2412"/>
  <c r="K2403"/>
  <c r="N2394"/>
  <c r="N2399"/>
  <c r="N2412"/>
  <c r="W2400"/>
  <c r="Z2399"/>
  <c r="AB2399" s="1"/>
  <c r="AC2399" s="1"/>
  <c r="AD2399" s="1"/>
  <c r="T2399"/>
  <c r="S2399"/>
  <c r="U2399" s="1"/>
  <c r="V2399" s="1"/>
  <c r="T2398"/>
  <c r="W2398"/>
  <c r="AA2398"/>
  <c r="Z2398"/>
  <c r="AB2398" s="1"/>
  <c r="AC2398" s="1"/>
  <c r="N2397"/>
  <c r="K2397"/>
  <c r="N2395"/>
  <c r="K2394"/>
  <c r="S2397"/>
  <c r="U2397" s="1"/>
  <c r="V2397" s="1"/>
  <c r="W2397" s="1"/>
  <c r="AA2397"/>
  <c r="AD2397"/>
  <c r="AA2396"/>
  <c r="T2396"/>
  <c r="AD2396"/>
  <c r="W2396"/>
  <c r="S2395"/>
  <c r="U2395" s="1"/>
  <c r="W2394"/>
  <c r="AA2395"/>
  <c r="AD2395"/>
  <c r="AD7"/>
  <c r="AD6"/>
  <c r="AD11"/>
  <c r="T2394"/>
  <c r="AA2394"/>
  <c r="AD2394"/>
  <c r="S32"/>
  <c r="U32" s="1"/>
  <c r="V32" s="1"/>
  <c r="AA46"/>
  <c r="Z46"/>
  <c r="AB46" s="1"/>
  <c r="AC46" s="1"/>
  <c r="Z45"/>
  <c r="AB45" s="1"/>
  <c r="AC45" s="1"/>
  <c r="AA45"/>
  <c r="AA22"/>
  <c r="Z22"/>
  <c r="AB22" s="1"/>
  <c r="AC22" s="1"/>
  <c r="AA71"/>
  <c r="Z71"/>
  <c r="AB71" s="1"/>
  <c r="AC71" s="1"/>
  <c r="AA39"/>
  <c r="Z39"/>
  <c r="AB39" s="1"/>
  <c r="AC39" s="1"/>
  <c r="Z53"/>
  <c r="AB53" s="1"/>
  <c r="AC53" s="1"/>
  <c r="AA53"/>
  <c r="Z66"/>
  <c r="AB66" s="1"/>
  <c r="AC66" s="1"/>
  <c r="AA66"/>
  <c r="AA36"/>
  <c r="Z36"/>
  <c r="AB36" s="1"/>
  <c r="AC36" s="1"/>
  <c r="AA19"/>
  <c r="Z19"/>
  <c r="AB19" s="1"/>
  <c r="AC19" s="1"/>
  <c r="Z29"/>
  <c r="AB29" s="1"/>
  <c r="AC29" s="1"/>
  <c r="AA29"/>
  <c r="AA43"/>
  <c r="Z43"/>
  <c r="AB43" s="1"/>
  <c r="AC43" s="1"/>
  <c r="Z101"/>
  <c r="AB101" s="1"/>
  <c r="AC101" s="1"/>
  <c r="AA101"/>
  <c r="Z97"/>
  <c r="AB97" s="1"/>
  <c r="AC97" s="1"/>
  <c r="AA97"/>
  <c r="AA91"/>
  <c r="Z91"/>
  <c r="AB91" s="1"/>
  <c r="AC91" s="1"/>
  <c r="Z90"/>
  <c r="AB90" s="1"/>
  <c r="AC90" s="1"/>
  <c r="AA90"/>
  <c r="AA64"/>
  <c r="Z64"/>
  <c r="AB64" s="1"/>
  <c r="AC64" s="1"/>
  <c r="Z65"/>
  <c r="AB65" s="1"/>
  <c r="AC65" s="1"/>
  <c r="AA65"/>
  <c r="AA27"/>
  <c r="Z27"/>
  <c r="AB27" s="1"/>
  <c r="AC27" s="1"/>
  <c r="AA70"/>
  <c r="Z70"/>
  <c r="AB70" s="1"/>
  <c r="AC70" s="1"/>
  <c r="Z38"/>
  <c r="AB38" s="1"/>
  <c r="AC38" s="1"/>
  <c r="AA38"/>
  <c r="Z21"/>
  <c r="AB21" s="1"/>
  <c r="AC21" s="1"/>
  <c r="AA21"/>
  <c r="Z34"/>
  <c r="AB34" s="1"/>
  <c r="AC34" s="1"/>
  <c r="AA34"/>
  <c r="AA51"/>
  <c r="Z51"/>
  <c r="AB51" s="1"/>
  <c r="AC51" s="1"/>
  <c r="AA100"/>
  <c r="Z100"/>
  <c r="AB100" s="1"/>
  <c r="AC100" s="1"/>
  <c r="AA96"/>
  <c r="Z96"/>
  <c r="AB96" s="1"/>
  <c r="AC96" s="1"/>
  <c r="AA83"/>
  <c r="Z83"/>
  <c r="AB83" s="1"/>
  <c r="AC83" s="1"/>
  <c r="Z86"/>
  <c r="AB86" s="1"/>
  <c r="AC86" s="1"/>
  <c r="AA86"/>
  <c r="Z24"/>
  <c r="AB24" s="1"/>
  <c r="AC24" s="1"/>
  <c r="AA24"/>
  <c r="Z74"/>
  <c r="AB74" s="1"/>
  <c r="AC74" s="1"/>
  <c r="AA74"/>
  <c r="AA16"/>
  <c r="Z16"/>
  <c r="AB16" s="1"/>
  <c r="AC16" s="1"/>
  <c r="Z20"/>
  <c r="AB20" s="1"/>
  <c r="AC20" s="1"/>
  <c r="AA20"/>
  <c r="Z44"/>
  <c r="AB44" s="1"/>
  <c r="AC44" s="1"/>
  <c r="AA44"/>
  <c r="AA94"/>
  <c r="Z94"/>
  <c r="AB94" s="1"/>
  <c r="AC94" s="1"/>
  <c r="AA48"/>
  <c r="Z48"/>
  <c r="AB48" s="1"/>
  <c r="AC48" s="1"/>
  <c r="AA47"/>
  <c r="Z47"/>
  <c r="AB47" s="1"/>
  <c r="AC47" s="1"/>
  <c r="Z73"/>
  <c r="AB73" s="1"/>
  <c r="AC73" s="1"/>
  <c r="AA73"/>
  <c r="Z93"/>
  <c r="AB93" s="1"/>
  <c r="AC93" s="1"/>
  <c r="AA93"/>
  <c r="AA54"/>
  <c r="Z54"/>
  <c r="AB54" s="1"/>
  <c r="AC54" s="1"/>
  <c r="AA35"/>
  <c r="Z35"/>
  <c r="AB35" s="1"/>
  <c r="AC35" s="1"/>
  <c r="Z50"/>
  <c r="AB50" s="1"/>
  <c r="AC50" s="1"/>
  <c r="AA50"/>
  <c r="Z40"/>
  <c r="AB40" s="1"/>
  <c r="AC40" s="1"/>
  <c r="AA40"/>
  <c r="AA55"/>
  <c r="Z55"/>
  <c r="AB55" s="1"/>
  <c r="AC55" s="1"/>
  <c r="Z57"/>
  <c r="AB57" s="1"/>
  <c r="AC57" s="1"/>
  <c r="AA57"/>
  <c r="AA60"/>
  <c r="Z60"/>
  <c r="AB60" s="1"/>
  <c r="AC60" s="1"/>
  <c r="AA30"/>
  <c r="Z30"/>
  <c r="AB30" s="1"/>
  <c r="AC30" s="1"/>
  <c r="Z17"/>
  <c r="AB17" s="1"/>
  <c r="AC17" s="1"/>
  <c r="AA17"/>
  <c r="Z92"/>
  <c r="AB92" s="1"/>
  <c r="AC92" s="1"/>
  <c r="AA92"/>
  <c r="Z81"/>
  <c r="AB81" s="1"/>
  <c r="AC81" s="1"/>
  <c r="AA81"/>
  <c r="Z98"/>
  <c r="AB98" s="1"/>
  <c r="AC98" s="1"/>
  <c r="AA98"/>
  <c r="AA95"/>
  <c r="Z95"/>
  <c r="AB95" s="1"/>
  <c r="AC95" s="1"/>
  <c r="AA31"/>
  <c r="Z31"/>
  <c r="AB31" s="1"/>
  <c r="AC31" s="1"/>
  <c r="Z33"/>
  <c r="AB33" s="1"/>
  <c r="AC33" s="1"/>
  <c r="AA33"/>
  <c r="AA99"/>
  <c r="Z99"/>
  <c r="AB99" s="1"/>
  <c r="AC99" s="1"/>
  <c r="Z68"/>
  <c r="AB68" s="1"/>
  <c r="AC68" s="1"/>
  <c r="AA68"/>
  <c r="Z41"/>
  <c r="AB41" s="1"/>
  <c r="AC41" s="1"/>
  <c r="AA41"/>
  <c r="Z26"/>
  <c r="AB26" s="1"/>
  <c r="AC26" s="1"/>
  <c r="AA26"/>
  <c r="Z62"/>
  <c r="AB62" s="1"/>
  <c r="AC62" s="1"/>
  <c r="AA62"/>
  <c r="Z25"/>
  <c r="AB25" s="1"/>
  <c r="AC25" s="1"/>
  <c r="AA25"/>
  <c r="Z52"/>
  <c r="AB52" s="1"/>
  <c r="AC52" s="1"/>
  <c r="AA52"/>
  <c r="AA84"/>
  <c r="Z84"/>
  <c r="AB84" s="1"/>
  <c r="AC84" s="1"/>
  <c r="AA79"/>
  <c r="Z79"/>
  <c r="AB79" s="1"/>
  <c r="AC79" s="1"/>
  <c r="Z61"/>
  <c r="AB61" s="1"/>
  <c r="AC61" s="1"/>
  <c r="AA61"/>
  <c r="Z58"/>
  <c r="AB58" s="1"/>
  <c r="AC58" s="1"/>
  <c r="AA58"/>
  <c r="Z56"/>
  <c r="AB56" s="1"/>
  <c r="AC56" s="1"/>
  <c r="AA56"/>
  <c r="AA63"/>
  <c r="Z63"/>
  <c r="AB63" s="1"/>
  <c r="AC63" s="1"/>
  <c r="Z76"/>
  <c r="AB76" s="1"/>
  <c r="AC76" s="1"/>
  <c r="AA76"/>
  <c r="Z67"/>
  <c r="AB67" s="1"/>
  <c r="AC67" s="1"/>
  <c r="AA67"/>
  <c r="AA32"/>
  <c r="Z32"/>
  <c r="AB32" s="1"/>
  <c r="AC32" s="1"/>
  <c r="Z18"/>
  <c r="AB18" s="1"/>
  <c r="AC18" s="1"/>
  <c r="AA18"/>
  <c r="AA80"/>
  <c r="Z80"/>
  <c r="AB80" s="1"/>
  <c r="AC80" s="1"/>
  <c r="AA87"/>
  <c r="Z87"/>
  <c r="AB87" s="1"/>
  <c r="AC87" s="1"/>
  <c r="AA78"/>
  <c r="Z78"/>
  <c r="AB78" s="1"/>
  <c r="AC78" s="1"/>
  <c r="Z37"/>
  <c r="AB37" s="1"/>
  <c r="AC37" s="1"/>
  <c r="AA37"/>
  <c r="AA59"/>
  <c r="Z59"/>
  <c r="AB59" s="1"/>
  <c r="AC59" s="1"/>
  <c r="Z85"/>
  <c r="AB85" s="1"/>
  <c r="AC85" s="1"/>
  <c r="AA85"/>
  <c r="Z89"/>
  <c r="AB89" s="1"/>
  <c r="AC89" s="1"/>
  <c r="AA89"/>
  <c r="AA102"/>
  <c r="Z102"/>
  <c r="AB102" s="1"/>
  <c r="AC102" s="1"/>
  <c r="Z42"/>
  <c r="AB42" s="1"/>
  <c r="AC42" s="1"/>
  <c r="AA42"/>
  <c r="Z49"/>
  <c r="AB49" s="1"/>
  <c r="AC49" s="1"/>
  <c r="AA49"/>
  <c r="AA15"/>
  <c r="Z15"/>
  <c r="AB15" s="1"/>
  <c r="AC15" s="1"/>
  <c r="Z88"/>
  <c r="AB88" s="1"/>
  <c r="AC88" s="1"/>
  <c r="AA88"/>
  <c r="AA23"/>
  <c r="Z23"/>
  <c r="AB23" s="1"/>
  <c r="AC23" s="1"/>
  <c r="Z77"/>
  <c r="AB77" s="1"/>
  <c r="AC77" s="1"/>
  <c r="AA77"/>
  <c r="AA75"/>
  <c r="Z75"/>
  <c r="AB75" s="1"/>
  <c r="AC75" s="1"/>
  <c r="AA72"/>
  <c r="Z72"/>
  <c r="AB72" s="1"/>
  <c r="AC72" s="1"/>
  <c r="Z14"/>
  <c r="AB14" s="1"/>
  <c r="AC14" s="1"/>
  <c r="AA14"/>
  <c r="Z69"/>
  <c r="AB69" s="1"/>
  <c r="AC69" s="1"/>
  <c r="AA69"/>
  <c r="Z13"/>
  <c r="AB13" s="1"/>
  <c r="AC13" s="1"/>
  <c r="AA13"/>
  <c r="Z28"/>
  <c r="AB28" s="1"/>
  <c r="AC28" s="1"/>
  <c r="AA28"/>
  <c r="Z82"/>
  <c r="AB82" s="1"/>
  <c r="AC82" s="1"/>
  <c r="AA82"/>
  <c r="Z1621"/>
  <c r="AB1621" s="1"/>
  <c r="AC1621" s="1"/>
  <c r="AA1621"/>
  <c r="Z1809"/>
  <c r="AB1809" s="1"/>
  <c r="AC1809" s="1"/>
  <c r="AA1809"/>
  <c r="Z2065"/>
  <c r="AB2065" s="1"/>
  <c r="AC2065" s="1"/>
  <c r="AA2065"/>
  <c r="Z1860"/>
  <c r="AB1860" s="1"/>
  <c r="AC1860" s="1"/>
  <c r="AA1860"/>
  <c r="Z1988"/>
  <c r="AB1988" s="1"/>
  <c r="AC1988" s="1"/>
  <c r="AA1988"/>
  <c r="Z149"/>
  <c r="AB149" s="1"/>
  <c r="AC149" s="1"/>
  <c r="AA149"/>
  <c r="Z213"/>
  <c r="AB213" s="1"/>
  <c r="AC213" s="1"/>
  <c r="AA213"/>
  <c r="Z277"/>
  <c r="AB277" s="1"/>
  <c r="AC277" s="1"/>
  <c r="AA277"/>
  <c r="Z341"/>
  <c r="AB341" s="1"/>
  <c r="AC341" s="1"/>
  <c r="AA341"/>
  <c r="Z413"/>
  <c r="AB413" s="1"/>
  <c r="AC413" s="1"/>
  <c r="AA413"/>
  <c r="Z477"/>
  <c r="AB477" s="1"/>
  <c r="AC477" s="1"/>
  <c r="AA477"/>
  <c r="Z541"/>
  <c r="AB541" s="1"/>
  <c r="AC541" s="1"/>
  <c r="AA541"/>
  <c r="Z597"/>
  <c r="AB597" s="1"/>
  <c r="AC597" s="1"/>
  <c r="AA597"/>
  <c r="Z661"/>
  <c r="AB661" s="1"/>
  <c r="AC661" s="1"/>
  <c r="AA661"/>
  <c r="Z725"/>
  <c r="AB725" s="1"/>
  <c r="AC725" s="1"/>
  <c r="AA725"/>
  <c r="Z789"/>
  <c r="AB789" s="1"/>
  <c r="AC789" s="1"/>
  <c r="AA789"/>
  <c r="Z853"/>
  <c r="AB853" s="1"/>
  <c r="AC853" s="1"/>
  <c r="AA853"/>
  <c r="Z917"/>
  <c r="AB917" s="1"/>
  <c r="AC917" s="1"/>
  <c r="AA917"/>
  <c r="Z981"/>
  <c r="AB981" s="1"/>
  <c r="AC981" s="1"/>
  <c r="AA981"/>
  <c r="Z1045"/>
  <c r="AB1045" s="1"/>
  <c r="AC1045" s="1"/>
  <c r="AA1045"/>
  <c r="Z1109"/>
  <c r="AB1109" s="1"/>
  <c r="AC1109" s="1"/>
  <c r="AA1109"/>
  <c r="Z1173"/>
  <c r="AB1173" s="1"/>
  <c r="AC1173" s="1"/>
  <c r="AA1173"/>
  <c r="Z1237"/>
  <c r="AB1237" s="1"/>
  <c r="AC1237" s="1"/>
  <c r="AA1237"/>
  <c r="Z1301"/>
  <c r="AB1301" s="1"/>
  <c r="AC1301" s="1"/>
  <c r="AA1301"/>
  <c r="Z1365"/>
  <c r="AB1365" s="1"/>
  <c r="AC1365" s="1"/>
  <c r="AA1365"/>
  <c r="Z1429"/>
  <c r="AB1429" s="1"/>
  <c r="AC1429" s="1"/>
  <c r="AA1429"/>
  <c r="Z1493"/>
  <c r="AB1493" s="1"/>
  <c r="AC1493" s="1"/>
  <c r="AA1493"/>
  <c r="Z1557"/>
  <c r="AB1557" s="1"/>
  <c r="AC1557" s="1"/>
  <c r="AA1557"/>
  <c r="Z1969"/>
  <c r="AB1969" s="1"/>
  <c r="AC1969" s="1"/>
  <c r="AA1969"/>
  <c r="Z2068"/>
  <c r="AB2068" s="1"/>
  <c r="AC2068" s="1"/>
  <c r="AA2068"/>
  <c r="Z324"/>
  <c r="AB324" s="1"/>
  <c r="AC324" s="1"/>
  <c r="AA324"/>
  <c r="Z524"/>
  <c r="AB524" s="1"/>
  <c r="AC524" s="1"/>
  <c r="AA524"/>
  <c r="Z708"/>
  <c r="AB708" s="1"/>
  <c r="AC708" s="1"/>
  <c r="AA708"/>
  <c r="Z900"/>
  <c r="AB900" s="1"/>
  <c r="AC900" s="1"/>
  <c r="AA900"/>
  <c r="Z1092"/>
  <c r="AB1092" s="1"/>
  <c r="AC1092" s="1"/>
  <c r="AA1092"/>
  <c r="Z1348"/>
  <c r="AB1348" s="1"/>
  <c r="AC1348" s="1"/>
  <c r="AA1348"/>
  <c r="Z1604"/>
  <c r="AB1604" s="1"/>
  <c r="AC1604" s="1"/>
  <c r="AA1604"/>
  <c r="Z1820"/>
  <c r="AB1820" s="1"/>
  <c r="AC1820" s="1"/>
  <c r="AA1820"/>
  <c r="Z141"/>
  <c r="AB141" s="1"/>
  <c r="AC141" s="1"/>
  <c r="AA141"/>
  <c r="Z333"/>
  <c r="AB333" s="1"/>
  <c r="AC333" s="1"/>
  <c r="AA333"/>
  <c r="Z517"/>
  <c r="AB517" s="1"/>
  <c r="AC517" s="1"/>
  <c r="AA517"/>
  <c r="Z717"/>
  <c r="AB717" s="1"/>
  <c r="AC717" s="1"/>
  <c r="AA717"/>
  <c r="Z909"/>
  <c r="AB909" s="1"/>
  <c r="AC909" s="1"/>
  <c r="AA909"/>
  <c r="Z1101"/>
  <c r="AB1101" s="1"/>
  <c r="AC1101" s="1"/>
  <c r="AA1101"/>
  <c r="Z1229"/>
  <c r="AB1229" s="1"/>
  <c r="AC1229" s="1"/>
  <c r="AA1229"/>
  <c r="Z1421"/>
  <c r="AA1421"/>
  <c r="Z1613"/>
  <c r="AB1613" s="1"/>
  <c r="AC1613" s="1"/>
  <c r="AA1613"/>
  <c r="Z1953"/>
  <c r="AB1953" s="1"/>
  <c r="AC1953" s="1"/>
  <c r="AA1953"/>
  <c r="Z2088"/>
  <c r="AB2088" s="1"/>
  <c r="AC2088" s="1"/>
  <c r="AA2088"/>
  <c r="Z1257"/>
  <c r="AB1257" s="1"/>
  <c r="AC1257" s="1"/>
  <c r="AA1257"/>
  <c r="Z1457"/>
  <c r="AB1457" s="1"/>
  <c r="AC1457" s="1"/>
  <c r="AA1457"/>
  <c r="Z1641"/>
  <c r="AB1641" s="1"/>
  <c r="AC1641" s="1"/>
  <c r="AA1641"/>
  <c r="Z1872"/>
  <c r="AB1872" s="1"/>
  <c r="AC1872" s="1"/>
  <c r="AA1872"/>
  <c r="Z176"/>
  <c r="AB176" s="1"/>
  <c r="AC176" s="1"/>
  <c r="AA176"/>
  <c r="Z272"/>
  <c r="AB272" s="1"/>
  <c r="AC272" s="1"/>
  <c r="AA272"/>
  <c r="Z368"/>
  <c r="AB368" s="1"/>
  <c r="AC368" s="1"/>
  <c r="AA368"/>
  <c r="Z464"/>
  <c r="AB464" s="1"/>
  <c r="AC464" s="1"/>
  <c r="AA464"/>
  <c r="Z568"/>
  <c r="AB568" s="1"/>
  <c r="AC568" s="1"/>
  <c r="AA568"/>
  <c r="Z664"/>
  <c r="AB664" s="1"/>
  <c r="AC664" s="1"/>
  <c r="AA664"/>
  <c r="Z760"/>
  <c r="AB760" s="1"/>
  <c r="AC760" s="1"/>
  <c r="AA760"/>
  <c r="Z856"/>
  <c r="AB856" s="1"/>
  <c r="AC856" s="1"/>
  <c r="AA856"/>
  <c r="Z952"/>
  <c r="AB952" s="1"/>
  <c r="AC952" s="1"/>
  <c r="AA952"/>
  <c r="Z1048"/>
  <c r="AB1048" s="1"/>
  <c r="AC1048" s="1"/>
  <c r="AA1048"/>
  <c r="Z1184"/>
  <c r="AB1184" s="1"/>
  <c r="AC1184" s="1"/>
  <c r="AA1184"/>
  <c r="Z1376"/>
  <c r="AB1376" s="1"/>
  <c r="AC1376" s="1"/>
  <c r="AA1376"/>
  <c r="Z1568"/>
  <c r="AB1568" s="1"/>
  <c r="AC1568" s="1"/>
  <c r="AA1568"/>
  <c r="Z1760"/>
  <c r="AB1760" s="1"/>
  <c r="AC1760" s="1"/>
  <c r="AA1760"/>
  <c r="Z2332"/>
  <c r="AB2332" s="1"/>
  <c r="AC2332" s="1"/>
  <c r="AA2332"/>
  <c r="Z179"/>
  <c r="AB179" s="1"/>
  <c r="AC179" s="1"/>
  <c r="AA179"/>
  <c r="Z371"/>
  <c r="AB371" s="1"/>
  <c r="AC371" s="1"/>
  <c r="AA371"/>
  <c r="Z563"/>
  <c r="AB563" s="1"/>
  <c r="AC563" s="1"/>
  <c r="AA563"/>
  <c r="Z755"/>
  <c r="AB755" s="1"/>
  <c r="AC755" s="1"/>
  <c r="AA755"/>
  <c r="Z947"/>
  <c r="AB947" s="1"/>
  <c r="AC947" s="1"/>
  <c r="AA947"/>
  <c r="Z1139"/>
  <c r="AB1139" s="1"/>
  <c r="AC1139" s="1"/>
  <c r="AA1139"/>
  <c r="Z1331"/>
  <c r="AB1331" s="1"/>
  <c r="AC1331" s="1"/>
  <c r="AA1331"/>
  <c r="Z1523"/>
  <c r="AB1523" s="1"/>
  <c r="AC1523" s="1"/>
  <c r="AA1523"/>
  <c r="Z1715"/>
  <c r="AB1715" s="1"/>
  <c r="AC1715" s="1"/>
  <c r="AA1715"/>
  <c r="Z1931"/>
  <c r="AB1931" s="1"/>
  <c r="AC1931" s="1"/>
  <c r="AA1931"/>
  <c r="Z2155"/>
  <c r="AB2155" s="1"/>
  <c r="AC2155" s="1"/>
  <c r="AA2155"/>
  <c r="Z1343"/>
  <c r="AB1343" s="1"/>
  <c r="AC1343" s="1"/>
  <c r="AA1343"/>
  <c r="Z2135"/>
  <c r="AB2135" s="1"/>
  <c r="AC2135" s="1"/>
  <c r="AA2135"/>
  <c r="Z1274"/>
  <c r="AB1274" s="1"/>
  <c r="AC1274" s="1"/>
  <c r="AA1274"/>
  <c r="Z1182"/>
  <c r="AB1182" s="1"/>
  <c r="AC1182" s="1"/>
  <c r="AA1182"/>
  <c r="Z2220"/>
  <c r="AB2220" s="1"/>
  <c r="AC2220" s="1"/>
  <c r="AA2220"/>
  <c r="Z1167"/>
  <c r="AB1167" s="1"/>
  <c r="AC1167" s="1"/>
  <c r="AA1167"/>
  <c r="Z1927"/>
  <c r="AB1927" s="1"/>
  <c r="AC1927" s="1"/>
  <c r="AA1927"/>
  <c r="Z1186"/>
  <c r="AB1186" s="1"/>
  <c r="AC1186" s="1"/>
  <c r="AA1186"/>
  <c r="Z1214"/>
  <c r="AB1214" s="1"/>
  <c r="AC1214" s="1"/>
  <c r="AA1214"/>
  <c r="Z671"/>
  <c r="AB671" s="1"/>
  <c r="AC671" s="1"/>
  <c r="AA671"/>
  <c r="Z1719"/>
  <c r="AB1719" s="1"/>
  <c r="AC1719" s="1"/>
  <c r="AA1719"/>
  <c r="Z970"/>
  <c r="AB970" s="1"/>
  <c r="AC970" s="1"/>
  <c r="AA970"/>
  <c r="Z215"/>
  <c r="AB215" s="1"/>
  <c r="AC215" s="1"/>
  <c r="AA215"/>
  <c r="Z306"/>
  <c r="AB306" s="1"/>
  <c r="AC306" s="1"/>
  <c r="AA306"/>
  <c r="Z1940"/>
  <c r="AB1940" s="1"/>
  <c r="AC1940" s="1"/>
  <c r="AA1940"/>
  <c r="Z196"/>
  <c r="AB196" s="1"/>
  <c r="AC196" s="1"/>
  <c r="AA196"/>
  <c r="Z396"/>
  <c r="AB396" s="1"/>
  <c r="AC396" s="1"/>
  <c r="AA396"/>
  <c r="Z580"/>
  <c r="AA580"/>
  <c r="Z772"/>
  <c r="AB772" s="1"/>
  <c r="AC772" s="1"/>
  <c r="AA772"/>
  <c r="Z964"/>
  <c r="AB964" s="1"/>
  <c r="AC964" s="1"/>
  <c r="AA964"/>
  <c r="Z1156"/>
  <c r="AB1156" s="1"/>
  <c r="AC1156" s="1"/>
  <c r="AA1156"/>
  <c r="Z1284"/>
  <c r="AB1284" s="1"/>
  <c r="AC1284" s="1"/>
  <c r="AA1284"/>
  <c r="Z1476"/>
  <c r="AB1476" s="1"/>
  <c r="AC1476" s="1"/>
  <c r="AA1476"/>
  <c r="Z1668"/>
  <c r="AB1668" s="1"/>
  <c r="AC1668" s="1"/>
  <c r="AA1668"/>
  <c r="Z1948"/>
  <c r="AB1948" s="1"/>
  <c r="AC1948" s="1"/>
  <c r="AA1948"/>
  <c r="Z205"/>
  <c r="AB205" s="1"/>
  <c r="AC205" s="1"/>
  <c r="AA205"/>
  <c r="Z389"/>
  <c r="AB389" s="1"/>
  <c r="AC389" s="1"/>
  <c r="AA389"/>
  <c r="Z589"/>
  <c r="AB589" s="1"/>
  <c r="AC589" s="1"/>
  <c r="AA589"/>
  <c r="Z781"/>
  <c r="AB781" s="1"/>
  <c r="AC781" s="1"/>
  <c r="AA781"/>
  <c r="Z1037"/>
  <c r="AB1037" s="1"/>
  <c r="AC1037" s="1"/>
  <c r="AA1037"/>
  <c r="Z1293"/>
  <c r="AB1293" s="1"/>
  <c r="AC1293" s="1"/>
  <c r="AA1293"/>
  <c r="Z1485"/>
  <c r="AB1485" s="1"/>
  <c r="AC1485" s="1"/>
  <c r="AA1485"/>
  <c r="Z1741"/>
  <c r="AB1741" s="1"/>
  <c r="AC1741" s="1"/>
  <c r="AA1741"/>
  <c r="Z1960"/>
  <c r="AB1960" s="1"/>
  <c r="AC1960" s="1"/>
  <c r="AA1960"/>
  <c r="Z1193"/>
  <c r="AB1193" s="1"/>
  <c r="AC1193" s="1"/>
  <c r="AA1193"/>
  <c r="Z1385"/>
  <c r="AB1385" s="1"/>
  <c r="AC1385" s="1"/>
  <c r="AA1385"/>
  <c r="Z1577"/>
  <c r="AB1577" s="1"/>
  <c r="AC1577" s="1"/>
  <c r="AA1577"/>
  <c r="Z1769"/>
  <c r="AB1769" s="1"/>
  <c r="AC1769" s="1"/>
  <c r="AA1769"/>
  <c r="Z112"/>
  <c r="AB112" s="1"/>
  <c r="AC112" s="1"/>
  <c r="AA112"/>
  <c r="Z208"/>
  <c r="AB208" s="1"/>
  <c r="AC208" s="1"/>
  <c r="AA208"/>
  <c r="Z304"/>
  <c r="AB304" s="1"/>
  <c r="AC304" s="1"/>
  <c r="AA304"/>
  <c r="Z400"/>
  <c r="AB400" s="1"/>
  <c r="AC400" s="1"/>
  <c r="AA400"/>
  <c r="Z496"/>
  <c r="AB496" s="1"/>
  <c r="AC496" s="1"/>
  <c r="AA496"/>
  <c r="Z600"/>
  <c r="AB600" s="1"/>
  <c r="AC600" s="1"/>
  <c r="AA600"/>
  <c r="Z696"/>
  <c r="AB696" s="1"/>
  <c r="AC696" s="1"/>
  <c r="AA696"/>
  <c r="Z792"/>
  <c r="AB792" s="1"/>
  <c r="AC792" s="1"/>
  <c r="AA792"/>
  <c r="Z888"/>
  <c r="AB888" s="1"/>
  <c r="AC888" s="1"/>
  <c r="AA888"/>
  <c r="Z984"/>
  <c r="AB984" s="1"/>
  <c r="AC984" s="1"/>
  <c r="AA984"/>
  <c r="Z1080"/>
  <c r="AB1080" s="1"/>
  <c r="AC1080" s="1"/>
  <c r="AA1080"/>
  <c r="Z1248"/>
  <c r="AB1248" s="1"/>
  <c r="AC1248" s="1"/>
  <c r="AA1248"/>
  <c r="Z1496"/>
  <c r="AB1496" s="1"/>
  <c r="AC1496" s="1"/>
  <c r="AA1496"/>
  <c r="Z1696"/>
  <c r="AB1696" s="1"/>
  <c r="AC1696" s="1"/>
  <c r="AA1696"/>
  <c r="Z2240"/>
  <c r="AB2240" s="1"/>
  <c r="AC2240" s="1"/>
  <c r="AA2240"/>
  <c r="Z2248"/>
  <c r="AB2248" s="1"/>
  <c r="AC2248" s="1"/>
  <c r="AA2248"/>
  <c r="Z115"/>
  <c r="AB115" s="1"/>
  <c r="AC115" s="1"/>
  <c r="AA115"/>
  <c r="Z307"/>
  <c r="AB307" s="1"/>
  <c r="AC307" s="1"/>
  <c r="AA307"/>
  <c r="Z435"/>
  <c r="AB435" s="1"/>
  <c r="AC435" s="1"/>
  <c r="AA435"/>
  <c r="Z627"/>
  <c r="AB627" s="1"/>
  <c r="AC627" s="1"/>
  <c r="AA627"/>
  <c r="Z819"/>
  <c r="AB819" s="1"/>
  <c r="AC819" s="1"/>
  <c r="AA819"/>
  <c r="Z1011"/>
  <c r="AB1011" s="1"/>
  <c r="AC1011" s="1"/>
  <c r="AA1011"/>
  <c r="Z1203"/>
  <c r="AB1203" s="1"/>
  <c r="AC1203" s="1"/>
  <c r="AA1203"/>
  <c r="Z1395"/>
  <c r="AB1395" s="1"/>
  <c r="AC1395" s="1"/>
  <c r="AA1395"/>
  <c r="Z1651"/>
  <c r="AB1651" s="1"/>
  <c r="AC1651" s="1"/>
  <c r="AA1651"/>
  <c r="Z1867"/>
  <c r="AB1867" s="1"/>
  <c r="AC1867" s="1"/>
  <c r="AA1867"/>
  <c r="Z2075"/>
  <c r="AB2075" s="1"/>
  <c r="AC2075" s="1"/>
  <c r="AA2075"/>
  <c r="Z1095"/>
  <c r="AB1095" s="1"/>
  <c r="AC1095" s="1"/>
  <c r="AA1095"/>
  <c r="Z1871"/>
  <c r="AB1871" s="1"/>
  <c r="AC1871" s="1"/>
  <c r="AA1871"/>
  <c r="Z690"/>
  <c r="AB690" s="1"/>
  <c r="AC690" s="1"/>
  <c r="AA690"/>
  <c r="Z534"/>
  <c r="AB534" s="1"/>
  <c r="AC534" s="1"/>
  <c r="AA534"/>
  <c r="Z2185"/>
  <c r="AB2185" s="1"/>
  <c r="AC2185" s="1"/>
  <c r="AA2185"/>
  <c r="Z1415"/>
  <c r="AB1415" s="1"/>
  <c r="AC1415" s="1"/>
  <c r="AA1415"/>
  <c r="Z442"/>
  <c r="AB442" s="1"/>
  <c r="AC442" s="1"/>
  <c r="AA442"/>
  <c r="Z350"/>
  <c r="AB350" s="1"/>
  <c r="AC350" s="1"/>
  <c r="AA350"/>
  <c r="Z1849"/>
  <c r="AB1849" s="1"/>
  <c r="AC1849" s="1"/>
  <c r="AA1849"/>
  <c r="Z895"/>
  <c r="AB895" s="1"/>
  <c r="AC895" s="1"/>
  <c r="AA895"/>
  <c r="Z1431"/>
  <c r="AB1431" s="1"/>
  <c r="AC1431" s="1"/>
  <c r="AA1431"/>
  <c r="Z2239"/>
  <c r="AB2239" s="1"/>
  <c r="AC2239" s="1"/>
  <c r="AA2239"/>
  <c r="Z1746"/>
  <c r="AB1746" s="1"/>
  <c r="AC1746" s="1"/>
  <c r="AA1746"/>
  <c r="Z414"/>
  <c r="AB414" s="1"/>
  <c r="AC414" s="1"/>
  <c r="AA414"/>
  <c r="Z2374"/>
  <c r="AB2374" s="1"/>
  <c r="AC2374" s="1"/>
  <c r="AA2374"/>
  <c r="Z151"/>
  <c r="AB151" s="1"/>
  <c r="AC151" s="1"/>
  <c r="AA151"/>
  <c r="Z367"/>
  <c r="AB367" s="1"/>
  <c r="AC367" s="1"/>
  <c r="AA367"/>
  <c r="Z503"/>
  <c r="AB503" s="1"/>
  <c r="AC503" s="1"/>
  <c r="AA503"/>
  <c r="Z647"/>
  <c r="AB647" s="1"/>
  <c r="AC647" s="1"/>
  <c r="AA647"/>
  <c r="Z1119"/>
  <c r="AB1119" s="1"/>
  <c r="AC1119" s="1"/>
  <c r="AA1119"/>
  <c r="Z1663"/>
  <c r="AB1663" s="1"/>
  <c r="AC1663" s="1"/>
  <c r="AA1663"/>
  <c r="Z2207"/>
  <c r="AB2207" s="1"/>
  <c r="AC2207" s="1"/>
  <c r="AA2207"/>
  <c r="Z714"/>
  <c r="AB714" s="1"/>
  <c r="AC714" s="1"/>
  <c r="AA714"/>
  <c r="Z2162"/>
  <c r="AB2162" s="1"/>
  <c r="AC2162" s="1"/>
  <c r="AA2162"/>
  <c r="Z1150"/>
  <c r="AB1150" s="1"/>
  <c r="AC1150" s="1"/>
  <c r="AA1150"/>
  <c r="Z2129"/>
  <c r="AB2129" s="1"/>
  <c r="AC2129" s="1"/>
  <c r="AA2129"/>
  <c r="Z1785"/>
  <c r="AB1785" s="1"/>
  <c r="AC1785" s="1"/>
  <c r="AA1785"/>
  <c r="Z1038"/>
  <c r="AB1038" s="1"/>
  <c r="AC1038" s="1"/>
  <c r="AA1038"/>
  <c r="Z2315"/>
  <c r="AB2315" s="1"/>
  <c r="AC2315" s="1"/>
  <c r="AA2315"/>
  <c r="Z2241"/>
  <c r="AB2241" s="1"/>
  <c r="AC2241" s="1"/>
  <c r="AA2241"/>
  <c r="Z146"/>
  <c r="AB146" s="1"/>
  <c r="AC146" s="1"/>
  <c r="AA146"/>
  <c r="Z642"/>
  <c r="AB642" s="1"/>
  <c r="AC642" s="1"/>
  <c r="AA642"/>
  <c r="Z954"/>
  <c r="AB954" s="1"/>
  <c r="AC954" s="1"/>
  <c r="AA954"/>
  <c r="Z1346"/>
  <c r="AB1346" s="1"/>
  <c r="AC1346" s="1"/>
  <c r="AA1346"/>
  <c r="Z1698"/>
  <c r="AB1698" s="1"/>
  <c r="AC1698" s="1"/>
  <c r="AA1698"/>
  <c r="Z2098"/>
  <c r="AB2098" s="1"/>
  <c r="AC2098" s="1"/>
  <c r="AA2098"/>
  <c r="Z246"/>
  <c r="AB246" s="1"/>
  <c r="AC246" s="1"/>
  <c r="AA246"/>
  <c r="Z798"/>
  <c r="AB798" s="1"/>
  <c r="AC798" s="1"/>
  <c r="AA798"/>
  <c r="Z1254"/>
  <c r="AB1254" s="1"/>
  <c r="AC1254" s="1"/>
  <c r="AA1254"/>
  <c r="Z1702"/>
  <c r="AB1702" s="1"/>
  <c r="AC1702" s="1"/>
  <c r="AA1702"/>
  <c r="Z2078"/>
  <c r="AB2078" s="1"/>
  <c r="AC2078" s="1"/>
  <c r="AA2078"/>
  <c r="Z930"/>
  <c r="AB930" s="1"/>
  <c r="AC930" s="1"/>
  <c r="AA930"/>
  <c r="Z1286"/>
  <c r="AB1286" s="1"/>
  <c r="AC1286" s="1"/>
  <c r="AA1286"/>
  <c r="Z1801"/>
  <c r="AB1801" s="1"/>
  <c r="AC1801" s="1"/>
  <c r="AA1801"/>
  <c r="Z1797"/>
  <c r="AB1797" s="1"/>
  <c r="AC1797" s="1"/>
  <c r="AA1797"/>
  <c r="Z2053"/>
  <c r="AB2053" s="1"/>
  <c r="AC2053" s="1"/>
  <c r="AA2053"/>
  <c r="Z2245"/>
  <c r="AB2245" s="1"/>
  <c r="AC2245" s="1"/>
  <c r="AA2245"/>
  <c r="Z230"/>
  <c r="AA230"/>
  <c r="Z1014"/>
  <c r="AB1014" s="1"/>
  <c r="AC1014" s="1"/>
  <c r="AA1014"/>
  <c r="Z330"/>
  <c r="AB330" s="1"/>
  <c r="AC330" s="1"/>
  <c r="AA330"/>
  <c r="Z959"/>
  <c r="AB959" s="1"/>
  <c r="AC959" s="1"/>
  <c r="AA959"/>
  <c r="Z1885"/>
  <c r="AB1885" s="1"/>
  <c r="AC1885" s="1"/>
  <c r="AA1885"/>
  <c r="Z1834"/>
  <c r="AB1834" s="1"/>
  <c r="AC1834" s="1"/>
  <c r="AA1834"/>
  <c r="Z1222"/>
  <c r="AB1222" s="1"/>
  <c r="AC1222" s="1"/>
  <c r="AA1222"/>
  <c r="Z1362"/>
  <c r="AB1362" s="1"/>
  <c r="AC1362" s="1"/>
  <c r="AA1362"/>
  <c r="Z2172"/>
  <c r="AB2172" s="1"/>
  <c r="AC2172" s="1"/>
  <c r="AA2172"/>
  <c r="Z1812"/>
  <c r="AB1812" s="1"/>
  <c r="AC1812" s="1"/>
  <c r="AA1812"/>
  <c r="Z132"/>
  <c r="AB132" s="1"/>
  <c r="AC132" s="1"/>
  <c r="AA132"/>
  <c r="Z260"/>
  <c r="AB260" s="1"/>
  <c r="AC260" s="1"/>
  <c r="AA260"/>
  <c r="Z460"/>
  <c r="AB460" s="1"/>
  <c r="AC460" s="1"/>
  <c r="AA460"/>
  <c r="Z644"/>
  <c r="AB644" s="1"/>
  <c r="AC644" s="1"/>
  <c r="AA644"/>
  <c r="Z836"/>
  <c r="AB836" s="1"/>
  <c r="AC836" s="1"/>
  <c r="AA836"/>
  <c r="Z1028"/>
  <c r="AB1028" s="1"/>
  <c r="AC1028" s="1"/>
  <c r="AA1028"/>
  <c r="Z1220"/>
  <c r="AB1220" s="1"/>
  <c r="AC1220" s="1"/>
  <c r="AA1220"/>
  <c r="Z1412"/>
  <c r="AB1412" s="1"/>
  <c r="AC1412" s="1"/>
  <c r="AA1412"/>
  <c r="Z1540"/>
  <c r="AB1540" s="1"/>
  <c r="AC1540" s="1"/>
  <c r="AA1540"/>
  <c r="Z1732"/>
  <c r="AB1732" s="1"/>
  <c r="AC1732" s="1"/>
  <c r="AA1732"/>
  <c r="Z2076"/>
  <c r="AB2076" s="1"/>
  <c r="AC2076" s="1"/>
  <c r="AA2076"/>
  <c r="Z269"/>
  <c r="AB269" s="1"/>
  <c r="AC269" s="1"/>
  <c r="AA269"/>
  <c r="Z453"/>
  <c r="AB453" s="1"/>
  <c r="AC453" s="1"/>
  <c r="AA453"/>
  <c r="Z653"/>
  <c r="AB653" s="1"/>
  <c r="AC653" s="1"/>
  <c r="AA653"/>
  <c r="Z845"/>
  <c r="AB845" s="1"/>
  <c r="AC845" s="1"/>
  <c r="AA845"/>
  <c r="Z973"/>
  <c r="AB973" s="1"/>
  <c r="AC973" s="1"/>
  <c r="AA973"/>
  <c r="Z1165"/>
  <c r="AB1165" s="1"/>
  <c r="AC1165" s="1"/>
  <c r="AA1165"/>
  <c r="Z1357"/>
  <c r="AB1357" s="1"/>
  <c r="AC1357" s="1"/>
  <c r="AA1357"/>
  <c r="Z1549"/>
  <c r="AB1549" s="1"/>
  <c r="AC1549" s="1"/>
  <c r="AA1549"/>
  <c r="Z1677"/>
  <c r="AB1677" s="1"/>
  <c r="AC1677" s="1"/>
  <c r="AA1677"/>
  <c r="Z1832"/>
  <c r="AB1832" s="1"/>
  <c r="AC1832" s="1"/>
  <c r="AA1832"/>
  <c r="Z1129"/>
  <c r="AB1129" s="1"/>
  <c r="AC1129" s="1"/>
  <c r="AA1129"/>
  <c r="Z1321"/>
  <c r="AB1321" s="1"/>
  <c r="AC1321" s="1"/>
  <c r="AA1321"/>
  <c r="Z1513"/>
  <c r="AB1513" s="1"/>
  <c r="AC1513" s="1"/>
  <c r="AA1513"/>
  <c r="Z1705"/>
  <c r="AB1705" s="1"/>
  <c r="AC1705" s="1"/>
  <c r="AA1705"/>
  <c r="Z2000"/>
  <c r="AB2000" s="1"/>
  <c r="AC2000" s="1"/>
  <c r="AA2000"/>
  <c r="Z144"/>
  <c r="AB144" s="1"/>
  <c r="AC144" s="1"/>
  <c r="AA144"/>
  <c r="Z240"/>
  <c r="AB240" s="1"/>
  <c r="AC240" s="1"/>
  <c r="AA240"/>
  <c r="Z336"/>
  <c r="AB336" s="1"/>
  <c r="AC336" s="1"/>
  <c r="AA336"/>
  <c r="Z432"/>
  <c r="AB432" s="1"/>
  <c r="AC432" s="1"/>
  <c r="AA432"/>
  <c r="Z528"/>
  <c r="AB528" s="1"/>
  <c r="AC528" s="1"/>
  <c r="AA528"/>
  <c r="Z728"/>
  <c r="AB728" s="1"/>
  <c r="AC728" s="1"/>
  <c r="AA728"/>
  <c r="Z824"/>
  <c r="AB824" s="1"/>
  <c r="AC824" s="1"/>
  <c r="AA824"/>
  <c r="Z920"/>
  <c r="AB920" s="1"/>
  <c r="AC920" s="1"/>
  <c r="AA920"/>
  <c r="Z1016"/>
  <c r="AB1016" s="1"/>
  <c r="AC1016" s="1"/>
  <c r="AA1016"/>
  <c r="Z1120"/>
  <c r="AB1120" s="1"/>
  <c r="AC1120" s="1"/>
  <c r="AA1120"/>
  <c r="Z1312"/>
  <c r="AB1312" s="1"/>
  <c r="AC1312" s="1"/>
  <c r="AA1312"/>
  <c r="Z1432"/>
  <c r="AB1432" s="1"/>
  <c r="AC1432" s="1"/>
  <c r="AA1432"/>
  <c r="Z1632"/>
  <c r="AB1632" s="1"/>
  <c r="AC1632" s="1"/>
  <c r="AA1632"/>
  <c r="Z2280"/>
  <c r="AB2280" s="1"/>
  <c r="AC2280" s="1"/>
  <c r="AA2280"/>
  <c r="Z2116"/>
  <c r="AB2116" s="1"/>
  <c r="AC2116" s="1"/>
  <c r="AA2116"/>
  <c r="Z2296"/>
  <c r="AB2296" s="1"/>
  <c r="AC2296" s="1"/>
  <c r="AA2296"/>
  <c r="Z243"/>
  <c r="AB243" s="1"/>
  <c r="AC243" s="1"/>
  <c r="AA243"/>
  <c r="Z691"/>
  <c r="AB691" s="1"/>
  <c r="AC691" s="1"/>
  <c r="AA691"/>
  <c r="Z883"/>
  <c r="AB883" s="1"/>
  <c r="AC883" s="1"/>
  <c r="AA883"/>
  <c r="Z1075"/>
  <c r="AB1075" s="1"/>
  <c r="AC1075" s="1"/>
  <c r="AA1075"/>
  <c r="Z1267"/>
  <c r="AB1267" s="1"/>
  <c r="AC1267" s="1"/>
  <c r="AA1267"/>
  <c r="Z1459"/>
  <c r="AB1459" s="1"/>
  <c r="AC1459" s="1"/>
  <c r="AA1459"/>
  <c r="Z1587"/>
  <c r="AB1587" s="1"/>
  <c r="AC1587" s="1"/>
  <c r="AA1587"/>
  <c r="Z1779"/>
  <c r="AB1779" s="1"/>
  <c r="AC1779" s="1"/>
  <c r="AA1779"/>
  <c r="Z2003"/>
  <c r="AB2003" s="1"/>
  <c r="AC2003" s="1"/>
  <c r="AA2003"/>
  <c r="Z839"/>
  <c r="AB839" s="1"/>
  <c r="AC839" s="1"/>
  <c r="AA839"/>
  <c r="Z1615"/>
  <c r="AB1615" s="1"/>
  <c r="AC1615" s="1"/>
  <c r="AA1615"/>
  <c r="Z2375"/>
  <c r="AB2375" s="1"/>
  <c r="AC2375" s="1"/>
  <c r="AA2375"/>
  <c r="Z2010"/>
  <c r="AB2010" s="1"/>
  <c r="AC2010" s="1"/>
  <c r="AA2010"/>
  <c r="Z1870"/>
  <c r="AB1870" s="1"/>
  <c r="AC1870" s="1"/>
  <c r="AA1870"/>
  <c r="Z903"/>
  <c r="AB903" s="1"/>
  <c r="AC903" s="1"/>
  <c r="AA903"/>
  <c r="Z1671"/>
  <c r="AB1671" s="1"/>
  <c r="AC1671" s="1"/>
  <c r="AA1671"/>
  <c r="Z2183"/>
  <c r="AB2183" s="1"/>
  <c r="AC2183" s="1"/>
  <c r="AA2183"/>
  <c r="Z2074"/>
  <c r="AB2074" s="1"/>
  <c r="AC2074" s="1"/>
  <c r="AA2074"/>
  <c r="Z1766"/>
  <c r="AB1766" s="1"/>
  <c r="AC1766" s="1"/>
  <c r="AA1766"/>
  <c r="Z2373"/>
  <c r="AB2373" s="1"/>
  <c r="AC2373" s="1"/>
  <c r="AA2373"/>
  <c r="Z1175"/>
  <c r="AB1175" s="1"/>
  <c r="AC1175" s="1"/>
  <c r="AA1175"/>
  <c r="Z1967"/>
  <c r="AB1967" s="1"/>
  <c r="AC1967" s="1"/>
  <c r="AA1967"/>
  <c r="Z282"/>
  <c r="AB282" s="1"/>
  <c r="AC282" s="1"/>
  <c r="AA282"/>
  <c r="Z2218"/>
  <c r="AB2218" s="1"/>
  <c r="AC2218" s="1"/>
  <c r="AA2218"/>
  <c r="Z1118"/>
  <c r="AB1118" s="1"/>
  <c r="AC1118" s="1"/>
  <c r="AA1118"/>
  <c r="Z1790"/>
  <c r="AB1790" s="1"/>
  <c r="AC1790" s="1"/>
  <c r="AA1790"/>
  <c r="Z2389"/>
  <c r="AA2389"/>
  <c r="Z303"/>
  <c r="AB303" s="1"/>
  <c r="AC303" s="1"/>
  <c r="AA303"/>
  <c r="Z431"/>
  <c r="AB431" s="1"/>
  <c r="AC431" s="1"/>
  <c r="AA431"/>
  <c r="Z567"/>
  <c r="AB567" s="1"/>
  <c r="AC567" s="1"/>
  <c r="AA567"/>
  <c r="Z855"/>
  <c r="AB855" s="1"/>
  <c r="AC855" s="1"/>
  <c r="AA855"/>
  <c r="Z1391"/>
  <c r="AB1391" s="1"/>
  <c r="AC1391" s="1"/>
  <c r="AA1391"/>
  <c r="Z1951"/>
  <c r="AB1951" s="1"/>
  <c r="AC1951" s="1"/>
  <c r="AA1951"/>
  <c r="Z130"/>
  <c r="AB130" s="1"/>
  <c r="AC130" s="1"/>
  <c r="AA130"/>
  <c r="Z1402"/>
  <c r="AB1402" s="1"/>
  <c r="AC1402" s="1"/>
  <c r="AA1402"/>
  <c r="Z630"/>
  <c r="AB630" s="1"/>
  <c r="AC630" s="1"/>
  <c r="AA630"/>
  <c r="Z1806"/>
  <c r="AB1806" s="1"/>
  <c r="AC1806" s="1"/>
  <c r="AA1806"/>
  <c r="Z2204"/>
  <c r="AB2204" s="1"/>
  <c r="AC2204" s="1"/>
  <c r="AA2204"/>
  <c r="Z2369"/>
  <c r="AB2369" s="1"/>
  <c r="AC2369" s="1"/>
  <c r="AA2369"/>
  <c r="Z2061"/>
  <c r="AB2061" s="1"/>
  <c r="AC2061" s="1"/>
  <c r="AA2061"/>
  <c r="Z1817"/>
  <c r="AB1817" s="1"/>
  <c r="AC1817" s="1"/>
  <c r="AA1817"/>
  <c r="Z1534"/>
  <c r="AB1534" s="1"/>
  <c r="AC1534" s="1"/>
  <c r="AA1534"/>
  <c r="Z2235"/>
  <c r="AB2235" s="1"/>
  <c r="AC2235" s="1"/>
  <c r="AA2235"/>
  <c r="Z458"/>
  <c r="AB458" s="1"/>
  <c r="AC458" s="1"/>
  <c r="AA458"/>
  <c r="Z802"/>
  <c r="AB802" s="1"/>
  <c r="AC802" s="1"/>
  <c r="AA802"/>
  <c r="Z1146"/>
  <c r="AB1146" s="1"/>
  <c r="AC1146" s="1"/>
  <c r="AA1146"/>
  <c r="Z1506"/>
  <c r="AB1506" s="1"/>
  <c r="AC1506" s="1"/>
  <c r="AA1506"/>
  <c r="Z1882"/>
  <c r="AB1882" s="1"/>
  <c r="AC1882" s="1"/>
  <c r="AA1882"/>
  <c r="Z2298"/>
  <c r="AB2298" s="1"/>
  <c r="AC2298" s="1"/>
  <c r="AA2298"/>
  <c r="Z510"/>
  <c r="AB510" s="1"/>
  <c r="AC510" s="1"/>
  <c r="AA510"/>
  <c r="Z1046"/>
  <c r="AB1046" s="1"/>
  <c r="AC1046" s="1"/>
  <c r="AA1046"/>
  <c r="Z1486"/>
  <c r="AB1486" s="1"/>
  <c r="AC1486" s="1"/>
  <c r="AA1486"/>
  <c r="Z1902"/>
  <c r="AB1902" s="1"/>
  <c r="AC1902" s="1"/>
  <c r="AA1902"/>
  <c r="Z2246"/>
  <c r="AB2246" s="1"/>
  <c r="AC2246" s="1"/>
  <c r="AA2246"/>
  <c r="Z2178"/>
  <c r="AB2178" s="1"/>
  <c r="AC2178" s="1"/>
  <c r="AA2178"/>
  <c r="Z2341"/>
  <c r="AB2341" s="1"/>
  <c r="AC2341" s="1"/>
  <c r="AA2341"/>
  <c r="Z2233"/>
  <c r="AB2233" s="1"/>
  <c r="AC2233" s="1"/>
  <c r="AA2233"/>
  <c r="Z1925"/>
  <c r="AB1925" s="1"/>
  <c r="AC1925" s="1"/>
  <c r="AA1925"/>
  <c r="Z2157"/>
  <c r="AB2157" s="1"/>
  <c r="AC2157" s="1"/>
  <c r="AA2157"/>
  <c r="Z2259"/>
  <c r="AB2259" s="1"/>
  <c r="AC2259" s="1"/>
  <c r="AA2259"/>
  <c r="Z526"/>
  <c r="AB526" s="1"/>
  <c r="AC526" s="1"/>
  <c r="AA526"/>
  <c r="Z1414"/>
  <c r="AA1414"/>
  <c r="Z1862"/>
  <c r="AB1862" s="1"/>
  <c r="AC1862" s="1"/>
  <c r="AA1862"/>
  <c r="Z1822"/>
  <c r="AB1822" s="1"/>
  <c r="AC1822" s="1"/>
  <c r="AA1822"/>
  <c r="Z674"/>
  <c r="AB674" s="1"/>
  <c r="AC674" s="1"/>
  <c r="AA674"/>
  <c r="Z1266"/>
  <c r="AB1266" s="1"/>
  <c r="AC1266" s="1"/>
  <c r="AA1266"/>
  <c r="Z2282"/>
  <c r="AB2282" s="1"/>
  <c r="AC2282" s="1"/>
  <c r="AA2282"/>
  <c r="Z1570"/>
  <c r="AB1570" s="1"/>
  <c r="AC1570" s="1"/>
  <c r="AA1570"/>
  <c r="Z174"/>
  <c r="AB174" s="1"/>
  <c r="AC174" s="1"/>
  <c r="AA174"/>
  <c r="Z2258"/>
  <c r="AB2258" s="1"/>
  <c r="AC2258" s="1"/>
  <c r="AA2258"/>
  <c r="Z1685"/>
  <c r="AB1685" s="1"/>
  <c r="AC1685" s="1"/>
  <c r="AA1685"/>
  <c r="Z1749"/>
  <c r="AB1749" s="1"/>
  <c r="AC1749" s="1"/>
  <c r="AA1749"/>
  <c r="Z1868"/>
  <c r="AB1868" s="1"/>
  <c r="AC1868" s="1"/>
  <c r="AA1868"/>
  <c r="Z1996"/>
  <c r="AB1996" s="1"/>
  <c r="AC1996" s="1"/>
  <c r="AA1996"/>
  <c r="Z108"/>
  <c r="AB108" s="1"/>
  <c r="AC108" s="1"/>
  <c r="AA108"/>
  <c r="Z172"/>
  <c r="AB172" s="1"/>
  <c r="AC172" s="1"/>
  <c r="AA172"/>
  <c r="Z236"/>
  <c r="AB236" s="1"/>
  <c r="AC236" s="1"/>
  <c r="AA236"/>
  <c r="Z300"/>
  <c r="AB300" s="1"/>
  <c r="AC300" s="1"/>
  <c r="AA300"/>
  <c r="Z356"/>
  <c r="AB356" s="1"/>
  <c r="AC356" s="1"/>
  <c r="AA356"/>
  <c r="Z420"/>
  <c r="AB420" s="1"/>
  <c r="AC420" s="1"/>
  <c r="AA420"/>
  <c r="Z484"/>
  <c r="AB484" s="1"/>
  <c r="AC484" s="1"/>
  <c r="AA484"/>
  <c r="Z548"/>
  <c r="AB548" s="1"/>
  <c r="AC548" s="1"/>
  <c r="AA548"/>
  <c r="Z620"/>
  <c r="AB620" s="1"/>
  <c r="AC620" s="1"/>
  <c r="AA620"/>
  <c r="Z676"/>
  <c r="AB676" s="1"/>
  <c r="AC676" s="1"/>
  <c r="AA676"/>
  <c r="Z748"/>
  <c r="AB748" s="1"/>
  <c r="AC748" s="1"/>
  <c r="AA748"/>
  <c r="Z812"/>
  <c r="AB812" s="1"/>
  <c r="AC812" s="1"/>
  <c r="AA812"/>
  <c r="Z876"/>
  <c r="AB876" s="1"/>
  <c r="AC876" s="1"/>
  <c r="AA876"/>
  <c r="Z940"/>
  <c r="AB940" s="1"/>
  <c r="AC940" s="1"/>
  <c r="AA940"/>
  <c r="Z1004"/>
  <c r="AB1004" s="1"/>
  <c r="AC1004" s="1"/>
  <c r="AA1004"/>
  <c r="Z1068"/>
  <c r="AB1068" s="1"/>
  <c r="AC1068" s="1"/>
  <c r="AA1068"/>
  <c r="Z1132"/>
  <c r="AB1132" s="1"/>
  <c r="AC1132" s="1"/>
  <c r="AA1132"/>
  <c r="Z1196"/>
  <c r="AB1196" s="1"/>
  <c r="AC1196" s="1"/>
  <c r="AA1196"/>
  <c r="Z1260"/>
  <c r="AB1260" s="1"/>
  <c r="AC1260" s="1"/>
  <c r="AA1260"/>
  <c r="Z1324"/>
  <c r="AB1324" s="1"/>
  <c r="AC1324" s="1"/>
  <c r="AA1324"/>
  <c r="Z1388"/>
  <c r="AB1388" s="1"/>
  <c r="AC1388" s="1"/>
  <c r="AA1388"/>
  <c r="Z1452"/>
  <c r="AB1452" s="1"/>
  <c r="AC1452" s="1"/>
  <c r="AA1452"/>
  <c r="Z1516"/>
  <c r="AB1516" s="1"/>
  <c r="AC1516" s="1"/>
  <c r="AA1516"/>
  <c r="Z1580"/>
  <c r="AB1580" s="1"/>
  <c r="AC1580" s="1"/>
  <c r="AA1580"/>
  <c r="Z1644"/>
  <c r="AB1644" s="1"/>
  <c r="AC1644" s="1"/>
  <c r="AA1644"/>
  <c r="Z1708"/>
  <c r="AB1708" s="1"/>
  <c r="AC1708" s="1"/>
  <c r="AA1708"/>
  <c r="Z1793"/>
  <c r="AB1793" s="1"/>
  <c r="AC1793" s="1"/>
  <c r="AA1793"/>
  <c r="Z2049"/>
  <c r="AB2049" s="1"/>
  <c r="AC2049" s="1"/>
  <c r="AA2049"/>
  <c r="Z1880"/>
  <c r="AB1880" s="1"/>
  <c r="AC1880" s="1"/>
  <c r="AA1880"/>
  <c r="Z2008"/>
  <c r="AB2008" s="1"/>
  <c r="AC2008" s="1"/>
  <c r="AA2008"/>
  <c r="Z552"/>
  <c r="AB552" s="1"/>
  <c r="AC552" s="1"/>
  <c r="AA552"/>
  <c r="Z1160"/>
  <c r="AB1160" s="1"/>
  <c r="AC1160" s="1"/>
  <c r="AA1160"/>
  <c r="Z1224"/>
  <c r="AB1224" s="1"/>
  <c r="AC1224" s="1"/>
  <c r="AA1224"/>
  <c r="Z1288"/>
  <c r="AB1288" s="1"/>
  <c r="AC1288" s="1"/>
  <c r="AA1288"/>
  <c r="Z1352"/>
  <c r="AB1352" s="1"/>
  <c r="AC1352" s="1"/>
  <c r="AA1352"/>
  <c r="Z1424"/>
  <c r="AA1424"/>
  <c r="Z1488"/>
  <c r="AB1488" s="1"/>
  <c r="AC1488" s="1"/>
  <c r="AA1488"/>
  <c r="Z1544"/>
  <c r="AB1544" s="1"/>
  <c r="AC1544" s="1"/>
  <c r="AA1544"/>
  <c r="Z1608"/>
  <c r="AB1608" s="1"/>
  <c r="AC1608" s="1"/>
  <c r="AA1608"/>
  <c r="Z1672"/>
  <c r="AB1672" s="1"/>
  <c r="AC1672" s="1"/>
  <c r="AA1672"/>
  <c r="Z1736"/>
  <c r="AB1736" s="1"/>
  <c r="AC1736" s="1"/>
  <c r="AA1736"/>
  <c r="Z1792"/>
  <c r="AB1792" s="1"/>
  <c r="AC1792" s="1"/>
  <c r="AA1792"/>
  <c r="Z1920"/>
  <c r="AB1920" s="1"/>
  <c r="AC1920" s="1"/>
  <c r="AA1920"/>
  <c r="Z2048"/>
  <c r="AB2048" s="1"/>
  <c r="AC2048" s="1"/>
  <c r="AA2048"/>
  <c r="Z121"/>
  <c r="AB121" s="1"/>
  <c r="AC121" s="1"/>
  <c r="AA121"/>
  <c r="Z153"/>
  <c r="AB153" s="1"/>
  <c r="AC153" s="1"/>
  <c r="AA153"/>
  <c r="Z185"/>
  <c r="AB185" s="1"/>
  <c r="AC185" s="1"/>
  <c r="AA185"/>
  <c r="Z217"/>
  <c r="AA217"/>
  <c r="Z249"/>
  <c r="AB249" s="1"/>
  <c r="AC249" s="1"/>
  <c r="AA249"/>
  <c r="Z281"/>
  <c r="AB281" s="1"/>
  <c r="AC281" s="1"/>
  <c r="AA281"/>
  <c r="Z313"/>
  <c r="AB313" s="1"/>
  <c r="AC313" s="1"/>
  <c r="AA313"/>
  <c r="Z345"/>
  <c r="AB345" s="1"/>
  <c r="AC345" s="1"/>
  <c r="AA345"/>
  <c r="Z377"/>
  <c r="AB377" s="1"/>
  <c r="AC377" s="1"/>
  <c r="AA377"/>
  <c r="Z409"/>
  <c r="AB409" s="1"/>
  <c r="AC409" s="1"/>
  <c r="AA409"/>
  <c r="Z441"/>
  <c r="AB441" s="1"/>
  <c r="AC441" s="1"/>
  <c r="AA441"/>
  <c r="Z473"/>
  <c r="AB473" s="1"/>
  <c r="AC473" s="1"/>
  <c r="AA473"/>
  <c r="Z505"/>
  <c r="AB505" s="1"/>
  <c r="AC505" s="1"/>
  <c r="AA505"/>
  <c r="Z537"/>
  <c r="AB537" s="1"/>
  <c r="AC537" s="1"/>
  <c r="AA537"/>
  <c r="Z577"/>
  <c r="AB577" s="1"/>
  <c r="AC577" s="1"/>
  <c r="AA577"/>
  <c r="Z609"/>
  <c r="AB609" s="1"/>
  <c r="AC609" s="1"/>
  <c r="AA609"/>
  <c r="Z641"/>
  <c r="AB641" s="1"/>
  <c r="AC641" s="1"/>
  <c r="AA641"/>
  <c r="Z673"/>
  <c r="AB673" s="1"/>
  <c r="AC673" s="1"/>
  <c r="AA673"/>
  <c r="Z705"/>
  <c r="AB705" s="1"/>
  <c r="AC705" s="1"/>
  <c r="AA705"/>
  <c r="Z737"/>
  <c r="AB737" s="1"/>
  <c r="AC737" s="1"/>
  <c r="AA737"/>
  <c r="Z769"/>
  <c r="AB769" s="1"/>
  <c r="AC769" s="1"/>
  <c r="AA769"/>
  <c r="Z801"/>
  <c r="AB801" s="1"/>
  <c r="AC801" s="1"/>
  <c r="AA801"/>
  <c r="Z833"/>
  <c r="AB833" s="1"/>
  <c r="AC833" s="1"/>
  <c r="AA833"/>
  <c r="Z865"/>
  <c r="AB865" s="1"/>
  <c r="AC865" s="1"/>
  <c r="AA865"/>
  <c r="Z897"/>
  <c r="AB897" s="1"/>
  <c r="AC897" s="1"/>
  <c r="AA897"/>
  <c r="Z929"/>
  <c r="AB929" s="1"/>
  <c r="AC929" s="1"/>
  <c r="AA929"/>
  <c r="Z961"/>
  <c r="AB961" s="1"/>
  <c r="AC961" s="1"/>
  <c r="AA961"/>
  <c r="Z993"/>
  <c r="AB993" s="1"/>
  <c r="AC993" s="1"/>
  <c r="AA993"/>
  <c r="Z1025"/>
  <c r="AB1025" s="1"/>
  <c r="AC1025" s="1"/>
  <c r="AA1025"/>
  <c r="Z1057"/>
  <c r="AB1057" s="1"/>
  <c r="AC1057" s="1"/>
  <c r="AA1057"/>
  <c r="Z1089"/>
  <c r="AB1089" s="1"/>
  <c r="AC1089" s="1"/>
  <c r="AA1089"/>
  <c r="Z1137"/>
  <c r="AB1137" s="1"/>
  <c r="AC1137" s="1"/>
  <c r="AA1137"/>
  <c r="Z1201"/>
  <c r="AB1201" s="1"/>
  <c r="AC1201" s="1"/>
  <c r="AA1201"/>
  <c r="Z1265"/>
  <c r="AB1265" s="1"/>
  <c r="AC1265" s="1"/>
  <c r="AA1265"/>
  <c r="Z1329"/>
  <c r="AB1329" s="1"/>
  <c r="AC1329" s="1"/>
  <c r="AA1329"/>
  <c r="Z1393"/>
  <c r="AB1393" s="1"/>
  <c r="AC1393" s="1"/>
  <c r="AA1393"/>
  <c r="Z1449"/>
  <c r="AB1449" s="1"/>
  <c r="AC1449" s="1"/>
  <c r="AA1449"/>
  <c r="Z1521"/>
  <c r="AB1521" s="1"/>
  <c r="AC1521" s="1"/>
  <c r="AA1521"/>
  <c r="Z1585"/>
  <c r="AB1585" s="1"/>
  <c r="AC1585" s="1"/>
  <c r="AA1585"/>
  <c r="Z1649"/>
  <c r="AB1649" s="1"/>
  <c r="AC1649" s="1"/>
  <c r="AA1649"/>
  <c r="Z1713"/>
  <c r="AB1713" s="1"/>
  <c r="AC1713" s="1"/>
  <c r="AA1713"/>
  <c r="Z1777"/>
  <c r="AB1777" s="1"/>
  <c r="AC1777" s="1"/>
  <c r="AA1777"/>
  <c r="Z2168"/>
  <c r="AB2168" s="1"/>
  <c r="AC2168" s="1"/>
  <c r="AA2168"/>
  <c r="Z2344"/>
  <c r="AB2344" s="1"/>
  <c r="AC2344" s="1"/>
  <c r="AA2344"/>
  <c r="Z2200"/>
  <c r="AB2200" s="1"/>
  <c r="AC2200" s="1"/>
  <c r="AA2200"/>
  <c r="Z2288"/>
  <c r="AB2288" s="1"/>
  <c r="AC2288" s="1"/>
  <c r="AA2288"/>
  <c r="Z2340"/>
  <c r="AB2340" s="1"/>
  <c r="AC2340" s="1"/>
  <c r="AA2340"/>
  <c r="Z2392"/>
  <c r="AA2392"/>
  <c r="Z139"/>
  <c r="AB139" s="1"/>
  <c r="AC139" s="1"/>
  <c r="AA139"/>
  <c r="Z203"/>
  <c r="AB203" s="1"/>
  <c r="AC203" s="1"/>
  <c r="AA203"/>
  <c r="Z267"/>
  <c r="AB267" s="1"/>
  <c r="AC267" s="1"/>
  <c r="AA267"/>
  <c r="Z331"/>
  <c r="AB331" s="1"/>
  <c r="AC331" s="1"/>
  <c r="AA331"/>
  <c r="Z395"/>
  <c r="AB395" s="1"/>
  <c r="AC395" s="1"/>
  <c r="AA395"/>
  <c r="Z459"/>
  <c r="AB459" s="1"/>
  <c r="AC459" s="1"/>
  <c r="AA459"/>
  <c r="Z523"/>
  <c r="AB523" s="1"/>
  <c r="AC523" s="1"/>
  <c r="AA523"/>
  <c r="Z587"/>
  <c r="AB587" s="1"/>
  <c r="AC587" s="1"/>
  <c r="AA587"/>
  <c r="Z651"/>
  <c r="AB651" s="1"/>
  <c r="AC651" s="1"/>
  <c r="AA651"/>
  <c r="Z715"/>
  <c r="AB715" s="1"/>
  <c r="AC715" s="1"/>
  <c r="AA715"/>
  <c r="Z779"/>
  <c r="AB779" s="1"/>
  <c r="AC779" s="1"/>
  <c r="AA779"/>
  <c r="Z843"/>
  <c r="AB843" s="1"/>
  <c r="AC843" s="1"/>
  <c r="AA843"/>
  <c r="Z907"/>
  <c r="AB907" s="1"/>
  <c r="AC907" s="1"/>
  <c r="AA907"/>
  <c r="Z971"/>
  <c r="AB971" s="1"/>
  <c r="AC971" s="1"/>
  <c r="AA971"/>
  <c r="Z1035"/>
  <c r="AB1035" s="1"/>
  <c r="AC1035" s="1"/>
  <c r="AA1035"/>
  <c r="Z1099"/>
  <c r="AB1099" s="1"/>
  <c r="AC1099" s="1"/>
  <c r="AA1099"/>
  <c r="Z1163"/>
  <c r="AB1163" s="1"/>
  <c r="AC1163" s="1"/>
  <c r="AA1163"/>
  <c r="Z1227"/>
  <c r="AB1227" s="1"/>
  <c r="AC1227" s="1"/>
  <c r="AA1227"/>
  <c r="Z1291"/>
  <c r="AB1291" s="1"/>
  <c r="AC1291" s="1"/>
  <c r="AA1291"/>
  <c r="Z1355"/>
  <c r="AB1355" s="1"/>
  <c r="AC1355" s="1"/>
  <c r="AA1355"/>
  <c r="Z1419"/>
  <c r="AB1419" s="1"/>
  <c r="AC1419" s="1"/>
  <c r="AA1419"/>
  <c r="Z1483"/>
  <c r="AB1483" s="1"/>
  <c r="AC1483" s="1"/>
  <c r="AA1483"/>
  <c r="Z1547"/>
  <c r="AB1547" s="1"/>
  <c r="AC1547" s="1"/>
  <c r="AA1547"/>
  <c r="Z1611"/>
  <c r="AB1611" s="1"/>
  <c r="AC1611" s="1"/>
  <c r="AA1611"/>
  <c r="Z1675"/>
  <c r="AB1675" s="1"/>
  <c r="AC1675" s="1"/>
  <c r="AA1675"/>
  <c r="Z1739"/>
  <c r="AB1739" s="1"/>
  <c r="AC1739" s="1"/>
  <c r="AA1739"/>
  <c r="Z1811"/>
  <c r="AB1811" s="1"/>
  <c r="AC1811" s="1"/>
  <c r="AA1811"/>
  <c r="Z1891"/>
  <c r="AB1891" s="1"/>
  <c r="AC1891" s="1"/>
  <c r="AA1891"/>
  <c r="Z1955"/>
  <c r="AB1955" s="1"/>
  <c r="AC1955" s="1"/>
  <c r="AA1955"/>
  <c r="Z2027"/>
  <c r="AB2027" s="1"/>
  <c r="AC2027" s="1"/>
  <c r="AA2027"/>
  <c r="Z2107"/>
  <c r="AB2107" s="1"/>
  <c r="AC2107" s="1"/>
  <c r="AA2107"/>
  <c r="Z2179"/>
  <c r="AB2179" s="1"/>
  <c r="AC2179" s="1"/>
  <c r="AA2179"/>
  <c r="Z943"/>
  <c r="AB943" s="1"/>
  <c r="AC943" s="1"/>
  <c r="AA943"/>
  <c r="Z1183"/>
  <c r="AB1183" s="1"/>
  <c r="AC1183" s="1"/>
  <c r="AA1183"/>
  <c r="Z1439"/>
  <c r="AB1439" s="1"/>
  <c r="AC1439" s="1"/>
  <c r="AA1439"/>
  <c r="Z1711"/>
  <c r="AB1711" s="1"/>
  <c r="AC1711" s="1"/>
  <c r="AA1711"/>
  <c r="Z1975"/>
  <c r="AB1975" s="1"/>
  <c r="AC1975" s="1"/>
  <c r="AA1975"/>
  <c r="Z2215"/>
  <c r="AB2215" s="1"/>
  <c r="AC2215" s="1"/>
  <c r="AA2215"/>
  <c r="Z218"/>
  <c r="AB218" s="1"/>
  <c r="AC218" s="1"/>
  <c r="AA218"/>
  <c r="Z962"/>
  <c r="AB962" s="1"/>
  <c r="AC962" s="1"/>
  <c r="AA962"/>
  <c r="Z1562"/>
  <c r="AB1562" s="1"/>
  <c r="AC1562" s="1"/>
  <c r="AA1562"/>
  <c r="Z126"/>
  <c r="AB126" s="1"/>
  <c r="AC126" s="1"/>
  <c r="AA126"/>
  <c r="Z662"/>
  <c r="AB662" s="1"/>
  <c r="AC662" s="1"/>
  <c r="AA662"/>
  <c r="Z1494"/>
  <c r="AB1494" s="1"/>
  <c r="AC1494" s="1"/>
  <c r="AA1494"/>
  <c r="Z2166"/>
  <c r="AB2166" s="1"/>
  <c r="AC2166" s="1"/>
  <c r="AA2166"/>
  <c r="Z1869"/>
  <c r="AB1869" s="1"/>
  <c r="AC1869" s="1"/>
  <c r="AA1869"/>
  <c r="Z735"/>
  <c r="AB735" s="1"/>
  <c r="AC735" s="1"/>
  <c r="AA735"/>
  <c r="Z1007"/>
  <c r="AB1007" s="1"/>
  <c r="AC1007" s="1"/>
  <c r="AA1007"/>
  <c r="Z1263"/>
  <c r="AB1263" s="1"/>
  <c r="AC1263" s="1"/>
  <c r="AA1263"/>
  <c r="Z1511"/>
  <c r="AB1511" s="1"/>
  <c r="AC1511" s="1"/>
  <c r="AA1511"/>
  <c r="Z1767"/>
  <c r="AB1767" s="1"/>
  <c r="AC1767" s="1"/>
  <c r="AA1767"/>
  <c r="Z2023"/>
  <c r="AB2023" s="1"/>
  <c r="AC2023" s="1"/>
  <c r="AA2023"/>
  <c r="Z2295"/>
  <c r="AB2295" s="1"/>
  <c r="AC2295" s="1"/>
  <c r="AA2295"/>
  <c r="Z722"/>
  <c r="AB722" s="1"/>
  <c r="AC722" s="1"/>
  <c r="AA722"/>
  <c r="Z1434"/>
  <c r="AB1434" s="1"/>
  <c r="AC1434" s="1"/>
  <c r="AA1434"/>
  <c r="Z2250"/>
  <c r="AB2250" s="1"/>
  <c r="AC2250" s="1"/>
  <c r="AA2250"/>
  <c r="Z686"/>
  <c r="AB686" s="1"/>
  <c r="AC686" s="1"/>
  <c r="AA686"/>
  <c r="Z1398"/>
  <c r="AB1398" s="1"/>
  <c r="AC1398" s="1"/>
  <c r="AA1398"/>
  <c r="Z2150"/>
  <c r="AB2150" s="1"/>
  <c r="AC2150" s="1"/>
  <c r="AA2150"/>
  <c r="Z2089"/>
  <c r="AB2089" s="1"/>
  <c r="AC2089" s="1"/>
  <c r="AA2089"/>
  <c r="Z2388"/>
  <c r="AA2388"/>
  <c r="Z1015"/>
  <c r="AB1015" s="1"/>
  <c r="AC1015" s="1"/>
  <c r="AA1015"/>
  <c r="Z1271"/>
  <c r="AB1271" s="1"/>
  <c r="AC1271" s="1"/>
  <c r="AA1271"/>
  <c r="Z1535"/>
  <c r="AB1535" s="1"/>
  <c r="AC1535" s="1"/>
  <c r="AA1535"/>
  <c r="Z1823"/>
  <c r="AB1823" s="1"/>
  <c r="AC1823" s="1"/>
  <c r="AA1823"/>
  <c r="Z2071"/>
  <c r="AB2071" s="1"/>
  <c r="AC2071" s="1"/>
  <c r="AA2071"/>
  <c r="Z2327"/>
  <c r="AB2327" s="1"/>
  <c r="AC2327" s="1"/>
  <c r="AA2327"/>
  <c r="Z538"/>
  <c r="AB538" s="1"/>
  <c r="AC538" s="1"/>
  <c r="AA538"/>
  <c r="Z1282"/>
  <c r="AB1282" s="1"/>
  <c r="AC1282" s="1"/>
  <c r="AA1282"/>
  <c r="Z1930"/>
  <c r="AB1930" s="1"/>
  <c r="AC1930" s="1"/>
  <c r="AA1930"/>
  <c r="Z694"/>
  <c r="AB694" s="1"/>
  <c r="AC694" s="1"/>
  <c r="AA694"/>
  <c r="Z1438"/>
  <c r="AB1438" s="1"/>
  <c r="AC1438" s="1"/>
  <c r="AA1438"/>
  <c r="Z1950"/>
  <c r="AB1950" s="1"/>
  <c r="AC1950" s="1"/>
  <c r="AA1950"/>
  <c r="Z2073"/>
  <c r="AB2073" s="1"/>
  <c r="AC2073" s="1"/>
  <c r="AA2073"/>
  <c r="Z2380"/>
  <c r="AB2380" s="1"/>
  <c r="AC2380" s="1"/>
  <c r="AA2380"/>
  <c r="Z111"/>
  <c r="AB111" s="1"/>
  <c r="AC111" s="1"/>
  <c r="AA111"/>
  <c r="Z175"/>
  <c r="AB175" s="1"/>
  <c r="AC175" s="1"/>
  <c r="AA175"/>
  <c r="Z239"/>
  <c r="AB239" s="1"/>
  <c r="AC239" s="1"/>
  <c r="AA239"/>
  <c r="Z327"/>
  <c r="AB327" s="1"/>
  <c r="AC327" s="1"/>
  <c r="AA327"/>
  <c r="Z391"/>
  <c r="AB391" s="1"/>
  <c r="AC391" s="1"/>
  <c r="AA391"/>
  <c r="Z463"/>
  <c r="AB463" s="1"/>
  <c r="AC463" s="1"/>
  <c r="AA463"/>
  <c r="Z527"/>
  <c r="AB527" s="1"/>
  <c r="AC527" s="1"/>
  <c r="AA527"/>
  <c r="Z599"/>
  <c r="AB599" s="1"/>
  <c r="AC599" s="1"/>
  <c r="AA599"/>
  <c r="Z695"/>
  <c r="AB695" s="1"/>
  <c r="AC695" s="1"/>
  <c r="AA695"/>
  <c r="Z951"/>
  <c r="AB951" s="1"/>
  <c r="AC951" s="1"/>
  <c r="AA951"/>
  <c r="Z1223"/>
  <c r="AB1223" s="1"/>
  <c r="AC1223" s="1"/>
  <c r="AA1223"/>
  <c r="Z1495"/>
  <c r="AB1495" s="1"/>
  <c r="AC1495" s="1"/>
  <c r="AA1495"/>
  <c r="Z1775"/>
  <c r="AB1775" s="1"/>
  <c r="AC1775" s="1"/>
  <c r="AA1775"/>
  <c r="Z2047"/>
  <c r="AB2047" s="1"/>
  <c r="AC2047" s="1"/>
  <c r="AA2047"/>
  <c r="Z2287"/>
  <c r="AB2287" s="1"/>
  <c r="AC2287" s="1"/>
  <c r="AA2287"/>
  <c r="Z410"/>
  <c r="AA410"/>
  <c r="Z938"/>
  <c r="AB938" s="1"/>
  <c r="AC938" s="1"/>
  <c r="AA938"/>
  <c r="Z1554"/>
  <c r="AB1554" s="1"/>
  <c r="AC1554" s="1"/>
  <c r="AA1554"/>
  <c r="Z750"/>
  <c r="AB750" s="1"/>
  <c r="AC750" s="1"/>
  <c r="AA750"/>
  <c r="Z1406"/>
  <c r="AB1406" s="1"/>
  <c r="AC1406" s="1"/>
  <c r="AA1406"/>
  <c r="Z2070"/>
  <c r="AB2070" s="1"/>
  <c r="AC2070" s="1"/>
  <c r="AA2070"/>
  <c r="Z2345"/>
  <c r="AB2345" s="1"/>
  <c r="AC2345" s="1"/>
  <c r="AA2345"/>
  <c r="Z2181"/>
  <c r="AB2181" s="1"/>
  <c r="AC2181" s="1"/>
  <c r="AA2181"/>
  <c r="Z2209"/>
  <c r="AB2209" s="1"/>
  <c r="AC2209" s="1"/>
  <c r="AA2209"/>
  <c r="Z486"/>
  <c r="AB486" s="1"/>
  <c r="AC486" s="1"/>
  <c r="AA486"/>
  <c r="Z1805"/>
  <c r="AB1805" s="1"/>
  <c r="AC1805" s="1"/>
  <c r="AA1805"/>
  <c r="Z2051"/>
  <c r="AB2051" s="1"/>
  <c r="AC2051" s="1"/>
  <c r="AA2051"/>
  <c r="Z703"/>
  <c r="AB703" s="1"/>
  <c r="AC703" s="1"/>
  <c r="AA703"/>
  <c r="Z1977"/>
  <c r="AB1977" s="1"/>
  <c r="AC1977" s="1"/>
  <c r="AA1977"/>
  <c r="Z2321"/>
  <c r="AB2321" s="1"/>
  <c r="AC2321" s="1"/>
  <c r="AA2321"/>
  <c r="Z2094"/>
  <c r="AB2094" s="1"/>
  <c r="AC2094" s="1"/>
  <c r="AA2094"/>
  <c r="Z2331"/>
  <c r="AB2331" s="1"/>
  <c r="AC2331" s="1"/>
  <c r="AA2331"/>
  <c r="Z202"/>
  <c r="AB202" s="1"/>
  <c r="AC202" s="1"/>
  <c r="AA202"/>
  <c r="Z362"/>
  <c r="AB362" s="1"/>
  <c r="AC362" s="1"/>
  <c r="AA362"/>
  <c r="Z546"/>
  <c r="AB546" s="1"/>
  <c r="AC546" s="1"/>
  <c r="AA546"/>
  <c r="Z698"/>
  <c r="AB698" s="1"/>
  <c r="AC698" s="1"/>
  <c r="AA698"/>
  <c r="Z858"/>
  <c r="AB858" s="1"/>
  <c r="AC858" s="1"/>
  <c r="AA858"/>
  <c r="Z1042"/>
  <c r="AB1042" s="1"/>
  <c r="AC1042" s="1"/>
  <c r="AA1042"/>
  <c r="Z1202"/>
  <c r="AB1202" s="1"/>
  <c r="AC1202" s="1"/>
  <c r="AA1202"/>
  <c r="Z1394"/>
  <c r="AB1394" s="1"/>
  <c r="AC1394" s="1"/>
  <c r="AA1394"/>
  <c r="Z1602"/>
  <c r="AB1602" s="1"/>
  <c r="AC1602" s="1"/>
  <c r="AA1602"/>
  <c r="Z1778"/>
  <c r="AB1778" s="1"/>
  <c r="AC1778" s="1"/>
  <c r="AA1778"/>
  <c r="Z1938"/>
  <c r="AB1938" s="1"/>
  <c r="AC1938" s="1"/>
  <c r="AA1938"/>
  <c r="Z2186"/>
  <c r="AB2186" s="1"/>
  <c r="AC2186" s="1"/>
  <c r="AA2186"/>
  <c r="Z2370"/>
  <c r="AB2370" s="1"/>
  <c r="AC2370" s="1"/>
  <c r="AA2370"/>
  <c r="Z310"/>
  <c r="AB310" s="1"/>
  <c r="AC310" s="1"/>
  <c r="AA310"/>
  <c r="Z606"/>
  <c r="AB606" s="1"/>
  <c r="AC606" s="1"/>
  <c r="AA606"/>
  <c r="Z894"/>
  <c r="AB894" s="1"/>
  <c r="AC894" s="1"/>
  <c r="AA894"/>
  <c r="Z1102"/>
  <c r="AA1102"/>
  <c r="Z1334"/>
  <c r="AB1334" s="1"/>
  <c r="AC1334" s="1"/>
  <c r="AA1334"/>
  <c r="Z1550"/>
  <c r="AB1550" s="1"/>
  <c r="AC1550" s="1"/>
  <c r="AA1550"/>
  <c r="Z1782"/>
  <c r="AB1782" s="1"/>
  <c r="AC1782" s="1"/>
  <c r="AA1782"/>
  <c r="Z1998"/>
  <c r="AB1998" s="1"/>
  <c r="AC1998" s="1"/>
  <c r="AA1998"/>
  <c r="Z2134"/>
  <c r="AB2134" s="1"/>
  <c r="AC2134" s="1"/>
  <c r="AA2134"/>
  <c r="Z2342"/>
  <c r="AB2342" s="1"/>
  <c r="AC2342" s="1"/>
  <c r="AA2342"/>
  <c r="Z1802"/>
  <c r="AB1802" s="1"/>
  <c r="AC1802" s="1"/>
  <c r="AA1802"/>
  <c r="Z142"/>
  <c r="AB142" s="1"/>
  <c r="AC142" s="1"/>
  <c r="AA142"/>
  <c r="Z1821"/>
  <c r="AB1821" s="1"/>
  <c r="AC1821" s="1"/>
  <c r="AA1821"/>
  <c r="Z2243"/>
  <c r="AB2243" s="1"/>
  <c r="AC2243" s="1"/>
  <c r="AA2243"/>
  <c r="Z2121"/>
  <c r="AB2121" s="1"/>
  <c r="AC2121" s="1"/>
  <c r="AA2121"/>
  <c r="Z2313"/>
  <c r="AB2313" s="1"/>
  <c r="AC2313" s="1"/>
  <c r="AA2313"/>
  <c r="Z1845"/>
  <c r="AB1845" s="1"/>
  <c r="AC1845" s="1"/>
  <c r="AA1845"/>
  <c r="Z1973"/>
  <c r="AB1973" s="1"/>
  <c r="AC1973" s="1"/>
  <c r="AA1973"/>
  <c r="Z2109"/>
  <c r="AB2109" s="1"/>
  <c r="AC2109" s="1"/>
  <c r="AA2109"/>
  <c r="Z2189"/>
  <c r="AB2189" s="1"/>
  <c r="AC2189" s="1"/>
  <c r="AA2189"/>
  <c r="Z2277"/>
  <c r="AB2277" s="1"/>
  <c r="AC2277" s="1"/>
  <c r="AA2277"/>
  <c r="Z2355"/>
  <c r="AB2355" s="1"/>
  <c r="AC2355" s="1"/>
  <c r="AA2355"/>
  <c r="Z366"/>
  <c r="AB366" s="1"/>
  <c r="AC366" s="1"/>
  <c r="AA366"/>
  <c r="Z766"/>
  <c r="AB766" s="1"/>
  <c r="AC766" s="1"/>
  <c r="AA766"/>
  <c r="Z1166"/>
  <c r="AB1166" s="1"/>
  <c r="AC1166" s="1"/>
  <c r="AA1166"/>
  <c r="Z1566"/>
  <c r="AB1566" s="1"/>
  <c r="AC1566" s="1"/>
  <c r="AA1566"/>
  <c r="Z2174"/>
  <c r="AB2174" s="1"/>
  <c r="AC2174" s="1"/>
  <c r="AA2174"/>
  <c r="Z482"/>
  <c r="AB482" s="1"/>
  <c r="AC482" s="1"/>
  <c r="AA482"/>
  <c r="Z1858"/>
  <c r="AB1858" s="1"/>
  <c r="AC1858" s="1"/>
  <c r="AA1858"/>
  <c r="Z2142"/>
  <c r="AB2142" s="1"/>
  <c r="AC2142" s="1"/>
  <c r="AA2142"/>
  <c r="Z866"/>
  <c r="AB866" s="1"/>
  <c r="AC866" s="1"/>
  <c r="AA866"/>
  <c r="Z2329"/>
  <c r="AB2329" s="1"/>
  <c r="AC2329" s="1"/>
  <c r="AA2329"/>
  <c r="Z1474"/>
  <c r="AB1474" s="1"/>
  <c r="AC1474" s="1"/>
  <c r="AA1474"/>
  <c r="Z1922"/>
  <c r="AB1922" s="1"/>
  <c r="AC1922" s="1"/>
  <c r="AA1922"/>
  <c r="Z1726"/>
  <c r="AB1726" s="1"/>
  <c r="AC1726" s="1"/>
  <c r="AA1726"/>
  <c r="Z1130"/>
  <c r="AB1130" s="1"/>
  <c r="AC1130" s="1"/>
  <c r="AA1130"/>
  <c r="Z1826"/>
  <c r="AB1826" s="1"/>
  <c r="AC1826" s="1"/>
  <c r="AA1826"/>
  <c r="Z2022"/>
  <c r="AB2022" s="1"/>
  <c r="AC2022" s="1"/>
  <c r="AA2022"/>
  <c r="Z710"/>
  <c r="AB710" s="1"/>
  <c r="AC710" s="1"/>
  <c r="AA710"/>
  <c r="Z1758"/>
  <c r="AB1758" s="1"/>
  <c r="AC1758" s="1"/>
  <c r="AA1758"/>
  <c r="Z2033"/>
  <c r="AB2033" s="1"/>
  <c r="AC2033" s="1"/>
  <c r="AA2033"/>
  <c r="Z1844"/>
  <c r="AB1844" s="1"/>
  <c r="AC1844" s="1"/>
  <c r="AA1844"/>
  <c r="Z1972"/>
  <c r="AB1972" s="1"/>
  <c r="AC1972" s="1"/>
  <c r="AA1972"/>
  <c r="Z148"/>
  <c r="AB148" s="1"/>
  <c r="AC148" s="1"/>
  <c r="AA148"/>
  <c r="Z212"/>
  <c r="AB212" s="1"/>
  <c r="AC212" s="1"/>
  <c r="AA212"/>
  <c r="Z276"/>
  <c r="AB276" s="1"/>
  <c r="AC276" s="1"/>
  <c r="AA276"/>
  <c r="Z340"/>
  <c r="AB340" s="1"/>
  <c r="AC340" s="1"/>
  <c r="AA340"/>
  <c r="Z412"/>
  <c r="AB412" s="1"/>
  <c r="AC412" s="1"/>
  <c r="AA412"/>
  <c r="Z476"/>
  <c r="AB476" s="1"/>
  <c r="AC476" s="1"/>
  <c r="AA476"/>
  <c r="Z540"/>
  <c r="AB540" s="1"/>
  <c r="AC540" s="1"/>
  <c r="AA540"/>
  <c r="Z596"/>
  <c r="AB596" s="1"/>
  <c r="AC596" s="1"/>
  <c r="AA596"/>
  <c r="Z660"/>
  <c r="AB660" s="1"/>
  <c r="AC660" s="1"/>
  <c r="AA660"/>
  <c r="Z724"/>
  <c r="AB724" s="1"/>
  <c r="AC724" s="1"/>
  <c r="AA724"/>
  <c r="Z788"/>
  <c r="AB788" s="1"/>
  <c r="AC788" s="1"/>
  <c r="AA788"/>
  <c r="Z852"/>
  <c r="AB852" s="1"/>
  <c r="AC852" s="1"/>
  <c r="AA852"/>
  <c r="Z916"/>
  <c r="AB916" s="1"/>
  <c r="AC916" s="1"/>
  <c r="AA916"/>
  <c r="Z980"/>
  <c r="AB980" s="1"/>
  <c r="AC980" s="1"/>
  <c r="AA980"/>
  <c r="Z1044"/>
  <c r="AB1044" s="1"/>
  <c r="AC1044" s="1"/>
  <c r="AA1044"/>
  <c r="Z1108"/>
  <c r="AB1108" s="1"/>
  <c r="AC1108" s="1"/>
  <c r="AA1108"/>
  <c r="Z1172"/>
  <c r="AB1172" s="1"/>
  <c r="AC1172" s="1"/>
  <c r="AA1172"/>
  <c r="Z1236"/>
  <c r="AB1236" s="1"/>
  <c r="AC1236" s="1"/>
  <c r="AA1236"/>
  <c r="Z1300"/>
  <c r="AB1300" s="1"/>
  <c r="AC1300" s="1"/>
  <c r="AA1300"/>
  <c r="Z1364"/>
  <c r="AB1364" s="1"/>
  <c r="AC1364" s="1"/>
  <c r="AA1364"/>
  <c r="Z1428"/>
  <c r="AB1428" s="1"/>
  <c r="AC1428" s="1"/>
  <c r="AA1428"/>
  <c r="Z1492"/>
  <c r="AB1492" s="1"/>
  <c r="AC1492" s="1"/>
  <c r="AA1492"/>
  <c r="Z1556"/>
  <c r="AB1556" s="1"/>
  <c r="AC1556" s="1"/>
  <c r="AA1556"/>
  <c r="Z1620"/>
  <c r="AB1620" s="1"/>
  <c r="AC1620" s="1"/>
  <c r="AA1620"/>
  <c r="Z1684"/>
  <c r="AB1684" s="1"/>
  <c r="AC1684" s="1"/>
  <c r="AA1684"/>
  <c r="Z1748"/>
  <c r="AB1748" s="1"/>
  <c r="AC1748" s="1"/>
  <c r="AA1748"/>
  <c r="Z1852"/>
  <c r="AB1852" s="1"/>
  <c r="AC1852" s="1"/>
  <c r="AA1852"/>
  <c r="Z1980"/>
  <c r="AB1980" s="1"/>
  <c r="AC1980" s="1"/>
  <c r="AA1980"/>
  <c r="Z157"/>
  <c r="AB157" s="1"/>
  <c r="AC157" s="1"/>
  <c r="AA157"/>
  <c r="Z221"/>
  <c r="AB221" s="1"/>
  <c r="AC221" s="1"/>
  <c r="AA221"/>
  <c r="Z285"/>
  <c r="AB285" s="1"/>
  <c r="AC285" s="1"/>
  <c r="AA285"/>
  <c r="Z349"/>
  <c r="AB349" s="1"/>
  <c r="AC349" s="1"/>
  <c r="AA349"/>
  <c r="Z405"/>
  <c r="AB405" s="1"/>
  <c r="AC405" s="1"/>
  <c r="AA405"/>
  <c r="Z469"/>
  <c r="AB469" s="1"/>
  <c r="AC469" s="1"/>
  <c r="AA469"/>
  <c r="Z533"/>
  <c r="AB533" s="1"/>
  <c r="AC533" s="1"/>
  <c r="AA533"/>
  <c r="Z669"/>
  <c r="AB669" s="1"/>
  <c r="AC669" s="1"/>
  <c r="AA669"/>
  <c r="Z733"/>
  <c r="AB733" s="1"/>
  <c r="AC733" s="1"/>
  <c r="AA733"/>
  <c r="Z797"/>
  <c r="AB797" s="1"/>
  <c r="AC797" s="1"/>
  <c r="AA797"/>
  <c r="Z861"/>
  <c r="AB861" s="1"/>
  <c r="AC861" s="1"/>
  <c r="AA861"/>
  <c r="Z925"/>
  <c r="AB925" s="1"/>
  <c r="AC925" s="1"/>
  <c r="AA925"/>
  <c r="Z989"/>
  <c r="AB989" s="1"/>
  <c r="AC989" s="1"/>
  <c r="AA989"/>
  <c r="Z1053"/>
  <c r="AB1053" s="1"/>
  <c r="AC1053" s="1"/>
  <c r="AA1053"/>
  <c r="Z1117"/>
  <c r="AB1117" s="1"/>
  <c r="AC1117" s="1"/>
  <c r="AA1117"/>
  <c r="Z1181"/>
  <c r="AB1181" s="1"/>
  <c r="AC1181" s="1"/>
  <c r="AA1181"/>
  <c r="Z1245"/>
  <c r="AB1245" s="1"/>
  <c r="AC1245" s="1"/>
  <c r="AA1245"/>
  <c r="Z1309"/>
  <c r="AB1309" s="1"/>
  <c r="AC1309" s="1"/>
  <c r="AA1309"/>
  <c r="Z1373"/>
  <c r="AB1373" s="1"/>
  <c r="AC1373" s="1"/>
  <c r="AA1373"/>
  <c r="Z1437"/>
  <c r="AB1437" s="1"/>
  <c r="AC1437" s="1"/>
  <c r="AA1437"/>
  <c r="Z1501"/>
  <c r="AB1501" s="1"/>
  <c r="AC1501" s="1"/>
  <c r="AA1501"/>
  <c r="Z1565"/>
  <c r="AB1565" s="1"/>
  <c r="AC1565" s="1"/>
  <c r="AA1565"/>
  <c r="Z1629"/>
  <c r="AB1629" s="1"/>
  <c r="AC1629" s="1"/>
  <c r="AA1629"/>
  <c r="Z1693"/>
  <c r="AB1693" s="1"/>
  <c r="AC1693" s="1"/>
  <c r="AA1693"/>
  <c r="Z1757"/>
  <c r="AB1757" s="1"/>
  <c r="AC1757" s="1"/>
  <c r="AA1757"/>
  <c r="Z2017"/>
  <c r="AB2017" s="1"/>
  <c r="AC2017" s="1"/>
  <c r="AA2017"/>
  <c r="Z1864"/>
  <c r="AB1864" s="1"/>
  <c r="AC1864" s="1"/>
  <c r="AA1864"/>
  <c r="Z1992"/>
  <c r="AB1992" s="1"/>
  <c r="AC1992" s="1"/>
  <c r="AA1992"/>
  <c r="Z2120"/>
  <c r="AB2120" s="1"/>
  <c r="AC2120" s="1"/>
  <c r="AA2120"/>
  <c r="Z1145"/>
  <c r="AB1145" s="1"/>
  <c r="AC1145" s="1"/>
  <c r="AA1145"/>
  <c r="Z1209"/>
  <c r="AB1209" s="1"/>
  <c r="AC1209" s="1"/>
  <c r="AA1209"/>
  <c r="Z1273"/>
  <c r="AB1273" s="1"/>
  <c r="AC1273" s="1"/>
  <c r="AA1273"/>
  <c r="Z1337"/>
  <c r="AB1337" s="1"/>
  <c r="AC1337" s="1"/>
  <c r="AA1337"/>
  <c r="Z1409"/>
  <c r="AB1409" s="1"/>
  <c r="AC1409" s="1"/>
  <c r="AA1409"/>
  <c r="Z1473"/>
  <c r="AB1473" s="1"/>
  <c r="AC1473" s="1"/>
  <c r="AA1473"/>
  <c r="Z1529"/>
  <c r="AB1529" s="1"/>
  <c r="AC1529" s="1"/>
  <c r="AA1529"/>
  <c r="Z1593"/>
  <c r="AB1593" s="1"/>
  <c r="AC1593" s="1"/>
  <c r="AA1593"/>
  <c r="Z1657"/>
  <c r="AB1657" s="1"/>
  <c r="AC1657" s="1"/>
  <c r="AA1657"/>
  <c r="Z1721"/>
  <c r="AB1721" s="1"/>
  <c r="AC1721" s="1"/>
  <c r="AA1721"/>
  <c r="Z2117"/>
  <c r="AB2117" s="1"/>
  <c r="AC2117" s="1"/>
  <c r="AA2117"/>
  <c r="Z1904"/>
  <c r="AB1904" s="1"/>
  <c r="AC1904" s="1"/>
  <c r="AA1904"/>
  <c r="Z2032"/>
  <c r="AB2032" s="1"/>
  <c r="AC2032" s="1"/>
  <c r="AA2032"/>
  <c r="Z120"/>
  <c r="AB120" s="1"/>
  <c r="AC120" s="1"/>
  <c r="AA120"/>
  <c r="Z152"/>
  <c r="AB152" s="1"/>
  <c r="AC152" s="1"/>
  <c r="AA152"/>
  <c r="Z184"/>
  <c r="AB184" s="1"/>
  <c r="AC184" s="1"/>
  <c r="AA184"/>
  <c r="Z216"/>
  <c r="AB216" s="1"/>
  <c r="AC216" s="1"/>
  <c r="AA216"/>
  <c r="Z248"/>
  <c r="AB248" s="1"/>
  <c r="AC248" s="1"/>
  <c r="AA248"/>
  <c r="Z280"/>
  <c r="AB280" s="1"/>
  <c r="AC280" s="1"/>
  <c r="AA280"/>
  <c r="Z312"/>
  <c r="AB312" s="1"/>
  <c r="AC312" s="1"/>
  <c r="AA312"/>
  <c r="Z344"/>
  <c r="AB344" s="1"/>
  <c r="AC344" s="1"/>
  <c r="AA344"/>
  <c r="Z376"/>
  <c r="AB376" s="1"/>
  <c r="AC376" s="1"/>
  <c r="AA376"/>
  <c r="Z408"/>
  <c r="AB408" s="1"/>
  <c r="AC408" s="1"/>
  <c r="AA408"/>
  <c r="Z440"/>
  <c r="AB440" s="1"/>
  <c r="AC440" s="1"/>
  <c r="AA440"/>
  <c r="Z472"/>
  <c r="AB472" s="1"/>
  <c r="AC472" s="1"/>
  <c r="AA472"/>
  <c r="Z504"/>
  <c r="AB504" s="1"/>
  <c r="AC504" s="1"/>
  <c r="AA504"/>
  <c r="Z536"/>
  <c r="AB536" s="1"/>
  <c r="AC536" s="1"/>
  <c r="AA536"/>
  <c r="Z576"/>
  <c r="AB576" s="1"/>
  <c r="AC576" s="1"/>
  <c r="AA576"/>
  <c r="Z608"/>
  <c r="AB608" s="1"/>
  <c r="AC608" s="1"/>
  <c r="AA608"/>
  <c r="Z640"/>
  <c r="AB640" s="1"/>
  <c r="AC640" s="1"/>
  <c r="AA640"/>
  <c r="Z672"/>
  <c r="AB672" s="1"/>
  <c r="AC672" s="1"/>
  <c r="AA672"/>
  <c r="Z704"/>
  <c r="AB704" s="1"/>
  <c r="AC704" s="1"/>
  <c r="AA704"/>
  <c r="Z736"/>
  <c r="AA736"/>
  <c r="Z768"/>
  <c r="AB768" s="1"/>
  <c r="AC768" s="1"/>
  <c r="AA768"/>
  <c r="Z800"/>
  <c r="AB800" s="1"/>
  <c r="AC800" s="1"/>
  <c r="AA800"/>
  <c r="Z832"/>
  <c r="AB832" s="1"/>
  <c r="AC832" s="1"/>
  <c r="AA832"/>
  <c r="Z864"/>
  <c r="AB864" s="1"/>
  <c r="AC864" s="1"/>
  <c r="AA864"/>
  <c r="Z896"/>
  <c r="AB896" s="1"/>
  <c r="AC896" s="1"/>
  <c r="AA896"/>
  <c r="Z928"/>
  <c r="AA928"/>
  <c r="Z960"/>
  <c r="AB960" s="1"/>
  <c r="AC960" s="1"/>
  <c r="AA960"/>
  <c r="Z992"/>
  <c r="AB992" s="1"/>
  <c r="AC992" s="1"/>
  <c r="AA992"/>
  <c r="Z1024"/>
  <c r="AB1024" s="1"/>
  <c r="AC1024" s="1"/>
  <c r="AA1024"/>
  <c r="Z1056"/>
  <c r="AB1056" s="1"/>
  <c r="AC1056" s="1"/>
  <c r="AA1056"/>
  <c r="Z1088"/>
  <c r="AB1088" s="1"/>
  <c r="AC1088" s="1"/>
  <c r="AA1088"/>
  <c r="Z1136"/>
  <c r="AB1136" s="1"/>
  <c r="AC1136" s="1"/>
  <c r="AA1136"/>
  <c r="Z1200"/>
  <c r="AB1200" s="1"/>
  <c r="AC1200" s="1"/>
  <c r="AA1200"/>
  <c r="Z1264"/>
  <c r="AB1264" s="1"/>
  <c r="AC1264" s="1"/>
  <c r="AA1264"/>
  <c r="Z1328"/>
  <c r="AB1328" s="1"/>
  <c r="AC1328" s="1"/>
  <c r="AA1328"/>
  <c r="Z1392"/>
  <c r="AB1392" s="1"/>
  <c r="AC1392" s="1"/>
  <c r="AA1392"/>
  <c r="Z1448"/>
  <c r="AB1448" s="1"/>
  <c r="AC1448" s="1"/>
  <c r="AA1448"/>
  <c r="Z1520"/>
  <c r="AB1520" s="1"/>
  <c r="AC1520" s="1"/>
  <c r="AA1520"/>
  <c r="Z1584"/>
  <c r="AB1584" s="1"/>
  <c r="AC1584" s="1"/>
  <c r="AA1584"/>
  <c r="Z1648"/>
  <c r="AB1648" s="1"/>
  <c r="AC1648" s="1"/>
  <c r="AA1648"/>
  <c r="Z1712"/>
  <c r="AB1712" s="1"/>
  <c r="AC1712" s="1"/>
  <c r="AA1712"/>
  <c r="Z1776"/>
  <c r="AB1776" s="1"/>
  <c r="AC1776" s="1"/>
  <c r="AA1776"/>
  <c r="Z2352"/>
  <c r="AB2352" s="1"/>
  <c r="AC2352" s="1"/>
  <c r="AA2352"/>
  <c r="Z2312"/>
  <c r="AB2312" s="1"/>
  <c r="AC2312" s="1"/>
  <c r="AA2312"/>
  <c r="Z2148"/>
  <c r="AB2148" s="1"/>
  <c r="AC2148" s="1"/>
  <c r="AA2148"/>
  <c r="Z2224"/>
  <c r="AB2224" s="1"/>
  <c r="AC2224" s="1"/>
  <c r="AA2224"/>
  <c r="Z2308"/>
  <c r="AB2308" s="1"/>
  <c r="AC2308" s="1"/>
  <c r="AA2308"/>
  <c r="Z2360"/>
  <c r="AB2360" s="1"/>
  <c r="AC2360" s="1"/>
  <c r="AA2360"/>
  <c r="Z131"/>
  <c r="AB131" s="1"/>
  <c r="AC131" s="1"/>
  <c r="AA131"/>
  <c r="Z195"/>
  <c r="AB195" s="1"/>
  <c r="AC195" s="1"/>
  <c r="AA195"/>
  <c r="Z259"/>
  <c r="AB259" s="1"/>
  <c r="AC259" s="1"/>
  <c r="AA259"/>
  <c r="Z323"/>
  <c r="AB323" s="1"/>
  <c r="AC323" s="1"/>
  <c r="AA323"/>
  <c r="Z387"/>
  <c r="AB387" s="1"/>
  <c r="AC387" s="1"/>
  <c r="AA387"/>
  <c r="Z451"/>
  <c r="AB451" s="1"/>
  <c r="AC451" s="1"/>
  <c r="AA451"/>
  <c r="Z515"/>
  <c r="AB515" s="1"/>
  <c r="AC515" s="1"/>
  <c r="AA515"/>
  <c r="Z579"/>
  <c r="AB579" s="1"/>
  <c r="AC579" s="1"/>
  <c r="AA579"/>
  <c r="Z643"/>
  <c r="AB643" s="1"/>
  <c r="AC643" s="1"/>
  <c r="AA643"/>
  <c r="Z707"/>
  <c r="AB707" s="1"/>
  <c r="AC707" s="1"/>
  <c r="AA707"/>
  <c r="Z771"/>
  <c r="AB771" s="1"/>
  <c r="AC771" s="1"/>
  <c r="AA771"/>
  <c r="Z835"/>
  <c r="AB835" s="1"/>
  <c r="AC835" s="1"/>
  <c r="AA835"/>
  <c r="Z899"/>
  <c r="AB899" s="1"/>
  <c r="AC899" s="1"/>
  <c r="AA899"/>
  <c r="Z963"/>
  <c r="AB963" s="1"/>
  <c r="AC963" s="1"/>
  <c r="AA963"/>
  <c r="Z1027"/>
  <c r="AB1027" s="1"/>
  <c r="AC1027" s="1"/>
  <c r="AA1027"/>
  <c r="Z1091"/>
  <c r="AB1091" s="1"/>
  <c r="AC1091" s="1"/>
  <c r="AA1091"/>
  <c r="Z1155"/>
  <c r="AB1155" s="1"/>
  <c r="AC1155" s="1"/>
  <c r="AA1155"/>
  <c r="Z1219"/>
  <c r="AB1219" s="1"/>
  <c r="AC1219" s="1"/>
  <c r="AA1219"/>
  <c r="Z1283"/>
  <c r="AB1283" s="1"/>
  <c r="AC1283" s="1"/>
  <c r="AA1283"/>
  <c r="Z1347"/>
  <c r="AB1347" s="1"/>
  <c r="AC1347" s="1"/>
  <c r="AA1347"/>
  <c r="Z1411"/>
  <c r="AB1411" s="1"/>
  <c r="AC1411" s="1"/>
  <c r="AA1411"/>
  <c r="Z1475"/>
  <c r="AB1475" s="1"/>
  <c r="AC1475" s="1"/>
  <c r="AA1475"/>
  <c r="Z1539"/>
  <c r="AB1539" s="1"/>
  <c r="AC1539" s="1"/>
  <c r="AA1539"/>
  <c r="Z1603"/>
  <c r="AB1603" s="1"/>
  <c r="AC1603" s="1"/>
  <c r="AA1603"/>
  <c r="Z1667"/>
  <c r="AB1667" s="1"/>
  <c r="AC1667" s="1"/>
  <c r="AA1667"/>
  <c r="Z1731"/>
  <c r="AB1731" s="1"/>
  <c r="AC1731" s="1"/>
  <c r="AA1731"/>
  <c r="Z1803"/>
  <c r="AB1803" s="1"/>
  <c r="AC1803" s="1"/>
  <c r="AA1803"/>
  <c r="Z1883"/>
  <c r="AB1883" s="1"/>
  <c r="AC1883" s="1"/>
  <c r="AA1883"/>
  <c r="Z1947"/>
  <c r="AB1947" s="1"/>
  <c r="AC1947" s="1"/>
  <c r="AA1947"/>
  <c r="Z2019"/>
  <c r="AB2019" s="1"/>
  <c r="AC2019" s="1"/>
  <c r="AA2019"/>
  <c r="Z2099"/>
  <c r="AB2099" s="1"/>
  <c r="AC2099" s="1"/>
  <c r="AA2099"/>
  <c r="Z2171"/>
  <c r="AB2171" s="1"/>
  <c r="AC2171" s="1"/>
  <c r="AA2171"/>
  <c r="Z911"/>
  <c r="AB911" s="1"/>
  <c r="AC911" s="1"/>
  <c r="AA911"/>
  <c r="Z1151"/>
  <c r="AB1151" s="1"/>
  <c r="AC1151" s="1"/>
  <c r="AA1151"/>
  <c r="Z1407"/>
  <c r="AB1407" s="1"/>
  <c r="AC1407" s="1"/>
  <c r="AA1407"/>
  <c r="Z1679"/>
  <c r="AB1679" s="1"/>
  <c r="AC1679" s="1"/>
  <c r="AA1679"/>
  <c r="Z1943"/>
  <c r="AB1943" s="1"/>
  <c r="AC1943" s="1"/>
  <c r="AA1943"/>
  <c r="Z2191"/>
  <c r="AB2191" s="1"/>
  <c r="AC2191" s="1"/>
  <c r="AA2191"/>
  <c r="Z162"/>
  <c r="AB162" s="1"/>
  <c r="AC162" s="1"/>
  <c r="AA162"/>
  <c r="Z842"/>
  <c r="AB842" s="1"/>
  <c r="AC842" s="1"/>
  <c r="AA842"/>
  <c r="Z1466"/>
  <c r="AB1466" s="1"/>
  <c r="AC1466" s="1"/>
  <c r="AA1466"/>
  <c r="Z2234"/>
  <c r="AB2234" s="1"/>
  <c r="AC2234" s="1"/>
  <c r="AA2234"/>
  <c r="Z622"/>
  <c r="AB622" s="1"/>
  <c r="AC622" s="1"/>
  <c r="AA622"/>
  <c r="Z1374"/>
  <c r="AB1374" s="1"/>
  <c r="AC1374" s="1"/>
  <c r="AA1374"/>
  <c r="Z2054"/>
  <c r="AB2054" s="1"/>
  <c r="AC2054" s="1"/>
  <c r="AA2054"/>
  <c r="Z1789"/>
  <c r="AB1789" s="1"/>
  <c r="AC1789" s="1"/>
  <c r="AA1789"/>
  <c r="Z271"/>
  <c r="AB271" s="1"/>
  <c r="AC271" s="1"/>
  <c r="AA271"/>
  <c r="Z967"/>
  <c r="AB967" s="1"/>
  <c r="AC967" s="1"/>
  <c r="AA967"/>
  <c r="Z1231"/>
  <c r="AB1231" s="1"/>
  <c r="AC1231" s="1"/>
  <c r="AA1231"/>
  <c r="Z1479"/>
  <c r="AB1479" s="1"/>
  <c r="AC1479" s="1"/>
  <c r="AA1479"/>
  <c r="Z1735"/>
  <c r="AB1735" s="1"/>
  <c r="AC1735" s="1"/>
  <c r="AA1735"/>
  <c r="Z1991"/>
  <c r="AB1991" s="1"/>
  <c r="AC1991" s="1"/>
  <c r="AA1991"/>
  <c r="Z2255"/>
  <c r="AB2255" s="1"/>
  <c r="AC2255" s="1"/>
  <c r="AA2255"/>
  <c r="Z594"/>
  <c r="AB594" s="1"/>
  <c r="AC594" s="1"/>
  <c r="AA594"/>
  <c r="Z1338"/>
  <c r="AB1338" s="1"/>
  <c r="AC1338" s="1"/>
  <c r="AA1338"/>
  <c r="Z2146"/>
  <c r="AB2146" s="1"/>
  <c r="AC2146" s="1"/>
  <c r="AA2146"/>
  <c r="Z566"/>
  <c r="AB566" s="1"/>
  <c r="AC566" s="1"/>
  <c r="AA566"/>
  <c r="Z1366"/>
  <c r="AB1366" s="1"/>
  <c r="AC1366" s="1"/>
  <c r="AA1366"/>
  <c r="Z2110"/>
  <c r="AB2110" s="1"/>
  <c r="AC2110" s="1"/>
  <c r="AA2110"/>
  <c r="Z2009"/>
  <c r="AB2009" s="1"/>
  <c r="AC2009" s="1"/>
  <c r="AA2009"/>
  <c r="Z2316"/>
  <c r="AB2316" s="1"/>
  <c r="AC2316" s="1"/>
  <c r="AA2316"/>
  <c r="Z719"/>
  <c r="AB719" s="1"/>
  <c r="AC719" s="1"/>
  <c r="AA719"/>
  <c r="Z983"/>
  <c r="AB983" s="1"/>
  <c r="AC983" s="1"/>
  <c r="AA983"/>
  <c r="Z1239"/>
  <c r="AB1239" s="1"/>
  <c r="AC1239" s="1"/>
  <c r="AA1239"/>
  <c r="Z1503"/>
  <c r="AB1503" s="1"/>
  <c r="AC1503" s="1"/>
  <c r="AA1503"/>
  <c r="Z1791"/>
  <c r="AB1791" s="1"/>
  <c r="AC1791" s="1"/>
  <c r="AA1791"/>
  <c r="Z2039"/>
  <c r="AB2039" s="1"/>
  <c r="AC2039" s="1"/>
  <c r="AA2039"/>
  <c r="Z2303"/>
  <c r="AB2303" s="1"/>
  <c r="AC2303" s="1"/>
  <c r="AA2303"/>
  <c r="Z474"/>
  <c r="AB474" s="1"/>
  <c r="AC474" s="1"/>
  <c r="AA474"/>
  <c r="Z1154"/>
  <c r="AB1154" s="1"/>
  <c r="AC1154" s="1"/>
  <c r="AA1154"/>
  <c r="Z1866"/>
  <c r="AB1866" s="1"/>
  <c r="AC1866" s="1"/>
  <c r="AA1866"/>
  <c r="Z2362"/>
  <c r="AB2362" s="1"/>
  <c r="AC2362" s="1"/>
  <c r="AA2362"/>
  <c r="Z598"/>
  <c r="AB598" s="1"/>
  <c r="AC598" s="1"/>
  <c r="AA598"/>
  <c r="Z1342"/>
  <c r="AB1342" s="1"/>
  <c r="AC1342" s="1"/>
  <c r="AA1342"/>
  <c r="Z1886"/>
  <c r="AB1886" s="1"/>
  <c r="AC1886" s="1"/>
  <c r="AA1886"/>
  <c r="Z1993"/>
  <c r="AB1993" s="1"/>
  <c r="AC1993" s="1"/>
  <c r="AA1993"/>
  <c r="Z2356"/>
  <c r="AB2356" s="1"/>
  <c r="AC2356" s="1"/>
  <c r="AA2356"/>
  <c r="Z103"/>
  <c r="AA103"/>
  <c r="Z167"/>
  <c r="AB167" s="1"/>
  <c r="AC167" s="1"/>
  <c r="AA167"/>
  <c r="Z231"/>
  <c r="AB231" s="1"/>
  <c r="AC231" s="1"/>
  <c r="AA231"/>
  <c r="Z319"/>
  <c r="AB319" s="1"/>
  <c r="AC319" s="1"/>
  <c r="AA319"/>
  <c r="Z383"/>
  <c r="AB383" s="1"/>
  <c r="AC383" s="1"/>
  <c r="AA383"/>
  <c r="Z455"/>
  <c r="AB455" s="1"/>
  <c r="AC455" s="1"/>
  <c r="AA455"/>
  <c r="Z519"/>
  <c r="AB519" s="1"/>
  <c r="AC519" s="1"/>
  <c r="AA519"/>
  <c r="Z591"/>
  <c r="AB591" s="1"/>
  <c r="AC591" s="1"/>
  <c r="AA591"/>
  <c r="Z679"/>
  <c r="AB679" s="1"/>
  <c r="AC679" s="1"/>
  <c r="AA679"/>
  <c r="Z919"/>
  <c r="AB919" s="1"/>
  <c r="AC919" s="1"/>
  <c r="AA919"/>
  <c r="Z1191"/>
  <c r="AB1191" s="1"/>
  <c r="AC1191" s="1"/>
  <c r="AA1191"/>
  <c r="Z1455"/>
  <c r="AB1455" s="1"/>
  <c r="AC1455" s="1"/>
  <c r="AA1455"/>
  <c r="Z1743"/>
  <c r="AB1743" s="1"/>
  <c r="AC1743" s="1"/>
  <c r="AA1743"/>
  <c r="Z2015"/>
  <c r="AB2015" s="1"/>
  <c r="AC2015" s="1"/>
  <c r="AA2015"/>
  <c r="Z2263"/>
  <c r="AB2263" s="1"/>
  <c r="AC2263" s="1"/>
  <c r="AA2263"/>
  <c r="Z290"/>
  <c r="AB290" s="1"/>
  <c r="AC290" s="1"/>
  <c r="AA290"/>
  <c r="Z818"/>
  <c r="AB818" s="1"/>
  <c r="AC818" s="1"/>
  <c r="AA818"/>
  <c r="Z1522"/>
  <c r="AB1522" s="1"/>
  <c r="AC1522" s="1"/>
  <c r="AA1522"/>
  <c r="Z2330"/>
  <c r="AB2330" s="1"/>
  <c r="AC2330" s="1"/>
  <c r="AA2330"/>
  <c r="Z718"/>
  <c r="AB718" s="1"/>
  <c r="AC718" s="1"/>
  <c r="AA718"/>
  <c r="Z1310"/>
  <c r="AB1310" s="1"/>
  <c r="AC1310" s="1"/>
  <c r="AA1310"/>
  <c r="Z1966"/>
  <c r="AB1966" s="1"/>
  <c r="AC1966" s="1"/>
  <c r="AA1966"/>
  <c r="Z2273"/>
  <c r="AB2273" s="1"/>
  <c r="AC2273" s="1"/>
  <c r="AA2273"/>
  <c r="Z2180"/>
  <c r="AB2180" s="1"/>
  <c r="AC2180" s="1"/>
  <c r="AA2180"/>
  <c r="Z2041"/>
  <c r="AB2041" s="1"/>
  <c r="AC2041" s="1"/>
  <c r="AA2041"/>
  <c r="Z294"/>
  <c r="AB294" s="1"/>
  <c r="AC294" s="1"/>
  <c r="AA294"/>
  <c r="Z1382"/>
  <c r="AB1382" s="1"/>
  <c r="AC1382" s="1"/>
  <c r="AA1382"/>
  <c r="Z2301"/>
  <c r="AB2301" s="1"/>
  <c r="AC2301" s="1"/>
  <c r="AA2301"/>
  <c r="Z2379"/>
  <c r="AB2379" s="1"/>
  <c r="AC2379" s="1"/>
  <c r="AA2379"/>
  <c r="Z1945"/>
  <c r="AB1945" s="1"/>
  <c r="AC1945" s="1"/>
  <c r="AA1945"/>
  <c r="Z2297"/>
  <c r="AB2297" s="1"/>
  <c r="AC2297" s="1"/>
  <c r="AA2297"/>
  <c r="Z1981"/>
  <c r="AB1981" s="1"/>
  <c r="AC1981" s="1"/>
  <c r="AA1981"/>
  <c r="Z2299"/>
  <c r="AB2299" s="1"/>
  <c r="AC2299" s="1"/>
  <c r="AA2299"/>
  <c r="Z170"/>
  <c r="AB170" s="1"/>
  <c r="AC170" s="1"/>
  <c r="AA170"/>
  <c r="Z354"/>
  <c r="AB354" s="1"/>
  <c r="AC354" s="1"/>
  <c r="AA354"/>
  <c r="Z514"/>
  <c r="AB514" s="1"/>
  <c r="AC514" s="1"/>
  <c r="AA514"/>
  <c r="Z666"/>
  <c r="AB666" s="1"/>
  <c r="AC666" s="1"/>
  <c r="AA666"/>
  <c r="Z850"/>
  <c r="AB850" s="1"/>
  <c r="AC850" s="1"/>
  <c r="AA850"/>
  <c r="Z1010"/>
  <c r="AB1010" s="1"/>
  <c r="AC1010" s="1"/>
  <c r="AA1010"/>
  <c r="Z1194"/>
  <c r="AB1194" s="1"/>
  <c r="AC1194" s="1"/>
  <c r="AA1194"/>
  <c r="Z1386"/>
  <c r="AB1386" s="1"/>
  <c r="AC1386" s="1"/>
  <c r="AA1386"/>
  <c r="Z1546"/>
  <c r="AB1546" s="1"/>
  <c r="AC1546" s="1"/>
  <c r="AA1546"/>
  <c r="Z1754"/>
  <c r="AB1754" s="1"/>
  <c r="AC1754" s="1"/>
  <c r="AA1754"/>
  <c r="Z1914"/>
  <c r="AB1914" s="1"/>
  <c r="AC1914" s="1"/>
  <c r="AA1914"/>
  <c r="Z2170"/>
  <c r="AB2170" s="1"/>
  <c r="AC2170" s="1"/>
  <c r="AA2170"/>
  <c r="Z2322"/>
  <c r="AB2322" s="1"/>
  <c r="AC2322" s="1"/>
  <c r="AA2322"/>
  <c r="Z302"/>
  <c r="AB302" s="1"/>
  <c r="AC302" s="1"/>
  <c r="AA302"/>
  <c r="Z558"/>
  <c r="AB558" s="1"/>
  <c r="AC558" s="1"/>
  <c r="AA558"/>
  <c r="Z854"/>
  <c r="AB854" s="1"/>
  <c r="AC854" s="1"/>
  <c r="AA854"/>
  <c r="Z1086"/>
  <c r="AB1086" s="1"/>
  <c r="AC1086" s="1"/>
  <c r="AA1086"/>
  <c r="Z1302"/>
  <c r="AB1302" s="1"/>
  <c r="AC1302" s="1"/>
  <c r="AA1302"/>
  <c r="Z1542"/>
  <c r="AB1542" s="1"/>
  <c r="AC1542" s="1"/>
  <c r="AA1542"/>
  <c r="Z1750"/>
  <c r="AB1750" s="1"/>
  <c r="AC1750" s="1"/>
  <c r="AA1750"/>
  <c r="Z1942"/>
  <c r="AB1942" s="1"/>
  <c r="AC1942" s="1"/>
  <c r="AA1942"/>
  <c r="Z2126"/>
  <c r="AB2126" s="1"/>
  <c r="AC2126" s="1"/>
  <c r="AA2126"/>
  <c r="Z2326"/>
  <c r="AB2326" s="1"/>
  <c r="AC2326" s="1"/>
  <c r="AA2326"/>
  <c r="Z1330"/>
  <c r="AB1330" s="1"/>
  <c r="AC1330" s="1"/>
  <c r="AA1330"/>
  <c r="Z2385"/>
  <c r="AB2385" s="1"/>
  <c r="AC2385" s="1"/>
  <c r="AA2385"/>
  <c r="Z1630"/>
  <c r="AB1630" s="1"/>
  <c r="AC1630" s="1"/>
  <c r="AA1630"/>
  <c r="Z2211"/>
  <c r="AB2211" s="1"/>
  <c r="AC2211" s="1"/>
  <c r="AA2211"/>
  <c r="Z2025"/>
  <c r="AB2025" s="1"/>
  <c r="AC2025" s="1"/>
  <c r="AA2025"/>
  <c r="Z2304"/>
  <c r="AB2304" s="1"/>
  <c r="AC2304" s="1"/>
  <c r="AA2304"/>
  <c r="Z1829"/>
  <c r="AB1829" s="1"/>
  <c r="AC1829" s="1"/>
  <c r="AA1829"/>
  <c r="Z1957"/>
  <c r="AB1957" s="1"/>
  <c r="AC1957" s="1"/>
  <c r="AA1957"/>
  <c r="Z2085"/>
  <c r="AB2085" s="1"/>
  <c r="AC2085" s="1"/>
  <c r="AA2085"/>
  <c r="Z2173"/>
  <c r="AB2173" s="1"/>
  <c r="AC2173" s="1"/>
  <c r="AA2173"/>
  <c r="Z2261"/>
  <c r="AB2261" s="1"/>
  <c r="AC2261" s="1"/>
  <c r="AA2261"/>
  <c r="Z2323"/>
  <c r="AB2323" s="1"/>
  <c r="AC2323" s="1"/>
  <c r="AA2323"/>
  <c r="Z326"/>
  <c r="AB326" s="1"/>
  <c r="AC326" s="1"/>
  <c r="AA326"/>
  <c r="Z670"/>
  <c r="AB670" s="1"/>
  <c r="AC670" s="1"/>
  <c r="AA670"/>
  <c r="Z1070"/>
  <c r="AB1070" s="1"/>
  <c r="AC1070" s="1"/>
  <c r="AA1070"/>
  <c r="Z1518"/>
  <c r="AB1518" s="1"/>
  <c r="AC1518" s="1"/>
  <c r="AA1518"/>
  <c r="Z1982"/>
  <c r="AB1982" s="1"/>
  <c r="AC1982" s="1"/>
  <c r="AA1982"/>
  <c r="Z386"/>
  <c r="AB386" s="1"/>
  <c r="AC386" s="1"/>
  <c r="AA386"/>
  <c r="Z2086"/>
  <c r="AB2086" s="1"/>
  <c r="AC2086" s="1"/>
  <c r="AA2086"/>
  <c r="Z1926"/>
  <c r="AB1926" s="1"/>
  <c r="AC1926" s="1"/>
  <c r="AA1926"/>
  <c r="Z770"/>
  <c r="AB770" s="1"/>
  <c r="AC770" s="1"/>
  <c r="AA770"/>
  <c r="Z1897"/>
  <c r="AB1897" s="1"/>
  <c r="AC1897" s="1"/>
  <c r="AA1897"/>
  <c r="Z1458"/>
  <c r="AB1458" s="1"/>
  <c r="AC1458" s="1"/>
  <c r="AA1458"/>
  <c r="Z1898"/>
  <c r="AB1898" s="1"/>
  <c r="AC1898" s="1"/>
  <c r="AA1898"/>
  <c r="Z1078"/>
  <c r="AB1078" s="1"/>
  <c r="AC1078" s="1"/>
  <c r="AA1078"/>
  <c r="Z2115"/>
  <c r="AB2115" s="1"/>
  <c r="AC2115" s="1"/>
  <c r="AA2115"/>
  <c r="Z1762"/>
  <c r="AB1762" s="1"/>
  <c r="AC1762" s="1"/>
  <c r="AA1762"/>
  <c r="Z1727"/>
  <c r="AB1727" s="1"/>
  <c r="AC1727" s="1"/>
  <c r="AA1727"/>
  <c r="Z574"/>
  <c r="AB574" s="1"/>
  <c r="AC574" s="1"/>
  <c r="AA574"/>
  <c r="Z2336"/>
  <c r="AB2336" s="1"/>
  <c r="AC2336" s="1"/>
  <c r="AA2336"/>
  <c r="Z830"/>
  <c r="AB830" s="1"/>
  <c r="AC830" s="1"/>
  <c r="AA830"/>
  <c r="Z1484"/>
  <c r="AB1484" s="1"/>
  <c r="AC1484" s="1"/>
  <c r="AA1484"/>
  <c r="Z1524"/>
  <c r="AB1524" s="1"/>
  <c r="AC1524" s="1"/>
  <c r="AA1524"/>
  <c r="Z1796"/>
  <c r="AB1796" s="1"/>
  <c r="AC1796" s="1"/>
  <c r="AA1796"/>
  <c r="Z2052"/>
  <c r="AB2052" s="1"/>
  <c r="AC2052" s="1"/>
  <c r="AA2052"/>
  <c r="Z445"/>
  <c r="AB445" s="1"/>
  <c r="AC445" s="1"/>
  <c r="AA445"/>
  <c r="Z565"/>
  <c r="AB565" s="1"/>
  <c r="AC565" s="1"/>
  <c r="AA565"/>
  <c r="Z629"/>
  <c r="AB629" s="1"/>
  <c r="AC629" s="1"/>
  <c r="AA629"/>
  <c r="Z701"/>
  <c r="AB701" s="1"/>
  <c r="AC701" s="1"/>
  <c r="AA701"/>
  <c r="Z821"/>
  <c r="AB821" s="1"/>
  <c r="AC821" s="1"/>
  <c r="AA821"/>
  <c r="Z949"/>
  <c r="AB949" s="1"/>
  <c r="AC949" s="1"/>
  <c r="AA949"/>
  <c r="Z1077"/>
  <c r="AB1077" s="1"/>
  <c r="AC1077" s="1"/>
  <c r="AA1077"/>
  <c r="Z1205"/>
  <c r="AB1205" s="1"/>
  <c r="AC1205" s="1"/>
  <c r="AA1205"/>
  <c r="Z1333"/>
  <c r="AB1333" s="1"/>
  <c r="AC1333" s="1"/>
  <c r="AA1333"/>
  <c r="Z1461"/>
  <c r="AB1461" s="1"/>
  <c r="AC1461" s="1"/>
  <c r="AA1461"/>
  <c r="Z1589"/>
  <c r="AB1589" s="1"/>
  <c r="AC1589" s="1"/>
  <c r="AA1589"/>
  <c r="Z1804"/>
  <c r="AB1804" s="1"/>
  <c r="AC1804" s="1"/>
  <c r="AA1804"/>
  <c r="Z2060"/>
  <c r="AB2060" s="1"/>
  <c r="AC2060" s="1"/>
  <c r="AA2060"/>
  <c r="Z204"/>
  <c r="AB204" s="1"/>
  <c r="AC204" s="1"/>
  <c r="AA204"/>
  <c r="Z332"/>
  <c r="AB332" s="1"/>
  <c r="AC332" s="1"/>
  <c r="AA332"/>
  <c r="Z452"/>
  <c r="AB452" s="1"/>
  <c r="AC452" s="1"/>
  <c r="AA452"/>
  <c r="Z588"/>
  <c r="AB588" s="1"/>
  <c r="AC588" s="1"/>
  <c r="AA588"/>
  <c r="Z716"/>
  <c r="AB716" s="1"/>
  <c r="AC716" s="1"/>
  <c r="AA716"/>
  <c r="Z844"/>
  <c r="AB844" s="1"/>
  <c r="AC844" s="1"/>
  <c r="AA844"/>
  <c r="Z972"/>
  <c r="AB972" s="1"/>
  <c r="AC972" s="1"/>
  <c r="AA972"/>
  <c r="Z1100"/>
  <c r="AB1100" s="1"/>
  <c r="AC1100" s="1"/>
  <c r="AA1100"/>
  <c r="Z1356"/>
  <c r="AB1356" s="1"/>
  <c r="AC1356" s="1"/>
  <c r="AA1356"/>
  <c r="Z1780"/>
  <c r="AB1780" s="1"/>
  <c r="AC1780" s="1"/>
  <c r="AA1780"/>
  <c r="Z2036"/>
  <c r="AB2036" s="1"/>
  <c r="AC2036" s="1"/>
  <c r="AA2036"/>
  <c r="Z180"/>
  <c r="AB180" s="1"/>
  <c r="AC180" s="1"/>
  <c r="AA180"/>
  <c r="Z308"/>
  <c r="AB308" s="1"/>
  <c r="AC308" s="1"/>
  <c r="AA308"/>
  <c r="Z444"/>
  <c r="AB444" s="1"/>
  <c r="AC444" s="1"/>
  <c r="AA444"/>
  <c r="Z564"/>
  <c r="AB564" s="1"/>
  <c r="AC564" s="1"/>
  <c r="AA564"/>
  <c r="Z700"/>
  <c r="AB700" s="1"/>
  <c r="AC700" s="1"/>
  <c r="AA700"/>
  <c r="Z820"/>
  <c r="AB820" s="1"/>
  <c r="AC820" s="1"/>
  <c r="AA820"/>
  <c r="Z948"/>
  <c r="AB948" s="1"/>
  <c r="AC948" s="1"/>
  <c r="AA948"/>
  <c r="Z1076"/>
  <c r="AB1076" s="1"/>
  <c r="AC1076" s="1"/>
  <c r="AA1076"/>
  <c r="Z1140"/>
  <c r="AB1140" s="1"/>
  <c r="AC1140" s="1"/>
  <c r="AA1140"/>
  <c r="Z1204"/>
  <c r="AB1204" s="1"/>
  <c r="AC1204" s="1"/>
  <c r="AA1204"/>
  <c r="Z1268"/>
  <c r="AB1268" s="1"/>
  <c r="AC1268" s="1"/>
  <c r="AA1268"/>
  <c r="Z1332"/>
  <c r="AB1332" s="1"/>
  <c r="AC1332" s="1"/>
  <c r="AA1332"/>
  <c r="Z1396"/>
  <c r="AB1396" s="1"/>
  <c r="AC1396" s="1"/>
  <c r="AA1396"/>
  <c r="Z373"/>
  <c r="AB373" s="1"/>
  <c r="AC373" s="1"/>
  <c r="AA373"/>
  <c r="Z1937"/>
  <c r="AB1937" s="1"/>
  <c r="AC1937" s="1"/>
  <c r="AA1937"/>
  <c r="Z1924"/>
  <c r="AB1924" s="1"/>
  <c r="AC1924" s="1"/>
  <c r="AA1924"/>
  <c r="Z117"/>
  <c r="AB117" s="1"/>
  <c r="AC117" s="1"/>
  <c r="AA117"/>
  <c r="Z181"/>
  <c r="AB181" s="1"/>
  <c r="AC181" s="1"/>
  <c r="AA181"/>
  <c r="Z245"/>
  <c r="AB245" s="1"/>
  <c r="AC245" s="1"/>
  <c r="AA245"/>
  <c r="Z381"/>
  <c r="AB381" s="1"/>
  <c r="AC381" s="1"/>
  <c r="AA381"/>
  <c r="Z509"/>
  <c r="AB509" s="1"/>
  <c r="AC509" s="1"/>
  <c r="AA509"/>
  <c r="Z885"/>
  <c r="AB885" s="1"/>
  <c r="AC885" s="1"/>
  <c r="AA885"/>
  <c r="Z1013"/>
  <c r="AB1013" s="1"/>
  <c r="AC1013" s="1"/>
  <c r="AA1013"/>
  <c r="Z1141"/>
  <c r="AB1141" s="1"/>
  <c r="AC1141" s="1"/>
  <c r="AA1141"/>
  <c r="Z1269"/>
  <c r="AB1269" s="1"/>
  <c r="AC1269" s="1"/>
  <c r="AA1269"/>
  <c r="Z1397"/>
  <c r="AB1397" s="1"/>
  <c r="AC1397" s="1"/>
  <c r="AA1397"/>
  <c r="Z1525"/>
  <c r="AB1525" s="1"/>
  <c r="AC1525" s="1"/>
  <c r="AA1525"/>
  <c r="Z1653"/>
  <c r="AB1653" s="1"/>
  <c r="AC1653" s="1"/>
  <c r="AA1653"/>
  <c r="Z1717"/>
  <c r="AB1717" s="1"/>
  <c r="AC1717" s="1"/>
  <c r="AA1717"/>
  <c r="Z1932"/>
  <c r="AB1932" s="1"/>
  <c r="AC1932" s="1"/>
  <c r="AA1932"/>
  <c r="Z140"/>
  <c r="AB140" s="1"/>
  <c r="AC140" s="1"/>
  <c r="AA140"/>
  <c r="Z268"/>
  <c r="AB268" s="1"/>
  <c r="AC268" s="1"/>
  <c r="AA268"/>
  <c r="Z388"/>
  <c r="AB388" s="1"/>
  <c r="AC388" s="1"/>
  <c r="AA388"/>
  <c r="Z516"/>
  <c r="AB516" s="1"/>
  <c r="AC516" s="1"/>
  <c r="AA516"/>
  <c r="Z652"/>
  <c r="AB652" s="1"/>
  <c r="AC652" s="1"/>
  <c r="AA652"/>
  <c r="Z780"/>
  <c r="AB780" s="1"/>
  <c r="AC780" s="1"/>
  <c r="AA780"/>
  <c r="Z908"/>
  <c r="AB908" s="1"/>
  <c r="AC908" s="1"/>
  <c r="AA908"/>
  <c r="Z1036"/>
  <c r="AB1036" s="1"/>
  <c r="AC1036" s="1"/>
  <c r="AA1036"/>
  <c r="Z1164"/>
  <c r="AB1164" s="1"/>
  <c r="AC1164" s="1"/>
  <c r="AA1164"/>
  <c r="Z1228"/>
  <c r="AB1228" s="1"/>
  <c r="AC1228" s="1"/>
  <c r="AA1228"/>
  <c r="Z1292"/>
  <c r="AB1292" s="1"/>
  <c r="AC1292" s="1"/>
  <c r="AA1292"/>
  <c r="Z1420"/>
  <c r="AB1420" s="1"/>
  <c r="AC1420" s="1"/>
  <c r="AA1420"/>
  <c r="Z1905"/>
  <c r="AB1905" s="1"/>
  <c r="AC1905" s="1"/>
  <c r="AA1905"/>
  <c r="Z1908"/>
  <c r="AB1908" s="1"/>
  <c r="AC1908" s="1"/>
  <c r="AA1908"/>
  <c r="Z116"/>
  <c r="AB116" s="1"/>
  <c r="AC116" s="1"/>
  <c r="AA116"/>
  <c r="Z244"/>
  <c r="AB244" s="1"/>
  <c r="AC244" s="1"/>
  <c r="AA244"/>
  <c r="Z380"/>
  <c r="AB380" s="1"/>
  <c r="AC380" s="1"/>
  <c r="AA380"/>
  <c r="Z508"/>
  <c r="AB508" s="1"/>
  <c r="AC508" s="1"/>
  <c r="AA508"/>
  <c r="Z628"/>
  <c r="AB628" s="1"/>
  <c r="AC628" s="1"/>
  <c r="AA628"/>
  <c r="Z756"/>
  <c r="AB756" s="1"/>
  <c r="AC756" s="1"/>
  <c r="AA756"/>
  <c r="Z884"/>
  <c r="AB884" s="1"/>
  <c r="AC884" s="1"/>
  <c r="AA884"/>
  <c r="Z1012"/>
  <c r="AB1012" s="1"/>
  <c r="AC1012" s="1"/>
  <c r="AA1012"/>
  <c r="Z1460"/>
  <c r="AB1460" s="1"/>
  <c r="AC1460" s="1"/>
  <c r="AA1460"/>
  <c r="Z437"/>
  <c r="AB437" s="1"/>
  <c r="AC437" s="1"/>
  <c r="AA437"/>
  <c r="Z2001"/>
  <c r="AB2001" s="1"/>
  <c r="AC2001" s="1"/>
  <c r="AA2001"/>
  <c r="Z1828"/>
  <c r="AB1828" s="1"/>
  <c r="AC1828" s="1"/>
  <c r="AA1828"/>
  <c r="Z1956"/>
  <c r="AB1956" s="1"/>
  <c r="AC1956" s="1"/>
  <c r="AA1956"/>
  <c r="Z2084"/>
  <c r="AB2084" s="1"/>
  <c r="AC2084" s="1"/>
  <c r="AA2084"/>
  <c r="Z133"/>
  <c r="AB133" s="1"/>
  <c r="AC133" s="1"/>
  <c r="AA133"/>
  <c r="Z197"/>
  <c r="AB197" s="1"/>
  <c r="AC197" s="1"/>
  <c r="AA197"/>
  <c r="Z261"/>
  <c r="AB261" s="1"/>
  <c r="AC261" s="1"/>
  <c r="AA261"/>
  <c r="Z325"/>
  <c r="AB325" s="1"/>
  <c r="AC325" s="1"/>
  <c r="AA325"/>
  <c r="Z397"/>
  <c r="AB397" s="1"/>
  <c r="AC397" s="1"/>
  <c r="AA397"/>
  <c r="Z461"/>
  <c r="AB461" s="1"/>
  <c r="AC461" s="1"/>
  <c r="AA461"/>
  <c r="Z525"/>
  <c r="AB525" s="1"/>
  <c r="AC525" s="1"/>
  <c r="AA525"/>
  <c r="Z581"/>
  <c r="AB581" s="1"/>
  <c r="AC581" s="1"/>
  <c r="AA581"/>
  <c r="Z645"/>
  <c r="AB645" s="1"/>
  <c r="AC645" s="1"/>
  <c r="AA645"/>
  <c r="Z709"/>
  <c r="AB709" s="1"/>
  <c r="AC709" s="1"/>
  <c r="AA709"/>
  <c r="Z773"/>
  <c r="AB773" s="1"/>
  <c r="AC773" s="1"/>
  <c r="AA773"/>
  <c r="Z837"/>
  <c r="AB837" s="1"/>
  <c r="AC837" s="1"/>
  <c r="AA837"/>
  <c r="Z901"/>
  <c r="AB901" s="1"/>
  <c r="AC901" s="1"/>
  <c r="AA901"/>
  <c r="Z965"/>
  <c r="AB965" s="1"/>
  <c r="AC965" s="1"/>
  <c r="AA965"/>
  <c r="Z1029"/>
  <c r="AB1029" s="1"/>
  <c r="AC1029" s="1"/>
  <c r="AA1029"/>
  <c r="Z1093"/>
  <c r="AB1093" s="1"/>
  <c r="AC1093" s="1"/>
  <c r="AA1093"/>
  <c r="Z1157"/>
  <c r="AB1157" s="1"/>
  <c r="AC1157" s="1"/>
  <c r="AA1157"/>
  <c r="Z1221"/>
  <c r="AB1221" s="1"/>
  <c r="AC1221" s="1"/>
  <c r="AA1221"/>
  <c r="Z1285"/>
  <c r="AB1285" s="1"/>
  <c r="AC1285" s="1"/>
  <c r="AA1285"/>
  <c r="Z1349"/>
  <c r="AB1349" s="1"/>
  <c r="AC1349" s="1"/>
  <c r="AA1349"/>
  <c r="Z1548"/>
  <c r="AB1548" s="1"/>
  <c r="AC1548" s="1"/>
  <c r="AA1548"/>
  <c r="Z1588"/>
  <c r="AB1588" s="1"/>
  <c r="AC1588" s="1"/>
  <c r="AA1588"/>
  <c r="Z1652"/>
  <c r="AB1652" s="1"/>
  <c r="AC1652" s="1"/>
  <c r="AA1652"/>
  <c r="Z1716"/>
  <c r="AB1716" s="1"/>
  <c r="AC1716" s="1"/>
  <c r="AA1716"/>
  <c r="Z1788"/>
  <c r="AB1788" s="1"/>
  <c r="AC1788" s="1"/>
  <c r="AA1788"/>
  <c r="Z1916"/>
  <c r="AB1916" s="1"/>
  <c r="AC1916" s="1"/>
  <c r="AA1916"/>
  <c r="Z2044"/>
  <c r="AB2044" s="1"/>
  <c r="AC2044" s="1"/>
  <c r="AA2044"/>
  <c r="Z125"/>
  <c r="AB125" s="1"/>
  <c r="AC125" s="1"/>
  <c r="AA125"/>
  <c r="Z189"/>
  <c r="AB189" s="1"/>
  <c r="AC189" s="1"/>
  <c r="AA189"/>
  <c r="Z317"/>
  <c r="AB317" s="1"/>
  <c r="AC317" s="1"/>
  <c r="AA317"/>
  <c r="Z573"/>
  <c r="AB573" s="1"/>
  <c r="AC573" s="1"/>
  <c r="AA573"/>
  <c r="Z637"/>
  <c r="AB637" s="1"/>
  <c r="AC637" s="1"/>
  <c r="AA637"/>
  <c r="Z693"/>
  <c r="AB693" s="1"/>
  <c r="AC693" s="1"/>
  <c r="AA693"/>
  <c r="Z765"/>
  <c r="AB765" s="1"/>
  <c r="AC765" s="1"/>
  <c r="AA765"/>
  <c r="Z829"/>
  <c r="AB829" s="1"/>
  <c r="AC829" s="1"/>
  <c r="AA829"/>
  <c r="Z893"/>
  <c r="AB893" s="1"/>
  <c r="AC893" s="1"/>
  <c r="AA893"/>
  <c r="Z957"/>
  <c r="AB957" s="1"/>
  <c r="AC957" s="1"/>
  <c r="AA957"/>
  <c r="Z1021"/>
  <c r="AB1021" s="1"/>
  <c r="AC1021" s="1"/>
  <c r="AA1021"/>
  <c r="Z1085"/>
  <c r="AB1085" s="1"/>
  <c r="AC1085" s="1"/>
  <c r="AA1085"/>
  <c r="Z1149"/>
  <c r="AB1149" s="1"/>
  <c r="AC1149" s="1"/>
  <c r="AA1149"/>
  <c r="Z1213"/>
  <c r="AB1213" s="1"/>
  <c r="AC1213" s="1"/>
  <c r="AA1213"/>
  <c r="Z1277"/>
  <c r="AB1277" s="1"/>
  <c r="AC1277" s="1"/>
  <c r="AA1277"/>
  <c r="Z1341"/>
  <c r="AB1341" s="1"/>
  <c r="AC1341" s="1"/>
  <c r="AA1341"/>
  <c r="Z1405"/>
  <c r="AB1405" s="1"/>
  <c r="AC1405" s="1"/>
  <c r="AA1405"/>
  <c r="Z1469"/>
  <c r="AB1469" s="1"/>
  <c r="AC1469" s="1"/>
  <c r="AA1469"/>
  <c r="Z1533"/>
  <c r="AB1533" s="1"/>
  <c r="AC1533" s="1"/>
  <c r="AA1533"/>
  <c r="Z1597"/>
  <c r="AB1597" s="1"/>
  <c r="AC1597" s="1"/>
  <c r="AA1597"/>
  <c r="Z1661"/>
  <c r="AB1661" s="1"/>
  <c r="AC1661" s="1"/>
  <c r="AA1661"/>
  <c r="Z1725"/>
  <c r="AB1725" s="1"/>
  <c r="AC1725" s="1"/>
  <c r="AA1725"/>
  <c r="Z1889"/>
  <c r="AB1889" s="1"/>
  <c r="AC1889" s="1"/>
  <c r="AA1889"/>
  <c r="Z1800"/>
  <c r="AB1800" s="1"/>
  <c r="AC1800" s="1"/>
  <c r="AA1800"/>
  <c r="Z1928"/>
  <c r="AB1928" s="1"/>
  <c r="AC1928" s="1"/>
  <c r="AA1928"/>
  <c r="Z2056"/>
  <c r="AB2056" s="1"/>
  <c r="AC2056" s="1"/>
  <c r="AA2056"/>
  <c r="Z1097"/>
  <c r="AB1097" s="1"/>
  <c r="AC1097" s="1"/>
  <c r="AA1097"/>
  <c r="Z1177"/>
  <c r="AB1177" s="1"/>
  <c r="AC1177" s="1"/>
  <c r="AA1177"/>
  <c r="Z1241"/>
  <c r="AB1241" s="1"/>
  <c r="AC1241" s="1"/>
  <c r="AA1241"/>
  <c r="Z1305"/>
  <c r="AB1305" s="1"/>
  <c r="AC1305" s="1"/>
  <c r="AA1305"/>
  <c r="Z1369"/>
  <c r="AB1369" s="1"/>
  <c r="AC1369" s="1"/>
  <c r="AA1369"/>
  <c r="Z1441"/>
  <c r="AB1441" s="1"/>
  <c r="AC1441" s="1"/>
  <c r="AA1441"/>
  <c r="Z1505"/>
  <c r="AB1505" s="1"/>
  <c r="AC1505" s="1"/>
  <c r="AA1505"/>
  <c r="Z1561"/>
  <c r="AB1561" s="1"/>
  <c r="AC1561" s="1"/>
  <c r="AA1561"/>
  <c r="Z1625"/>
  <c r="AB1625" s="1"/>
  <c r="AC1625" s="1"/>
  <c r="AA1625"/>
  <c r="Z1689"/>
  <c r="AB1689" s="1"/>
  <c r="AC1689" s="1"/>
  <c r="AA1689"/>
  <c r="Z1753"/>
  <c r="AB1753" s="1"/>
  <c r="AC1753" s="1"/>
  <c r="AA1753"/>
  <c r="Z1840"/>
  <c r="AB1840" s="1"/>
  <c r="AC1840" s="1"/>
  <c r="AA1840"/>
  <c r="Z1968"/>
  <c r="AB1968" s="1"/>
  <c r="AC1968" s="1"/>
  <c r="AA1968"/>
  <c r="Z2096"/>
  <c r="AB2096" s="1"/>
  <c r="AC2096" s="1"/>
  <c r="AA2096"/>
  <c r="Z104"/>
  <c r="AB104" s="1"/>
  <c r="AC104" s="1"/>
  <c r="AA104"/>
  <c r="Z136"/>
  <c r="AB136" s="1"/>
  <c r="AC136" s="1"/>
  <c r="AA136"/>
  <c r="Z168"/>
  <c r="AB168" s="1"/>
  <c r="AC168" s="1"/>
  <c r="AA168"/>
  <c r="Z200"/>
  <c r="AB200" s="1"/>
  <c r="AC200" s="1"/>
  <c r="AA200"/>
  <c r="Z232"/>
  <c r="AB232" s="1"/>
  <c r="AC232" s="1"/>
  <c r="AA232"/>
  <c r="Z264"/>
  <c r="AB264" s="1"/>
  <c r="AC264" s="1"/>
  <c r="AA264"/>
  <c r="Z296"/>
  <c r="AB296" s="1"/>
  <c r="AC296" s="1"/>
  <c r="AA296"/>
  <c r="Z328"/>
  <c r="AB328" s="1"/>
  <c r="AC328" s="1"/>
  <c r="AA328"/>
  <c r="Z360"/>
  <c r="AB360" s="1"/>
  <c r="AC360" s="1"/>
  <c r="AA360"/>
  <c r="Z392"/>
  <c r="AB392" s="1"/>
  <c r="AC392" s="1"/>
  <c r="AA392"/>
  <c r="Z456"/>
  <c r="AB456" s="1"/>
  <c r="AC456" s="1"/>
  <c r="AA456"/>
  <c r="Z488"/>
  <c r="AB488" s="1"/>
  <c r="AC488" s="1"/>
  <c r="AA488"/>
  <c r="Z520"/>
  <c r="AB520" s="1"/>
  <c r="AC520" s="1"/>
  <c r="AA520"/>
  <c r="Z560"/>
  <c r="AB560" s="1"/>
  <c r="AC560" s="1"/>
  <c r="AA560"/>
  <c r="Z592"/>
  <c r="AB592" s="1"/>
  <c r="AC592" s="1"/>
  <c r="AA592"/>
  <c r="Z624"/>
  <c r="AB624" s="1"/>
  <c r="AC624" s="1"/>
  <c r="AA624"/>
  <c r="Z656"/>
  <c r="AB656" s="1"/>
  <c r="AC656" s="1"/>
  <c r="AA656"/>
  <c r="Z688"/>
  <c r="AB688" s="1"/>
  <c r="AC688" s="1"/>
  <c r="AA688"/>
  <c r="Z720"/>
  <c r="AB720" s="1"/>
  <c r="AC720" s="1"/>
  <c r="AA720"/>
  <c r="Z752"/>
  <c r="AB752" s="1"/>
  <c r="AC752" s="1"/>
  <c r="AA752"/>
  <c r="Z784"/>
  <c r="AB784" s="1"/>
  <c r="AC784" s="1"/>
  <c r="AA784"/>
  <c r="Z816"/>
  <c r="AB816" s="1"/>
  <c r="AC816" s="1"/>
  <c r="AA816"/>
  <c r="Z848"/>
  <c r="AB848" s="1"/>
  <c r="AC848" s="1"/>
  <c r="AA848"/>
  <c r="Z880"/>
  <c r="AB880" s="1"/>
  <c r="AC880" s="1"/>
  <c r="AA880"/>
  <c r="Z912"/>
  <c r="AB912" s="1"/>
  <c r="AC912" s="1"/>
  <c r="AA912"/>
  <c r="Z944"/>
  <c r="AB944" s="1"/>
  <c r="AC944" s="1"/>
  <c r="AA944"/>
  <c r="Z976"/>
  <c r="AB976" s="1"/>
  <c r="AC976" s="1"/>
  <c r="AA976"/>
  <c r="Z1008"/>
  <c r="AB1008" s="1"/>
  <c r="AC1008" s="1"/>
  <c r="AA1008"/>
  <c r="Z1040"/>
  <c r="AB1040" s="1"/>
  <c r="AC1040" s="1"/>
  <c r="AA1040"/>
  <c r="Z1072"/>
  <c r="AB1072" s="1"/>
  <c r="AC1072" s="1"/>
  <c r="AA1072"/>
  <c r="Z1112"/>
  <c r="AB1112" s="1"/>
  <c r="AC1112" s="1"/>
  <c r="AA1112"/>
  <c r="Z1168"/>
  <c r="AB1168" s="1"/>
  <c r="AC1168" s="1"/>
  <c r="AA1168"/>
  <c r="Z1232"/>
  <c r="AB1232" s="1"/>
  <c r="AC1232" s="1"/>
  <c r="AA1232"/>
  <c r="Z1296"/>
  <c r="AB1296" s="1"/>
  <c r="AC1296" s="1"/>
  <c r="AA1296"/>
  <c r="Z1360"/>
  <c r="AB1360" s="1"/>
  <c r="AC1360" s="1"/>
  <c r="AA1360"/>
  <c r="Z1416"/>
  <c r="AB1416" s="1"/>
  <c r="AC1416" s="1"/>
  <c r="AA1416"/>
  <c r="Z1480"/>
  <c r="AB1480" s="1"/>
  <c r="AC1480" s="1"/>
  <c r="AA1480"/>
  <c r="Z1552"/>
  <c r="AB1552" s="1"/>
  <c r="AC1552" s="1"/>
  <c r="AA1552"/>
  <c r="Z1616"/>
  <c r="AB1616" s="1"/>
  <c r="AC1616" s="1"/>
  <c r="AA1616"/>
  <c r="Z1680"/>
  <c r="AB1680" s="1"/>
  <c r="AC1680" s="1"/>
  <c r="AA1680"/>
  <c r="Z1744"/>
  <c r="AB1744" s="1"/>
  <c r="AC1744" s="1"/>
  <c r="AA1744"/>
  <c r="Z2216"/>
  <c r="AB2216" s="1"/>
  <c r="AC2216" s="1"/>
  <c r="AA2216"/>
  <c r="Z2176"/>
  <c r="AB2176" s="1"/>
  <c r="AC2176" s="1"/>
  <c r="AA2176"/>
  <c r="Z2232"/>
  <c r="AB2232" s="1"/>
  <c r="AC2232" s="1"/>
  <c r="AA2232"/>
  <c r="Z2276"/>
  <c r="AB2276" s="1"/>
  <c r="AC2276" s="1"/>
  <c r="AA2276"/>
  <c r="Z2184"/>
  <c r="AB2184" s="1"/>
  <c r="AC2184" s="1"/>
  <c r="AA2184"/>
  <c r="Z2208"/>
  <c r="AB2208" s="1"/>
  <c r="AC2208" s="1"/>
  <c r="AA2208"/>
  <c r="Z163"/>
  <c r="AB163" s="1"/>
  <c r="AC163" s="1"/>
  <c r="AA163"/>
  <c r="Z227"/>
  <c r="AB227" s="1"/>
  <c r="AC227" s="1"/>
  <c r="AA227"/>
  <c r="Z291"/>
  <c r="AB291" s="1"/>
  <c r="AC291" s="1"/>
  <c r="AA291"/>
  <c r="Z355"/>
  <c r="AB355" s="1"/>
  <c r="AC355" s="1"/>
  <c r="AA355"/>
  <c r="Z419"/>
  <c r="AB419" s="1"/>
  <c r="AC419" s="1"/>
  <c r="AA419"/>
  <c r="Z483"/>
  <c r="AB483" s="1"/>
  <c r="AC483" s="1"/>
  <c r="AA483"/>
  <c r="Z547"/>
  <c r="AB547" s="1"/>
  <c r="AC547" s="1"/>
  <c r="AA547"/>
  <c r="Z611"/>
  <c r="AB611" s="1"/>
  <c r="AC611" s="1"/>
  <c r="AA611"/>
  <c r="Z675"/>
  <c r="AB675" s="1"/>
  <c r="AC675" s="1"/>
  <c r="AA675"/>
  <c r="Z739"/>
  <c r="AB739" s="1"/>
  <c r="AC739" s="1"/>
  <c r="AA739"/>
  <c r="Z803"/>
  <c r="AB803" s="1"/>
  <c r="AC803" s="1"/>
  <c r="AA803"/>
  <c r="Z867"/>
  <c r="AB867" s="1"/>
  <c r="AC867" s="1"/>
  <c r="AA867"/>
  <c r="Z931"/>
  <c r="AB931" s="1"/>
  <c r="AC931" s="1"/>
  <c r="AA931"/>
  <c r="Z995"/>
  <c r="AB995" s="1"/>
  <c r="AC995" s="1"/>
  <c r="AA995"/>
  <c r="Z1059"/>
  <c r="AB1059" s="1"/>
  <c r="AC1059" s="1"/>
  <c r="AA1059"/>
  <c r="Z1123"/>
  <c r="AB1123" s="1"/>
  <c r="AC1123" s="1"/>
  <c r="AA1123"/>
  <c r="Z1187"/>
  <c r="AB1187" s="1"/>
  <c r="AC1187" s="1"/>
  <c r="AA1187"/>
  <c r="Z1251"/>
  <c r="AB1251" s="1"/>
  <c r="AC1251" s="1"/>
  <c r="AA1251"/>
  <c r="Z1315"/>
  <c r="AB1315" s="1"/>
  <c r="AC1315" s="1"/>
  <c r="AA1315"/>
  <c r="Z1379"/>
  <c r="AB1379" s="1"/>
  <c r="AC1379" s="1"/>
  <c r="AA1379"/>
  <c r="Z1443"/>
  <c r="AB1443" s="1"/>
  <c r="AC1443" s="1"/>
  <c r="AA1443"/>
  <c r="Z1507"/>
  <c r="AB1507" s="1"/>
  <c r="AC1507" s="1"/>
  <c r="AA1507"/>
  <c r="Z1571"/>
  <c r="AB1571" s="1"/>
  <c r="AC1571" s="1"/>
  <c r="AA1571"/>
  <c r="Z1635"/>
  <c r="AB1635" s="1"/>
  <c r="AC1635" s="1"/>
  <c r="AA1635"/>
  <c r="Z1699"/>
  <c r="AB1699" s="1"/>
  <c r="AC1699" s="1"/>
  <c r="AA1699"/>
  <c r="Z1763"/>
  <c r="AB1763" s="1"/>
  <c r="AC1763" s="1"/>
  <c r="AA1763"/>
  <c r="Z1843"/>
  <c r="AB1843" s="1"/>
  <c r="AC1843" s="1"/>
  <c r="AA1843"/>
  <c r="Z1915"/>
  <c r="AB1915" s="1"/>
  <c r="AC1915" s="1"/>
  <c r="AA1915"/>
  <c r="Z1979"/>
  <c r="AB1979" s="1"/>
  <c r="AC1979" s="1"/>
  <c r="AA1979"/>
  <c r="Z2059"/>
  <c r="AB2059" s="1"/>
  <c r="AC2059" s="1"/>
  <c r="AA2059"/>
  <c r="Z2139"/>
  <c r="AB2139" s="1"/>
  <c r="AC2139" s="1"/>
  <c r="AA2139"/>
  <c r="Z775"/>
  <c r="AB775" s="1"/>
  <c r="AC775" s="1"/>
  <c r="AA775"/>
  <c r="Z1031"/>
  <c r="AB1031" s="1"/>
  <c r="AC1031" s="1"/>
  <c r="AA1031"/>
  <c r="Z1279"/>
  <c r="AB1279" s="1"/>
  <c r="AC1279" s="1"/>
  <c r="AA1279"/>
  <c r="Z1551"/>
  <c r="AB1551" s="1"/>
  <c r="AC1551" s="1"/>
  <c r="AA1551"/>
  <c r="Z1815"/>
  <c r="AB1815" s="1"/>
  <c r="AC1815" s="1"/>
  <c r="AA1815"/>
  <c r="Z2063"/>
  <c r="AB2063" s="1"/>
  <c r="AC2063" s="1"/>
  <c r="AA2063"/>
  <c r="Z2311"/>
  <c r="AB2311" s="1"/>
  <c r="AC2311" s="1"/>
  <c r="AA2311"/>
  <c r="Z506"/>
  <c r="AB506" s="1"/>
  <c r="AC506" s="1"/>
  <c r="AA506"/>
  <c r="Z1122"/>
  <c r="AB1122" s="1"/>
  <c r="AC1122" s="1"/>
  <c r="AA1122"/>
  <c r="Z1770"/>
  <c r="AB1770" s="1"/>
  <c r="AC1770" s="1"/>
  <c r="AA1770"/>
  <c r="Z382"/>
  <c r="AB382" s="1"/>
  <c r="AC382" s="1"/>
  <c r="AA382"/>
  <c r="Z998"/>
  <c r="AB998" s="1"/>
  <c r="AC998" s="1"/>
  <c r="AA998"/>
  <c r="Z1718"/>
  <c r="AB1718" s="1"/>
  <c r="AC1718" s="1"/>
  <c r="AA1718"/>
  <c r="Z1913"/>
  <c r="AB1913" s="1"/>
  <c r="AC1913" s="1"/>
  <c r="AA1913"/>
  <c r="Z2333"/>
  <c r="AB2333" s="1"/>
  <c r="AC2333" s="1"/>
  <c r="AA2333"/>
  <c r="Z847"/>
  <c r="AB847" s="1"/>
  <c r="AC847" s="1"/>
  <c r="AA847"/>
  <c r="Z1103"/>
  <c r="AA1103"/>
  <c r="Z1351"/>
  <c r="AB1351" s="1"/>
  <c r="AC1351" s="1"/>
  <c r="AA1351"/>
  <c r="Z1607"/>
  <c r="AB1607" s="1"/>
  <c r="AC1607" s="1"/>
  <c r="AA1607"/>
  <c r="Z1863"/>
  <c r="AB1863" s="1"/>
  <c r="AC1863" s="1"/>
  <c r="AA1863"/>
  <c r="Z2119"/>
  <c r="AB2119" s="1"/>
  <c r="AC2119" s="1"/>
  <c r="AA2119"/>
  <c r="Z226"/>
  <c r="AB226" s="1"/>
  <c r="AC226" s="1"/>
  <c r="AA226"/>
  <c r="Z1002"/>
  <c r="AB1002" s="1"/>
  <c r="AC1002" s="1"/>
  <c r="AA1002"/>
  <c r="Z1714"/>
  <c r="AB1714" s="1"/>
  <c r="AC1714" s="1"/>
  <c r="AA1714"/>
  <c r="Z158"/>
  <c r="AB158" s="1"/>
  <c r="AC158" s="1"/>
  <c r="AA158"/>
  <c r="Z1030"/>
  <c r="AB1030" s="1"/>
  <c r="AC1030" s="1"/>
  <c r="AA1030"/>
  <c r="Z1614"/>
  <c r="AB1614" s="1"/>
  <c r="AC1614" s="1"/>
  <c r="AA1614"/>
  <c r="Z2286"/>
  <c r="AB2286" s="1"/>
  <c r="AC2286" s="1"/>
  <c r="AA2286"/>
  <c r="Z2361"/>
  <c r="AB2361" s="1"/>
  <c r="AC2361" s="1"/>
  <c r="AA2361"/>
  <c r="Z631"/>
  <c r="AB631" s="1"/>
  <c r="AC631" s="1"/>
  <c r="AA631"/>
  <c r="Z823"/>
  <c r="AB823" s="1"/>
  <c r="AC823" s="1"/>
  <c r="AA823"/>
  <c r="Z1111"/>
  <c r="AB1111" s="1"/>
  <c r="AC1111" s="1"/>
  <c r="AA1111"/>
  <c r="Z1367"/>
  <c r="AB1367" s="1"/>
  <c r="AC1367" s="1"/>
  <c r="AA1367"/>
  <c r="Z1655"/>
  <c r="AB1655" s="1"/>
  <c r="AC1655" s="1"/>
  <c r="AA1655"/>
  <c r="Z1911"/>
  <c r="AB1911" s="1"/>
  <c r="AC1911" s="1"/>
  <c r="AA1911"/>
  <c r="Z2159"/>
  <c r="AB2159" s="1"/>
  <c r="AC2159" s="1"/>
  <c r="AA2159"/>
  <c r="Z447"/>
  <c r="AB447" s="1"/>
  <c r="AC447" s="1"/>
  <c r="AA447"/>
  <c r="Z778"/>
  <c r="AB778" s="1"/>
  <c r="AC778" s="1"/>
  <c r="AA778"/>
  <c r="Z1586"/>
  <c r="AB1586" s="1"/>
  <c r="AC1586" s="1"/>
  <c r="AA1586"/>
  <c r="Z2090"/>
  <c r="AB2090" s="1"/>
  <c r="AC2090" s="1"/>
  <c r="AA2090"/>
  <c r="Z342"/>
  <c r="AB342" s="1"/>
  <c r="AC342" s="1"/>
  <c r="AA342"/>
  <c r="Z942"/>
  <c r="AB942" s="1"/>
  <c r="AC942" s="1"/>
  <c r="AA942"/>
  <c r="Z1686"/>
  <c r="AB1686" s="1"/>
  <c r="AC1686" s="1"/>
  <c r="AA1686"/>
  <c r="Z2270"/>
  <c r="AB2270" s="1"/>
  <c r="AC2270" s="1"/>
  <c r="AA2270"/>
  <c r="Z2029"/>
  <c r="AB2029" s="1"/>
  <c r="AC2029" s="1"/>
  <c r="AA2029"/>
  <c r="Z1827"/>
  <c r="AB1827" s="1"/>
  <c r="AC1827" s="1"/>
  <c r="AA1827"/>
  <c r="Z135"/>
  <c r="AB135" s="1"/>
  <c r="AC135" s="1"/>
  <c r="AA135"/>
  <c r="Z199"/>
  <c r="AB199" s="1"/>
  <c r="AC199" s="1"/>
  <c r="AA199"/>
  <c r="Z287"/>
  <c r="AB287" s="1"/>
  <c r="AC287" s="1"/>
  <c r="AA287"/>
  <c r="Z351"/>
  <c r="AB351" s="1"/>
  <c r="AC351" s="1"/>
  <c r="AA351"/>
  <c r="Z415"/>
  <c r="AB415" s="1"/>
  <c r="AC415" s="1"/>
  <c r="AA415"/>
  <c r="Z487"/>
  <c r="AB487" s="1"/>
  <c r="AC487" s="1"/>
  <c r="AA487"/>
  <c r="Z551"/>
  <c r="AB551" s="1"/>
  <c r="AC551" s="1"/>
  <c r="AA551"/>
  <c r="Z623"/>
  <c r="AB623" s="1"/>
  <c r="AC623" s="1"/>
  <c r="AA623"/>
  <c r="Z759"/>
  <c r="AB759" s="1"/>
  <c r="AC759" s="1"/>
  <c r="AA759"/>
  <c r="Z1055"/>
  <c r="AB1055" s="1"/>
  <c r="AC1055" s="1"/>
  <c r="AA1055"/>
  <c r="Z1327"/>
  <c r="AB1327" s="1"/>
  <c r="AC1327" s="1"/>
  <c r="AA1327"/>
  <c r="Z1591"/>
  <c r="AB1591" s="1"/>
  <c r="AC1591" s="1"/>
  <c r="AA1591"/>
  <c r="Z1887"/>
  <c r="AB1887" s="1"/>
  <c r="AC1887" s="1"/>
  <c r="AA1887"/>
  <c r="Z2143"/>
  <c r="AB2143" s="1"/>
  <c r="AC2143" s="1"/>
  <c r="AA2143"/>
  <c r="Z2391"/>
  <c r="AA2391"/>
  <c r="Z562"/>
  <c r="AB562" s="1"/>
  <c r="AC562" s="1"/>
  <c r="AA562"/>
  <c r="Z1218"/>
  <c r="AB1218" s="1"/>
  <c r="AC1218" s="1"/>
  <c r="AA1218"/>
  <c r="Z1890"/>
  <c r="AB1890" s="1"/>
  <c r="AC1890" s="1"/>
  <c r="AA1890"/>
  <c r="Z934"/>
  <c r="AB934" s="1"/>
  <c r="AC934" s="1"/>
  <c r="AA934"/>
  <c r="Z1646"/>
  <c r="AB1646" s="1"/>
  <c r="AC1646" s="1"/>
  <c r="AA1646"/>
  <c r="Z2318"/>
  <c r="AB2318" s="1"/>
  <c r="AC2318" s="1"/>
  <c r="AA2318"/>
  <c r="Z2292"/>
  <c r="AB2292" s="1"/>
  <c r="AC2292" s="1"/>
  <c r="AA2292"/>
  <c r="Z186"/>
  <c r="AB186" s="1"/>
  <c r="AC186" s="1"/>
  <c r="AA186"/>
  <c r="Z2314"/>
  <c r="AB2314" s="1"/>
  <c r="AC2314" s="1"/>
  <c r="AA2314"/>
  <c r="Z638"/>
  <c r="AB638" s="1"/>
  <c r="AC638" s="1"/>
  <c r="AA638"/>
  <c r="Z1965"/>
  <c r="AB1965" s="1"/>
  <c r="AC1965" s="1"/>
  <c r="AA1965"/>
  <c r="Z2251"/>
  <c r="AB2251" s="1"/>
  <c r="AC2251" s="1"/>
  <c r="AA2251"/>
  <c r="Z1426"/>
  <c r="AB1426" s="1"/>
  <c r="AC1426" s="1"/>
  <c r="AA1426"/>
  <c r="Z2161"/>
  <c r="AB2161" s="1"/>
  <c r="AC2161" s="1"/>
  <c r="AA2161"/>
  <c r="Z734"/>
  <c r="AB734" s="1"/>
  <c r="AC734" s="1"/>
  <c r="AA734"/>
  <c r="Z2382"/>
  <c r="AB2382" s="1"/>
  <c r="AC2382" s="1"/>
  <c r="AA2382"/>
  <c r="Z106"/>
  <c r="AB106" s="1"/>
  <c r="AC106" s="1"/>
  <c r="AA106"/>
  <c r="Z266"/>
  <c r="AB266" s="1"/>
  <c r="AC266" s="1"/>
  <c r="AA266"/>
  <c r="Z418"/>
  <c r="AB418" s="1"/>
  <c r="AC418" s="1"/>
  <c r="AA418"/>
  <c r="Z602"/>
  <c r="AB602" s="1"/>
  <c r="AC602" s="1"/>
  <c r="AA602"/>
  <c r="Z762"/>
  <c r="AB762" s="1"/>
  <c r="AC762" s="1"/>
  <c r="AA762"/>
  <c r="Z914"/>
  <c r="AB914" s="1"/>
  <c r="AC914" s="1"/>
  <c r="AA914"/>
  <c r="Z1106"/>
  <c r="AB1106" s="1"/>
  <c r="AC1106" s="1"/>
  <c r="AA1106"/>
  <c r="Z1290"/>
  <c r="AB1290" s="1"/>
  <c r="AC1290" s="1"/>
  <c r="AA1290"/>
  <c r="Z1450"/>
  <c r="AB1450" s="1"/>
  <c r="AC1450" s="1"/>
  <c r="AA1450"/>
  <c r="Z1658"/>
  <c r="AB1658" s="1"/>
  <c r="AC1658" s="1"/>
  <c r="AA1658"/>
  <c r="Z1842"/>
  <c r="AB1842" s="1"/>
  <c r="AC1842" s="1"/>
  <c r="AA1842"/>
  <c r="Z2042"/>
  <c r="AB2042" s="1"/>
  <c r="AC2042" s="1"/>
  <c r="AA2042"/>
  <c r="Z2266"/>
  <c r="AB2266" s="1"/>
  <c r="AC2266" s="1"/>
  <c r="AA2266"/>
  <c r="Z198"/>
  <c r="AB198" s="1"/>
  <c r="AC198" s="1"/>
  <c r="AA198"/>
  <c r="Z454"/>
  <c r="AB454" s="1"/>
  <c r="AC454" s="1"/>
  <c r="AA454"/>
  <c r="Z742"/>
  <c r="AB742" s="1"/>
  <c r="AC742" s="1"/>
  <c r="AA742"/>
  <c r="Z990"/>
  <c r="AB990" s="1"/>
  <c r="AC990" s="1"/>
  <c r="AA990"/>
  <c r="Z1206"/>
  <c r="AB1206" s="1"/>
  <c r="AC1206" s="1"/>
  <c r="AA1206"/>
  <c r="Z1446"/>
  <c r="AB1446" s="1"/>
  <c r="AC1446" s="1"/>
  <c r="AA1446"/>
  <c r="Z1638"/>
  <c r="AB1638" s="1"/>
  <c r="AC1638" s="1"/>
  <c r="AA1638"/>
  <c r="Z1854"/>
  <c r="AB1854" s="1"/>
  <c r="AC1854" s="1"/>
  <c r="AA1854"/>
  <c r="Z2038"/>
  <c r="AB2038" s="1"/>
  <c r="AC2038" s="1"/>
  <c r="AA2038"/>
  <c r="Z2214"/>
  <c r="AB2214" s="1"/>
  <c r="AC2214" s="1"/>
  <c r="AA2214"/>
  <c r="Z434"/>
  <c r="AB434" s="1"/>
  <c r="AC434" s="1"/>
  <c r="AA434"/>
  <c r="Z2122"/>
  <c r="AB2122" s="1"/>
  <c r="AC2122" s="1"/>
  <c r="AA2122"/>
  <c r="Z982"/>
  <c r="AB982" s="1"/>
  <c r="AC982" s="1"/>
  <c r="AA982"/>
  <c r="Z2077"/>
  <c r="AB2077" s="1"/>
  <c r="AC2077" s="1"/>
  <c r="AA2077"/>
  <c r="Z2339"/>
  <c r="AB2339" s="1"/>
  <c r="AC2339" s="1"/>
  <c r="AA2339"/>
  <c r="Z2177"/>
  <c r="AB2177" s="1"/>
  <c r="AC2177" s="1"/>
  <c r="AA2177"/>
  <c r="Z1765"/>
  <c r="AB1765" s="1"/>
  <c r="AC1765" s="1"/>
  <c r="AA1765"/>
  <c r="Z1893"/>
  <c r="AB1893" s="1"/>
  <c r="AC1893" s="1"/>
  <c r="AA1893"/>
  <c r="Z2021"/>
  <c r="AB2021" s="1"/>
  <c r="AC2021" s="1"/>
  <c r="AA2021"/>
  <c r="Z2141"/>
  <c r="AB2141" s="1"/>
  <c r="AC2141" s="1"/>
  <c r="AA2141"/>
  <c r="Z2213"/>
  <c r="AB2213" s="1"/>
  <c r="AC2213" s="1"/>
  <c r="AA2213"/>
  <c r="Z2195"/>
  <c r="AB2195" s="1"/>
  <c r="AC2195" s="1"/>
  <c r="AA2195"/>
  <c r="Z182"/>
  <c r="AB182" s="1"/>
  <c r="AC182" s="1"/>
  <c r="AA182"/>
  <c r="Z478"/>
  <c r="AB478" s="1"/>
  <c r="AC478" s="1"/>
  <c r="AA478"/>
  <c r="Z862"/>
  <c r="AB862" s="1"/>
  <c r="AC862" s="1"/>
  <c r="AA862"/>
  <c r="Z1270"/>
  <c r="AB1270" s="1"/>
  <c r="AC1270" s="1"/>
  <c r="AA1270"/>
  <c r="Z1670"/>
  <c r="AB1670" s="1"/>
  <c r="AC1670" s="1"/>
  <c r="AA1670"/>
  <c r="Z234"/>
  <c r="AB234" s="1"/>
  <c r="AC234" s="1"/>
  <c r="AA234"/>
  <c r="Z2378"/>
  <c r="AB2378" s="1"/>
  <c r="AC2378" s="1"/>
  <c r="AA2378"/>
  <c r="Z2310"/>
  <c r="AB2310" s="1"/>
  <c r="AC2310" s="1"/>
  <c r="AA2310"/>
  <c r="Z618"/>
  <c r="AB618" s="1"/>
  <c r="AC618" s="1"/>
  <c r="AA618"/>
  <c r="Z978"/>
  <c r="AB978" s="1"/>
  <c r="AC978" s="1"/>
  <c r="AA978"/>
  <c r="Z1170"/>
  <c r="AB1170" s="1"/>
  <c r="AC1170" s="1"/>
  <c r="AA1170"/>
  <c r="Z1706"/>
  <c r="AB1706" s="1"/>
  <c r="AC1706" s="1"/>
  <c r="AA1706"/>
  <c r="Z2194"/>
  <c r="AB2194" s="1"/>
  <c r="AC2194" s="1"/>
  <c r="AA2194"/>
  <c r="Z1606"/>
  <c r="AB1606" s="1"/>
  <c r="AC1606" s="1"/>
  <c r="AA1606"/>
  <c r="Z1418"/>
  <c r="AB1418" s="1"/>
  <c r="AC1418" s="1"/>
  <c r="AA1418"/>
  <c r="Z2082"/>
  <c r="AB2082" s="1"/>
  <c r="AC2082" s="1"/>
  <c r="AA2082"/>
  <c r="Z1510"/>
  <c r="AB1510" s="1"/>
  <c r="AC1510" s="1"/>
  <c r="AA1510"/>
  <c r="Z1110"/>
  <c r="AB1110" s="1"/>
  <c r="AC1110" s="1"/>
  <c r="AA1110"/>
  <c r="Z831"/>
  <c r="AB831" s="1"/>
  <c r="AC831" s="1"/>
  <c r="AA831"/>
  <c r="Z575"/>
  <c r="AB575" s="1"/>
  <c r="AC575" s="1"/>
  <c r="AA575"/>
  <c r="Z1873"/>
  <c r="AB1873" s="1"/>
  <c r="AC1873" s="1"/>
  <c r="AA1873"/>
  <c r="Z1764"/>
  <c r="AB1764" s="1"/>
  <c r="AC1764" s="1"/>
  <c r="AA1764"/>
  <c r="Z1892"/>
  <c r="AB1892" s="1"/>
  <c r="AC1892" s="1"/>
  <c r="AA1892"/>
  <c r="Z2020"/>
  <c r="AB2020" s="1"/>
  <c r="AC2020" s="1"/>
  <c r="AA2020"/>
  <c r="Z165"/>
  <c r="AB165" s="1"/>
  <c r="AC165" s="1"/>
  <c r="AA165"/>
  <c r="Z229"/>
  <c r="AB229" s="1"/>
  <c r="AC229" s="1"/>
  <c r="AA229"/>
  <c r="Z293"/>
  <c r="AB293" s="1"/>
  <c r="AC293" s="1"/>
  <c r="AA293"/>
  <c r="Z365"/>
  <c r="AB365" s="1"/>
  <c r="AC365" s="1"/>
  <c r="AA365"/>
  <c r="Z429"/>
  <c r="AB429" s="1"/>
  <c r="AC429" s="1"/>
  <c r="AA429"/>
  <c r="Z493"/>
  <c r="AB493" s="1"/>
  <c r="AC493" s="1"/>
  <c r="AA493"/>
  <c r="Z557"/>
  <c r="AB557" s="1"/>
  <c r="AC557" s="1"/>
  <c r="AA557"/>
  <c r="Z613"/>
  <c r="AB613" s="1"/>
  <c r="AC613" s="1"/>
  <c r="AA613"/>
  <c r="Z685"/>
  <c r="AB685" s="1"/>
  <c r="AC685" s="1"/>
  <c r="AA685"/>
  <c r="Z741"/>
  <c r="AB741" s="1"/>
  <c r="AC741" s="1"/>
  <c r="AA741"/>
  <c r="Z805"/>
  <c r="AB805" s="1"/>
  <c r="AC805" s="1"/>
  <c r="AA805"/>
  <c r="Z869"/>
  <c r="AB869" s="1"/>
  <c r="AC869" s="1"/>
  <c r="AA869"/>
  <c r="Z933"/>
  <c r="AB933" s="1"/>
  <c r="AC933" s="1"/>
  <c r="AA933"/>
  <c r="Z997"/>
  <c r="AB997" s="1"/>
  <c r="AC997" s="1"/>
  <c r="AA997"/>
  <c r="Z1061"/>
  <c r="AB1061" s="1"/>
  <c r="AC1061" s="1"/>
  <c r="AA1061"/>
  <c r="Z1125"/>
  <c r="AB1125" s="1"/>
  <c r="AC1125" s="1"/>
  <c r="AA1125"/>
  <c r="Z1189"/>
  <c r="AB1189" s="1"/>
  <c r="AC1189" s="1"/>
  <c r="AA1189"/>
  <c r="Z1253"/>
  <c r="AB1253" s="1"/>
  <c r="AC1253" s="1"/>
  <c r="AA1253"/>
  <c r="Z1317"/>
  <c r="AB1317" s="1"/>
  <c r="AC1317" s="1"/>
  <c r="AA1317"/>
  <c r="Z1381"/>
  <c r="AB1381" s="1"/>
  <c r="AC1381" s="1"/>
  <c r="AA1381"/>
  <c r="Z1445"/>
  <c r="AB1445" s="1"/>
  <c r="AC1445" s="1"/>
  <c r="AA1445"/>
  <c r="Z1509"/>
  <c r="AB1509" s="1"/>
  <c r="AC1509" s="1"/>
  <c r="AA1509"/>
  <c r="Z1573"/>
  <c r="AB1573" s="1"/>
  <c r="AC1573" s="1"/>
  <c r="AA1573"/>
  <c r="Z1637"/>
  <c r="AB1637" s="1"/>
  <c r="AC1637" s="1"/>
  <c r="AA1637"/>
  <c r="Z1701"/>
  <c r="AB1701" s="1"/>
  <c r="AC1701" s="1"/>
  <c r="AA1701"/>
  <c r="Z1772"/>
  <c r="AB1772" s="1"/>
  <c r="AC1772" s="1"/>
  <c r="AA1772"/>
  <c r="Z1900"/>
  <c r="AB1900" s="1"/>
  <c r="AC1900" s="1"/>
  <c r="AA1900"/>
  <c r="Z2028"/>
  <c r="AB2028" s="1"/>
  <c r="AC2028" s="1"/>
  <c r="AA2028"/>
  <c r="Z124"/>
  <c r="AB124" s="1"/>
  <c r="AC124" s="1"/>
  <c r="AA124"/>
  <c r="Z188"/>
  <c r="AB188" s="1"/>
  <c r="AC188" s="1"/>
  <c r="AA188"/>
  <c r="Z252"/>
  <c r="AB252" s="1"/>
  <c r="AC252" s="1"/>
  <c r="AA252"/>
  <c r="Z316"/>
  <c r="AB316" s="1"/>
  <c r="AC316" s="1"/>
  <c r="AA316"/>
  <c r="Z436"/>
  <c r="AB436" s="1"/>
  <c r="AC436" s="1"/>
  <c r="AA436"/>
  <c r="Z500"/>
  <c r="AB500" s="1"/>
  <c r="AC500" s="1"/>
  <c r="AA500"/>
  <c r="Z572"/>
  <c r="AB572" s="1"/>
  <c r="AC572" s="1"/>
  <c r="AA572"/>
  <c r="Z636"/>
  <c r="AB636" s="1"/>
  <c r="AC636" s="1"/>
  <c r="AA636"/>
  <c r="Z692"/>
  <c r="AB692" s="1"/>
  <c r="AC692" s="1"/>
  <c r="AA692"/>
  <c r="Z764"/>
  <c r="AB764" s="1"/>
  <c r="AC764" s="1"/>
  <c r="AA764"/>
  <c r="Z828"/>
  <c r="AB828" s="1"/>
  <c r="AC828" s="1"/>
  <c r="AA828"/>
  <c r="Z892"/>
  <c r="AB892" s="1"/>
  <c r="AC892" s="1"/>
  <c r="AA892"/>
  <c r="Z956"/>
  <c r="AB956" s="1"/>
  <c r="AC956" s="1"/>
  <c r="AA956"/>
  <c r="Z1020"/>
  <c r="AB1020" s="1"/>
  <c r="AC1020" s="1"/>
  <c r="AA1020"/>
  <c r="Z1084"/>
  <c r="AB1084" s="1"/>
  <c r="AC1084" s="1"/>
  <c r="AA1084"/>
  <c r="Z1148"/>
  <c r="AB1148" s="1"/>
  <c r="AC1148" s="1"/>
  <c r="AA1148"/>
  <c r="Z1212"/>
  <c r="AB1212" s="1"/>
  <c r="AC1212" s="1"/>
  <c r="AA1212"/>
  <c r="Z1276"/>
  <c r="AB1276" s="1"/>
  <c r="AC1276" s="1"/>
  <c r="AA1276"/>
  <c r="Z1340"/>
  <c r="AB1340" s="1"/>
  <c r="AC1340" s="1"/>
  <c r="AA1340"/>
  <c r="Z1404"/>
  <c r="AB1404" s="1"/>
  <c r="AC1404" s="1"/>
  <c r="AA1404"/>
  <c r="Z1468"/>
  <c r="AB1468" s="1"/>
  <c r="AC1468" s="1"/>
  <c r="AA1468"/>
  <c r="Z1532"/>
  <c r="AB1532" s="1"/>
  <c r="AC1532" s="1"/>
  <c r="AA1532"/>
  <c r="Z1596"/>
  <c r="AB1596" s="1"/>
  <c r="AC1596" s="1"/>
  <c r="AA1596"/>
  <c r="Z1660"/>
  <c r="AB1660" s="1"/>
  <c r="AC1660" s="1"/>
  <c r="AA1660"/>
  <c r="Z1724"/>
  <c r="AB1724" s="1"/>
  <c r="AC1724" s="1"/>
  <c r="AA1724"/>
  <c r="Z1857"/>
  <c r="AB1857" s="1"/>
  <c r="AC1857" s="1"/>
  <c r="AA1857"/>
  <c r="Z1784"/>
  <c r="AB1784" s="1"/>
  <c r="AC1784" s="1"/>
  <c r="AA1784"/>
  <c r="Z1912"/>
  <c r="AB1912" s="1"/>
  <c r="AC1912" s="1"/>
  <c r="AA1912"/>
  <c r="Z2040"/>
  <c r="AB2040" s="1"/>
  <c r="AC2040" s="1"/>
  <c r="AA2040"/>
  <c r="Z1096"/>
  <c r="AB1096" s="1"/>
  <c r="AC1096" s="1"/>
  <c r="AA1096"/>
  <c r="Z1176"/>
  <c r="AB1176" s="1"/>
  <c r="AC1176" s="1"/>
  <c r="AA1176"/>
  <c r="Z1240"/>
  <c r="AB1240" s="1"/>
  <c r="AC1240" s="1"/>
  <c r="AA1240"/>
  <c r="Z1304"/>
  <c r="AB1304" s="1"/>
  <c r="AC1304" s="1"/>
  <c r="AA1304"/>
  <c r="Z1841"/>
  <c r="AB1841" s="1"/>
  <c r="AC1841" s="1"/>
  <c r="AA1841"/>
  <c r="Z2105"/>
  <c r="AB2105" s="1"/>
  <c r="AC2105" s="1"/>
  <c r="AA2105"/>
  <c r="Z1876"/>
  <c r="AB1876" s="1"/>
  <c r="AC1876" s="1"/>
  <c r="AA1876"/>
  <c r="Z2004"/>
  <c r="AB2004" s="1"/>
  <c r="AC2004" s="1"/>
  <c r="AA2004"/>
  <c r="Z164"/>
  <c r="AB164" s="1"/>
  <c r="AC164" s="1"/>
  <c r="AA164"/>
  <c r="Z228"/>
  <c r="AB228" s="1"/>
  <c r="AC228" s="1"/>
  <c r="AA228"/>
  <c r="Z292"/>
  <c r="AB292" s="1"/>
  <c r="AC292" s="1"/>
  <c r="AA292"/>
  <c r="Z364"/>
  <c r="AB364" s="1"/>
  <c r="AC364" s="1"/>
  <c r="AA364"/>
  <c r="Z428"/>
  <c r="AB428" s="1"/>
  <c r="AC428" s="1"/>
  <c r="AA428"/>
  <c r="Z492"/>
  <c r="AB492" s="1"/>
  <c r="AC492" s="1"/>
  <c r="AA492"/>
  <c r="Z556"/>
  <c r="AB556" s="1"/>
  <c r="AC556" s="1"/>
  <c r="AA556"/>
  <c r="Z612"/>
  <c r="AB612" s="1"/>
  <c r="AC612" s="1"/>
  <c r="AA612"/>
  <c r="Z684"/>
  <c r="AB684" s="1"/>
  <c r="AC684" s="1"/>
  <c r="AA684"/>
  <c r="Z740"/>
  <c r="AA740"/>
  <c r="Z804"/>
  <c r="AB804" s="1"/>
  <c r="AC804" s="1"/>
  <c r="AA804"/>
  <c r="Z868"/>
  <c r="AB868" s="1"/>
  <c r="AC868" s="1"/>
  <c r="AA868"/>
  <c r="Z932"/>
  <c r="AB932" s="1"/>
  <c r="AC932" s="1"/>
  <c r="AA932"/>
  <c r="Z996"/>
  <c r="AB996" s="1"/>
  <c r="AC996" s="1"/>
  <c r="AA996"/>
  <c r="Z1060"/>
  <c r="AB1060" s="1"/>
  <c r="AC1060" s="1"/>
  <c r="AA1060"/>
  <c r="Z1124"/>
  <c r="AB1124" s="1"/>
  <c r="AC1124" s="1"/>
  <c r="AA1124"/>
  <c r="Z1188"/>
  <c r="AB1188" s="1"/>
  <c r="AC1188" s="1"/>
  <c r="AA1188"/>
  <c r="Z1252"/>
  <c r="AB1252" s="1"/>
  <c r="AC1252" s="1"/>
  <c r="AA1252"/>
  <c r="Z1316"/>
  <c r="AB1316" s="1"/>
  <c r="AC1316" s="1"/>
  <c r="AA1316"/>
  <c r="Z1380"/>
  <c r="AB1380" s="1"/>
  <c r="AC1380" s="1"/>
  <c r="AA1380"/>
  <c r="Z1444"/>
  <c r="AB1444" s="1"/>
  <c r="AC1444" s="1"/>
  <c r="AA1444"/>
  <c r="Z1508"/>
  <c r="AB1508" s="1"/>
  <c r="AC1508" s="1"/>
  <c r="AA1508"/>
  <c r="Z1572"/>
  <c r="AB1572" s="1"/>
  <c r="AC1572" s="1"/>
  <c r="AA1572"/>
  <c r="Z1636"/>
  <c r="AB1636" s="1"/>
  <c r="AC1636" s="1"/>
  <c r="AA1636"/>
  <c r="Z1700"/>
  <c r="AB1700" s="1"/>
  <c r="AC1700" s="1"/>
  <c r="AA1700"/>
  <c r="Z2113"/>
  <c r="AB2113" s="1"/>
  <c r="AC2113" s="1"/>
  <c r="AA2113"/>
  <c r="Z1884"/>
  <c r="AB1884" s="1"/>
  <c r="AC1884" s="1"/>
  <c r="AA1884"/>
  <c r="Z2012"/>
  <c r="AB2012" s="1"/>
  <c r="AC2012" s="1"/>
  <c r="AA2012"/>
  <c r="Z109"/>
  <c r="AB109" s="1"/>
  <c r="AC109" s="1"/>
  <c r="AA109"/>
  <c r="Z173"/>
  <c r="AB173" s="1"/>
  <c r="AC173" s="1"/>
  <c r="AA173"/>
  <c r="Z237"/>
  <c r="AB237" s="1"/>
  <c r="AC237" s="1"/>
  <c r="AA237"/>
  <c r="Z301"/>
  <c r="AB301" s="1"/>
  <c r="AC301" s="1"/>
  <c r="AA301"/>
  <c r="Z357"/>
  <c r="AB357" s="1"/>
  <c r="AC357" s="1"/>
  <c r="AA357"/>
  <c r="Z421"/>
  <c r="AB421" s="1"/>
  <c r="AC421" s="1"/>
  <c r="AA421"/>
  <c r="Z485"/>
  <c r="AB485" s="1"/>
  <c r="AC485" s="1"/>
  <c r="AA485"/>
  <c r="Z621"/>
  <c r="AB621" s="1"/>
  <c r="AC621" s="1"/>
  <c r="AA621"/>
  <c r="Z677"/>
  <c r="AB677" s="1"/>
  <c r="AC677" s="1"/>
  <c r="AA677"/>
  <c r="Z749"/>
  <c r="AB749" s="1"/>
  <c r="AC749" s="1"/>
  <c r="AA749"/>
  <c r="Z813"/>
  <c r="AB813" s="1"/>
  <c r="AC813" s="1"/>
  <c r="AA813"/>
  <c r="Z877"/>
  <c r="AB877" s="1"/>
  <c r="AC877" s="1"/>
  <c r="AA877"/>
  <c r="Z941"/>
  <c r="AB941" s="1"/>
  <c r="AC941" s="1"/>
  <c r="AA941"/>
  <c r="Z1005"/>
  <c r="AB1005" s="1"/>
  <c r="AC1005" s="1"/>
  <c r="AA1005"/>
  <c r="Z1069"/>
  <c r="AB1069" s="1"/>
  <c r="AC1069" s="1"/>
  <c r="AA1069"/>
  <c r="Z1133"/>
  <c r="AB1133" s="1"/>
  <c r="AC1133" s="1"/>
  <c r="AA1133"/>
  <c r="Z1197"/>
  <c r="AB1197" s="1"/>
  <c r="AC1197" s="1"/>
  <c r="AA1197"/>
  <c r="Z1261"/>
  <c r="AB1261" s="1"/>
  <c r="AC1261" s="1"/>
  <c r="AA1261"/>
  <c r="Z1325"/>
  <c r="AB1325" s="1"/>
  <c r="AC1325" s="1"/>
  <c r="AA1325"/>
  <c r="Z1389"/>
  <c r="AB1389" s="1"/>
  <c r="AC1389" s="1"/>
  <c r="AA1389"/>
  <c r="Z1453"/>
  <c r="AB1453" s="1"/>
  <c r="AC1453" s="1"/>
  <c r="AA1453"/>
  <c r="Z1517"/>
  <c r="AB1517" s="1"/>
  <c r="AC1517" s="1"/>
  <c r="AA1517"/>
  <c r="Z1581"/>
  <c r="AB1581" s="1"/>
  <c r="AC1581" s="1"/>
  <c r="AA1581"/>
  <c r="Z1645"/>
  <c r="AB1645" s="1"/>
  <c r="AC1645" s="1"/>
  <c r="AA1645"/>
  <c r="Z1709"/>
  <c r="AB1709" s="1"/>
  <c r="AC1709" s="1"/>
  <c r="AA1709"/>
  <c r="Z1413"/>
  <c r="AB1413" s="1"/>
  <c r="AC1413" s="1"/>
  <c r="AA1413"/>
  <c r="Z1477"/>
  <c r="AB1477" s="1"/>
  <c r="AC1477" s="1"/>
  <c r="AA1477"/>
  <c r="Z1541"/>
  <c r="AB1541" s="1"/>
  <c r="AC1541" s="1"/>
  <c r="AA1541"/>
  <c r="Z1605"/>
  <c r="AB1605" s="1"/>
  <c r="AC1605" s="1"/>
  <c r="AA1605"/>
  <c r="Z1669"/>
  <c r="AB1669" s="1"/>
  <c r="AC1669" s="1"/>
  <c r="AA1669"/>
  <c r="Z1733"/>
  <c r="AB1733" s="1"/>
  <c r="AC1733" s="1"/>
  <c r="AA1733"/>
  <c r="Z1836"/>
  <c r="AB1836" s="1"/>
  <c r="AC1836" s="1"/>
  <c r="AA1836"/>
  <c r="Z1964"/>
  <c r="AB1964" s="1"/>
  <c r="AC1964" s="1"/>
  <c r="AA1964"/>
  <c r="Z156"/>
  <c r="AB156" s="1"/>
  <c r="AC156" s="1"/>
  <c r="AA156"/>
  <c r="Z220"/>
  <c r="AB220" s="1"/>
  <c r="AC220" s="1"/>
  <c r="AA220"/>
  <c r="Z404"/>
  <c r="AB404" s="1"/>
  <c r="AC404" s="1"/>
  <c r="AA404"/>
  <c r="Z468"/>
  <c r="AB468" s="1"/>
  <c r="AC468" s="1"/>
  <c r="AA468"/>
  <c r="Z532"/>
  <c r="AB532" s="1"/>
  <c r="AC532" s="1"/>
  <c r="AA532"/>
  <c r="Z604"/>
  <c r="AB604" s="1"/>
  <c r="AC604" s="1"/>
  <c r="AA604"/>
  <c r="Z668"/>
  <c r="AB668" s="1"/>
  <c r="AC668" s="1"/>
  <c r="AA668"/>
  <c r="Z732"/>
  <c r="AB732" s="1"/>
  <c r="AC732" s="1"/>
  <c r="AA732"/>
  <c r="Z796"/>
  <c r="AB796" s="1"/>
  <c r="AC796" s="1"/>
  <c r="AA796"/>
  <c r="Z860"/>
  <c r="AB860" s="1"/>
  <c r="AC860" s="1"/>
  <c r="AA860"/>
  <c r="Z924"/>
  <c r="AB924" s="1"/>
  <c r="AC924" s="1"/>
  <c r="AA924"/>
  <c r="Z988"/>
  <c r="AB988" s="1"/>
  <c r="AC988" s="1"/>
  <c r="AA988"/>
  <c r="Z1052"/>
  <c r="AB1052" s="1"/>
  <c r="AC1052" s="1"/>
  <c r="AA1052"/>
  <c r="Z1116"/>
  <c r="AB1116" s="1"/>
  <c r="AC1116" s="1"/>
  <c r="AA1116"/>
  <c r="Z1180"/>
  <c r="AB1180" s="1"/>
  <c r="AC1180" s="1"/>
  <c r="AA1180"/>
  <c r="Z1244"/>
  <c r="AB1244" s="1"/>
  <c r="AC1244" s="1"/>
  <c r="AA1244"/>
  <c r="Z1308"/>
  <c r="AB1308" s="1"/>
  <c r="AC1308" s="1"/>
  <c r="AA1308"/>
  <c r="Z1372"/>
  <c r="AB1372" s="1"/>
  <c r="AC1372" s="1"/>
  <c r="AA1372"/>
  <c r="Z1436"/>
  <c r="AB1436" s="1"/>
  <c r="AC1436" s="1"/>
  <c r="AA1436"/>
  <c r="Z1500"/>
  <c r="AB1500" s="1"/>
  <c r="AC1500" s="1"/>
  <c r="AA1500"/>
  <c r="Z1564"/>
  <c r="AB1564" s="1"/>
  <c r="AC1564" s="1"/>
  <c r="AA1564"/>
  <c r="Z1628"/>
  <c r="AB1628" s="1"/>
  <c r="AC1628" s="1"/>
  <c r="AA1628"/>
  <c r="Z1692"/>
  <c r="AB1692" s="1"/>
  <c r="AC1692" s="1"/>
  <c r="AA1692"/>
  <c r="Z1756"/>
  <c r="AB1756" s="1"/>
  <c r="AC1756" s="1"/>
  <c r="AA1756"/>
  <c r="Z1985"/>
  <c r="AB1985" s="1"/>
  <c r="AC1985" s="1"/>
  <c r="AA1985"/>
  <c r="Z1848"/>
  <c r="AB1848" s="1"/>
  <c r="AC1848" s="1"/>
  <c r="AA1848"/>
  <c r="Z1976"/>
  <c r="AB1976" s="1"/>
  <c r="AC1976" s="1"/>
  <c r="AA1976"/>
  <c r="Z2104"/>
  <c r="AB2104" s="1"/>
  <c r="AC2104" s="1"/>
  <c r="AA2104"/>
  <c r="Z1144"/>
  <c r="AB1144" s="1"/>
  <c r="AC1144" s="1"/>
  <c r="AA1144"/>
  <c r="Z1208"/>
  <c r="AB1208" s="1"/>
  <c r="AC1208" s="1"/>
  <c r="AA1208"/>
  <c r="Z1272"/>
  <c r="AB1272" s="1"/>
  <c r="AC1272" s="1"/>
  <c r="AA1272"/>
  <c r="Z1336"/>
  <c r="AB1336" s="1"/>
  <c r="AC1336" s="1"/>
  <c r="AA1336"/>
  <c r="Z1408"/>
  <c r="AB1408" s="1"/>
  <c r="AC1408" s="1"/>
  <c r="AA1408"/>
  <c r="Z1472"/>
  <c r="AB1472" s="1"/>
  <c r="AC1472" s="1"/>
  <c r="AA1472"/>
  <c r="Z1528"/>
  <c r="AB1528" s="1"/>
  <c r="AC1528" s="1"/>
  <c r="AA1528"/>
  <c r="Z1592"/>
  <c r="AB1592" s="1"/>
  <c r="AC1592" s="1"/>
  <c r="AA1592"/>
  <c r="Z1656"/>
  <c r="AB1656" s="1"/>
  <c r="AC1656" s="1"/>
  <c r="AA1656"/>
  <c r="Z1720"/>
  <c r="AB1720" s="1"/>
  <c r="AC1720" s="1"/>
  <c r="AA1720"/>
  <c r="Z2108"/>
  <c r="AB2108" s="1"/>
  <c r="AC2108" s="1"/>
  <c r="AA2108"/>
  <c r="Z1888"/>
  <c r="AB1888" s="1"/>
  <c r="AC1888" s="1"/>
  <c r="AA1888"/>
  <c r="Z2016"/>
  <c r="AB2016" s="1"/>
  <c r="AC2016" s="1"/>
  <c r="AA2016"/>
  <c r="Z113"/>
  <c r="AB113" s="1"/>
  <c r="AC113" s="1"/>
  <c r="AA113"/>
  <c r="Z145"/>
  <c r="AB145" s="1"/>
  <c r="AC145" s="1"/>
  <c r="AA145"/>
  <c r="Z177"/>
  <c r="AB177" s="1"/>
  <c r="AC177" s="1"/>
  <c r="AA177"/>
  <c r="Z209"/>
  <c r="AB209" s="1"/>
  <c r="AC209" s="1"/>
  <c r="AA209"/>
  <c r="Z241"/>
  <c r="AB241" s="1"/>
  <c r="AC241" s="1"/>
  <c r="AA241"/>
  <c r="Z273"/>
  <c r="AB273" s="1"/>
  <c r="AC273" s="1"/>
  <c r="AA273"/>
  <c r="Z305"/>
  <c r="AB305" s="1"/>
  <c r="AC305" s="1"/>
  <c r="AA305"/>
  <c r="Z337"/>
  <c r="AB337" s="1"/>
  <c r="AC337" s="1"/>
  <c r="AA337"/>
  <c r="Z369"/>
  <c r="AB369" s="1"/>
  <c r="AC369" s="1"/>
  <c r="AA369"/>
  <c r="Z401"/>
  <c r="AB401" s="1"/>
  <c r="AC401" s="1"/>
  <c r="AA401"/>
  <c r="Z433"/>
  <c r="AB433" s="1"/>
  <c r="AC433" s="1"/>
  <c r="AA433"/>
  <c r="Z465"/>
  <c r="AB465" s="1"/>
  <c r="AC465" s="1"/>
  <c r="AA465"/>
  <c r="Z497"/>
  <c r="AB497" s="1"/>
  <c r="AC497" s="1"/>
  <c r="AA497"/>
  <c r="Z529"/>
  <c r="AB529" s="1"/>
  <c r="AC529" s="1"/>
  <c r="AA529"/>
  <c r="Z569"/>
  <c r="AB569" s="1"/>
  <c r="AC569" s="1"/>
  <c r="AA569"/>
  <c r="Z601"/>
  <c r="AB601" s="1"/>
  <c r="AC601" s="1"/>
  <c r="AA601"/>
  <c r="Z633"/>
  <c r="AB633" s="1"/>
  <c r="AC633" s="1"/>
  <c r="AA633"/>
  <c r="Z665"/>
  <c r="AB665" s="1"/>
  <c r="AC665" s="1"/>
  <c r="AA665"/>
  <c r="Z697"/>
  <c r="AB697" s="1"/>
  <c r="AC697" s="1"/>
  <c r="AA697"/>
  <c r="Z729"/>
  <c r="AB729" s="1"/>
  <c r="AC729" s="1"/>
  <c r="AA729"/>
  <c r="Z761"/>
  <c r="AB761" s="1"/>
  <c r="AC761" s="1"/>
  <c r="AA761"/>
  <c r="Z793"/>
  <c r="AB793" s="1"/>
  <c r="AC793" s="1"/>
  <c r="AA793"/>
  <c r="Z825"/>
  <c r="AB825" s="1"/>
  <c r="AC825" s="1"/>
  <c r="AA825"/>
  <c r="Z857"/>
  <c r="AB857" s="1"/>
  <c r="AC857" s="1"/>
  <c r="AA857"/>
  <c r="Z889"/>
  <c r="AB889" s="1"/>
  <c r="AC889" s="1"/>
  <c r="AA889"/>
  <c r="Z921"/>
  <c r="AA921"/>
  <c r="Z953"/>
  <c r="AB953" s="1"/>
  <c r="AC953" s="1"/>
  <c r="AA953"/>
  <c r="Z985"/>
  <c r="AB985" s="1"/>
  <c r="AC985" s="1"/>
  <c r="AA985"/>
  <c r="Z1017"/>
  <c r="AB1017" s="1"/>
  <c r="AC1017" s="1"/>
  <c r="AA1017"/>
  <c r="Z1049"/>
  <c r="AB1049" s="1"/>
  <c r="AC1049" s="1"/>
  <c r="AA1049"/>
  <c r="Z1081"/>
  <c r="AB1081" s="1"/>
  <c r="AC1081" s="1"/>
  <c r="AA1081"/>
  <c r="Z1121"/>
  <c r="AB1121" s="1"/>
  <c r="AC1121" s="1"/>
  <c r="AA1121"/>
  <c r="Z1185"/>
  <c r="AB1185" s="1"/>
  <c r="AC1185" s="1"/>
  <c r="AA1185"/>
  <c r="Z1249"/>
  <c r="AB1249" s="1"/>
  <c r="AC1249" s="1"/>
  <c r="AA1249"/>
  <c r="Z1313"/>
  <c r="AB1313" s="1"/>
  <c r="AC1313" s="1"/>
  <c r="AA1313"/>
  <c r="Z1377"/>
  <c r="AB1377" s="1"/>
  <c r="AC1377" s="1"/>
  <c r="AA1377"/>
  <c r="Z1433"/>
  <c r="AB1433" s="1"/>
  <c r="AC1433" s="1"/>
  <c r="AA1433"/>
  <c r="Z1497"/>
  <c r="AB1497" s="1"/>
  <c r="AC1497" s="1"/>
  <c r="AA1497"/>
  <c r="Z1569"/>
  <c r="AB1569" s="1"/>
  <c r="AC1569" s="1"/>
  <c r="AA1569"/>
  <c r="Z1633"/>
  <c r="AB1633" s="1"/>
  <c r="AC1633" s="1"/>
  <c r="AA1633"/>
  <c r="Z1697"/>
  <c r="AB1697" s="1"/>
  <c r="AC1697" s="1"/>
  <c r="AA1697"/>
  <c r="Z1761"/>
  <c r="AB1761" s="1"/>
  <c r="AC1761" s="1"/>
  <c r="AA1761"/>
  <c r="Z2160"/>
  <c r="AB2160" s="1"/>
  <c r="AC2160" s="1"/>
  <c r="AA2160"/>
  <c r="Z2252"/>
  <c r="AB2252" s="1"/>
  <c r="AC2252" s="1"/>
  <c r="AA2252"/>
  <c r="Z2136"/>
  <c r="AB2136" s="1"/>
  <c r="AC2136" s="1"/>
  <c r="AA2136"/>
  <c r="Z2364"/>
  <c r="AB2364" s="1"/>
  <c r="AC2364" s="1"/>
  <c r="AA2364"/>
  <c r="Z2260"/>
  <c r="AB2260" s="1"/>
  <c r="AC2260" s="1"/>
  <c r="AA2260"/>
  <c r="Z2328"/>
  <c r="AB2328" s="1"/>
  <c r="AC2328" s="1"/>
  <c r="AA2328"/>
  <c r="Z187"/>
  <c r="AB187" s="1"/>
  <c r="AC187" s="1"/>
  <c r="AA187"/>
  <c r="Z251"/>
  <c r="AB251" s="1"/>
  <c r="AC251" s="1"/>
  <c r="AA251"/>
  <c r="Z315"/>
  <c r="AB315" s="1"/>
  <c r="AC315" s="1"/>
  <c r="AA315"/>
  <c r="Z379"/>
  <c r="AB379" s="1"/>
  <c r="AC379" s="1"/>
  <c r="AA379"/>
  <c r="Z443"/>
  <c r="AB443" s="1"/>
  <c r="AC443" s="1"/>
  <c r="AA443"/>
  <c r="Z507"/>
  <c r="AB507" s="1"/>
  <c r="AC507" s="1"/>
  <c r="AA507"/>
  <c r="Z571"/>
  <c r="AB571" s="1"/>
  <c r="AC571" s="1"/>
  <c r="AA571"/>
  <c r="Z635"/>
  <c r="AB635" s="1"/>
  <c r="AC635" s="1"/>
  <c r="AA635"/>
  <c r="Z699"/>
  <c r="AB699" s="1"/>
  <c r="AC699" s="1"/>
  <c r="AA699"/>
  <c r="Z763"/>
  <c r="AB763" s="1"/>
  <c r="AC763" s="1"/>
  <c r="AA763"/>
  <c r="Z827"/>
  <c r="AB827" s="1"/>
  <c r="AC827" s="1"/>
  <c r="AA827"/>
  <c r="Z891"/>
  <c r="AB891" s="1"/>
  <c r="AC891" s="1"/>
  <c r="AA891"/>
  <c r="Z955"/>
  <c r="AB955" s="1"/>
  <c r="AC955" s="1"/>
  <c r="AA955"/>
  <c r="Z1019"/>
  <c r="AB1019" s="1"/>
  <c r="AC1019" s="1"/>
  <c r="AA1019"/>
  <c r="Z1083"/>
  <c r="AB1083" s="1"/>
  <c r="AC1083" s="1"/>
  <c r="AA1083"/>
  <c r="Z1147"/>
  <c r="AB1147" s="1"/>
  <c r="AC1147" s="1"/>
  <c r="AA1147"/>
  <c r="Z1211"/>
  <c r="AB1211" s="1"/>
  <c r="AC1211" s="1"/>
  <c r="AA1211"/>
  <c r="Z1275"/>
  <c r="AB1275" s="1"/>
  <c r="AC1275" s="1"/>
  <c r="AA1275"/>
  <c r="Z1339"/>
  <c r="AB1339" s="1"/>
  <c r="AC1339" s="1"/>
  <c r="AA1339"/>
  <c r="Z1403"/>
  <c r="AB1403" s="1"/>
  <c r="AC1403" s="1"/>
  <c r="AA1403"/>
  <c r="Z1467"/>
  <c r="AB1467" s="1"/>
  <c r="AC1467" s="1"/>
  <c r="AA1467"/>
  <c r="Z1531"/>
  <c r="AB1531" s="1"/>
  <c r="AC1531" s="1"/>
  <c r="AA1531"/>
  <c r="Z1595"/>
  <c r="AB1595" s="1"/>
  <c r="AC1595" s="1"/>
  <c r="AA1595"/>
  <c r="Z1659"/>
  <c r="AB1659" s="1"/>
  <c r="AC1659" s="1"/>
  <c r="AA1659"/>
  <c r="Z1723"/>
  <c r="AB1723" s="1"/>
  <c r="AC1723" s="1"/>
  <c r="AA1723"/>
  <c r="Z1787"/>
  <c r="AB1787" s="1"/>
  <c r="AC1787" s="1"/>
  <c r="AA1787"/>
  <c r="Z1875"/>
  <c r="AB1875" s="1"/>
  <c r="AC1875" s="1"/>
  <c r="AA1875"/>
  <c r="Z1939"/>
  <c r="AB1939" s="1"/>
  <c r="AC1939" s="1"/>
  <c r="AA1939"/>
  <c r="Z2011"/>
  <c r="AB2011" s="1"/>
  <c r="AC2011" s="1"/>
  <c r="AA2011"/>
  <c r="Z2091"/>
  <c r="AB2091" s="1"/>
  <c r="AC2091" s="1"/>
  <c r="AA2091"/>
  <c r="Z2163"/>
  <c r="AB2163" s="1"/>
  <c r="AC2163" s="1"/>
  <c r="AA2163"/>
  <c r="Z871"/>
  <c r="AB871" s="1"/>
  <c r="AC871" s="1"/>
  <c r="AA871"/>
  <c r="Z1127"/>
  <c r="AB1127" s="1"/>
  <c r="AC1127" s="1"/>
  <c r="AA1127"/>
  <c r="Z1375"/>
  <c r="AB1375" s="1"/>
  <c r="AC1375" s="1"/>
  <c r="AA1375"/>
  <c r="Z1647"/>
  <c r="AB1647" s="1"/>
  <c r="AC1647" s="1"/>
  <c r="AA1647"/>
  <c r="Z1903"/>
  <c r="AB1903" s="1"/>
  <c r="AC1903" s="1"/>
  <c r="AA1903"/>
  <c r="Z2167"/>
  <c r="AB2167" s="1"/>
  <c r="AC2167" s="1"/>
  <c r="AA2167"/>
  <c r="Z810"/>
  <c r="AB810" s="1"/>
  <c r="AC810" s="1"/>
  <c r="AA810"/>
  <c r="Z1306"/>
  <c r="AB1306" s="1"/>
  <c r="AC1306" s="1"/>
  <c r="AA1306"/>
  <c r="Z2114"/>
  <c r="AB2114" s="1"/>
  <c r="AC2114" s="1"/>
  <c r="AA2114"/>
  <c r="Z590"/>
  <c r="AB590" s="1"/>
  <c r="AC590" s="1"/>
  <c r="AA590"/>
  <c r="Z1246"/>
  <c r="AB1246" s="1"/>
  <c r="AC1246" s="1"/>
  <c r="AA1246"/>
  <c r="Z1910"/>
  <c r="AB1910" s="1"/>
  <c r="AC1910" s="1"/>
  <c r="AA1910"/>
  <c r="Z2305"/>
  <c r="AB2305" s="1"/>
  <c r="AC2305" s="1"/>
  <c r="AA2305"/>
  <c r="Z2221"/>
  <c r="AB2221" s="1"/>
  <c r="AC2221" s="1"/>
  <c r="AA2221"/>
  <c r="Z935"/>
  <c r="AB935" s="1"/>
  <c r="AC935" s="1"/>
  <c r="AA935"/>
  <c r="Z1199"/>
  <c r="AB1199" s="1"/>
  <c r="AC1199" s="1"/>
  <c r="AA1199"/>
  <c r="Z1447"/>
  <c r="AB1447" s="1"/>
  <c r="AC1447" s="1"/>
  <c r="AA1447"/>
  <c r="Z1703"/>
  <c r="AA1703"/>
  <c r="Z1959"/>
  <c r="AB1959" s="1"/>
  <c r="AC1959" s="1"/>
  <c r="AA1959"/>
  <c r="Z2223"/>
  <c r="AB2223" s="1"/>
  <c r="AC2223" s="1"/>
  <c r="AA2223"/>
  <c r="Z530"/>
  <c r="AB530" s="1"/>
  <c r="AC530" s="1"/>
  <c r="AA530"/>
  <c r="Z1250"/>
  <c r="AB1250" s="1"/>
  <c r="AC1250" s="1"/>
  <c r="AA1250"/>
  <c r="Z2106"/>
  <c r="AB2106" s="1"/>
  <c r="AC2106" s="1"/>
  <c r="AA2106"/>
  <c r="Z438"/>
  <c r="AB438" s="1"/>
  <c r="AC438" s="1"/>
  <c r="AA438"/>
  <c r="Z1278"/>
  <c r="AB1278" s="1"/>
  <c r="AC1278" s="1"/>
  <c r="AA1278"/>
  <c r="Z1974"/>
  <c r="AB1974" s="1"/>
  <c r="AC1974" s="1"/>
  <c r="AA1974"/>
  <c r="Z1929"/>
  <c r="AB1929" s="1"/>
  <c r="AC1929" s="1"/>
  <c r="AA1929"/>
  <c r="Z2357"/>
  <c r="AB2357" s="1"/>
  <c r="AC2357" s="1"/>
  <c r="AA2357"/>
  <c r="Z687"/>
  <c r="AB687" s="1"/>
  <c r="AC687" s="1"/>
  <c r="AA687"/>
  <c r="Z927"/>
  <c r="AB927" s="1"/>
  <c r="AC927" s="1"/>
  <c r="AA927"/>
  <c r="Z1207"/>
  <c r="AB1207" s="1"/>
  <c r="AC1207" s="1"/>
  <c r="AA1207"/>
  <c r="Z1463"/>
  <c r="AB1463" s="1"/>
  <c r="AC1463" s="1"/>
  <c r="AA1463"/>
  <c r="Z1759"/>
  <c r="AB1759" s="1"/>
  <c r="AC1759" s="1"/>
  <c r="AA1759"/>
  <c r="Z1999"/>
  <c r="AB1999" s="1"/>
  <c r="AC1999" s="1"/>
  <c r="AA1999"/>
  <c r="Z2271"/>
  <c r="AB2271" s="1"/>
  <c r="AC2271" s="1"/>
  <c r="AA2271"/>
  <c r="Z378"/>
  <c r="AB378" s="1"/>
  <c r="AC378" s="1"/>
  <c r="AA378"/>
  <c r="Z1058"/>
  <c r="AB1058" s="1"/>
  <c r="AC1058" s="1"/>
  <c r="AA1058"/>
  <c r="Z1794"/>
  <c r="AB1794" s="1"/>
  <c r="AC1794" s="1"/>
  <c r="AA1794"/>
  <c r="Z2290"/>
  <c r="AB2290" s="1"/>
  <c r="AC2290" s="1"/>
  <c r="AA2290"/>
  <c r="Z502"/>
  <c r="AB502" s="1"/>
  <c r="AC502" s="1"/>
  <c r="AA502"/>
  <c r="Z1158"/>
  <c r="AB1158" s="1"/>
  <c r="AC1158" s="1"/>
  <c r="AA1158"/>
  <c r="Z1830"/>
  <c r="AB1830" s="1"/>
  <c r="AC1830" s="1"/>
  <c r="AA1830"/>
  <c r="Z1833"/>
  <c r="AB1833" s="1"/>
  <c r="AC1833" s="1"/>
  <c r="AA1833"/>
  <c r="Z2293"/>
  <c r="AB2293" s="1"/>
  <c r="AC2293" s="1"/>
  <c r="AA2293"/>
  <c r="Z159"/>
  <c r="AB159" s="1"/>
  <c r="AC159" s="1"/>
  <c r="AA159"/>
  <c r="Z223"/>
  <c r="AB223" s="1"/>
  <c r="AC223" s="1"/>
  <c r="AA223"/>
  <c r="Z311"/>
  <c r="AB311" s="1"/>
  <c r="AC311" s="1"/>
  <c r="AA311"/>
  <c r="Z375"/>
  <c r="AA375"/>
  <c r="Z439"/>
  <c r="AB439" s="1"/>
  <c r="AC439" s="1"/>
  <c r="AA439"/>
  <c r="Z511"/>
  <c r="AB511" s="1"/>
  <c r="AC511" s="1"/>
  <c r="AA511"/>
  <c r="Z583"/>
  <c r="AB583" s="1"/>
  <c r="AC583" s="1"/>
  <c r="AA583"/>
  <c r="Z663"/>
  <c r="AB663" s="1"/>
  <c r="AC663" s="1"/>
  <c r="AA663"/>
  <c r="Z887"/>
  <c r="AB887" s="1"/>
  <c r="AC887" s="1"/>
  <c r="AA887"/>
  <c r="Z1159"/>
  <c r="AB1159" s="1"/>
  <c r="AC1159" s="1"/>
  <c r="AA1159"/>
  <c r="Z1423"/>
  <c r="AB1423" s="1"/>
  <c r="AC1423" s="1"/>
  <c r="AA1423"/>
  <c r="Z1695"/>
  <c r="AB1695" s="1"/>
  <c r="AC1695" s="1"/>
  <c r="AA1695"/>
  <c r="Z1983"/>
  <c r="AB1983" s="1"/>
  <c r="AC1983" s="1"/>
  <c r="AA1983"/>
  <c r="Z2231"/>
  <c r="AB2231" s="1"/>
  <c r="AC2231" s="1"/>
  <c r="AA2231"/>
  <c r="Z250"/>
  <c r="AB250" s="1"/>
  <c r="AC250" s="1"/>
  <c r="AA250"/>
  <c r="Z754"/>
  <c r="AB754" s="1"/>
  <c r="AC754" s="1"/>
  <c r="AA754"/>
  <c r="Z1490"/>
  <c r="AB1490" s="1"/>
  <c r="AC1490" s="1"/>
  <c r="AA1490"/>
  <c r="Z2202"/>
  <c r="AB2202" s="1"/>
  <c r="AC2202" s="1"/>
  <c r="AA2202"/>
  <c r="Z654"/>
  <c r="AB654" s="1"/>
  <c r="AC654" s="1"/>
  <c r="AA654"/>
  <c r="Z1190"/>
  <c r="AB1190" s="1"/>
  <c r="AC1190" s="1"/>
  <c r="AA1190"/>
  <c r="Z1894"/>
  <c r="AB1894" s="1"/>
  <c r="AC1894" s="1"/>
  <c r="AA1894"/>
  <c r="Z2169"/>
  <c r="AB2169" s="1"/>
  <c r="AC2169" s="1"/>
  <c r="AA2169"/>
  <c r="Z2284"/>
  <c r="AB2284" s="1"/>
  <c r="AC2284" s="1"/>
  <c r="AA2284"/>
  <c r="Z1881"/>
  <c r="AB1881" s="1"/>
  <c r="AC1881" s="1"/>
  <c r="AA1881"/>
  <c r="Z1230"/>
  <c r="AB1230" s="1"/>
  <c r="AC1230" s="1"/>
  <c r="AA1230"/>
  <c r="Z2101"/>
  <c r="AB2101" s="1"/>
  <c r="AC2101" s="1"/>
  <c r="AA2101"/>
  <c r="Z2347"/>
  <c r="AB2347" s="1"/>
  <c r="AC2347" s="1"/>
  <c r="AA2347"/>
  <c r="Z1865"/>
  <c r="AB1865" s="1"/>
  <c r="AC1865" s="1"/>
  <c r="AA1865"/>
  <c r="Z2265"/>
  <c r="AB2265" s="1"/>
  <c r="AC2265" s="1"/>
  <c r="AA2265"/>
  <c r="Z1933"/>
  <c r="AB1933" s="1"/>
  <c r="AC1933" s="1"/>
  <c r="AA1933"/>
  <c r="Z2267"/>
  <c r="AB2267" s="1"/>
  <c r="AC2267" s="1"/>
  <c r="AA2267"/>
  <c r="Z154"/>
  <c r="AB154" s="1"/>
  <c r="AC154" s="1"/>
  <c r="AA154"/>
  <c r="Z338"/>
  <c r="AB338" s="1"/>
  <c r="AC338" s="1"/>
  <c r="AA338"/>
  <c r="Z490"/>
  <c r="AB490" s="1"/>
  <c r="AC490" s="1"/>
  <c r="AA490"/>
  <c r="Z650"/>
  <c r="AB650" s="1"/>
  <c r="AC650" s="1"/>
  <c r="AA650"/>
  <c r="Z834"/>
  <c r="AB834" s="1"/>
  <c r="AC834" s="1"/>
  <c r="AA834"/>
  <c r="Z986"/>
  <c r="AB986" s="1"/>
  <c r="AC986" s="1"/>
  <c r="AA986"/>
  <c r="Z1162"/>
  <c r="AB1162" s="1"/>
  <c r="AC1162" s="1"/>
  <c r="AA1162"/>
  <c r="Z1354"/>
  <c r="AB1354" s="1"/>
  <c r="AC1354" s="1"/>
  <c r="AA1354"/>
  <c r="Z1538"/>
  <c r="AB1538" s="1"/>
  <c r="AC1538" s="1"/>
  <c r="AA1538"/>
  <c r="Z1730"/>
  <c r="AB1730" s="1"/>
  <c r="AC1730" s="1"/>
  <c r="AA1730"/>
  <c r="Z1906"/>
  <c r="AB1906" s="1"/>
  <c r="AC1906" s="1"/>
  <c r="AA1906"/>
  <c r="Z2138"/>
  <c r="AB2138" s="1"/>
  <c r="AC2138" s="1"/>
  <c r="AA2138"/>
  <c r="Z2306"/>
  <c r="AB2306" s="1"/>
  <c r="AC2306" s="1"/>
  <c r="AA2306"/>
  <c r="Z262"/>
  <c r="AB262" s="1"/>
  <c r="AC262" s="1"/>
  <c r="AA262"/>
  <c r="Z550"/>
  <c r="AB550" s="1"/>
  <c r="AC550" s="1"/>
  <c r="AA550"/>
  <c r="Z806"/>
  <c r="AB806" s="1"/>
  <c r="AC806" s="1"/>
  <c r="AA806"/>
  <c r="Z1054"/>
  <c r="AB1054" s="1"/>
  <c r="AC1054" s="1"/>
  <c r="AA1054"/>
  <c r="Z1294"/>
  <c r="AB1294" s="1"/>
  <c r="AC1294" s="1"/>
  <c r="AA1294"/>
  <c r="Z1502"/>
  <c r="AB1502" s="1"/>
  <c r="AC1502" s="1"/>
  <c r="AA1502"/>
  <c r="Z1734"/>
  <c r="AB1734" s="1"/>
  <c r="AC1734" s="1"/>
  <c r="AA1734"/>
  <c r="Z1934"/>
  <c r="AB1934" s="1"/>
  <c r="AC1934" s="1"/>
  <c r="AA1934"/>
  <c r="Z2102"/>
  <c r="AB2102" s="1"/>
  <c r="AC2102" s="1"/>
  <c r="AA2102"/>
  <c r="Z2278"/>
  <c r="AB2278" s="1"/>
  <c r="AC2278" s="1"/>
  <c r="AA2278"/>
  <c r="Z1082"/>
  <c r="AB1082" s="1"/>
  <c r="AC1082" s="1"/>
  <c r="AA1082"/>
  <c r="Z2225"/>
  <c r="AB2225" s="1"/>
  <c r="AC2225" s="1"/>
  <c r="AA2225"/>
  <c r="Z1478"/>
  <c r="AB1478" s="1"/>
  <c r="AC1478" s="1"/>
  <c r="AA1478"/>
  <c r="Z2365"/>
  <c r="AB2365" s="1"/>
  <c r="AC2365" s="1"/>
  <c r="AA2365"/>
  <c r="Z1961"/>
  <c r="AB1961" s="1"/>
  <c r="AC1961" s="1"/>
  <c r="AA1961"/>
  <c r="Z2256"/>
  <c r="AB2256" s="1"/>
  <c r="AC2256" s="1"/>
  <c r="AA2256"/>
  <c r="Z1813"/>
  <c r="AB1813" s="1"/>
  <c r="AC1813" s="1"/>
  <c r="AA1813"/>
  <c r="Z1941"/>
  <c r="AB1941" s="1"/>
  <c r="AC1941" s="1"/>
  <c r="AA1941"/>
  <c r="Z2069"/>
  <c r="AB2069" s="1"/>
  <c r="AC2069" s="1"/>
  <c r="AA2069"/>
  <c r="Z2165"/>
  <c r="AB2165" s="1"/>
  <c r="AC2165" s="1"/>
  <c r="AA2165"/>
  <c r="Z2253"/>
  <c r="AB2253" s="1"/>
  <c r="AC2253" s="1"/>
  <c r="AA2253"/>
  <c r="Z2291"/>
  <c r="AB2291" s="1"/>
  <c r="AC2291" s="1"/>
  <c r="AA2291"/>
  <c r="Z614"/>
  <c r="AB614" s="1"/>
  <c r="AC614" s="1"/>
  <c r="AA614"/>
  <c r="Z1022"/>
  <c r="AB1022" s="1"/>
  <c r="AC1022" s="1"/>
  <c r="AA1022"/>
  <c r="Z1422"/>
  <c r="AA1422"/>
  <c r="Z1958"/>
  <c r="AB1958" s="1"/>
  <c r="AC1958" s="1"/>
  <c r="AA1958"/>
  <c r="Z370"/>
  <c r="AB370" s="1"/>
  <c r="AC370" s="1"/>
  <c r="AA370"/>
  <c r="Z1918"/>
  <c r="AB1918" s="1"/>
  <c r="AC1918" s="1"/>
  <c r="AA1918"/>
  <c r="Z1326"/>
  <c r="AB1326" s="1"/>
  <c r="AC1326" s="1"/>
  <c r="AA1326"/>
  <c r="Z730"/>
  <c r="AB730" s="1"/>
  <c r="AC730" s="1"/>
  <c r="AA730"/>
  <c r="Z2057"/>
  <c r="AB2057" s="1"/>
  <c r="AC2057" s="1"/>
  <c r="AA2057"/>
  <c r="Z1378"/>
  <c r="AB1378" s="1"/>
  <c r="AC1378" s="1"/>
  <c r="AA1378"/>
  <c r="Z1859"/>
  <c r="AB1859" s="1"/>
  <c r="AC1859" s="1"/>
  <c r="AA1859"/>
  <c r="Z2354"/>
  <c r="AB2354" s="1"/>
  <c r="AC2354" s="1"/>
  <c r="AA2354"/>
  <c r="Z2309"/>
  <c r="AB2309" s="1"/>
  <c r="AC2309" s="1"/>
  <c r="AA2309"/>
  <c r="Z1610"/>
  <c r="AB1610" s="1"/>
  <c r="AC1610" s="1"/>
  <c r="AA1610"/>
  <c r="Z1358"/>
  <c r="AB1358" s="1"/>
  <c r="AC1358" s="1"/>
  <c r="AA1358"/>
  <c r="Z278"/>
  <c r="AB278" s="1"/>
  <c r="AC278" s="1"/>
  <c r="AA278"/>
  <c r="Z678"/>
  <c r="AB678" s="1"/>
  <c r="AC678" s="1"/>
  <c r="AA678"/>
  <c r="Z322"/>
  <c r="AB322" s="1"/>
  <c r="AC322" s="1"/>
  <c r="AA322"/>
  <c r="Z1612"/>
  <c r="AB1612" s="1"/>
  <c r="AC1612" s="1"/>
  <c r="AA1612"/>
  <c r="Z1676"/>
  <c r="AB1676" s="1"/>
  <c r="AC1676" s="1"/>
  <c r="AA1676"/>
  <c r="Z1740"/>
  <c r="AB1740" s="1"/>
  <c r="AC1740" s="1"/>
  <c r="AA1740"/>
  <c r="Z1921"/>
  <c r="AB1921" s="1"/>
  <c r="AC1921" s="1"/>
  <c r="AA1921"/>
  <c r="Z1816"/>
  <c r="AB1816" s="1"/>
  <c r="AC1816" s="1"/>
  <c r="AA1816"/>
  <c r="Z1944"/>
  <c r="AB1944" s="1"/>
  <c r="AC1944" s="1"/>
  <c r="AA1944"/>
  <c r="Z2072"/>
  <c r="AB2072" s="1"/>
  <c r="AC2072" s="1"/>
  <c r="AA2072"/>
  <c r="Z1128"/>
  <c r="AB1128" s="1"/>
  <c r="AC1128" s="1"/>
  <c r="AA1128"/>
  <c r="Z1192"/>
  <c r="AB1192" s="1"/>
  <c r="AC1192" s="1"/>
  <c r="AA1192"/>
  <c r="Z1256"/>
  <c r="AB1256" s="1"/>
  <c r="AC1256" s="1"/>
  <c r="AA1256"/>
  <c r="Z1320"/>
  <c r="AB1320" s="1"/>
  <c r="AC1320" s="1"/>
  <c r="AA1320"/>
  <c r="Z1384"/>
  <c r="AB1384" s="1"/>
  <c r="AC1384" s="1"/>
  <c r="AA1384"/>
  <c r="Z1456"/>
  <c r="AB1456" s="1"/>
  <c r="AC1456" s="1"/>
  <c r="AA1456"/>
  <c r="Z1512"/>
  <c r="AB1512" s="1"/>
  <c r="AC1512" s="1"/>
  <c r="AA1512"/>
  <c r="Z1576"/>
  <c r="AB1576" s="1"/>
  <c r="AC1576" s="1"/>
  <c r="AA1576"/>
  <c r="Z1640"/>
  <c r="AB1640" s="1"/>
  <c r="AC1640" s="1"/>
  <c r="AA1640"/>
  <c r="Z1704"/>
  <c r="AB1704" s="1"/>
  <c r="AC1704" s="1"/>
  <c r="AA1704"/>
  <c r="Z1768"/>
  <c r="AB1768" s="1"/>
  <c r="AC1768" s="1"/>
  <c r="AA1768"/>
  <c r="Z1856"/>
  <c r="AB1856" s="1"/>
  <c r="AC1856" s="1"/>
  <c r="AA1856"/>
  <c r="Z1984"/>
  <c r="AB1984" s="1"/>
  <c r="AC1984" s="1"/>
  <c r="AA1984"/>
  <c r="Z2112"/>
  <c r="AB2112" s="1"/>
  <c r="AC2112" s="1"/>
  <c r="AA2112"/>
  <c r="Z105"/>
  <c r="AB105" s="1"/>
  <c r="AC105" s="1"/>
  <c r="AA105"/>
  <c r="Z137"/>
  <c r="AB137" s="1"/>
  <c r="AC137" s="1"/>
  <c r="AA137"/>
  <c r="Z169"/>
  <c r="AB169" s="1"/>
  <c r="AC169" s="1"/>
  <c r="AA169"/>
  <c r="Z201"/>
  <c r="AB201" s="1"/>
  <c r="AC201" s="1"/>
  <c r="AA201"/>
  <c r="Z233"/>
  <c r="AA233"/>
  <c r="Z265"/>
  <c r="AB265" s="1"/>
  <c r="AC265" s="1"/>
  <c r="AA265"/>
  <c r="Z297"/>
  <c r="AB297" s="1"/>
  <c r="AC297" s="1"/>
  <c r="AA297"/>
  <c r="Z329"/>
  <c r="AB329" s="1"/>
  <c r="AC329" s="1"/>
  <c r="AA329"/>
  <c r="Z361"/>
  <c r="AB361" s="1"/>
  <c r="AC361" s="1"/>
  <c r="AA361"/>
  <c r="Z393"/>
  <c r="AB393" s="1"/>
  <c r="AC393" s="1"/>
  <c r="AA393"/>
  <c r="Z425"/>
  <c r="AB425" s="1"/>
  <c r="AC425" s="1"/>
  <c r="AA425"/>
  <c r="Z457"/>
  <c r="AB457" s="1"/>
  <c r="AC457" s="1"/>
  <c r="AA457"/>
  <c r="Z489"/>
  <c r="AB489" s="1"/>
  <c r="AC489" s="1"/>
  <c r="AA489"/>
  <c r="Z521"/>
  <c r="AB521" s="1"/>
  <c r="AC521" s="1"/>
  <c r="AA521"/>
  <c r="Z593"/>
  <c r="AB593" s="1"/>
  <c r="AC593" s="1"/>
  <c r="AA593"/>
  <c r="Z625"/>
  <c r="AB625" s="1"/>
  <c r="AC625" s="1"/>
  <c r="AA625"/>
  <c r="Z657"/>
  <c r="AB657" s="1"/>
  <c r="AC657" s="1"/>
  <c r="AA657"/>
  <c r="Z689"/>
  <c r="AB689" s="1"/>
  <c r="AC689" s="1"/>
  <c r="AA689"/>
  <c r="Z721"/>
  <c r="AB721" s="1"/>
  <c r="AC721" s="1"/>
  <c r="AA721"/>
  <c r="Z753"/>
  <c r="AB753" s="1"/>
  <c r="AC753" s="1"/>
  <c r="AA753"/>
  <c r="Z785"/>
  <c r="AB785" s="1"/>
  <c r="AC785" s="1"/>
  <c r="AA785"/>
  <c r="Z817"/>
  <c r="AB817" s="1"/>
  <c r="AC817" s="1"/>
  <c r="AA817"/>
  <c r="Z849"/>
  <c r="AB849" s="1"/>
  <c r="AC849" s="1"/>
  <c r="AA849"/>
  <c r="Z881"/>
  <c r="AB881" s="1"/>
  <c r="AC881" s="1"/>
  <c r="AA881"/>
  <c r="Z913"/>
  <c r="AB913" s="1"/>
  <c r="AC913" s="1"/>
  <c r="AA913"/>
  <c r="Z945"/>
  <c r="AB945" s="1"/>
  <c r="AC945" s="1"/>
  <c r="AA945"/>
  <c r="Z977"/>
  <c r="AB977" s="1"/>
  <c r="AC977" s="1"/>
  <c r="AA977"/>
  <c r="Z1009"/>
  <c r="AB1009" s="1"/>
  <c r="AC1009" s="1"/>
  <c r="AA1009"/>
  <c r="Z1041"/>
  <c r="AB1041" s="1"/>
  <c r="AC1041" s="1"/>
  <c r="AA1041"/>
  <c r="Z1073"/>
  <c r="AB1073" s="1"/>
  <c r="AC1073" s="1"/>
  <c r="AA1073"/>
  <c r="Z1113"/>
  <c r="AB1113" s="1"/>
  <c r="AC1113" s="1"/>
  <c r="AA1113"/>
  <c r="Z1169"/>
  <c r="AB1169" s="1"/>
  <c r="AC1169" s="1"/>
  <c r="AA1169"/>
  <c r="Z1233"/>
  <c r="AB1233" s="1"/>
  <c r="AC1233" s="1"/>
  <c r="AA1233"/>
  <c r="Z1297"/>
  <c r="AB1297" s="1"/>
  <c r="AC1297" s="1"/>
  <c r="AA1297"/>
  <c r="Z1361"/>
  <c r="AB1361" s="1"/>
  <c r="AC1361" s="1"/>
  <c r="AA1361"/>
  <c r="Z1417"/>
  <c r="AB1417" s="1"/>
  <c r="AC1417" s="1"/>
  <c r="AA1417"/>
  <c r="Z1481"/>
  <c r="AB1481" s="1"/>
  <c r="AC1481" s="1"/>
  <c r="AA1481"/>
  <c r="Z1553"/>
  <c r="AB1553" s="1"/>
  <c r="AC1553" s="1"/>
  <c r="AA1553"/>
  <c r="Z1617"/>
  <c r="AB1617" s="1"/>
  <c r="AC1617" s="1"/>
  <c r="AA1617"/>
  <c r="Z1681"/>
  <c r="AB1681" s="1"/>
  <c r="AC1681" s="1"/>
  <c r="AA1681"/>
  <c r="Z1745"/>
  <c r="AB1745" s="1"/>
  <c r="AC1745" s="1"/>
  <c r="AA1745"/>
  <c r="Z2228"/>
  <c r="AB2228" s="1"/>
  <c r="AC2228" s="1"/>
  <c r="AA2228"/>
  <c r="Z2188"/>
  <c r="AB2188" s="1"/>
  <c r="AC2188" s="1"/>
  <c r="AA2188"/>
  <c r="Z2100"/>
  <c r="AB2100" s="1"/>
  <c r="AC2100" s="1"/>
  <c r="AA2100"/>
  <c r="Z2300"/>
  <c r="AB2300" s="1"/>
  <c r="AC2300" s="1"/>
  <c r="AA2300"/>
  <c r="Z2196"/>
  <c r="AB2196" s="1"/>
  <c r="AC2196" s="1"/>
  <c r="AA2196"/>
  <c r="Z2272"/>
  <c r="AB2272" s="1"/>
  <c r="AC2272" s="1"/>
  <c r="AA2272"/>
  <c r="Z107"/>
  <c r="AB107" s="1"/>
  <c r="AC107" s="1"/>
  <c r="AA107"/>
  <c r="Z171"/>
  <c r="AB171" s="1"/>
  <c r="AC171" s="1"/>
  <c r="AA171"/>
  <c r="Z235"/>
  <c r="AB235" s="1"/>
  <c r="AC235" s="1"/>
  <c r="AA235"/>
  <c r="Z299"/>
  <c r="AB299" s="1"/>
  <c r="AC299" s="1"/>
  <c r="AA299"/>
  <c r="Z363"/>
  <c r="AB363" s="1"/>
  <c r="AC363" s="1"/>
  <c r="AA363"/>
  <c r="Z427"/>
  <c r="AB427" s="1"/>
  <c r="AC427" s="1"/>
  <c r="AA427"/>
  <c r="Z491"/>
  <c r="AB491" s="1"/>
  <c r="AC491" s="1"/>
  <c r="AA491"/>
  <c r="Z555"/>
  <c r="AB555" s="1"/>
  <c r="AC555" s="1"/>
  <c r="AA555"/>
  <c r="Z619"/>
  <c r="AB619" s="1"/>
  <c r="AC619" s="1"/>
  <c r="AA619"/>
  <c r="Z683"/>
  <c r="AB683" s="1"/>
  <c r="AC683" s="1"/>
  <c r="AA683"/>
  <c r="Z747"/>
  <c r="AB747" s="1"/>
  <c r="AC747" s="1"/>
  <c r="AA747"/>
  <c r="Z811"/>
  <c r="AB811" s="1"/>
  <c r="AC811" s="1"/>
  <c r="AA811"/>
  <c r="Z875"/>
  <c r="AB875" s="1"/>
  <c r="AC875" s="1"/>
  <c r="AA875"/>
  <c r="Z939"/>
  <c r="AA939"/>
  <c r="Z1003"/>
  <c r="AB1003" s="1"/>
  <c r="AC1003" s="1"/>
  <c r="AA1003"/>
  <c r="Z1067"/>
  <c r="AB1067" s="1"/>
  <c r="AC1067" s="1"/>
  <c r="AA1067"/>
  <c r="Z1131"/>
  <c r="AA1131"/>
  <c r="Z1195"/>
  <c r="AB1195" s="1"/>
  <c r="AC1195" s="1"/>
  <c r="AA1195"/>
  <c r="Z1259"/>
  <c r="AB1259" s="1"/>
  <c r="AC1259" s="1"/>
  <c r="AA1259"/>
  <c r="Z1323"/>
  <c r="AB1323" s="1"/>
  <c r="AC1323" s="1"/>
  <c r="AA1323"/>
  <c r="Z1387"/>
  <c r="AB1387" s="1"/>
  <c r="AC1387" s="1"/>
  <c r="AA1387"/>
  <c r="Z1451"/>
  <c r="AB1451" s="1"/>
  <c r="AC1451" s="1"/>
  <c r="AA1451"/>
  <c r="Z1515"/>
  <c r="AB1515" s="1"/>
  <c r="AC1515" s="1"/>
  <c r="AA1515"/>
  <c r="Z1579"/>
  <c r="AB1579" s="1"/>
  <c r="AC1579" s="1"/>
  <c r="AA1579"/>
  <c r="Z1643"/>
  <c r="AB1643" s="1"/>
  <c r="AC1643" s="1"/>
  <c r="AA1643"/>
  <c r="Z1707"/>
  <c r="AB1707" s="1"/>
  <c r="AC1707" s="1"/>
  <c r="AA1707"/>
  <c r="Z1771"/>
  <c r="AB1771" s="1"/>
  <c r="AC1771" s="1"/>
  <c r="AA1771"/>
  <c r="Z1851"/>
  <c r="AB1851" s="1"/>
  <c r="AC1851" s="1"/>
  <c r="AA1851"/>
  <c r="Z1923"/>
  <c r="AB1923" s="1"/>
  <c r="AC1923" s="1"/>
  <c r="AA1923"/>
  <c r="Z1995"/>
  <c r="AB1995" s="1"/>
  <c r="AC1995" s="1"/>
  <c r="AA1995"/>
  <c r="Z2067"/>
  <c r="AB2067" s="1"/>
  <c r="AC2067" s="1"/>
  <c r="AA2067"/>
  <c r="Z2147"/>
  <c r="AB2147" s="1"/>
  <c r="AC2147" s="1"/>
  <c r="AA2147"/>
  <c r="Z807"/>
  <c r="AB807" s="1"/>
  <c r="AC807" s="1"/>
  <c r="AA807"/>
  <c r="Z1063"/>
  <c r="AB1063" s="1"/>
  <c r="AC1063" s="1"/>
  <c r="AA1063"/>
  <c r="Z1311"/>
  <c r="AB1311" s="1"/>
  <c r="AC1311" s="1"/>
  <c r="AA1311"/>
  <c r="Z1583"/>
  <c r="AB1583" s="1"/>
  <c r="AC1583" s="1"/>
  <c r="AA1583"/>
  <c r="Z1839"/>
  <c r="AB1839" s="1"/>
  <c r="AC1839" s="1"/>
  <c r="AA1839"/>
  <c r="Z2103"/>
  <c r="AB2103" s="1"/>
  <c r="AC2103" s="1"/>
  <c r="AA2103"/>
  <c r="Z2343"/>
  <c r="AB2343" s="1"/>
  <c r="AC2343" s="1"/>
  <c r="AA2343"/>
  <c r="Z570"/>
  <c r="AB570" s="1"/>
  <c r="AC570" s="1"/>
  <c r="AA570"/>
  <c r="Z1242"/>
  <c r="AB1242" s="1"/>
  <c r="AC1242" s="1"/>
  <c r="AA1242"/>
  <c r="Z1810"/>
  <c r="AB1810" s="1"/>
  <c r="AC1810" s="1"/>
  <c r="AA1810"/>
  <c r="Z470"/>
  <c r="AB470" s="1"/>
  <c r="AC470" s="1"/>
  <c r="AA470"/>
  <c r="Z1094"/>
  <c r="AB1094" s="1"/>
  <c r="AC1094" s="1"/>
  <c r="AA1094"/>
  <c r="Z1814"/>
  <c r="AB1814" s="1"/>
  <c r="AC1814" s="1"/>
  <c r="AA1814"/>
  <c r="Z2145"/>
  <c r="AB2145" s="1"/>
  <c r="AC2145" s="1"/>
  <c r="AA2145"/>
  <c r="Z2324"/>
  <c r="AB2324" s="1"/>
  <c r="AC2324" s="1"/>
  <c r="AA2324"/>
  <c r="Z879"/>
  <c r="AB879" s="1"/>
  <c r="AC879" s="1"/>
  <c r="AA879"/>
  <c r="Z1135"/>
  <c r="AB1135" s="1"/>
  <c r="AC1135" s="1"/>
  <c r="AA1135"/>
  <c r="Z1383"/>
  <c r="AB1383" s="1"/>
  <c r="AC1383" s="1"/>
  <c r="AA1383"/>
  <c r="Z1639"/>
  <c r="AB1639" s="1"/>
  <c r="AC1639" s="1"/>
  <c r="AA1639"/>
  <c r="Z1895"/>
  <c r="AB1895" s="1"/>
  <c r="AC1895" s="1"/>
  <c r="AA1895"/>
  <c r="Z2151"/>
  <c r="AB2151" s="1"/>
  <c r="AC2151" s="1"/>
  <c r="AA2151"/>
  <c r="Z1066"/>
  <c r="AB1066" s="1"/>
  <c r="AC1066" s="1"/>
  <c r="AA1066"/>
  <c r="Z2034"/>
  <c r="AB2034" s="1"/>
  <c r="AC2034" s="1"/>
  <c r="AA2034"/>
  <c r="Z190"/>
  <c r="AB190" s="1"/>
  <c r="AC190" s="1"/>
  <c r="AA190"/>
  <c r="Z1126"/>
  <c r="AB1126" s="1"/>
  <c r="AC1126" s="1"/>
  <c r="AA1126"/>
  <c r="Z1654"/>
  <c r="AB1654" s="1"/>
  <c r="AC1654" s="1"/>
  <c r="AA1654"/>
  <c r="Z1774"/>
  <c r="AB1774" s="1"/>
  <c r="AC1774" s="1"/>
  <c r="AA1774"/>
  <c r="Z2013"/>
  <c r="AB2013" s="1"/>
  <c r="AC2013" s="1"/>
  <c r="AA2013"/>
  <c r="Z655"/>
  <c r="AB655" s="1"/>
  <c r="AC655" s="1"/>
  <c r="AA655"/>
  <c r="Z863"/>
  <c r="AB863" s="1"/>
  <c r="AC863" s="1"/>
  <c r="AA863"/>
  <c r="Z1143"/>
  <c r="AB1143" s="1"/>
  <c r="AC1143" s="1"/>
  <c r="AA1143"/>
  <c r="Z1399"/>
  <c r="AB1399" s="1"/>
  <c r="AC1399" s="1"/>
  <c r="AA1399"/>
  <c r="Z1687"/>
  <c r="AB1687" s="1"/>
  <c r="AC1687" s="1"/>
  <c r="AA1687"/>
  <c r="Z1935"/>
  <c r="AB1935" s="1"/>
  <c r="AC1935" s="1"/>
  <c r="AA1935"/>
  <c r="Z2199"/>
  <c r="AB2199" s="1"/>
  <c r="AC2199" s="1"/>
  <c r="AA2199"/>
  <c r="Z194"/>
  <c r="AB194" s="1"/>
  <c r="AC194" s="1"/>
  <c r="AA194"/>
  <c r="Z906"/>
  <c r="AB906" s="1"/>
  <c r="AC906" s="1"/>
  <c r="AA906"/>
  <c r="Z1618"/>
  <c r="AB1618" s="1"/>
  <c r="AC1618" s="1"/>
  <c r="AA1618"/>
  <c r="Z2130"/>
  <c r="AB2130" s="1"/>
  <c r="AC2130" s="1"/>
  <c r="AA2130"/>
  <c r="Z374"/>
  <c r="AB374" s="1"/>
  <c r="AC374" s="1"/>
  <c r="AA374"/>
  <c r="Z1062"/>
  <c r="AB1062" s="1"/>
  <c r="AC1062" s="1"/>
  <c r="AA1062"/>
  <c r="Z1742"/>
  <c r="AB1742" s="1"/>
  <c r="AC1742" s="1"/>
  <c r="AA1742"/>
  <c r="Z2334"/>
  <c r="AB2334" s="1"/>
  <c r="AC2334" s="1"/>
  <c r="AA2334"/>
  <c r="Z2317"/>
  <c r="AB2317" s="1"/>
  <c r="AC2317" s="1"/>
  <c r="AA2317"/>
  <c r="Z1987"/>
  <c r="AB1987" s="1"/>
  <c r="AC1987" s="1"/>
  <c r="AA1987"/>
  <c r="Z143"/>
  <c r="AB143" s="1"/>
  <c r="AC143" s="1"/>
  <c r="AA143"/>
  <c r="Z207"/>
  <c r="AB207" s="1"/>
  <c r="AC207" s="1"/>
  <c r="AA207"/>
  <c r="Z295"/>
  <c r="AB295" s="1"/>
  <c r="AC295" s="1"/>
  <c r="AA295"/>
  <c r="Z359"/>
  <c r="AB359" s="1"/>
  <c r="AC359" s="1"/>
  <c r="AA359"/>
  <c r="Z423"/>
  <c r="AB423" s="1"/>
  <c r="AC423" s="1"/>
  <c r="AA423"/>
  <c r="Z495"/>
  <c r="AB495" s="1"/>
  <c r="AC495" s="1"/>
  <c r="AA495"/>
  <c r="Z559"/>
  <c r="AB559" s="1"/>
  <c r="AC559" s="1"/>
  <c r="AA559"/>
  <c r="Z639"/>
  <c r="AB639" s="1"/>
  <c r="AC639" s="1"/>
  <c r="AA639"/>
  <c r="Z791"/>
  <c r="AB791" s="1"/>
  <c r="AC791" s="1"/>
  <c r="AA791"/>
  <c r="Z1087"/>
  <c r="AB1087" s="1"/>
  <c r="AC1087" s="1"/>
  <c r="AA1087"/>
  <c r="Z1359"/>
  <c r="AB1359" s="1"/>
  <c r="AC1359" s="1"/>
  <c r="AA1359"/>
  <c r="Z1631"/>
  <c r="AB1631" s="1"/>
  <c r="AC1631" s="1"/>
  <c r="AA1631"/>
  <c r="Z1919"/>
  <c r="AB1919" s="1"/>
  <c r="AC1919" s="1"/>
  <c r="AA1919"/>
  <c r="Z2175"/>
  <c r="AB2175" s="1"/>
  <c r="AC2175" s="1"/>
  <c r="AA2175"/>
  <c r="Z2156"/>
  <c r="AB2156" s="1"/>
  <c r="AC2156" s="1"/>
  <c r="AA2156"/>
  <c r="Z658"/>
  <c r="AB658" s="1"/>
  <c r="AC658" s="1"/>
  <c r="AA658"/>
  <c r="Z1314"/>
  <c r="AB1314" s="1"/>
  <c r="AC1314" s="1"/>
  <c r="AA1314"/>
  <c r="Z1946"/>
  <c r="AB1946" s="1"/>
  <c r="AC1946" s="1"/>
  <c r="AA1946"/>
  <c r="Z446"/>
  <c r="AB446" s="1"/>
  <c r="AC446" s="1"/>
  <c r="AA446"/>
  <c r="Z966"/>
  <c r="AB966" s="1"/>
  <c r="AC966" s="1"/>
  <c r="AA966"/>
  <c r="Z1710"/>
  <c r="AB1710" s="1"/>
  <c r="AC1710" s="1"/>
  <c r="AA1710"/>
  <c r="Z2358"/>
  <c r="AB2358" s="1"/>
  <c r="AC2358" s="1"/>
  <c r="AA2358"/>
  <c r="Z2348"/>
  <c r="AB2348" s="1"/>
  <c r="AC2348" s="1"/>
  <c r="AA2348"/>
  <c r="Z1578"/>
  <c r="AB1578" s="1"/>
  <c r="AC1578" s="1"/>
  <c r="AA1578"/>
  <c r="Z2338"/>
  <c r="AB2338" s="1"/>
  <c r="AC2338" s="1"/>
  <c r="AA2338"/>
  <c r="Z886"/>
  <c r="AB886" s="1"/>
  <c r="AC886" s="1"/>
  <c r="AA886"/>
  <c r="Z1997"/>
  <c r="AB1997" s="1"/>
  <c r="AC1997" s="1"/>
  <c r="AA1997"/>
  <c r="Z2283"/>
  <c r="AB2283" s="1"/>
  <c r="AC2283" s="1"/>
  <c r="AA2283"/>
  <c r="Z1674"/>
  <c r="AA1674"/>
  <c r="Z2193"/>
  <c r="AB2193" s="1"/>
  <c r="AC2193" s="1"/>
  <c r="AA2193"/>
  <c r="Z790"/>
  <c r="AB790" s="1"/>
  <c r="AC790" s="1"/>
  <c r="AA790"/>
  <c r="Z2203"/>
  <c r="AB2203" s="1"/>
  <c r="AC2203" s="1"/>
  <c r="AA2203"/>
  <c r="Z114"/>
  <c r="AB114" s="1"/>
  <c r="AC114" s="1"/>
  <c r="AA114"/>
  <c r="Z298"/>
  <c r="AB298" s="1"/>
  <c r="AC298" s="1"/>
  <c r="AA298"/>
  <c r="Z610"/>
  <c r="AB610" s="1"/>
  <c r="AC610" s="1"/>
  <c r="AA610"/>
  <c r="Z794"/>
  <c r="AB794" s="1"/>
  <c r="AC794" s="1"/>
  <c r="AA794"/>
  <c r="Z946"/>
  <c r="AB946" s="1"/>
  <c r="AC946" s="1"/>
  <c r="AA946"/>
  <c r="Z1138"/>
  <c r="AB1138" s="1"/>
  <c r="AC1138" s="1"/>
  <c r="AA1138"/>
  <c r="Z1298"/>
  <c r="AB1298" s="1"/>
  <c r="AC1298" s="1"/>
  <c r="AA1298"/>
  <c r="Z1482"/>
  <c r="AB1482" s="1"/>
  <c r="AC1482" s="1"/>
  <c r="AA1482"/>
  <c r="Z1690"/>
  <c r="AB1690" s="1"/>
  <c r="AC1690" s="1"/>
  <c r="AA1690"/>
  <c r="Z1874"/>
  <c r="AB1874" s="1"/>
  <c r="AC1874" s="1"/>
  <c r="AA1874"/>
  <c r="Z2066"/>
  <c r="AB2066" s="1"/>
  <c r="AC2066" s="1"/>
  <c r="AA2066"/>
  <c r="Z2274"/>
  <c r="AB2274" s="1"/>
  <c r="AC2274" s="1"/>
  <c r="AA2274"/>
  <c r="Z206"/>
  <c r="AB206" s="1"/>
  <c r="AC206" s="1"/>
  <c r="AA206"/>
  <c r="Z494"/>
  <c r="AB494" s="1"/>
  <c r="AC494" s="1"/>
  <c r="AA494"/>
  <c r="Z758"/>
  <c r="AB758" s="1"/>
  <c r="AC758" s="1"/>
  <c r="AA758"/>
  <c r="Z1006"/>
  <c r="AB1006" s="1"/>
  <c r="AC1006" s="1"/>
  <c r="AA1006"/>
  <c r="Z1238"/>
  <c r="AB1238" s="1"/>
  <c r="AC1238" s="1"/>
  <c r="AA1238"/>
  <c r="Z1454"/>
  <c r="AB1454" s="1"/>
  <c r="AC1454" s="1"/>
  <c r="AA1454"/>
  <c r="Z1694"/>
  <c r="AB1694" s="1"/>
  <c r="AC1694" s="1"/>
  <c r="AA1694"/>
  <c r="Z1878"/>
  <c r="AB1878" s="1"/>
  <c r="AC1878" s="1"/>
  <c r="AA1878"/>
  <c r="Z2062"/>
  <c r="AA2062"/>
  <c r="Z2222"/>
  <c r="AB2222" s="1"/>
  <c r="AC2222" s="1"/>
  <c r="AA2222"/>
  <c r="Z682"/>
  <c r="AB682" s="1"/>
  <c r="AC682" s="1"/>
  <c r="AA682"/>
  <c r="Z2154"/>
  <c r="AB2154" s="1"/>
  <c r="AC2154" s="1"/>
  <c r="AA2154"/>
  <c r="Z1134"/>
  <c r="AB1134" s="1"/>
  <c r="AC1134" s="1"/>
  <c r="AA1134"/>
  <c r="Z2294"/>
  <c r="AB2294" s="1"/>
  <c r="AC2294" s="1"/>
  <c r="AA2294"/>
  <c r="Z2371"/>
  <c r="AB2371" s="1"/>
  <c r="AC2371" s="1"/>
  <c r="AA2371"/>
  <c r="Z2192"/>
  <c r="AB2192" s="1"/>
  <c r="AC2192" s="1"/>
  <c r="AA2192"/>
  <c r="Z1781"/>
  <c r="AB1781" s="1"/>
  <c r="AC1781" s="1"/>
  <c r="AA1781"/>
  <c r="Z1909"/>
  <c r="AB1909" s="1"/>
  <c r="AC1909" s="1"/>
  <c r="AA1909"/>
  <c r="Z2037"/>
  <c r="AB2037" s="1"/>
  <c r="AC2037" s="1"/>
  <c r="AA2037"/>
  <c r="Z2149"/>
  <c r="AB2149" s="1"/>
  <c r="AC2149" s="1"/>
  <c r="AA2149"/>
  <c r="Z2229"/>
  <c r="AB2229" s="1"/>
  <c r="AC2229" s="1"/>
  <c r="AA2229"/>
  <c r="Z2227"/>
  <c r="AB2227" s="1"/>
  <c r="AC2227" s="1"/>
  <c r="AA2227"/>
  <c r="Z518"/>
  <c r="AB518" s="1"/>
  <c r="AC518" s="1"/>
  <c r="AA518"/>
  <c r="Z918"/>
  <c r="AB918" s="1"/>
  <c r="AC918" s="1"/>
  <c r="AA918"/>
  <c r="Z1318"/>
  <c r="AB1318" s="1"/>
  <c r="AC1318" s="1"/>
  <c r="AA1318"/>
  <c r="Z1798"/>
  <c r="AB1798" s="1"/>
  <c r="AC1798" s="1"/>
  <c r="AA1798"/>
  <c r="Z274"/>
  <c r="AB274" s="1"/>
  <c r="AC274" s="1"/>
  <c r="AA274"/>
  <c r="Z926"/>
  <c r="AB926" s="1"/>
  <c r="AC926" s="1"/>
  <c r="AA926"/>
  <c r="Z634"/>
  <c r="AB634" s="1"/>
  <c r="AC634" s="1"/>
  <c r="AA634"/>
  <c r="Z1018"/>
  <c r="AB1018" s="1"/>
  <c r="AC1018" s="1"/>
  <c r="AA1018"/>
  <c r="Z1210"/>
  <c r="AB1210" s="1"/>
  <c r="AC1210" s="1"/>
  <c r="AA1210"/>
  <c r="Z1722"/>
  <c r="AB1722" s="1"/>
  <c r="AC1722" s="1"/>
  <c r="AA1722"/>
  <c r="Z2226"/>
  <c r="AB2226" s="1"/>
  <c r="AC2226" s="1"/>
  <c r="AA2226"/>
  <c r="Z2140"/>
  <c r="AB2140" s="1"/>
  <c r="AC2140" s="1"/>
  <c r="AA2140"/>
  <c r="Z1514"/>
  <c r="AB1514" s="1"/>
  <c r="AC1514" s="1"/>
  <c r="AA1514"/>
  <c r="Z178"/>
  <c r="AB178" s="1"/>
  <c r="AC178" s="1"/>
  <c r="AA178"/>
  <c r="Z826"/>
  <c r="AB826" s="1"/>
  <c r="AC826" s="1"/>
  <c r="AA826"/>
  <c r="Z1074"/>
  <c r="AB1074" s="1"/>
  <c r="AC1074" s="1"/>
  <c r="AA1074"/>
  <c r="Z1471"/>
  <c r="AB1471" s="1"/>
  <c r="AC1471" s="1"/>
  <c r="AA1471"/>
  <c r="Z2083"/>
  <c r="AB2083" s="1"/>
  <c r="AC2083" s="1"/>
  <c r="AA2083"/>
  <c r="Z1368"/>
  <c r="AB1368" s="1"/>
  <c r="AC1368" s="1"/>
  <c r="AA1368"/>
  <c r="Z1440"/>
  <c r="AB1440" s="1"/>
  <c r="AC1440" s="1"/>
  <c r="AA1440"/>
  <c r="Z1504"/>
  <c r="AB1504" s="1"/>
  <c r="AC1504" s="1"/>
  <c r="AA1504"/>
  <c r="Z1560"/>
  <c r="AB1560" s="1"/>
  <c r="AC1560" s="1"/>
  <c r="AA1560"/>
  <c r="Z1624"/>
  <c r="AB1624" s="1"/>
  <c r="AC1624" s="1"/>
  <c r="AA1624"/>
  <c r="Z1688"/>
  <c r="AB1688" s="1"/>
  <c r="AC1688" s="1"/>
  <c r="AA1688"/>
  <c r="Z1752"/>
  <c r="AB1752" s="1"/>
  <c r="AC1752" s="1"/>
  <c r="AA1752"/>
  <c r="Z1824"/>
  <c r="AB1824" s="1"/>
  <c r="AC1824" s="1"/>
  <c r="AA1824"/>
  <c r="Z1952"/>
  <c r="AB1952" s="1"/>
  <c r="AC1952" s="1"/>
  <c r="AA1952"/>
  <c r="Z2080"/>
  <c r="AB2080" s="1"/>
  <c r="AC2080" s="1"/>
  <c r="AA2080"/>
  <c r="Z129"/>
  <c r="AB129" s="1"/>
  <c r="AC129" s="1"/>
  <c r="AA129"/>
  <c r="Z161"/>
  <c r="AB161" s="1"/>
  <c r="AC161" s="1"/>
  <c r="AA161"/>
  <c r="Z193"/>
  <c r="AB193" s="1"/>
  <c r="AC193" s="1"/>
  <c r="AA193"/>
  <c r="Z225"/>
  <c r="AB225" s="1"/>
  <c r="AC225" s="1"/>
  <c r="AA225"/>
  <c r="Z257"/>
  <c r="AB257" s="1"/>
  <c r="AC257" s="1"/>
  <c r="AA257"/>
  <c r="Z289"/>
  <c r="AB289" s="1"/>
  <c r="AC289" s="1"/>
  <c r="AA289"/>
  <c r="Z321"/>
  <c r="AB321" s="1"/>
  <c r="AC321" s="1"/>
  <c r="AA321"/>
  <c r="Z353"/>
  <c r="AB353" s="1"/>
  <c r="AC353" s="1"/>
  <c r="AA353"/>
  <c r="Z385"/>
  <c r="AB385" s="1"/>
  <c r="AC385" s="1"/>
  <c r="AA385"/>
  <c r="Z417"/>
  <c r="AB417" s="1"/>
  <c r="AC417" s="1"/>
  <c r="AA417"/>
  <c r="Z449"/>
  <c r="AB449" s="1"/>
  <c r="AC449" s="1"/>
  <c r="AA449"/>
  <c r="Z481"/>
  <c r="AB481" s="1"/>
  <c r="AC481" s="1"/>
  <c r="AA481"/>
  <c r="Z513"/>
  <c r="AB513" s="1"/>
  <c r="AC513" s="1"/>
  <c r="AA513"/>
  <c r="Z545"/>
  <c r="AB545" s="1"/>
  <c r="AC545" s="1"/>
  <c r="AA545"/>
  <c r="Z585"/>
  <c r="AB585" s="1"/>
  <c r="AC585" s="1"/>
  <c r="AA585"/>
  <c r="Z617"/>
  <c r="AB617" s="1"/>
  <c r="AC617" s="1"/>
  <c r="AA617"/>
  <c r="Z649"/>
  <c r="AB649" s="1"/>
  <c r="AC649" s="1"/>
  <c r="AA649"/>
  <c r="Z681"/>
  <c r="AB681" s="1"/>
  <c r="AC681" s="1"/>
  <c r="AA681"/>
  <c r="Z713"/>
  <c r="AB713" s="1"/>
  <c r="AC713" s="1"/>
  <c r="AA713"/>
  <c r="Z777"/>
  <c r="AB777" s="1"/>
  <c r="AC777" s="1"/>
  <c r="AA777"/>
  <c r="Z809"/>
  <c r="AB809" s="1"/>
  <c r="AC809" s="1"/>
  <c r="AA809"/>
  <c r="Z841"/>
  <c r="AB841" s="1"/>
  <c r="AC841" s="1"/>
  <c r="AA841"/>
  <c r="Z873"/>
  <c r="AB873" s="1"/>
  <c r="AC873" s="1"/>
  <c r="AA873"/>
  <c r="Z905"/>
  <c r="AB905" s="1"/>
  <c r="AC905" s="1"/>
  <c r="AA905"/>
  <c r="Z937"/>
  <c r="AB937" s="1"/>
  <c r="AC937" s="1"/>
  <c r="AA937"/>
  <c r="Z969"/>
  <c r="AB969" s="1"/>
  <c r="AC969" s="1"/>
  <c r="AA969"/>
  <c r="Z1001"/>
  <c r="AB1001" s="1"/>
  <c r="AC1001" s="1"/>
  <c r="AA1001"/>
  <c r="Z1033"/>
  <c r="AB1033" s="1"/>
  <c r="AC1033" s="1"/>
  <c r="AA1033"/>
  <c r="Z1065"/>
  <c r="AB1065" s="1"/>
  <c r="AC1065" s="1"/>
  <c r="AA1065"/>
  <c r="Z1105"/>
  <c r="AB1105" s="1"/>
  <c r="AC1105" s="1"/>
  <c r="AA1105"/>
  <c r="Z1153"/>
  <c r="AB1153" s="1"/>
  <c r="AC1153" s="1"/>
  <c r="AA1153"/>
  <c r="Z1217"/>
  <c r="AB1217" s="1"/>
  <c r="AC1217" s="1"/>
  <c r="AA1217"/>
  <c r="Z1281"/>
  <c r="AB1281" s="1"/>
  <c r="AC1281" s="1"/>
  <c r="AA1281"/>
  <c r="Z1345"/>
  <c r="AB1345" s="1"/>
  <c r="AC1345" s="1"/>
  <c r="AA1345"/>
  <c r="Z1401"/>
  <c r="AB1401" s="1"/>
  <c r="AC1401" s="1"/>
  <c r="AA1401"/>
  <c r="Z1465"/>
  <c r="AB1465" s="1"/>
  <c r="AC1465" s="1"/>
  <c r="AA1465"/>
  <c r="Z1537"/>
  <c r="AB1537" s="1"/>
  <c r="AC1537" s="1"/>
  <c r="AA1537"/>
  <c r="Z1601"/>
  <c r="AB1601" s="1"/>
  <c r="AC1601" s="1"/>
  <c r="AA1601"/>
  <c r="Z1665"/>
  <c r="AB1665" s="1"/>
  <c r="AC1665" s="1"/>
  <c r="AA1665"/>
  <c r="Z1729"/>
  <c r="AB1729" s="1"/>
  <c r="AC1729" s="1"/>
  <c r="AA1729"/>
  <c r="Z2164"/>
  <c r="AB2164" s="1"/>
  <c r="AC2164" s="1"/>
  <c r="AA2164"/>
  <c r="Z2124"/>
  <c r="AB2124" s="1"/>
  <c r="AC2124" s="1"/>
  <c r="AA2124"/>
  <c r="Z2384"/>
  <c r="AB2384" s="1"/>
  <c r="AC2384" s="1"/>
  <c r="AA2384"/>
  <c r="Z2264"/>
  <c r="AB2264" s="1"/>
  <c r="AC2264" s="1"/>
  <c r="AA2264"/>
  <c r="Z2132"/>
  <c r="AB2132" s="1"/>
  <c r="AC2132" s="1"/>
  <c r="AA2132"/>
  <c r="Z2144"/>
  <c r="AB2144" s="1"/>
  <c r="AC2144" s="1"/>
  <c r="AA2144"/>
  <c r="Z155"/>
  <c r="AB155" s="1"/>
  <c r="AC155" s="1"/>
  <c r="AA155"/>
  <c r="Z219"/>
  <c r="AB219" s="1"/>
  <c r="AC219" s="1"/>
  <c r="AA219"/>
  <c r="Z283"/>
  <c r="AB283" s="1"/>
  <c r="AC283" s="1"/>
  <c r="AA283"/>
  <c r="Z347"/>
  <c r="AB347" s="1"/>
  <c r="AC347" s="1"/>
  <c r="AA347"/>
  <c r="Z411"/>
  <c r="AB411" s="1"/>
  <c r="AC411" s="1"/>
  <c r="AA411"/>
  <c r="Z475"/>
  <c r="AB475" s="1"/>
  <c r="AC475" s="1"/>
  <c r="AA475"/>
  <c r="Z539"/>
  <c r="AB539" s="1"/>
  <c r="AC539" s="1"/>
  <c r="AA539"/>
  <c r="Z603"/>
  <c r="AB603" s="1"/>
  <c r="AC603" s="1"/>
  <c r="AA603"/>
  <c r="Z667"/>
  <c r="AB667" s="1"/>
  <c r="AC667" s="1"/>
  <c r="AA667"/>
  <c r="Z731"/>
  <c r="AB731" s="1"/>
  <c r="AC731" s="1"/>
  <c r="AA731"/>
  <c r="Z795"/>
  <c r="AB795" s="1"/>
  <c r="AC795" s="1"/>
  <c r="AA795"/>
  <c r="Z859"/>
  <c r="AB859" s="1"/>
  <c r="AC859" s="1"/>
  <c r="AA859"/>
  <c r="Z923"/>
  <c r="AA923"/>
  <c r="Z987"/>
  <c r="AB987" s="1"/>
  <c r="AC987" s="1"/>
  <c r="AA987"/>
  <c r="Z1051"/>
  <c r="AB1051" s="1"/>
  <c r="AC1051" s="1"/>
  <c r="AA1051"/>
  <c r="Z1115"/>
  <c r="AB1115" s="1"/>
  <c r="AC1115" s="1"/>
  <c r="AA1115"/>
  <c r="Z1179"/>
  <c r="AB1179" s="1"/>
  <c r="AC1179" s="1"/>
  <c r="AA1179"/>
  <c r="Z1243"/>
  <c r="AB1243" s="1"/>
  <c r="AC1243" s="1"/>
  <c r="AA1243"/>
  <c r="Z1307"/>
  <c r="AB1307" s="1"/>
  <c r="AC1307" s="1"/>
  <c r="AA1307"/>
  <c r="Z1371"/>
  <c r="AB1371" s="1"/>
  <c r="AC1371" s="1"/>
  <c r="AA1371"/>
  <c r="Z1435"/>
  <c r="AB1435" s="1"/>
  <c r="AC1435" s="1"/>
  <c r="AA1435"/>
  <c r="Z1499"/>
  <c r="AB1499" s="1"/>
  <c r="AC1499" s="1"/>
  <c r="AA1499"/>
  <c r="Z1563"/>
  <c r="AB1563" s="1"/>
  <c r="AC1563" s="1"/>
  <c r="AA1563"/>
  <c r="Z1627"/>
  <c r="AB1627" s="1"/>
  <c r="AC1627" s="1"/>
  <c r="AA1627"/>
  <c r="Z1691"/>
  <c r="AB1691" s="1"/>
  <c r="AC1691" s="1"/>
  <c r="AA1691"/>
  <c r="Z1755"/>
  <c r="AB1755" s="1"/>
  <c r="AC1755" s="1"/>
  <c r="AA1755"/>
  <c r="Z1835"/>
  <c r="AB1835" s="1"/>
  <c r="AC1835" s="1"/>
  <c r="AA1835"/>
  <c r="Z1907"/>
  <c r="AB1907" s="1"/>
  <c r="AC1907" s="1"/>
  <c r="AA1907"/>
  <c r="Z1971"/>
  <c r="AB1971" s="1"/>
  <c r="AC1971" s="1"/>
  <c r="AA1971"/>
  <c r="Z2043"/>
  <c r="AB2043" s="1"/>
  <c r="AC2043" s="1"/>
  <c r="AA2043"/>
  <c r="Z2131"/>
  <c r="AB2131" s="1"/>
  <c r="AC2131" s="1"/>
  <c r="AA2131"/>
  <c r="Z727"/>
  <c r="AB727" s="1"/>
  <c r="AC727" s="1"/>
  <c r="AA727"/>
  <c r="Z999"/>
  <c r="AB999" s="1"/>
  <c r="AC999" s="1"/>
  <c r="AA999"/>
  <c r="Z1247"/>
  <c r="AB1247" s="1"/>
  <c r="AC1247" s="1"/>
  <c r="AA1247"/>
  <c r="Z1519"/>
  <c r="AB1519" s="1"/>
  <c r="AC1519" s="1"/>
  <c r="AA1519"/>
  <c r="Z1783"/>
  <c r="AB1783" s="1"/>
  <c r="AC1783" s="1"/>
  <c r="AA1783"/>
  <c r="Z2031"/>
  <c r="AB2031" s="1"/>
  <c r="AC2031" s="1"/>
  <c r="AA2031"/>
  <c r="Z2279"/>
  <c r="AB2279" s="1"/>
  <c r="AC2279" s="1"/>
  <c r="AA2279"/>
  <c r="Z346"/>
  <c r="AB346" s="1"/>
  <c r="AC346" s="1"/>
  <c r="AA346"/>
  <c r="Z1034"/>
  <c r="AB1034" s="1"/>
  <c r="AC1034" s="1"/>
  <c r="AA1034"/>
  <c r="Z1738"/>
  <c r="AB1738" s="1"/>
  <c r="AC1738" s="1"/>
  <c r="AA1738"/>
  <c r="Z286"/>
  <c r="AB286" s="1"/>
  <c r="AC286" s="1"/>
  <c r="AA286"/>
  <c r="Z902"/>
  <c r="AB902" s="1"/>
  <c r="AC902" s="1"/>
  <c r="AA902"/>
  <c r="Z1678"/>
  <c r="AB1678" s="1"/>
  <c r="AC1678" s="1"/>
  <c r="AA1678"/>
  <c r="Z2390"/>
  <c r="AA2390"/>
  <c r="Z2093"/>
  <c r="AB2093" s="1"/>
  <c r="AC2093" s="1"/>
  <c r="AA2093"/>
  <c r="Z815"/>
  <c r="AB815" s="1"/>
  <c r="AC815" s="1"/>
  <c r="AA815"/>
  <c r="Z1071"/>
  <c r="AB1071" s="1"/>
  <c r="AC1071" s="1"/>
  <c r="AA1071"/>
  <c r="Z1319"/>
  <c r="AB1319" s="1"/>
  <c r="AC1319" s="1"/>
  <c r="AA1319"/>
  <c r="Z1575"/>
  <c r="AB1575" s="1"/>
  <c r="AC1575" s="1"/>
  <c r="AA1575"/>
  <c r="Z1831"/>
  <c r="AB1831" s="1"/>
  <c r="AC1831" s="1"/>
  <c r="AA1831"/>
  <c r="Z2087"/>
  <c r="AB2087" s="1"/>
  <c r="AC2087" s="1"/>
  <c r="AA2087"/>
  <c r="Z2367"/>
  <c r="AB2367" s="1"/>
  <c r="AC2367" s="1"/>
  <c r="AA2367"/>
  <c r="Z874"/>
  <c r="AB874" s="1"/>
  <c r="AC874" s="1"/>
  <c r="AA874"/>
  <c r="Z1594"/>
  <c r="AB1594" s="1"/>
  <c r="AC1594" s="1"/>
  <c r="AA1594"/>
  <c r="Z2386"/>
  <c r="AB2386" s="1"/>
  <c r="AC2386" s="1"/>
  <c r="AA2386"/>
  <c r="Z910"/>
  <c r="AB910" s="1"/>
  <c r="AC910" s="1"/>
  <c r="AA910"/>
  <c r="Z1470"/>
  <c r="AB1470" s="1"/>
  <c r="AC1470" s="1"/>
  <c r="AA1470"/>
  <c r="Z2238"/>
  <c r="AB2238" s="1"/>
  <c r="AC2238" s="1"/>
  <c r="AA2238"/>
  <c r="Z2289"/>
  <c r="AB2289" s="1"/>
  <c r="AC2289" s="1"/>
  <c r="AA2289"/>
  <c r="Z279"/>
  <c r="AB279" s="1"/>
  <c r="AC279" s="1"/>
  <c r="AA279"/>
  <c r="Z799"/>
  <c r="AB799" s="1"/>
  <c r="AC799" s="1"/>
  <c r="AA799"/>
  <c r="Z1079"/>
  <c r="AB1079" s="1"/>
  <c r="AC1079" s="1"/>
  <c r="AA1079"/>
  <c r="Z1335"/>
  <c r="AB1335" s="1"/>
  <c r="AC1335" s="1"/>
  <c r="AA1335"/>
  <c r="Z1623"/>
  <c r="AB1623" s="1"/>
  <c r="AC1623" s="1"/>
  <c r="AA1623"/>
  <c r="Z1879"/>
  <c r="AB1879" s="1"/>
  <c r="AC1879" s="1"/>
  <c r="AA1879"/>
  <c r="Z2127"/>
  <c r="AB2127" s="1"/>
  <c r="AC2127" s="1"/>
  <c r="AA2127"/>
  <c r="Z2383"/>
  <c r="AB2383" s="1"/>
  <c r="AC2383" s="1"/>
  <c r="AA2383"/>
  <c r="Z746"/>
  <c r="AB746" s="1"/>
  <c r="AC746" s="1"/>
  <c r="AA746"/>
  <c r="Z1498"/>
  <c r="AB1498" s="1"/>
  <c r="AC1498" s="1"/>
  <c r="AA1498"/>
  <c r="Z2050"/>
  <c r="AB2050" s="1"/>
  <c r="AC2050" s="1"/>
  <c r="AA2050"/>
  <c r="Z254"/>
  <c r="AB254" s="1"/>
  <c r="AC254" s="1"/>
  <c r="AA254"/>
  <c r="Z878"/>
  <c r="AB878" s="1"/>
  <c r="AC878" s="1"/>
  <c r="AA878"/>
  <c r="Z1622"/>
  <c r="AB1622" s="1"/>
  <c r="AC1622" s="1"/>
  <c r="AA1622"/>
  <c r="Z2030"/>
  <c r="AB2030" s="1"/>
  <c r="AC2030" s="1"/>
  <c r="AA2030"/>
  <c r="Z2377"/>
  <c r="AB2377" s="1"/>
  <c r="AC2377" s="1"/>
  <c r="AA2377"/>
  <c r="Z2269"/>
  <c r="AB2269" s="1"/>
  <c r="AC2269" s="1"/>
  <c r="AA2269"/>
  <c r="Z127"/>
  <c r="AB127" s="1"/>
  <c r="AC127" s="1"/>
  <c r="AA127"/>
  <c r="Z191"/>
  <c r="AB191" s="1"/>
  <c r="AC191" s="1"/>
  <c r="AA191"/>
  <c r="Z255"/>
  <c r="AB255" s="1"/>
  <c r="AC255" s="1"/>
  <c r="AA255"/>
  <c r="Z343"/>
  <c r="AB343" s="1"/>
  <c r="AC343" s="1"/>
  <c r="AA343"/>
  <c r="Z407"/>
  <c r="AB407" s="1"/>
  <c r="AC407" s="1"/>
  <c r="AA407"/>
  <c r="Z479"/>
  <c r="AB479" s="1"/>
  <c r="AC479" s="1"/>
  <c r="AA479"/>
  <c r="Z543"/>
  <c r="AB543" s="1"/>
  <c r="AC543" s="1"/>
  <c r="AA543"/>
  <c r="Z615"/>
  <c r="AB615" s="1"/>
  <c r="AC615" s="1"/>
  <c r="AA615"/>
  <c r="Z743"/>
  <c r="AA743"/>
  <c r="Z1023"/>
  <c r="AB1023" s="1"/>
  <c r="AC1023" s="1"/>
  <c r="AA1023"/>
  <c r="Z1295"/>
  <c r="AB1295" s="1"/>
  <c r="AC1295" s="1"/>
  <c r="AA1295"/>
  <c r="Z1559"/>
  <c r="AB1559" s="1"/>
  <c r="AC1559" s="1"/>
  <c r="AA1559"/>
  <c r="Z1847"/>
  <c r="AB1847" s="1"/>
  <c r="AC1847" s="1"/>
  <c r="AA1847"/>
  <c r="Z2111"/>
  <c r="AB2111" s="1"/>
  <c r="AC2111" s="1"/>
  <c r="AA2111"/>
  <c r="Z2359"/>
  <c r="AB2359" s="1"/>
  <c r="AC2359" s="1"/>
  <c r="AA2359"/>
  <c r="Z498"/>
  <c r="AB498" s="1"/>
  <c r="AC498" s="1"/>
  <c r="AA498"/>
  <c r="Z1090"/>
  <c r="AB1090" s="1"/>
  <c r="AC1090" s="1"/>
  <c r="AA1090"/>
  <c r="Z1850"/>
  <c r="AB1850" s="1"/>
  <c r="AC1850" s="1"/>
  <c r="AA1850"/>
  <c r="Z318"/>
  <c r="AB318" s="1"/>
  <c r="AC318" s="1"/>
  <c r="AA318"/>
  <c r="Z870"/>
  <c r="AB870" s="1"/>
  <c r="AC870" s="1"/>
  <c r="AA870"/>
  <c r="Z1558"/>
  <c r="AB1558" s="1"/>
  <c r="AC1558" s="1"/>
  <c r="AA1558"/>
  <c r="Z2254"/>
  <c r="AB2254" s="1"/>
  <c r="AC2254" s="1"/>
  <c r="AA2254"/>
  <c r="Z1853"/>
  <c r="AB1853" s="1"/>
  <c r="AC1853" s="1"/>
  <c r="AA1853"/>
  <c r="Z2237"/>
  <c r="AB2237" s="1"/>
  <c r="AC2237" s="1"/>
  <c r="AA2237"/>
  <c r="Z2281"/>
  <c r="AB2281" s="1"/>
  <c r="AC2281" s="1"/>
  <c r="AA2281"/>
  <c r="Z582"/>
  <c r="AB582" s="1"/>
  <c r="AC582" s="1"/>
  <c r="AA582"/>
  <c r="Z1917"/>
  <c r="AB1917" s="1"/>
  <c r="AC1917" s="1"/>
  <c r="AA1917"/>
  <c r="Z2219"/>
  <c r="AB2219" s="1"/>
  <c r="AC2219" s="1"/>
  <c r="AA2219"/>
  <c r="Z1178"/>
  <c r="AB1178" s="1"/>
  <c r="AC1178" s="1"/>
  <c r="AA1178"/>
  <c r="Z2137"/>
  <c r="AB2137" s="1"/>
  <c r="AC2137" s="1"/>
  <c r="AA2137"/>
  <c r="Z238"/>
  <c r="AB238" s="1"/>
  <c r="AC238" s="1"/>
  <c r="AA238"/>
  <c r="Z2349"/>
  <c r="AB2349" s="1"/>
  <c r="AC2349" s="1"/>
  <c r="AA2349"/>
  <c r="Z242"/>
  <c r="AB242" s="1"/>
  <c r="AC242" s="1"/>
  <c r="AA242"/>
  <c r="Z402"/>
  <c r="AB402" s="1"/>
  <c r="AC402" s="1"/>
  <c r="AA402"/>
  <c r="Z586"/>
  <c r="AB586" s="1"/>
  <c r="AC586" s="1"/>
  <c r="AA586"/>
  <c r="Z738"/>
  <c r="AB738" s="1"/>
  <c r="AC738" s="1"/>
  <c r="AA738"/>
  <c r="Z898"/>
  <c r="AB898" s="1"/>
  <c r="AC898" s="1"/>
  <c r="AA898"/>
  <c r="Z1098"/>
  <c r="AB1098" s="1"/>
  <c r="AC1098" s="1"/>
  <c r="AA1098"/>
  <c r="Z1258"/>
  <c r="AB1258" s="1"/>
  <c r="AC1258" s="1"/>
  <c r="AA1258"/>
  <c r="Z1442"/>
  <c r="AB1442" s="1"/>
  <c r="AC1442" s="1"/>
  <c r="AA1442"/>
  <c r="Z1642"/>
  <c r="AB1642" s="1"/>
  <c r="AC1642" s="1"/>
  <c r="AA1642"/>
  <c r="Z1818"/>
  <c r="AB1818" s="1"/>
  <c r="AC1818" s="1"/>
  <c r="AA1818"/>
  <c r="Z2002"/>
  <c r="AB2002" s="1"/>
  <c r="AC2002" s="1"/>
  <c r="AA2002"/>
  <c r="Z2242"/>
  <c r="AB2242" s="1"/>
  <c r="AC2242" s="1"/>
  <c r="AA2242"/>
  <c r="Z150"/>
  <c r="AB150" s="1"/>
  <c r="AC150" s="1"/>
  <c r="AA150"/>
  <c r="Z398"/>
  <c r="AB398" s="1"/>
  <c r="AC398" s="1"/>
  <c r="AA398"/>
  <c r="Z702"/>
  <c r="AB702" s="1"/>
  <c r="AC702" s="1"/>
  <c r="AA702"/>
  <c r="Z958"/>
  <c r="AB958" s="1"/>
  <c r="AC958" s="1"/>
  <c r="AA958"/>
  <c r="Z1198"/>
  <c r="AB1198" s="1"/>
  <c r="AC1198" s="1"/>
  <c r="AA1198"/>
  <c r="Z1390"/>
  <c r="AB1390" s="1"/>
  <c r="AC1390" s="1"/>
  <c r="AA1390"/>
  <c r="Z1598"/>
  <c r="AB1598" s="1"/>
  <c r="AC1598" s="1"/>
  <c r="AA1598"/>
  <c r="Z1846"/>
  <c r="AB1846" s="1"/>
  <c r="AC1846" s="1"/>
  <c r="AA1846"/>
  <c r="Z2014"/>
  <c r="AB2014" s="1"/>
  <c r="AC2014" s="1"/>
  <c r="AA2014"/>
  <c r="Z2190"/>
  <c r="AB2190" s="1"/>
  <c r="AC2190" s="1"/>
  <c r="AA2190"/>
  <c r="Z2366"/>
  <c r="AB2366" s="1"/>
  <c r="AC2366" s="1"/>
  <c r="AA2366"/>
  <c r="Z2026"/>
  <c r="AB2026" s="1"/>
  <c r="AC2026" s="1"/>
  <c r="AA2026"/>
  <c r="Z390"/>
  <c r="AB390" s="1"/>
  <c r="AC390" s="1"/>
  <c r="AA390"/>
  <c r="Z2045"/>
  <c r="AB2045" s="1"/>
  <c r="AC2045" s="1"/>
  <c r="AA2045"/>
  <c r="Z2307"/>
  <c r="AB2307" s="1"/>
  <c r="AC2307" s="1"/>
  <c r="AA2307"/>
  <c r="Z2153"/>
  <c r="AB2153" s="1"/>
  <c r="AC2153" s="1"/>
  <c r="AA2153"/>
  <c r="Z2368"/>
  <c r="AB2368" s="1"/>
  <c r="AC2368" s="1"/>
  <c r="AA2368"/>
  <c r="Z1877"/>
  <c r="AB1877" s="1"/>
  <c r="AC1877" s="1"/>
  <c r="AA1877"/>
  <c r="Z2005"/>
  <c r="AB2005" s="1"/>
  <c r="AC2005" s="1"/>
  <c r="AA2005"/>
  <c r="Z2133"/>
  <c r="AB2133" s="1"/>
  <c r="AC2133" s="1"/>
  <c r="AA2133"/>
  <c r="Z2205"/>
  <c r="AB2205" s="1"/>
  <c r="AC2205" s="1"/>
  <c r="AA2205"/>
  <c r="Z2381"/>
  <c r="AB2381" s="1"/>
  <c r="AC2381" s="1"/>
  <c r="AA2381"/>
  <c r="Z118"/>
  <c r="AB118" s="1"/>
  <c r="AC118" s="1"/>
  <c r="AA118"/>
  <c r="Z462"/>
  <c r="AB462" s="1"/>
  <c r="AC462" s="1"/>
  <c r="AA462"/>
  <c r="Z822"/>
  <c r="AB822" s="1"/>
  <c r="AC822" s="1"/>
  <c r="AA822"/>
  <c r="Z1262"/>
  <c r="AB1262" s="1"/>
  <c r="AC1262" s="1"/>
  <c r="AA1262"/>
  <c r="Z1662"/>
  <c r="AB1662" s="1"/>
  <c r="AC1662" s="1"/>
  <c r="AA1662"/>
  <c r="Z138"/>
  <c r="AB138" s="1"/>
  <c r="AC138" s="1"/>
  <c r="AA138"/>
  <c r="Z578"/>
  <c r="AB578" s="1"/>
  <c r="AC578" s="1"/>
  <c r="AA578"/>
  <c r="Z2262"/>
  <c r="AB2262" s="1"/>
  <c r="AC2262" s="1"/>
  <c r="AA2262"/>
  <c r="Z922"/>
  <c r="AB922" s="1"/>
  <c r="AC922" s="1"/>
  <c r="AA922"/>
  <c r="Z1114"/>
  <c r="AB1114" s="1"/>
  <c r="AC1114" s="1"/>
  <c r="AA1114"/>
  <c r="Z1666"/>
  <c r="AB1666" s="1"/>
  <c r="AC1666" s="1"/>
  <c r="AA1666"/>
  <c r="Z2058"/>
  <c r="AA2058"/>
  <c r="Z1795"/>
  <c r="AB1795" s="1"/>
  <c r="AC1795" s="1"/>
  <c r="AA1795"/>
  <c r="Z1322"/>
  <c r="AB1322" s="1"/>
  <c r="AC1322" s="1"/>
  <c r="AA1322"/>
  <c r="Z2018"/>
  <c r="AB2018" s="1"/>
  <c r="AC2018" s="1"/>
  <c r="AA2018"/>
  <c r="Z2118"/>
  <c r="AB2118" s="1"/>
  <c r="AC2118" s="1"/>
  <c r="AA2118"/>
  <c r="Z974"/>
  <c r="AB974" s="1"/>
  <c r="AC974" s="1"/>
  <c r="AA974"/>
  <c r="Z430"/>
  <c r="AB430" s="1"/>
  <c r="AC430" s="1"/>
  <c r="AA430"/>
  <c r="Z1825"/>
  <c r="AB1825" s="1"/>
  <c r="AC1825" s="1"/>
  <c r="AA1825"/>
  <c r="Z2081"/>
  <c r="AB2081" s="1"/>
  <c r="AC2081" s="1"/>
  <c r="AA2081"/>
  <c r="Z1896"/>
  <c r="AB1896" s="1"/>
  <c r="AC1896" s="1"/>
  <c r="AA1896"/>
  <c r="Z2024"/>
  <c r="AB2024" s="1"/>
  <c r="AC2024" s="1"/>
  <c r="AA2024"/>
  <c r="Z553"/>
  <c r="AB553" s="1"/>
  <c r="AC553" s="1"/>
  <c r="AA553"/>
  <c r="Z1161"/>
  <c r="AB1161" s="1"/>
  <c r="AC1161" s="1"/>
  <c r="AA1161"/>
  <c r="Z1225"/>
  <c r="AB1225" s="1"/>
  <c r="AC1225" s="1"/>
  <c r="AA1225"/>
  <c r="Z1289"/>
  <c r="AB1289" s="1"/>
  <c r="AC1289" s="1"/>
  <c r="AA1289"/>
  <c r="Z1353"/>
  <c r="AB1353" s="1"/>
  <c r="AC1353" s="1"/>
  <c r="AA1353"/>
  <c r="Z1425"/>
  <c r="AB1425" s="1"/>
  <c r="AC1425" s="1"/>
  <c r="AA1425"/>
  <c r="Z1489"/>
  <c r="AB1489" s="1"/>
  <c r="AC1489" s="1"/>
  <c r="AA1489"/>
  <c r="Z1545"/>
  <c r="AB1545" s="1"/>
  <c r="AC1545" s="1"/>
  <c r="AA1545"/>
  <c r="Z1609"/>
  <c r="AB1609" s="1"/>
  <c r="AC1609" s="1"/>
  <c r="AA1609"/>
  <c r="Z1673"/>
  <c r="AB1673" s="1"/>
  <c r="AC1673" s="1"/>
  <c r="AA1673"/>
  <c r="Z1737"/>
  <c r="AB1737" s="1"/>
  <c r="AC1737" s="1"/>
  <c r="AA1737"/>
  <c r="Z1808"/>
  <c r="AB1808" s="1"/>
  <c r="AC1808" s="1"/>
  <c r="AA1808"/>
  <c r="Z1936"/>
  <c r="AB1936" s="1"/>
  <c r="AC1936" s="1"/>
  <c r="AA1936"/>
  <c r="Z2064"/>
  <c r="AB2064" s="1"/>
  <c r="AC2064" s="1"/>
  <c r="AA2064"/>
  <c r="Z128"/>
  <c r="AB128" s="1"/>
  <c r="AC128" s="1"/>
  <c r="AA128"/>
  <c r="Z160"/>
  <c r="AB160" s="1"/>
  <c r="AC160" s="1"/>
  <c r="AA160"/>
  <c r="Z192"/>
  <c r="AB192" s="1"/>
  <c r="AC192" s="1"/>
  <c r="AA192"/>
  <c r="Z224"/>
  <c r="AB224" s="1"/>
  <c r="AC224" s="1"/>
  <c r="AA224"/>
  <c r="Z256"/>
  <c r="AB256" s="1"/>
  <c r="AC256" s="1"/>
  <c r="AA256"/>
  <c r="Z288"/>
  <c r="AB288" s="1"/>
  <c r="AC288" s="1"/>
  <c r="AA288"/>
  <c r="Z320"/>
  <c r="AB320" s="1"/>
  <c r="AC320" s="1"/>
  <c r="AA320"/>
  <c r="Z352"/>
  <c r="AB352" s="1"/>
  <c r="AC352" s="1"/>
  <c r="AA352"/>
  <c r="Z384"/>
  <c r="AB384" s="1"/>
  <c r="AC384" s="1"/>
  <c r="AA384"/>
  <c r="Z416"/>
  <c r="AB416" s="1"/>
  <c r="AC416" s="1"/>
  <c r="AA416"/>
  <c r="Z448"/>
  <c r="AB448" s="1"/>
  <c r="AC448" s="1"/>
  <c r="AA448"/>
  <c r="Z480"/>
  <c r="AB480" s="1"/>
  <c r="AC480" s="1"/>
  <c r="AA480"/>
  <c r="Z512"/>
  <c r="AB512" s="1"/>
  <c r="AC512" s="1"/>
  <c r="AA512"/>
  <c r="Z544"/>
  <c r="AB544" s="1"/>
  <c r="AC544" s="1"/>
  <c r="AA544"/>
  <c r="Z584"/>
  <c r="AA584"/>
  <c r="Z616"/>
  <c r="AB616" s="1"/>
  <c r="AC616" s="1"/>
  <c r="AA616"/>
  <c r="Z648"/>
  <c r="AB648" s="1"/>
  <c r="AC648" s="1"/>
  <c r="AA648"/>
  <c r="Z680"/>
  <c r="AB680" s="1"/>
  <c r="AC680" s="1"/>
  <c r="AA680"/>
  <c r="Z712"/>
  <c r="AB712" s="1"/>
  <c r="AC712" s="1"/>
  <c r="AA712"/>
  <c r="Z744"/>
  <c r="AB744" s="1"/>
  <c r="AC744" s="1"/>
  <c r="AA744"/>
  <c r="Z776"/>
  <c r="AB776" s="1"/>
  <c r="AC776" s="1"/>
  <c r="AA776"/>
  <c r="Z808"/>
  <c r="AB808" s="1"/>
  <c r="AC808" s="1"/>
  <c r="AA808"/>
  <c r="Z840"/>
  <c r="AB840" s="1"/>
  <c r="AC840" s="1"/>
  <c r="AA840"/>
  <c r="Z872"/>
  <c r="AB872" s="1"/>
  <c r="AC872" s="1"/>
  <c r="AA872"/>
  <c r="Z904"/>
  <c r="AB904" s="1"/>
  <c r="AC904" s="1"/>
  <c r="AA904"/>
  <c r="Z936"/>
  <c r="AB936" s="1"/>
  <c r="AC936" s="1"/>
  <c r="AA936"/>
  <c r="Z968"/>
  <c r="AB968" s="1"/>
  <c r="AC968" s="1"/>
  <c r="AA968"/>
  <c r="Z1000"/>
  <c r="AB1000" s="1"/>
  <c r="AC1000" s="1"/>
  <c r="AA1000"/>
  <c r="Z1032"/>
  <c r="AB1032" s="1"/>
  <c r="AC1032" s="1"/>
  <c r="AA1032"/>
  <c r="Z1064"/>
  <c r="AB1064" s="1"/>
  <c r="AC1064" s="1"/>
  <c r="AA1064"/>
  <c r="Z1104"/>
  <c r="AB1104" s="1"/>
  <c r="AC1104" s="1"/>
  <c r="AA1104"/>
  <c r="Z1152"/>
  <c r="AB1152" s="1"/>
  <c r="AC1152" s="1"/>
  <c r="AA1152"/>
  <c r="Z1216"/>
  <c r="AA1216"/>
  <c r="Z1280"/>
  <c r="AB1280" s="1"/>
  <c r="AC1280" s="1"/>
  <c r="AA1280"/>
  <c r="Z1344"/>
  <c r="AB1344" s="1"/>
  <c r="AC1344" s="1"/>
  <c r="AA1344"/>
  <c r="Z1400"/>
  <c r="AB1400" s="1"/>
  <c r="AC1400" s="1"/>
  <c r="AA1400"/>
  <c r="Z1464"/>
  <c r="AB1464" s="1"/>
  <c r="AC1464" s="1"/>
  <c r="AA1464"/>
  <c r="Z1536"/>
  <c r="AB1536" s="1"/>
  <c r="AC1536" s="1"/>
  <c r="AA1536"/>
  <c r="Z1600"/>
  <c r="AB1600" s="1"/>
  <c r="AC1600" s="1"/>
  <c r="AA1600"/>
  <c r="Z1664"/>
  <c r="AB1664" s="1"/>
  <c r="AC1664" s="1"/>
  <c r="AA1664"/>
  <c r="Z1728"/>
  <c r="AB1728" s="1"/>
  <c r="AC1728" s="1"/>
  <c r="AA1728"/>
  <c r="Z2152"/>
  <c r="AB2152" s="1"/>
  <c r="AC2152" s="1"/>
  <c r="AA2152"/>
  <c r="Z2092"/>
  <c r="AB2092" s="1"/>
  <c r="AC2092" s="1"/>
  <c r="AA2092"/>
  <c r="Z2376"/>
  <c r="AB2376" s="1"/>
  <c r="AC2376" s="1"/>
  <c r="AA2376"/>
  <c r="Z2212"/>
  <c r="AB2212" s="1"/>
  <c r="AC2212" s="1"/>
  <c r="AA2212"/>
  <c r="Z2320"/>
  <c r="AB2320" s="1"/>
  <c r="AC2320" s="1"/>
  <c r="AA2320"/>
  <c r="Z2372"/>
  <c r="AB2372" s="1"/>
  <c r="AC2372" s="1"/>
  <c r="AA2372"/>
  <c r="Z147"/>
  <c r="AB147" s="1"/>
  <c r="AC147" s="1"/>
  <c r="AA147"/>
  <c r="Z211"/>
  <c r="AB211" s="1"/>
  <c r="AC211" s="1"/>
  <c r="AA211"/>
  <c r="Z275"/>
  <c r="AB275" s="1"/>
  <c r="AC275" s="1"/>
  <c r="AA275"/>
  <c r="Z339"/>
  <c r="AB339" s="1"/>
  <c r="AC339" s="1"/>
  <c r="AA339"/>
  <c r="Z403"/>
  <c r="AB403" s="1"/>
  <c r="AC403" s="1"/>
  <c r="AA403"/>
  <c r="Z467"/>
  <c r="AB467" s="1"/>
  <c r="AC467" s="1"/>
  <c r="AA467"/>
  <c r="Z531"/>
  <c r="AB531" s="1"/>
  <c r="AC531" s="1"/>
  <c r="AA531"/>
  <c r="Z595"/>
  <c r="AB595" s="1"/>
  <c r="AC595" s="1"/>
  <c r="AA595"/>
  <c r="Z659"/>
  <c r="AB659" s="1"/>
  <c r="AC659" s="1"/>
  <c r="AA659"/>
  <c r="Z723"/>
  <c r="AB723" s="1"/>
  <c r="AC723" s="1"/>
  <c r="AA723"/>
  <c r="Z851"/>
  <c r="AB851" s="1"/>
  <c r="AC851" s="1"/>
  <c r="AA851"/>
  <c r="Z915"/>
  <c r="AB915" s="1"/>
  <c r="AC915" s="1"/>
  <c r="AA915"/>
  <c r="Z979"/>
  <c r="AB979" s="1"/>
  <c r="AC979" s="1"/>
  <c r="AA979"/>
  <c r="Z1043"/>
  <c r="AB1043" s="1"/>
  <c r="AC1043" s="1"/>
  <c r="AA1043"/>
  <c r="Z1107"/>
  <c r="AA1107"/>
  <c r="Z1171"/>
  <c r="AB1171" s="1"/>
  <c r="AC1171" s="1"/>
  <c r="AA1171"/>
  <c r="Z1235"/>
  <c r="AB1235" s="1"/>
  <c r="AC1235" s="1"/>
  <c r="AA1235"/>
  <c r="Z1299"/>
  <c r="AB1299" s="1"/>
  <c r="AC1299" s="1"/>
  <c r="AA1299"/>
  <c r="Z1363"/>
  <c r="AB1363" s="1"/>
  <c r="AC1363" s="1"/>
  <c r="AA1363"/>
  <c r="Z1427"/>
  <c r="AB1427" s="1"/>
  <c r="AC1427" s="1"/>
  <c r="AA1427"/>
  <c r="Z1491"/>
  <c r="AB1491" s="1"/>
  <c r="AC1491" s="1"/>
  <c r="AA1491"/>
  <c r="Z1555"/>
  <c r="AB1555" s="1"/>
  <c r="AC1555" s="1"/>
  <c r="AA1555"/>
  <c r="Z1619"/>
  <c r="AB1619" s="1"/>
  <c r="AC1619" s="1"/>
  <c r="AA1619"/>
  <c r="Z1683"/>
  <c r="AB1683" s="1"/>
  <c r="AC1683" s="1"/>
  <c r="AA1683"/>
  <c r="Z1747"/>
  <c r="AB1747" s="1"/>
  <c r="AC1747" s="1"/>
  <c r="AA1747"/>
  <c r="Z1819"/>
  <c r="AB1819" s="1"/>
  <c r="AC1819" s="1"/>
  <c r="AA1819"/>
  <c r="Z1899"/>
  <c r="AB1899" s="1"/>
  <c r="AC1899" s="1"/>
  <c r="AA1899"/>
  <c r="Z1963"/>
  <c r="AB1963" s="1"/>
  <c r="AC1963" s="1"/>
  <c r="AA1963"/>
  <c r="Z2035"/>
  <c r="AB2035" s="1"/>
  <c r="AC2035" s="1"/>
  <c r="AA2035"/>
  <c r="Z2123"/>
  <c r="AB2123" s="1"/>
  <c r="AC2123" s="1"/>
  <c r="AA2123"/>
  <c r="Z263"/>
  <c r="AB263" s="1"/>
  <c r="AC263" s="1"/>
  <c r="AA263"/>
  <c r="Z975"/>
  <c r="AB975" s="1"/>
  <c r="AC975" s="1"/>
  <c r="AA975"/>
  <c r="Z1215"/>
  <c r="AB1215" s="1"/>
  <c r="AC1215" s="1"/>
  <c r="AA1215"/>
  <c r="Z1487"/>
  <c r="AB1487" s="1"/>
  <c r="AC1487" s="1"/>
  <c r="AA1487"/>
  <c r="Z1751"/>
  <c r="AB1751" s="1"/>
  <c r="AC1751" s="1"/>
  <c r="AA1751"/>
  <c r="Z2007"/>
  <c r="AB2007" s="1"/>
  <c r="AC2007" s="1"/>
  <c r="AA2007"/>
  <c r="Z2247"/>
  <c r="AB2247" s="1"/>
  <c r="AC2247" s="1"/>
  <c r="AA2247"/>
  <c r="Z258"/>
  <c r="AB258" s="1"/>
  <c r="AC258" s="1"/>
  <c r="AA258"/>
  <c r="Z994"/>
  <c r="AB994" s="1"/>
  <c r="AC994" s="1"/>
  <c r="AA994"/>
  <c r="Z1650"/>
  <c r="AB1650" s="1"/>
  <c r="AC1650" s="1"/>
  <c r="AA1650"/>
  <c r="Z166"/>
  <c r="AB166" s="1"/>
  <c r="AC166" s="1"/>
  <c r="AA166"/>
  <c r="Z814"/>
  <c r="AB814" s="1"/>
  <c r="AC814" s="1"/>
  <c r="AA814"/>
  <c r="Z1590"/>
  <c r="AB1590" s="1"/>
  <c r="AC1590" s="1"/>
  <c r="AA1590"/>
  <c r="Z2302"/>
  <c r="AB2302" s="1"/>
  <c r="AC2302" s="1"/>
  <c r="AA2302"/>
  <c r="Z1949"/>
  <c r="AB1949" s="1"/>
  <c r="AC1949" s="1"/>
  <c r="AA1949"/>
  <c r="Z783"/>
  <c r="AB783" s="1"/>
  <c r="AC783" s="1"/>
  <c r="AA783"/>
  <c r="Z1039"/>
  <c r="AB1039" s="1"/>
  <c r="AC1039" s="1"/>
  <c r="AA1039"/>
  <c r="Z1287"/>
  <c r="AB1287" s="1"/>
  <c r="AC1287" s="1"/>
  <c r="AA1287"/>
  <c r="Z1543"/>
  <c r="AB1543" s="1"/>
  <c r="AC1543" s="1"/>
  <c r="AA1543"/>
  <c r="Z1799"/>
  <c r="AB1799" s="1"/>
  <c r="AC1799" s="1"/>
  <c r="AA1799"/>
  <c r="Z2055"/>
  <c r="AB2055" s="1"/>
  <c r="AC2055" s="1"/>
  <c r="AA2055"/>
  <c r="Z2335"/>
  <c r="AB2335" s="1"/>
  <c r="AC2335" s="1"/>
  <c r="AA2335"/>
  <c r="Z786"/>
  <c r="AB786" s="1"/>
  <c r="AC786" s="1"/>
  <c r="AA786"/>
  <c r="Z1530"/>
  <c r="AB1530" s="1"/>
  <c r="AC1530" s="1"/>
  <c r="AA1530"/>
  <c r="Z2346"/>
  <c r="AB2346" s="1"/>
  <c r="AC2346" s="1"/>
  <c r="AA2346"/>
  <c r="Z846"/>
  <c r="AB846" s="1"/>
  <c r="AC846" s="1"/>
  <c r="AA846"/>
  <c r="Z1430"/>
  <c r="AB1430" s="1"/>
  <c r="AC1430" s="1"/>
  <c r="AA1430"/>
  <c r="Z2198"/>
  <c r="AB2198" s="1"/>
  <c r="AC2198" s="1"/>
  <c r="AA2198"/>
  <c r="Z2217"/>
  <c r="AB2217" s="1"/>
  <c r="AC2217" s="1"/>
  <c r="AA2217"/>
  <c r="Z2244"/>
  <c r="AB2244" s="1"/>
  <c r="AC2244" s="1"/>
  <c r="AA2244"/>
  <c r="Z767"/>
  <c r="AB767" s="1"/>
  <c r="AC767" s="1"/>
  <c r="AA767"/>
  <c r="Z1047"/>
  <c r="AB1047" s="1"/>
  <c r="AC1047" s="1"/>
  <c r="AA1047"/>
  <c r="Z1303"/>
  <c r="AB1303" s="1"/>
  <c r="AC1303" s="1"/>
  <c r="AA1303"/>
  <c r="Z1567"/>
  <c r="AB1567" s="1"/>
  <c r="AC1567" s="1"/>
  <c r="AA1567"/>
  <c r="Z1855"/>
  <c r="AB1855" s="1"/>
  <c r="AC1855" s="1"/>
  <c r="AA1855"/>
  <c r="Z2095"/>
  <c r="AB2095" s="1"/>
  <c r="AC2095" s="1"/>
  <c r="AA2095"/>
  <c r="Z2351"/>
  <c r="AB2351" s="1"/>
  <c r="AC2351" s="1"/>
  <c r="AA2351"/>
  <c r="Z626"/>
  <c r="AB626" s="1"/>
  <c r="AC626" s="1"/>
  <c r="AA626"/>
  <c r="Z1370"/>
  <c r="AB1370" s="1"/>
  <c r="AC1370" s="1"/>
  <c r="AA1370"/>
  <c r="Z1970"/>
  <c r="AB1970" s="1"/>
  <c r="AC1970" s="1"/>
  <c r="AA1970"/>
  <c r="Z134"/>
  <c r="AB134" s="1"/>
  <c r="AC134" s="1"/>
  <c r="AA134"/>
  <c r="Z782"/>
  <c r="AB782" s="1"/>
  <c r="AC782" s="1"/>
  <c r="AA782"/>
  <c r="Z1526"/>
  <c r="AB1526" s="1"/>
  <c r="AC1526" s="1"/>
  <c r="AA1526"/>
  <c r="Z1990"/>
  <c r="AB1990" s="1"/>
  <c r="AC1990" s="1"/>
  <c r="AA1990"/>
  <c r="Z2201"/>
  <c r="AB2201" s="1"/>
  <c r="AC2201" s="1"/>
  <c r="AA2201"/>
  <c r="Z2268"/>
  <c r="AB2268" s="1"/>
  <c r="AC2268" s="1"/>
  <c r="AA2268"/>
  <c r="Z119"/>
  <c r="AB119" s="1"/>
  <c r="AC119" s="1"/>
  <c r="AA119"/>
  <c r="Z183"/>
  <c r="AB183" s="1"/>
  <c r="AC183" s="1"/>
  <c r="AA183"/>
  <c r="Z247"/>
  <c r="AB247" s="1"/>
  <c r="AC247" s="1"/>
  <c r="AA247"/>
  <c r="Z335"/>
  <c r="AB335" s="1"/>
  <c r="AC335" s="1"/>
  <c r="AA335"/>
  <c r="Z399"/>
  <c r="AB399" s="1"/>
  <c r="AC399" s="1"/>
  <c r="AA399"/>
  <c r="Z471"/>
  <c r="AB471" s="1"/>
  <c r="AC471" s="1"/>
  <c r="AA471"/>
  <c r="Z535"/>
  <c r="AB535" s="1"/>
  <c r="AC535" s="1"/>
  <c r="AA535"/>
  <c r="Z607"/>
  <c r="AB607" s="1"/>
  <c r="AC607" s="1"/>
  <c r="AA607"/>
  <c r="Z711"/>
  <c r="AB711" s="1"/>
  <c r="AC711" s="1"/>
  <c r="AA711"/>
  <c r="Z991"/>
  <c r="AB991" s="1"/>
  <c r="AC991" s="1"/>
  <c r="AA991"/>
  <c r="Z1255"/>
  <c r="AB1255" s="1"/>
  <c r="AC1255" s="1"/>
  <c r="AA1255"/>
  <c r="Z1527"/>
  <c r="AB1527" s="1"/>
  <c r="AC1527" s="1"/>
  <c r="AA1527"/>
  <c r="Z1807"/>
  <c r="AB1807" s="1"/>
  <c r="AC1807" s="1"/>
  <c r="AA1807"/>
  <c r="Z2079"/>
  <c r="AB2079" s="1"/>
  <c r="AC2079" s="1"/>
  <c r="AA2079"/>
  <c r="Z2319"/>
  <c r="AB2319" s="1"/>
  <c r="AC2319" s="1"/>
  <c r="AA2319"/>
  <c r="Z466"/>
  <c r="AB466" s="1"/>
  <c r="AC466" s="1"/>
  <c r="AA466"/>
  <c r="Z1026"/>
  <c r="AB1026" s="1"/>
  <c r="AC1026" s="1"/>
  <c r="AA1026"/>
  <c r="Z1682"/>
  <c r="AB1682" s="1"/>
  <c r="AC1682" s="1"/>
  <c r="AA1682"/>
  <c r="Z222"/>
  <c r="AB222" s="1"/>
  <c r="AC222" s="1"/>
  <c r="AA222"/>
  <c r="Z838"/>
  <c r="AB838" s="1"/>
  <c r="AC838" s="1"/>
  <c r="AA838"/>
  <c r="Z1462"/>
  <c r="AB1462" s="1"/>
  <c r="AC1462" s="1"/>
  <c r="AA1462"/>
  <c r="Z2182"/>
  <c r="AB2182" s="1"/>
  <c r="AC2182" s="1"/>
  <c r="AA2182"/>
  <c r="Z1773"/>
  <c r="AB1773" s="1"/>
  <c r="AC1773" s="1"/>
  <c r="AA1773"/>
  <c r="Z2236"/>
  <c r="AB2236" s="1"/>
  <c r="AC2236" s="1"/>
  <c r="AA2236"/>
  <c r="Z2249"/>
  <c r="AB2249" s="1"/>
  <c r="AC2249" s="1"/>
  <c r="AA2249"/>
  <c r="Z1837"/>
  <c r="AB1837" s="1"/>
  <c r="AC1837" s="1"/>
  <c r="AA1837"/>
  <c r="Z2187"/>
  <c r="AB2187" s="1"/>
  <c r="AC2187" s="1"/>
  <c r="AA2187"/>
  <c r="Z1599"/>
  <c r="AB1599" s="1"/>
  <c r="AC1599" s="1"/>
  <c r="AA1599"/>
  <c r="Z2097"/>
  <c r="AB2097" s="1"/>
  <c r="AC2097" s="1"/>
  <c r="AA2097"/>
  <c r="Z2325"/>
  <c r="AB2325" s="1"/>
  <c r="AC2325" s="1"/>
  <c r="AA2325"/>
  <c r="Z2363"/>
  <c r="AB2363" s="1"/>
  <c r="AC2363" s="1"/>
  <c r="AA2363"/>
  <c r="Z210"/>
  <c r="AB210" s="1"/>
  <c r="AC210" s="1"/>
  <c r="AA210"/>
  <c r="Z394"/>
  <c r="AB394" s="1"/>
  <c r="AC394" s="1"/>
  <c r="AA394"/>
  <c r="Z554"/>
  <c r="AB554" s="1"/>
  <c r="AC554" s="1"/>
  <c r="AA554"/>
  <c r="Z706"/>
  <c r="AB706" s="1"/>
  <c r="AC706" s="1"/>
  <c r="AA706"/>
  <c r="Z890"/>
  <c r="AB890" s="1"/>
  <c r="AC890" s="1"/>
  <c r="AA890"/>
  <c r="Z1050"/>
  <c r="AB1050" s="1"/>
  <c r="AC1050" s="1"/>
  <c r="AA1050"/>
  <c r="Z1234"/>
  <c r="AB1234" s="1"/>
  <c r="AC1234" s="1"/>
  <c r="AA1234"/>
  <c r="Z1410"/>
  <c r="AB1410" s="1"/>
  <c r="AC1410" s="1"/>
  <c r="AA1410"/>
  <c r="Z1634"/>
  <c r="AB1634" s="1"/>
  <c r="AC1634" s="1"/>
  <c r="AA1634"/>
  <c r="Z1786"/>
  <c r="AB1786" s="1"/>
  <c r="AC1786" s="1"/>
  <c r="AA1786"/>
  <c r="Z1978"/>
  <c r="AB1978" s="1"/>
  <c r="AC1978" s="1"/>
  <c r="AA1978"/>
  <c r="Z2210"/>
  <c r="AB2210" s="1"/>
  <c r="AC2210" s="1"/>
  <c r="AA2210"/>
  <c r="Z110"/>
  <c r="AB110" s="1"/>
  <c r="AC110" s="1"/>
  <c r="AA110"/>
  <c r="Z358"/>
  <c r="AB358" s="1"/>
  <c r="AC358" s="1"/>
  <c r="AA358"/>
  <c r="Z646"/>
  <c r="AB646" s="1"/>
  <c r="AC646" s="1"/>
  <c r="AA646"/>
  <c r="Z950"/>
  <c r="AB950" s="1"/>
  <c r="AC950" s="1"/>
  <c r="AA950"/>
  <c r="Z1142"/>
  <c r="AB1142" s="1"/>
  <c r="AC1142" s="1"/>
  <c r="AA1142"/>
  <c r="Z1350"/>
  <c r="AB1350" s="1"/>
  <c r="AC1350" s="1"/>
  <c r="AA1350"/>
  <c r="Z1582"/>
  <c r="AB1582" s="1"/>
  <c r="AC1582" s="1"/>
  <c r="AA1582"/>
  <c r="Z1838"/>
  <c r="AB1838" s="1"/>
  <c r="AC1838" s="1"/>
  <c r="AA1838"/>
  <c r="Z2006"/>
  <c r="AB2006" s="1"/>
  <c r="AC2006" s="1"/>
  <c r="AA2006"/>
  <c r="Z2158"/>
  <c r="AB2158" s="1"/>
  <c r="AC2158" s="1"/>
  <c r="AA2158"/>
  <c r="Z2350"/>
  <c r="AB2350" s="1"/>
  <c r="AC2350" s="1"/>
  <c r="AA2350"/>
  <c r="Z1962"/>
  <c r="AB1962" s="1"/>
  <c r="AC1962" s="1"/>
  <c r="AA1962"/>
  <c r="Z334"/>
  <c r="AB334" s="1"/>
  <c r="AC334" s="1"/>
  <c r="AA334"/>
  <c r="Z1901"/>
  <c r="AB1901" s="1"/>
  <c r="AC1901" s="1"/>
  <c r="AA1901"/>
  <c r="Z2275"/>
  <c r="AB2275" s="1"/>
  <c r="AC2275" s="1"/>
  <c r="AA2275"/>
  <c r="Z2128"/>
  <c r="AB2128" s="1"/>
  <c r="AC2128" s="1"/>
  <c r="AA2128"/>
  <c r="Z2337"/>
  <c r="AB2337" s="1"/>
  <c r="AC2337" s="1"/>
  <c r="AA2337"/>
  <c r="Z1861"/>
  <c r="AB1861" s="1"/>
  <c r="AC1861" s="1"/>
  <c r="AA1861"/>
  <c r="Z1989"/>
  <c r="AB1989" s="1"/>
  <c r="AC1989" s="1"/>
  <c r="AA1989"/>
  <c r="Z2125"/>
  <c r="AB2125" s="1"/>
  <c r="AC2125" s="1"/>
  <c r="AA2125"/>
  <c r="Z2197"/>
  <c r="AB2197" s="1"/>
  <c r="AC2197" s="1"/>
  <c r="AA2197"/>
  <c r="Z2285"/>
  <c r="AB2285" s="1"/>
  <c r="AC2285" s="1"/>
  <c r="AA2285"/>
  <c r="Z2387"/>
  <c r="AB2387" s="1"/>
  <c r="AC2387" s="1"/>
  <c r="AA2387"/>
  <c r="Z422"/>
  <c r="AB422" s="1"/>
  <c r="AC422" s="1"/>
  <c r="AA422"/>
  <c r="Z1174"/>
  <c r="AB1174" s="1"/>
  <c r="AC1174" s="1"/>
  <c r="AA1174"/>
  <c r="Z1574"/>
  <c r="AB1574" s="1"/>
  <c r="AC1574" s="1"/>
  <c r="AA1574"/>
  <c r="Z122"/>
  <c r="AB122" s="1"/>
  <c r="AC122" s="1"/>
  <c r="AA122"/>
  <c r="Z522"/>
  <c r="AB522" s="1"/>
  <c r="AC522" s="1"/>
  <c r="AA522"/>
  <c r="Z2206"/>
  <c r="AB2206" s="1"/>
  <c r="AC2206" s="1"/>
  <c r="AA2206"/>
  <c r="Z2230"/>
  <c r="AB2230" s="1"/>
  <c r="AC2230" s="1"/>
  <c r="AA2230"/>
  <c r="Z882"/>
  <c r="AB882" s="1"/>
  <c r="AC882" s="1"/>
  <c r="AA882"/>
  <c r="Z2353"/>
  <c r="AB2353" s="1"/>
  <c r="AC2353" s="1"/>
  <c r="AA2353"/>
  <c r="Z1626"/>
  <c r="AB1626" s="1"/>
  <c r="AC1626" s="1"/>
  <c r="AA1626"/>
  <c r="Z1986"/>
  <c r="AB1986" s="1"/>
  <c r="AC1986" s="1"/>
  <c r="AA1986"/>
  <c r="Z2257"/>
  <c r="AB2257" s="1"/>
  <c r="AC2257" s="1"/>
  <c r="AA2257"/>
  <c r="Z1226"/>
  <c r="AB1226" s="1"/>
  <c r="AC1226" s="1"/>
  <c r="AA1226"/>
  <c r="Z1994"/>
  <c r="AB1994" s="1"/>
  <c r="AC1994" s="1"/>
  <c r="AA1994"/>
  <c r="Z2046"/>
  <c r="AB2046" s="1"/>
  <c r="AC2046" s="1"/>
  <c r="AA2046"/>
  <c r="Z726"/>
  <c r="AB726" s="1"/>
  <c r="AC726" s="1"/>
  <c r="AA726"/>
  <c r="Z1954"/>
  <c r="AB1954" s="1"/>
  <c r="AC1954" s="1"/>
  <c r="AA1954"/>
  <c r="Z561"/>
  <c r="AB561" s="1"/>
  <c r="AC561" s="1"/>
  <c r="Z424"/>
  <c r="AB424" s="1"/>
  <c r="AC424" s="1"/>
  <c r="Z751"/>
  <c r="AB751" s="1"/>
  <c r="AC751" s="1"/>
  <c r="Z757"/>
  <c r="AB757" s="1"/>
  <c r="AC757" s="1"/>
  <c r="Z214"/>
  <c r="AB214" s="1"/>
  <c r="AC214" s="1"/>
  <c r="Z501"/>
  <c r="AB501" s="1"/>
  <c r="AC501" s="1"/>
  <c r="Z406"/>
  <c r="AB406" s="1"/>
  <c r="AC406" s="1"/>
  <c r="Z774"/>
  <c r="AB774" s="1"/>
  <c r="AC774" s="1"/>
  <c r="Z605"/>
  <c r="AB605" s="1"/>
  <c r="AC605" s="1"/>
  <c r="Z309"/>
  <c r="AB309" s="1"/>
  <c r="AC309" s="1"/>
  <c r="Z314"/>
  <c r="AB314" s="1"/>
  <c r="AC314" s="1"/>
  <c r="Z745"/>
  <c r="AB745" s="1"/>
  <c r="AC745" s="1"/>
  <c r="Z426"/>
  <c r="AB426" s="1"/>
  <c r="AC426" s="1"/>
  <c r="Z542"/>
  <c r="AB542" s="1"/>
  <c r="AC542" s="1"/>
  <c r="Z284"/>
  <c r="AB284" s="1"/>
  <c r="AC284" s="1"/>
  <c r="Z348"/>
  <c r="AB348" s="1"/>
  <c r="AC348" s="1"/>
  <c r="Z123"/>
  <c r="AB123" s="1"/>
  <c r="AC123" s="1"/>
  <c r="Z270"/>
  <c r="AB270" s="1"/>
  <c r="AC270" s="1"/>
  <c r="Z450"/>
  <c r="AB450" s="1"/>
  <c r="AC450" s="1"/>
  <c r="Z253"/>
  <c r="AB253" s="1"/>
  <c r="AC253" s="1"/>
  <c r="Z372"/>
  <c r="AB372" s="1"/>
  <c r="AC372" s="1"/>
  <c r="Z549"/>
  <c r="AB549" s="1"/>
  <c r="AC549" s="1"/>
  <c r="Z787"/>
  <c r="AB787" s="1"/>
  <c r="AC787" s="1"/>
  <c r="Z632"/>
  <c r="AB632" s="1"/>
  <c r="AC632" s="1"/>
  <c r="Z499"/>
  <c r="AB499" s="1"/>
  <c r="AC499" s="1"/>
  <c r="U24"/>
  <c r="V24" s="1"/>
  <c r="U4"/>
  <c r="V4" s="1"/>
  <c r="U12"/>
  <c r="V12" s="1"/>
  <c r="U21"/>
  <c r="V21" s="1"/>
  <c r="U15"/>
  <c r="V15" s="1"/>
  <c r="U22"/>
  <c r="V22" s="1"/>
  <c r="U27"/>
  <c r="V27" s="1"/>
  <c r="U33"/>
  <c r="V33" s="1"/>
  <c r="U16"/>
  <c r="V16" s="1"/>
  <c r="U25"/>
  <c r="V25" s="1"/>
  <c r="T27"/>
  <c r="T26"/>
  <c r="U7"/>
  <c r="V7" s="1"/>
  <c r="U14"/>
  <c r="V14" s="1"/>
  <c r="U8"/>
  <c r="V8" s="1"/>
  <c r="U19"/>
  <c r="V19" s="1"/>
  <c r="U5"/>
  <c r="V5" s="1"/>
  <c r="U10"/>
  <c r="V10" s="1"/>
  <c r="U9"/>
  <c r="V9" s="1"/>
  <c r="U6"/>
  <c r="V6" s="1"/>
  <c r="S31"/>
  <c r="U13"/>
  <c r="V13" s="1"/>
  <c r="U17"/>
  <c r="V17" s="1"/>
  <c r="U11"/>
  <c r="V11" s="1"/>
  <c r="S28"/>
  <c r="U18"/>
  <c r="V18" s="1"/>
  <c r="U20"/>
  <c r="V20" s="1"/>
  <c r="U26"/>
  <c r="V26" s="1"/>
  <c r="U23"/>
  <c r="V23" s="1"/>
  <c r="T25"/>
  <c r="S34"/>
  <c r="T30"/>
  <c r="S30"/>
  <c r="AA2393"/>
  <c r="Z2393"/>
  <c r="AB2393" s="1"/>
  <c r="AC2393" s="1"/>
  <c r="Z4"/>
  <c r="AA4"/>
  <c r="T1646"/>
  <c r="S1646"/>
  <c r="S130"/>
  <c r="T130"/>
  <c r="S322"/>
  <c r="T322"/>
  <c r="T578"/>
  <c r="S578"/>
  <c r="S252"/>
  <c r="U252" s="1"/>
  <c r="V252" s="1"/>
  <c r="T252"/>
  <c r="S444"/>
  <c r="T444"/>
  <c r="T199"/>
  <c r="S199"/>
  <c r="T839"/>
  <c r="S839"/>
  <c r="T1479"/>
  <c r="S1479"/>
  <c r="S652"/>
  <c r="T652"/>
  <c r="S908"/>
  <c r="T908"/>
  <c r="T1164"/>
  <c r="S1164"/>
  <c r="T1420"/>
  <c r="S1420"/>
  <c r="T1612"/>
  <c r="S1612"/>
  <c r="T1311"/>
  <c r="S1311"/>
  <c r="T1993"/>
  <c r="S1993"/>
  <c r="S2281"/>
  <c r="T2281"/>
  <c r="S182"/>
  <c r="T182"/>
  <c r="T606"/>
  <c r="S606"/>
  <c r="T926"/>
  <c r="S926"/>
  <c r="T1238"/>
  <c r="S1238"/>
  <c r="S1574"/>
  <c r="T1574"/>
  <c r="T1982"/>
  <c r="S1982"/>
  <c r="T2270"/>
  <c r="S2270"/>
  <c r="T399"/>
  <c r="S399"/>
  <c r="T783"/>
  <c r="S783"/>
  <c r="S2309"/>
  <c r="T2309"/>
  <c r="T1997"/>
  <c r="S1997"/>
  <c r="T1814"/>
  <c r="S1814"/>
  <c r="T1988"/>
  <c r="S1988"/>
  <c r="T1957"/>
  <c r="S1957"/>
  <c r="S2180"/>
  <c r="T2180"/>
  <c r="S1605"/>
  <c r="T1605"/>
  <c r="T627"/>
  <c r="S627"/>
  <c r="T1299"/>
  <c r="S1299"/>
  <c r="T1811"/>
  <c r="S1811"/>
  <c r="T2203"/>
  <c r="S2203"/>
  <c r="S1117"/>
  <c r="T1117"/>
  <c r="T219"/>
  <c r="S219"/>
  <c r="T1043"/>
  <c r="S1043"/>
  <c r="T1451"/>
  <c r="S1451"/>
  <c r="T1835"/>
  <c r="S1835"/>
  <c r="T2339"/>
  <c r="S2339"/>
  <c r="T717"/>
  <c r="S717"/>
  <c r="T1645"/>
  <c r="S1645"/>
  <c r="T619"/>
  <c r="S619"/>
  <c r="T117"/>
  <c r="S117"/>
  <c r="T453"/>
  <c r="S453"/>
  <c r="S1125"/>
  <c r="T1125"/>
  <c r="T227"/>
  <c r="S227"/>
  <c r="T1202"/>
  <c r="S1202"/>
  <c r="T1986"/>
  <c r="S1986"/>
  <c r="S921"/>
  <c r="T921"/>
  <c r="T1046"/>
  <c r="S1046"/>
  <c r="T1626"/>
  <c r="S1626"/>
  <c r="T321"/>
  <c r="S321"/>
  <c r="S1089"/>
  <c r="T1089"/>
  <c r="T1178"/>
  <c r="S1178"/>
  <c r="T2170"/>
  <c r="S2170"/>
  <c r="T665"/>
  <c r="S665"/>
  <c r="T1729"/>
  <c r="S1729"/>
  <c r="T778"/>
  <c r="S778"/>
  <c r="T1306"/>
  <c r="S1306"/>
  <c r="T2282"/>
  <c r="S2282"/>
  <c r="S1289"/>
  <c r="T1289"/>
  <c r="S552"/>
  <c r="T552"/>
  <c r="T1328"/>
  <c r="S1328"/>
  <c r="T2269"/>
  <c r="S2269"/>
  <c r="T1032"/>
  <c r="S1032"/>
  <c r="S2096"/>
  <c r="T2096"/>
  <c r="S816"/>
  <c r="T816"/>
  <c r="T1840"/>
  <c r="S1840"/>
  <c r="S536"/>
  <c r="T536"/>
  <c r="T1552"/>
  <c r="S1552"/>
  <c r="U1552" s="1"/>
  <c r="V1552" s="1"/>
  <c r="T287"/>
  <c r="S287"/>
  <c r="S975"/>
  <c r="T975"/>
  <c r="T1647"/>
  <c r="S1647"/>
  <c r="T2063"/>
  <c r="S2063"/>
  <c r="S2255"/>
  <c r="T2255"/>
  <c r="S250"/>
  <c r="T250"/>
  <c r="T506"/>
  <c r="S506"/>
  <c r="T116"/>
  <c r="S116"/>
  <c r="T308"/>
  <c r="S308"/>
  <c r="S436"/>
  <c r="T436"/>
  <c r="T183"/>
  <c r="S183"/>
  <c r="T567"/>
  <c r="S567"/>
  <c r="T1079"/>
  <c r="S1079"/>
  <c r="T1335"/>
  <c r="S1335"/>
  <c r="T1727"/>
  <c r="S1727"/>
  <c r="T1855"/>
  <c r="S1855"/>
  <c r="S836"/>
  <c r="T836"/>
  <c r="T1028"/>
  <c r="S1028"/>
  <c r="T1156"/>
  <c r="S1156"/>
  <c r="T1348"/>
  <c r="S1348"/>
  <c r="T1476"/>
  <c r="S1476"/>
  <c r="T1604"/>
  <c r="S1604"/>
  <c r="T1732"/>
  <c r="S1732"/>
  <c r="S1055"/>
  <c r="T1055"/>
  <c r="T1905"/>
  <c r="S1905"/>
  <c r="T2081"/>
  <c r="S2081"/>
  <c r="T2273"/>
  <c r="S2273"/>
  <c r="T1247"/>
  <c r="S1247"/>
  <c r="S342"/>
  <c r="T342"/>
  <c r="T1390"/>
  <c r="S1390"/>
  <c r="T1310"/>
  <c r="S1310"/>
  <c r="T1230"/>
  <c r="S1230"/>
  <c r="S66"/>
  <c r="T66"/>
  <c r="T386"/>
  <c r="S386"/>
  <c r="T60"/>
  <c r="S60"/>
  <c r="T316"/>
  <c r="S316"/>
  <c r="S572"/>
  <c r="T572"/>
  <c r="T327"/>
  <c r="S327"/>
  <c r="T711"/>
  <c r="S711"/>
  <c r="T1223"/>
  <c r="S1223"/>
  <c r="T1735"/>
  <c r="S1735"/>
  <c r="S780"/>
  <c r="T780"/>
  <c r="T1036"/>
  <c r="S1036"/>
  <c r="T1292"/>
  <c r="S1292"/>
  <c r="T1548"/>
  <c r="S1548"/>
  <c r="T1804"/>
  <c r="S1804"/>
  <c r="T1913"/>
  <c r="S1913"/>
  <c r="T2217"/>
  <c r="S2217"/>
  <c r="S94"/>
  <c r="T94"/>
  <c r="T438"/>
  <c r="S438"/>
  <c r="T774"/>
  <c r="S774"/>
  <c r="T1062"/>
  <c r="S1062"/>
  <c r="T1318"/>
  <c r="S1318"/>
  <c r="T1654"/>
  <c r="S1654"/>
  <c r="T2078"/>
  <c r="S2078"/>
  <c r="T2334"/>
  <c r="S2334"/>
  <c r="T655"/>
  <c r="S655"/>
  <c r="S2076"/>
  <c r="T2076"/>
  <c r="S2317"/>
  <c r="T2317"/>
  <c r="T2358"/>
  <c r="S2358"/>
  <c r="T2388"/>
  <c r="S2388"/>
  <c r="T1948"/>
  <c r="S1948"/>
  <c r="S1333"/>
  <c r="T1333"/>
  <c r="T427"/>
  <c r="S427"/>
  <c r="T1171"/>
  <c r="S1171"/>
  <c r="T1683"/>
  <c r="S1683"/>
  <c r="T2331"/>
  <c r="S2331"/>
  <c r="S1373"/>
  <c r="T1373"/>
  <c r="T659"/>
  <c r="S659"/>
  <c r="T1323"/>
  <c r="S1323"/>
  <c r="S1963"/>
  <c r="T1963"/>
  <c r="T309"/>
  <c r="S309"/>
  <c r="S909"/>
  <c r="T909"/>
  <c r="T1876"/>
  <c r="S1876"/>
  <c r="T811"/>
  <c r="S811"/>
  <c r="T181"/>
  <c r="S181"/>
  <c r="T589"/>
  <c r="S589"/>
  <c r="S2100"/>
  <c r="T2100"/>
  <c r="T1474"/>
  <c r="S1474"/>
  <c r="T649"/>
  <c r="S649"/>
  <c r="S1122"/>
  <c r="T1122"/>
  <c r="T2098"/>
  <c r="S2098"/>
  <c r="T833"/>
  <c r="S833"/>
  <c r="T2253"/>
  <c r="S2253"/>
  <c r="T1698"/>
  <c r="S1698"/>
  <c r="T409"/>
  <c r="S409"/>
  <c r="S1417"/>
  <c r="T1417"/>
  <c r="T842"/>
  <c r="S842"/>
  <c r="T2058"/>
  <c r="S2058"/>
  <c r="T777"/>
  <c r="S777"/>
  <c r="T296"/>
  <c r="S296"/>
  <c r="T1576"/>
  <c r="S1576"/>
  <c r="T280"/>
  <c r="S280"/>
  <c r="T1304"/>
  <c r="S1304"/>
  <c r="T40"/>
  <c r="S40"/>
  <c r="T1080"/>
  <c r="S1080"/>
  <c r="T1633"/>
  <c r="S1633"/>
  <c r="T1040"/>
  <c r="S1040"/>
  <c r="S2088"/>
  <c r="T2088"/>
  <c r="T831"/>
  <c r="S831"/>
  <c r="T1471"/>
  <c r="S1471"/>
  <c r="S1999"/>
  <c r="T1999"/>
  <c r="T2319"/>
  <c r="S2319"/>
  <c r="S58"/>
  <c r="T58"/>
  <c r="T378"/>
  <c r="S378"/>
  <c r="T52"/>
  <c r="S52"/>
  <c r="S372"/>
  <c r="T372"/>
  <c r="T55"/>
  <c r="S55"/>
  <c r="T823"/>
  <c r="S823"/>
  <c r="S772"/>
  <c r="T772"/>
  <c r="T2145"/>
  <c r="S2145"/>
  <c r="T1758"/>
  <c r="S1758"/>
  <c r="S194"/>
  <c r="T194"/>
  <c r="T450"/>
  <c r="S450"/>
  <c r="T188"/>
  <c r="S188"/>
  <c r="S508"/>
  <c r="T508"/>
  <c r="T455"/>
  <c r="S455"/>
  <c r="S1095"/>
  <c r="T1095"/>
  <c r="T1607"/>
  <c r="S1607"/>
  <c r="S716"/>
  <c r="T716"/>
  <c r="T972"/>
  <c r="S972"/>
  <c r="T1356"/>
  <c r="S1356"/>
  <c r="T1676"/>
  <c r="S1676"/>
  <c r="T1737"/>
  <c r="S1737"/>
  <c r="T2089"/>
  <c r="S2089"/>
  <c r="T1503"/>
  <c r="S1503"/>
  <c r="T350"/>
  <c r="S350"/>
  <c r="T694"/>
  <c r="S694"/>
  <c r="T990"/>
  <c r="S990"/>
  <c r="T1398"/>
  <c r="S1398"/>
  <c r="T1878"/>
  <c r="S1878"/>
  <c r="T2206"/>
  <c r="S2206"/>
  <c r="T271"/>
  <c r="S271"/>
  <c r="T2352"/>
  <c r="S2352"/>
  <c r="T2332"/>
  <c r="S2332"/>
  <c r="T1701"/>
  <c r="S1701"/>
  <c r="T2197"/>
  <c r="S2197"/>
  <c r="T2057"/>
  <c r="S2057"/>
  <c r="T57"/>
  <c r="S57"/>
  <c r="T1892"/>
  <c r="S1892"/>
  <c r="T819"/>
  <c r="S819"/>
  <c r="T1555"/>
  <c r="S1555"/>
  <c r="T2067"/>
  <c r="S2067"/>
  <c r="T917"/>
  <c r="S917"/>
  <c r="T1900"/>
  <c r="S1900"/>
  <c r="T851"/>
  <c r="S851"/>
  <c r="T1579"/>
  <c r="S1579"/>
  <c r="T2211"/>
  <c r="S2211"/>
  <c r="T581"/>
  <c r="S581"/>
  <c r="S1381"/>
  <c r="T1381"/>
  <c r="T419"/>
  <c r="S419"/>
  <c r="T53"/>
  <c r="S53"/>
  <c r="T325"/>
  <c r="S325"/>
  <c r="T925"/>
  <c r="S925"/>
  <c r="T1653"/>
  <c r="S1653"/>
  <c r="T922"/>
  <c r="S922"/>
  <c r="S145"/>
  <c r="T145"/>
  <c r="S1169"/>
  <c r="T1169"/>
  <c r="T1386"/>
  <c r="S1386"/>
  <c r="T2330"/>
  <c r="S2330"/>
  <c r="S1585"/>
  <c r="T1585"/>
  <c r="T1962"/>
  <c r="S1962"/>
  <c r="S905"/>
  <c r="T905"/>
  <c r="T714"/>
  <c r="S714"/>
  <c r="T1066"/>
  <c r="S1066"/>
  <c r="T1818"/>
  <c r="S1818"/>
  <c r="U1818" s="1"/>
  <c r="V1818" s="1"/>
  <c r="T529"/>
  <c r="S529"/>
  <c r="S1569"/>
  <c r="T1569"/>
  <c r="S808"/>
  <c r="T808"/>
  <c r="T1848"/>
  <c r="S1848"/>
  <c r="S792"/>
  <c r="T792"/>
  <c r="T1832"/>
  <c r="S1832"/>
  <c r="S568"/>
  <c r="T568"/>
  <c r="T1592"/>
  <c r="S1592"/>
  <c r="T288"/>
  <c r="S288"/>
  <c r="T1296"/>
  <c r="S1296"/>
  <c r="T1295"/>
  <c r="S1295"/>
  <c r="T1935"/>
  <c r="S1935"/>
  <c r="T2191"/>
  <c r="S2191"/>
  <c r="S186"/>
  <c r="T186"/>
  <c r="T442"/>
  <c r="S442"/>
  <c r="T180"/>
  <c r="S180"/>
  <c r="S564"/>
  <c r="T564"/>
  <c r="T439"/>
  <c r="S439"/>
  <c r="S951"/>
  <c r="T951"/>
  <c r="T1591"/>
  <c r="S1591"/>
  <c r="S708"/>
  <c r="T708"/>
  <c r="T964"/>
  <c r="S964"/>
  <c r="T1220"/>
  <c r="S1220"/>
  <c r="T1817"/>
  <c r="S1817"/>
  <c r="S1566"/>
  <c r="T1566"/>
  <c r="S258"/>
  <c r="T258"/>
  <c r="T514"/>
  <c r="S514"/>
  <c r="T124"/>
  <c r="S124"/>
  <c r="S380"/>
  <c r="T380"/>
  <c r="T71"/>
  <c r="S71"/>
  <c r="T583"/>
  <c r="S583"/>
  <c r="S967"/>
  <c r="U967" s="1"/>
  <c r="V967" s="1"/>
  <c r="T967"/>
  <c r="T1351"/>
  <c r="S1351"/>
  <c r="T1863"/>
  <c r="S1863"/>
  <c r="S844"/>
  <c r="T844"/>
  <c r="T1100"/>
  <c r="S1100"/>
  <c r="T1228"/>
  <c r="S1228"/>
  <c r="T1484"/>
  <c r="S1484"/>
  <c r="T1740"/>
  <c r="S1740"/>
  <c r="T1825"/>
  <c r="S1825"/>
  <c r="T2153"/>
  <c r="S2153"/>
  <c r="S2345"/>
  <c r="T2345"/>
  <c r="S262"/>
  <c r="T262"/>
  <c r="T518"/>
  <c r="S518"/>
  <c r="T862"/>
  <c r="S862"/>
  <c r="T1142"/>
  <c r="S1142"/>
  <c r="T1494"/>
  <c r="S1494"/>
  <c r="T1766"/>
  <c r="S1766"/>
  <c r="T2142"/>
  <c r="S2142"/>
  <c r="T143"/>
  <c r="S143"/>
  <c r="T527"/>
  <c r="S527"/>
  <c r="S2005"/>
  <c r="T2005"/>
  <c r="T1334"/>
  <c r="S1334"/>
  <c r="T1414"/>
  <c r="S1414"/>
  <c r="T1909"/>
  <c r="S1909"/>
  <c r="S2188"/>
  <c r="T2188"/>
  <c r="T2237"/>
  <c r="S2237"/>
  <c r="T121"/>
  <c r="S121"/>
  <c r="T171"/>
  <c r="S171"/>
  <c r="T1011"/>
  <c r="S1011"/>
  <c r="T1427"/>
  <c r="S1427"/>
  <c r="T1939"/>
  <c r="S1939"/>
  <c r="T725"/>
  <c r="S725"/>
  <c r="T1661"/>
  <c r="S1661"/>
  <c r="T459"/>
  <c r="S459"/>
  <c r="T1195"/>
  <c r="S1195"/>
  <c r="T1707"/>
  <c r="S1707"/>
  <c r="T2091"/>
  <c r="S2091"/>
  <c r="T445"/>
  <c r="S445"/>
  <c r="S1109"/>
  <c r="T1109"/>
  <c r="T179"/>
  <c r="S179"/>
  <c r="T1003"/>
  <c r="S1003"/>
  <c r="S253"/>
  <c r="T253"/>
  <c r="T733"/>
  <c r="S733"/>
  <c r="S1389"/>
  <c r="T1389"/>
  <c r="T191"/>
  <c r="S191"/>
  <c r="T1738"/>
  <c r="S1738"/>
  <c r="T401"/>
  <c r="S401"/>
  <c r="S1425"/>
  <c r="T1425"/>
  <c r="T1882"/>
  <c r="S1882"/>
  <c r="T577"/>
  <c r="S577"/>
  <c r="S1345"/>
  <c r="T1345"/>
  <c r="T1434"/>
  <c r="S1434"/>
  <c r="T153"/>
  <c r="S153"/>
  <c r="S1185"/>
  <c r="T1185"/>
  <c r="T650"/>
  <c r="S650"/>
  <c r="T930"/>
  <c r="S930"/>
  <c r="T1554"/>
  <c r="S1554"/>
  <c r="U1554" s="1"/>
  <c r="V1554" s="1"/>
  <c r="T265"/>
  <c r="S265"/>
  <c r="S1041"/>
  <c r="T1041"/>
  <c r="T48"/>
  <c r="S48"/>
  <c r="T1088"/>
  <c r="S1088"/>
  <c r="S2104"/>
  <c r="T2104"/>
  <c r="S544"/>
  <c r="T544"/>
  <c r="T1568"/>
  <c r="S1568"/>
  <c r="S304"/>
  <c r="T304"/>
  <c r="T1336"/>
  <c r="S1336"/>
  <c r="S2112"/>
  <c r="T2112"/>
  <c r="S800"/>
  <c r="T800"/>
  <c r="T1816"/>
  <c r="S1816"/>
  <c r="T1702"/>
  <c r="S1702"/>
  <c r="S1151"/>
  <c r="T1151"/>
  <c r="T1807"/>
  <c r="S1807"/>
  <c r="T2127"/>
  <c r="S2127"/>
  <c r="T2383"/>
  <c r="S2383"/>
  <c r="S122"/>
  <c r="T122"/>
  <c r="S314"/>
  <c r="T314"/>
  <c r="T570"/>
  <c r="S570"/>
  <c r="T244"/>
  <c r="S244"/>
  <c r="S500"/>
  <c r="T500"/>
  <c r="T311"/>
  <c r="S311"/>
  <c r="T695"/>
  <c r="S695"/>
  <c r="T1207"/>
  <c r="S1207"/>
  <c r="T1463"/>
  <c r="S1463"/>
  <c r="S644"/>
  <c r="T644"/>
  <c r="S900"/>
  <c r="T900"/>
  <c r="T1092"/>
  <c r="S1092"/>
  <c r="T1284"/>
  <c r="S1284"/>
  <c r="U1284" s="1"/>
  <c r="V1284" s="1"/>
  <c r="T1412"/>
  <c r="S1412"/>
  <c r="T1540"/>
  <c r="S1540"/>
  <c r="T1668"/>
  <c r="S1668"/>
  <c r="T1796"/>
  <c r="S1796"/>
  <c r="T1721"/>
  <c r="S1721"/>
  <c r="T1977"/>
  <c r="S1977"/>
  <c r="T2209"/>
  <c r="S2209"/>
  <c r="S2337"/>
  <c r="T2337"/>
  <c r="S86"/>
  <c r="T86"/>
  <c r="S166"/>
  <c r="T166"/>
  <c r="S254"/>
  <c r="T254"/>
  <c r="T422"/>
  <c r="S422"/>
  <c r="T510"/>
  <c r="S510"/>
  <c r="T598"/>
  <c r="S598"/>
  <c r="T678"/>
  <c r="S678"/>
  <c r="T766"/>
  <c r="S766"/>
  <c r="T854"/>
  <c r="S854"/>
  <c r="S918"/>
  <c r="T918"/>
  <c r="T982"/>
  <c r="S982"/>
  <c r="T1054"/>
  <c r="S1054"/>
  <c r="T1134"/>
  <c r="S1134"/>
  <c r="T1486"/>
  <c r="S1486"/>
  <c r="U1486" s="1"/>
  <c r="V1486" s="1"/>
  <c r="T2134"/>
  <c r="S2134"/>
  <c r="S238"/>
  <c r="T238"/>
  <c r="T750"/>
  <c r="S750"/>
  <c r="S2052"/>
  <c r="T2052"/>
  <c r="T1965"/>
  <c r="S1965"/>
  <c r="T1798"/>
  <c r="S1798"/>
  <c r="T1964"/>
  <c r="S1964"/>
  <c r="T1925"/>
  <c r="S1925"/>
  <c r="T49"/>
  <c r="S49"/>
  <c r="T1860"/>
  <c r="S1860"/>
  <c r="T795"/>
  <c r="S795"/>
  <c r="T1411"/>
  <c r="S1411"/>
  <c r="T2051"/>
  <c r="S2051"/>
  <c r="T893"/>
  <c r="S893"/>
  <c r="T187"/>
  <c r="S187"/>
  <c r="T1179"/>
  <c r="S1179"/>
  <c r="T1819"/>
  <c r="S1819"/>
  <c r="T2323"/>
  <c r="S2323"/>
  <c r="T701"/>
  <c r="S701"/>
  <c r="S1613"/>
  <c r="T1613"/>
  <c r="T595"/>
  <c r="S595"/>
  <c r="T173"/>
  <c r="S173"/>
  <c r="T573"/>
  <c r="S573"/>
  <c r="S1357"/>
  <c r="T1357"/>
  <c r="T127"/>
  <c r="S127"/>
  <c r="T1706"/>
  <c r="S1706"/>
  <c r="T617"/>
  <c r="S617"/>
  <c r="T1090"/>
  <c r="S1090"/>
  <c r="T2074"/>
  <c r="S2074"/>
  <c r="T801"/>
  <c r="S801"/>
  <c r="T2141"/>
  <c r="S2141"/>
  <c r="T1930"/>
  <c r="S1930"/>
  <c r="T633"/>
  <c r="S633"/>
  <c r="S1385"/>
  <c r="T1385"/>
  <c r="T770"/>
  <c r="S770"/>
  <c r="T1282"/>
  <c r="S1282"/>
  <c r="T2250"/>
  <c r="S2250"/>
  <c r="S1001"/>
  <c r="T1001"/>
  <c r="T264"/>
  <c r="S264"/>
  <c r="T1288"/>
  <c r="S1288"/>
  <c r="T2328"/>
  <c r="S2328"/>
  <c r="T1000"/>
  <c r="S1000"/>
  <c r="S2064"/>
  <c r="T2064"/>
  <c r="S784"/>
  <c r="T784"/>
  <c r="S2080"/>
  <c r="T2080"/>
  <c r="S768"/>
  <c r="T768"/>
  <c r="T1776"/>
  <c r="S1776"/>
  <c r="T799"/>
  <c r="S799"/>
  <c r="T1455"/>
  <c r="S1455"/>
  <c r="T1991"/>
  <c r="S1991"/>
  <c r="T2247"/>
  <c r="S2247"/>
  <c r="S50"/>
  <c r="T50"/>
  <c r="S306"/>
  <c r="T306"/>
  <c r="T562"/>
  <c r="S562"/>
  <c r="U562" s="1"/>
  <c r="V562" s="1"/>
  <c r="T236"/>
  <c r="S236"/>
  <c r="S492"/>
  <c r="T492"/>
  <c r="T295"/>
  <c r="S295"/>
  <c r="T807"/>
  <c r="S807"/>
  <c r="T1319"/>
  <c r="S1319"/>
  <c r="T1831"/>
  <c r="S1831"/>
  <c r="S828"/>
  <c r="T828"/>
  <c r="T1084"/>
  <c r="S1084"/>
  <c r="T1340"/>
  <c r="S1340"/>
  <c r="T1596"/>
  <c r="S1596"/>
  <c r="T1713"/>
  <c r="S1713"/>
  <c r="T2065"/>
  <c r="S2065"/>
  <c r="S2329"/>
  <c r="T2329"/>
  <c r="S246"/>
  <c r="T246"/>
  <c r="T582"/>
  <c r="S582"/>
  <c r="T910"/>
  <c r="S910"/>
  <c r="T1214"/>
  <c r="S1214"/>
  <c r="T1550"/>
  <c r="S1550"/>
  <c r="T1934"/>
  <c r="S1934"/>
  <c r="T2254"/>
  <c r="S2254"/>
  <c r="T367"/>
  <c r="S367"/>
  <c r="T1558"/>
  <c r="S1558"/>
  <c r="T2284"/>
  <c r="S2284"/>
  <c r="T1302"/>
  <c r="S1302"/>
  <c r="T1821"/>
  <c r="S1821"/>
  <c r="T2340"/>
  <c r="S2340"/>
  <c r="S2132"/>
  <c r="T2132"/>
  <c r="S1541"/>
  <c r="T1541"/>
  <c r="T579"/>
  <c r="S579"/>
  <c r="T1267"/>
  <c r="S1267"/>
  <c r="T1779"/>
  <c r="S1779"/>
  <c r="T2299"/>
  <c r="S2299"/>
  <c r="S1309"/>
  <c r="T1309"/>
  <c r="T403"/>
  <c r="S403"/>
  <c r="T1163"/>
  <c r="S1163"/>
  <c r="T1803"/>
  <c r="S1803"/>
  <c r="T2307"/>
  <c r="S2307"/>
  <c r="U2307" s="1"/>
  <c r="V2307" s="1"/>
  <c r="T677"/>
  <c r="S677"/>
  <c r="T2245"/>
  <c r="S2245"/>
  <c r="T763"/>
  <c r="S763"/>
  <c r="T165"/>
  <c r="S165"/>
  <c r="T549"/>
  <c r="S549"/>
  <c r="S1325"/>
  <c r="T1325"/>
  <c r="T63"/>
  <c r="S63"/>
  <c r="T1914"/>
  <c r="S1914"/>
  <c r="T857"/>
  <c r="S857"/>
  <c r="T1058"/>
  <c r="S1058"/>
  <c r="T2050"/>
  <c r="S2050"/>
  <c r="T769"/>
  <c r="S769"/>
  <c r="T2125"/>
  <c r="S2125"/>
  <c r="T2114"/>
  <c r="S2114"/>
  <c r="T841"/>
  <c r="S841"/>
  <c r="T634"/>
  <c r="S634"/>
  <c r="T890"/>
  <c r="S890"/>
  <c r="T1754"/>
  <c r="S1754"/>
  <c r="T465"/>
  <c r="S465"/>
  <c r="T2062"/>
  <c r="S2062"/>
  <c r="T1256"/>
  <c r="S1256"/>
  <c r="T216"/>
  <c r="S216"/>
  <c r="T1240"/>
  <c r="S1240"/>
  <c r="T2288"/>
  <c r="S2288"/>
  <c r="T1024"/>
  <c r="S1024"/>
  <c r="S2040"/>
  <c r="T2040"/>
  <c r="S728"/>
  <c r="T728"/>
  <c r="T1744"/>
  <c r="S1744"/>
  <c r="T767"/>
  <c r="S767"/>
  <c r="T1439"/>
  <c r="S1439"/>
  <c r="T1983"/>
  <c r="S1983"/>
  <c r="T2239"/>
  <c r="S2239"/>
  <c r="S42"/>
  <c r="T42"/>
  <c r="S234"/>
  <c r="T234"/>
  <c r="T426"/>
  <c r="S426"/>
  <c r="S100"/>
  <c r="T100"/>
  <c r="S292"/>
  <c r="T292"/>
  <c r="S484"/>
  <c r="T484"/>
  <c r="T151"/>
  <c r="S151"/>
  <c r="T535"/>
  <c r="S535"/>
  <c r="T919"/>
  <c r="S919"/>
  <c r="T1303"/>
  <c r="S1303"/>
  <c r="T1695"/>
  <c r="S1695"/>
  <c r="S692"/>
  <c r="T692"/>
  <c r="S948"/>
  <c r="T948"/>
  <c r="T1204"/>
  <c r="S1204"/>
  <c r="T1396"/>
  <c r="S1396"/>
  <c r="T1588"/>
  <c r="S1588"/>
  <c r="S1119"/>
  <c r="T1119"/>
  <c r="S1873"/>
  <c r="T1873"/>
  <c r="T2129"/>
  <c r="S2129"/>
  <c r="S2321"/>
  <c r="T2321"/>
  <c r="S150"/>
  <c r="T150"/>
  <c r="T406"/>
  <c r="S406"/>
  <c r="T662"/>
  <c r="S662"/>
  <c r="T902"/>
  <c r="S902"/>
  <c r="S1118"/>
  <c r="T1118"/>
  <c r="T1374"/>
  <c r="S1374"/>
  <c r="T1630"/>
  <c r="S1630"/>
  <c r="T1926"/>
  <c r="S1926"/>
  <c r="T2246"/>
  <c r="S2246"/>
  <c r="S206"/>
  <c r="T206"/>
  <c r="T462"/>
  <c r="S462"/>
  <c r="U462" s="1"/>
  <c r="V462" s="1"/>
  <c r="T846"/>
  <c r="S846"/>
  <c r="T2004"/>
  <c r="S2004"/>
  <c r="T1901"/>
  <c r="S1901"/>
  <c r="T1174"/>
  <c r="S1174"/>
  <c r="T2077"/>
  <c r="S2077"/>
  <c r="T2316"/>
  <c r="S2316"/>
  <c r="T2133"/>
  <c r="S2133"/>
  <c r="T2324"/>
  <c r="S2324"/>
  <c r="S1509"/>
  <c r="T1509"/>
  <c r="T339"/>
  <c r="S339"/>
  <c r="T939"/>
  <c r="S939"/>
  <c r="T1379"/>
  <c r="S1379"/>
  <c r="T1763"/>
  <c r="S1763"/>
  <c r="T2283"/>
  <c r="S2283"/>
  <c r="U2283" s="1"/>
  <c r="V2283" s="1"/>
  <c r="S1277"/>
  <c r="T1277"/>
  <c r="T123"/>
  <c r="S123"/>
  <c r="T779"/>
  <c r="S779"/>
  <c r="T1275"/>
  <c r="S1275"/>
  <c r="T1659"/>
  <c r="S1659"/>
  <c r="T2043"/>
  <c r="S2043"/>
  <c r="T661"/>
  <c r="S661"/>
  <c r="S1285"/>
  <c r="T1285"/>
  <c r="T83"/>
  <c r="S83"/>
  <c r="T931"/>
  <c r="S931"/>
  <c r="S157"/>
  <c r="T157"/>
  <c r="T533"/>
  <c r="S533"/>
  <c r="S1053"/>
  <c r="T1053"/>
  <c r="T1820"/>
  <c r="S1820"/>
  <c r="T511"/>
  <c r="S511"/>
  <c r="T1642"/>
  <c r="S1642"/>
  <c r="S305"/>
  <c r="T305"/>
  <c r="S1321"/>
  <c r="T1321"/>
  <c r="T1538"/>
  <c r="S1538"/>
  <c r="T225"/>
  <c r="S225"/>
  <c r="S993"/>
  <c r="T993"/>
  <c r="T1669"/>
  <c r="S1669"/>
  <c r="S1602"/>
  <c r="T1602"/>
  <c r="T2322"/>
  <c r="S2322"/>
  <c r="T809"/>
  <c r="S809"/>
  <c r="T626"/>
  <c r="S626"/>
  <c r="T818"/>
  <c r="S818"/>
  <c r="T1226"/>
  <c r="S1226"/>
  <c r="S1970"/>
  <c r="T1970"/>
  <c r="T425"/>
  <c r="S425"/>
  <c r="T937"/>
  <c r="S937"/>
  <c r="T2073"/>
  <c r="S2073"/>
  <c r="S736"/>
  <c r="T736"/>
  <c r="T1752"/>
  <c r="S1752"/>
  <c r="T184"/>
  <c r="S184"/>
  <c r="S936"/>
  <c r="T936"/>
  <c r="T1728"/>
  <c r="S1728"/>
  <c r="S208"/>
  <c r="T208"/>
  <c r="T1248"/>
  <c r="S1248"/>
  <c r="S2008"/>
  <c r="T2008"/>
  <c r="S440"/>
  <c r="T440"/>
  <c r="T1200"/>
  <c r="S1200"/>
  <c r="T1992"/>
  <c r="S1992"/>
  <c r="T927"/>
  <c r="S927"/>
  <c r="T1423"/>
  <c r="S1423"/>
  <c r="T1903"/>
  <c r="S1903"/>
  <c r="T2103"/>
  <c r="S2103"/>
  <c r="T2295"/>
  <c r="S2295"/>
  <c r="S162"/>
  <c r="T162"/>
  <c r="T354"/>
  <c r="S354"/>
  <c r="S92"/>
  <c r="T92"/>
  <c r="S74"/>
  <c r="T74"/>
  <c r="S138"/>
  <c r="T138"/>
  <c r="S202"/>
  <c r="T202"/>
  <c r="S266"/>
  <c r="T266"/>
  <c r="S330"/>
  <c r="T330"/>
  <c r="T394"/>
  <c r="S394"/>
  <c r="T458"/>
  <c r="S458"/>
  <c r="T522"/>
  <c r="S522"/>
  <c r="T586"/>
  <c r="S586"/>
  <c r="T68"/>
  <c r="S68"/>
  <c r="S132"/>
  <c r="T132"/>
  <c r="S196"/>
  <c r="T196"/>
  <c r="S260"/>
  <c r="T260"/>
  <c r="S324"/>
  <c r="T324"/>
  <c r="S388"/>
  <c r="T388"/>
  <c r="S452"/>
  <c r="T452"/>
  <c r="S516"/>
  <c r="T516"/>
  <c r="S580"/>
  <c r="T580"/>
  <c r="T87"/>
  <c r="S87"/>
  <c r="T215"/>
  <c r="S215"/>
  <c r="T343"/>
  <c r="S343"/>
  <c r="T471"/>
  <c r="S471"/>
  <c r="T599"/>
  <c r="S599"/>
  <c r="U599" s="1"/>
  <c r="V599" s="1"/>
  <c r="T727"/>
  <c r="S727"/>
  <c r="T855"/>
  <c r="S855"/>
  <c r="S983"/>
  <c r="T983"/>
  <c r="T1111"/>
  <c r="S1111"/>
  <c r="T1239"/>
  <c r="S1239"/>
  <c r="T1367"/>
  <c r="S1367"/>
  <c r="T1495"/>
  <c r="S1495"/>
  <c r="T1631"/>
  <c r="S1631"/>
  <c r="T1759"/>
  <c r="S1759"/>
  <c r="T1887"/>
  <c r="S1887"/>
  <c r="U1887" s="1"/>
  <c r="V1887" s="1"/>
  <c r="S660"/>
  <c r="T660"/>
  <c r="S724"/>
  <c r="T724"/>
  <c r="S788"/>
  <c r="T788"/>
  <c r="S852"/>
  <c r="T852"/>
  <c r="S916"/>
  <c r="T916"/>
  <c r="T980"/>
  <c r="S980"/>
  <c r="T2070"/>
  <c r="S2070"/>
  <c r="T2326"/>
  <c r="S2326"/>
  <c r="T494"/>
  <c r="S494"/>
  <c r="T2277"/>
  <c r="S2277"/>
  <c r="S2285"/>
  <c r="T2285"/>
  <c r="T2350"/>
  <c r="S2350"/>
  <c r="T2049"/>
  <c r="S2049"/>
  <c r="S2156"/>
  <c r="T2156"/>
  <c r="S1573"/>
  <c r="T1573"/>
  <c r="T603"/>
  <c r="S603"/>
  <c r="T1283"/>
  <c r="S1283"/>
  <c r="T1795"/>
  <c r="S1795"/>
  <c r="U1795" s="1"/>
  <c r="V1795" s="1"/>
  <c r="T2315"/>
  <c r="S2315"/>
  <c r="S1341"/>
  <c r="T1341"/>
  <c r="T435"/>
  <c r="S435"/>
  <c r="T1019"/>
  <c r="S1019"/>
  <c r="T1563"/>
  <c r="S1563"/>
  <c r="T2075"/>
  <c r="S2075"/>
  <c r="T557"/>
  <c r="S557"/>
  <c r="S1349"/>
  <c r="T1349"/>
  <c r="T387"/>
  <c r="S387"/>
  <c r="S109"/>
  <c r="T109"/>
  <c r="T437"/>
  <c r="S437"/>
  <c r="S1101"/>
  <c r="T1101"/>
  <c r="T195"/>
  <c r="S195"/>
  <c r="T1442"/>
  <c r="S1442"/>
  <c r="T361"/>
  <c r="S361"/>
  <c r="S1393"/>
  <c r="T1393"/>
  <c r="S1594"/>
  <c r="T1594"/>
  <c r="T289"/>
  <c r="S289"/>
  <c r="S1305"/>
  <c r="T1305"/>
  <c r="T1666"/>
  <c r="S1666"/>
  <c r="U1666" s="1"/>
  <c r="V1666" s="1"/>
  <c r="T377"/>
  <c r="S377"/>
  <c r="T1657"/>
  <c r="S1657"/>
  <c r="S898"/>
  <c r="T898"/>
  <c r="T1786"/>
  <c r="S1786"/>
  <c r="T497"/>
  <c r="S497"/>
  <c r="T1665"/>
  <c r="S1665"/>
  <c r="T1048"/>
  <c r="S1048"/>
  <c r="S2072"/>
  <c r="T2072"/>
  <c r="S752"/>
  <c r="T752"/>
  <c r="T1800"/>
  <c r="S1800"/>
  <c r="S528"/>
  <c r="T528"/>
  <c r="T1560"/>
  <c r="S1560"/>
  <c r="S256"/>
  <c r="T256"/>
  <c r="T1264"/>
  <c r="S1264"/>
  <c r="T223"/>
  <c r="S223"/>
  <c r="T1135"/>
  <c r="S1135"/>
  <c r="T1783"/>
  <c r="S1783"/>
  <c r="T2119"/>
  <c r="S2119"/>
  <c r="T2375"/>
  <c r="S2375"/>
  <c r="S114"/>
  <c r="T114"/>
  <c r="T370"/>
  <c r="S370"/>
  <c r="T44"/>
  <c r="S44"/>
  <c r="T300"/>
  <c r="S300"/>
  <c r="S556"/>
  <c r="T556"/>
  <c r="T423"/>
  <c r="S423"/>
  <c r="S935"/>
  <c r="T935"/>
  <c r="T1447"/>
  <c r="S1447"/>
  <c r="S636"/>
  <c r="T636"/>
  <c r="S892"/>
  <c r="T892"/>
  <c r="S1148"/>
  <c r="T1148"/>
  <c r="T1404"/>
  <c r="S1404"/>
  <c r="T1724"/>
  <c r="S1724"/>
  <c r="T1809"/>
  <c r="S1809"/>
  <c r="T2137"/>
  <c r="S2137"/>
  <c r="U2137" s="1"/>
  <c r="V2137" s="1"/>
  <c r="S2393"/>
  <c r="U2393" s="1"/>
  <c r="V2393" s="1"/>
  <c r="T2393"/>
  <c r="T414"/>
  <c r="S414"/>
  <c r="T838"/>
  <c r="S838"/>
  <c r="T1126"/>
  <c r="S1126"/>
  <c r="T1470"/>
  <c r="S1470"/>
  <c r="T1862"/>
  <c r="S1862"/>
  <c r="T2190"/>
  <c r="S2190"/>
  <c r="T239"/>
  <c r="S239"/>
  <c r="T751"/>
  <c r="S751"/>
  <c r="S2028"/>
  <c r="T2028"/>
  <c r="T2221"/>
  <c r="S2221"/>
  <c r="T2030"/>
  <c r="S2030"/>
  <c r="S2140"/>
  <c r="T2140"/>
  <c r="T2173"/>
  <c r="S2173"/>
  <c r="T105"/>
  <c r="S105"/>
  <c r="T107"/>
  <c r="S107"/>
  <c r="T963"/>
  <c r="S963"/>
  <c r="T1523"/>
  <c r="S1523"/>
  <c r="T2171"/>
  <c r="S2171"/>
  <c r="S1069"/>
  <c r="T1069"/>
  <c r="T155"/>
  <c r="S155"/>
  <c r="T995"/>
  <c r="S995"/>
  <c r="T1547"/>
  <c r="S1547"/>
  <c r="T2179"/>
  <c r="S2179"/>
  <c r="T541"/>
  <c r="S541"/>
  <c r="S1317"/>
  <c r="T1317"/>
  <c r="T355"/>
  <c r="S355"/>
  <c r="T101"/>
  <c r="S101"/>
  <c r="T421"/>
  <c r="S421"/>
  <c r="S1077"/>
  <c r="T1077"/>
  <c r="T163"/>
  <c r="S163"/>
  <c r="T1410"/>
  <c r="S1410"/>
  <c r="S337"/>
  <c r="T337"/>
  <c r="T1625"/>
  <c r="S1625"/>
  <c r="T1810"/>
  <c r="S1810"/>
  <c r="T513"/>
  <c r="S513"/>
  <c r="S1529"/>
  <c r="T1529"/>
  <c r="T1370"/>
  <c r="S1370"/>
  <c r="T345"/>
  <c r="S345"/>
  <c r="S1617"/>
  <c r="T1617"/>
  <c r="T826"/>
  <c r="S826"/>
  <c r="T1490"/>
  <c r="S1490"/>
  <c r="S201"/>
  <c r="T201"/>
  <c r="S1505"/>
  <c r="T1505"/>
  <c r="S760"/>
  <c r="T760"/>
  <c r="T1792"/>
  <c r="S1792"/>
  <c r="S480"/>
  <c r="T480"/>
  <c r="T1504"/>
  <c r="S1504"/>
  <c r="S240"/>
  <c r="T240"/>
  <c r="T1528"/>
  <c r="S1528"/>
  <c r="T224"/>
  <c r="S224"/>
  <c r="T1224"/>
  <c r="S1224"/>
  <c r="T159"/>
  <c r="S159"/>
  <c r="T1263"/>
  <c r="S1263"/>
  <c r="T1911"/>
  <c r="S1911"/>
  <c r="T2175"/>
  <c r="S2175"/>
  <c r="S170"/>
  <c r="T170"/>
  <c r="T362"/>
  <c r="S362"/>
  <c r="T554"/>
  <c r="S554"/>
  <c r="S164"/>
  <c r="T164"/>
  <c r="S356"/>
  <c r="T356"/>
  <c r="S548"/>
  <c r="T548"/>
  <c r="T279"/>
  <c r="S279"/>
  <c r="T663"/>
  <c r="S663"/>
  <c r="T1175"/>
  <c r="S1175"/>
  <c r="T1559"/>
  <c r="S1559"/>
  <c r="S628"/>
  <c r="T628"/>
  <c r="S820"/>
  <c r="T820"/>
  <c r="T1012"/>
  <c r="S1012"/>
  <c r="T1140"/>
  <c r="S1140"/>
  <c r="T1332"/>
  <c r="S1332"/>
  <c r="T1524"/>
  <c r="S1524"/>
  <c r="T1716"/>
  <c r="S1716"/>
  <c r="T1705"/>
  <c r="S1705"/>
  <c r="T1961"/>
  <c r="S1961"/>
  <c r="T2193"/>
  <c r="S2193"/>
  <c r="S2385"/>
  <c r="T2385"/>
  <c r="S230"/>
  <c r="T230"/>
  <c r="T574"/>
  <c r="S574"/>
  <c r="T830"/>
  <c r="S830"/>
  <c r="T1030"/>
  <c r="S1030"/>
  <c r="T1278"/>
  <c r="S1278"/>
  <c r="T1534"/>
  <c r="S1534"/>
  <c r="T1846"/>
  <c r="S1846"/>
  <c r="T2118"/>
  <c r="S2118"/>
  <c r="S78"/>
  <c r="T78"/>
  <c r="T590"/>
  <c r="S590"/>
  <c r="T1917"/>
  <c r="S1917"/>
  <c r="T1920"/>
  <c r="S1920"/>
  <c r="T1717"/>
  <c r="S1717"/>
  <c r="T1998"/>
  <c r="S1998"/>
  <c r="S2389"/>
  <c r="T2389"/>
  <c r="S1881"/>
  <c r="T1881"/>
  <c r="T1837"/>
  <c r="S1837"/>
  <c r="T97"/>
  <c r="S97"/>
  <c r="S2373"/>
  <c r="T2373"/>
  <c r="T555"/>
  <c r="S555"/>
  <c r="T1123"/>
  <c r="S1123"/>
  <c r="T1515"/>
  <c r="S1515"/>
  <c r="T2019"/>
  <c r="S2019"/>
  <c r="T845"/>
  <c r="S845"/>
  <c r="U845" s="1"/>
  <c r="V845" s="1"/>
  <c r="S1565"/>
  <c r="T1565"/>
  <c r="S371"/>
  <c r="U371" s="1"/>
  <c r="V371" s="1"/>
  <c r="T371"/>
  <c r="T971"/>
  <c r="S971"/>
  <c r="T1403"/>
  <c r="S1403"/>
  <c r="T1787"/>
  <c r="S1787"/>
  <c r="T2291"/>
  <c r="S2291"/>
  <c r="T525"/>
  <c r="S525"/>
  <c r="S1037"/>
  <c r="T1037"/>
  <c r="T1813"/>
  <c r="S1813"/>
  <c r="T547"/>
  <c r="S547"/>
  <c r="S93"/>
  <c r="T93"/>
  <c r="S293"/>
  <c r="T293"/>
  <c r="T669"/>
  <c r="S669"/>
  <c r="S1293"/>
  <c r="T1293"/>
  <c r="T131"/>
  <c r="S131"/>
  <c r="T1114"/>
  <c r="S1114"/>
  <c r="T2306"/>
  <c r="S2306"/>
  <c r="T825"/>
  <c r="S825"/>
  <c r="S1593"/>
  <c r="T1593"/>
  <c r="T1290"/>
  <c r="S1290"/>
  <c r="T2034"/>
  <c r="S2034"/>
  <c r="T737"/>
  <c r="S737"/>
  <c r="S1497"/>
  <c r="T1497"/>
  <c r="T1338"/>
  <c r="S1338"/>
  <c r="T2090"/>
  <c r="S2090"/>
  <c r="T569"/>
  <c r="S569"/>
  <c r="S1337"/>
  <c r="T1337"/>
  <c r="T690"/>
  <c r="S690"/>
  <c r="T882"/>
  <c r="S882"/>
  <c r="T1458"/>
  <c r="S1458"/>
  <c r="T169"/>
  <c r="S169"/>
  <c r="S1193"/>
  <c r="T1193"/>
  <c r="T200"/>
  <c r="S200"/>
  <c r="U200" s="1"/>
  <c r="V200" s="1"/>
  <c r="T976"/>
  <c r="S976"/>
  <c r="S2016"/>
  <c r="T2016"/>
  <c r="S688"/>
  <c r="T688"/>
  <c r="T1464"/>
  <c r="S1464"/>
  <c r="S2256"/>
  <c r="T2256"/>
  <c r="S720"/>
  <c r="T720"/>
  <c r="T1496"/>
  <c r="S1496"/>
  <c r="T2272"/>
  <c r="S2272"/>
  <c r="S680"/>
  <c r="T680"/>
  <c r="T1448"/>
  <c r="S1448"/>
  <c r="S2248"/>
  <c r="T2248"/>
  <c r="T735"/>
  <c r="S735"/>
  <c r="T1231"/>
  <c r="S1231"/>
  <c r="T1751"/>
  <c r="S1751"/>
  <c r="T2039"/>
  <c r="S2039"/>
  <c r="T2231"/>
  <c r="S2231"/>
  <c r="S98"/>
  <c r="T98"/>
  <c r="T418"/>
  <c r="S418"/>
  <c r="T156"/>
  <c r="S156"/>
  <c r="S476"/>
  <c r="T476"/>
  <c r="T135"/>
  <c r="S135"/>
  <c r="T391"/>
  <c r="S391"/>
  <c r="T519"/>
  <c r="S519"/>
  <c r="T775"/>
  <c r="S775"/>
  <c r="U775" s="1"/>
  <c r="V775" s="1"/>
  <c r="S1031"/>
  <c r="T1031"/>
  <c r="T1159"/>
  <c r="S1159"/>
  <c r="T1287"/>
  <c r="S1287"/>
  <c r="T1415"/>
  <c r="S1415"/>
  <c r="T1543"/>
  <c r="S1543"/>
  <c r="T1671"/>
  <c r="S1671"/>
  <c r="T1799"/>
  <c r="S1799"/>
  <c r="U1799" s="1"/>
  <c r="V1799" s="1"/>
  <c r="S620"/>
  <c r="T620"/>
  <c r="S684"/>
  <c r="T684"/>
  <c r="S748"/>
  <c r="T748"/>
  <c r="S812"/>
  <c r="T812"/>
  <c r="S876"/>
  <c r="T876"/>
  <c r="S940"/>
  <c r="T940"/>
  <c r="T1004"/>
  <c r="S1004"/>
  <c r="T1068"/>
  <c r="S1068"/>
  <c r="T1132"/>
  <c r="S1132"/>
  <c r="U1132" s="1"/>
  <c r="V1132" s="1"/>
  <c r="T1196"/>
  <c r="S1196"/>
  <c r="T1260"/>
  <c r="S1260"/>
  <c r="T1324"/>
  <c r="S1324"/>
  <c r="T1388"/>
  <c r="S1388"/>
  <c r="T1452"/>
  <c r="S1452"/>
  <c r="T1516"/>
  <c r="S1516"/>
  <c r="T1580"/>
  <c r="S1580"/>
  <c r="T1644"/>
  <c r="S1644"/>
  <c r="U1644" s="1"/>
  <c r="V1644" s="1"/>
  <c r="T1708"/>
  <c r="S1708"/>
  <c r="T1772"/>
  <c r="S1772"/>
  <c r="T1583"/>
  <c r="S1583"/>
  <c r="T1697"/>
  <c r="S1697"/>
  <c r="T1793"/>
  <c r="S1793"/>
  <c r="S1865"/>
  <c r="T1865"/>
  <c r="T1953"/>
  <c r="S1953"/>
  <c r="T2025"/>
  <c r="S2025"/>
  <c r="T1966"/>
  <c r="S1966"/>
  <c r="T2262"/>
  <c r="S2262"/>
  <c r="T366"/>
  <c r="S366"/>
  <c r="T1974"/>
  <c r="S1974"/>
  <c r="T2308"/>
  <c r="S2308"/>
  <c r="T1542"/>
  <c r="S1542"/>
  <c r="T2165"/>
  <c r="S2165"/>
  <c r="T2364"/>
  <c r="S2364"/>
  <c r="T1932"/>
  <c r="S1932"/>
  <c r="S1301"/>
  <c r="T1301"/>
  <c r="T395"/>
  <c r="S395"/>
  <c r="T1155"/>
  <c r="S1155"/>
  <c r="T1667"/>
  <c r="S1667"/>
  <c r="S2187"/>
  <c r="T2187"/>
  <c r="S1093"/>
  <c r="T1093"/>
  <c r="T1868"/>
  <c r="S1868"/>
  <c r="T827"/>
  <c r="S827"/>
  <c r="T1435"/>
  <c r="S1435"/>
  <c r="T1947"/>
  <c r="S1947"/>
  <c r="T229"/>
  <c r="S229"/>
  <c r="T885"/>
  <c r="S885"/>
  <c r="T147"/>
  <c r="S147"/>
  <c r="U147" s="1"/>
  <c r="V147" s="1"/>
  <c r="T979"/>
  <c r="S979"/>
  <c r="T245"/>
  <c r="S245"/>
  <c r="T709"/>
  <c r="S709"/>
  <c r="T1884"/>
  <c r="S1884"/>
  <c r="T1170"/>
  <c r="S1170"/>
  <c r="T2370"/>
  <c r="S2370"/>
  <c r="S1129"/>
  <c r="T1129"/>
  <c r="T1354"/>
  <c r="S1354"/>
  <c r="T2298"/>
  <c r="S2298"/>
  <c r="S1057"/>
  <c r="T1057"/>
  <c r="T1146"/>
  <c r="S1146"/>
  <c r="T2138"/>
  <c r="S2138"/>
  <c r="T873"/>
  <c r="S873"/>
  <c r="T642"/>
  <c r="S642"/>
  <c r="T834"/>
  <c r="S834"/>
  <c r="T1522"/>
  <c r="S1522"/>
  <c r="T233"/>
  <c r="S233"/>
  <c r="S1257"/>
  <c r="T1257"/>
  <c r="S776"/>
  <c r="T776"/>
  <c r="T1824"/>
  <c r="S1824"/>
  <c r="S512"/>
  <c r="T512"/>
  <c r="T1536"/>
  <c r="S1536"/>
  <c r="S272"/>
  <c r="T272"/>
  <c r="T1312"/>
  <c r="S1312"/>
  <c r="U1312" s="1"/>
  <c r="V1312" s="1"/>
  <c r="T2336"/>
  <c r="S2336"/>
  <c r="T1016"/>
  <c r="S1016"/>
  <c r="S2056"/>
  <c r="T2056"/>
  <c r="T1279"/>
  <c r="S1279"/>
  <c r="T1927"/>
  <c r="S1927"/>
  <c r="T2183"/>
  <c r="S2183"/>
  <c r="S178"/>
  <c r="T178"/>
  <c r="T434"/>
  <c r="S434"/>
  <c r="T172"/>
  <c r="S172"/>
  <c r="S428"/>
  <c r="T428"/>
  <c r="T39"/>
  <c r="S39"/>
  <c r="T551"/>
  <c r="S551"/>
  <c r="S1063"/>
  <c r="T1063"/>
  <c r="T1575"/>
  <c r="S1575"/>
  <c r="S700"/>
  <c r="T700"/>
  <c r="S956"/>
  <c r="T956"/>
  <c r="T1276"/>
  <c r="S1276"/>
  <c r="T1532"/>
  <c r="S1532"/>
  <c r="T1788"/>
  <c r="S1788"/>
  <c r="S1897"/>
  <c r="T1897"/>
  <c r="T2201"/>
  <c r="S2201"/>
  <c r="S70"/>
  <c r="T70"/>
  <c r="S326"/>
  <c r="T326"/>
  <c r="T670"/>
  <c r="S670"/>
  <c r="T974"/>
  <c r="S974"/>
  <c r="T1294"/>
  <c r="S1294"/>
  <c r="T1638"/>
  <c r="S1638"/>
  <c r="T2054"/>
  <c r="S2054"/>
  <c r="T111"/>
  <c r="S111"/>
  <c r="T623"/>
  <c r="S623"/>
  <c r="T2213"/>
  <c r="S2213"/>
  <c r="T1933"/>
  <c r="S1933"/>
  <c r="T1694"/>
  <c r="S1694"/>
  <c r="T1940"/>
  <c r="S1940"/>
  <c r="S1893"/>
  <c r="T1893"/>
  <c r="T41"/>
  <c r="S41"/>
  <c r="T1828"/>
  <c r="S1828"/>
  <c r="T771"/>
  <c r="S771"/>
  <c r="T1395"/>
  <c r="S1395"/>
  <c r="T1915"/>
  <c r="S1915"/>
  <c r="T869"/>
  <c r="S869"/>
  <c r="T1836"/>
  <c r="S1836"/>
  <c r="T803"/>
  <c r="S803"/>
  <c r="T1419"/>
  <c r="S1419"/>
  <c r="T1923"/>
  <c r="S1923"/>
  <c r="T413"/>
  <c r="S413"/>
  <c r="S1061"/>
  <c r="T1061"/>
  <c r="T115"/>
  <c r="S115"/>
  <c r="T955"/>
  <c r="S955"/>
  <c r="T237"/>
  <c r="S237"/>
  <c r="T685"/>
  <c r="S685"/>
  <c r="T1852"/>
  <c r="S1852"/>
  <c r="T1138"/>
  <c r="S1138"/>
  <c r="T2338"/>
  <c r="S2338"/>
  <c r="S1097"/>
  <c r="T1097"/>
  <c r="T1322"/>
  <c r="S1322"/>
  <c r="T2266"/>
  <c r="S2266"/>
  <c r="S1265"/>
  <c r="T1265"/>
  <c r="T1634"/>
  <c r="S1634"/>
  <c r="U1634" s="1"/>
  <c r="V1634" s="1"/>
  <c r="T2354"/>
  <c r="S2354"/>
  <c r="S1121"/>
  <c r="T1121"/>
  <c r="T698"/>
  <c r="S698"/>
  <c r="T1258"/>
  <c r="S1258"/>
  <c r="T2218"/>
  <c r="S2218"/>
  <c r="S969"/>
  <c r="T969"/>
  <c r="T232"/>
  <c r="S232"/>
  <c r="T1008"/>
  <c r="S1008"/>
  <c r="S2048"/>
  <c r="T2048"/>
  <c r="T968"/>
  <c r="S968"/>
  <c r="S2032"/>
  <c r="T2032"/>
  <c r="S744"/>
  <c r="T744"/>
  <c r="T1768"/>
  <c r="S1768"/>
  <c r="S472"/>
  <c r="T472"/>
  <c r="T1488"/>
  <c r="S1488"/>
  <c r="T2280"/>
  <c r="S2280"/>
  <c r="T943"/>
  <c r="S943"/>
  <c r="S1615"/>
  <c r="T1615"/>
  <c r="T2047"/>
  <c r="S2047"/>
  <c r="T2303"/>
  <c r="S2303"/>
  <c r="T1232"/>
  <c r="S1232"/>
  <c r="S226"/>
  <c r="T226"/>
  <c r="T546"/>
  <c r="S546"/>
  <c r="T220"/>
  <c r="S220"/>
  <c r="S412"/>
  <c r="T412"/>
  <c r="S604"/>
  <c r="T604"/>
  <c r="T647"/>
  <c r="S647"/>
  <c r="S90"/>
  <c r="T90"/>
  <c r="S282"/>
  <c r="T282"/>
  <c r="T410"/>
  <c r="S410"/>
  <c r="T538"/>
  <c r="S538"/>
  <c r="T84"/>
  <c r="S84"/>
  <c r="T276"/>
  <c r="S276"/>
  <c r="S404"/>
  <c r="T404"/>
  <c r="S532"/>
  <c r="T532"/>
  <c r="S596"/>
  <c r="T596"/>
  <c r="T247"/>
  <c r="S247"/>
  <c r="T375"/>
  <c r="S375"/>
  <c r="T503"/>
  <c r="S503"/>
  <c r="T631"/>
  <c r="S631"/>
  <c r="T759"/>
  <c r="S759"/>
  <c r="T887"/>
  <c r="S887"/>
  <c r="U887" s="1"/>
  <c r="V887" s="1"/>
  <c r="S1015"/>
  <c r="T1015"/>
  <c r="T1143"/>
  <c r="S1143"/>
  <c r="T1271"/>
  <c r="S1271"/>
  <c r="T1399"/>
  <c r="S1399"/>
  <c r="T1527"/>
  <c r="S1527"/>
  <c r="T1663"/>
  <c r="S1663"/>
  <c r="T1791"/>
  <c r="S1791"/>
  <c r="T1919"/>
  <c r="S1919"/>
  <c r="S676"/>
  <c r="T676"/>
  <c r="S740"/>
  <c r="T740"/>
  <c r="S804"/>
  <c r="T804"/>
  <c r="S868"/>
  <c r="T868"/>
  <c r="S932"/>
  <c r="T932"/>
  <c r="T996"/>
  <c r="S996"/>
  <c r="T1870"/>
  <c r="S1870"/>
  <c r="T2198"/>
  <c r="S2198"/>
  <c r="S110"/>
  <c r="T110"/>
  <c r="T622"/>
  <c r="S622"/>
  <c r="S1973"/>
  <c r="T1973"/>
  <c r="S1205"/>
  <c r="T1205"/>
  <c r="T1350"/>
  <c r="S1350"/>
  <c r="S1885"/>
  <c r="T1885"/>
  <c r="S2164"/>
  <c r="T2164"/>
  <c r="T2205"/>
  <c r="S2205"/>
  <c r="S113"/>
  <c r="T113"/>
  <c r="T139"/>
  <c r="S139"/>
  <c r="T987"/>
  <c r="S987"/>
  <c r="T1539"/>
  <c r="S1539"/>
  <c r="T1931"/>
  <c r="S1931"/>
  <c r="T693"/>
  <c r="S693"/>
  <c r="T1629"/>
  <c r="S1629"/>
  <c r="T635"/>
  <c r="S635"/>
  <c r="T1307"/>
  <c r="S1307"/>
  <c r="T1691"/>
  <c r="S1691"/>
  <c r="T2195"/>
  <c r="S2195"/>
  <c r="T429"/>
  <c r="S429"/>
  <c r="S1085"/>
  <c r="T1085"/>
  <c r="T1844"/>
  <c r="S1844"/>
  <c r="T787"/>
  <c r="S787"/>
  <c r="T45"/>
  <c r="S45"/>
  <c r="S317"/>
  <c r="T317"/>
  <c r="T901"/>
  <c r="S901"/>
  <c r="T1621"/>
  <c r="S1621"/>
  <c r="T639"/>
  <c r="S639"/>
  <c r="T1946"/>
  <c r="S1946"/>
  <c r="T889"/>
  <c r="S889"/>
  <c r="T1985"/>
  <c r="S1985"/>
  <c r="T1842"/>
  <c r="S1842"/>
  <c r="T545"/>
  <c r="S545"/>
  <c r="S1561"/>
  <c r="T1561"/>
  <c r="T1402"/>
  <c r="S1402"/>
  <c r="T2386"/>
  <c r="S2386"/>
  <c r="S1153"/>
  <c r="T1153"/>
  <c r="T706"/>
  <c r="S706"/>
  <c r="T1034"/>
  <c r="S1034"/>
  <c r="T2026"/>
  <c r="S2026"/>
  <c r="T745"/>
  <c r="S745"/>
  <c r="S1537"/>
  <c r="T1537"/>
  <c r="S520"/>
  <c r="T520"/>
  <c r="T1544"/>
  <c r="S1544"/>
  <c r="T248"/>
  <c r="S248"/>
  <c r="T1272"/>
  <c r="S1272"/>
  <c r="T2320"/>
  <c r="S2320"/>
  <c r="T1056"/>
  <c r="S1056"/>
  <c r="T1808"/>
  <c r="S1808"/>
  <c r="S504"/>
  <c r="T504"/>
  <c r="T1520"/>
  <c r="S1520"/>
  <c r="T2312"/>
  <c r="S2312"/>
  <c r="S959"/>
  <c r="T959"/>
  <c r="T1623"/>
  <c r="S1623"/>
  <c r="T2055"/>
  <c r="S2055"/>
  <c r="T2311"/>
  <c r="S2311"/>
  <c r="S242"/>
  <c r="T242"/>
  <c r="T498"/>
  <c r="S498"/>
  <c r="T108"/>
  <c r="S108"/>
  <c r="S364"/>
  <c r="T364"/>
  <c r="T167"/>
  <c r="S167"/>
  <c r="T679"/>
  <c r="S679"/>
  <c r="T1191"/>
  <c r="S1191"/>
  <c r="U1191" s="1"/>
  <c r="V1191" s="1"/>
  <c r="T1703"/>
  <c r="S1703"/>
  <c r="S764"/>
  <c r="T764"/>
  <c r="T1020"/>
  <c r="S1020"/>
  <c r="T1212"/>
  <c r="S1212"/>
  <c r="T1468"/>
  <c r="S1468"/>
  <c r="T1660"/>
  <c r="S1660"/>
  <c r="T1375"/>
  <c r="S1375"/>
  <c r="T1969"/>
  <c r="S1969"/>
  <c r="T2265"/>
  <c r="S2265"/>
  <c r="S158"/>
  <c r="T158"/>
  <c r="S502"/>
  <c r="T502"/>
  <c r="T758"/>
  <c r="S758"/>
  <c r="T1038"/>
  <c r="S1038"/>
  <c r="T1382"/>
  <c r="S1382"/>
  <c r="T1750"/>
  <c r="S1750"/>
  <c r="T2126"/>
  <c r="S2126"/>
  <c r="T2318"/>
  <c r="S2318"/>
  <c r="T495"/>
  <c r="S495"/>
  <c r="T1949"/>
  <c r="S1949"/>
  <c r="T1206"/>
  <c r="S1206"/>
  <c r="T1222"/>
  <c r="S1222"/>
  <c r="T2109"/>
  <c r="S2109"/>
  <c r="S1889"/>
  <c r="T1889"/>
  <c r="T1916"/>
  <c r="S1916"/>
  <c r="S1269"/>
  <c r="T1269"/>
  <c r="T363"/>
  <c r="S363"/>
  <c r="T1139"/>
  <c r="S1139"/>
  <c r="T1651"/>
  <c r="S1651"/>
  <c r="T2035"/>
  <c r="S2035"/>
  <c r="T565"/>
  <c r="S565"/>
  <c r="S1597"/>
  <c r="T1597"/>
  <c r="T611"/>
  <c r="S611"/>
  <c r="T1291"/>
  <c r="S1291"/>
  <c r="T1675"/>
  <c r="S1675"/>
  <c r="S2059"/>
  <c r="T2059"/>
  <c r="T861"/>
  <c r="S861"/>
  <c r="S1581"/>
  <c r="T1581"/>
  <c r="T571"/>
  <c r="S571"/>
  <c r="T37"/>
  <c r="S37"/>
  <c r="T301"/>
  <c r="S301"/>
  <c r="T877"/>
  <c r="S877"/>
  <c r="S1589"/>
  <c r="T1589"/>
  <c r="T575"/>
  <c r="S575"/>
  <c r="T1674"/>
  <c r="S1674"/>
  <c r="T593"/>
  <c r="S593"/>
  <c r="S1353"/>
  <c r="T1353"/>
  <c r="S1570"/>
  <c r="T1570"/>
  <c r="T257"/>
  <c r="S257"/>
  <c r="S1025"/>
  <c r="T1025"/>
  <c r="T1106"/>
  <c r="S1106"/>
  <c r="S1898"/>
  <c r="T1898"/>
  <c r="T601"/>
  <c r="S601"/>
  <c r="S1361"/>
  <c r="T1361"/>
  <c r="T762"/>
  <c r="S762"/>
  <c r="T1002"/>
  <c r="S1002"/>
  <c r="S2002"/>
  <c r="T2002"/>
  <c r="T721"/>
  <c r="S721"/>
  <c r="S1225"/>
  <c r="T1225"/>
  <c r="S488"/>
  <c r="T488"/>
  <c r="T1512"/>
  <c r="S1512"/>
  <c r="T2296"/>
  <c r="S2296"/>
  <c r="S712"/>
  <c r="T712"/>
  <c r="T1760"/>
  <c r="S1760"/>
  <c r="S496"/>
  <c r="T496"/>
  <c r="T1280"/>
  <c r="S1280"/>
  <c r="T2304"/>
  <c r="S2304"/>
  <c r="U2304" s="1"/>
  <c r="V2304" s="1"/>
  <c r="T992"/>
  <c r="S992"/>
  <c r="S2024"/>
  <c r="T2024"/>
  <c r="T1103"/>
  <c r="S1103"/>
  <c r="T1775"/>
  <c r="S1775"/>
  <c r="T2111"/>
  <c r="S2111"/>
  <c r="T2367"/>
  <c r="S2367"/>
  <c r="S106"/>
  <c r="T106"/>
  <c r="S298"/>
  <c r="T298"/>
  <c r="S490"/>
  <c r="T490"/>
  <c r="T36"/>
  <c r="S36"/>
  <c r="S228"/>
  <c r="T228"/>
  <c r="S420"/>
  <c r="T420"/>
  <c r="S612"/>
  <c r="T612"/>
  <c r="T407"/>
  <c r="S407"/>
  <c r="T791"/>
  <c r="S791"/>
  <c r="S1047"/>
  <c r="T1047"/>
  <c r="T1431"/>
  <c r="S1431"/>
  <c r="T1823"/>
  <c r="S1823"/>
  <c r="S756"/>
  <c r="T756"/>
  <c r="S884"/>
  <c r="T884"/>
  <c r="T1076"/>
  <c r="S1076"/>
  <c r="T1268"/>
  <c r="S1268"/>
  <c r="T1460"/>
  <c r="S1460"/>
  <c r="T1652"/>
  <c r="S1652"/>
  <c r="T1780"/>
  <c r="S1780"/>
  <c r="T1801"/>
  <c r="S1801"/>
  <c r="T2041"/>
  <c r="S2041"/>
  <c r="T2257"/>
  <c r="S2257"/>
  <c r="S62"/>
  <c r="T62"/>
  <c r="S318"/>
  <c r="T318"/>
  <c r="T486"/>
  <c r="S486"/>
  <c r="T742"/>
  <c r="S742"/>
  <c r="T966"/>
  <c r="S966"/>
  <c r="T1198"/>
  <c r="S1198"/>
  <c r="T1454"/>
  <c r="S1454"/>
  <c r="T1742"/>
  <c r="S1742"/>
  <c r="T2046"/>
  <c r="S2046"/>
  <c r="T2182"/>
  <c r="S2182"/>
  <c r="T2310"/>
  <c r="S2310"/>
  <c r="S334"/>
  <c r="T334"/>
  <c r="T718"/>
  <c r="S718"/>
  <c r="T2181"/>
  <c r="S2181"/>
  <c r="S2260"/>
  <c r="T2260"/>
  <c r="T2189"/>
  <c r="S2189"/>
  <c r="T1686"/>
  <c r="S1686"/>
  <c r="T1078"/>
  <c r="S1078"/>
  <c r="S2108"/>
  <c r="T2108"/>
  <c r="T1861"/>
  <c r="S1861"/>
  <c r="S2068"/>
  <c r="T2068"/>
  <c r="S1237"/>
  <c r="T1237"/>
  <c r="T67"/>
  <c r="S67"/>
  <c r="T747"/>
  <c r="S747"/>
  <c r="T1251"/>
  <c r="S1251"/>
  <c r="T1635"/>
  <c r="S1635"/>
  <c r="T1891"/>
  <c r="S1891"/>
  <c r="T2155"/>
  <c r="S2155"/>
  <c r="S1045"/>
  <c r="T1045"/>
  <c r="T2117"/>
  <c r="S2117"/>
  <c r="T587"/>
  <c r="S587"/>
  <c r="S1147"/>
  <c r="T1147"/>
  <c r="T1531"/>
  <c r="S1531"/>
  <c r="T1907"/>
  <c r="S1907"/>
  <c r="T2163"/>
  <c r="S2163"/>
  <c r="T397"/>
  <c r="S397"/>
  <c r="T837"/>
  <c r="S837"/>
  <c r="S1549"/>
  <c r="T1549"/>
  <c r="T323"/>
  <c r="S323"/>
  <c r="T739"/>
  <c r="S739"/>
  <c r="S221"/>
  <c r="T221"/>
  <c r="T405"/>
  <c r="S405"/>
  <c r="T853"/>
  <c r="S853"/>
  <c r="S1557"/>
  <c r="T1557"/>
  <c r="T411"/>
  <c r="S411"/>
  <c r="T1378"/>
  <c r="S1378"/>
  <c r="T1890"/>
  <c r="S1890"/>
  <c r="T561"/>
  <c r="S561"/>
  <c r="S1065"/>
  <c r="T1065"/>
  <c r="T1026"/>
  <c r="S1026"/>
  <c r="T1778"/>
  <c r="S1778"/>
  <c r="T2234"/>
  <c r="S2234"/>
  <c r="T481"/>
  <c r="S481"/>
  <c r="S1233"/>
  <c r="T1233"/>
  <c r="T1082"/>
  <c r="S1082"/>
  <c r="S1866"/>
  <c r="T1866"/>
  <c r="T313"/>
  <c r="S313"/>
  <c r="S1081"/>
  <c r="T1081"/>
  <c r="S1577"/>
  <c r="T1577"/>
  <c r="T754"/>
  <c r="S754"/>
  <c r="T970"/>
  <c r="S970"/>
  <c r="T1714"/>
  <c r="S1714"/>
  <c r="T2186"/>
  <c r="S2186"/>
  <c r="T689"/>
  <c r="S689"/>
  <c r="U689" s="1"/>
  <c r="V689" s="1"/>
  <c r="S1473"/>
  <c r="T1473"/>
  <c r="S456"/>
  <c r="T456"/>
  <c r="T1480"/>
  <c r="S1480"/>
  <c r="S2264"/>
  <c r="T2264"/>
  <c r="S448"/>
  <c r="T448"/>
  <c r="T1216"/>
  <c r="S1216"/>
  <c r="T2000"/>
  <c r="S2000"/>
  <c r="S464"/>
  <c r="T464"/>
  <c r="T984"/>
  <c r="S984"/>
  <c r="T1736"/>
  <c r="S1736"/>
  <c r="T192"/>
  <c r="S192"/>
  <c r="T960"/>
  <c r="S960"/>
  <c r="T1704"/>
  <c r="S1704"/>
  <c r="T95"/>
  <c r="S95"/>
  <c r="T1087"/>
  <c r="S1087"/>
  <c r="T1599"/>
  <c r="S1599"/>
  <c r="T1975"/>
  <c r="S1975"/>
  <c r="T2167"/>
  <c r="S2167"/>
  <c r="T2359"/>
  <c r="S2359"/>
  <c r="S290"/>
  <c r="T290"/>
  <c r="T482"/>
  <c r="S482"/>
  <c r="T610"/>
  <c r="S610"/>
  <c r="T284"/>
  <c r="S284"/>
  <c r="S348"/>
  <c r="T348"/>
  <c r="S540"/>
  <c r="T540"/>
  <c r="T263"/>
  <c r="S263"/>
  <c r="T903"/>
  <c r="S903"/>
  <c r="S154"/>
  <c r="T154"/>
  <c r="S218"/>
  <c r="T218"/>
  <c r="T346"/>
  <c r="S346"/>
  <c r="T474"/>
  <c r="S474"/>
  <c r="T602"/>
  <c r="S602"/>
  <c r="T148"/>
  <c r="S148"/>
  <c r="T212"/>
  <c r="S212"/>
  <c r="T340"/>
  <c r="S340"/>
  <c r="S468"/>
  <c r="T468"/>
  <c r="T119"/>
  <c r="S119"/>
  <c r="S82"/>
  <c r="T82"/>
  <c r="S146"/>
  <c r="T146"/>
  <c r="S210"/>
  <c r="T210"/>
  <c r="S274"/>
  <c r="T274"/>
  <c r="S338"/>
  <c r="T338"/>
  <c r="T402"/>
  <c r="S402"/>
  <c r="T466"/>
  <c r="S466"/>
  <c r="T530"/>
  <c r="S530"/>
  <c r="T594"/>
  <c r="S594"/>
  <c r="T76"/>
  <c r="S76"/>
  <c r="T140"/>
  <c r="S140"/>
  <c r="T204"/>
  <c r="S204"/>
  <c r="T268"/>
  <c r="S268"/>
  <c r="T332"/>
  <c r="S332"/>
  <c r="S396"/>
  <c r="T396"/>
  <c r="S460"/>
  <c r="U460" s="1"/>
  <c r="V460" s="1"/>
  <c r="T460"/>
  <c r="T1044"/>
  <c r="S1044"/>
  <c r="S1108"/>
  <c r="T1108"/>
  <c r="T1172"/>
  <c r="S1172"/>
  <c r="T1236"/>
  <c r="S1236"/>
  <c r="T1300"/>
  <c r="S1300"/>
  <c r="T1364"/>
  <c r="S1364"/>
  <c r="T1428"/>
  <c r="S1428"/>
  <c r="T1492"/>
  <c r="S1492"/>
  <c r="T1556"/>
  <c r="S1556"/>
  <c r="T1620"/>
  <c r="S1620"/>
  <c r="T1684"/>
  <c r="S1684"/>
  <c r="T1748"/>
  <c r="S1748"/>
  <c r="T1812"/>
  <c r="S1812"/>
  <c r="T1567"/>
  <c r="S1567"/>
  <c r="T1745"/>
  <c r="S1745"/>
  <c r="T1833"/>
  <c r="S1833"/>
  <c r="T1929"/>
  <c r="S1929"/>
  <c r="T2001"/>
  <c r="S2001"/>
  <c r="T2097"/>
  <c r="S2097"/>
  <c r="T2161"/>
  <c r="S2161"/>
  <c r="T2225"/>
  <c r="S2225"/>
  <c r="S2289"/>
  <c r="T2289"/>
  <c r="S2353"/>
  <c r="T2353"/>
  <c r="T1711"/>
  <c r="S1711"/>
  <c r="S102"/>
  <c r="T102"/>
  <c r="S190"/>
  <c r="T190"/>
  <c r="S278"/>
  <c r="T278"/>
  <c r="T358"/>
  <c r="S358"/>
  <c r="T446"/>
  <c r="S446"/>
  <c r="T534"/>
  <c r="S534"/>
  <c r="T614"/>
  <c r="S614"/>
  <c r="T702"/>
  <c r="S702"/>
  <c r="U702" s="1"/>
  <c r="V702" s="1"/>
  <c r="T790"/>
  <c r="S790"/>
  <c r="T870"/>
  <c r="S870"/>
  <c r="S934"/>
  <c r="T934"/>
  <c r="T998"/>
  <c r="S998"/>
  <c r="T1070"/>
  <c r="S1070"/>
  <c r="S1150"/>
  <c r="T1150"/>
  <c r="T1246"/>
  <c r="S1246"/>
  <c r="U1246" s="1"/>
  <c r="V1246" s="1"/>
  <c r="T1326"/>
  <c r="S1326"/>
  <c r="T1406"/>
  <c r="S1406"/>
  <c r="T1502"/>
  <c r="S1502"/>
  <c r="S1582"/>
  <c r="T1582"/>
  <c r="T1670"/>
  <c r="S1670"/>
  <c r="T1774"/>
  <c r="S1774"/>
  <c r="U1774" s="1"/>
  <c r="V1774" s="1"/>
  <c r="T1886"/>
  <c r="S1886"/>
  <c r="T1990"/>
  <c r="S1990"/>
  <c r="T2086"/>
  <c r="S2086"/>
  <c r="T2150"/>
  <c r="S2150"/>
  <c r="T2214"/>
  <c r="S2214"/>
  <c r="T2278"/>
  <c r="S2278"/>
  <c r="T2342"/>
  <c r="S2342"/>
  <c r="S142"/>
  <c r="T142"/>
  <c r="S270"/>
  <c r="T270"/>
  <c r="T398"/>
  <c r="S398"/>
  <c r="T526"/>
  <c r="S526"/>
  <c r="T654"/>
  <c r="S654"/>
  <c r="T782"/>
  <c r="S782"/>
  <c r="T2368"/>
  <c r="S2368"/>
  <c r="T2037"/>
  <c r="S2037"/>
  <c r="S2341"/>
  <c r="T2341"/>
  <c r="S2124"/>
  <c r="T2124"/>
  <c r="T2380"/>
  <c r="S2380"/>
  <c r="T1782"/>
  <c r="S1782"/>
  <c r="T2029"/>
  <c r="S2029"/>
  <c r="S2349"/>
  <c r="T2349"/>
  <c r="T1849"/>
  <c r="S1849"/>
  <c r="T1430"/>
  <c r="S1430"/>
  <c r="T1822"/>
  <c r="S1822"/>
  <c r="T2366"/>
  <c r="S2366"/>
  <c r="T1941"/>
  <c r="S1941"/>
  <c r="T2229"/>
  <c r="S2229"/>
  <c r="S2012"/>
  <c r="T2012"/>
  <c r="S2212"/>
  <c r="T2212"/>
  <c r="T1854"/>
  <c r="S1854"/>
  <c r="T2344"/>
  <c r="S2344"/>
  <c r="T1989"/>
  <c r="S1989"/>
  <c r="T2261"/>
  <c r="S2261"/>
  <c r="T1972"/>
  <c r="S1972"/>
  <c r="S2204"/>
  <c r="T2204"/>
  <c r="T65"/>
  <c r="S65"/>
  <c r="S1365"/>
  <c r="T1365"/>
  <c r="T1637"/>
  <c r="S1637"/>
  <c r="U1637" s="1"/>
  <c r="V1637" s="1"/>
  <c r="S2116"/>
  <c r="T2116"/>
  <c r="T203"/>
  <c r="S203"/>
  <c r="T451"/>
  <c r="S451"/>
  <c r="U451" s="1"/>
  <c r="V451" s="1"/>
  <c r="T651"/>
  <c r="S651"/>
  <c r="U651" s="1"/>
  <c r="V651" s="1"/>
  <c r="T843"/>
  <c r="S843"/>
  <c r="T1035"/>
  <c r="S1035"/>
  <c r="T1187"/>
  <c r="S1187"/>
  <c r="T1315"/>
  <c r="S1315"/>
  <c r="T1443"/>
  <c r="S1443"/>
  <c r="S1571"/>
  <c r="T1571"/>
  <c r="T1699"/>
  <c r="S1699"/>
  <c r="T1827"/>
  <c r="S1827"/>
  <c r="U1827" s="1"/>
  <c r="V1827" s="1"/>
  <c r="T1955"/>
  <c r="S1955"/>
  <c r="T2083"/>
  <c r="S2083"/>
  <c r="T2219"/>
  <c r="S2219"/>
  <c r="T2347"/>
  <c r="S2347"/>
  <c r="T749"/>
  <c r="S749"/>
  <c r="S941"/>
  <c r="T941"/>
  <c r="S1149"/>
  <c r="T1149"/>
  <c r="S1405"/>
  <c r="T1405"/>
  <c r="T1693"/>
  <c r="S1693"/>
  <c r="S2092"/>
  <c r="T2092"/>
  <c r="T251"/>
  <c r="S251"/>
  <c r="T491"/>
  <c r="S491"/>
  <c r="T683"/>
  <c r="S683"/>
  <c r="T875"/>
  <c r="S875"/>
  <c r="T1067"/>
  <c r="S1067"/>
  <c r="T1211"/>
  <c r="S1211"/>
  <c r="T1339"/>
  <c r="S1339"/>
  <c r="T1467"/>
  <c r="S1467"/>
  <c r="T1595"/>
  <c r="S1595"/>
  <c r="T1723"/>
  <c r="S1723"/>
  <c r="T1851"/>
  <c r="S1851"/>
  <c r="T1979"/>
  <c r="S1979"/>
  <c r="S2107"/>
  <c r="U2107" s="1"/>
  <c r="V2107" s="1"/>
  <c r="T2107"/>
  <c r="T2227"/>
  <c r="S2227"/>
  <c r="T2355"/>
  <c r="S2355"/>
  <c r="T333"/>
  <c r="S333"/>
  <c r="T461"/>
  <c r="S461"/>
  <c r="T597"/>
  <c r="S597"/>
  <c r="T741"/>
  <c r="S741"/>
  <c r="T933"/>
  <c r="S933"/>
  <c r="S1141"/>
  <c r="T1141"/>
  <c r="S1413"/>
  <c r="T1413"/>
  <c r="T1677"/>
  <c r="S1677"/>
  <c r="T1908"/>
  <c r="S1908"/>
  <c r="T211"/>
  <c r="S211"/>
  <c r="S443"/>
  <c r="T443"/>
  <c r="T643"/>
  <c r="S643"/>
  <c r="T835"/>
  <c r="S835"/>
  <c r="T1027"/>
  <c r="S1027"/>
  <c r="T61"/>
  <c r="S61"/>
  <c r="S125"/>
  <c r="T125"/>
  <c r="S189"/>
  <c r="T189"/>
  <c r="T261"/>
  <c r="S261"/>
  <c r="T341"/>
  <c r="S341"/>
  <c r="T469"/>
  <c r="S469"/>
  <c r="T605"/>
  <c r="S605"/>
  <c r="T757"/>
  <c r="S757"/>
  <c r="T949"/>
  <c r="S949"/>
  <c r="S1157"/>
  <c r="T1157"/>
  <c r="S1421"/>
  <c r="T1421"/>
  <c r="T1685"/>
  <c r="S1685"/>
  <c r="T2348"/>
  <c r="S2348"/>
  <c r="T259"/>
  <c r="S259"/>
  <c r="T255"/>
  <c r="S255"/>
  <c r="T978"/>
  <c r="S978"/>
  <c r="T1242"/>
  <c r="S1242"/>
  <c r="T1506"/>
  <c r="S1506"/>
  <c r="T1770"/>
  <c r="S1770"/>
  <c r="T2154"/>
  <c r="S2154"/>
  <c r="S177"/>
  <c r="T177"/>
  <c r="T433"/>
  <c r="S433"/>
  <c r="T681"/>
  <c r="S681"/>
  <c r="S953"/>
  <c r="T953"/>
  <c r="S1209"/>
  <c r="T1209"/>
  <c r="S1457"/>
  <c r="T1457"/>
  <c r="T1286"/>
  <c r="S1286"/>
  <c r="S1154"/>
  <c r="T1154"/>
  <c r="T1418"/>
  <c r="S1418"/>
  <c r="T1658"/>
  <c r="S1658"/>
  <c r="T1922"/>
  <c r="S1922"/>
  <c r="T2122"/>
  <c r="S2122"/>
  <c r="T2362"/>
  <c r="S2362"/>
  <c r="T353"/>
  <c r="S353"/>
  <c r="T609"/>
  <c r="S609"/>
  <c r="T865"/>
  <c r="S865"/>
  <c r="S1113"/>
  <c r="T1113"/>
  <c r="S1377"/>
  <c r="T1377"/>
  <c r="S1609"/>
  <c r="T1609"/>
  <c r="S906"/>
  <c r="T906"/>
  <c r="T1210"/>
  <c r="S1210"/>
  <c r="T1466"/>
  <c r="S1466"/>
  <c r="T1730"/>
  <c r="S1730"/>
  <c r="T1994"/>
  <c r="S1994"/>
  <c r="T2194"/>
  <c r="S2194"/>
  <c r="T185"/>
  <c r="S185"/>
  <c r="T441"/>
  <c r="S441"/>
  <c r="T697"/>
  <c r="S697"/>
  <c r="T945"/>
  <c r="S945"/>
  <c r="S1217"/>
  <c r="T1217"/>
  <c r="S1449"/>
  <c r="T1449"/>
  <c r="T1761"/>
  <c r="S1761"/>
  <c r="T658"/>
  <c r="S658"/>
  <c r="T722"/>
  <c r="S722"/>
  <c r="T786"/>
  <c r="S786"/>
  <c r="T850"/>
  <c r="S850"/>
  <c r="S938"/>
  <c r="T938"/>
  <c r="T1098"/>
  <c r="S1098"/>
  <c r="T1330"/>
  <c r="S1330"/>
  <c r="S1586"/>
  <c r="T1586"/>
  <c r="T1850"/>
  <c r="S1850"/>
  <c r="T2082"/>
  <c r="S2082"/>
  <c r="T2314"/>
  <c r="S2314"/>
  <c r="S297"/>
  <c r="T297"/>
  <c r="T553"/>
  <c r="S553"/>
  <c r="T817"/>
  <c r="S817"/>
  <c r="S1073"/>
  <c r="T1073"/>
  <c r="S1329"/>
  <c r="T1329"/>
  <c r="S1601"/>
  <c r="T1601"/>
  <c r="T72"/>
  <c r="S72"/>
  <c r="T328"/>
  <c r="S328"/>
  <c r="S592"/>
  <c r="T592"/>
  <c r="S840"/>
  <c r="T840"/>
  <c r="T1120"/>
  <c r="S1120"/>
  <c r="T1352"/>
  <c r="S1352"/>
  <c r="T1608"/>
  <c r="S1608"/>
  <c r="T1880"/>
  <c r="S1880"/>
  <c r="S2144"/>
  <c r="T2144"/>
  <c r="T56"/>
  <c r="S56"/>
  <c r="T312"/>
  <c r="S312"/>
  <c r="S576"/>
  <c r="T576"/>
  <c r="S824"/>
  <c r="T824"/>
  <c r="T1072"/>
  <c r="S1072"/>
  <c r="T1344"/>
  <c r="S1344"/>
  <c r="T1600"/>
  <c r="S1600"/>
  <c r="T1864"/>
  <c r="S1864"/>
  <c r="S2128"/>
  <c r="T2128"/>
  <c r="S80"/>
  <c r="T80"/>
  <c r="S336"/>
  <c r="U336" s="1"/>
  <c r="V336" s="1"/>
  <c r="T336"/>
  <c r="S608"/>
  <c r="T608"/>
  <c r="S848"/>
  <c r="T848"/>
  <c r="S1112"/>
  <c r="T1112"/>
  <c r="T1368"/>
  <c r="S1368"/>
  <c r="T1624"/>
  <c r="S1624"/>
  <c r="T1872"/>
  <c r="S1872"/>
  <c r="S2136"/>
  <c r="T2136"/>
  <c r="T64"/>
  <c r="S64"/>
  <c r="T320"/>
  <c r="S320"/>
  <c r="S560"/>
  <c r="T560"/>
  <c r="S832"/>
  <c r="T832"/>
  <c r="T1064"/>
  <c r="S1064"/>
  <c r="T1320"/>
  <c r="S1320"/>
  <c r="T1584"/>
  <c r="S1584"/>
  <c r="T1856"/>
  <c r="S1856"/>
  <c r="S2120"/>
  <c r="T2120"/>
  <c r="S351"/>
  <c r="T351"/>
  <c r="T1918"/>
  <c r="S1918"/>
  <c r="T863"/>
  <c r="S863"/>
  <c r="S991"/>
  <c r="T991"/>
  <c r="T1167"/>
  <c r="S1167"/>
  <c r="T1343"/>
  <c r="S1343"/>
  <c r="T1487"/>
  <c r="S1487"/>
  <c r="T1655"/>
  <c r="S1655"/>
  <c r="T1815"/>
  <c r="S1815"/>
  <c r="T1943"/>
  <c r="S1943"/>
  <c r="T2007"/>
  <c r="S2007"/>
  <c r="T2071"/>
  <c r="S2071"/>
  <c r="T2135"/>
  <c r="S2135"/>
  <c r="T2199"/>
  <c r="S2199"/>
  <c r="T2263"/>
  <c r="S2263"/>
  <c r="T2327"/>
  <c r="S2327"/>
  <c r="T2391"/>
  <c r="S2391"/>
  <c r="U2391" s="1"/>
  <c r="V2391" s="1"/>
  <c r="T2121"/>
  <c r="S2121"/>
  <c r="T2185"/>
  <c r="S2185"/>
  <c r="T2249"/>
  <c r="S2249"/>
  <c r="S2313"/>
  <c r="T2313"/>
  <c r="S2377"/>
  <c r="T2377"/>
  <c r="S54"/>
  <c r="T54"/>
  <c r="S134"/>
  <c r="T134"/>
  <c r="S222"/>
  <c r="T222"/>
  <c r="S310"/>
  <c r="T310"/>
  <c r="T390"/>
  <c r="S390"/>
  <c r="T478"/>
  <c r="S478"/>
  <c r="T566"/>
  <c r="S566"/>
  <c r="T646"/>
  <c r="S646"/>
  <c r="T734"/>
  <c r="S734"/>
  <c r="T822"/>
  <c r="S822"/>
  <c r="T894"/>
  <c r="S894"/>
  <c r="T958"/>
  <c r="S958"/>
  <c r="T1022"/>
  <c r="S1022"/>
  <c r="T1110"/>
  <c r="S1110"/>
  <c r="T1190"/>
  <c r="S1190"/>
  <c r="T1270"/>
  <c r="S1270"/>
  <c r="T1366"/>
  <c r="S1366"/>
  <c r="T1446"/>
  <c r="S1446"/>
  <c r="T1526"/>
  <c r="S1526"/>
  <c r="T1622"/>
  <c r="S1622"/>
  <c r="T1726"/>
  <c r="S1726"/>
  <c r="T1838"/>
  <c r="S1838"/>
  <c r="T1910"/>
  <c r="S1910"/>
  <c r="T2038"/>
  <c r="S2038"/>
  <c r="T2110"/>
  <c r="S2110"/>
  <c r="T2174"/>
  <c r="S2174"/>
  <c r="T2238"/>
  <c r="S2238"/>
  <c r="T2302"/>
  <c r="S2302"/>
  <c r="T79"/>
  <c r="S79"/>
  <c r="T207"/>
  <c r="S207"/>
  <c r="T335"/>
  <c r="S335"/>
  <c r="T463"/>
  <c r="S463"/>
  <c r="T591"/>
  <c r="S591"/>
  <c r="T719"/>
  <c r="S719"/>
  <c r="T847"/>
  <c r="S847"/>
  <c r="S1877"/>
  <c r="T1877"/>
  <c r="T2149"/>
  <c r="S2149"/>
  <c r="T1980"/>
  <c r="S1980"/>
  <c r="S2196"/>
  <c r="T2196"/>
  <c r="T1921"/>
  <c r="S1921"/>
  <c r="S1869"/>
  <c r="T1869"/>
  <c r="T2157"/>
  <c r="S2157"/>
  <c r="T1718"/>
  <c r="S1718"/>
  <c r="T1158"/>
  <c r="S1158"/>
  <c r="T1662"/>
  <c r="S1662"/>
  <c r="T1958"/>
  <c r="S1958"/>
  <c r="T2390"/>
  <c r="S2390"/>
  <c r="T2045"/>
  <c r="S2045"/>
  <c r="S2357"/>
  <c r="T2357"/>
  <c r="S2084"/>
  <c r="T2084"/>
  <c r="T2292"/>
  <c r="S2292"/>
  <c r="T1734"/>
  <c r="S1734"/>
  <c r="T2392"/>
  <c r="S2392"/>
  <c r="T2085"/>
  <c r="S2085"/>
  <c r="S2365"/>
  <c r="T2365"/>
  <c r="S2044"/>
  <c r="T2044"/>
  <c r="T2300"/>
  <c r="S2300"/>
  <c r="T89"/>
  <c r="S89"/>
  <c r="S1197"/>
  <c r="T1197"/>
  <c r="S1477"/>
  <c r="T1477"/>
  <c r="T1805"/>
  <c r="S1805"/>
  <c r="T35"/>
  <c r="S35"/>
  <c r="T307"/>
  <c r="S307"/>
  <c r="T531"/>
  <c r="S531"/>
  <c r="T723"/>
  <c r="S723"/>
  <c r="S915"/>
  <c r="T915"/>
  <c r="T1107"/>
  <c r="S1107"/>
  <c r="T1235"/>
  <c r="S1235"/>
  <c r="T1363"/>
  <c r="S1363"/>
  <c r="T1499"/>
  <c r="S1499"/>
  <c r="T1619"/>
  <c r="S1619"/>
  <c r="T1747"/>
  <c r="S1747"/>
  <c r="T1875"/>
  <c r="S1875"/>
  <c r="T2003"/>
  <c r="S2003"/>
  <c r="T2139"/>
  <c r="S2139"/>
  <c r="S2267"/>
  <c r="T2267"/>
  <c r="T821"/>
  <c r="S821"/>
  <c r="S1021"/>
  <c r="T1021"/>
  <c r="S1245"/>
  <c r="T1245"/>
  <c r="S1533"/>
  <c r="T1533"/>
  <c r="T1789"/>
  <c r="S1789"/>
  <c r="T91"/>
  <c r="S91"/>
  <c r="T347"/>
  <c r="S347"/>
  <c r="T563"/>
  <c r="S563"/>
  <c r="T755"/>
  <c r="S755"/>
  <c r="S947"/>
  <c r="T947"/>
  <c r="T1131"/>
  <c r="S1131"/>
  <c r="T1259"/>
  <c r="S1259"/>
  <c r="T1387"/>
  <c r="S1387"/>
  <c r="T1507"/>
  <c r="S1507"/>
  <c r="T1643"/>
  <c r="S1643"/>
  <c r="T1771"/>
  <c r="S1771"/>
  <c r="T1899"/>
  <c r="S1899"/>
  <c r="T2027"/>
  <c r="S2027"/>
  <c r="T2147"/>
  <c r="S2147"/>
  <c r="T2275"/>
  <c r="S2275"/>
  <c r="T381"/>
  <c r="S381"/>
  <c r="T509"/>
  <c r="S509"/>
  <c r="T645"/>
  <c r="S645"/>
  <c r="T813"/>
  <c r="S813"/>
  <c r="S1005"/>
  <c r="T1005"/>
  <c r="S1253"/>
  <c r="T1253"/>
  <c r="S1517"/>
  <c r="T1517"/>
  <c r="T1781"/>
  <c r="S1781"/>
  <c r="T51"/>
  <c r="S51"/>
  <c r="T291"/>
  <c r="S291"/>
  <c r="T523"/>
  <c r="S523"/>
  <c r="T715"/>
  <c r="S715"/>
  <c r="T907"/>
  <c r="S907"/>
  <c r="T1719"/>
  <c r="S1719"/>
  <c r="T85"/>
  <c r="S85"/>
  <c r="T149"/>
  <c r="S149"/>
  <c r="T213"/>
  <c r="S213"/>
  <c r="S285"/>
  <c r="T285"/>
  <c r="T389"/>
  <c r="S389"/>
  <c r="T517"/>
  <c r="S517"/>
  <c r="T653"/>
  <c r="S653"/>
  <c r="T829"/>
  <c r="S829"/>
  <c r="S1029"/>
  <c r="U1029" s="1"/>
  <c r="V1029" s="1"/>
  <c r="T1029"/>
  <c r="S1261"/>
  <c r="T1261"/>
  <c r="S1525"/>
  <c r="T1525"/>
  <c r="T1797"/>
  <c r="S1797"/>
  <c r="T99"/>
  <c r="S99"/>
  <c r="S379"/>
  <c r="T379"/>
  <c r="S447"/>
  <c r="T447"/>
  <c r="T1074"/>
  <c r="S1074"/>
  <c r="T1346"/>
  <c r="S1346"/>
  <c r="S1610"/>
  <c r="T1610"/>
  <c r="T1858"/>
  <c r="S1858"/>
  <c r="T2274"/>
  <c r="S2274"/>
  <c r="S273"/>
  <c r="T273"/>
  <c r="T521"/>
  <c r="S521"/>
  <c r="T793"/>
  <c r="S793"/>
  <c r="S1033"/>
  <c r="T1033"/>
  <c r="S1297"/>
  <c r="T1297"/>
  <c r="S1553"/>
  <c r="T1553"/>
  <c r="T994"/>
  <c r="S994"/>
  <c r="T1250"/>
  <c r="S1250"/>
  <c r="T1514"/>
  <c r="S1514"/>
  <c r="T1746"/>
  <c r="S1746"/>
  <c r="T2010"/>
  <c r="S2010"/>
  <c r="T2210"/>
  <c r="S2210"/>
  <c r="T193"/>
  <c r="S193"/>
  <c r="T449"/>
  <c r="S449"/>
  <c r="T705"/>
  <c r="S705"/>
  <c r="S961"/>
  <c r="T961"/>
  <c r="S1201"/>
  <c r="T1201"/>
  <c r="S1465"/>
  <c r="T1465"/>
  <c r="S1437"/>
  <c r="T1437"/>
  <c r="T1050"/>
  <c r="S1050"/>
  <c r="T1298"/>
  <c r="S1298"/>
  <c r="S1562"/>
  <c r="T1562"/>
  <c r="T1826"/>
  <c r="S1826"/>
  <c r="T2066"/>
  <c r="S2066"/>
  <c r="T2290"/>
  <c r="S2290"/>
  <c r="U2290" s="1"/>
  <c r="V2290" s="1"/>
  <c r="T281"/>
  <c r="S281"/>
  <c r="T537"/>
  <c r="S537"/>
  <c r="T785"/>
  <c r="S785"/>
  <c r="S1049"/>
  <c r="T1049"/>
  <c r="S1313"/>
  <c r="T1313"/>
  <c r="S1545"/>
  <c r="T1545"/>
  <c r="T618"/>
  <c r="S618"/>
  <c r="T682"/>
  <c r="S682"/>
  <c r="T746"/>
  <c r="S746"/>
  <c r="T810"/>
  <c r="S810"/>
  <c r="T874"/>
  <c r="S874"/>
  <c r="T962"/>
  <c r="S962"/>
  <c r="T1194"/>
  <c r="S1194"/>
  <c r="T1426"/>
  <c r="S1426"/>
  <c r="T1682"/>
  <c r="S1682"/>
  <c r="T1938"/>
  <c r="S1938"/>
  <c r="T2162"/>
  <c r="S2162"/>
  <c r="T137"/>
  <c r="S137"/>
  <c r="T393"/>
  <c r="S393"/>
  <c r="T657"/>
  <c r="S657"/>
  <c r="T913"/>
  <c r="S913"/>
  <c r="S1161"/>
  <c r="T1161"/>
  <c r="S1433"/>
  <c r="U1433" s="1"/>
  <c r="V1433" s="1"/>
  <c r="T1433"/>
  <c r="T1753"/>
  <c r="S1753"/>
  <c r="T168"/>
  <c r="S168"/>
  <c r="S424"/>
  <c r="T424"/>
  <c r="S704"/>
  <c r="T704"/>
  <c r="S944"/>
  <c r="T944"/>
  <c r="T1192"/>
  <c r="S1192"/>
  <c r="T1456"/>
  <c r="S1456"/>
  <c r="T1712"/>
  <c r="S1712"/>
  <c r="T1984"/>
  <c r="S1984"/>
  <c r="S2232"/>
  <c r="T2232"/>
  <c r="T152"/>
  <c r="S152"/>
  <c r="S408"/>
  <c r="T408"/>
  <c r="S656"/>
  <c r="T656"/>
  <c r="S912"/>
  <c r="T912"/>
  <c r="T1184"/>
  <c r="S1184"/>
  <c r="T1432"/>
  <c r="S1432"/>
  <c r="T1688"/>
  <c r="S1688"/>
  <c r="T1968"/>
  <c r="S1968"/>
  <c r="S2224"/>
  <c r="T2224"/>
  <c r="S176"/>
  <c r="T176"/>
  <c r="S432"/>
  <c r="T432"/>
  <c r="S696"/>
  <c r="T696"/>
  <c r="S952"/>
  <c r="T952"/>
  <c r="T1208"/>
  <c r="S1208"/>
  <c r="T1472"/>
  <c r="S1472"/>
  <c r="T1720"/>
  <c r="S1720"/>
  <c r="T1976"/>
  <c r="S1976"/>
  <c r="S2240"/>
  <c r="T2240"/>
  <c r="S160"/>
  <c r="T160"/>
  <c r="S416"/>
  <c r="T416"/>
  <c r="S648"/>
  <c r="T648"/>
  <c r="S920"/>
  <c r="T920"/>
  <c r="T1160"/>
  <c r="S1160"/>
  <c r="T1424"/>
  <c r="S1424"/>
  <c r="T1672"/>
  <c r="S1672"/>
  <c r="T1960"/>
  <c r="S1960"/>
  <c r="S2216"/>
  <c r="T2216"/>
  <c r="T543"/>
  <c r="S543"/>
  <c r="T703"/>
  <c r="S703"/>
  <c r="T911"/>
  <c r="S911"/>
  <c r="S1039"/>
  <c r="T1039"/>
  <c r="T1215"/>
  <c r="S1215"/>
  <c r="T1407"/>
  <c r="S1407"/>
  <c r="T1551"/>
  <c r="S1551"/>
  <c r="T1743"/>
  <c r="S1743"/>
  <c r="S1879"/>
  <c r="T1879"/>
  <c r="S1967"/>
  <c r="T1967"/>
  <c r="T2031"/>
  <c r="S2031"/>
  <c r="T2095"/>
  <c r="S2095"/>
  <c r="T2159"/>
  <c r="S2159"/>
  <c r="T2223"/>
  <c r="S2223"/>
  <c r="T2287"/>
  <c r="S2287"/>
  <c r="T2351"/>
  <c r="S2351"/>
  <c r="T1060"/>
  <c r="S1060"/>
  <c r="T1124"/>
  <c r="S1124"/>
  <c r="T1188"/>
  <c r="S1188"/>
  <c r="T1252"/>
  <c r="S1252"/>
  <c r="T1316"/>
  <c r="S1316"/>
  <c r="T1380"/>
  <c r="S1380"/>
  <c r="T1444"/>
  <c r="S1444"/>
  <c r="T1508"/>
  <c r="S1508"/>
  <c r="T1572"/>
  <c r="S1572"/>
  <c r="T1636"/>
  <c r="S1636"/>
  <c r="T1700"/>
  <c r="S1700"/>
  <c r="T1764"/>
  <c r="S1764"/>
  <c r="T1327"/>
  <c r="S1327"/>
  <c r="T1689"/>
  <c r="S1689"/>
  <c r="T1777"/>
  <c r="S1777"/>
  <c r="T1857"/>
  <c r="S1857"/>
  <c r="T1945"/>
  <c r="S1945"/>
  <c r="T2017"/>
  <c r="S2017"/>
  <c r="T2113"/>
  <c r="S2113"/>
  <c r="T2177"/>
  <c r="S2177"/>
  <c r="T2241"/>
  <c r="S2241"/>
  <c r="S2305"/>
  <c r="T2305"/>
  <c r="S2369"/>
  <c r="T2369"/>
  <c r="S38"/>
  <c r="T38"/>
  <c r="U29" s="1"/>
  <c r="V29" s="1"/>
  <c r="S126"/>
  <c r="T126"/>
  <c r="S214"/>
  <c r="T214"/>
  <c r="S294"/>
  <c r="T294"/>
  <c r="T382"/>
  <c r="S382"/>
  <c r="T470"/>
  <c r="S470"/>
  <c r="T550"/>
  <c r="S550"/>
  <c r="T638"/>
  <c r="S638"/>
  <c r="T726"/>
  <c r="S726"/>
  <c r="U726" s="1"/>
  <c r="V726" s="1"/>
  <c r="T806"/>
  <c r="S806"/>
  <c r="T886"/>
  <c r="S886"/>
  <c r="S950"/>
  <c r="T950"/>
  <c r="T1014"/>
  <c r="S1014"/>
  <c r="T1102"/>
  <c r="S1102"/>
  <c r="T1182"/>
  <c r="S1182"/>
  <c r="T1262"/>
  <c r="S1262"/>
  <c r="T1358"/>
  <c r="S1358"/>
  <c r="T1438"/>
  <c r="S1438"/>
  <c r="T1518"/>
  <c r="S1518"/>
  <c r="T1614"/>
  <c r="S1614"/>
  <c r="T1710"/>
  <c r="S1710"/>
  <c r="T1806"/>
  <c r="S1806"/>
  <c r="T1902"/>
  <c r="S1902"/>
  <c r="T2022"/>
  <c r="S2022"/>
  <c r="T2102"/>
  <c r="S2102"/>
  <c r="T2166"/>
  <c r="S2166"/>
  <c r="T2230"/>
  <c r="S2230"/>
  <c r="T2294"/>
  <c r="S2294"/>
  <c r="S46"/>
  <c r="T46"/>
  <c r="S174"/>
  <c r="T174"/>
  <c r="S302"/>
  <c r="T302"/>
  <c r="T430"/>
  <c r="S430"/>
  <c r="T558"/>
  <c r="S558"/>
  <c r="T686"/>
  <c r="S686"/>
  <c r="U686" s="1"/>
  <c r="V686" s="1"/>
  <c r="T814"/>
  <c r="S814"/>
  <c r="T1845"/>
  <c r="S1845"/>
  <c r="T2101"/>
  <c r="S2101"/>
  <c r="T1956"/>
  <c r="S1956"/>
  <c r="S2172"/>
  <c r="T2172"/>
  <c r="T1784"/>
  <c r="S1784"/>
  <c r="T1829"/>
  <c r="S1829"/>
  <c r="T2093"/>
  <c r="S2093"/>
  <c r="S1461"/>
  <c r="T1461"/>
  <c r="T1094"/>
  <c r="S1094"/>
  <c r="S1606"/>
  <c r="T1606"/>
  <c r="T1950"/>
  <c r="S1950"/>
  <c r="T2382"/>
  <c r="S2382"/>
  <c r="T2013"/>
  <c r="S2013"/>
  <c r="S2325"/>
  <c r="T2325"/>
  <c r="S2060"/>
  <c r="T2060"/>
  <c r="T2268"/>
  <c r="S2268"/>
  <c r="S1590"/>
  <c r="T1590"/>
  <c r="T2376"/>
  <c r="S2376"/>
  <c r="T2053"/>
  <c r="S2053"/>
  <c r="S2333"/>
  <c r="T2333"/>
  <c r="S2020"/>
  <c r="T2020"/>
  <c r="T2276"/>
  <c r="S2276"/>
  <c r="S81"/>
  <c r="T81"/>
  <c r="S1165"/>
  <c r="T1165"/>
  <c r="S1429"/>
  <c r="T1429"/>
  <c r="T1773"/>
  <c r="S1773"/>
  <c r="T2372"/>
  <c r="S2372"/>
  <c r="T275"/>
  <c r="S275"/>
  <c r="T507"/>
  <c r="S507"/>
  <c r="T699"/>
  <c r="S699"/>
  <c r="S891"/>
  <c r="T891"/>
  <c r="T1083"/>
  <c r="S1083"/>
  <c r="T1219"/>
  <c r="S1219"/>
  <c r="T1347"/>
  <c r="S1347"/>
  <c r="T1475"/>
  <c r="S1475"/>
  <c r="S1603"/>
  <c r="T1603"/>
  <c r="T1731"/>
  <c r="S1731"/>
  <c r="T1859"/>
  <c r="S1859"/>
  <c r="T1987"/>
  <c r="S1987"/>
  <c r="T2123"/>
  <c r="S2123"/>
  <c r="T2251"/>
  <c r="S2251"/>
  <c r="T2379"/>
  <c r="S2379"/>
  <c r="T797"/>
  <c r="S797"/>
  <c r="S989"/>
  <c r="T989"/>
  <c r="S1213"/>
  <c r="T1213"/>
  <c r="S1501"/>
  <c r="T1501"/>
  <c r="T1757"/>
  <c r="S1757"/>
  <c r="T59"/>
  <c r="S59"/>
  <c r="T315"/>
  <c r="S315"/>
  <c r="T539"/>
  <c r="S539"/>
  <c r="T731"/>
  <c r="S731"/>
  <c r="T923"/>
  <c r="S923"/>
  <c r="S1115"/>
  <c r="T1115"/>
  <c r="T1243"/>
  <c r="S1243"/>
  <c r="T1371"/>
  <c r="S1371"/>
  <c r="T1491"/>
  <c r="S1491"/>
  <c r="T1627"/>
  <c r="S1627"/>
  <c r="U1627" s="1"/>
  <c r="V1627" s="1"/>
  <c r="T1755"/>
  <c r="S1755"/>
  <c r="T1883"/>
  <c r="S1883"/>
  <c r="T2011"/>
  <c r="S2011"/>
  <c r="T2131"/>
  <c r="S2131"/>
  <c r="S2259"/>
  <c r="T2259"/>
  <c r="T2387"/>
  <c r="S2387"/>
  <c r="T365"/>
  <c r="S365"/>
  <c r="S493"/>
  <c r="T493"/>
  <c r="T629"/>
  <c r="S629"/>
  <c r="T789"/>
  <c r="S789"/>
  <c r="S981"/>
  <c r="T981"/>
  <c r="S1221"/>
  <c r="T1221"/>
  <c r="S1485"/>
  <c r="T1485"/>
  <c r="T1749"/>
  <c r="S1749"/>
  <c r="T2356"/>
  <c r="S2356"/>
  <c r="T267"/>
  <c r="S267"/>
  <c r="S499"/>
  <c r="U499" s="1"/>
  <c r="V499" s="1"/>
  <c r="T499"/>
  <c r="T691"/>
  <c r="S691"/>
  <c r="S883"/>
  <c r="T883"/>
  <c r="S1075"/>
  <c r="T1075"/>
  <c r="T77"/>
  <c r="S77"/>
  <c r="S141"/>
  <c r="T141"/>
  <c r="T205"/>
  <c r="S205"/>
  <c r="U205" s="1"/>
  <c r="V205" s="1"/>
  <c r="T277"/>
  <c r="S277"/>
  <c r="T373"/>
  <c r="S373"/>
  <c r="T501"/>
  <c r="S501"/>
  <c r="T637"/>
  <c r="S637"/>
  <c r="T805"/>
  <c r="S805"/>
  <c r="S997"/>
  <c r="T997"/>
  <c r="S1229"/>
  <c r="T1229"/>
  <c r="S1493"/>
  <c r="U1493" s="1"/>
  <c r="V1493" s="1"/>
  <c r="T1493"/>
  <c r="T1765"/>
  <c r="S1765"/>
  <c r="T75"/>
  <c r="S75"/>
  <c r="T331"/>
  <c r="S331"/>
  <c r="S383"/>
  <c r="T383"/>
  <c r="T1042"/>
  <c r="S1042"/>
  <c r="T1314"/>
  <c r="S1314"/>
  <c r="S1578"/>
  <c r="U1578" s="1"/>
  <c r="V1578" s="1"/>
  <c r="T1578"/>
  <c r="T1834"/>
  <c r="S1834"/>
  <c r="T2242"/>
  <c r="S2242"/>
  <c r="S241"/>
  <c r="T241"/>
  <c r="T489"/>
  <c r="S489"/>
  <c r="T753"/>
  <c r="S753"/>
  <c r="S1009"/>
  <c r="T1009"/>
  <c r="S1273"/>
  <c r="T1273"/>
  <c r="S1521"/>
  <c r="T1521"/>
  <c r="T914"/>
  <c r="S914"/>
  <c r="T1218"/>
  <c r="S1218"/>
  <c r="T1482"/>
  <c r="S1482"/>
  <c r="T1722"/>
  <c r="S1722"/>
  <c r="T1978"/>
  <c r="S1978"/>
  <c r="T2178"/>
  <c r="S2178"/>
  <c r="T161"/>
  <c r="S161"/>
  <c r="T417"/>
  <c r="S417"/>
  <c r="T673"/>
  <c r="S673"/>
  <c r="T929"/>
  <c r="S929"/>
  <c r="S1177"/>
  <c r="T1177"/>
  <c r="S1441"/>
  <c r="T1441"/>
  <c r="S1133"/>
  <c r="T1133"/>
  <c r="T1018"/>
  <c r="S1018"/>
  <c r="T1266"/>
  <c r="S1266"/>
  <c r="T1530"/>
  <c r="S1530"/>
  <c r="T1794"/>
  <c r="S1794"/>
  <c r="T2042"/>
  <c r="S2042"/>
  <c r="T2258"/>
  <c r="S2258"/>
  <c r="T249"/>
  <c r="S249"/>
  <c r="S505"/>
  <c r="T505"/>
  <c r="T761"/>
  <c r="S761"/>
  <c r="S1017"/>
  <c r="T1017"/>
  <c r="S1281"/>
  <c r="T1281"/>
  <c r="S1513"/>
  <c r="T1513"/>
  <c r="T1099"/>
  <c r="S1099"/>
  <c r="T674"/>
  <c r="S674"/>
  <c r="T738"/>
  <c r="S738"/>
  <c r="T802"/>
  <c r="S802"/>
  <c r="T866"/>
  <c r="S866"/>
  <c r="S954"/>
  <c r="T954"/>
  <c r="T1162"/>
  <c r="S1162"/>
  <c r="T1394"/>
  <c r="S1394"/>
  <c r="T1650"/>
  <c r="S1650"/>
  <c r="T1906"/>
  <c r="S1906"/>
  <c r="T2130"/>
  <c r="S2130"/>
  <c r="T2378"/>
  <c r="S2378"/>
  <c r="T369"/>
  <c r="S369"/>
  <c r="T625"/>
  <c r="S625"/>
  <c r="T881"/>
  <c r="S881"/>
  <c r="S1137"/>
  <c r="T1137"/>
  <c r="S1401"/>
  <c r="T1401"/>
  <c r="T1673"/>
  <c r="S1673"/>
  <c r="T136"/>
  <c r="S136"/>
  <c r="S400"/>
  <c r="T400"/>
  <c r="S672"/>
  <c r="T672"/>
  <c r="S904"/>
  <c r="T904"/>
  <c r="T1168"/>
  <c r="S1168"/>
  <c r="T1416"/>
  <c r="S1416"/>
  <c r="T1680"/>
  <c r="S1680"/>
  <c r="T1952"/>
  <c r="S1952"/>
  <c r="S2200"/>
  <c r="T2200"/>
  <c r="T120"/>
  <c r="S120"/>
  <c r="S376"/>
  <c r="T376"/>
  <c r="S624"/>
  <c r="T624"/>
  <c r="S896"/>
  <c r="T896"/>
  <c r="T1136"/>
  <c r="S1136"/>
  <c r="T1408"/>
  <c r="S1408"/>
  <c r="T1656"/>
  <c r="S1656"/>
  <c r="T1928"/>
  <c r="S1928"/>
  <c r="S2184"/>
  <c r="T2184"/>
  <c r="S144"/>
  <c r="T144"/>
  <c r="S392"/>
  <c r="U392" s="1"/>
  <c r="V392" s="1"/>
  <c r="T392"/>
  <c r="S664"/>
  <c r="T664"/>
  <c r="S928"/>
  <c r="T928"/>
  <c r="S1176"/>
  <c r="T1176"/>
  <c r="T1440"/>
  <c r="S1440"/>
  <c r="T1696"/>
  <c r="S1696"/>
  <c r="T1944"/>
  <c r="S1944"/>
  <c r="S2208"/>
  <c r="T2208"/>
  <c r="T128"/>
  <c r="S128"/>
  <c r="S384"/>
  <c r="T384"/>
  <c r="S616"/>
  <c r="T616"/>
  <c r="S888"/>
  <c r="T888"/>
  <c r="T1128"/>
  <c r="S1128"/>
  <c r="T1392"/>
  <c r="S1392"/>
  <c r="T1640"/>
  <c r="S1640"/>
  <c r="T1936"/>
  <c r="S1936"/>
  <c r="S2192"/>
  <c r="T2192"/>
  <c r="T479"/>
  <c r="S479"/>
  <c r="U479" s="1"/>
  <c r="V479" s="1"/>
  <c r="T671"/>
  <c r="S671"/>
  <c r="S895"/>
  <c r="T895"/>
  <c r="S1023"/>
  <c r="T1023"/>
  <c r="T1199"/>
  <c r="S1199"/>
  <c r="T1391"/>
  <c r="S1391"/>
  <c r="T1535"/>
  <c r="S1535"/>
  <c r="T1687"/>
  <c r="S1687"/>
  <c r="T1871"/>
  <c r="S1871"/>
  <c r="T1959"/>
  <c r="S1959"/>
  <c r="T2023"/>
  <c r="S2023"/>
  <c r="T2087"/>
  <c r="S2087"/>
  <c r="T2151"/>
  <c r="S2151"/>
  <c r="T2215"/>
  <c r="S2215"/>
  <c r="T2279"/>
  <c r="S2279"/>
  <c r="T2343"/>
  <c r="S2343"/>
  <c r="S524"/>
  <c r="T524"/>
  <c r="S588"/>
  <c r="T588"/>
  <c r="T103"/>
  <c r="S103"/>
  <c r="T231"/>
  <c r="S231"/>
  <c r="T359"/>
  <c r="S359"/>
  <c r="S487"/>
  <c r="T487"/>
  <c r="T615"/>
  <c r="S615"/>
  <c r="T743"/>
  <c r="S743"/>
  <c r="T871"/>
  <c r="S871"/>
  <c r="S999"/>
  <c r="T999"/>
  <c r="T1127"/>
  <c r="S1127"/>
  <c r="U1127" s="1"/>
  <c r="V1127" s="1"/>
  <c r="T1255"/>
  <c r="S1255"/>
  <c r="T1383"/>
  <c r="S1383"/>
  <c r="T1511"/>
  <c r="S1511"/>
  <c r="T1639"/>
  <c r="S1639"/>
  <c r="T1767"/>
  <c r="S1767"/>
  <c r="T1895"/>
  <c r="S1895"/>
  <c r="S668"/>
  <c r="T668"/>
  <c r="S732"/>
  <c r="T732"/>
  <c r="S796"/>
  <c r="T796"/>
  <c r="S860"/>
  <c r="T860"/>
  <c r="S924"/>
  <c r="T924"/>
  <c r="T988"/>
  <c r="S988"/>
  <c r="T1052"/>
  <c r="S1052"/>
  <c r="S1116"/>
  <c r="T1116"/>
  <c r="T1180"/>
  <c r="S1180"/>
  <c r="T1244"/>
  <c r="S1244"/>
  <c r="T1308"/>
  <c r="S1308"/>
  <c r="T1372"/>
  <c r="S1372"/>
  <c r="T1436"/>
  <c r="S1436"/>
  <c r="T1500"/>
  <c r="S1500"/>
  <c r="T1564"/>
  <c r="S1564"/>
  <c r="T1628"/>
  <c r="S1628"/>
  <c r="T1692"/>
  <c r="S1692"/>
  <c r="T1756"/>
  <c r="S1756"/>
  <c r="T1071"/>
  <c r="S1071"/>
  <c r="T1681"/>
  <c r="S1681"/>
  <c r="T1769"/>
  <c r="S1769"/>
  <c r="T1841"/>
  <c r="S1841"/>
  <c r="T1937"/>
  <c r="S1937"/>
  <c r="T2009"/>
  <c r="S2009"/>
  <c r="T2105"/>
  <c r="S2105"/>
  <c r="T2169"/>
  <c r="S2169"/>
  <c r="T2233"/>
  <c r="S2233"/>
  <c r="S2297"/>
  <c r="T2297"/>
  <c r="S2361"/>
  <c r="T2361"/>
  <c r="T1847"/>
  <c r="S1847"/>
  <c r="S118"/>
  <c r="T118"/>
  <c r="S198"/>
  <c r="T198"/>
  <c r="S286"/>
  <c r="T286"/>
  <c r="T374"/>
  <c r="S374"/>
  <c r="T454"/>
  <c r="S454"/>
  <c r="T542"/>
  <c r="S542"/>
  <c r="T630"/>
  <c r="S630"/>
  <c r="T710"/>
  <c r="S710"/>
  <c r="T798"/>
  <c r="S798"/>
  <c r="T878"/>
  <c r="S878"/>
  <c r="T942"/>
  <c r="S942"/>
  <c r="T1006"/>
  <c r="S1006"/>
  <c r="T1086"/>
  <c r="S1086"/>
  <c r="T1166"/>
  <c r="S1166"/>
  <c r="T1254"/>
  <c r="S1254"/>
  <c r="T1342"/>
  <c r="S1342"/>
  <c r="T1422"/>
  <c r="S1422"/>
  <c r="T1510"/>
  <c r="S1510"/>
  <c r="S1598"/>
  <c r="T1598"/>
  <c r="T1678"/>
  <c r="S1678"/>
  <c r="T1790"/>
  <c r="S1790"/>
  <c r="T1894"/>
  <c r="S1894"/>
  <c r="T2014"/>
  <c r="S2014"/>
  <c r="T2094"/>
  <c r="S2094"/>
  <c r="T2158"/>
  <c r="S2158"/>
  <c r="T2222"/>
  <c r="S2222"/>
  <c r="T2286"/>
  <c r="S2286"/>
  <c r="T47"/>
  <c r="S47"/>
  <c r="T175"/>
  <c r="S175"/>
  <c r="T303"/>
  <c r="S303"/>
  <c r="T431"/>
  <c r="S431"/>
  <c r="T559"/>
  <c r="S559"/>
  <c r="T687"/>
  <c r="S687"/>
  <c r="T815"/>
  <c r="S815"/>
  <c r="T2384"/>
  <c r="S2384"/>
  <c r="T2069"/>
  <c r="S2069"/>
  <c r="T1924"/>
  <c r="S1924"/>
  <c r="S2148"/>
  <c r="T2148"/>
  <c r="T1785"/>
  <c r="S1785"/>
  <c r="T2033"/>
  <c r="S2033"/>
  <c r="T2061"/>
  <c r="S2061"/>
  <c r="T1462"/>
  <c r="S1462"/>
  <c r="U1462" s="1"/>
  <c r="V1462" s="1"/>
  <c r="T1942"/>
  <c r="S1942"/>
  <c r="T1478"/>
  <c r="S1478"/>
  <c r="T1830"/>
  <c r="S1830"/>
  <c r="T2374"/>
  <c r="S2374"/>
  <c r="S1981"/>
  <c r="T1981"/>
  <c r="S2293"/>
  <c r="T2293"/>
  <c r="S2036"/>
  <c r="T2036"/>
  <c r="S2236"/>
  <c r="T2236"/>
  <c r="T1853"/>
  <c r="S1853"/>
  <c r="T2360"/>
  <c r="S2360"/>
  <c r="U2360" s="1"/>
  <c r="V2360" s="1"/>
  <c r="T2021"/>
  <c r="S2021"/>
  <c r="S2301"/>
  <c r="T2301"/>
  <c r="T1996"/>
  <c r="S1996"/>
  <c r="S2252"/>
  <c r="T2252"/>
  <c r="T73"/>
  <c r="S73"/>
  <c r="S1013"/>
  <c r="T1013"/>
  <c r="S1397"/>
  <c r="T1397"/>
  <c r="T1733"/>
  <c r="S1733"/>
  <c r="U1733" s="1"/>
  <c r="V1733" s="1"/>
  <c r="S2244"/>
  <c r="T2244"/>
  <c r="T235"/>
  <c r="S235"/>
  <c r="T483"/>
  <c r="S483"/>
  <c r="T675"/>
  <c r="S675"/>
  <c r="T867"/>
  <c r="S867"/>
  <c r="T1059"/>
  <c r="S1059"/>
  <c r="T1203"/>
  <c r="S1203"/>
  <c r="T1331"/>
  <c r="S1331"/>
  <c r="U1331" s="1"/>
  <c r="V1331" s="1"/>
  <c r="T1459"/>
  <c r="S1459"/>
  <c r="T1587"/>
  <c r="S1587"/>
  <c r="T1715"/>
  <c r="S1715"/>
  <c r="T1843"/>
  <c r="S1843"/>
  <c r="T1971"/>
  <c r="S1971"/>
  <c r="T2099"/>
  <c r="S2099"/>
  <c r="S2235"/>
  <c r="T2235"/>
  <c r="T2363"/>
  <c r="S2363"/>
  <c r="T773"/>
  <c r="S773"/>
  <c r="S965"/>
  <c r="T965"/>
  <c r="S1181"/>
  <c r="T1181"/>
  <c r="S1469"/>
  <c r="T1469"/>
  <c r="T1725"/>
  <c r="S1725"/>
  <c r="S2228"/>
  <c r="T2228"/>
  <c r="T283"/>
  <c r="S283"/>
  <c r="T515"/>
  <c r="S515"/>
  <c r="T707"/>
  <c r="S707"/>
  <c r="S899"/>
  <c r="T899"/>
  <c r="T1091"/>
  <c r="S1091"/>
  <c r="T1227"/>
  <c r="S1227"/>
  <c r="T1355"/>
  <c r="S1355"/>
  <c r="T1483"/>
  <c r="S1483"/>
  <c r="T1611"/>
  <c r="S1611"/>
  <c r="T1739"/>
  <c r="S1739"/>
  <c r="T1867"/>
  <c r="S1867"/>
  <c r="T1995"/>
  <c r="S1995"/>
  <c r="T2115"/>
  <c r="S2115"/>
  <c r="T2243"/>
  <c r="S2243"/>
  <c r="T2371"/>
  <c r="S2371"/>
  <c r="T349"/>
  <c r="S349"/>
  <c r="T477"/>
  <c r="S477"/>
  <c r="T613"/>
  <c r="S613"/>
  <c r="T765"/>
  <c r="S765"/>
  <c r="S957"/>
  <c r="T957"/>
  <c r="S1173"/>
  <c r="T1173"/>
  <c r="S1445"/>
  <c r="T1445"/>
  <c r="T1709"/>
  <c r="S1709"/>
  <c r="S2220"/>
  <c r="T2220"/>
  <c r="T243"/>
  <c r="S243"/>
  <c r="T475"/>
  <c r="S475"/>
  <c r="T667"/>
  <c r="S667"/>
  <c r="T859"/>
  <c r="S859"/>
  <c r="T1051"/>
  <c r="S1051"/>
  <c r="T69"/>
  <c r="S69"/>
  <c r="S133"/>
  <c r="T133"/>
  <c r="T197"/>
  <c r="S197"/>
  <c r="T269"/>
  <c r="S269"/>
  <c r="T357"/>
  <c r="S357"/>
  <c r="T485"/>
  <c r="S485"/>
  <c r="T621"/>
  <c r="S621"/>
  <c r="T781"/>
  <c r="S781"/>
  <c r="S973"/>
  <c r="U973" s="1"/>
  <c r="V973" s="1"/>
  <c r="T973"/>
  <c r="S1189"/>
  <c r="T1189"/>
  <c r="S1453"/>
  <c r="T1453"/>
  <c r="T1741"/>
  <c r="S1741"/>
  <c r="T43"/>
  <c r="S43"/>
  <c r="T299"/>
  <c r="S299"/>
  <c r="T319"/>
  <c r="S319"/>
  <c r="T1010"/>
  <c r="S1010"/>
  <c r="T1274"/>
  <c r="S1274"/>
  <c r="T1546"/>
  <c r="S1546"/>
  <c r="T1802"/>
  <c r="S1802"/>
  <c r="T2202"/>
  <c r="S2202"/>
  <c r="S209"/>
  <c r="T209"/>
  <c r="T457"/>
  <c r="S457"/>
  <c r="T713"/>
  <c r="S713"/>
  <c r="S985"/>
  <c r="T985"/>
  <c r="S1241"/>
  <c r="T1241"/>
  <c r="S1489"/>
  <c r="T1489"/>
  <c r="T2006"/>
  <c r="S2006"/>
  <c r="T1186"/>
  <c r="S1186"/>
  <c r="T1450"/>
  <c r="S1450"/>
  <c r="T1690"/>
  <c r="S1690"/>
  <c r="T1954"/>
  <c r="S1954"/>
  <c r="T2146"/>
  <c r="S2146"/>
  <c r="T129"/>
  <c r="S129"/>
  <c r="T385"/>
  <c r="S385"/>
  <c r="T641"/>
  <c r="S641"/>
  <c r="T897"/>
  <c r="S897"/>
  <c r="S1145"/>
  <c r="T1145"/>
  <c r="S1409"/>
  <c r="T1409"/>
  <c r="T1649"/>
  <c r="S1649"/>
  <c r="T986"/>
  <c r="S986"/>
  <c r="T1234"/>
  <c r="S1234"/>
  <c r="T1498"/>
  <c r="S1498"/>
  <c r="T1762"/>
  <c r="S1762"/>
  <c r="T2018"/>
  <c r="S2018"/>
  <c r="T2226"/>
  <c r="S2226"/>
  <c r="T217"/>
  <c r="S217"/>
  <c r="T473"/>
  <c r="S473"/>
  <c r="T729"/>
  <c r="S729"/>
  <c r="S977"/>
  <c r="T977"/>
  <c r="S1249"/>
  <c r="T1249"/>
  <c r="S1481"/>
  <c r="T1481"/>
  <c r="T467"/>
  <c r="S467"/>
  <c r="T666"/>
  <c r="S666"/>
  <c r="T730"/>
  <c r="S730"/>
  <c r="T794"/>
  <c r="S794"/>
  <c r="T858"/>
  <c r="S858"/>
  <c r="T946"/>
  <c r="S946"/>
  <c r="T1130"/>
  <c r="S1130"/>
  <c r="T1362"/>
  <c r="S1362"/>
  <c r="T1618"/>
  <c r="S1618"/>
  <c r="T1874"/>
  <c r="S1874"/>
  <c r="T2106"/>
  <c r="S2106"/>
  <c r="U2106" s="1"/>
  <c r="V2106" s="1"/>
  <c r="T2346"/>
  <c r="S2346"/>
  <c r="T329"/>
  <c r="S329"/>
  <c r="T585"/>
  <c r="S585"/>
  <c r="T849"/>
  <c r="S849"/>
  <c r="S1105"/>
  <c r="T1105"/>
  <c r="S1369"/>
  <c r="T1369"/>
  <c r="T1641"/>
  <c r="S1641"/>
  <c r="T104"/>
  <c r="S104"/>
  <c r="S368"/>
  <c r="T368"/>
  <c r="S632"/>
  <c r="T632"/>
  <c r="S872"/>
  <c r="T872"/>
  <c r="T1152"/>
  <c r="S1152"/>
  <c r="T1384"/>
  <c r="S1384"/>
  <c r="T1648"/>
  <c r="S1648"/>
  <c r="T1912"/>
  <c r="S1912"/>
  <c r="S2176"/>
  <c r="T2176"/>
  <c r="S88"/>
  <c r="T88"/>
  <c r="S344"/>
  <c r="T344"/>
  <c r="S600"/>
  <c r="T600"/>
  <c r="S864"/>
  <c r="T864"/>
  <c r="T1104"/>
  <c r="S1104"/>
  <c r="T1376"/>
  <c r="S1376"/>
  <c r="T1632"/>
  <c r="S1632"/>
  <c r="U1632" s="1"/>
  <c r="V1632" s="1"/>
  <c r="T1896"/>
  <c r="S1896"/>
  <c r="S2152"/>
  <c r="T2152"/>
  <c r="S112"/>
  <c r="T112"/>
  <c r="S360"/>
  <c r="T360"/>
  <c r="S640"/>
  <c r="T640"/>
  <c r="S880"/>
  <c r="T880"/>
  <c r="S1144"/>
  <c r="U1144" s="1"/>
  <c r="V1144" s="1"/>
  <c r="T1144"/>
  <c r="T1400"/>
  <c r="S1400"/>
  <c r="T1664"/>
  <c r="S1664"/>
  <c r="T1904"/>
  <c r="S1904"/>
  <c r="S2168"/>
  <c r="T2168"/>
  <c r="T96"/>
  <c r="S96"/>
  <c r="S352"/>
  <c r="T352"/>
  <c r="S584"/>
  <c r="T584"/>
  <c r="S856"/>
  <c r="T856"/>
  <c r="T1096"/>
  <c r="S1096"/>
  <c r="T1360"/>
  <c r="S1360"/>
  <c r="T1616"/>
  <c r="S1616"/>
  <c r="T1888"/>
  <c r="S1888"/>
  <c r="S2160"/>
  <c r="T2160"/>
  <c r="S415"/>
  <c r="T415"/>
  <c r="T607"/>
  <c r="S607"/>
  <c r="S879"/>
  <c r="T879"/>
  <c r="S1007"/>
  <c r="T1007"/>
  <c r="T1183"/>
  <c r="S1183"/>
  <c r="T1359"/>
  <c r="S1359"/>
  <c r="T1519"/>
  <c r="S1519"/>
  <c r="T1679"/>
  <c r="S1679"/>
  <c r="U1679" s="1"/>
  <c r="V1679" s="1"/>
  <c r="T1839"/>
  <c r="S1839"/>
  <c r="T1951"/>
  <c r="S1951"/>
  <c r="T2015"/>
  <c r="S2015"/>
  <c r="T2079"/>
  <c r="S2079"/>
  <c r="T2143"/>
  <c r="S2143"/>
  <c r="T2207"/>
  <c r="S2207"/>
  <c r="T2271"/>
  <c r="S2271"/>
  <c r="U2271" s="1"/>
  <c r="V2271" s="1"/>
  <c r="T2335"/>
  <c r="S2335"/>
  <c r="S2381"/>
  <c r="T2381"/>
  <c r="K955"/>
  <c r="N753"/>
  <c r="K1659"/>
  <c r="K336"/>
  <c r="K412"/>
  <c r="K1808"/>
  <c r="N185"/>
  <c r="K2069"/>
  <c r="K115"/>
  <c r="N388"/>
  <c r="K500"/>
  <c r="K694"/>
  <c r="N708"/>
  <c r="K1133"/>
  <c r="N1241"/>
  <c r="K1622"/>
  <c r="K1670"/>
  <c r="K1886"/>
  <c r="K1908"/>
  <c r="K2045"/>
  <c r="K2101"/>
  <c r="K247"/>
  <c r="K1916"/>
  <c r="K2175"/>
  <c r="N217"/>
  <c r="N303"/>
  <c r="N1301"/>
  <c r="N385"/>
  <c r="N298"/>
  <c r="N619"/>
  <c r="K2182"/>
  <c r="N643"/>
  <c r="K2043"/>
  <c r="N13"/>
  <c r="K1549"/>
  <c r="K361"/>
  <c r="K1758"/>
  <c r="K1630"/>
  <c r="K135"/>
  <c r="K1327"/>
  <c r="K2147"/>
  <c r="N858"/>
  <c r="K907"/>
  <c r="N17"/>
  <c r="K1465"/>
  <c r="K1178"/>
  <c r="K2046"/>
  <c r="K800"/>
  <c r="K1727"/>
  <c r="N209"/>
  <c r="K2294"/>
  <c r="N730"/>
  <c r="K1071"/>
  <c r="N735"/>
  <c r="K542"/>
  <c r="K599"/>
  <c r="K876"/>
  <c r="N2021"/>
  <c r="K1715"/>
  <c r="K1442"/>
  <c r="K1729"/>
  <c r="N917"/>
  <c r="K1922"/>
  <c r="K423"/>
  <c r="K691"/>
  <c r="N1586"/>
  <c r="K1692"/>
  <c r="K866"/>
  <c r="K619"/>
  <c r="N777"/>
  <c r="K1122"/>
  <c r="K1553"/>
  <c r="K797"/>
  <c r="K477"/>
  <c r="N905"/>
  <c r="K355"/>
  <c r="K1039"/>
  <c r="K1733"/>
  <c r="K2170"/>
  <c r="K1898"/>
  <c r="K544"/>
  <c r="K1065"/>
  <c r="K1345"/>
  <c r="K424"/>
  <c r="K548"/>
  <c r="K677"/>
  <c r="K1367"/>
  <c r="N801"/>
  <c r="K2155"/>
  <c r="N377"/>
  <c r="K936"/>
  <c r="K2001"/>
  <c r="K527"/>
  <c r="N1029"/>
  <c r="K1255"/>
  <c r="K1873"/>
  <c r="K1956"/>
  <c r="K1072"/>
  <c r="N102"/>
  <c r="K147"/>
  <c r="K259"/>
  <c r="K281"/>
  <c r="K421"/>
  <c r="K610"/>
  <c r="K2358"/>
  <c r="K364"/>
  <c r="K437"/>
  <c r="N1594"/>
  <c r="K1104"/>
  <c r="N95"/>
  <c r="K168"/>
  <c r="N367"/>
  <c r="K411"/>
  <c r="N420"/>
  <c r="K505"/>
  <c r="N590"/>
  <c r="N778"/>
  <c r="K825"/>
  <c r="N938"/>
  <c r="K1506"/>
  <c r="K2072"/>
  <c r="K2202"/>
  <c r="N833"/>
  <c r="K2012"/>
  <c r="K338"/>
  <c r="K362"/>
  <c r="K715"/>
  <c r="N721"/>
  <c r="K949"/>
  <c r="K1573"/>
  <c r="K2291"/>
  <c r="K2338"/>
  <c r="N76"/>
  <c r="N37"/>
  <c r="N27"/>
  <c r="N65"/>
  <c r="K693"/>
  <c r="K2080"/>
  <c r="K819"/>
  <c r="K1162"/>
  <c r="N964"/>
  <c r="N230"/>
  <c r="N248"/>
  <c r="K451"/>
  <c r="K1074"/>
  <c r="K2279"/>
  <c r="K1448"/>
  <c r="K2000"/>
  <c r="K726"/>
  <c r="K455"/>
  <c r="N1981"/>
  <c r="N358"/>
  <c r="N588"/>
  <c r="K1629"/>
  <c r="K2207"/>
  <c r="K1043"/>
  <c r="K1323"/>
  <c r="N2378"/>
  <c r="N715"/>
  <c r="K676"/>
  <c r="K585"/>
  <c r="N790"/>
  <c r="N1253"/>
  <c r="K119"/>
  <c r="K1069"/>
  <c r="K181"/>
  <c r="K1736"/>
  <c r="K700"/>
  <c r="K2381"/>
  <c r="K1462"/>
  <c r="K687"/>
  <c r="K2295"/>
  <c r="N129"/>
  <c r="N360"/>
  <c r="N398"/>
  <c r="N505"/>
  <c r="K654"/>
  <c r="N706"/>
  <c r="K937"/>
  <c r="N1027"/>
  <c r="K1725"/>
  <c r="N2258"/>
  <c r="N2139"/>
  <c r="K1696"/>
  <c r="K2334"/>
  <c r="K473"/>
  <c r="K513"/>
  <c r="N831"/>
  <c r="K1456"/>
  <c r="K1608"/>
  <c r="K2269"/>
  <c r="K2327"/>
  <c r="K1951"/>
  <c r="K2259"/>
  <c r="N486"/>
  <c r="N726"/>
  <c r="K775"/>
  <c r="K1362"/>
  <c r="K1517"/>
  <c r="N962"/>
  <c r="K710"/>
  <c r="K783"/>
  <c r="K909"/>
  <c r="K1155"/>
  <c r="K1503"/>
  <c r="K1628"/>
  <c r="K1718"/>
  <c r="K2070"/>
  <c r="N122"/>
  <c r="K374"/>
  <c r="K531"/>
  <c r="K1192"/>
  <c r="K1634"/>
  <c r="K2145"/>
  <c r="K2235"/>
  <c r="K2310"/>
  <c r="K138"/>
  <c r="K459"/>
  <c r="K1447"/>
  <c r="N559"/>
  <c r="K1330"/>
  <c r="K1884"/>
  <c r="K889"/>
  <c r="K868"/>
  <c r="K2082"/>
  <c r="K475"/>
  <c r="K2386"/>
  <c r="K2174"/>
  <c r="K341"/>
  <c r="K1052"/>
  <c r="K98"/>
  <c r="K1108"/>
  <c r="N711"/>
  <c r="K1690"/>
  <c r="K332"/>
  <c r="K1989"/>
  <c r="K1295"/>
  <c r="K620"/>
  <c r="K1328"/>
  <c r="K1887"/>
  <c r="N296"/>
  <c r="K2058"/>
  <c r="K1481"/>
  <c r="K865"/>
  <c r="K458"/>
  <c r="K120"/>
  <c r="K561"/>
  <c r="K1060"/>
  <c r="K1321"/>
  <c r="N1624"/>
  <c r="K1326"/>
  <c r="K142"/>
  <c r="K942"/>
  <c r="N2015"/>
  <c r="N2373"/>
  <c r="K2375"/>
  <c r="K354"/>
  <c r="N1204"/>
  <c r="N310"/>
  <c r="K413"/>
  <c r="K467"/>
  <c r="K713"/>
  <c r="K877"/>
  <c r="K1378"/>
  <c r="N1562"/>
  <c r="K966"/>
  <c r="K1271"/>
  <c r="N1439"/>
  <c r="K416"/>
  <c r="K680"/>
  <c r="K904"/>
  <c r="N1854"/>
  <c r="K1934"/>
  <c r="K490"/>
  <c r="K2179"/>
  <c r="N98"/>
  <c r="N139"/>
  <c r="N213"/>
  <c r="K603"/>
  <c r="K708"/>
  <c r="N722"/>
  <c r="K987"/>
  <c r="K1545"/>
  <c r="K555"/>
  <c r="K1282"/>
  <c r="K2036"/>
  <c r="K552"/>
  <c r="K2077"/>
  <c r="K1600"/>
  <c r="K862"/>
  <c r="N995"/>
  <c r="K345"/>
  <c r="K592"/>
  <c r="K1113"/>
  <c r="N479"/>
  <c r="N2365"/>
  <c r="K1114"/>
  <c r="K250"/>
  <c r="K1205"/>
  <c r="K1973"/>
  <c r="K449"/>
  <c r="K1664"/>
  <c r="K497"/>
  <c r="N743"/>
  <c r="K553"/>
  <c r="K583"/>
  <c r="K829"/>
  <c r="N1437"/>
  <c r="N2362"/>
  <c r="K2144"/>
  <c r="N476"/>
  <c r="K672"/>
  <c r="K919"/>
  <c r="K271"/>
  <c r="K1746"/>
  <c r="K559"/>
  <c r="K848"/>
  <c r="K1548"/>
  <c r="K2166"/>
  <c r="K1161"/>
  <c r="K2083"/>
  <c r="N15"/>
  <c r="K321"/>
  <c r="N442"/>
  <c r="K484"/>
  <c r="N835"/>
  <c r="K1300"/>
  <c r="K1325"/>
  <c r="K1613"/>
  <c r="K690"/>
  <c r="N2262"/>
  <c r="K255"/>
  <c r="N940"/>
  <c r="N997"/>
  <c r="K2039"/>
  <c r="K2159"/>
  <c r="K1435"/>
  <c r="K1931"/>
  <c r="K908"/>
  <c r="K1171"/>
  <c r="K2035"/>
  <c r="K2067"/>
  <c r="K243"/>
  <c r="K2322"/>
  <c r="K1720"/>
  <c r="K270"/>
  <c r="K1562"/>
  <c r="K2261"/>
  <c r="N705"/>
  <c r="K580"/>
  <c r="K213"/>
  <c r="K358"/>
  <c r="K903"/>
  <c r="K1042"/>
  <c r="N1152"/>
  <c r="N1572"/>
  <c r="K1744"/>
  <c r="K1841"/>
  <c r="N1975"/>
  <c r="K2167"/>
  <c r="K2100"/>
  <c r="K1575"/>
  <c r="K252"/>
  <c r="K988"/>
  <c r="K2057"/>
  <c r="K2081"/>
  <c r="N175"/>
  <c r="N294"/>
  <c r="K407"/>
  <c r="N550"/>
  <c r="N702"/>
  <c r="N868"/>
  <c r="K977"/>
  <c r="K1097"/>
  <c r="K1185"/>
  <c r="K1376"/>
  <c r="K1521"/>
  <c r="N1703"/>
  <c r="K1850"/>
  <c r="K2131"/>
  <c r="K258"/>
  <c r="K491"/>
  <c r="K471"/>
  <c r="K1294"/>
  <c r="K1719"/>
  <c r="K1525"/>
  <c r="K348"/>
  <c r="K1482"/>
  <c r="K350"/>
  <c r="K1936"/>
  <c r="K890"/>
  <c r="K1724"/>
  <c r="K1073"/>
  <c r="N961"/>
  <c r="K1599"/>
  <c r="N2282"/>
  <c r="K410"/>
  <c r="K826"/>
  <c r="N746"/>
  <c r="N1529"/>
  <c r="N1217"/>
  <c r="K1307"/>
  <c r="K1387"/>
  <c r="K1571"/>
  <c r="K1667"/>
  <c r="N1769"/>
  <c r="K1794"/>
  <c r="K1863"/>
  <c r="N1994"/>
  <c r="N2113"/>
  <c r="N2201"/>
  <c r="N2233"/>
  <c r="K2363"/>
  <c r="K2203"/>
  <c r="N21"/>
  <c r="N14"/>
  <c r="N91"/>
  <c r="N57"/>
  <c r="N31"/>
  <c r="K606"/>
  <c r="K286"/>
  <c r="K461"/>
  <c r="K1577"/>
  <c r="K2051"/>
  <c r="K2060"/>
  <c r="K1906"/>
  <c r="N587"/>
  <c r="K845"/>
  <c r="N804"/>
  <c r="K314"/>
  <c r="N415"/>
  <c r="K729"/>
  <c r="K995"/>
  <c r="K1202"/>
  <c r="K1305"/>
  <c r="K1638"/>
  <c r="K1772"/>
  <c r="K1935"/>
  <c r="K2087"/>
  <c r="K1068"/>
  <c r="K1714"/>
  <c r="K1546"/>
  <c r="K1990"/>
  <c r="N618"/>
  <c r="N162"/>
  <c r="N637"/>
  <c r="K2040"/>
  <c r="K795"/>
  <c r="K530"/>
  <c r="N1048"/>
  <c r="K158"/>
  <c r="K238"/>
  <c r="K378"/>
  <c r="N577"/>
  <c r="N682"/>
  <c r="K952"/>
  <c r="K1046"/>
  <c r="K1213"/>
  <c r="K1356"/>
  <c r="N1495"/>
  <c r="N1551"/>
  <c r="K1824"/>
  <c r="K2029"/>
  <c r="K2236"/>
  <c r="K1942"/>
  <c r="K251"/>
  <c r="K1524"/>
  <c r="K2059"/>
  <c r="K1907"/>
  <c r="K2204"/>
  <c r="N1221"/>
  <c r="N1026"/>
  <c r="N2377"/>
  <c r="K223"/>
  <c r="N396"/>
  <c r="K609"/>
  <c r="K873"/>
  <c r="N16"/>
  <c r="K514"/>
  <c r="K1109"/>
  <c r="K1365"/>
  <c r="K888"/>
  <c r="K560"/>
  <c r="K1522"/>
  <c r="K353"/>
  <c r="K2260"/>
  <c r="K2258"/>
  <c r="K1723"/>
  <c r="K2356"/>
  <c r="N314"/>
  <c r="K734"/>
  <c r="K1064"/>
  <c r="K1081"/>
  <c r="N1121"/>
  <c r="K1139"/>
  <c r="K1177"/>
  <c r="K1210"/>
  <c r="K1247"/>
  <c r="K1281"/>
  <c r="K1310"/>
  <c r="N1414"/>
  <c r="K1443"/>
  <c r="K1469"/>
  <c r="K1499"/>
  <c r="N1556"/>
  <c r="K1595"/>
  <c r="K1620"/>
  <c r="N1713"/>
  <c r="K1739"/>
  <c r="K1759"/>
  <c r="N1793"/>
  <c r="K1843"/>
  <c r="N1969"/>
  <c r="K2017"/>
  <c r="N2065"/>
  <c r="K2138"/>
  <c r="N2257"/>
  <c r="K2307"/>
  <c r="K614"/>
  <c r="K2093"/>
  <c r="K935"/>
  <c r="N1666"/>
  <c r="K331"/>
  <c r="K704"/>
  <c r="K921"/>
  <c r="N1096"/>
  <c r="K1219"/>
  <c r="K1477"/>
  <c r="K1798"/>
  <c r="K1960"/>
  <c r="N2034"/>
  <c r="K2385"/>
  <c r="K1550"/>
  <c r="K1453"/>
  <c r="K698"/>
  <c r="K2062"/>
  <c r="K1881"/>
  <c r="K272"/>
  <c r="N436"/>
  <c r="N614"/>
  <c r="K740"/>
  <c r="N903"/>
  <c r="K1004"/>
  <c r="K1143"/>
  <c r="K1262"/>
  <c r="K1400"/>
  <c r="K1569"/>
  <c r="N1759"/>
  <c r="N2063"/>
  <c r="N2191"/>
  <c r="K911"/>
  <c r="K2034"/>
  <c r="K257"/>
  <c r="K2078"/>
  <c r="N1282"/>
  <c r="K2210"/>
  <c r="K973"/>
  <c r="K94"/>
  <c r="N335"/>
  <c r="K633"/>
  <c r="K891"/>
  <c r="K82"/>
  <c r="K88"/>
  <c r="K83"/>
  <c r="K1106"/>
  <c r="K276"/>
  <c r="K1885"/>
  <c r="K380"/>
  <c r="K701"/>
  <c r="K346"/>
  <c r="K958"/>
  <c r="K2146"/>
  <c r="K881"/>
  <c r="N561"/>
  <c r="N297"/>
  <c r="N111"/>
  <c r="N140"/>
  <c r="K172"/>
  <c r="K235"/>
  <c r="N2050"/>
  <c r="K211"/>
  <c r="K292"/>
  <c r="K1034"/>
  <c r="K1424"/>
  <c r="K1518"/>
  <c r="K1710"/>
  <c r="K1822"/>
  <c r="K1997"/>
  <c r="K2120"/>
  <c r="K2362"/>
  <c r="N846"/>
  <c r="K2105"/>
  <c r="K2308"/>
  <c r="K2332"/>
  <c r="K2360"/>
  <c r="K2392"/>
  <c r="N20"/>
  <c r="N12"/>
  <c r="K315"/>
  <c r="K938"/>
  <c r="K1734"/>
  <c r="K419"/>
  <c r="K222"/>
  <c r="K464"/>
  <c r="K658"/>
  <c r="K818"/>
  <c r="N943"/>
  <c r="N1264"/>
  <c r="K1457"/>
  <c r="K1691"/>
  <c r="N1880"/>
  <c r="K2009"/>
  <c r="N2200"/>
  <c r="K2286"/>
  <c r="K460"/>
  <c r="K2111"/>
  <c r="N971"/>
  <c r="N1672"/>
  <c r="N229"/>
  <c r="K313"/>
  <c r="K488"/>
  <c r="K632"/>
  <c r="N799"/>
  <c r="N935"/>
  <c r="K1026"/>
  <c r="N1175"/>
  <c r="K1287"/>
  <c r="N1471"/>
  <c r="K1589"/>
  <c r="K1781"/>
  <c r="K1903"/>
  <c r="K2148"/>
  <c r="N19"/>
  <c r="K1547"/>
  <c r="K349"/>
  <c r="N725"/>
  <c r="K333"/>
  <c r="K755"/>
  <c r="N1033"/>
  <c r="N159"/>
  <c r="K248"/>
  <c r="N473"/>
  <c r="K537"/>
  <c r="K763"/>
  <c r="N1004"/>
  <c r="K2143"/>
  <c r="K81"/>
  <c r="K664"/>
  <c r="K801"/>
  <c r="K95"/>
  <c r="K126"/>
  <c r="N153"/>
  <c r="K175"/>
  <c r="N239"/>
  <c r="N280"/>
  <c r="N321"/>
  <c r="K376"/>
  <c r="K392"/>
  <c r="N422"/>
  <c r="N470"/>
  <c r="N489"/>
  <c r="N552"/>
  <c r="K590"/>
  <c r="K646"/>
  <c r="K725"/>
  <c r="K750"/>
  <c r="K776"/>
  <c r="N797"/>
  <c r="K815"/>
  <c r="K860"/>
  <c r="N881"/>
  <c r="K934"/>
  <c r="N982"/>
  <c r="K1124"/>
  <c r="K1159"/>
  <c r="K1208"/>
  <c r="K1254"/>
  <c r="K1272"/>
  <c r="K1303"/>
  <c r="N1350"/>
  <c r="K1409"/>
  <c r="N1469"/>
  <c r="K1520"/>
  <c r="K1538"/>
  <c r="K1612"/>
  <c r="K1655"/>
  <c r="K1683"/>
  <c r="K1712"/>
  <c r="K1874"/>
  <c r="K1928"/>
  <c r="K1952"/>
  <c r="K1967"/>
  <c r="N2062"/>
  <c r="N2089"/>
  <c r="N2174"/>
  <c r="K2183"/>
  <c r="K2231"/>
  <c r="K150"/>
  <c r="K178"/>
  <c r="N252"/>
  <c r="N332"/>
  <c r="N465"/>
  <c r="K476"/>
  <c r="K511"/>
  <c r="N522"/>
  <c r="N621"/>
  <c r="N642"/>
  <c r="N1405"/>
  <c r="N1927"/>
  <c r="N1951"/>
  <c r="K127"/>
  <c r="N220"/>
  <c r="K296"/>
  <c r="K386"/>
  <c r="K481"/>
  <c r="K596"/>
  <c r="K634"/>
  <c r="K665"/>
  <c r="K684"/>
  <c r="K928"/>
  <c r="K954"/>
  <c r="K979"/>
  <c r="K1016"/>
  <c r="K1050"/>
  <c r="K1079"/>
  <c r="K1110"/>
  <c r="N1192"/>
  <c r="K1222"/>
  <c r="K1340"/>
  <c r="K1402"/>
  <c r="K1425"/>
  <c r="K1450"/>
  <c r="K1470"/>
  <c r="K1491"/>
  <c r="K1804"/>
  <c r="K1913"/>
  <c r="K1937"/>
  <c r="K2020"/>
  <c r="K2042"/>
  <c r="K2073"/>
  <c r="K2177"/>
  <c r="K2220"/>
  <c r="K2249"/>
  <c r="N2310"/>
  <c r="K2337"/>
  <c r="K1816"/>
  <c r="N2019"/>
  <c r="N2360"/>
  <c r="K1878"/>
  <c r="K1876"/>
  <c r="K372"/>
  <c r="K375"/>
  <c r="K373"/>
  <c r="K371"/>
  <c r="N430"/>
  <c r="N443"/>
  <c r="N441"/>
  <c r="N444"/>
  <c r="K574"/>
  <c r="K572"/>
  <c r="K573"/>
  <c r="K575"/>
  <c r="N1873"/>
  <c r="N1871"/>
  <c r="N1872"/>
  <c r="N1905"/>
  <c r="N1902"/>
  <c r="N1937"/>
  <c r="N1933"/>
  <c r="K1993"/>
  <c r="K1991"/>
  <c r="K1995"/>
  <c r="N2353"/>
  <c r="N2350"/>
  <c r="K526"/>
  <c r="K525"/>
  <c r="K551"/>
  <c r="K550"/>
  <c r="K145"/>
  <c r="K144"/>
  <c r="K146"/>
  <c r="K266"/>
  <c r="K265"/>
  <c r="N375"/>
  <c r="N392"/>
  <c r="K441"/>
  <c r="K442"/>
  <c r="N503"/>
  <c r="N520"/>
  <c r="N551"/>
  <c r="N568"/>
  <c r="N565"/>
  <c r="N623"/>
  <c r="N639"/>
  <c r="N672"/>
  <c r="N688"/>
  <c r="K93"/>
  <c r="K92"/>
  <c r="K100"/>
  <c r="K97"/>
  <c r="K91"/>
  <c r="K96"/>
  <c r="K101"/>
  <c r="N2198"/>
  <c r="N2197"/>
  <c r="K299"/>
  <c r="K300"/>
  <c r="K297"/>
  <c r="K301"/>
  <c r="K806"/>
  <c r="K811"/>
  <c r="K807"/>
  <c r="K809"/>
  <c r="K1430"/>
  <c r="K1429"/>
  <c r="K1431"/>
  <c r="K1428"/>
  <c r="K1836"/>
  <c r="K1834"/>
  <c r="K2013"/>
  <c r="K2007"/>
  <c r="K2008"/>
  <c r="K169"/>
  <c r="K171"/>
  <c r="K170"/>
  <c r="K1618"/>
  <c r="K1621"/>
  <c r="K2321"/>
  <c r="K2315"/>
  <c r="K2326"/>
  <c r="K2316"/>
  <c r="K2320"/>
  <c r="K2325"/>
  <c r="K2317"/>
  <c r="K2319"/>
  <c r="K2318"/>
  <c r="N40"/>
  <c r="N41"/>
  <c r="K90"/>
  <c r="K597"/>
  <c r="K853"/>
  <c r="K1160"/>
  <c r="K1416"/>
  <c r="K598"/>
  <c r="K1276"/>
  <c r="K134"/>
  <c r="K1398"/>
  <c r="K1704"/>
  <c r="K246"/>
  <c r="K924"/>
  <c r="K1209"/>
  <c r="K1537"/>
  <c r="K2130"/>
  <c r="K2240"/>
  <c r="K1607"/>
  <c r="N145"/>
  <c r="N607"/>
  <c r="N604"/>
  <c r="N1462"/>
  <c r="N293"/>
  <c r="N542"/>
  <c r="N2321"/>
  <c r="N1665"/>
  <c r="K2161"/>
  <c r="K594"/>
  <c r="K933"/>
  <c r="K1144"/>
  <c r="K84"/>
  <c r="K1565"/>
  <c r="K1678"/>
  <c r="K125"/>
  <c r="K579"/>
  <c r="K260"/>
  <c r="K1946"/>
  <c r="K1519"/>
  <c r="K1687"/>
  <c r="K567"/>
  <c r="K923"/>
  <c r="K1140"/>
  <c r="K926"/>
  <c r="K1827"/>
  <c r="K2336"/>
  <c r="K2391"/>
  <c r="K1826"/>
  <c r="K2237"/>
  <c r="K1939"/>
  <c r="K1475"/>
  <c r="K167"/>
  <c r="N886"/>
  <c r="N316"/>
  <c r="N26"/>
  <c r="N601"/>
  <c r="N580"/>
  <c r="N45"/>
  <c r="N437"/>
  <c r="N1061"/>
  <c r="N2341"/>
  <c r="K210"/>
  <c r="K293"/>
  <c r="K383"/>
  <c r="K466"/>
  <c r="K549"/>
  <c r="K639"/>
  <c r="K722"/>
  <c r="K805"/>
  <c r="K895"/>
  <c r="K978"/>
  <c r="K1061"/>
  <c r="K1151"/>
  <c r="K1234"/>
  <c r="K1317"/>
  <c r="K1407"/>
  <c r="K504"/>
  <c r="K760"/>
  <c r="K160"/>
  <c r="K1184"/>
  <c r="K1464"/>
  <c r="K1611"/>
  <c r="K1957"/>
  <c r="K1386"/>
  <c r="K1821"/>
  <c r="K382"/>
  <c r="K683"/>
  <c r="K813"/>
  <c r="K897"/>
  <c r="K1806"/>
  <c r="K1584"/>
  <c r="K188"/>
  <c r="K298"/>
  <c r="K534"/>
  <c r="K637"/>
  <c r="K1102"/>
  <c r="K1212"/>
  <c r="K1706"/>
  <c r="K173"/>
  <c r="K519"/>
  <c r="K647"/>
  <c r="K1049"/>
  <c r="K1445"/>
  <c r="K1284"/>
  <c r="K1493"/>
  <c r="K1800"/>
  <c r="K2061"/>
  <c r="K1708"/>
  <c r="K894"/>
  <c r="K1283"/>
  <c r="K1774"/>
  <c r="K2222"/>
  <c r="K1775"/>
  <c r="K182"/>
  <c r="K285"/>
  <c r="K521"/>
  <c r="K627"/>
  <c r="K970"/>
  <c r="K1206"/>
  <c r="K1737"/>
  <c r="K612"/>
  <c r="K953"/>
  <c r="K1498"/>
  <c r="K1401"/>
  <c r="K2248"/>
  <c r="K1796"/>
  <c r="K679"/>
  <c r="K2016"/>
  <c r="K2033"/>
  <c r="K2233"/>
  <c r="K1063"/>
  <c r="K2180"/>
  <c r="K2068"/>
  <c r="K1929"/>
  <c r="N495"/>
  <c r="N630"/>
  <c r="N572"/>
  <c r="N138"/>
  <c r="N490"/>
  <c r="N281"/>
  <c r="N484"/>
  <c r="N331"/>
  <c r="N796"/>
  <c r="N177"/>
  <c r="K1041"/>
  <c r="K1531"/>
  <c r="N1998"/>
  <c r="K2064"/>
  <c r="K2103"/>
  <c r="K2171"/>
  <c r="N210"/>
  <c r="K528"/>
  <c r="K1433"/>
  <c r="N376"/>
  <c r="N399"/>
  <c r="N523"/>
  <c r="K547"/>
  <c r="K605"/>
  <c r="K723"/>
  <c r="K747"/>
  <c r="N794"/>
  <c r="K812"/>
  <c r="K835"/>
  <c r="N978"/>
  <c r="N1003"/>
  <c r="K1117"/>
  <c r="K1147"/>
  <c r="K1252"/>
  <c r="K1274"/>
  <c r="K1301"/>
  <c r="K1324"/>
  <c r="K1389"/>
  <c r="K1434"/>
  <c r="K1476"/>
  <c r="K1716"/>
  <c r="K1745"/>
  <c r="K1859"/>
  <c r="K1987"/>
  <c r="K2084"/>
  <c r="K2133"/>
  <c r="K2154"/>
  <c r="N113"/>
  <c r="N120"/>
  <c r="N121"/>
  <c r="N207"/>
  <c r="N204"/>
  <c r="N203"/>
  <c r="N257"/>
  <c r="N255"/>
  <c r="N549"/>
  <c r="N548"/>
  <c r="K295"/>
  <c r="K291"/>
  <c r="K779"/>
  <c r="K787"/>
  <c r="K789"/>
  <c r="K780"/>
  <c r="K791"/>
  <c r="K781"/>
  <c r="K784"/>
  <c r="K790"/>
  <c r="K786"/>
  <c r="K1173"/>
  <c r="K1175"/>
  <c r="K2274"/>
  <c r="K2270"/>
  <c r="K2272"/>
  <c r="K203"/>
  <c r="K204"/>
  <c r="K205"/>
  <c r="K207"/>
  <c r="N286"/>
  <c r="N283"/>
  <c r="N284"/>
  <c r="N357"/>
  <c r="N356"/>
  <c r="K397"/>
  <c r="K398"/>
  <c r="K393"/>
  <c r="K394"/>
  <c r="K400"/>
  <c r="K396"/>
  <c r="K435"/>
  <c r="K439"/>
  <c r="K438"/>
  <c r="K440"/>
  <c r="N690"/>
  <c r="N689"/>
  <c r="K752"/>
  <c r="K751"/>
  <c r="K840"/>
  <c r="K839"/>
  <c r="K838"/>
  <c r="K859"/>
  <c r="K864"/>
  <c r="N894"/>
  <c r="N892"/>
  <c r="N1078"/>
  <c r="N1077"/>
  <c r="K1278"/>
  <c r="K1280"/>
  <c r="K1415"/>
  <c r="K1414"/>
  <c r="N1470"/>
  <c r="N1466"/>
  <c r="K1542"/>
  <c r="K1544"/>
  <c r="N1646"/>
  <c r="N1645"/>
  <c r="K1685"/>
  <c r="K1684"/>
  <c r="K1688"/>
  <c r="K1686"/>
  <c r="K1976"/>
  <c r="K1974"/>
  <c r="N2014"/>
  <c r="N2013"/>
  <c r="N2102"/>
  <c r="N2101"/>
  <c r="N180"/>
  <c r="N181"/>
  <c r="K406"/>
  <c r="K409"/>
  <c r="N463"/>
  <c r="N460"/>
  <c r="N517"/>
  <c r="N518"/>
  <c r="K657"/>
  <c r="K656"/>
  <c r="K721"/>
  <c r="K719"/>
  <c r="K742"/>
  <c r="K745"/>
  <c r="K739"/>
  <c r="K744"/>
  <c r="K737"/>
  <c r="K736"/>
  <c r="K741"/>
  <c r="N774"/>
  <c r="N775"/>
  <c r="N813"/>
  <c r="N817"/>
  <c r="N818"/>
  <c r="N820"/>
  <c r="N821"/>
  <c r="N822"/>
  <c r="K1008"/>
  <c r="K1007"/>
  <c r="K998"/>
  <c r="K1003"/>
  <c r="K1000"/>
  <c r="K1009"/>
  <c r="K1006"/>
  <c r="K997"/>
  <c r="K1031"/>
  <c r="K1030"/>
  <c r="N1087"/>
  <c r="N1086"/>
  <c r="K1193"/>
  <c r="K1188"/>
  <c r="K1186"/>
  <c r="K1191"/>
  <c r="K1239"/>
  <c r="K1240"/>
  <c r="K1241"/>
  <c r="K1235"/>
  <c r="K1382"/>
  <c r="K1374"/>
  <c r="K1380"/>
  <c r="K1383"/>
  <c r="K1385"/>
  <c r="K1384"/>
  <c r="K1377"/>
  <c r="K1381"/>
  <c r="N1447"/>
  <c r="N1446"/>
  <c r="N1442"/>
  <c r="K1593"/>
  <c r="K1581"/>
  <c r="K1583"/>
  <c r="K1586"/>
  <c r="K1582"/>
  <c r="K1580"/>
  <c r="K1592"/>
  <c r="N1623"/>
  <c r="N1621"/>
  <c r="N1663"/>
  <c r="N1661"/>
  <c r="N1735"/>
  <c r="N1734"/>
  <c r="N1815"/>
  <c r="N1810"/>
  <c r="K1855"/>
  <c r="K1851"/>
  <c r="K1847"/>
  <c r="K1852"/>
  <c r="K1857"/>
  <c r="K1849"/>
  <c r="K1856"/>
  <c r="K1848"/>
  <c r="K1897"/>
  <c r="K1894"/>
  <c r="K1896"/>
  <c r="K1904"/>
  <c r="K1905"/>
  <c r="K1902"/>
  <c r="K1900"/>
  <c r="K1901"/>
  <c r="N2007"/>
  <c r="N2005"/>
  <c r="N2087"/>
  <c r="N2085"/>
  <c r="N2086"/>
  <c r="K2112"/>
  <c r="K2110"/>
  <c r="K2113"/>
  <c r="K2232"/>
  <c r="K2234"/>
  <c r="K2227"/>
  <c r="K2228"/>
  <c r="K2389"/>
  <c r="K2387"/>
  <c r="K2390"/>
  <c r="N2324"/>
  <c r="N2322"/>
  <c r="K2349"/>
  <c r="K2348"/>
  <c r="K2382"/>
  <c r="K2380"/>
  <c r="N77"/>
  <c r="N90"/>
  <c r="N44"/>
  <c r="N58"/>
  <c r="N59"/>
  <c r="K1911"/>
  <c r="K1910"/>
  <c r="N767"/>
  <c r="N758"/>
  <c r="N769"/>
  <c r="N772"/>
  <c r="K1123"/>
  <c r="K1118"/>
  <c r="K1120"/>
  <c r="N1185"/>
  <c r="N1184"/>
  <c r="K1243"/>
  <c r="K1242"/>
  <c r="N1312"/>
  <c r="N1329"/>
  <c r="N1326"/>
  <c r="K1507"/>
  <c r="K1504"/>
  <c r="K1501"/>
  <c r="K1502"/>
  <c r="K1536"/>
  <c r="K1539"/>
  <c r="K1535"/>
  <c r="K1665"/>
  <c r="K1669"/>
  <c r="K1671"/>
  <c r="K1673"/>
  <c r="K1675"/>
  <c r="K1674"/>
  <c r="K1668"/>
  <c r="K1666"/>
  <c r="N1745"/>
  <c r="N1742"/>
  <c r="K1795"/>
  <c r="K1791"/>
  <c r="N1825"/>
  <c r="N1824"/>
  <c r="N2001"/>
  <c r="N2000"/>
  <c r="K2076"/>
  <c r="K2075"/>
  <c r="N2145"/>
  <c r="N2144"/>
  <c r="K2281"/>
  <c r="K2278"/>
  <c r="K2282"/>
  <c r="N87"/>
  <c r="N101"/>
  <c r="N103"/>
  <c r="N97"/>
  <c r="K123"/>
  <c r="K128"/>
  <c r="K124"/>
  <c r="N135"/>
  <c r="N152"/>
  <c r="N150"/>
  <c r="N149"/>
  <c r="K240"/>
  <c r="K239"/>
  <c r="K241"/>
  <c r="K242"/>
  <c r="N320"/>
  <c r="N319"/>
  <c r="K342"/>
  <c r="K339"/>
  <c r="K344"/>
  <c r="K343"/>
  <c r="K340"/>
  <c r="K368"/>
  <c r="K367"/>
  <c r="K369"/>
  <c r="K370"/>
  <c r="K365"/>
  <c r="N407"/>
  <c r="N424"/>
  <c r="K445"/>
  <c r="K450"/>
  <c r="K446"/>
  <c r="K444"/>
  <c r="K447"/>
  <c r="K478"/>
  <c r="K480"/>
  <c r="K601"/>
  <c r="K600"/>
  <c r="K602"/>
  <c r="N608"/>
  <c r="N624"/>
  <c r="K712"/>
  <c r="K714"/>
  <c r="K778"/>
  <c r="K777"/>
  <c r="N815"/>
  <c r="N825"/>
  <c r="N826"/>
  <c r="N829"/>
  <c r="K880"/>
  <c r="K879"/>
  <c r="K882"/>
  <c r="K875"/>
  <c r="N896"/>
  <c r="N912"/>
  <c r="K985"/>
  <c r="K980"/>
  <c r="K984"/>
  <c r="K986"/>
  <c r="K982"/>
  <c r="N992"/>
  <c r="N1008"/>
  <c r="K1020"/>
  <c r="K1025"/>
  <c r="K1021"/>
  <c r="K1024"/>
  <c r="K1019"/>
  <c r="N1056"/>
  <c r="N1070"/>
  <c r="K1083"/>
  <c r="K1090"/>
  <c r="K1084"/>
  <c r="K1085"/>
  <c r="K1087"/>
  <c r="K1346"/>
  <c r="K1335"/>
  <c r="K1339"/>
  <c r="K1337"/>
  <c r="K1344"/>
  <c r="K1334"/>
  <c r="K1336"/>
  <c r="K1343"/>
  <c r="K1496"/>
  <c r="K1495"/>
  <c r="K1497"/>
  <c r="N1592"/>
  <c r="N1590"/>
  <c r="K1677"/>
  <c r="K1681"/>
  <c r="K1676"/>
  <c r="K1682"/>
  <c r="N1784"/>
  <c r="N1783"/>
  <c r="N1782"/>
  <c r="N1848"/>
  <c r="N1846"/>
  <c r="K2047"/>
  <c r="K2050"/>
  <c r="K2074"/>
  <c r="K2071"/>
  <c r="K2129"/>
  <c r="K2128"/>
  <c r="K2226"/>
  <c r="K2223"/>
  <c r="K2257"/>
  <c r="K2256"/>
  <c r="K2254"/>
  <c r="K104"/>
  <c r="K105"/>
  <c r="K174"/>
  <c r="K177"/>
  <c r="K200"/>
  <c r="K197"/>
  <c r="K196"/>
  <c r="K199"/>
  <c r="K244"/>
  <c r="K249"/>
  <c r="N271"/>
  <c r="N267"/>
  <c r="N266"/>
  <c r="K305"/>
  <c r="K308"/>
  <c r="K311"/>
  <c r="K312"/>
  <c r="K347"/>
  <c r="K352"/>
  <c r="N380"/>
  <c r="N383"/>
  <c r="K624"/>
  <c r="K623"/>
  <c r="K628"/>
  <c r="K622"/>
  <c r="K626"/>
  <c r="K625"/>
  <c r="K630"/>
  <c r="K629"/>
  <c r="N679"/>
  <c r="N671"/>
  <c r="N666"/>
  <c r="N676"/>
  <c r="N673"/>
  <c r="N677"/>
  <c r="K769"/>
  <c r="K768"/>
  <c r="K871"/>
  <c r="K872"/>
  <c r="K870"/>
  <c r="N1695"/>
  <c r="N1689"/>
  <c r="N1693"/>
  <c r="N2391"/>
  <c r="N2390"/>
  <c r="N2389"/>
  <c r="N2359"/>
  <c r="N2357"/>
  <c r="N2354"/>
  <c r="N2358"/>
  <c r="N245"/>
  <c r="N130"/>
  <c r="N1641"/>
  <c r="N134"/>
  <c r="K209"/>
  <c r="N228"/>
  <c r="N686"/>
  <c r="N1335"/>
  <c r="N1754"/>
  <c r="N1814"/>
  <c r="K2343"/>
  <c r="N22"/>
  <c r="K261"/>
  <c r="K351"/>
  <c r="K434"/>
  <c r="K517"/>
  <c r="K607"/>
  <c r="K773"/>
  <c r="K863"/>
  <c r="K946"/>
  <c r="K1029"/>
  <c r="K1119"/>
  <c r="K1285"/>
  <c r="K1375"/>
  <c r="K152"/>
  <c r="K408"/>
  <c r="K920"/>
  <c r="K1176"/>
  <c r="K1432"/>
  <c r="K320"/>
  <c r="K576"/>
  <c r="K832"/>
  <c r="K1088"/>
  <c r="K212"/>
  <c r="K1236"/>
  <c r="K1730"/>
  <c r="K1895"/>
  <c r="K263"/>
  <c r="K474"/>
  <c r="K771"/>
  <c r="K1459"/>
  <c r="K1986"/>
  <c r="K253"/>
  <c r="K379"/>
  <c r="K489"/>
  <c r="K595"/>
  <c r="K718"/>
  <c r="K828"/>
  <c r="K1047"/>
  <c r="K1174"/>
  <c r="K1277"/>
  <c r="K1514"/>
  <c r="K131"/>
  <c r="K363"/>
  <c r="K1158"/>
  <c r="K452"/>
  <c r="K1438"/>
  <c r="K1591"/>
  <c r="K1743"/>
  <c r="K1877"/>
  <c r="K1516"/>
  <c r="K702"/>
  <c r="K1399"/>
  <c r="K1646"/>
  <c r="K1970"/>
  <c r="K2302"/>
  <c r="K1711"/>
  <c r="K1879"/>
  <c r="K137"/>
  <c r="K366"/>
  <c r="K586"/>
  <c r="K695"/>
  <c r="K822"/>
  <c r="K925"/>
  <c r="K1051"/>
  <c r="K1267"/>
  <c r="K1454"/>
  <c r="K2305"/>
  <c r="K2372"/>
  <c r="K931"/>
  <c r="K2374"/>
  <c r="K1943"/>
  <c r="K2181"/>
  <c r="K2364"/>
  <c r="K1543"/>
  <c r="K2359"/>
  <c r="K1732"/>
  <c r="K2137"/>
  <c r="K2379"/>
  <c r="K2303"/>
  <c r="K545"/>
  <c r="K1561"/>
  <c r="K1919"/>
  <c r="K1689"/>
  <c r="K2292"/>
  <c r="K2373"/>
  <c r="K2089"/>
  <c r="K2371"/>
  <c r="K817"/>
  <c r="K1251"/>
  <c r="K1921"/>
  <c r="K1533"/>
  <c r="N223"/>
  <c r="N351"/>
  <c r="N612"/>
  <c r="N779"/>
  <c r="N950"/>
  <c r="N156"/>
  <c r="N508"/>
  <c r="N42"/>
  <c r="N362"/>
  <c r="N757"/>
  <c r="N793"/>
  <c r="N196"/>
  <c r="N409"/>
  <c r="N609"/>
  <c r="N123"/>
  <c r="N636"/>
  <c r="N104"/>
  <c r="N615"/>
  <c r="N946"/>
  <c r="N533"/>
  <c r="N1486"/>
  <c r="N206"/>
  <c r="N1757"/>
  <c r="N1901"/>
  <c r="N2345"/>
  <c r="N1073"/>
  <c r="N1097"/>
  <c r="N1153"/>
  <c r="K1347"/>
  <c r="K1394"/>
  <c r="K1419"/>
  <c r="N1481"/>
  <c r="K1594"/>
  <c r="K1940"/>
  <c r="N2169"/>
  <c r="K202"/>
  <c r="N224"/>
  <c r="N487"/>
  <c r="K754"/>
  <c r="N791"/>
  <c r="K858"/>
  <c r="K1142"/>
  <c r="N1160"/>
  <c r="K1231"/>
  <c r="N1248"/>
  <c r="N1311"/>
  <c r="K1473"/>
  <c r="N1560"/>
  <c r="N1632"/>
  <c r="N1656"/>
  <c r="N1736"/>
  <c r="N1760"/>
  <c r="K1809"/>
  <c r="N2104"/>
  <c r="K2201"/>
  <c r="N406"/>
  <c r="K433"/>
  <c r="N651"/>
  <c r="K793"/>
  <c r="K841"/>
  <c r="N927"/>
  <c r="N949"/>
  <c r="N1006"/>
  <c r="K1296"/>
  <c r="K1728"/>
  <c r="K1751"/>
  <c r="K1825"/>
  <c r="K1953"/>
  <c r="K2032"/>
  <c r="N2348"/>
  <c r="N2138"/>
  <c r="N39"/>
  <c r="K2296"/>
  <c r="K2370"/>
  <c r="N49"/>
  <c r="N1954"/>
  <c r="N741"/>
  <c r="N754"/>
  <c r="K1136"/>
  <c r="K1135"/>
  <c r="K1138"/>
  <c r="K1299"/>
  <c r="K1298"/>
  <c r="N1304"/>
  <c r="N1321"/>
  <c r="N1392"/>
  <c r="N1409"/>
  <c r="K1606"/>
  <c r="K1610"/>
  <c r="K1604"/>
  <c r="K1602"/>
  <c r="K1601"/>
  <c r="K1605"/>
  <c r="K1603"/>
  <c r="K1609"/>
  <c r="K1707"/>
  <c r="K1705"/>
  <c r="K1703"/>
  <c r="N1841"/>
  <c r="N1838"/>
  <c r="N1840"/>
  <c r="N1929"/>
  <c r="N1925"/>
  <c r="K2055"/>
  <c r="K2053"/>
  <c r="K2056"/>
  <c r="K2052"/>
  <c r="N2137"/>
  <c r="N2135"/>
  <c r="K2297"/>
  <c r="K2298"/>
  <c r="K2299"/>
  <c r="N2385"/>
  <c r="N2384"/>
  <c r="N2382"/>
  <c r="N2381"/>
  <c r="N2374"/>
  <c r="K121"/>
  <c r="K122"/>
  <c r="K118"/>
  <c r="K117"/>
  <c r="K116"/>
  <c r="N144"/>
  <c r="N143"/>
  <c r="N151"/>
  <c r="N168"/>
  <c r="K193"/>
  <c r="K194"/>
  <c r="N199"/>
  <c r="N216"/>
  <c r="N240"/>
  <c r="N233"/>
  <c r="N234"/>
  <c r="N232"/>
  <c r="N247"/>
  <c r="N261"/>
  <c r="N264"/>
  <c r="N262"/>
  <c r="N260"/>
  <c r="N295"/>
  <c r="N312"/>
  <c r="K356"/>
  <c r="K360"/>
  <c r="K359"/>
  <c r="K357"/>
  <c r="N423"/>
  <c r="N440"/>
  <c r="N455"/>
  <c r="N472"/>
  <c r="N496"/>
  <c r="N488"/>
  <c r="K588"/>
  <c r="K584"/>
  <c r="K589"/>
  <c r="K581"/>
  <c r="K582"/>
  <c r="K591"/>
  <c r="K587"/>
  <c r="N719"/>
  <c r="N732"/>
  <c r="N736"/>
  <c r="N729"/>
  <c r="K847"/>
  <c r="K846"/>
  <c r="N983"/>
  <c r="N1000"/>
  <c r="N999"/>
  <c r="N996"/>
  <c r="K1017"/>
  <c r="K1014"/>
  <c r="K1018"/>
  <c r="K1011"/>
  <c r="K1010"/>
  <c r="K1015"/>
  <c r="K1013"/>
  <c r="K1082"/>
  <c r="K1080"/>
  <c r="K1126"/>
  <c r="K1130"/>
  <c r="K1127"/>
  <c r="K1128"/>
  <c r="K1129"/>
  <c r="K1125"/>
  <c r="K1224"/>
  <c r="K1226"/>
  <c r="K1353"/>
  <c r="K1352"/>
  <c r="K1351"/>
  <c r="K1354"/>
  <c r="K1355"/>
  <c r="K1359"/>
  <c r="K1361"/>
  <c r="K1350"/>
  <c r="K1360"/>
  <c r="K1511"/>
  <c r="K1508"/>
  <c r="K1512"/>
  <c r="K1510"/>
  <c r="N1648"/>
  <c r="N1647"/>
  <c r="K1698"/>
  <c r="K1697"/>
  <c r="K1693"/>
  <c r="N1752"/>
  <c r="N1750"/>
  <c r="N1746"/>
  <c r="N1832"/>
  <c r="N1830"/>
  <c r="K1961"/>
  <c r="K1959"/>
  <c r="K1962"/>
  <c r="K2015"/>
  <c r="K2014"/>
  <c r="K2018"/>
  <c r="K2063"/>
  <c r="K2066"/>
  <c r="K2212"/>
  <c r="K2205"/>
  <c r="K2216"/>
  <c r="K2208"/>
  <c r="K2206"/>
  <c r="K2217"/>
  <c r="K2214"/>
  <c r="K2211"/>
  <c r="K2213"/>
  <c r="K2209"/>
  <c r="N955"/>
  <c r="N972"/>
  <c r="N969"/>
  <c r="N967"/>
  <c r="K275"/>
  <c r="K277"/>
  <c r="K274"/>
  <c r="K404"/>
  <c r="K405"/>
  <c r="K403"/>
  <c r="K402"/>
  <c r="N458"/>
  <c r="N453"/>
  <c r="N454"/>
  <c r="N452"/>
  <c r="N459"/>
  <c r="K468"/>
  <c r="K472"/>
  <c r="K470"/>
  <c r="K533"/>
  <c r="K532"/>
  <c r="K557"/>
  <c r="K556"/>
  <c r="K615"/>
  <c r="K618"/>
  <c r="K616"/>
  <c r="K621"/>
  <c r="K617"/>
  <c r="K668"/>
  <c r="K669"/>
  <c r="K681"/>
  <c r="K689"/>
  <c r="K682"/>
  <c r="K686"/>
  <c r="N714"/>
  <c r="N709"/>
  <c r="K731"/>
  <c r="K727"/>
  <c r="K732"/>
  <c r="K728"/>
  <c r="K733"/>
  <c r="K730"/>
  <c r="N914"/>
  <c r="N913"/>
  <c r="K957"/>
  <c r="K956"/>
  <c r="N1010"/>
  <c r="N1009"/>
  <c r="K1164"/>
  <c r="K1165"/>
  <c r="K1163"/>
  <c r="K1331"/>
  <c r="K1332"/>
  <c r="K1370"/>
  <c r="K1368"/>
  <c r="K1371"/>
  <c r="K1369"/>
  <c r="N1403"/>
  <c r="N1398"/>
  <c r="K1420"/>
  <c r="K1421"/>
  <c r="N1515"/>
  <c r="N1514"/>
  <c r="K1554"/>
  <c r="K1555"/>
  <c r="K1557"/>
  <c r="N1579"/>
  <c r="N1574"/>
  <c r="N1577"/>
  <c r="N1578"/>
  <c r="N1707"/>
  <c r="N1705"/>
  <c r="N1706"/>
  <c r="K1756"/>
  <c r="K1757"/>
  <c r="K1891"/>
  <c r="K1889"/>
  <c r="K1888"/>
  <c r="K1892"/>
  <c r="K1890"/>
  <c r="K1893"/>
  <c r="K1938"/>
  <c r="K1941"/>
  <c r="K2090"/>
  <c r="K2086"/>
  <c r="K2092"/>
  <c r="K2091"/>
  <c r="N2123"/>
  <c r="N2121"/>
  <c r="N2251"/>
  <c r="N2250"/>
  <c r="N2315"/>
  <c r="N2309"/>
  <c r="N2314"/>
  <c r="K143"/>
  <c r="K226"/>
  <c r="K309"/>
  <c r="K399"/>
  <c r="K482"/>
  <c r="K565"/>
  <c r="K655"/>
  <c r="K738"/>
  <c r="K821"/>
  <c r="K994"/>
  <c r="K1077"/>
  <c r="K1167"/>
  <c r="K1250"/>
  <c r="K1333"/>
  <c r="K1423"/>
  <c r="K808"/>
  <c r="K1320"/>
  <c r="K208"/>
  <c r="K720"/>
  <c r="K976"/>
  <c r="K1232"/>
  <c r="K788"/>
  <c r="K1663"/>
  <c r="K1831"/>
  <c r="K2024"/>
  <c r="K1449"/>
  <c r="K195"/>
  <c r="K391"/>
  <c r="K1022"/>
  <c r="K1259"/>
  <c r="K1153"/>
  <c r="K1590"/>
  <c r="K1846"/>
  <c r="K2023"/>
  <c r="K214"/>
  <c r="K317"/>
  <c r="K443"/>
  <c r="K659"/>
  <c r="K782"/>
  <c r="K892"/>
  <c r="K1002"/>
  <c r="K1111"/>
  <c r="K1238"/>
  <c r="K1388"/>
  <c r="K1833"/>
  <c r="K237"/>
  <c r="K830"/>
  <c r="K1094"/>
  <c r="K1657"/>
  <c r="K1342"/>
  <c r="K1527"/>
  <c r="K1679"/>
  <c r="K1813"/>
  <c r="K1411"/>
  <c r="K1773"/>
  <c r="K1306"/>
  <c r="K1494"/>
  <c r="K1838"/>
  <c r="K2048"/>
  <c r="K2246"/>
  <c r="K1458"/>
  <c r="K1640"/>
  <c r="K1780"/>
  <c r="K87"/>
  <c r="K201"/>
  <c r="K307"/>
  <c r="K430"/>
  <c r="K540"/>
  <c r="K650"/>
  <c r="K759"/>
  <c r="K886"/>
  <c r="K989"/>
  <c r="K1115"/>
  <c r="K1225"/>
  <c r="K1373"/>
  <c r="K1802"/>
  <c r="K1869"/>
  <c r="K1872"/>
  <c r="K2199"/>
  <c r="K2361"/>
  <c r="K103"/>
  <c r="K1121"/>
  <c r="K1567"/>
  <c r="K2351"/>
  <c r="K1187"/>
  <c r="K2164"/>
  <c r="K2088"/>
  <c r="K2280"/>
  <c r="K1963"/>
  <c r="K1229"/>
  <c r="K2095"/>
  <c r="K2283"/>
  <c r="K762"/>
  <c r="K524"/>
  <c r="K1680"/>
  <c r="K2065"/>
  <c r="K2287"/>
  <c r="K1777"/>
  <c r="K2176"/>
  <c r="K2355"/>
  <c r="K294"/>
  <c r="K1146"/>
  <c r="K141"/>
  <c r="K1468"/>
  <c r="K1037"/>
  <c r="K2247"/>
  <c r="K2250"/>
  <c r="K225"/>
  <c r="K570"/>
  <c r="K1695"/>
  <c r="K2038"/>
  <c r="K1099"/>
  <c r="K1955"/>
  <c r="K163"/>
  <c r="K1925"/>
  <c r="N38"/>
  <c r="N166"/>
  <c r="N875"/>
  <c r="N885"/>
  <c r="N305"/>
  <c r="N698"/>
  <c r="N282"/>
  <c r="N661"/>
  <c r="N581"/>
  <c r="N105"/>
  <c r="N313"/>
  <c r="N516"/>
  <c r="N970"/>
  <c r="N395"/>
  <c r="N29"/>
  <c r="N504"/>
  <c r="N873"/>
  <c r="N405"/>
  <c r="N126"/>
  <c r="N219"/>
  <c r="N268"/>
  <c r="N390"/>
  <c r="N582"/>
  <c r="N994"/>
  <c r="N1098"/>
  <c r="N158"/>
  <c r="N1709"/>
  <c r="N2317"/>
  <c r="N653"/>
  <c r="K711"/>
  <c r="N805"/>
  <c r="N1842"/>
  <c r="N605"/>
  <c r="N1465"/>
  <c r="N1089"/>
  <c r="K1170"/>
  <c r="N1201"/>
  <c r="N1257"/>
  <c r="N1441"/>
  <c r="K1658"/>
  <c r="N1785"/>
  <c r="N1817"/>
  <c r="N1897"/>
  <c r="N1961"/>
  <c r="K2019"/>
  <c r="N2097"/>
  <c r="N2161"/>
  <c r="N2185"/>
  <c r="N2225"/>
  <c r="K2345"/>
  <c r="K1579"/>
  <c r="N2168"/>
  <c r="N336"/>
  <c r="K384"/>
  <c r="N599"/>
  <c r="N663"/>
  <c r="N687"/>
  <c r="K794"/>
  <c r="N824"/>
  <c r="N887"/>
  <c r="N911"/>
  <c r="N1416"/>
  <c r="K1439"/>
  <c r="N1464"/>
  <c r="N1488"/>
  <c r="K1578"/>
  <c r="N1776"/>
  <c r="N1800"/>
  <c r="K2041"/>
  <c r="N2096"/>
  <c r="N2120"/>
  <c r="K2169"/>
  <c r="N2248"/>
  <c r="N299"/>
  <c r="N386"/>
  <c r="N575"/>
  <c r="K757"/>
  <c r="K869"/>
  <c r="N890"/>
  <c r="K932"/>
  <c r="N1083"/>
  <c r="N1147"/>
  <c r="N1211"/>
  <c r="N1235"/>
  <c r="N1355"/>
  <c r="N1451"/>
  <c r="N1603"/>
  <c r="N1683"/>
  <c r="K1971"/>
  <c r="K2021"/>
  <c r="K2044"/>
  <c r="N2171"/>
  <c r="N2195"/>
  <c r="K2293"/>
  <c r="K2288"/>
  <c r="K185"/>
  <c r="K186"/>
  <c r="K187"/>
  <c r="K184"/>
  <c r="K191"/>
  <c r="K486"/>
  <c r="K487"/>
  <c r="K485"/>
  <c r="K1067"/>
  <c r="K1066"/>
  <c r="N1352"/>
  <c r="N1369"/>
  <c r="N1376"/>
  <c r="N1393"/>
  <c r="N1569"/>
  <c r="N1566"/>
  <c r="K1627"/>
  <c r="K1624"/>
  <c r="K1625"/>
  <c r="K1626"/>
  <c r="K1763"/>
  <c r="K1760"/>
  <c r="K1761"/>
  <c r="N2281"/>
  <c r="N2278"/>
  <c r="K2300"/>
  <c r="K2301"/>
  <c r="K2304"/>
  <c r="K2102"/>
  <c r="K2107"/>
  <c r="K2106"/>
  <c r="K2108"/>
  <c r="K2109"/>
  <c r="N69"/>
  <c r="N88"/>
  <c r="N25"/>
  <c r="N23"/>
  <c r="N24"/>
  <c r="N174"/>
  <c r="N188"/>
  <c r="N544"/>
  <c r="N540"/>
  <c r="N534"/>
  <c r="N537"/>
  <c r="N538"/>
  <c r="N864"/>
  <c r="N880"/>
  <c r="K900"/>
  <c r="K905"/>
  <c r="K896"/>
  <c r="K906"/>
  <c r="K893"/>
  <c r="N1007"/>
  <c r="N1023"/>
  <c r="K1196"/>
  <c r="K1194"/>
  <c r="K1197"/>
  <c r="K1198"/>
  <c r="K1195"/>
  <c r="K1460"/>
  <c r="K1461"/>
  <c r="K1466"/>
  <c r="K1463"/>
  <c r="N1520"/>
  <c r="N1518"/>
  <c r="N1912"/>
  <c r="N1911"/>
  <c r="N2224"/>
  <c r="N2223"/>
  <c r="N2214"/>
  <c r="N184"/>
  <c r="N187"/>
  <c r="N186"/>
  <c r="K220"/>
  <c r="K221"/>
  <c r="K267"/>
  <c r="K268"/>
  <c r="K269"/>
  <c r="K329"/>
  <c r="K326"/>
  <c r="K328"/>
  <c r="K322"/>
  <c r="K330"/>
  <c r="K323"/>
  <c r="K325"/>
  <c r="K327"/>
  <c r="K335"/>
  <c r="K324"/>
  <c r="K334"/>
  <c r="K940"/>
  <c r="K941"/>
  <c r="K939"/>
  <c r="K1315"/>
  <c r="K1314"/>
  <c r="K2309"/>
  <c r="K2312"/>
  <c r="K2311"/>
  <c r="N931"/>
  <c r="N932"/>
  <c r="N933"/>
  <c r="K947"/>
  <c r="K951"/>
  <c r="K945"/>
  <c r="K950"/>
  <c r="N1005"/>
  <c r="N1021"/>
  <c r="K1070"/>
  <c r="K1078"/>
  <c r="K1075"/>
  <c r="N1117"/>
  <c r="N1114"/>
  <c r="K1318"/>
  <c r="K1319"/>
  <c r="N1356"/>
  <c r="N1373"/>
  <c r="N1372"/>
  <c r="K1740"/>
  <c r="K1741"/>
  <c r="K1742"/>
  <c r="K2285"/>
  <c r="K2284"/>
  <c r="K670"/>
  <c r="K671"/>
  <c r="K675"/>
  <c r="K674"/>
  <c r="K673"/>
  <c r="K1095"/>
  <c r="K1096"/>
  <c r="K1093"/>
  <c r="K1092"/>
  <c r="K1091"/>
  <c r="K227"/>
  <c r="K231"/>
  <c r="K233"/>
  <c r="K234"/>
  <c r="K232"/>
  <c r="K230"/>
  <c r="K224"/>
  <c r="K229"/>
  <c r="N329"/>
  <c r="N328"/>
  <c r="N326"/>
  <c r="N324"/>
  <c r="N434"/>
  <c r="N449"/>
  <c r="N447"/>
  <c r="N498"/>
  <c r="N513"/>
  <c r="N511"/>
  <c r="K578"/>
  <c r="K577"/>
  <c r="K661"/>
  <c r="K667"/>
  <c r="K663"/>
  <c r="K803"/>
  <c r="K802"/>
  <c r="K842"/>
  <c r="K843"/>
  <c r="K910"/>
  <c r="K915"/>
  <c r="K912"/>
  <c r="K914"/>
  <c r="K929"/>
  <c r="K930"/>
  <c r="K1422"/>
  <c r="K1426"/>
  <c r="K1617"/>
  <c r="K1616"/>
  <c r="K1615"/>
  <c r="K1614"/>
  <c r="K510"/>
  <c r="K518"/>
  <c r="K509"/>
  <c r="K512"/>
  <c r="K515"/>
  <c r="K516"/>
  <c r="K1265"/>
  <c r="K1264"/>
  <c r="K1263"/>
  <c r="K1266"/>
  <c r="K1269"/>
  <c r="K2025"/>
  <c r="K2022"/>
  <c r="K558"/>
  <c r="K566"/>
  <c r="K563"/>
  <c r="K1134"/>
  <c r="K1131"/>
  <c r="K1132"/>
  <c r="N1852"/>
  <c r="N1850"/>
  <c r="K1054"/>
  <c r="K1055"/>
  <c r="K1059"/>
  <c r="K1058"/>
  <c r="K1057"/>
  <c r="K377"/>
  <c r="K381"/>
  <c r="N411"/>
  <c r="N408"/>
  <c r="N410"/>
  <c r="K427"/>
  <c r="K422"/>
  <c r="K428"/>
  <c r="K420"/>
  <c r="K499"/>
  <c r="K501"/>
  <c r="N529"/>
  <c r="N527"/>
  <c r="N555"/>
  <c r="N554"/>
  <c r="N553"/>
  <c r="K635"/>
  <c r="K636"/>
  <c r="K709"/>
  <c r="K707"/>
  <c r="N842"/>
  <c r="N843"/>
  <c r="N953"/>
  <c r="N954"/>
  <c r="N984"/>
  <c r="N986"/>
  <c r="N985"/>
  <c r="K1027"/>
  <c r="K1028"/>
  <c r="K1045"/>
  <c r="K1053"/>
  <c r="K1180"/>
  <c r="K1181"/>
  <c r="K1179"/>
  <c r="K1261"/>
  <c r="K1260"/>
  <c r="K1308"/>
  <c r="K1309"/>
  <c r="N1379"/>
  <c r="N1378"/>
  <c r="N1555"/>
  <c r="N1553"/>
  <c r="K1597"/>
  <c r="K1596"/>
  <c r="K1653"/>
  <c r="K1651"/>
  <c r="K1652"/>
  <c r="K1767"/>
  <c r="K1771"/>
  <c r="K1768"/>
  <c r="K1811"/>
  <c r="K1812"/>
  <c r="K1819"/>
  <c r="K1817"/>
  <c r="K1820"/>
  <c r="K1815"/>
  <c r="K1866"/>
  <c r="K1864"/>
  <c r="K1862"/>
  <c r="K1865"/>
  <c r="N2115"/>
  <c r="N2114"/>
  <c r="K2140"/>
  <c r="K2141"/>
  <c r="K2139"/>
  <c r="K2268"/>
  <c r="K2267"/>
  <c r="N2291"/>
  <c r="N2290"/>
  <c r="N2347"/>
  <c r="N2346"/>
  <c r="K2262"/>
  <c r="K2263"/>
  <c r="K431"/>
  <c r="K1199"/>
  <c r="K136"/>
  <c r="K648"/>
  <c r="K304"/>
  <c r="K148"/>
  <c r="K1541"/>
  <c r="K2026"/>
  <c r="K1948"/>
  <c r="K827"/>
  <c r="K1166"/>
  <c r="K1150"/>
  <c r="K1556"/>
  <c r="K1844"/>
  <c r="K1270"/>
  <c r="K2135"/>
  <c r="K2030"/>
  <c r="K1532"/>
  <c r="K1853"/>
  <c r="N182"/>
  <c r="N438"/>
  <c r="N900"/>
  <c r="N761"/>
  <c r="N810"/>
  <c r="N254"/>
  <c r="N421"/>
  <c r="K165"/>
  <c r="K850"/>
  <c r="K1023"/>
  <c r="K1189"/>
  <c r="K288"/>
  <c r="K1056"/>
  <c r="K1994"/>
  <c r="K429"/>
  <c r="K129"/>
  <c r="K1945"/>
  <c r="K810"/>
  <c r="K1149"/>
  <c r="K1871"/>
  <c r="K2158"/>
  <c r="K2273"/>
  <c r="K1823"/>
  <c r="K1755"/>
  <c r="K2152"/>
  <c r="K1540"/>
  <c r="K2127"/>
  <c r="K2369"/>
  <c r="K1441"/>
  <c r="K395"/>
  <c r="K1752"/>
  <c r="K1950"/>
  <c r="K1100"/>
  <c r="N693"/>
  <c r="N536"/>
  <c r="N1430"/>
  <c r="N1789"/>
  <c r="N1554"/>
  <c r="N2280"/>
  <c r="K290"/>
  <c r="K498"/>
  <c r="N783"/>
  <c r="N1072"/>
  <c r="N1120"/>
  <c r="K1754"/>
  <c r="N2048"/>
  <c r="K89"/>
  <c r="K133"/>
  <c r="K306"/>
  <c r="K389"/>
  <c r="K479"/>
  <c r="K562"/>
  <c r="K645"/>
  <c r="K735"/>
  <c r="K901"/>
  <c r="K991"/>
  <c r="K1157"/>
  <c r="K1413"/>
  <c r="K280"/>
  <c r="K536"/>
  <c r="K792"/>
  <c r="K1048"/>
  <c r="K1304"/>
  <c r="K192"/>
  <c r="K448"/>
  <c r="K960"/>
  <c r="K1216"/>
  <c r="K724"/>
  <c r="K1474"/>
  <c r="K1656"/>
  <c r="K1803"/>
  <c r="K1992"/>
  <c r="K1418"/>
  <c r="K198"/>
  <c r="K387"/>
  <c r="K685"/>
  <c r="K922"/>
  <c r="K1223"/>
  <c r="K1089"/>
  <c r="K1587"/>
  <c r="K206"/>
  <c r="K316"/>
  <c r="K426"/>
  <c r="K535"/>
  <c r="K662"/>
  <c r="K765"/>
  <c r="K1001"/>
  <c r="K1107"/>
  <c r="K1230"/>
  <c r="K1357"/>
  <c r="K1770"/>
  <c r="K236"/>
  <c r="K538"/>
  <c r="K666"/>
  <c r="K1086"/>
  <c r="K1530"/>
  <c r="K1492"/>
  <c r="K1672"/>
  <c r="K1810"/>
  <c r="K1379"/>
  <c r="K899"/>
  <c r="K1472"/>
  <c r="K1814"/>
  <c r="K2028"/>
  <c r="K2238"/>
  <c r="K1440"/>
  <c r="K1623"/>
  <c r="K80"/>
  <c r="K183"/>
  <c r="K310"/>
  <c r="K539"/>
  <c r="K649"/>
  <c r="K878"/>
  <c r="K1098"/>
  <c r="K1207"/>
  <c r="K1372"/>
  <c r="K1801"/>
  <c r="K1868"/>
  <c r="K1762"/>
  <c r="K99"/>
  <c r="K1566"/>
  <c r="K2350"/>
  <c r="K1190"/>
  <c r="K2163"/>
  <c r="K2277"/>
  <c r="K2344"/>
  <c r="K1228"/>
  <c r="K1799"/>
  <c r="K2252"/>
  <c r="K761"/>
  <c r="K523"/>
  <c r="K1570"/>
  <c r="K2265"/>
  <c r="K2173"/>
  <c r="K2346"/>
  <c r="K804"/>
  <c r="K1145"/>
  <c r="K1927"/>
  <c r="K140"/>
  <c r="K1467"/>
  <c r="K2276"/>
  <c r="K1036"/>
  <c r="K2215"/>
  <c r="K1585"/>
  <c r="K2229"/>
  <c r="K228"/>
  <c r="K569"/>
  <c r="K999"/>
  <c r="K1694"/>
  <c r="K2010"/>
  <c r="K1789"/>
  <c r="K166"/>
  <c r="K1924"/>
  <c r="N287"/>
  <c r="N543"/>
  <c r="N694"/>
  <c r="N789"/>
  <c r="N92"/>
  <c r="N412"/>
  <c r="N945"/>
  <c r="N170"/>
  <c r="N341"/>
  <c r="N100"/>
  <c r="N379"/>
  <c r="N828"/>
  <c r="N107"/>
  <c r="K245"/>
  <c r="K2031"/>
  <c r="N966"/>
  <c r="N2246"/>
  <c r="N1549"/>
  <c r="N2061"/>
  <c r="N901"/>
  <c r="N965"/>
  <c r="K1183"/>
  <c r="K1293"/>
  <c r="N1461"/>
  <c r="N1517"/>
  <c r="N1573"/>
  <c r="N1605"/>
  <c r="N2133"/>
  <c r="N2165"/>
  <c r="N2229"/>
  <c r="N1922"/>
  <c r="K2290"/>
  <c r="K2367"/>
  <c r="N738"/>
  <c r="N918"/>
  <c r="N648"/>
  <c r="K114"/>
  <c r="K554"/>
  <c r="N593"/>
  <c r="K149"/>
  <c r="K1040"/>
  <c r="N1169"/>
  <c r="N1991"/>
  <c r="N2215"/>
  <c r="K2168"/>
  <c r="K493"/>
  <c r="K541"/>
  <c r="N625"/>
  <c r="K651"/>
  <c r="K678"/>
  <c r="N700"/>
  <c r="K717"/>
  <c r="K772"/>
  <c r="K917"/>
  <c r="K1038"/>
  <c r="K1218"/>
  <c r="K1302"/>
  <c r="N1410"/>
  <c r="K1661"/>
  <c r="K1764"/>
  <c r="N1820"/>
  <c r="K1932"/>
  <c r="K2004"/>
  <c r="K2126"/>
  <c r="K2198"/>
  <c r="K2219"/>
  <c r="N1422"/>
  <c r="N337"/>
  <c r="N363"/>
  <c r="K453"/>
  <c r="N617"/>
  <c r="K796"/>
  <c r="N867"/>
  <c r="K1101"/>
  <c r="N1123"/>
  <c r="K1141"/>
  <c r="N1283"/>
  <c r="N1331"/>
  <c r="K1349"/>
  <c r="N1539"/>
  <c r="N1803"/>
  <c r="N1891"/>
  <c r="K1909"/>
  <c r="N1947"/>
  <c r="N1971"/>
  <c r="N1995"/>
  <c r="N2043"/>
  <c r="N2067"/>
  <c r="K2165"/>
  <c r="N2126"/>
  <c r="N1935"/>
  <c r="K79"/>
  <c r="N79"/>
  <c r="K2115"/>
  <c r="K2116"/>
  <c r="K2118"/>
  <c r="K2119"/>
  <c r="K2117"/>
  <c r="N238"/>
  <c r="N251"/>
  <c r="N318"/>
  <c r="N333"/>
  <c r="N467"/>
  <c r="N468"/>
  <c r="N469"/>
  <c r="K1257"/>
  <c r="K1258"/>
  <c r="K1256"/>
  <c r="N1288"/>
  <c r="N1305"/>
  <c r="N1400"/>
  <c r="N1417"/>
  <c r="N1537"/>
  <c r="N1536"/>
  <c r="N2288"/>
  <c r="N2286"/>
  <c r="K2328"/>
  <c r="K2331"/>
  <c r="K2330"/>
  <c r="K2335"/>
  <c r="N18"/>
  <c r="N33"/>
  <c r="N73"/>
  <c r="N74"/>
  <c r="N72"/>
  <c r="N71"/>
  <c r="N75"/>
  <c r="N70"/>
  <c r="N132"/>
  <c r="N133"/>
  <c r="N127"/>
  <c r="K283"/>
  <c r="K279"/>
  <c r="K287"/>
  <c r="K284"/>
  <c r="K278"/>
  <c r="K282"/>
  <c r="N373"/>
  <c r="N372"/>
  <c r="N494"/>
  <c r="N507"/>
  <c r="K706"/>
  <c r="K705"/>
  <c r="K703"/>
  <c r="N1240"/>
  <c r="N1251"/>
  <c r="K1487"/>
  <c r="K1490"/>
  <c r="K1488"/>
  <c r="K1486"/>
  <c r="N1584"/>
  <c r="N1582"/>
  <c r="K1650"/>
  <c r="K1641"/>
  <c r="K1644"/>
  <c r="K1642"/>
  <c r="K1648"/>
  <c r="K1645"/>
  <c r="K1637"/>
  <c r="K1647"/>
  <c r="N1728"/>
  <c r="N1726"/>
  <c r="N2336"/>
  <c r="N2333"/>
  <c r="K887"/>
  <c r="K884"/>
  <c r="K885"/>
  <c r="K883"/>
  <c r="N908"/>
  <c r="N906"/>
  <c r="N907"/>
  <c r="K967"/>
  <c r="K968"/>
  <c r="K962"/>
  <c r="K964"/>
  <c r="K971"/>
  <c r="K974"/>
  <c r="K965"/>
  <c r="K972"/>
  <c r="K969"/>
  <c r="K975"/>
  <c r="K963"/>
  <c r="K1244"/>
  <c r="K1246"/>
  <c r="K1245"/>
  <c r="N1276"/>
  <c r="N1293"/>
  <c r="N1300"/>
  <c r="N1317"/>
  <c r="N1324"/>
  <c r="N1341"/>
  <c r="K1364"/>
  <c r="K1366"/>
  <c r="K1363"/>
  <c r="K1405"/>
  <c r="K1406"/>
  <c r="K1404"/>
  <c r="N1869"/>
  <c r="N1868"/>
  <c r="K219"/>
  <c r="K215"/>
  <c r="K217"/>
  <c r="K218"/>
  <c r="K216"/>
  <c r="K823"/>
  <c r="K824"/>
  <c r="K1558"/>
  <c r="K1564"/>
  <c r="K1559"/>
  <c r="K156"/>
  <c r="K154"/>
  <c r="K164"/>
  <c r="K157"/>
  <c r="K159"/>
  <c r="K161"/>
  <c r="K162"/>
  <c r="K155"/>
  <c r="K153"/>
  <c r="K151"/>
  <c r="N249"/>
  <c r="N250"/>
  <c r="N346"/>
  <c r="N344"/>
  <c r="N345"/>
  <c r="N370"/>
  <c r="N369"/>
  <c r="N426"/>
  <c r="N425"/>
  <c r="N433"/>
  <c r="N600"/>
  <c r="N591"/>
  <c r="N598"/>
  <c r="N602"/>
  <c r="N697"/>
  <c r="N696"/>
  <c r="N866"/>
  <c r="N857"/>
  <c r="N849"/>
  <c r="N854"/>
  <c r="N865"/>
  <c r="N1130"/>
  <c r="N1128"/>
  <c r="K1291"/>
  <c r="K1290"/>
  <c r="K1292"/>
  <c r="K1286"/>
  <c r="K1289"/>
  <c r="N1602"/>
  <c r="N1600"/>
  <c r="N1626"/>
  <c r="N1625"/>
  <c r="K1632"/>
  <c r="K1631"/>
  <c r="K1633"/>
  <c r="K1636"/>
  <c r="N1698"/>
  <c r="N1697"/>
  <c r="K1883"/>
  <c r="K1882"/>
  <c r="K1880"/>
  <c r="N1978"/>
  <c r="N1973"/>
  <c r="K2098"/>
  <c r="K2094"/>
  <c r="K2096"/>
  <c r="K2097"/>
  <c r="K2185"/>
  <c r="K2191"/>
  <c r="K2187"/>
  <c r="K2196"/>
  <c r="K2188"/>
  <c r="K2194"/>
  <c r="K2186"/>
  <c r="K2195"/>
  <c r="K2189"/>
  <c r="K2190"/>
  <c r="N146"/>
  <c r="N161"/>
  <c r="N201"/>
  <c r="N200"/>
  <c r="N258"/>
  <c r="N273"/>
  <c r="K456"/>
  <c r="K462"/>
  <c r="K457"/>
  <c r="K454"/>
  <c r="K463"/>
  <c r="K502"/>
  <c r="K503"/>
  <c r="K506"/>
  <c r="K507"/>
  <c r="K571"/>
  <c r="K568"/>
  <c r="N638"/>
  <c r="N657"/>
  <c r="K697"/>
  <c r="K699"/>
  <c r="K696"/>
  <c r="N745"/>
  <c r="N737"/>
  <c r="N740"/>
  <c r="N776"/>
  <c r="N792"/>
  <c r="N786"/>
  <c r="N839"/>
  <c r="N841"/>
  <c r="N872"/>
  <c r="N889"/>
  <c r="K1393"/>
  <c r="K1396"/>
  <c r="K1397"/>
  <c r="K1958"/>
  <c r="K1954"/>
  <c r="K2354"/>
  <c r="K2353"/>
  <c r="K113"/>
  <c r="K107"/>
  <c r="K106"/>
  <c r="K112"/>
  <c r="K111"/>
  <c r="K110"/>
  <c r="K108"/>
  <c r="K109"/>
  <c r="K256"/>
  <c r="K254"/>
  <c r="N277"/>
  <c r="N278"/>
  <c r="K318"/>
  <c r="K319"/>
  <c r="K417"/>
  <c r="K414"/>
  <c r="K415"/>
  <c r="K496"/>
  <c r="K495"/>
  <c r="K638"/>
  <c r="K641"/>
  <c r="K640"/>
  <c r="K799"/>
  <c r="K798"/>
  <c r="K854"/>
  <c r="K857"/>
  <c r="K856"/>
  <c r="K855"/>
  <c r="K852"/>
  <c r="K993"/>
  <c r="K990"/>
  <c r="K992"/>
  <c r="N1014"/>
  <c r="N1013"/>
  <c r="N1039"/>
  <c r="N1038"/>
  <c r="N1095"/>
  <c r="N1093"/>
  <c r="K1217"/>
  <c r="K1211"/>
  <c r="K1214"/>
  <c r="K1215"/>
  <c r="K1249"/>
  <c r="K1248"/>
  <c r="K1268"/>
  <c r="K1273"/>
  <c r="K1312"/>
  <c r="K1311"/>
  <c r="K1313"/>
  <c r="K1391"/>
  <c r="K1392"/>
  <c r="N1455"/>
  <c r="N1453"/>
  <c r="K1523"/>
  <c r="K1528"/>
  <c r="K1526"/>
  <c r="K1574"/>
  <c r="K1576"/>
  <c r="N1767"/>
  <c r="N1762"/>
  <c r="N1766"/>
  <c r="K1837"/>
  <c r="K1839"/>
  <c r="K1840"/>
  <c r="K1914"/>
  <c r="K1918"/>
  <c r="K1917"/>
  <c r="K1915"/>
  <c r="K1912"/>
  <c r="K1920"/>
  <c r="K1969"/>
  <c r="K1968"/>
  <c r="K1966"/>
  <c r="K1964"/>
  <c r="N2071"/>
  <c r="N2069"/>
  <c r="K2239"/>
  <c r="K2243"/>
  <c r="K2241"/>
  <c r="K2244"/>
  <c r="K2245"/>
  <c r="N85"/>
  <c r="N86"/>
  <c r="N2271"/>
  <c r="N2270"/>
  <c r="K2378"/>
  <c r="K2377"/>
  <c r="N68"/>
  <c r="N84"/>
  <c r="K770"/>
  <c r="K943"/>
  <c r="K816"/>
  <c r="K1172"/>
  <c r="K774"/>
  <c r="K1513"/>
  <c r="K388"/>
  <c r="K1005"/>
  <c r="K1949"/>
  <c r="K814"/>
  <c r="K1830"/>
  <c r="K2339"/>
  <c r="K2376"/>
  <c r="K653"/>
  <c r="K743"/>
  <c r="K2383"/>
  <c r="N54"/>
  <c r="N566"/>
  <c r="N981"/>
  <c r="N497"/>
  <c r="N56"/>
  <c r="N501"/>
  <c r="K851"/>
  <c r="N1797"/>
  <c r="N809"/>
  <c r="K2027"/>
  <c r="N1362"/>
  <c r="K1985"/>
  <c r="K2384"/>
  <c r="N1741"/>
  <c r="K767"/>
  <c r="K1279"/>
  <c r="K1867"/>
  <c r="K262"/>
  <c r="K766"/>
  <c r="K1403"/>
  <c r="K1275"/>
  <c r="K1845"/>
  <c r="K1033"/>
  <c r="K2271"/>
  <c r="K1201"/>
  <c r="K1731"/>
  <c r="N43"/>
  <c r="N431"/>
  <c r="N169"/>
  <c r="N765"/>
  <c r="N222"/>
  <c r="N231"/>
  <c r="N416"/>
  <c r="N1342"/>
  <c r="N1552"/>
  <c r="K1776"/>
  <c r="K1842"/>
  <c r="N1992"/>
  <c r="N2072"/>
  <c r="K2314"/>
  <c r="N2392"/>
  <c r="K86"/>
  <c r="K130"/>
  <c r="K303"/>
  <c r="K469"/>
  <c r="K642"/>
  <c r="K898"/>
  <c r="K981"/>
  <c r="K1154"/>
  <c r="K1237"/>
  <c r="K1410"/>
  <c r="K264"/>
  <c r="K520"/>
  <c r="K1032"/>
  <c r="K1288"/>
  <c r="K176"/>
  <c r="K432"/>
  <c r="K688"/>
  <c r="K944"/>
  <c r="K1200"/>
  <c r="K660"/>
  <c r="K1471"/>
  <c r="K1639"/>
  <c r="K1797"/>
  <c r="K1417"/>
  <c r="K190"/>
  <c r="K390"/>
  <c r="K961"/>
  <c r="K1568"/>
  <c r="K1965"/>
  <c r="K189"/>
  <c r="K425"/>
  <c r="K764"/>
  <c r="K874"/>
  <c r="K983"/>
  <c r="K1769"/>
  <c r="K1529"/>
  <c r="K1489"/>
  <c r="K1807"/>
  <c r="K2125"/>
  <c r="K1709"/>
  <c r="K902"/>
  <c r="K1455"/>
  <c r="K1792"/>
  <c r="K2037"/>
  <c r="K2230"/>
  <c r="K1408"/>
  <c r="K1588"/>
  <c r="K1778"/>
  <c r="K179"/>
  <c r="K302"/>
  <c r="K522"/>
  <c r="K631"/>
  <c r="K758"/>
  <c r="K861"/>
  <c r="K1203"/>
  <c r="K1341"/>
  <c r="K1738"/>
  <c r="K1805"/>
  <c r="K1701"/>
  <c r="K2388"/>
  <c r="K102"/>
  <c r="K1563"/>
  <c r="K1182"/>
  <c r="K1395"/>
  <c r="K2266"/>
  <c r="K2313"/>
  <c r="K1227"/>
  <c r="K1793"/>
  <c r="K2251"/>
  <c r="K753"/>
  <c r="K1509"/>
  <c r="K2049"/>
  <c r="K2255"/>
  <c r="K2162"/>
  <c r="K2333"/>
  <c r="K289"/>
  <c r="K1137"/>
  <c r="K1818"/>
  <c r="K1926"/>
  <c r="K139"/>
  <c r="K1338"/>
  <c r="K2275"/>
  <c r="K1035"/>
  <c r="K1390"/>
  <c r="K2218"/>
  <c r="K2347"/>
  <c r="K844"/>
  <c r="K1788"/>
  <c r="K1923"/>
  <c r="N118"/>
  <c r="N246"/>
  <c r="N374"/>
  <c r="N502"/>
  <c r="N644"/>
  <c r="N811"/>
  <c r="N81"/>
  <c r="N241"/>
  <c r="N401"/>
  <c r="N922"/>
  <c r="N154"/>
  <c r="N506"/>
  <c r="N325"/>
  <c r="N89"/>
  <c r="N292"/>
  <c r="N703"/>
  <c r="N952"/>
  <c r="N347"/>
  <c r="N803"/>
  <c r="N1022"/>
  <c r="N155"/>
  <c r="N934"/>
  <c r="N2142"/>
  <c r="N1477"/>
  <c r="N2029"/>
  <c r="K927"/>
  <c r="N1069"/>
  <c r="N1733"/>
  <c r="N1781"/>
  <c r="N1837"/>
  <c r="N2253"/>
  <c r="N2285"/>
  <c r="N1178"/>
  <c r="K643"/>
  <c r="K1996"/>
  <c r="K2357"/>
  <c r="N2130"/>
  <c r="N106"/>
  <c r="N464"/>
  <c r="K508"/>
  <c r="K820"/>
  <c r="K916"/>
  <c r="N939"/>
  <c r="K996"/>
  <c r="K1044"/>
  <c r="N1154"/>
  <c r="N1186"/>
  <c r="N1250"/>
  <c r="N1322"/>
  <c r="K1452"/>
  <c r="K1500"/>
  <c r="K1779"/>
  <c r="N1906"/>
  <c r="N1930"/>
  <c r="K2172"/>
  <c r="N2226"/>
  <c r="N616"/>
  <c r="N361"/>
  <c r="K418"/>
  <c r="K483"/>
  <c r="K867"/>
  <c r="N937"/>
  <c r="N2122"/>
  <c r="K959"/>
  <c r="K1944"/>
  <c r="K2253"/>
  <c r="K2134"/>
  <c r="N1967"/>
  <c r="N164"/>
  <c r="N191"/>
  <c r="N214"/>
  <c r="N342"/>
  <c r="N389"/>
  <c r="N662"/>
  <c r="N959"/>
  <c r="K1062"/>
  <c r="K1112"/>
  <c r="N1135"/>
  <c r="N1159"/>
  <c r="N1479"/>
  <c r="K1551"/>
  <c r="N1607"/>
  <c r="N1631"/>
  <c r="N1671"/>
  <c r="K1735"/>
  <c r="N1799"/>
  <c r="K1870"/>
  <c r="N2095"/>
  <c r="N2119"/>
  <c r="N2143"/>
  <c r="K2160"/>
  <c r="N2199"/>
  <c r="N1715"/>
  <c r="K948"/>
  <c r="N1758"/>
  <c r="K2368"/>
  <c r="N36"/>
  <c r="N32"/>
  <c r="N752"/>
  <c r="N1670"/>
  <c r="N1669"/>
  <c r="N1886"/>
  <c r="N1885"/>
  <c r="N1308"/>
  <c r="N1325"/>
  <c r="N137"/>
  <c r="N136"/>
  <c r="N1050"/>
  <c r="N1042"/>
  <c r="N1049"/>
  <c r="N1210"/>
  <c r="N1209"/>
  <c r="N2106"/>
  <c r="N2105"/>
  <c r="N904"/>
  <c r="N920"/>
  <c r="N921"/>
  <c r="N567"/>
  <c r="N584"/>
  <c r="N768"/>
  <c r="N784"/>
  <c r="N847"/>
  <c r="N860"/>
  <c r="N863"/>
  <c r="N1104"/>
  <c r="N1118"/>
  <c r="N1888"/>
  <c r="N1887"/>
  <c r="N1920"/>
  <c r="N1919"/>
  <c r="N2056"/>
  <c r="N2053"/>
  <c r="N2136"/>
  <c r="N2134"/>
  <c r="N2208"/>
  <c r="N2207"/>
  <c r="N597"/>
  <c r="N594"/>
  <c r="N1535"/>
  <c r="N1533"/>
  <c r="N1719"/>
  <c r="N1718"/>
  <c r="N1717"/>
  <c r="N1823"/>
  <c r="N1822"/>
  <c r="N2255"/>
  <c r="N2254"/>
  <c r="N195"/>
  <c r="N212"/>
  <c r="N221"/>
  <c r="N236"/>
  <c r="N235"/>
  <c r="N387"/>
  <c r="N404"/>
  <c r="N461"/>
  <c r="N474"/>
  <c r="N541"/>
  <c r="N556"/>
  <c r="N788"/>
  <c r="N787"/>
  <c r="N947"/>
  <c r="N963"/>
  <c r="N1676"/>
  <c r="N1675"/>
  <c r="N1836"/>
  <c r="N1834"/>
  <c r="N2148"/>
  <c r="N2146"/>
  <c r="N2300"/>
  <c r="N2298"/>
  <c r="N2335"/>
  <c r="N2334"/>
  <c r="K613"/>
  <c r="K831"/>
  <c r="K1253"/>
  <c r="K608"/>
  <c r="K1483"/>
  <c r="K1322"/>
  <c r="K492"/>
  <c r="K1749"/>
  <c r="K2085"/>
  <c r="K1717"/>
  <c r="K494"/>
  <c r="K604"/>
  <c r="K1116"/>
  <c r="K2341"/>
  <c r="K611"/>
  <c r="K1753"/>
  <c r="K716"/>
  <c r="K1660"/>
  <c r="K2156"/>
  <c r="K1998"/>
  <c r="K2079"/>
  <c r="K1977"/>
  <c r="K2123"/>
  <c r="K2342"/>
  <c r="K1478"/>
  <c r="K2132"/>
  <c r="K1930"/>
  <c r="N47"/>
  <c r="N378"/>
  <c r="N1002"/>
  <c r="N1406"/>
  <c r="N654"/>
  <c r="N728"/>
  <c r="N870"/>
  <c r="N942"/>
  <c r="N1030"/>
  <c r="N1134"/>
  <c r="N1190"/>
  <c r="N1286"/>
  <c r="N1310"/>
  <c r="N1550"/>
  <c r="N1862"/>
  <c r="N1910"/>
  <c r="N2238"/>
  <c r="K1975"/>
  <c r="N1909"/>
  <c r="N1037"/>
  <c r="N1085"/>
  <c r="N1229"/>
  <c r="N1285"/>
  <c r="N1540"/>
  <c r="N194"/>
  <c r="N218"/>
  <c r="N650"/>
  <c r="N1001"/>
  <c r="N1090"/>
  <c r="N1234"/>
  <c r="N1298"/>
  <c r="N1370"/>
  <c r="N1418"/>
  <c r="N1458"/>
  <c r="N1506"/>
  <c r="N1650"/>
  <c r="N1674"/>
  <c r="N1786"/>
  <c r="N1866"/>
  <c r="N2026"/>
  <c r="N2074"/>
  <c r="N2178"/>
  <c r="N1284"/>
  <c r="N226"/>
  <c r="N322"/>
  <c r="N482"/>
  <c r="N606"/>
  <c r="N713"/>
  <c r="N830"/>
  <c r="N897"/>
  <c r="N243"/>
  <c r="N1045"/>
  <c r="N304"/>
  <c r="N352"/>
  <c r="N400"/>
  <c r="N528"/>
  <c r="N535"/>
  <c r="N631"/>
  <c r="N888"/>
  <c r="N951"/>
  <c r="N1015"/>
  <c r="N1136"/>
  <c r="N1224"/>
  <c r="N1272"/>
  <c r="N1374"/>
  <c r="N1432"/>
  <c r="N1504"/>
  <c r="N1528"/>
  <c r="N1712"/>
  <c r="N1976"/>
  <c r="N2008"/>
  <c r="N2032"/>
  <c r="N2184"/>
  <c r="N2232"/>
  <c r="N2264"/>
  <c r="N2231"/>
  <c r="N393"/>
  <c r="N710"/>
  <c r="N807"/>
  <c r="K913"/>
  <c r="K1012"/>
  <c r="N1183"/>
  <c r="N1279"/>
  <c r="N1319"/>
  <c r="N1343"/>
  <c r="K1412"/>
  <c r="N1463"/>
  <c r="N1743"/>
  <c r="N1879"/>
  <c r="N2047"/>
  <c r="N2127"/>
  <c r="K2136"/>
  <c r="N2260"/>
  <c r="N147"/>
  <c r="N435"/>
  <c r="N493"/>
  <c r="N589"/>
  <c r="N923"/>
  <c r="N988"/>
  <c r="N1108"/>
  <c r="N1132"/>
  <c r="N1180"/>
  <c r="N1220"/>
  <c r="K1446"/>
  <c r="N1492"/>
  <c r="N1596"/>
  <c r="N1700"/>
  <c r="N1780"/>
  <c r="N1804"/>
  <c r="N1948"/>
  <c r="N1972"/>
  <c r="N1996"/>
  <c r="N2084"/>
  <c r="N2212"/>
  <c r="N2236"/>
  <c r="N2268"/>
  <c r="N2044"/>
  <c r="N2344"/>
  <c r="N2376"/>
  <c r="N2393"/>
  <c r="N2263"/>
  <c r="N1055"/>
  <c r="N1054"/>
  <c r="N1127"/>
  <c r="N1126"/>
  <c r="N1383"/>
  <c r="N1382"/>
  <c r="N131"/>
  <c r="N148"/>
  <c r="N285"/>
  <c r="N300"/>
  <c r="N349"/>
  <c r="N364"/>
  <c r="N403"/>
  <c r="N417"/>
  <c r="N731"/>
  <c r="N748"/>
  <c r="N827"/>
  <c r="N844"/>
  <c r="N859"/>
  <c r="N876"/>
  <c r="N883"/>
  <c r="N898"/>
  <c r="N1068"/>
  <c r="N1084"/>
  <c r="N1740"/>
  <c r="N1738"/>
  <c r="N2340"/>
  <c r="N2339"/>
  <c r="N2338"/>
  <c r="N1779"/>
  <c r="N1778"/>
  <c r="N2059"/>
  <c r="N2057"/>
  <c r="N2307"/>
  <c r="N2306"/>
  <c r="N2331"/>
  <c r="N2330"/>
  <c r="N46"/>
  <c r="N61"/>
  <c r="N309"/>
  <c r="N308"/>
  <c r="N838"/>
  <c r="N837"/>
  <c r="N1174"/>
  <c r="N1173"/>
  <c r="N1678"/>
  <c r="N1677"/>
  <c r="N1894"/>
  <c r="N1893"/>
  <c r="N1918"/>
  <c r="N1917"/>
  <c r="N2078"/>
  <c r="N2077"/>
  <c r="N2118"/>
  <c r="N2117"/>
  <c r="N530"/>
  <c r="N545"/>
  <c r="N685"/>
  <c r="N701"/>
  <c r="N1380"/>
  <c r="N1397"/>
  <c r="N665"/>
  <c r="N664"/>
  <c r="N1658"/>
  <c r="N1657"/>
  <c r="N2210"/>
  <c r="N2209"/>
  <c r="N1280"/>
  <c r="N1297"/>
  <c r="N1344"/>
  <c r="N1361"/>
  <c r="N1368"/>
  <c r="N1385"/>
  <c r="N2297"/>
  <c r="N2296"/>
  <c r="N2329"/>
  <c r="N2325"/>
  <c r="N157"/>
  <c r="N171"/>
  <c r="N172"/>
  <c r="N227"/>
  <c r="N244"/>
  <c r="N259"/>
  <c r="N276"/>
  <c r="N525"/>
  <c r="N539"/>
  <c r="N547"/>
  <c r="N564"/>
  <c r="N659"/>
  <c r="N674"/>
  <c r="N675"/>
  <c r="N2372"/>
  <c r="N2361"/>
  <c r="N2370"/>
  <c r="N2366"/>
  <c r="N610"/>
  <c r="N611"/>
  <c r="N634"/>
  <c r="N632"/>
  <c r="N633"/>
  <c r="N771"/>
  <c r="N770"/>
  <c r="N1483"/>
  <c r="N1482"/>
  <c r="N1547"/>
  <c r="N1546"/>
  <c r="N1643"/>
  <c r="N1637"/>
  <c r="N1771"/>
  <c r="N1770"/>
  <c r="N2267"/>
  <c r="N2266"/>
  <c r="N2387"/>
  <c r="N2386"/>
  <c r="N2351"/>
  <c r="N2349"/>
  <c r="N2295"/>
  <c r="N2294"/>
  <c r="N2343"/>
  <c r="N2342"/>
  <c r="N1031"/>
  <c r="K1105"/>
  <c r="N1151"/>
  <c r="K1169"/>
  <c r="N1215"/>
  <c r="N1263"/>
  <c r="N1359"/>
  <c r="K1649"/>
  <c r="N1791"/>
  <c r="N1895"/>
  <c r="N2111"/>
  <c r="N2239"/>
  <c r="N1188"/>
  <c r="N109"/>
  <c r="N317"/>
  <c r="K385"/>
  <c r="N980"/>
  <c r="N987"/>
  <c r="N1020"/>
  <c r="N1148"/>
  <c r="N1260"/>
  <c r="N1388"/>
  <c r="N1436"/>
  <c r="N1532"/>
  <c r="K1572"/>
  <c r="N1612"/>
  <c r="N1636"/>
  <c r="K1766"/>
  <c r="K1790"/>
  <c r="N1884"/>
  <c r="N1908"/>
  <c r="N2164"/>
  <c r="N2284"/>
  <c r="N2316"/>
  <c r="K2365"/>
  <c r="N289"/>
  <c r="N353"/>
  <c r="N571"/>
  <c r="N658"/>
  <c r="N681"/>
  <c r="N707"/>
  <c r="N1051"/>
  <c r="N1139"/>
  <c r="N1203"/>
  <c r="N1347"/>
  <c r="N1507"/>
  <c r="N1571"/>
  <c r="N1627"/>
  <c r="N1699"/>
  <c r="N1819"/>
  <c r="N1963"/>
  <c r="N2107"/>
  <c r="N2211"/>
  <c r="N2243"/>
  <c r="N1527"/>
  <c r="N50"/>
  <c r="K546"/>
  <c r="K1103"/>
  <c r="K1168"/>
  <c r="K1861"/>
  <c r="K749"/>
  <c r="K1786"/>
  <c r="K833"/>
  <c r="K1654"/>
  <c r="K1782"/>
  <c r="K746"/>
  <c r="K1148"/>
  <c r="K1220"/>
  <c r="K1783"/>
  <c r="K1750"/>
  <c r="K2150"/>
  <c r="K1437"/>
  <c r="K1485"/>
  <c r="K1999"/>
  <c r="K1713"/>
  <c r="K2149"/>
  <c r="K2153"/>
  <c r="K1765"/>
  <c r="K2003"/>
  <c r="K652"/>
  <c r="K1479"/>
  <c r="K1981"/>
  <c r="K2151"/>
  <c r="K2197"/>
  <c r="K1988"/>
  <c r="K1787"/>
  <c r="N683"/>
  <c r="N1028"/>
  <c r="N124"/>
  <c r="N629"/>
  <c r="N569"/>
  <c r="N871"/>
  <c r="N197"/>
  <c r="N485"/>
  <c r="N718"/>
  <c r="N910"/>
  <c r="N956"/>
  <c r="N998"/>
  <c r="N1102"/>
  <c r="N1198"/>
  <c r="N1270"/>
  <c r="N1294"/>
  <c r="N1318"/>
  <c r="N1366"/>
  <c r="N1990"/>
  <c r="N2030"/>
  <c r="N1404"/>
  <c r="N110"/>
  <c r="N165"/>
  <c r="N350"/>
  <c r="N446"/>
  <c r="N510"/>
  <c r="N1501"/>
  <c r="N1773"/>
  <c r="N1829"/>
  <c r="N1861"/>
  <c r="K2114"/>
  <c r="N2245"/>
  <c r="N2277"/>
  <c r="N1818"/>
  <c r="N116"/>
  <c r="K180"/>
  <c r="N402"/>
  <c r="N882"/>
  <c r="N929"/>
  <c r="N1218"/>
  <c r="N1306"/>
  <c r="N1346"/>
  <c r="K1427"/>
  <c r="N1530"/>
  <c r="K1635"/>
  <c r="N1682"/>
  <c r="N1874"/>
  <c r="N2073"/>
  <c r="N1113"/>
  <c r="N1233"/>
  <c r="N1497"/>
  <c r="N1521"/>
  <c r="N1561"/>
  <c r="N1649"/>
  <c r="N1761"/>
  <c r="N1865"/>
  <c r="N2017"/>
  <c r="N2049"/>
  <c r="N2249"/>
  <c r="N2273"/>
  <c r="K2157"/>
  <c r="K2242"/>
  <c r="N83"/>
  <c r="N179"/>
  <c r="N205"/>
  <c r="N371"/>
  <c r="N397"/>
  <c r="N445"/>
  <c r="N499"/>
  <c r="N595"/>
  <c r="N724"/>
  <c r="N755"/>
  <c r="N924"/>
  <c r="N1044"/>
  <c r="N1092"/>
  <c r="N1116"/>
  <c r="N1196"/>
  <c r="N1660"/>
  <c r="N1684"/>
  <c r="N1764"/>
  <c r="N1788"/>
  <c r="N1932"/>
  <c r="N1956"/>
  <c r="K1982"/>
  <c r="N2004"/>
  <c r="N2028"/>
  <c r="N2092"/>
  <c r="N2196"/>
  <c r="N2220"/>
  <c r="N491"/>
  <c r="N856"/>
  <c r="N1115"/>
  <c r="N1179"/>
  <c r="N1275"/>
  <c r="N1299"/>
  <c r="N1323"/>
  <c r="N1619"/>
  <c r="N1747"/>
  <c r="N1795"/>
  <c r="N1907"/>
  <c r="N1987"/>
  <c r="N2035"/>
  <c r="N2083"/>
  <c r="N2187"/>
  <c r="N96"/>
  <c r="N64"/>
  <c r="N67"/>
  <c r="K2264"/>
  <c r="N55"/>
  <c r="N62"/>
  <c r="N94"/>
  <c r="N427"/>
  <c r="N428"/>
  <c r="N669"/>
  <c r="N668"/>
  <c r="N1942"/>
  <c r="N1941"/>
  <c r="N2182"/>
  <c r="N2181"/>
  <c r="N2206"/>
  <c r="N2205"/>
  <c r="N2202"/>
  <c r="N190"/>
  <c r="N202"/>
  <c r="N302"/>
  <c r="N315"/>
  <c r="N1589"/>
  <c r="N1588"/>
  <c r="N1725"/>
  <c r="N1722"/>
  <c r="N2042"/>
  <c r="N2041"/>
  <c r="N2037"/>
  <c r="K543"/>
  <c r="K837"/>
  <c r="K1221"/>
  <c r="K1152"/>
  <c r="K1784"/>
  <c r="K1858"/>
  <c r="K748"/>
  <c r="K1785"/>
  <c r="K918"/>
  <c r="K1722"/>
  <c r="K1748"/>
  <c r="K2005"/>
  <c r="K2142"/>
  <c r="K1436"/>
  <c r="K1484"/>
  <c r="K836"/>
  <c r="K1662"/>
  <c r="K1933"/>
  <c r="K1747"/>
  <c r="K2006"/>
  <c r="K2366"/>
  <c r="K1860"/>
  <c r="K1829"/>
  <c r="K1984"/>
  <c r="K2124"/>
  <c r="N193"/>
  <c r="N63"/>
  <c r="N570"/>
  <c r="N117"/>
  <c r="N895"/>
  <c r="N649"/>
  <c r="K2352"/>
  <c r="N340"/>
  <c r="N622"/>
  <c r="N806"/>
  <c r="N878"/>
  <c r="N1142"/>
  <c r="N1438"/>
  <c r="N1606"/>
  <c r="N1654"/>
  <c r="N1790"/>
  <c r="N1870"/>
  <c r="K1983"/>
  <c r="N1133"/>
  <c r="N1653"/>
  <c r="N2109"/>
  <c r="N500"/>
  <c r="N645"/>
  <c r="N1557"/>
  <c r="N1997"/>
  <c r="N2149"/>
  <c r="N2213"/>
  <c r="K85"/>
  <c r="K564"/>
  <c r="K1505"/>
  <c r="N225"/>
  <c r="K273"/>
  <c r="N330"/>
  <c r="N785"/>
  <c r="N1018"/>
  <c r="N1058"/>
  <c r="N1106"/>
  <c r="N1138"/>
  <c r="N1194"/>
  <c r="N1386"/>
  <c r="N1426"/>
  <c r="N1474"/>
  <c r="N1634"/>
  <c r="N1794"/>
  <c r="N1914"/>
  <c r="N1938"/>
  <c r="N2082"/>
  <c r="N2154"/>
  <c r="N2186"/>
  <c r="N1983"/>
  <c r="K2200"/>
  <c r="N2180"/>
  <c r="N1570"/>
  <c r="N834"/>
  <c r="N853"/>
  <c r="N850"/>
  <c r="N973"/>
  <c r="N989"/>
  <c r="N1364"/>
  <c r="N1381"/>
  <c r="N457"/>
  <c r="N456"/>
  <c r="N466"/>
  <c r="N481"/>
  <c r="N578"/>
  <c r="N585"/>
  <c r="N586"/>
  <c r="N744"/>
  <c r="N760"/>
  <c r="N253"/>
  <c r="N265"/>
  <c r="N477"/>
  <c r="N492"/>
  <c r="N515"/>
  <c r="N532"/>
  <c r="N628"/>
  <c r="N626"/>
  <c r="N723"/>
  <c r="N739"/>
  <c r="N762"/>
  <c r="N764"/>
  <c r="N979"/>
  <c r="N991"/>
  <c r="N993"/>
  <c r="N1060"/>
  <c r="N1074"/>
  <c r="N1732"/>
  <c r="N1730"/>
  <c r="K834"/>
  <c r="K1721"/>
  <c r="K1480"/>
  <c r="K2002"/>
  <c r="K1832"/>
  <c r="K2340"/>
  <c r="K1978"/>
  <c r="K2121"/>
  <c r="K2122"/>
  <c r="N198"/>
  <c r="N747"/>
  <c r="N836"/>
  <c r="N108"/>
  <c r="N348"/>
  <c r="N524"/>
  <c r="N977"/>
  <c r="N394"/>
  <c r="N1017"/>
  <c r="N641"/>
  <c r="N874"/>
  <c r="N1016"/>
  <c r="N475"/>
  <c r="N899"/>
  <c r="N647"/>
  <c r="N773"/>
  <c r="N1141"/>
  <c r="N1197"/>
  <c r="N1261"/>
  <c r="K78"/>
  <c r="N418"/>
  <c r="N521"/>
  <c r="N798"/>
  <c r="N926"/>
  <c r="N990"/>
  <c r="N1295"/>
  <c r="N1673"/>
  <c r="K1947"/>
  <c r="K1534"/>
  <c r="K849"/>
  <c r="K1560"/>
  <c r="N1638"/>
  <c r="N125"/>
  <c r="N173"/>
  <c r="N275"/>
  <c r="N365"/>
  <c r="K644"/>
  <c r="N692"/>
  <c r="N916"/>
  <c r="N1012"/>
  <c r="N1428"/>
  <c r="N1628"/>
  <c r="N1652"/>
  <c r="K1700"/>
  <c r="N1756"/>
  <c r="N1900"/>
  <c r="N1924"/>
  <c r="N2020"/>
  <c r="N2052"/>
  <c r="N2188"/>
  <c r="N2337"/>
  <c r="N2304"/>
  <c r="N354"/>
  <c r="N2234"/>
  <c r="N1473"/>
  <c r="N877"/>
  <c r="N893"/>
  <c r="N941"/>
  <c r="N957"/>
  <c r="N1332"/>
  <c r="N1349"/>
  <c r="N1025"/>
  <c r="N1041"/>
  <c r="N1328"/>
  <c r="N1345"/>
  <c r="N1559"/>
  <c r="N1558"/>
  <c r="N635"/>
  <c r="N652"/>
  <c r="N699"/>
  <c r="N716"/>
  <c r="N1222"/>
  <c r="N742"/>
  <c r="N782"/>
  <c r="N902"/>
  <c r="N1094"/>
  <c r="N1166"/>
  <c r="N1214"/>
  <c r="N1238"/>
  <c r="N1262"/>
  <c r="N1358"/>
  <c r="N1478"/>
  <c r="N1526"/>
  <c r="N1630"/>
  <c r="N1694"/>
  <c r="N1958"/>
  <c r="N1982"/>
  <c r="N2022"/>
  <c r="N2070"/>
  <c r="N2110"/>
  <c r="K1552"/>
  <c r="N270"/>
  <c r="N558"/>
  <c r="N802"/>
  <c r="N1189"/>
  <c r="N1277"/>
  <c r="N1445"/>
  <c r="N1565"/>
  <c r="N1597"/>
  <c r="N2125"/>
  <c r="N2157"/>
  <c r="N2221"/>
  <c r="N1125"/>
  <c r="K436"/>
  <c r="N1162"/>
  <c r="N1258"/>
  <c r="K1297"/>
  <c r="N1330"/>
  <c r="N1610"/>
  <c r="N1890"/>
  <c r="N1986"/>
  <c r="N2242"/>
  <c r="N274"/>
  <c r="N546"/>
  <c r="N734"/>
  <c r="K1828"/>
  <c r="N1065"/>
  <c r="N1145"/>
  <c r="N1177"/>
  <c r="N1265"/>
  <c r="N1281"/>
  <c r="N1505"/>
  <c r="N1593"/>
  <c r="N1617"/>
  <c r="N1737"/>
  <c r="N1849"/>
  <c r="N1993"/>
  <c r="N2025"/>
  <c r="K2193"/>
  <c r="K2225"/>
  <c r="N2305"/>
  <c r="K2393"/>
  <c r="N1936"/>
  <c r="N128"/>
  <c r="N176"/>
  <c r="N183"/>
  <c r="N272"/>
  <c r="N279"/>
  <c r="N327"/>
  <c r="N368"/>
  <c r="N448"/>
  <c r="N480"/>
  <c r="N583"/>
  <c r="N695"/>
  <c r="N727"/>
  <c r="N759"/>
  <c r="N919"/>
  <c r="N1032"/>
  <c r="N1216"/>
  <c r="N1424"/>
  <c r="N1448"/>
  <c r="N1472"/>
  <c r="N1496"/>
  <c r="N1680"/>
  <c r="N1704"/>
  <c r="N1808"/>
  <c r="N1944"/>
  <c r="N1968"/>
  <c r="N2024"/>
  <c r="N2080"/>
  <c r="K2099"/>
  <c r="N2128"/>
  <c r="N2176"/>
  <c r="N2256"/>
  <c r="K465"/>
  <c r="K2329"/>
  <c r="K337"/>
  <c r="K593"/>
  <c r="N1063"/>
  <c r="N1111"/>
  <c r="N1199"/>
  <c r="N1223"/>
  <c r="N1247"/>
  <c r="N1271"/>
  <c r="N1303"/>
  <c r="N1367"/>
  <c r="N1391"/>
  <c r="N1415"/>
  <c r="K1444"/>
  <c r="N1575"/>
  <c r="N1599"/>
  <c r="N1839"/>
  <c r="N1863"/>
  <c r="N1959"/>
  <c r="N2039"/>
  <c r="N2167"/>
  <c r="N2247"/>
  <c r="N1629"/>
  <c r="N307"/>
  <c r="N339"/>
  <c r="N419"/>
  <c r="N573"/>
  <c r="N819"/>
  <c r="N851"/>
  <c r="N948"/>
  <c r="N1019"/>
  <c r="N1140"/>
  <c r="N1164"/>
  <c r="N1228"/>
  <c r="N1252"/>
  <c r="N1452"/>
  <c r="N1476"/>
  <c r="N1500"/>
  <c r="N1524"/>
  <c r="N1564"/>
  <c r="N1604"/>
  <c r="N1708"/>
  <c r="K1726"/>
  <c r="N1812"/>
  <c r="N1844"/>
  <c r="N1876"/>
  <c r="N1980"/>
  <c r="N2060"/>
  <c r="N2116"/>
  <c r="N2156"/>
  <c r="N2244"/>
  <c r="N2276"/>
  <c r="N1611"/>
  <c r="N2380"/>
  <c r="N1421"/>
  <c r="N1075"/>
  <c r="N1099"/>
  <c r="N1163"/>
  <c r="N1187"/>
  <c r="N1227"/>
  <c r="N1259"/>
  <c r="N1307"/>
  <c r="N1371"/>
  <c r="N1395"/>
  <c r="N1419"/>
  <c r="N1443"/>
  <c r="N1467"/>
  <c r="N1491"/>
  <c r="N1531"/>
  <c r="N1595"/>
  <c r="N1651"/>
  <c r="N1731"/>
  <c r="N1755"/>
  <c r="N1827"/>
  <c r="N1843"/>
  <c r="N1867"/>
  <c r="N1915"/>
  <c r="N1939"/>
  <c r="N2091"/>
  <c r="N2163"/>
  <c r="N2219"/>
  <c r="N2320"/>
  <c r="N2368"/>
  <c r="N2279"/>
  <c r="N2367"/>
  <c r="N34"/>
  <c r="N2363"/>
  <c r="K16"/>
  <c r="N717"/>
  <c r="N733"/>
  <c r="N1348"/>
  <c r="N1365"/>
  <c r="N1412"/>
  <c r="N1429"/>
  <c r="N1320"/>
  <c r="N1337"/>
  <c r="N640"/>
  <c r="N656"/>
  <c r="N832"/>
  <c r="N848"/>
  <c r="N960"/>
  <c r="N976"/>
  <c r="N2327"/>
  <c r="N2326"/>
  <c r="N2319"/>
  <c r="N2318"/>
  <c r="N1962"/>
  <c r="N646"/>
  <c r="N750"/>
  <c r="N1158"/>
  <c r="N1206"/>
  <c r="N1230"/>
  <c r="N1254"/>
  <c r="N1278"/>
  <c r="N1390"/>
  <c r="N1510"/>
  <c r="N1542"/>
  <c r="N1686"/>
  <c r="N1710"/>
  <c r="N1806"/>
  <c r="N1926"/>
  <c r="N1950"/>
  <c r="K2192"/>
  <c r="N2230"/>
  <c r="N1213"/>
  <c r="N1685"/>
  <c r="N1957"/>
  <c r="N334"/>
  <c r="N382"/>
  <c r="N414"/>
  <c r="N462"/>
  <c r="N574"/>
  <c r="N869"/>
  <c r="N930"/>
  <c r="N1109"/>
  <c r="N1245"/>
  <c r="N1269"/>
  <c r="N1485"/>
  <c r="N1765"/>
  <c r="N1821"/>
  <c r="N1853"/>
  <c r="N2269"/>
  <c r="N2301"/>
  <c r="N2158"/>
  <c r="K529"/>
  <c r="K692"/>
  <c r="N1034"/>
  <c r="N1082"/>
  <c r="K1204"/>
  <c r="N1226"/>
  <c r="N1290"/>
  <c r="N1354"/>
  <c r="N1402"/>
  <c r="N1498"/>
  <c r="N1690"/>
  <c r="N1714"/>
  <c r="N1858"/>
  <c r="N1882"/>
  <c r="N2010"/>
  <c r="N2066"/>
  <c r="N2098"/>
  <c r="N2170"/>
  <c r="N2194"/>
  <c r="K2221"/>
  <c r="N1805"/>
  <c r="N306"/>
  <c r="N450"/>
  <c r="N514"/>
  <c r="N562"/>
  <c r="N680"/>
  <c r="N936"/>
  <c r="N968"/>
  <c r="N1896"/>
  <c r="K1156"/>
  <c r="N2193"/>
  <c r="N1057"/>
  <c r="N1137"/>
  <c r="N1161"/>
  <c r="N1273"/>
  <c r="N1433"/>
  <c r="N1457"/>
  <c r="K1515"/>
  <c r="N1585"/>
  <c r="N1609"/>
  <c r="K1643"/>
  <c r="N1729"/>
  <c r="N1753"/>
  <c r="N1809"/>
  <c r="K1835"/>
  <c r="N1889"/>
  <c r="N1921"/>
  <c r="N1953"/>
  <c r="N1985"/>
  <c r="N2129"/>
  <c r="N2153"/>
  <c r="N2217"/>
  <c r="K2289"/>
  <c r="N1266"/>
  <c r="K132"/>
  <c r="N192"/>
  <c r="N288"/>
  <c r="N343"/>
  <c r="N384"/>
  <c r="N519"/>
  <c r="N592"/>
  <c r="N751"/>
  <c r="N855"/>
  <c r="N1024"/>
  <c r="N1176"/>
  <c r="N1208"/>
  <c r="N1232"/>
  <c r="N1440"/>
  <c r="N1576"/>
  <c r="N1696"/>
  <c r="N1864"/>
  <c r="N1960"/>
  <c r="N2040"/>
  <c r="N2160"/>
  <c r="N2192"/>
  <c r="N2216"/>
  <c r="N2150"/>
  <c r="K1699"/>
  <c r="K401"/>
  <c r="N1079"/>
  <c r="N1103"/>
  <c r="N1191"/>
  <c r="N1239"/>
  <c r="N1287"/>
  <c r="N1327"/>
  <c r="N1407"/>
  <c r="N1431"/>
  <c r="N1519"/>
  <c r="N1567"/>
  <c r="N1615"/>
  <c r="N1655"/>
  <c r="N1687"/>
  <c r="N1727"/>
  <c r="N1831"/>
  <c r="N1855"/>
  <c r="N1999"/>
  <c r="N2031"/>
  <c r="N2055"/>
  <c r="K2104"/>
  <c r="N2159"/>
  <c r="N2183"/>
  <c r="N2124"/>
  <c r="N99"/>
  <c r="N115"/>
  <c r="N301"/>
  <c r="N323"/>
  <c r="N413"/>
  <c r="N563"/>
  <c r="N627"/>
  <c r="N691"/>
  <c r="N756"/>
  <c r="N852"/>
  <c r="N891"/>
  <c r="N1011"/>
  <c r="N1076"/>
  <c r="N1156"/>
  <c r="N1244"/>
  <c r="N1420"/>
  <c r="N1444"/>
  <c r="N1468"/>
  <c r="N1516"/>
  <c r="N1548"/>
  <c r="N1620"/>
  <c r="N1724"/>
  <c r="N1860"/>
  <c r="N1892"/>
  <c r="N2108"/>
  <c r="N2308"/>
  <c r="N2364"/>
  <c r="N1067"/>
  <c r="N1091"/>
  <c r="N1219"/>
  <c r="N1243"/>
  <c r="N1363"/>
  <c r="N1387"/>
  <c r="N1411"/>
  <c r="N1435"/>
  <c r="N1459"/>
  <c r="N1587"/>
  <c r="N1667"/>
  <c r="N1691"/>
  <c r="N1723"/>
  <c r="N1859"/>
  <c r="N1883"/>
  <c r="N1931"/>
  <c r="N2155"/>
  <c r="N2259"/>
  <c r="N2355"/>
  <c r="N2312"/>
  <c r="N53"/>
  <c r="N2274"/>
  <c r="N52"/>
  <c r="N2094"/>
  <c r="N2093"/>
  <c r="N845"/>
  <c r="N861"/>
  <c r="N909"/>
  <c r="N925"/>
  <c r="N2141"/>
  <c r="N2140"/>
  <c r="N1296"/>
  <c r="N1313"/>
  <c r="N1360"/>
  <c r="N1377"/>
  <c r="N1384"/>
  <c r="N1401"/>
  <c r="K1980"/>
  <c r="K1979"/>
  <c r="K2324"/>
  <c r="K2323"/>
  <c r="N800"/>
  <c r="N816"/>
  <c r="N1904"/>
  <c r="N1903"/>
  <c r="N1775"/>
  <c r="N1774"/>
  <c r="N603"/>
  <c r="N620"/>
  <c r="N667"/>
  <c r="N684"/>
  <c r="N763"/>
  <c r="N780"/>
  <c r="N1339"/>
  <c r="N1338"/>
  <c r="N1934"/>
  <c r="N678"/>
  <c r="N814"/>
  <c r="N974"/>
  <c r="N1110"/>
  <c r="N1182"/>
  <c r="N1302"/>
  <c r="N1334"/>
  <c r="N1454"/>
  <c r="N1622"/>
  <c r="N1662"/>
  <c r="N1878"/>
  <c r="N1974"/>
  <c r="N2006"/>
  <c r="N2046"/>
  <c r="N2166"/>
  <c r="N2190"/>
  <c r="K2224"/>
  <c r="K2054"/>
  <c r="N1181"/>
  <c r="N1525"/>
  <c r="N1949"/>
  <c r="N2045"/>
  <c r="N2189"/>
  <c r="N142"/>
  <c r="N526"/>
  <c r="N613"/>
  <c r="N749"/>
  <c r="N1053"/>
  <c r="N1157"/>
  <c r="N1205"/>
  <c r="N1541"/>
  <c r="N1581"/>
  <c r="N1613"/>
  <c r="N2173"/>
  <c r="N2237"/>
  <c r="N2038"/>
  <c r="K1076"/>
  <c r="N1122"/>
  <c r="N1202"/>
  <c r="N1314"/>
  <c r="N1450"/>
  <c r="N1538"/>
  <c r="K1619"/>
  <c r="N1642"/>
  <c r="K1899"/>
  <c r="N1946"/>
  <c r="K1972"/>
  <c r="N712"/>
  <c r="N766"/>
  <c r="N808"/>
  <c r="N1591"/>
  <c r="K1702"/>
  <c r="N1081"/>
  <c r="N1105"/>
  <c r="N1193"/>
  <c r="N1225"/>
  <c r="N1249"/>
  <c r="K1451"/>
  <c r="N1545"/>
  <c r="N1681"/>
  <c r="N1833"/>
  <c r="N1857"/>
  <c r="N2009"/>
  <c r="N2081"/>
  <c r="N2177"/>
  <c r="N2241"/>
  <c r="N2369"/>
  <c r="N1143"/>
  <c r="N160"/>
  <c r="N215"/>
  <c r="N391"/>
  <c r="N432"/>
  <c r="N512"/>
  <c r="N560"/>
  <c r="N879"/>
  <c r="N1064"/>
  <c r="N1088"/>
  <c r="N1112"/>
  <c r="N1144"/>
  <c r="N1256"/>
  <c r="K1329"/>
  <c r="N1512"/>
  <c r="N1544"/>
  <c r="N1608"/>
  <c r="N1640"/>
  <c r="N1720"/>
  <c r="N1744"/>
  <c r="N1928"/>
  <c r="N1984"/>
  <c r="N2016"/>
  <c r="N2064"/>
  <c r="N2088"/>
  <c r="N2240"/>
  <c r="N2272"/>
  <c r="N1965"/>
  <c r="K756"/>
  <c r="N1167"/>
  <c r="K1233"/>
  <c r="K1316"/>
  <c r="N1351"/>
  <c r="N1487"/>
  <c r="N1543"/>
  <c r="N1751"/>
  <c r="N1807"/>
  <c r="N2079"/>
  <c r="N2103"/>
  <c r="N2151"/>
  <c r="K2178"/>
  <c r="N2054"/>
  <c r="K1598"/>
  <c r="N93"/>
  <c r="N141"/>
  <c r="N163"/>
  <c r="N211"/>
  <c r="N269"/>
  <c r="N355"/>
  <c r="N381"/>
  <c r="N483"/>
  <c r="N509"/>
  <c r="N531"/>
  <c r="N884"/>
  <c r="N915"/>
  <c r="N1036"/>
  <c r="N1052"/>
  <c r="N1100"/>
  <c r="N1268"/>
  <c r="N1644"/>
  <c r="N1668"/>
  <c r="N1748"/>
  <c r="N1772"/>
  <c r="N1828"/>
  <c r="N1916"/>
  <c r="N1940"/>
  <c r="N2012"/>
  <c r="N2036"/>
  <c r="N2068"/>
  <c r="N2132"/>
  <c r="N2172"/>
  <c r="N2204"/>
  <c r="N2292"/>
  <c r="N2332"/>
  <c r="N1043"/>
  <c r="N1131"/>
  <c r="N1195"/>
  <c r="N1523"/>
  <c r="N1563"/>
  <c r="N1787"/>
  <c r="N1811"/>
  <c r="N1955"/>
  <c r="N2011"/>
  <c r="N2027"/>
  <c r="N2051"/>
  <c r="N2075"/>
  <c r="N2203"/>
  <c r="N2227"/>
  <c r="N2283"/>
  <c r="N2323"/>
  <c r="N2235"/>
  <c r="N1598"/>
  <c r="N2371"/>
  <c r="N1080"/>
  <c r="N2131"/>
  <c r="N66"/>
  <c r="N78"/>
  <c r="N1522"/>
  <c r="N2379"/>
  <c r="N2311"/>
  <c r="N2375"/>
  <c r="N30"/>
  <c r="N2287"/>
  <c r="N1702"/>
  <c r="N1701"/>
  <c r="N1150"/>
  <c r="N1149"/>
  <c r="N1292"/>
  <c r="N1309"/>
  <c r="N1316"/>
  <c r="N1333"/>
  <c r="N1340"/>
  <c r="N1357"/>
  <c r="N1396"/>
  <c r="N1413"/>
  <c r="N1336"/>
  <c r="N1353"/>
  <c r="N1408"/>
  <c r="N1425"/>
  <c r="N704"/>
  <c r="N720"/>
  <c r="N928"/>
  <c r="N944"/>
  <c r="N1047"/>
  <c r="N1046"/>
  <c r="N579"/>
  <c r="N596"/>
  <c r="N795"/>
  <c r="N812"/>
  <c r="N2303"/>
  <c r="N2302"/>
  <c r="N1062"/>
  <c r="N1246"/>
  <c r="N1494"/>
  <c r="N1534"/>
  <c r="N1614"/>
  <c r="N1798"/>
  <c r="N2222"/>
  <c r="N1165"/>
  <c r="N1493"/>
  <c r="N1877"/>
  <c r="N366"/>
  <c r="N478"/>
  <c r="N781"/>
  <c r="N1101"/>
  <c r="N1237"/>
  <c r="N1389"/>
  <c r="N1749"/>
  <c r="N1813"/>
  <c r="N1845"/>
  <c r="N1989"/>
  <c r="N2261"/>
  <c r="N2293"/>
  <c r="N2018"/>
  <c r="K785"/>
  <c r="N1066"/>
  <c r="N1146"/>
  <c r="N1170"/>
  <c r="N1242"/>
  <c r="N1274"/>
  <c r="N1394"/>
  <c r="N1434"/>
  <c r="N1490"/>
  <c r="N1618"/>
  <c r="N1802"/>
  <c r="K1875"/>
  <c r="N1898"/>
  <c r="N1970"/>
  <c r="N2002"/>
  <c r="N2058"/>
  <c r="N2090"/>
  <c r="N2162"/>
  <c r="K2184"/>
  <c r="N2218"/>
  <c r="N82"/>
  <c r="N114"/>
  <c r="N178"/>
  <c r="N242"/>
  <c r="N290"/>
  <c r="N338"/>
  <c r="N670"/>
  <c r="N840"/>
  <c r="N862"/>
  <c r="N958"/>
  <c r="N1503"/>
  <c r="K1348"/>
  <c r="N1129"/>
  <c r="N1289"/>
  <c r="N1449"/>
  <c r="N1489"/>
  <c r="N1513"/>
  <c r="N1601"/>
  <c r="N1633"/>
  <c r="N1721"/>
  <c r="N1777"/>
  <c r="N1801"/>
  <c r="N1881"/>
  <c r="N1913"/>
  <c r="N1945"/>
  <c r="N1977"/>
  <c r="N2033"/>
  <c r="N2265"/>
  <c r="N2289"/>
  <c r="N2313"/>
  <c r="N2076"/>
  <c r="N1616"/>
  <c r="N112"/>
  <c r="N119"/>
  <c r="N167"/>
  <c r="N208"/>
  <c r="N256"/>
  <c r="N263"/>
  <c r="N311"/>
  <c r="N359"/>
  <c r="N439"/>
  <c r="N471"/>
  <c r="N655"/>
  <c r="N823"/>
  <c r="N975"/>
  <c r="N1040"/>
  <c r="N1168"/>
  <c r="N1200"/>
  <c r="N1456"/>
  <c r="N1480"/>
  <c r="N1568"/>
  <c r="N1664"/>
  <c r="N1688"/>
  <c r="N1768"/>
  <c r="N1792"/>
  <c r="N1816"/>
  <c r="N1856"/>
  <c r="N1952"/>
  <c r="K2011"/>
  <c r="N2112"/>
  <c r="N1711"/>
  <c r="N1071"/>
  <c r="N1119"/>
  <c r="N1207"/>
  <c r="N1231"/>
  <c r="N1255"/>
  <c r="N1375"/>
  <c r="N1399"/>
  <c r="N1511"/>
  <c r="N1583"/>
  <c r="N1639"/>
  <c r="N1679"/>
  <c r="N1847"/>
  <c r="N1943"/>
  <c r="N2023"/>
  <c r="N2175"/>
  <c r="N291"/>
  <c r="N1966"/>
  <c r="N189"/>
  <c r="N237"/>
  <c r="N429"/>
  <c r="N451"/>
  <c r="N557"/>
  <c r="N660"/>
  <c r="N1124"/>
  <c r="N1172"/>
  <c r="N1212"/>
  <c r="N1236"/>
  <c r="K1358"/>
  <c r="N1460"/>
  <c r="N1484"/>
  <c r="N1508"/>
  <c r="N1580"/>
  <c r="N1692"/>
  <c r="N1716"/>
  <c r="N1796"/>
  <c r="K1854"/>
  <c r="N1964"/>
  <c r="N1988"/>
  <c r="N2100"/>
  <c r="N2228"/>
  <c r="N2252"/>
  <c r="N2179"/>
  <c r="N1509"/>
  <c r="N1423"/>
  <c r="N2356"/>
  <c r="N2388"/>
  <c r="N576"/>
  <c r="N1035"/>
  <c r="N1059"/>
  <c r="N1107"/>
  <c r="N1155"/>
  <c r="N1171"/>
  <c r="N1267"/>
  <c r="N1291"/>
  <c r="N1315"/>
  <c r="N1427"/>
  <c r="N1475"/>
  <c r="N1499"/>
  <c r="N1635"/>
  <c r="N1659"/>
  <c r="N1739"/>
  <c r="N1763"/>
  <c r="N1835"/>
  <c r="N1851"/>
  <c r="N1875"/>
  <c r="N1899"/>
  <c r="N1923"/>
  <c r="N1979"/>
  <c r="N2003"/>
  <c r="N2099"/>
  <c r="N2147"/>
  <c r="N2275"/>
  <c r="N2299"/>
  <c r="N2152"/>
  <c r="N2328"/>
  <c r="N2352"/>
  <c r="N1502"/>
  <c r="N80"/>
  <c r="N48"/>
  <c r="N35"/>
  <c r="N51"/>
  <c r="N2383"/>
  <c r="K2306"/>
  <c r="N1826"/>
  <c r="N60"/>
  <c r="N28"/>
  <c r="K48"/>
  <c r="K17"/>
  <c r="K19"/>
  <c r="K18"/>
  <c r="K51"/>
  <c r="K59"/>
  <c r="K21"/>
  <c r="K73"/>
  <c r="K28"/>
  <c r="K20"/>
  <c r="K44"/>
  <c r="K72"/>
  <c r="K77"/>
  <c r="K39"/>
  <c r="K57"/>
  <c r="K74"/>
  <c r="K26"/>
  <c r="K27"/>
  <c r="K45"/>
  <c r="K67"/>
  <c r="K61"/>
  <c r="K29"/>
  <c r="K64"/>
  <c r="K25"/>
  <c r="K35"/>
  <c r="K70"/>
  <c r="K22"/>
  <c r="K75"/>
  <c r="K76"/>
  <c r="K49"/>
  <c r="K63"/>
  <c r="K55"/>
  <c r="K23"/>
  <c r="K34"/>
  <c r="K36"/>
  <c r="K38"/>
  <c r="K50"/>
  <c r="K32"/>
  <c r="K40"/>
  <c r="K69"/>
  <c r="K60"/>
  <c r="K41"/>
  <c r="K46"/>
  <c r="K54"/>
  <c r="K65"/>
  <c r="K62"/>
  <c r="K56"/>
  <c r="K33"/>
  <c r="K43"/>
  <c r="K42"/>
  <c r="K37"/>
  <c r="K53"/>
  <c r="K30"/>
  <c r="K66"/>
  <c r="K31"/>
  <c r="K52"/>
  <c r="K71"/>
  <c r="K68"/>
  <c r="K47"/>
  <c r="K24"/>
  <c r="K58"/>
  <c r="AB1103" l="1"/>
  <c r="AC1103" s="1"/>
  <c r="AD1103" s="1"/>
  <c r="AB1414"/>
  <c r="AC1414" s="1"/>
  <c r="AD1414" s="1"/>
  <c r="AB928"/>
  <c r="AC928" s="1"/>
  <c r="AD928" s="1"/>
  <c r="U881"/>
  <c r="V881" s="1"/>
  <c r="W2399"/>
  <c r="AD2398"/>
  <c r="U1296"/>
  <c r="V1296" s="1"/>
  <c r="V2395"/>
  <c r="W2395" s="1"/>
  <c r="W7"/>
  <c r="W15"/>
  <c r="W13"/>
  <c r="W8"/>
  <c r="W11"/>
  <c r="W19"/>
  <c r="W33"/>
  <c r="W32"/>
  <c r="W22"/>
  <c r="W17"/>
  <c r="W5"/>
  <c r="W16"/>
  <c r="W24"/>
  <c r="W18"/>
  <c r="W10"/>
  <c r="W25"/>
  <c r="W4"/>
  <c r="X4"/>
  <c r="AO4" s="1"/>
  <c r="AP4" s="1"/>
  <c r="W14"/>
  <c r="W27"/>
  <c r="W29"/>
  <c r="W20"/>
  <c r="W9"/>
  <c r="W12"/>
  <c r="W23"/>
  <c r="W26"/>
  <c r="W6"/>
  <c r="W21"/>
  <c r="AD2393"/>
  <c r="AD82"/>
  <c r="AD14"/>
  <c r="AD42"/>
  <c r="AD76"/>
  <c r="AD61"/>
  <c r="AD25"/>
  <c r="AD68"/>
  <c r="AD17"/>
  <c r="AD34"/>
  <c r="AD29"/>
  <c r="AD53"/>
  <c r="AD45"/>
  <c r="AD28"/>
  <c r="AD88"/>
  <c r="AD37"/>
  <c r="AD18"/>
  <c r="AD62"/>
  <c r="AD98"/>
  <c r="AD40"/>
  <c r="AD93"/>
  <c r="AD74"/>
  <c r="AD21"/>
  <c r="AD65"/>
  <c r="AD97"/>
  <c r="AD87"/>
  <c r="AD31"/>
  <c r="AD35"/>
  <c r="AD47"/>
  <c r="AD51"/>
  <c r="AD70"/>
  <c r="AD43"/>
  <c r="AD22"/>
  <c r="AD13"/>
  <c r="AD89"/>
  <c r="AD56"/>
  <c r="AD26"/>
  <c r="AD33"/>
  <c r="AD81"/>
  <c r="AD50"/>
  <c r="AD73"/>
  <c r="AD44"/>
  <c r="AD24"/>
  <c r="AD38"/>
  <c r="AD101"/>
  <c r="AD75"/>
  <c r="AD15"/>
  <c r="AD78"/>
  <c r="AD32"/>
  <c r="AD84"/>
  <c r="AD60"/>
  <c r="AD100"/>
  <c r="AD64"/>
  <c r="AD36"/>
  <c r="AD71"/>
  <c r="AD72"/>
  <c r="AD102"/>
  <c r="AD63"/>
  <c r="AD79"/>
  <c r="AD99"/>
  <c r="AD30"/>
  <c r="AD94"/>
  <c r="AD96"/>
  <c r="AD19"/>
  <c r="AD39"/>
  <c r="AD46"/>
  <c r="AD23"/>
  <c r="AD59"/>
  <c r="AD80"/>
  <c r="AD95"/>
  <c r="AD55"/>
  <c r="AD54"/>
  <c r="AD48"/>
  <c r="AD16"/>
  <c r="AD83"/>
  <c r="AD27"/>
  <c r="AD91"/>
  <c r="AD69"/>
  <c r="AD77"/>
  <c r="AD49"/>
  <c r="AD85"/>
  <c r="AD67"/>
  <c r="AD58"/>
  <c r="AD52"/>
  <c r="AD41"/>
  <c r="AD92"/>
  <c r="AD57"/>
  <c r="AD20"/>
  <c r="AD86"/>
  <c r="AD90"/>
  <c r="AD66"/>
  <c r="AB103"/>
  <c r="AC103" s="1"/>
  <c r="AB2390"/>
  <c r="AC2390" s="1"/>
  <c r="AB2392"/>
  <c r="AC2392" s="1"/>
  <c r="AB2391"/>
  <c r="AC2391" s="1"/>
  <c r="AB2388"/>
  <c r="AC2388" s="1"/>
  <c r="AB2389"/>
  <c r="AC2389" s="1"/>
  <c r="W2393"/>
  <c r="U687"/>
  <c r="V687" s="1"/>
  <c r="AB4"/>
  <c r="AC4" s="1"/>
  <c r="U304"/>
  <c r="V304" s="1"/>
  <c r="U1874"/>
  <c r="V1874" s="1"/>
  <c r="U475"/>
  <c r="V475" s="1"/>
  <c r="AB1424"/>
  <c r="AC1424" s="1"/>
  <c r="U1302"/>
  <c r="V1302" s="1"/>
  <c r="U533"/>
  <c r="V533" s="1"/>
  <c r="U2049"/>
  <c r="V2049" s="1"/>
  <c r="U2197"/>
  <c r="V2197" s="1"/>
  <c r="U2155"/>
  <c r="V2155" s="1"/>
  <c r="U2116"/>
  <c r="V2116" s="1"/>
  <c r="U564"/>
  <c r="V564" s="1"/>
  <c r="U45"/>
  <c r="V45" s="1"/>
  <c r="AB1674"/>
  <c r="AC1674" s="1"/>
  <c r="U1415"/>
  <c r="V1415" s="1"/>
  <c r="AB230"/>
  <c r="AC230" s="1"/>
  <c r="U806"/>
  <c r="V806" s="1"/>
  <c r="AB939"/>
  <c r="AC939" s="1"/>
  <c r="U1551"/>
  <c r="V1551" s="1"/>
  <c r="U1986"/>
  <c r="V1986" s="1"/>
  <c r="U1181"/>
  <c r="V1181" s="1"/>
  <c r="AB1102"/>
  <c r="AC1102" s="1"/>
  <c r="AB2058"/>
  <c r="AC2058" s="1"/>
  <c r="U269"/>
  <c r="V269" s="1"/>
  <c r="AB584"/>
  <c r="AC584" s="1"/>
  <c r="AB1421"/>
  <c r="AC1421" s="1"/>
  <c r="U1193"/>
  <c r="V1193" s="1"/>
  <c r="U1780"/>
  <c r="V1780" s="1"/>
  <c r="U1067"/>
  <c r="V1067" s="1"/>
  <c r="U1204"/>
  <c r="V1204" s="1"/>
  <c r="U1092"/>
  <c r="V1092" s="1"/>
  <c r="U1207"/>
  <c r="V1207" s="1"/>
  <c r="U399"/>
  <c r="V399" s="1"/>
  <c r="U1535"/>
  <c r="V1535" s="1"/>
  <c r="U2042"/>
  <c r="V2042" s="1"/>
  <c r="U805"/>
  <c r="V805" s="1"/>
  <c r="U393"/>
  <c r="V393" s="1"/>
  <c r="U785"/>
  <c r="V785" s="1"/>
  <c r="U1797"/>
  <c r="V1797" s="1"/>
  <c r="U1990"/>
  <c r="V1990" s="1"/>
  <c r="U1307"/>
  <c r="V1307" s="1"/>
  <c r="U1532"/>
  <c r="V1532" s="1"/>
  <c r="U733"/>
  <c r="V733" s="1"/>
  <c r="U316"/>
  <c r="V316" s="1"/>
  <c r="U1498"/>
  <c r="V1498" s="1"/>
  <c r="U497"/>
  <c r="V497" s="1"/>
  <c r="U880"/>
  <c r="V880" s="1"/>
  <c r="U2301"/>
  <c r="V2301" s="1"/>
  <c r="U198"/>
  <c r="V198" s="1"/>
  <c r="U1313"/>
  <c r="V1313" s="1"/>
  <c r="U2012"/>
  <c r="V2012" s="1"/>
  <c r="U1119"/>
  <c r="V1119" s="1"/>
  <c r="U1251"/>
  <c r="V1251" s="1"/>
  <c r="U1649"/>
  <c r="V1649" s="1"/>
  <c r="U1587"/>
  <c r="V1587" s="1"/>
  <c r="U1392"/>
  <c r="V1392" s="1"/>
  <c r="U501"/>
  <c r="V501" s="1"/>
  <c r="U2166"/>
  <c r="V2166" s="1"/>
  <c r="U1438"/>
  <c r="V1438" s="1"/>
  <c r="U1327"/>
  <c r="V1327" s="1"/>
  <c r="U1316"/>
  <c r="V1316" s="1"/>
  <c r="U1330"/>
  <c r="V1330" s="1"/>
  <c r="U1035"/>
  <c r="V1035" s="1"/>
  <c r="U1378"/>
  <c r="V1378" s="1"/>
  <c r="U2117"/>
  <c r="V2117" s="1"/>
  <c r="U1674"/>
  <c r="V1674" s="1"/>
  <c r="U101"/>
  <c r="V101" s="1"/>
  <c r="U2350"/>
  <c r="V2350" s="1"/>
  <c r="U919"/>
  <c r="V919" s="1"/>
  <c r="U1816"/>
  <c r="V1816" s="1"/>
  <c r="U1323"/>
  <c r="V1323" s="1"/>
  <c r="U1125"/>
  <c r="V1125" s="1"/>
  <c r="AB1422"/>
  <c r="AC1422" s="1"/>
  <c r="AB1107"/>
  <c r="AC1107" s="1"/>
  <c r="AB1703"/>
  <c r="AC1703" s="1"/>
  <c r="AB921"/>
  <c r="AC921" s="1"/>
  <c r="AB1131"/>
  <c r="AC1131" s="1"/>
  <c r="AB740"/>
  <c r="AC740" s="1"/>
  <c r="AB923"/>
  <c r="AC923" s="1"/>
  <c r="AB233"/>
  <c r="AC233" s="1"/>
  <c r="AB736"/>
  <c r="AC736" s="1"/>
  <c r="AD944"/>
  <c r="AD406"/>
  <c r="AD522"/>
  <c r="AD1962"/>
  <c r="AD706"/>
  <c r="AD222"/>
  <c r="AD247"/>
  <c r="AD1303"/>
  <c r="AD1039"/>
  <c r="AD1751"/>
  <c r="AD1619"/>
  <c r="AD531"/>
  <c r="AD1536"/>
  <c r="AD808"/>
  <c r="AD288"/>
  <c r="AD1545"/>
  <c r="AD1322"/>
  <c r="AD2153"/>
  <c r="AD738"/>
  <c r="AD279"/>
  <c r="AD2216"/>
  <c r="AD632"/>
  <c r="AD348"/>
  <c r="AD774"/>
  <c r="AD2065"/>
  <c r="AD787"/>
  <c r="AD1226"/>
  <c r="AD2125"/>
  <c r="AD950"/>
  <c r="AD2363"/>
  <c r="AD2319"/>
  <c r="AD2201"/>
  <c r="AD2217"/>
  <c r="AD1590"/>
  <c r="AD263"/>
  <c r="AD1363"/>
  <c r="AD275"/>
  <c r="AD1280"/>
  <c r="AD680"/>
  <c r="AD160"/>
  <c r="AD2024"/>
  <c r="AD138"/>
  <c r="AD2026"/>
  <c r="AD2242"/>
  <c r="AD2237"/>
  <c r="AD1559"/>
  <c r="AD343"/>
  <c r="AD746"/>
  <c r="AD2367"/>
  <c r="AD1738"/>
  <c r="AD1971"/>
  <c r="AD1179"/>
  <c r="AD411"/>
  <c r="AD1665"/>
  <c r="AD1001"/>
  <c r="AD585"/>
  <c r="AD193"/>
  <c r="AD1368"/>
  <c r="AD634"/>
  <c r="AD1781"/>
  <c r="AD1690"/>
  <c r="AD1314"/>
  <c r="AD423"/>
  <c r="AD1618"/>
  <c r="AD1654"/>
  <c r="AD2145"/>
  <c r="AD1063"/>
  <c r="AD1451"/>
  <c r="AD683"/>
  <c r="AD2300"/>
  <c r="AD1481"/>
  <c r="AD1233"/>
  <c r="AD785"/>
  <c r="AD489"/>
  <c r="AD361"/>
  <c r="AD105"/>
  <c r="AD1768"/>
  <c r="AD1256"/>
  <c r="AD278"/>
  <c r="AD1958"/>
  <c r="AD1941"/>
  <c r="AD1502"/>
  <c r="AD1162"/>
  <c r="AD2101"/>
  <c r="AD2231"/>
  <c r="AD511"/>
  <c r="AD1794"/>
  <c r="AD927"/>
  <c r="AD1250"/>
  <c r="AD590"/>
  <c r="AD2011"/>
  <c r="AD1211"/>
  <c r="AD443"/>
  <c r="AD1697"/>
  <c r="AD1017"/>
  <c r="AD633"/>
  <c r="AD241"/>
  <c r="AD1472"/>
  <c r="AD1628"/>
  <c r="AD860"/>
  <c r="AD1733"/>
  <c r="AD1325"/>
  <c r="AD485"/>
  <c r="AD1572"/>
  <c r="AD804"/>
  <c r="AD1876"/>
  <c r="AD1660"/>
  <c r="AD892"/>
  <c r="AD2028"/>
  <c r="AD1125"/>
  <c r="AD365"/>
  <c r="AD2082"/>
  <c r="AD1270"/>
  <c r="AD2077"/>
  <c r="AD454"/>
  <c r="AD418"/>
  <c r="AD1965"/>
  <c r="AD2143"/>
  <c r="AD1055"/>
  <c r="AD487"/>
  <c r="AD199"/>
  <c r="AD2270"/>
  <c r="AD2090"/>
  <c r="AD2159"/>
  <c r="AD1111"/>
  <c r="AD2286"/>
  <c r="AD1714"/>
  <c r="AD1863"/>
  <c r="AD847"/>
  <c r="AD998"/>
  <c r="AD506"/>
  <c r="AD1551"/>
  <c r="AD2139"/>
  <c r="AD1843"/>
  <c r="AD1571"/>
  <c r="AD1315"/>
  <c r="AD1059"/>
  <c r="AD803"/>
  <c r="AD547"/>
  <c r="AD291"/>
  <c r="AD2184"/>
  <c r="AD1296"/>
  <c r="AD270"/>
  <c r="AD314"/>
  <c r="AD1986"/>
  <c r="AD2285"/>
  <c r="AD2158"/>
  <c r="AD1786"/>
  <c r="AD2249"/>
  <c r="AD1807"/>
  <c r="AD119"/>
  <c r="AD1855"/>
  <c r="AD786"/>
  <c r="AD166"/>
  <c r="AD1747"/>
  <c r="AD979"/>
  <c r="AD147"/>
  <c r="AD1400"/>
  <c r="AD744"/>
  <c r="AD224"/>
  <c r="AD1425"/>
  <c r="AD2118"/>
  <c r="AD1262"/>
  <c r="AD2045"/>
  <c r="AD1818"/>
  <c r="AD2137"/>
  <c r="AD1850"/>
  <c r="AD479"/>
  <c r="AD2050"/>
  <c r="AD2238"/>
  <c r="AD902"/>
  <c r="AD2131"/>
  <c r="AD1307"/>
  <c r="AD539"/>
  <c r="AD2164"/>
  <c r="AD1065"/>
  <c r="AD513"/>
  <c r="AD129"/>
  <c r="AD1471"/>
  <c r="AD274"/>
  <c r="AD2371"/>
  <c r="AD2066"/>
  <c r="AD790"/>
  <c r="AD446"/>
  <c r="AD559"/>
  <c r="AD374"/>
  <c r="AD2013"/>
  <c r="AD879"/>
  <c r="AD1583"/>
  <c r="AD1579"/>
  <c r="AD811"/>
  <c r="AD2272"/>
  <c r="AD1113"/>
  <c r="AD721"/>
  <c r="AD297"/>
  <c r="AD1640"/>
  <c r="AD1378"/>
  <c r="AD1954"/>
  <c r="AD422"/>
  <c r="AD1838"/>
  <c r="AD1410"/>
  <c r="AD1773"/>
  <c r="AD535"/>
  <c r="AD2351"/>
  <c r="AD2346"/>
  <c r="AD994"/>
  <c r="AD1899"/>
  <c r="AD851"/>
  <c r="AD2152"/>
  <c r="AD936"/>
  <c r="AD416"/>
  <c r="AD1289"/>
  <c r="AD1114"/>
  <c r="AD2133"/>
  <c r="AD958"/>
  <c r="AD2349"/>
  <c r="AD498"/>
  <c r="AD2269"/>
  <c r="AD1623"/>
  <c r="AD1319"/>
  <c r="AD2031"/>
  <c r="AD1691"/>
  <c r="AD2384"/>
  <c r="AD1153"/>
  <c r="AD713"/>
  <c r="AD321"/>
  <c r="AD1624"/>
  <c r="AD2226"/>
  <c r="AD2229"/>
  <c r="AD1238"/>
  <c r="AD946"/>
  <c r="AD2338"/>
  <c r="AD1919"/>
  <c r="AD143"/>
  <c r="AD1935"/>
  <c r="AD1066"/>
  <c r="AD1810"/>
  <c r="AD1995"/>
  <c r="AD1195"/>
  <c r="AD171"/>
  <c r="AD913"/>
  <c r="AD1676"/>
  <c r="AD730"/>
  <c r="AD2291"/>
  <c r="AD2278"/>
  <c r="AD1906"/>
  <c r="AD1933"/>
  <c r="AD2202"/>
  <c r="AD223"/>
  <c r="AD1999"/>
  <c r="AD1974"/>
  <c r="AD2221"/>
  <c r="AD1127"/>
  <c r="AD1467"/>
  <c r="AD699"/>
  <c r="AD2136"/>
  <c r="AD1185"/>
  <c r="AD761"/>
  <c r="AD369"/>
  <c r="AD1720"/>
  <c r="AD1848"/>
  <c r="AD1116"/>
  <c r="AD220"/>
  <c r="AD1581"/>
  <c r="AD813"/>
  <c r="AD1884"/>
  <c r="AD1060"/>
  <c r="AD292"/>
  <c r="AD1912"/>
  <c r="AD1148"/>
  <c r="AD316"/>
  <c r="AD1381"/>
  <c r="AD613"/>
  <c r="AD575"/>
  <c r="AD2310"/>
  <c r="AD1893"/>
  <c r="AD1446"/>
  <c r="AD1106"/>
  <c r="AD2292"/>
  <c r="AD1072"/>
  <c r="AD424"/>
  <c r="AD450"/>
  <c r="AD2046"/>
  <c r="AD1574"/>
  <c r="AD1901"/>
  <c r="AD358"/>
  <c r="AD394"/>
  <c r="AD2097"/>
  <c r="AD1026"/>
  <c r="AD399"/>
  <c r="AD1370"/>
  <c r="AD1430"/>
  <c r="AD1543"/>
  <c r="AD2247"/>
  <c r="AD2035"/>
  <c r="AD1235"/>
  <c r="AD403"/>
  <c r="AD1664"/>
  <c r="AD1152"/>
  <c r="AD872"/>
  <c r="AD480"/>
  <c r="AD2064"/>
  <c r="AD1161"/>
  <c r="AD2381"/>
  <c r="AD2190"/>
  <c r="AD398"/>
  <c r="AD1098"/>
  <c r="AD582"/>
  <c r="AD2111"/>
  <c r="AD191"/>
  <c r="AD2127"/>
  <c r="AD1594"/>
  <c r="AD815"/>
  <c r="AD346"/>
  <c r="AD1835"/>
  <c r="AD1051"/>
  <c r="AD283"/>
  <c r="AD1537"/>
  <c r="AD937"/>
  <c r="AD649"/>
  <c r="AD257"/>
  <c r="AD1504"/>
  <c r="AD1514"/>
  <c r="AD518"/>
  <c r="AD682"/>
  <c r="AD758"/>
  <c r="AD610"/>
  <c r="AD2348"/>
  <c r="AD1359"/>
  <c r="AD2317"/>
  <c r="AD1399"/>
  <c r="AD190"/>
  <c r="AD1094"/>
  <c r="AD2147"/>
  <c r="AD1323"/>
  <c r="AD555"/>
  <c r="AD2188"/>
  <c r="AD1361"/>
  <c r="AD849"/>
  <c r="AD425"/>
  <c r="AD169"/>
  <c r="AD1384"/>
  <c r="AD1921"/>
  <c r="AD1610"/>
  <c r="AD1022"/>
  <c r="AD284"/>
  <c r="AD2353"/>
  <c r="AD2128"/>
  <c r="AD2210"/>
  <c r="AD2187"/>
  <c r="AD1255"/>
  <c r="AD134"/>
  <c r="AD2055"/>
  <c r="AD2320"/>
  <c r="AD1064"/>
  <c r="AD544"/>
  <c r="AD1808"/>
  <c r="AD430"/>
  <c r="AD462"/>
  <c r="AD1846"/>
  <c r="AD1442"/>
  <c r="AD2219"/>
  <c r="AD870"/>
  <c r="AD615"/>
  <c r="AD878"/>
  <c r="AD910"/>
  <c r="AD999"/>
  <c r="AD1435"/>
  <c r="AD667"/>
  <c r="AD155"/>
  <c r="AD1401"/>
  <c r="AD873"/>
  <c r="AD449"/>
  <c r="AD1952"/>
  <c r="AD826"/>
  <c r="AD1318"/>
  <c r="AD1134"/>
  <c r="AD206"/>
  <c r="AD114"/>
  <c r="AD1710"/>
  <c r="AD791"/>
  <c r="AD1742"/>
  <c r="AD863"/>
  <c r="AD1383"/>
  <c r="AD2103"/>
  <c r="AD1707"/>
  <c r="AD427"/>
  <c r="AD1745"/>
  <c r="AD1041"/>
  <c r="AD657"/>
  <c r="AD1512"/>
  <c r="AD1944"/>
  <c r="AD2354"/>
  <c r="AD2365"/>
  <c r="AD550"/>
  <c r="AD490"/>
  <c r="AD2169"/>
  <c r="AD1159"/>
  <c r="AD1830"/>
  <c r="AD2167"/>
  <c r="AD1723"/>
  <c r="AD955"/>
  <c r="AD187"/>
  <c r="AD1433"/>
  <c r="AD889"/>
  <c r="AD497"/>
  <c r="AD113"/>
  <c r="AD1208"/>
  <c r="AD1372"/>
  <c r="AD604"/>
  <c r="AD1477"/>
  <c r="AD1069"/>
  <c r="AD237"/>
  <c r="AD1316"/>
  <c r="AD556"/>
  <c r="AD1240"/>
  <c r="AD1404"/>
  <c r="AD636"/>
  <c r="AD1637"/>
  <c r="AD869"/>
  <c r="AD2020"/>
  <c r="AD1706"/>
  <c r="AD2195"/>
  <c r="AD2214"/>
  <c r="AD1842"/>
  <c r="AD734"/>
  <c r="AD1890"/>
  <c r="AD1552"/>
  <c r="AD309"/>
  <c r="AD751"/>
  <c r="AD2230"/>
  <c r="AD1861"/>
  <c r="AD1350"/>
  <c r="AD1050"/>
  <c r="AD1462"/>
  <c r="AD711"/>
  <c r="AD1526"/>
  <c r="AD767"/>
  <c r="AD1949"/>
  <c r="AD1215"/>
  <c r="AD1491"/>
  <c r="AD659"/>
  <c r="AD2376"/>
  <c r="AD1000"/>
  <c r="AD616"/>
  <c r="AD352"/>
  <c r="AD1673"/>
  <c r="AD2081"/>
  <c r="AD2262"/>
  <c r="AD1877"/>
  <c r="AD1390"/>
  <c r="AD402"/>
  <c r="AD2254"/>
  <c r="AD1023"/>
  <c r="AD2030"/>
  <c r="AD1079"/>
  <c r="AD1831"/>
  <c r="AD1519"/>
  <c r="AD1563"/>
  <c r="AD795"/>
  <c r="AD2132"/>
  <c r="AD1281"/>
  <c r="AD809"/>
  <c r="AD385"/>
  <c r="AD1752"/>
  <c r="AD1210"/>
  <c r="AD2037"/>
  <c r="AD1694"/>
  <c r="AD1298"/>
  <c r="AD1997"/>
  <c r="AD2156"/>
  <c r="AD295"/>
  <c r="AD194"/>
  <c r="AD1895"/>
  <c r="AD570"/>
  <c r="AD1851"/>
  <c r="AD1067"/>
  <c r="AD299"/>
  <c r="AD1617"/>
  <c r="AD977"/>
  <c r="AD593"/>
  <c r="AD1984"/>
  <c r="AD1128"/>
  <c r="AD322"/>
  <c r="AD1918"/>
  <c r="AD499"/>
  <c r="AD123"/>
  <c r="AD605"/>
  <c r="AD561"/>
  <c r="AD1994"/>
  <c r="AD1626"/>
  <c r="AD2206"/>
  <c r="AD1174"/>
  <c r="AD2197"/>
  <c r="AD2337"/>
  <c r="AD334"/>
  <c r="AD2006"/>
  <c r="AD1142"/>
  <c r="AD110"/>
  <c r="AD1634"/>
  <c r="AD890"/>
  <c r="AD210"/>
  <c r="AD1599"/>
  <c r="AD2236"/>
  <c r="AD838"/>
  <c r="AD466"/>
  <c r="AD1527"/>
  <c r="AD607"/>
  <c r="AD335"/>
  <c r="AD2268"/>
  <c r="AD782"/>
  <c r="AD626"/>
  <c r="AD1567"/>
  <c r="AD2244"/>
  <c r="AD846"/>
  <c r="AD2335"/>
  <c r="AD1287"/>
  <c r="AD2302"/>
  <c r="AD1650"/>
  <c r="AD2007"/>
  <c r="AD975"/>
  <c r="AD1963"/>
  <c r="AD1683"/>
  <c r="AD1427"/>
  <c r="AD1171"/>
  <c r="AD915"/>
  <c r="AD595"/>
  <c r="AD339"/>
  <c r="AD2372"/>
  <c r="AD2092"/>
  <c r="AD1600"/>
  <c r="AD1344"/>
  <c r="AD1104"/>
  <c r="AD968"/>
  <c r="AD840"/>
  <c r="AD712"/>
  <c r="AD448"/>
  <c r="AD320"/>
  <c r="AD192"/>
  <c r="AD1936"/>
  <c r="AD1609"/>
  <c r="AD1353"/>
  <c r="AD553"/>
  <c r="AD1825"/>
  <c r="AD2018"/>
  <c r="AD1666"/>
  <c r="AD578"/>
  <c r="AD822"/>
  <c r="AD2205"/>
  <c r="AD2368"/>
  <c r="AD390"/>
  <c r="AD2014"/>
  <c r="AD1198"/>
  <c r="AD150"/>
  <c r="AD1642"/>
  <c r="AD898"/>
  <c r="AD242"/>
  <c r="AD1178"/>
  <c r="AD2281"/>
  <c r="AD1558"/>
  <c r="AD1090"/>
  <c r="AD1847"/>
  <c r="AD407"/>
  <c r="AD127"/>
  <c r="AD1622"/>
  <c r="AD1498"/>
  <c r="AD1879"/>
  <c r="AD799"/>
  <c r="AD1470"/>
  <c r="AD874"/>
  <c r="AD1575"/>
  <c r="AD2093"/>
  <c r="AD286"/>
  <c r="AD2279"/>
  <c r="AD1247"/>
  <c r="AD2043"/>
  <c r="AD1755"/>
  <c r="AD1499"/>
  <c r="AD1243"/>
  <c r="AD987"/>
  <c r="AD731"/>
  <c r="AD475"/>
  <c r="AD219"/>
  <c r="AD2264"/>
  <c r="AD1729"/>
  <c r="AD1465"/>
  <c r="AD1217"/>
  <c r="AD1033"/>
  <c r="AD905"/>
  <c r="AD777"/>
  <c r="AD617"/>
  <c r="AD481"/>
  <c r="AD353"/>
  <c r="AD225"/>
  <c r="AD2080"/>
  <c r="AD1688"/>
  <c r="AD1440"/>
  <c r="AD1074"/>
  <c r="AD2140"/>
  <c r="AD1018"/>
  <c r="AD1798"/>
  <c r="AD2227"/>
  <c r="AD1909"/>
  <c r="AD2294"/>
  <c r="AD2222"/>
  <c r="AD1454"/>
  <c r="AD494"/>
  <c r="AD1874"/>
  <c r="AD1138"/>
  <c r="AD298"/>
  <c r="AD2193"/>
  <c r="AD886"/>
  <c r="AD2358"/>
  <c r="AD1946"/>
  <c r="AD2175"/>
  <c r="AD1087"/>
  <c r="AD495"/>
  <c r="AD207"/>
  <c r="AD2334"/>
  <c r="AD2130"/>
  <c r="AD2199"/>
  <c r="AD1143"/>
  <c r="AD1774"/>
  <c r="AD2034"/>
  <c r="AD1639"/>
  <c r="AD2324"/>
  <c r="AD470"/>
  <c r="AD2343"/>
  <c r="AD1311"/>
  <c r="AD2067"/>
  <c r="AD1771"/>
  <c r="AD1515"/>
  <c r="AD1259"/>
  <c r="AD1003"/>
  <c r="AD747"/>
  <c r="AD491"/>
  <c r="AD235"/>
  <c r="AD2196"/>
  <c r="AD2228"/>
  <c r="AD1553"/>
  <c r="AD1297"/>
  <c r="AD1073"/>
  <c r="AD945"/>
  <c r="AD817"/>
  <c r="AD689"/>
  <c r="AD521"/>
  <c r="AD393"/>
  <c r="AD265"/>
  <c r="AD137"/>
  <c r="AD1856"/>
  <c r="AD1576"/>
  <c r="AD1320"/>
  <c r="AD2072"/>
  <c r="AD1740"/>
  <c r="AD678"/>
  <c r="AD2309"/>
  <c r="AD2057"/>
  <c r="AD370"/>
  <c r="AD614"/>
  <c r="AD2069"/>
  <c r="AD1961"/>
  <c r="AD1082"/>
  <c r="AD1734"/>
  <c r="AD806"/>
  <c r="AD2138"/>
  <c r="AD1354"/>
  <c r="AD650"/>
  <c r="AD2267"/>
  <c r="AD2347"/>
  <c r="AD2284"/>
  <c r="AD654"/>
  <c r="AD250"/>
  <c r="AD1423"/>
  <c r="AD583"/>
  <c r="AD311"/>
  <c r="AD1833"/>
  <c r="AD2290"/>
  <c r="AD2271"/>
  <c r="AD1207"/>
  <c r="AD1929"/>
  <c r="AD2106"/>
  <c r="AD1959"/>
  <c r="AD935"/>
  <c r="AD1246"/>
  <c r="AD810"/>
  <c r="AD1375"/>
  <c r="AD2091"/>
  <c r="AD1787"/>
  <c r="AD1531"/>
  <c r="AD1275"/>
  <c r="AD1019"/>
  <c r="AD763"/>
  <c r="AD507"/>
  <c r="AD251"/>
  <c r="AD2364"/>
  <c r="AD1761"/>
  <c r="AD1497"/>
  <c r="AD1249"/>
  <c r="AD1049"/>
  <c r="AD793"/>
  <c r="AD665"/>
  <c r="AD529"/>
  <c r="AD401"/>
  <c r="AD273"/>
  <c r="AD145"/>
  <c r="AD2108"/>
  <c r="AD1528"/>
  <c r="AD1272"/>
  <c r="AD1976"/>
  <c r="AD1692"/>
  <c r="AD1436"/>
  <c r="AD1180"/>
  <c r="AD924"/>
  <c r="AD668"/>
  <c r="AD404"/>
  <c r="AD1836"/>
  <c r="AD1541"/>
  <c r="AD1645"/>
  <c r="AD1389"/>
  <c r="AD1133"/>
  <c r="AD877"/>
  <c r="AD621"/>
  <c r="AD301"/>
  <c r="AD2012"/>
  <c r="AD1636"/>
  <c r="AD1380"/>
  <c r="AD1124"/>
  <c r="AD868"/>
  <c r="AD612"/>
  <c r="AD364"/>
  <c r="AD2004"/>
  <c r="AD1304"/>
  <c r="AD2040"/>
  <c r="AD1724"/>
  <c r="AD1468"/>
  <c r="AD1212"/>
  <c r="AD956"/>
  <c r="AD692"/>
  <c r="AD436"/>
  <c r="AD124"/>
  <c r="AD1701"/>
  <c r="AD1445"/>
  <c r="AD1189"/>
  <c r="AD933"/>
  <c r="AD685"/>
  <c r="AD429"/>
  <c r="AD165"/>
  <c r="AD1873"/>
  <c r="AD1510"/>
  <c r="AD2194"/>
  <c r="AD618"/>
  <c r="AD1670"/>
  <c r="AD182"/>
  <c r="AD2021"/>
  <c r="AD2339"/>
  <c r="AD434"/>
  <c r="AD1638"/>
  <c r="AD742"/>
  <c r="AD2042"/>
  <c r="AD1290"/>
  <c r="AD602"/>
  <c r="AD2382"/>
  <c r="AD2251"/>
  <c r="AD186"/>
  <c r="AD934"/>
  <c r="AD1327"/>
  <c r="AD551"/>
  <c r="AD287"/>
  <c r="AD2029"/>
  <c r="AD342"/>
  <c r="AD447"/>
  <c r="AD1367"/>
  <c r="AD2361"/>
  <c r="AD158"/>
  <c r="AD2119"/>
  <c r="AD1718"/>
  <c r="AD1122"/>
  <c r="AD1815"/>
  <c r="AD775"/>
  <c r="AD1915"/>
  <c r="AD1635"/>
  <c r="AD1379"/>
  <c r="AD1123"/>
  <c r="AD867"/>
  <c r="AD611"/>
  <c r="AD355"/>
  <c r="AD2208"/>
  <c r="AD2176"/>
  <c r="AD1616"/>
  <c r="AD1360"/>
  <c r="AD1112"/>
  <c r="AD976"/>
  <c r="AD848"/>
  <c r="AD720"/>
  <c r="AD2165"/>
  <c r="AD1934"/>
  <c r="AD1538"/>
  <c r="AD1865"/>
  <c r="AD754"/>
  <c r="AD2293"/>
  <c r="AD378"/>
  <c r="AD438"/>
  <c r="AD1910"/>
  <c r="AD2163"/>
  <c r="AD1339"/>
  <c r="AD571"/>
  <c r="AD2160"/>
  <c r="AD1081"/>
  <c r="AD697"/>
  <c r="AD433"/>
  <c r="AD1888"/>
  <c r="AD2104"/>
  <c r="AD988"/>
  <c r="AD1964"/>
  <c r="AD1197"/>
  <c r="AD357"/>
  <c r="AD1444"/>
  <c r="AD684"/>
  <c r="AD1841"/>
  <c r="AD1532"/>
  <c r="AD764"/>
  <c r="AD1772"/>
  <c r="AD997"/>
  <c r="AD229"/>
  <c r="AD1606"/>
  <c r="AD478"/>
  <c r="AD2122"/>
  <c r="AD990"/>
  <c r="AD762"/>
  <c r="AD2314"/>
  <c r="AD623"/>
  <c r="AD942"/>
  <c r="AD631"/>
  <c r="AD226"/>
  <c r="AD1770"/>
  <c r="AD1979"/>
  <c r="AD1187"/>
  <c r="AD419"/>
  <c r="AD1680"/>
  <c r="AD1008"/>
  <c r="AD624"/>
  <c r="AD200"/>
  <c r="AD1441"/>
  <c r="AD1597"/>
  <c r="AD829"/>
  <c r="AD1652"/>
  <c r="AD773"/>
  <c r="AD1956"/>
  <c r="AD116"/>
  <c r="AD388"/>
  <c r="AD509"/>
  <c r="AD1140"/>
  <c r="AD1100"/>
  <c r="AD1333"/>
  <c r="AD1484"/>
  <c r="AD1926"/>
  <c r="AD1957"/>
  <c r="AD1542"/>
  <c r="AD1194"/>
  <c r="AD2301"/>
  <c r="AD718"/>
  <c r="AD591"/>
  <c r="AD319"/>
  <c r="AD2356"/>
  <c r="AD1503"/>
  <c r="AD2316"/>
  <c r="AD566"/>
  <c r="AD2255"/>
  <c r="AD1231"/>
  <c r="AD2054"/>
  <c r="AD1466"/>
  <c r="AD1943"/>
  <c r="AD911"/>
  <c r="AD1947"/>
  <c r="AD1667"/>
  <c r="AD1411"/>
  <c r="AD1155"/>
  <c r="AD899"/>
  <c r="AD643"/>
  <c r="AD387"/>
  <c r="AD131"/>
  <c r="AD2148"/>
  <c r="AD1712"/>
  <c r="AD1448"/>
  <c r="AD1200"/>
  <c r="AD1024"/>
  <c r="AD896"/>
  <c r="AD768"/>
  <c r="AD640"/>
  <c r="AD504"/>
  <c r="AD376"/>
  <c r="AD248"/>
  <c r="AD120"/>
  <c r="AD1721"/>
  <c r="AD1473"/>
  <c r="AD1209"/>
  <c r="AD1864"/>
  <c r="AD1629"/>
  <c r="AD1373"/>
  <c r="AD1117"/>
  <c r="AD861"/>
  <c r="AD533"/>
  <c r="AD285"/>
  <c r="AD1852"/>
  <c r="AD1556"/>
  <c r="AD1300"/>
  <c r="AD1044"/>
  <c r="AD788"/>
  <c r="AD540"/>
  <c r="AD276"/>
  <c r="AD1844"/>
  <c r="AD2022"/>
  <c r="AD1922"/>
  <c r="AD2142"/>
  <c r="AD1566"/>
  <c r="AD2355"/>
  <c r="AD1973"/>
  <c r="AD2243"/>
  <c r="AD2342"/>
  <c r="AD1550"/>
  <c r="AD606"/>
  <c r="AD1938"/>
  <c r="AD1202"/>
  <c r="AD546"/>
  <c r="AD2094"/>
  <c r="AD2051"/>
  <c r="AD2181"/>
  <c r="AD750"/>
  <c r="AD2287"/>
  <c r="AD1223"/>
  <c r="AD527"/>
  <c r="AD239"/>
  <c r="AD2073"/>
  <c r="AD1930"/>
  <c r="AD2071"/>
  <c r="AD1015"/>
  <c r="AD1398"/>
  <c r="AD722"/>
  <c r="AD1511"/>
  <c r="AD1869"/>
  <c r="AD126"/>
  <c r="AD2215"/>
  <c r="AD1183"/>
  <c r="AD2027"/>
  <c r="AD1739"/>
  <c r="AD1483"/>
  <c r="AD1227"/>
  <c r="AD971"/>
  <c r="AD715"/>
  <c r="AD459"/>
  <c r="AD203"/>
  <c r="AD2288"/>
  <c r="AD1777"/>
  <c r="AD1521"/>
  <c r="AD1265"/>
  <c r="AD1057"/>
  <c r="AD929"/>
  <c r="AD801"/>
  <c r="AD673"/>
  <c r="AD537"/>
  <c r="AD409"/>
  <c r="AD281"/>
  <c r="AD153"/>
  <c r="AD1544"/>
  <c r="AD2008"/>
  <c r="AD1708"/>
  <c r="AD1452"/>
  <c r="AD1196"/>
  <c r="AD940"/>
  <c r="AD676"/>
  <c r="AD420"/>
  <c r="AD172"/>
  <c r="AD1749"/>
  <c r="AD1570"/>
  <c r="AD1822"/>
  <c r="AD2259"/>
  <c r="AD2341"/>
  <c r="AD1486"/>
  <c r="AD1882"/>
  <c r="AD458"/>
  <c r="AD2061"/>
  <c r="AD630"/>
  <c r="AD1391"/>
  <c r="AD303"/>
  <c r="AD2218"/>
  <c r="AD2373"/>
  <c r="AD1671"/>
  <c r="AD2375"/>
  <c r="AD1779"/>
  <c r="AD1075"/>
  <c r="AD2296"/>
  <c r="AD1432"/>
  <c r="AD920"/>
  <c r="AD432"/>
  <c r="AD2000"/>
  <c r="AD1129"/>
  <c r="AD1357"/>
  <c r="AD653"/>
  <c r="AD1732"/>
  <c r="AD1028"/>
  <c r="AD260"/>
  <c r="AD1362"/>
  <c r="AD959"/>
  <c r="AD2245"/>
  <c r="AD1286"/>
  <c r="AD1254"/>
  <c r="AD1698"/>
  <c r="AD146"/>
  <c r="AD1785"/>
  <c r="AD714"/>
  <c r="AD647"/>
  <c r="AD2374"/>
  <c r="AD1431"/>
  <c r="AD442"/>
  <c r="AD690"/>
  <c r="AD1867"/>
  <c r="AD1011"/>
  <c r="AD307"/>
  <c r="AD1696"/>
  <c r="AD984"/>
  <c r="AD600"/>
  <c r="AD208"/>
  <c r="AD1385"/>
  <c r="AD1485"/>
  <c r="AD589"/>
  <c r="AD1668"/>
  <c r="AD964"/>
  <c r="AD196"/>
  <c r="AD970"/>
  <c r="AD1186"/>
  <c r="AD1182"/>
  <c r="AD2155"/>
  <c r="AD1331"/>
  <c r="AD563"/>
  <c r="AD1760"/>
  <c r="AD1048"/>
  <c r="AD664"/>
  <c r="AD272"/>
  <c r="AD1457"/>
  <c r="AD1613"/>
  <c r="AD909"/>
  <c r="AD141"/>
  <c r="AD1092"/>
  <c r="AD324"/>
  <c r="AD1493"/>
  <c r="AD1237"/>
  <c r="AD981"/>
  <c r="AD725"/>
  <c r="AD477"/>
  <c r="AD213"/>
  <c r="AD2225"/>
  <c r="AD2306"/>
  <c r="AD154"/>
  <c r="AD1190"/>
  <c r="AD663"/>
  <c r="AD502"/>
  <c r="AD2357"/>
  <c r="AD1199"/>
  <c r="AD1647"/>
  <c r="AD1595"/>
  <c r="AD827"/>
  <c r="AD2260"/>
  <c r="AD1313"/>
  <c r="AD825"/>
  <c r="AD305"/>
  <c r="AD1336"/>
  <c r="AD1756"/>
  <c r="AD1244"/>
  <c r="AD468"/>
  <c r="AD1709"/>
  <c r="AD677"/>
  <c r="AD1700"/>
  <c r="AD932"/>
  <c r="AD164"/>
  <c r="AD1857"/>
  <c r="AD1020"/>
  <c r="AD188"/>
  <c r="AD1253"/>
  <c r="AD493"/>
  <c r="AD1110"/>
  <c r="AD234"/>
  <c r="AD2177"/>
  <c r="AD2266"/>
  <c r="AD106"/>
  <c r="AD562"/>
  <c r="AD351"/>
  <c r="AD778"/>
  <c r="AD1030"/>
  <c r="AD1913"/>
  <c r="AD1031"/>
  <c r="AD1443"/>
  <c r="AD675"/>
  <c r="AD2232"/>
  <c r="AD1168"/>
  <c r="AD752"/>
  <c r="AD328"/>
  <c r="AD1689"/>
  <c r="AD1800"/>
  <c r="AD1085"/>
  <c r="AD2044"/>
  <c r="AD1029"/>
  <c r="AD261"/>
  <c r="AD628"/>
  <c r="AD908"/>
  <c r="AD1269"/>
  <c r="AD1396"/>
  <c r="AD180"/>
  <c r="AD2060"/>
  <c r="AD445"/>
  <c r="AD1898"/>
  <c r="AD2323"/>
  <c r="AD2326"/>
  <c r="AD1914"/>
  <c r="AD1981"/>
  <c r="AD290"/>
  <c r="AD598"/>
  <c r="AD1288"/>
  <c r="AD372"/>
  <c r="AD426"/>
  <c r="AD214"/>
  <c r="AD726"/>
  <c r="AD2257"/>
  <c r="AD882"/>
  <c r="AD122"/>
  <c r="AD1989"/>
  <c r="AD2275"/>
  <c r="AD2350"/>
  <c r="AD1582"/>
  <c r="AD646"/>
  <c r="AD1978"/>
  <c r="AD1234"/>
  <c r="AD554"/>
  <c r="AD2325"/>
  <c r="AD1837"/>
  <c r="AD2182"/>
  <c r="AD1682"/>
  <c r="AD2079"/>
  <c r="AD991"/>
  <c r="AD471"/>
  <c r="AD183"/>
  <c r="AD1990"/>
  <c r="AD1970"/>
  <c r="AD2095"/>
  <c r="AD1047"/>
  <c r="AD2198"/>
  <c r="AD1530"/>
  <c r="AD1799"/>
  <c r="AD783"/>
  <c r="AD814"/>
  <c r="AD258"/>
  <c r="AD1487"/>
  <c r="AD2123"/>
  <c r="AD1819"/>
  <c r="AD1555"/>
  <c r="AD1299"/>
  <c r="AD1043"/>
  <c r="AD723"/>
  <c r="AD467"/>
  <c r="AD211"/>
  <c r="AD2212"/>
  <c r="AD1728"/>
  <c r="AD1464"/>
  <c r="AD1032"/>
  <c r="AD904"/>
  <c r="AD776"/>
  <c r="AD648"/>
  <c r="AD512"/>
  <c r="AD384"/>
  <c r="AD256"/>
  <c r="AD128"/>
  <c r="AD1737"/>
  <c r="AD1489"/>
  <c r="AD1225"/>
  <c r="AD1896"/>
  <c r="AD974"/>
  <c r="AD1795"/>
  <c r="AD922"/>
  <c r="AD1662"/>
  <c r="AD2256"/>
  <c r="AD1054"/>
  <c r="AD834"/>
  <c r="AD1881"/>
  <c r="AD1695"/>
  <c r="AD1463"/>
  <c r="AD2223"/>
  <c r="AD1306"/>
  <c r="AD1875"/>
  <c r="AD1083"/>
  <c r="AD315"/>
  <c r="AD1569"/>
  <c r="AD953"/>
  <c r="AD569"/>
  <c r="AD177"/>
  <c r="AD1592"/>
  <c r="AD1500"/>
  <c r="AD732"/>
  <c r="AD1605"/>
  <c r="AD1453"/>
  <c r="AD941"/>
  <c r="AD109"/>
  <c r="AD1188"/>
  <c r="AD428"/>
  <c r="AD1096"/>
  <c r="AD1276"/>
  <c r="AD500"/>
  <c r="AD1509"/>
  <c r="AD741"/>
  <c r="AD1764"/>
  <c r="AD978"/>
  <c r="AD2141"/>
  <c r="AD1854"/>
  <c r="AD1450"/>
  <c r="AD1426"/>
  <c r="AD1646"/>
  <c r="AD1591"/>
  <c r="AD1827"/>
  <c r="AD1655"/>
  <c r="AD1351"/>
  <c r="AD2063"/>
  <c r="AD1699"/>
  <c r="AD931"/>
  <c r="AD163"/>
  <c r="AD1416"/>
  <c r="AD880"/>
  <c r="AD488"/>
  <c r="AD2096"/>
  <c r="AD1177"/>
  <c r="AD1341"/>
  <c r="AD573"/>
  <c r="AD1285"/>
  <c r="AD525"/>
  <c r="AD1460"/>
  <c r="AD1292"/>
  <c r="AD1717"/>
  <c r="AD117"/>
  <c r="AD700"/>
  <c r="AD588"/>
  <c r="AD821"/>
  <c r="AD1727"/>
  <c r="AD1518"/>
  <c r="AD2211"/>
  <c r="AD558"/>
  <c r="AD514"/>
  <c r="AD2180"/>
  <c r="AD1455"/>
  <c r="AD474"/>
  <c r="AD1792"/>
  <c r="AD592"/>
  <c r="AD456"/>
  <c r="AD296"/>
  <c r="AD168"/>
  <c r="AD1968"/>
  <c r="AD1625"/>
  <c r="AD1369"/>
  <c r="AD1097"/>
  <c r="AD1889"/>
  <c r="AD1533"/>
  <c r="AD1277"/>
  <c r="AD1021"/>
  <c r="AD765"/>
  <c r="AD317"/>
  <c r="AD1916"/>
  <c r="AD1588"/>
  <c r="AD1221"/>
  <c r="AD965"/>
  <c r="AD709"/>
  <c r="AD461"/>
  <c r="AD197"/>
  <c r="AD1828"/>
  <c r="AD1012"/>
  <c r="AD508"/>
  <c r="AD1908"/>
  <c r="AD1228"/>
  <c r="AD780"/>
  <c r="AD268"/>
  <c r="AD1653"/>
  <c r="AD1141"/>
  <c r="AD381"/>
  <c r="AD1924"/>
  <c r="AD1332"/>
  <c r="AD1076"/>
  <c r="AD564"/>
  <c r="AD2036"/>
  <c r="AD972"/>
  <c r="AD452"/>
  <c r="AD1804"/>
  <c r="AD1205"/>
  <c r="AD701"/>
  <c r="AD2052"/>
  <c r="AD830"/>
  <c r="AD1762"/>
  <c r="AD1458"/>
  <c r="AD2086"/>
  <c r="AD1070"/>
  <c r="AD2261"/>
  <c r="AD1829"/>
  <c r="AD1630"/>
  <c r="AD2126"/>
  <c r="AD1302"/>
  <c r="AD302"/>
  <c r="AD1754"/>
  <c r="AD1010"/>
  <c r="AD354"/>
  <c r="AD2297"/>
  <c r="AD1382"/>
  <c r="AD2273"/>
  <c r="AD2330"/>
  <c r="AD2263"/>
  <c r="AD1191"/>
  <c r="AD519"/>
  <c r="AD231"/>
  <c r="AD1993"/>
  <c r="AD2362"/>
  <c r="AD2303"/>
  <c r="AD1239"/>
  <c r="AD2009"/>
  <c r="AD2146"/>
  <c r="AD1991"/>
  <c r="AD967"/>
  <c r="AD1374"/>
  <c r="AD842"/>
  <c r="AD1679"/>
  <c r="AD2171"/>
  <c r="AD1883"/>
  <c r="AD1603"/>
  <c r="AD1347"/>
  <c r="AD1091"/>
  <c r="AD835"/>
  <c r="AD579"/>
  <c r="AD323"/>
  <c r="AD2360"/>
  <c r="AD2312"/>
  <c r="AD1648"/>
  <c r="AD1392"/>
  <c r="AD1136"/>
  <c r="AD992"/>
  <c r="AD864"/>
  <c r="AD608"/>
  <c r="AD472"/>
  <c r="AD344"/>
  <c r="AD216"/>
  <c r="AD2032"/>
  <c r="AD1657"/>
  <c r="AD1409"/>
  <c r="AD1145"/>
  <c r="AD2017"/>
  <c r="AD1565"/>
  <c r="AD1309"/>
  <c r="AD1053"/>
  <c r="AD797"/>
  <c r="AD469"/>
  <c r="AD221"/>
  <c r="AD1748"/>
  <c r="AD1492"/>
  <c r="AD1236"/>
  <c r="AD980"/>
  <c r="AD724"/>
  <c r="AD476"/>
  <c r="AD212"/>
  <c r="AD2033"/>
  <c r="AD1826"/>
  <c r="AD1474"/>
  <c r="AD1858"/>
  <c r="AD1166"/>
  <c r="AD2277"/>
  <c r="AD1845"/>
  <c r="AD1821"/>
  <c r="AD2134"/>
  <c r="AD1334"/>
  <c r="AD310"/>
  <c r="AD1778"/>
  <c r="AD1042"/>
  <c r="AD362"/>
  <c r="AD2321"/>
  <c r="AD1805"/>
  <c r="AD2345"/>
  <c r="AD1554"/>
  <c r="AD2047"/>
  <c r="AD951"/>
  <c r="AD463"/>
  <c r="AD175"/>
  <c r="AD1950"/>
  <c r="AD1282"/>
  <c r="AD1823"/>
  <c r="AD686"/>
  <c r="AD2295"/>
  <c r="AD1263"/>
  <c r="AD2166"/>
  <c r="AD1562"/>
  <c r="AD1975"/>
  <c r="AD943"/>
  <c r="AD1955"/>
  <c r="AD1675"/>
  <c r="AD1419"/>
  <c r="AD1163"/>
  <c r="AD907"/>
  <c r="AD651"/>
  <c r="AD395"/>
  <c r="AD139"/>
  <c r="AD2200"/>
  <c r="AD1713"/>
  <c r="AD1449"/>
  <c r="AD1201"/>
  <c r="AD1025"/>
  <c r="AD897"/>
  <c r="AD769"/>
  <c r="AD641"/>
  <c r="AD505"/>
  <c r="AD377"/>
  <c r="AD249"/>
  <c r="AD121"/>
  <c r="AD1736"/>
  <c r="AD1488"/>
  <c r="AD1224"/>
  <c r="AD1880"/>
  <c r="AD1644"/>
  <c r="AD1388"/>
  <c r="AD1132"/>
  <c r="AD876"/>
  <c r="AD620"/>
  <c r="AD356"/>
  <c r="AD108"/>
  <c r="AD1685"/>
  <c r="AD2282"/>
  <c r="AD1862"/>
  <c r="AD2157"/>
  <c r="AD2178"/>
  <c r="AD1046"/>
  <c r="AD1506"/>
  <c r="AD2235"/>
  <c r="AD2369"/>
  <c r="AD1402"/>
  <c r="AD855"/>
  <c r="AD282"/>
  <c r="AD1766"/>
  <c r="AD903"/>
  <c r="AD1615"/>
  <c r="AD1587"/>
  <c r="AD883"/>
  <c r="AD2116"/>
  <c r="AD1312"/>
  <c r="AD824"/>
  <c r="AD336"/>
  <c r="AD1705"/>
  <c r="AD1832"/>
  <c r="AD1165"/>
  <c r="AD453"/>
  <c r="AD1540"/>
  <c r="AD836"/>
  <c r="AD132"/>
  <c r="AD1222"/>
  <c r="AD330"/>
  <c r="AD2053"/>
  <c r="AD930"/>
  <c r="AD798"/>
  <c r="AD1346"/>
  <c r="AD2241"/>
  <c r="AD2129"/>
  <c r="AD2207"/>
  <c r="AD503"/>
  <c r="AD414"/>
  <c r="AD895"/>
  <c r="AD1415"/>
  <c r="AD1871"/>
  <c r="AD1651"/>
  <c r="AD819"/>
  <c r="AD115"/>
  <c r="AD1496"/>
  <c r="AD888"/>
  <c r="AD496"/>
  <c r="AD112"/>
  <c r="AD1193"/>
  <c r="AD1293"/>
  <c r="AD389"/>
  <c r="AD1476"/>
  <c r="AD772"/>
  <c r="AD1940"/>
  <c r="AD1719"/>
  <c r="AD1927"/>
  <c r="AD1274"/>
  <c r="AD1931"/>
  <c r="AD1139"/>
  <c r="AD371"/>
  <c r="AD1568"/>
  <c r="AD952"/>
  <c r="AD568"/>
  <c r="AD176"/>
  <c r="AD1257"/>
  <c r="AD717"/>
  <c r="AD1820"/>
  <c r="AD900"/>
  <c r="AD2068"/>
  <c r="AD1429"/>
  <c r="AD1173"/>
  <c r="AD917"/>
  <c r="AD661"/>
  <c r="AD413"/>
  <c r="AD149"/>
  <c r="AD1809"/>
  <c r="AD253"/>
  <c r="AD745"/>
  <c r="AD757"/>
  <c r="AD118"/>
  <c r="AD2005"/>
  <c r="AD2307"/>
  <c r="AD2366"/>
  <c r="AD1598"/>
  <c r="AD702"/>
  <c r="AD2002"/>
  <c r="AD1258"/>
  <c r="AD586"/>
  <c r="AD238"/>
  <c r="AD1917"/>
  <c r="AD1853"/>
  <c r="AD318"/>
  <c r="AD2359"/>
  <c r="AD1295"/>
  <c r="AD543"/>
  <c r="AD255"/>
  <c r="AD2377"/>
  <c r="AD254"/>
  <c r="AD2383"/>
  <c r="AD1335"/>
  <c r="AD2289"/>
  <c r="AD2386"/>
  <c r="AD2087"/>
  <c r="AD1071"/>
  <c r="AD1678"/>
  <c r="AD1034"/>
  <c r="AD1783"/>
  <c r="AD727"/>
  <c r="AD1907"/>
  <c r="AD1627"/>
  <c r="AD1371"/>
  <c r="AD1115"/>
  <c r="AD859"/>
  <c r="AD603"/>
  <c r="AD347"/>
  <c r="AD2144"/>
  <c r="AD2124"/>
  <c r="AD1601"/>
  <c r="AD1345"/>
  <c r="AD1105"/>
  <c r="AD969"/>
  <c r="AD841"/>
  <c r="AD681"/>
  <c r="AD545"/>
  <c r="AD417"/>
  <c r="AD289"/>
  <c r="AD161"/>
  <c r="AD1824"/>
  <c r="AD1560"/>
  <c r="AD2083"/>
  <c r="AD178"/>
  <c r="AD1722"/>
  <c r="AD926"/>
  <c r="AD918"/>
  <c r="AD2149"/>
  <c r="AD2192"/>
  <c r="AD2154"/>
  <c r="AD1878"/>
  <c r="AD1006"/>
  <c r="AD2274"/>
  <c r="AD1482"/>
  <c r="AD794"/>
  <c r="AD2203"/>
  <c r="AD2283"/>
  <c r="AD1578"/>
  <c r="AD966"/>
  <c r="AD658"/>
  <c r="AD1631"/>
  <c r="AD639"/>
  <c r="AD359"/>
  <c r="AD1987"/>
  <c r="AD1062"/>
  <c r="AD906"/>
  <c r="AD1687"/>
  <c r="AD655"/>
  <c r="AD1126"/>
  <c r="AD2151"/>
  <c r="AD1135"/>
  <c r="AD1814"/>
  <c r="AD1242"/>
  <c r="AD1839"/>
  <c r="AD807"/>
  <c r="AD1923"/>
  <c r="AD1643"/>
  <c r="AD1387"/>
  <c r="AD875"/>
  <c r="AD619"/>
  <c r="AD363"/>
  <c r="AD107"/>
  <c r="AD2100"/>
  <c r="AD1681"/>
  <c r="AD1417"/>
  <c r="AD1169"/>
  <c r="AD1009"/>
  <c r="AD881"/>
  <c r="AD753"/>
  <c r="AD625"/>
  <c r="AD457"/>
  <c r="AD329"/>
  <c r="AD201"/>
  <c r="AD2112"/>
  <c r="AD1704"/>
  <c r="AD1456"/>
  <c r="AD1192"/>
  <c r="AD1816"/>
  <c r="AD1612"/>
  <c r="AD1358"/>
  <c r="AD1859"/>
  <c r="AD1326"/>
  <c r="AD2253"/>
  <c r="AD1813"/>
  <c r="AD1478"/>
  <c r="AD2102"/>
  <c r="AD1294"/>
  <c r="AD262"/>
  <c r="AD1730"/>
  <c r="AD986"/>
  <c r="AD338"/>
  <c r="AD2265"/>
  <c r="AD1230"/>
  <c r="AD1894"/>
  <c r="AD1490"/>
  <c r="AD1983"/>
  <c r="AD887"/>
  <c r="AD439"/>
  <c r="AD159"/>
  <c r="AD1158"/>
  <c r="AD1058"/>
  <c r="AD1759"/>
  <c r="AD687"/>
  <c r="AD1278"/>
  <c r="AD530"/>
  <c r="AD1447"/>
  <c r="AD2305"/>
  <c r="AD2114"/>
  <c r="AD1903"/>
  <c r="AD871"/>
  <c r="AD1939"/>
  <c r="AD1659"/>
  <c r="AD1403"/>
  <c r="AD1147"/>
  <c r="AD891"/>
  <c r="AD635"/>
  <c r="AD379"/>
  <c r="AD2328"/>
  <c r="AD2252"/>
  <c r="AD1633"/>
  <c r="AD1377"/>
  <c r="AD1121"/>
  <c r="AD985"/>
  <c r="AD857"/>
  <c r="AD729"/>
  <c r="AD601"/>
  <c r="AD465"/>
  <c r="AD337"/>
  <c r="AD209"/>
  <c r="AD2016"/>
  <c r="AD1656"/>
  <c r="AD1408"/>
  <c r="AD1144"/>
  <c r="AD1985"/>
  <c r="AD1564"/>
  <c r="AD1308"/>
  <c r="AD1052"/>
  <c r="AD796"/>
  <c r="AD532"/>
  <c r="AD156"/>
  <c r="AD1669"/>
  <c r="AD1413"/>
  <c r="AD1517"/>
  <c r="AD1261"/>
  <c r="AD1005"/>
  <c r="AD749"/>
  <c r="AD421"/>
  <c r="AD173"/>
  <c r="AD2113"/>
  <c r="AD1508"/>
  <c r="AD1252"/>
  <c r="AD996"/>
  <c r="AD492"/>
  <c r="AD228"/>
  <c r="AD2105"/>
  <c r="AD1176"/>
  <c r="AD1784"/>
  <c r="AD1596"/>
  <c r="AD1340"/>
  <c r="AD1084"/>
  <c r="AD828"/>
  <c r="AD572"/>
  <c r="AD252"/>
  <c r="AD1900"/>
  <c r="AD1573"/>
  <c r="AD1317"/>
  <c r="AD1061"/>
  <c r="AD805"/>
  <c r="AD557"/>
  <c r="AD293"/>
  <c r="AD1892"/>
  <c r="AD831"/>
  <c r="AD1418"/>
  <c r="AD1170"/>
  <c r="AD2378"/>
  <c r="AD862"/>
  <c r="AD2213"/>
  <c r="AD1765"/>
  <c r="AD982"/>
  <c r="AD2038"/>
  <c r="AD1206"/>
  <c r="AD198"/>
  <c r="AD1658"/>
  <c r="AD914"/>
  <c r="AD266"/>
  <c r="AD2161"/>
  <c r="AD638"/>
  <c r="AD2318"/>
  <c r="AD1218"/>
  <c r="AD1887"/>
  <c r="AD759"/>
  <c r="AD415"/>
  <c r="AD135"/>
  <c r="AD1686"/>
  <c r="AD1586"/>
  <c r="AD1911"/>
  <c r="AD823"/>
  <c r="AD1614"/>
  <c r="AD1002"/>
  <c r="AD1607"/>
  <c r="AD2333"/>
  <c r="AD382"/>
  <c r="AD2311"/>
  <c r="AD1279"/>
  <c r="AD2059"/>
  <c r="AD1763"/>
  <c r="AD1507"/>
  <c r="AD1251"/>
  <c r="AD995"/>
  <c r="AD739"/>
  <c r="AD483"/>
  <c r="AD227"/>
  <c r="AD2276"/>
  <c r="AD1744"/>
  <c r="AD1480"/>
  <c r="AD1232"/>
  <c r="AD1040"/>
  <c r="AD912"/>
  <c r="AD784"/>
  <c r="AD656"/>
  <c r="AD520"/>
  <c r="AD549"/>
  <c r="AD542"/>
  <c r="AD501"/>
  <c r="AD816"/>
  <c r="AD688"/>
  <c r="AD560"/>
  <c r="AD392"/>
  <c r="AD264"/>
  <c r="AD136"/>
  <c r="AD1840"/>
  <c r="AD1561"/>
  <c r="AD1305"/>
  <c r="AD2056"/>
  <c r="AD1725"/>
  <c r="AD1469"/>
  <c r="AD1213"/>
  <c r="AD957"/>
  <c r="AD693"/>
  <c r="AD189"/>
  <c r="AD1788"/>
  <c r="AD1548"/>
  <c r="AD1157"/>
  <c r="AD901"/>
  <c r="AD645"/>
  <c r="AD397"/>
  <c r="AD133"/>
  <c r="AD2001"/>
  <c r="AD884"/>
  <c r="AD380"/>
  <c r="AD1905"/>
  <c r="AD1164"/>
  <c r="AD652"/>
  <c r="AD140"/>
  <c r="AD1525"/>
  <c r="AD1013"/>
  <c r="AD245"/>
  <c r="AD1937"/>
  <c r="AD1268"/>
  <c r="AD948"/>
  <c r="AD444"/>
  <c r="AD1780"/>
  <c r="AD844"/>
  <c r="AD332"/>
  <c r="AD1589"/>
  <c r="AD1077"/>
  <c r="AD629"/>
  <c r="AD1796"/>
  <c r="AD2336"/>
  <c r="AD2115"/>
  <c r="AD1897"/>
  <c r="AD386"/>
  <c r="AD670"/>
  <c r="AD2173"/>
  <c r="AD2304"/>
  <c r="AD2385"/>
  <c r="AD1942"/>
  <c r="AD1086"/>
  <c r="AD2322"/>
  <c r="AD1546"/>
  <c r="AD850"/>
  <c r="AD170"/>
  <c r="AD1945"/>
  <c r="AD294"/>
  <c r="AD1966"/>
  <c r="AD1522"/>
  <c r="AD2015"/>
  <c r="AD919"/>
  <c r="AD455"/>
  <c r="AD167"/>
  <c r="AD1886"/>
  <c r="AD1866"/>
  <c r="AD2039"/>
  <c r="AD983"/>
  <c r="AD2110"/>
  <c r="AD1338"/>
  <c r="AD1735"/>
  <c r="AD271"/>
  <c r="AD622"/>
  <c r="AD162"/>
  <c r="AD1407"/>
  <c r="AD2099"/>
  <c r="AD1803"/>
  <c r="AD1539"/>
  <c r="AD1283"/>
  <c r="AD1027"/>
  <c r="AD771"/>
  <c r="AD515"/>
  <c r="AD259"/>
  <c r="AD2308"/>
  <c r="AD2352"/>
  <c r="AD1584"/>
  <c r="AD1328"/>
  <c r="AD1088"/>
  <c r="AD960"/>
  <c r="AD832"/>
  <c r="AD704"/>
  <c r="AD576"/>
  <c r="AD440"/>
  <c r="AD312"/>
  <c r="AD184"/>
  <c r="AD1904"/>
  <c r="AD1593"/>
  <c r="AD1337"/>
  <c r="AD2120"/>
  <c r="AD1757"/>
  <c r="AD1501"/>
  <c r="AD1245"/>
  <c r="AD989"/>
  <c r="AD733"/>
  <c r="AD405"/>
  <c r="AD157"/>
  <c r="AD1684"/>
  <c r="AD1428"/>
  <c r="AD1172"/>
  <c r="AD916"/>
  <c r="AD660"/>
  <c r="AD412"/>
  <c r="AD148"/>
  <c r="AD1758"/>
  <c r="AD1130"/>
  <c r="AD2329"/>
  <c r="AD482"/>
  <c r="AD766"/>
  <c r="AD2189"/>
  <c r="AD2313"/>
  <c r="AD142"/>
  <c r="AD1998"/>
  <c r="AD2370"/>
  <c r="AD1602"/>
  <c r="AD858"/>
  <c r="AD202"/>
  <c r="AD1977"/>
  <c r="AD486"/>
  <c r="AD2070"/>
  <c r="AD938"/>
  <c r="AD1775"/>
  <c r="AD695"/>
  <c r="AD391"/>
  <c r="AD111"/>
  <c r="AD1438"/>
  <c r="AD538"/>
  <c r="AD1535"/>
  <c r="AD2089"/>
  <c r="AD2250"/>
  <c r="AD2023"/>
  <c r="AD1007"/>
  <c r="AD1494"/>
  <c r="AD962"/>
  <c r="AD1711"/>
  <c r="AD2179"/>
  <c r="AD1891"/>
  <c r="AD1611"/>
  <c r="AD1355"/>
  <c r="AD1099"/>
  <c r="AD843"/>
  <c r="AD587"/>
  <c r="AD331"/>
  <c r="AD2344"/>
  <c r="AD1649"/>
  <c r="AD1393"/>
  <c r="AD1137"/>
  <c r="AD993"/>
  <c r="AD865"/>
  <c r="AD737"/>
  <c r="AD609"/>
  <c r="AD473"/>
  <c r="AD345"/>
  <c r="AD2048"/>
  <c r="AD1672"/>
  <c r="AD1160"/>
  <c r="AD2049"/>
  <c r="AD1580"/>
  <c r="AD1324"/>
  <c r="AD1068"/>
  <c r="AD812"/>
  <c r="AD548"/>
  <c r="AD300"/>
  <c r="AD1996"/>
  <c r="AD2258"/>
  <c r="AD1266"/>
  <c r="AD1925"/>
  <c r="AD2246"/>
  <c r="AD510"/>
  <c r="AD1146"/>
  <c r="AD1534"/>
  <c r="AD2204"/>
  <c r="AD130"/>
  <c r="AD567"/>
  <c r="AD1790"/>
  <c r="AD1967"/>
  <c r="AD2074"/>
  <c r="AD1870"/>
  <c r="AD839"/>
  <c r="AD1459"/>
  <c r="AD691"/>
  <c r="AD2280"/>
  <c r="AD1120"/>
  <c r="AD728"/>
  <c r="AD240"/>
  <c r="AD1513"/>
  <c r="AD1677"/>
  <c r="AD973"/>
  <c r="AD269"/>
  <c r="AD1412"/>
  <c r="AD644"/>
  <c r="AD1812"/>
  <c r="AD1834"/>
  <c r="AD1014"/>
  <c r="AD1797"/>
  <c r="AD2078"/>
  <c r="AD246"/>
  <c r="AD954"/>
  <c r="AD2315"/>
  <c r="AD1150"/>
  <c r="AD1663"/>
  <c r="AD367"/>
  <c r="AD1746"/>
  <c r="AD1849"/>
  <c r="AD2185"/>
  <c r="AD1095"/>
  <c r="AD1395"/>
  <c r="AD627"/>
  <c r="AD2248"/>
  <c r="AD1248"/>
  <c r="AD792"/>
  <c r="AD400"/>
  <c r="AD1769"/>
  <c r="AD1960"/>
  <c r="AD1037"/>
  <c r="AD205"/>
  <c r="AD1284"/>
  <c r="AD306"/>
  <c r="AD671"/>
  <c r="AD1167"/>
  <c r="AD2135"/>
  <c r="AD1715"/>
  <c r="AD947"/>
  <c r="AD179"/>
  <c r="AD1376"/>
  <c r="AD856"/>
  <c r="AD464"/>
  <c r="AD1872"/>
  <c r="AD2088"/>
  <c r="AD1229"/>
  <c r="AD517"/>
  <c r="AD1604"/>
  <c r="AD708"/>
  <c r="AD1969"/>
  <c r="AD1365"/>
  <c r="AD1109"/>
  <c r="AD853"/>
  <c r="AD597"/>
  <c r="AD341"/>
  <c r="AD1988"/>
  <c r="AD1621"/>
  <c r="AD360"/>
  <c r="AD232"/>
  <c r="AD104"/>
  <c r="AD1753"/>
  <c r="AD1505"/>
  <c r="AD1241"/>
  <c r="AD1928"/>
  <c r="AD1661"/>
  <c r="AD1405"/>
  <c r="AD1149"/>
  <c r="AD893"/>
  <c r="AD637"/>
  <c r="AD125"/>
  <c r="AD1716"/>
  <c r="AD1349"/>
  <c r="AD1093"/>
  <c r="AD837"/>
  <c r="AD581"/>
  <c r="AD325"/>
  <c r="AD2084"/>
  <c r="AD437"/>
  <c r="AD756"/>
  <c r="AD244"/>
  <c r="AD1420"/>
  <c r="AD1036"/>
  <c r="AD516"/>
  <c r="AD1932"/>
  <c r="AD1397"/>
  <c r="AD885"/>
  <c r="AD181"/>
  <c r="AD373"/>
  <c r="AD1204"/>
  <c r="AD820"/>
  <c r="AD308"/>
  <c r="AD1356"/>
  <c r="AD716"/>
  <c r="AD204"/>
  <c r="AD1461"/>
  <c r="AD949"/>
  <c r="AD565"/>
  <c r="AD1524"/>
  <c r="AD574"/>
  <c r="AD1078"/>
  <c r="AD770"/>
  <c r="AD1982"/>
  <c r="AD326"/>
  <c r="AD2085"/>
  <c r="AD2025"/>
  <c r="AD1330"/>
  <c r="AD1750"/>
  <c r="AD854"/>
  <c r="AD2170"/>
  <c r="AD1386"/>
  <c r="AD666"/>
  <c r="AD2299"/>
  <c r="AD2379"/>
  <c r="AD2041"/>
  <c r="AD1310"/>
  <c r="AD818"/>
  <c r="AD1743"/>
  <c r="AD679"/>
  <c r="AD383"/>
  <c r="AD1342"/>
  <c r="AD1154"/>
  <c r="AD1791"/>
  <c r="AD719"/>
  <c r="AD1366"/>
  <c r="AD594"/>
  <c r="AD1479"/>
  <c r="AD1789"/>
  <c r="AD2234"/>
  <c r="AD2191"/>
  <c r="AD1151"/>
  <c r="AD2019"/>
  <c r="AD1731"/>
  <c r="AD1475"/>
  <c r="AD1219"/>
  <c r="AD963"/>
  <c r="AD707"/>
  <c r="AD451"/>
  <c r="AD195"/>
  <c r="AD2224"/>
  <c r="AD1776"/>
  <c r="AD1520"/>
  <c r="AD1264"/>
  <c r="AD1056"/>
  <c r="AD800"/>
  <c r="AD672"/>
  <c r="AD536"/>
  <c r="AD408"/>
  <c r="AD280"/>
  <c r="AD152"/>
  <c r="AD2117"/>
  <c r="AD1529"/>
  <c r="AD1273"/>
  <c r="AD1992"/>
  <c r="AD1693"/>
  <c r="AD1437"/>
  <c r="AD1181"/>
  <c r="AD925"/>
  <c r="AD669"/>
  <c r="AD349"/>
  <c r="AD1980"/>
  <c r="AD1620"/>
  <c r="AD1364"/>
  <c r="AD1108"/>
  <c r="AD852"/>
  <c r="AD596"/>
  <c r="AD340"/>
  <c r="AD1972"/>
  <c r="AD710"/>
  <c r="AD1726"/>
  <c r="AD866"/>
  <c r="AD2174"/>
  <c r="AD366"/>
  <c r="AD2109"/>
  <c r="AD2121"/>
  <c r="AD1802"/>
  <c r="AD1782"/>
  <c r="AD894"/>
  <c r="AD2186"/>
  <c r="AD1394"/>
  <c r="AD698"/>
  <c r="AD2331"/>
  <c r="AD703"/>
  <c r="AD2209"/>
  <c r="AD1406"/>
  <c r="AD1495"/>
  <c r="AD599"/>
  <c r="AD327"/>
  <c r="AD2380"/>
  <c r="AD694"/>
  <c r="AD2327"/>
  <c r="AD1271"/>
  <c r="AD2150"/>
  <c r="AD1434"/>
  <c r="AD1767"/>
  <c r="AD735"/>
  <c r="AD662"/>
  <c r="AD218"/>
  <c r="AD1439"/>
  <c r="AD2107"/>
  <c r="AD1811"/>
  <c r="AD1547"/>
  <c r="AD1291"/>
  <c r="AD1035"/>
  <c r="AD779"/>
  <c r="AD523"/>
  <c r="AD267"/>
  <c r="AD2340"/>
  <c r="AD2168"/>
  <c r="AD1585"/>
  <c r="AD1329"/>
  <c r="AD1089"/>
  <c r="AD961"/>
  <c r="AD833"/>
  <c r="AD705"/>
  <c r="AD577"/>
  <c r="AD441"/>
  <c r="AD313"/>
  <c r="AD185"/>
  <c r="AD1920"/>
  <c r="AD1608"/>
  <c r="AD1352"/>
  <c r="AD552"/>
  <c r="AD1793"/>
  <c r="AD1516"/>
  <c r="AD1260"/>
  <c r="AD1004"/>
  <c r="AD748"/>
  <c r="AD484"/>
  <c r="AD236"/>
  <c r="AD1868"/>
  <c r="AD174"/>
  <c r="AD674"/>
  <c r="AD526"/>
  <c r="AD2233"/>
  <c r="AD1902"/>
  <c r="AD2298"/>
  <c r="AD802"/>
  <c r="AD1817"/>
  <c r="AD1806"/>
  <c r="AD1951"/>
  <c r="AD431"/>
  <c r="AD1118"/>
  <c r="AD1175"/>
  <c r="AD2183"/>
  <c r="AD2010"/>
  <c r="AD2003"/>
  <c r="AD1267"/>
  <c r="AD243"/>
  <c r="AD1632"/>
  <c r="AD1016"/>
  <c r="AD528"/>
  <c r="AD144"/>
  <c r="AD1321"/>
  <c r="AD1549"/>
  <c r="AD845"/>
  <c r="AD2076"/>
  <c r="AD1220"/>
  <c r="AD460"/>
  <c r="AD2172"/>
  <c r="AD1885"/>
  <c r="AD1801"/>
  <c r="AD1702"/>
  <c r="AD2098"/>
  <c r="AD642"/>
  <c r="AD1038"/>
  <c r="AD2162"/>
  <c r="AD1119"/>
  <c r="AD151"/>
  <c r="AD2239"/>
  <c r="AD350"/>
  <c r="AD534"/>
  <c r="AD2075"/>
  <c r="AD1203"/>
  <c r="AD435"/>
  <c r="AD2240"/>
  <c r="AD1080"/>
  <c r="AD696"/>
  <c r="AD304"/>
  <c r="AD1577"/>
  <c r="AD1741"/>
  <c r="AD781"/>
  <c r="AD1948"/>
  <c r="AD1156"/>
  <c r="AD396"/>
  <c r="AD215"/>
  <c r="AD1214"/>
  <c r="AD2220"/>
  <c r="AD1343"/>
  <c r="AD1523"/>
  <c r="AD755"/>
  <c r="AD2332"/>
  <c r="AD1184"/>
  <c r="AD760"/>
  <c r="AD368"/>
  <c r="AD1641"/>
  <c r="AD1953"/>
  <c r="AD1101"/>
  <c r="AD333"/>
  <c r="AD1348"/>
  <c r="AD524"/>
  <c r="AD1557"/>
  <c r="AD1301"/>
  <c r="AD1045"/>
  <c r="AD789"/>
  <c r="AD541"/>
  <c r="AD277"/>
  <c r="AD1860"/>
  <c r="AB2062"/>
  <c r="AC2062" s="1"/>
  <c r="AB217"/>
  <c r="AC217" s="1"/>
  <c r="AB580"/>
  <c r="AC580" s="1"/>
  <c r="AB743"/>
  <c r="AC743" s="1"/>
  <c r="AB1216"/>
  <c r="AC1216" s="1"/>
  <c r="AB375"/>
  <c r="AC375" s="1"/>
  <c r="AB410"/>
  <c r="AC410" s="1"/>
  <c r="U735"/>
  <c r="V735" s="1"/>
  <c r="U1550"/>
  <c r="V1550" s="1"/>
  <c r="U1186"/>
  <c r="V1186" s="1"/>
  <c r="U1692"/>
  <c r="V1692" s="1"/>
  <c r="U2215"/>
  <c r="V2215" s="1"/>
  <c r="U738"/>
  <c r="V738" s="1"/>
  <c r="U2054"/>
  <c r="V2054" s="1"/>
  <c r="U212"/>
  <c r="V212" s="1"/>
  <c r="U1093"/>
  <c r="V1093" s="1"/>
  <c r="U2205"/>
  <c r="V2205" s="1"/>
  <c r="U1420"/>
  <c r="V1420" s="1"/>
  <c r="U1056"/>
  <c r="V1056" s="1"/>
  <c r="U1544"/>
  <c r="V1544" s="1"/>
  <c r="U360"/>
  <c r="V360" s="1"/>
  <c r="U1208"/>
  <c r="V1208" s="1"/>
  <c r="U568"/>
  <c r="V568" s="1"/>
  <c r="U727"/>
  <c r="V727" s="1"/>
  <c r="U1359"/>
  <c r="V1359" s="1"/>
  <c r="U1904"/>
  <c r="V1904" s="1"/>
  <c r="U2346"/>
  <c r="V2346" s="1"/>
  <c r="U1762"/>
  <c r="V1762" s="1"/>
  <c r="U641"/>
  <c r="V641" s="1"/>
  <c r="U1954"/>
  <c r="V1954" s="1"/>
  <c r="U2006"/>
  <c r="V2006" s="1"/>
  <c r="U713"/>
  <c r="V713" s="1"/>
  <c r="U1802"/>
  <c r="V1802" s="1"/>
  <c r="U319"/>
  <c r="V319" s="1"/>
  <c r="U621"/>
  <c r="V621" s="1"/>
  <c r="U197"/>
  <c r="V197" s="1"/>
  <c r="U859"/>
  <c r="V859" s="1"/>
  <c r="U349"/>
  <c r="V349" s="1"/>
  <c r="U1995"/>
  <c r="V1995" s="1"/>
  <c r="U1483"/>
  <c r="V1483" s="1"/>
  <c r="U2099"/>
  <c r="V2099" s="1"/>
  <c r="U1059"/>
  <c r="V1059" s="1"/>
  <c r="U235"/>
  <c r="V235" s="1"/>
  <c r="U2374"/>
  <c r="V2374" s="1"/>
  <c r="U815"/>
  <c r="V815" s="1"/>
  <c r="U303"/>
  <c r="V303" s="1"/>
  <c r="U2222"/>
  <c r="V2222" s="1"/>
  <c r="U1894"/>
  <c r="V1894" s="1"/>
  <c r="U1510"/>
  <c r="V1510" s="1"/>
  <c r="U1166"/>
  <c r="V1166" s="1"/>
  <c r="U878"/>
  <c r="V878" s="1"/>
  <c r="U542"/>
  <c r="V542" s="1"/>
  <c r="U2009"/>
  <c r="V2009" s="1"/>
  <c r="U1681"/>
  <c r="V1681" s="1"/>
  <c r="U1628"/>
  <c r="V1628" s="1"/>
  <c r="U1383"/>
  <c r="V1383" s="1"/>
  <c r="U871"/>
  <c r="V871" s="1"/>
  <c r="U359"/>
  <c r="V359" s="1"/>
  <c r="U2151"/>
  <c r="V2151" s="1"/>
  <c r="U1871"/>
  <c r="V1871" s="1"/>
  <c r="U1199"/>
  <c r="V1199" s="1"/>
  <c r="U1696"/>
  <c r="V1696" s="1"/>
  <c r="U1928"/>
  <c r="V1928" s="1"/>
  <c r="U1168"/>
  <c r="V1168" s="1"/>
  <c r="U136"/>
  <c r="V136" s="1"/>
  <c r="U2130"/>
  <c r="V2130" s="1"/>
  <c r="U1162"/>
  <c r="V1162" s="1"/>
  <c r="U249"/>
  <c r="V249" s="1"/>
  <c r="U1530"/>
  <c r="V1530" s="1"/>
  <c r="U417"/>
  <c r="V417" s="1"/>
  <c r="U1722"/>
  <c r="V1722" s="1"/>
  <c r="U489"/>
  <c r="V489" s="1"/>
  <c r="U331"/>
  <c r="V331" s="1"/>
  <c r="U691"/>
  <c r="V691" s="1"/>
  <c r="U1749"/>
  <c r="V1749" s="1"/>
  <c r="U789"/>
  <c r="V789" s="1"/>
  <c r="U2387"/>
  <c r="V2387" s="1"/>
  <c r="U1883"/>
  <c r="V1883" s="1"/>
  <c r="U1371"/>
  <c r="V1371" s="1"/>
  <c r="U731"/>
  <c r="V731" s="1"/>
  <c r="U1757"/>
  <c r="V1757" s="1"/>
  <c r="U797"/>
  <c r="V797" s="1"/>
  <c r="U1987"/>
  <c r="V1987" s="1"/>
  <c r="U1475"/>
  <c r="V1475" s="1"/>
  <c r="U2372"/>
  <c r="V2372" s="1"/>
  <c r="U2053"/>
  <c r="V2053" s="1"/>
  <c r="U1950"/>
  <c r="V1950" s="1"/>
  <c r="U2093"/>
  <c r="V2093" s="1"/>
  <c r="U1956"/>
  <c r="V1956" s="1"/>
  <c r="U1806"/>
  <c r="V1806" s="1"/>
  <c r="U1102"/>
  <c r="V1102" s="1"/>
  <c r="U470"/>
  <c r="V470" s="1"/>
  <c r="U2241"/>
  <c r="V2241" s="1"/>
  <c r="U1945"/>
  <c r="V1945" s="1"/>
  <c r="U1572"/>
  <c r="V1572" s="1"/>
  <c r="U1060"/>
  <c r="V1060" s="1"/>
  <c r="U2159"/>
  <c r="V2159" s="1"/>
  <c r="U1215"/>
  <c r="V1215" s="1"/>
  <c r="U543"/>
  <c r="V543" s="1"/>
  <c r="U1424"/>
  <c r="V1424" s="1"/>
  <c r="U1720"/>
  <c r="V1720" s="1"/>
  <c r="U1968"/>
  <c r="V1968" s="1"/>
  <c r="U1192"/>
  <c r="V1192" s="1"/>
  <c r="U168"/>
  <c r="V168" s="1"/>
  <c r="U913"/>
  <c r="V913" s="1"/>
  <c r="U2162"/>
  <c r="V2162" s="1"/>
  <c r="U1194"/>
  <c r="V1194" s="1"/>
  <c r="U746"/>
  <c r="V746" s="1"/>
  <c r="U281"/>
  <c r="V281" s="1"/>
  <c r="U449"/>
  <c r="V449" s="1"/>
  <c r="U1746"/>
  <c r="V1746" s="1"/>
  <c r="U521"/>
  <c r="V521" s="1"/>
  <c r="U517"/>
  <c r="V517" s="1"/>
  <c r="U149"/>
  <c r="V149" s="1"/>
  <c r="U715"/>
  <c r="V715" s="1"/>
  <c r="U1781"/>
  <c r="V1781" s="1"/>
  <c r="U813"/>
  <c r="V813" s="1"/>
  <c r="U2275"/>
  <c r="V2275" s="1"/>
  <c r="U1771"/>
  <c r="V1771" s="1"/>
  <c r="U1259"/>
  <c r="V1259" s="1"/>
  <c r="U563"/>
  <c r="V563" s="1"/>
  <c r="U1747"/>
  <c r="V1747" s="1"/>
  <c r="U1235"/>
  <c r="V1235" s="1"/>
  <c r="U531"/>
  <c r="V531" s="1"/>
  <c r="U1734"/>
  <c r="V1734" s="1"/>
  <c r="U2045"/>
  <c r="V2045" s="1"/>
  <c r="U1158"/>
  <c r="V1158" s="1"/>
  <c r="U1921"/>
  <c r="V1921" s="1"/>
  <c r="U463"/>
  <c r="V463" s="1"/>
  <c r="U2302"/>
  <c r="V2302" s="1"/>
  <c r="U2038"/>
  <c r="V2038" s="1"/>
  <c r="U1622"/>
  <c r="V1622" s="1"/>
  <c r="U1270"/>
  <c r="V1270" s="1"/>
  <c r="U958"/>
  <c r="V958" s="1"/>
  <c r="U646"/>
  <c r="V646" s="1"/>
  <c r="U2121"/>
  <c r="V2121" s="1"/>
  <c r="U2199"/>
  <c r="V2199" s="1"/>
  <c r="U1943"/>
  <c r="V1943" s="1"/>
  <c r="U1343"/>
  <c r="V1343" s="1"/>
  <c r="U1918"/>
  <c r="V1918" s="1"/>
  <c r="U1584"/>
  <c r="V1584" s="1"/>
  <c r="U1872"/>
  <c r="V1872" s="1"/>
  <c r="U1072"/>
  <c r="V1072" s="1"/>
  <c r="U56"/>
  <c r="V56" s="1"/>
  <c r="U1352"/>
  <c r="V1352" s="1"/>
  <c r="U328"/>
  <c r="V328" s="1"/>
  <c r="U2314"/>
  <c r="V2314" s="1"/>
  <c r="U786"/>
  <c r="V786" s="1"/>
  <c r="U441"/>
  <c r="V441" s="1"/>
  <c r="U1730"/>
  <c r="V1730" s="1"/>
  <c r="U609"/>
  <c r="V609" s="1"/>
  <c r="U1922"/>
  <c r="V1922" s="1"/>
  <c r="U1286"/>
  <c r="V1286" s="1"/>
  <c r="U681"/>
  <c r="V681" s="1"/>
  <c r="U1770"/>
  <c r="V1770" s="1"/>
  <c r="U255"/>
  <c r="V255" s="1"/>
  <c r="U605"/>
  <c r="V605" s="1"/>
  <c r="U835"/>
  <c r="V835" s="1"/>
  <c r="U1908"/>
  <c r="V1908" s="1"/>
  <c r="U933"/>
  <c r="V933" s="1"/>
  <c r="U333"/>
  <c r="V333" s="1"/>
  <c r="U1979"/>
  <c r="V1979" s="1"/>
  <c r="U1467"/>
  <c r="V1467" s="1"/>
  <c r="U875"/>
  <c r="V875" s="1"/>
  <c r="U2083"/>
  <c r="V2083" s="1"/>
  <c r="U203"/>
  <c r="V203" s="1"/>
  <c r="U65"/>
  <c r="V65" s="1"/>
  <c r="U1989"/>
  <c r="V1989" s="1"/>
  <c r="U1822"/>
  <c r="V1822" s="1"/>
  <c r="U2029"/>
  <c r="V2029" s="1"/>
  <c r="U654"/>
  <c r="V654" s="1"/>
  <c r="U2150"/>
  <c r="V2150" s="1"/>
  <c r="U1406"/>
  <c r="V1406" s="1"/>
  <c r="U1070"/>
  <c r="V1070" s="1"/>
  <c r="U790"/>
  <c r="V790" s="1"/>
  <c r="U446"/>
  <c r="V446" s="1"/>
  <c r="U2225"/>
  <c r="V2225" s="1"/>
  <c r="U1929"/>
  <c r="V1929" s="1"/>
  <c r="U1812"/>
  <c r="V1812" s="1"/>
  <c r="U1556"/>
  <c r="V1556" s="1"/>
  <c r="U1300"/>
  <c r="V1300" s="1"/>
  <c r="U1044"/>
  <c r="V1044" s="1"/>
  <c r="U268"/>
  <c r="V268" s="1"/>
  <c r="U594"/>
  <c r="V594" s="1"/>
  <c r="U346"/>
  <c r="V346" s="1"/>
  <c r="U263"/>
  <c r="V263" s="1"/>
  <c r="U610"/>
  <c r="V610" s="1"/>
  <c r="U2167"/>
  <c r="V2167" s="1"/>
  <c r="U95"/>
  <c r="V95" s="1"/>
  <c r="U1736"/>
  <c r="V1736" s="1"/>
  <c r="U1216"/>
  <c r="V1216" s="1"/>
  <c r="U1714"/>
  <c r="V1714" s="1"/>
  <c r="U1026"/>
  <c r="V1026" s="1"/>
  <c r="U405"/>
  <c r="V405" s="1"/>
  <c r="U1907"/>
  <c r="V1907" s="1"/>
  <c r="U1635"/>
  <c r="V1635" s="1"/>
  <c r="U1078"/>
  <c r="V1078" s="1"/>
  <c r="U2181"/>
  <c r="V2181" s="1"/>
  <c r="U2182"/>
  <c r="V2182" s="1"/>
  <c r="U1198"/>
  <c r="V1198" s="1"/>
  <c r="U1801"/>
  <c r="V1801" s="1"/>
  <c r="U1268"/>
  <c r="V1268" s="1"/>
  <c r="U1823"/>
  <c r="V1823" s="1"/>
  <c r="U407"/>
  <c r="V407" s="1"/>
  <c r="U36"/>
  <c r="V36" s="1"/>
  <c r="U2367"/>
  <c r="V2367" s="1"/>
  <c r="U1512"/>
  <c r="V1512" s="1"/>
  <c r="U601"/>
  <c r="V601" s="1"/>
  <c r="U257"/>
  <c r="V257" s="1"/>
  <c r="U301"/>
  <c r="V301" s="1"/>
  <c r="U861"/>
  <c r="V861" s="1"/>
  <c r="U611"/>
  <c r="V611" s="1"/>
  <c r="U1651"/>
  <c r="V1651" s="1"/>
  <c r="U1916"/>
  <c r="V1916" s="1"/>
  <c r="U1206"/>
  <c r="V1206" s="1"/>
  <c r="U2126"/>
  <c r="V2126" s="1"/>
  <c r="U758"/>
  <c r="V758" s="1"/>
  <c r="U1969"/>
  <c r="V1969" s="1"/>
  <c r="U1212"/>
  <c r="V1212" s="1"/>
  <c r="U108"/>
  <c r="V108" s="1"/>
  <c r="U2055"/>
  <c r="V2055" s="1"/>
  <c r="U1520"/>
  <c r="V1520" s="1"/>
  <c r="U2320"/>
  <c r="V2320" s="1"/>
  <c r="U1034"/>
  <c r="V1034" s="1"/>
  <c r="U1402"/>
  <c r="V1402" s="1"/>
  <c r="U1985"/>
  <c r="V1985" s="1"/>
  <c r="U1621"/>
  <c r="V1621" s="1"/>
  <c r="U787"/>
  <c r="V787" s="1"/>
  <c r="U2195"/>
  <c r="V2195" s="1"/>
  <c r="U1629"/>
  <c r="V1629" s="1"/>
  <c r="U987"/>
  <c r="V987" s="1"/>
  <c r="U1870"/>
  <c r="V1870" s="1"/>
  <c r="U1791"/>
  <c r="V1791" s="1"/>
  <c r="U1271"/>
  <c r="V1271" s="1"/>
  <c r="U759"/>
  <c r="V759" s="1"/>
  <c r="U247"/>
  <c r="V247" s="1"/>
  <c r="U276"/>
  <c r="V276" s="1"/>
  <c r="U1232"/>
  <c r="V1232" s="1"/>
  <c r="U943"/>
  <c r="V943" s="1"/>
  <c r="U1768"/>
  <c r="V1768" s="1"/>
  <c r="U2218"/>
  <c r="V2218" s="1"/>
  <c r="U2354"/>
  <c r="V2354" s="1"/>
  <c r="U1322"/>
  <c r="V1322" s="1"/>
  <c r="U1852"/>
  <c r="V1852" s="1"/>
  <c r="U115"/>
  <c r="V115" s="1"/>
  <c r="U1419"/>
  <c r="V1419" s="1"/>
  <c r="U1915"/>
  <c r="V1915" s="1"/>
  <c r="U41"/>
  <c r="V41" s="1"/>
  <c r="U1933"/>
  <c r="V1933" s="1"/>
  <c r="U670"/>
  <c r="V670" s="1"/>
  <c r="U551"/>
  <c r="V551" s="1"/>
  <c r="U434"/>
  <c r="V434" s="1"/>
  <c r="U1279"/>
  <c r="V1279" s="1"/>
  <c r="U1824"/>
  <c r="V1824" s="1"/>
  <c r="U1522"/>
  <c r="V1522" s="1"/>
  <c r="U2138"/>
  <c r="V2138" s="1"/>
  <c r="U1354"/>
  <c r="V1354" s="1"/>
  <c r="U1884"/>
  <c r="V1884" s="1"/>
  <c r="U1435"/>
  <c r="V1435" s="1"/>
  <c r="U1542"/>
  <c r="V1542" s="1"/>
  <c r="U2262"/>
  <c r="V2262" s="1"/>
  <c r="U1772"/>
  <c r="V1772" s="1"/>
  <c r="U1516"/>
  <c r="V1516" s="1"/>
  <c r="U1260"/>
  <c r="V1260" s="1"/>
  <c r="U1004"/>
  <c r="V1004" s="1"/>
  <c r="U1671"/>
  <c r="V1671" s="1"/>
  <c r="U1159"/>
  <c r="V1159" s="1"/>
  <c r="U391"/>
  <c r="V391" s="1"/>
  <c r="U418"/>
  <c r="V418" s="1"/>
  <c r="U1751"/>
  <c r="V1751" s="1"/>
  <c r="U1448"/>
  <c r="V1448" s="1"/>
  <c r="U169"/>
  <c r="V169" s="1"/>
  <c r="U131"/>
  <c r="V131" s="1"/>
  <c r="U525"/>
  <c r="V525" s="1"/>
  <c r="U971"/>
  <c r="V971" s="1"/>
  <c r="U2019"/>
  <c r="V2019" s="1"/>
  <c r="U1917"/>
  <c r="V1917" s="1"/>
  <c r="U1846"/>
  <c r="V1846" s="1"/>
  <c r="U830"/>
  <c r="V830" s="1"/>
  <c r="U2193"/>
  <c r="V2193" s="1"/>
  <c r="U1524"/>
  <c r="V1524" s="1"/>
  <c r="U663"/>
  <c r="V663" s="1"/>
  <c r="U2175"/>
  <c r="V2175" s="1"/>
  <c r="U1224"/>
  <c r="V1224" s="1"/>
  <c r="U1504"/>
  <c r="V1504" s="1"/>
  <c r="U513"/>
  <c r="V513" s="1"/>
  <c r="U1410"/>
  <c r="V1410" s="1"/>
  <c r="U2179"/>
  <c r="V2179" s="1"/>
  <c r="U107"/>
  <c r="V107" s="1"/>
  <c r="U2030"/>
  <c r="V2030" s="1"/>
  <c r="U239"/>
  <c r="V239" s="1"/>
  <c r="U1126"/>
  <c r="V1126" s="1"/>
  <c r="U44"/>
  <c r="V44" s="1"/>
  <c r="U2119"/>
  <c r="V2119" s="1"/>
  <c r="U1264"/>
  <c r="V1264" s="1"/>
  <c r="U1800"/>
  <c r="V1800" s="1"/>
  <c r="U1665"/>
  <c r="V1665" s="1"/>
  <c r="U1657"/>
  <c r="V1657" s="1"/>
  <c r="U289"/>
  <c r="V289" s="1"/>
  <c r="U1442"/>
  <c r="V1442" s="1"/>
  <c r="U2075"/>
  <c r="V2075" s="1"/>
  <c r="U603"/>
  <c r="V603" s="1"/>
  <c r="U2326"/>
  <c r="V2326" s="1"/>
  <c r="U1367"/>
  <c r="V1367" s="1"/>
  <c r="U855"/>
  <c r="V855" s="1"/>
  <c r="U343"/>
  <c r="V343" s="1"/>
  <c r="U586"/>
  <c r="V586" s="1"/>
  <c r="U2295"/>
  <c r="V2295" s="1"/>
  <c r="U927"/>
  <c r="V927" s="1"/>
  <c r="U2073"/>
  <c r="V2073" s="1"/>
  <c r="U1226"/>
  <c r="V1226" s="1"/>
  <c r="U2322"/>
  <c r="V2322" s="1"/>
  <c r="U225"/>
  <c r="V225" s="1"/>
  <c r="U1642"/>
  <c r="V1642" s="1"/>
  <c r="U1275"/>
  <c r="V1275" s="1"/>
  <c r="U339"/>
  <c r="V339" s="1"/>
  <c r="U2316"/>
  <c r="V2316" s="1"/>
  <c r="U2004"/>
  <c r="V2004" s="1"/>
  <c r="U2246"/>
  <c r="V2246" s="1"/>
  <c r="U767"/>
  <c r="V767" s="1"/>
  <c r="U1024"/>
  <c r="V1024" s="1"/>
  <c r="U1256"/>
  <c r="V1256" s="1"/>
  <c r="U890"/>
  <c r="V890" s="1"/>
  <c r="U2125"/>
  <c r="V2125" s="1"/>
  <c r="U857"/>
  <c r="V857" s="1"/>
  <c r="U549"/>
  <c r="V549" s="1"/>
  <c r="U677"/>
  <c r="V677" s="1"/>
  <c r="U403"/>
  <c r="V403" s="1"/>
  <c r="U1267"/>
  <c r="V1267" s="1"/>
  <c r="U2340"/>
  <c r="V2340" s="1"/>
  <c r="U1558"/>
  <c r="V1558" s="1"/>
  <c r="U1596"/>
  <c r="V1596" s="1"/>
  <c r="U1831"/>
  <c r="V1831" s="1"/>
  <c r="U799"/>
  <c r="V799" s="1"/>
  <c r="U1288"/>
  <c r="V1288" s="1"/>
  <c r="U1282"/>
  <c r="V1282" s="1"/>
  <c r="U1930"/>
  <c r="V1930" s="1"/>
  <c r="U1090"/>
  <c r="V1090" s="1"/>
  <c r="U1179"/>
  <c r="V1179" s="1"/>
  <c r="U1411"/>
  <c r="V1411" s="1"/>
  <c r="U1925"/>
  <c r="V1925" s="1"/>
  <c r="U598"/>
  <c r="V598" s="1"/>
  <c r="U1977"/>
  <c r="V1977" s="1"/>
  <c r="U1540"/>
  <c r="V1540" s="1"/>
  <c r="U695"/>
  <c r="V695" s="1"/>
  <c r="U570"/>
  <c r="V570" s="1"/>
  <c r="U2127"/>
  <c r="V2127" s="1"/>
  <c r="U1088"/>
  <c r="V1088" s="1"/>
  <c r="U153"/>
  <c r="V153" s="1"/>
  <c r="U1882"/>
  <c r="V1882" s="1"/>
  <c r="U191"/>
  <c r="V191" s="1"/>
  <c r="U1003"/>
  <c r="V1003" s="1"/>
  <c r="U2091"/>
  <c r="V2091" s="1"/>
  <c r="U1661"/>
  <c r="V1661" s="1"/>
  <c r="U1011"/>
  <c r="V1011" s="1"/>
  <c r="U1766"/>
  <c r="V1766" s="1"/>
  <c r="U518"/>
  <c r="V518" s="1"/>
  <c r="U1825"/>
  <c r="V1825" s="1"/>
  <c r="U1100"/>
  <c r="V1100" s="1"/>
  <c r="U124"/>
  <c r="V124" s="1"/>
  <c r="U1817"/>
  <c r="V1817" s="1"/>
  <c r="U1591"/>
  <c r="V1591" s="1"/>
  <c r="U180"/>
  <c r="V180" s="1"/>
  <c r="U1935"/>
  <c r="V1935" s="1"/>
  <c r="U1592"/>
  <c r="V1592" s="1"/>
  <c r="U1848"/>
  <c r="V1848" s="1"/>
  <c r="U1962"/>
  <c r="V1962" s="1"/>
  <c r="U925"/>
  <c r="V925" s="1"/>
  <c r="U851"/>
  <c r="V851" s="1"/>
  <c r="U1555"/>
  <c r="V1555" s="1"/>
  <c r="U2057"/>
  <c r="V2057" s="1"/>
  <c r="U2352"/>
  <c r="V2352" s="1"/>
  <c r="U1398"/>
  <c r="V1398" s="1"/>
  <c r="U1503"/>
  <c r="V1503" s="1"/>
  <c r="U1356"/>
  <c r="V1356" s="1"/>
  <c r="U450"/>
  <c r="V450" s="1"/>
  <c r="U52"/>
  <c r="V52" s="1"/>
  <c r="U1040"/>
  <c r="V1040" s="1"/>
  <c r="U1304"/>
  <c r="V1304" s="1"/>
  <c r="U777"/>
  <c r="V777" s="1"/>
  <c r="U409"/>
  <c r="V409" s="1"/>
  <c r="U2098"/>
  <c r="V2098" s="1"/>
  <c r="U1876"/>
  <c r="V1876" s="1"/>
  <c r="U1683"/>
  <c r="V1683" s="1"/>
  <c r="U1948"/>
  <c r="V1948" s="1"/>
  <c r="U1654"/>
  <c r="V1654" s="1"/>
  <c r="U438"/>
  <c r="V438" s="1"/>
  <c r="U1804"/>
  <c r="V1804" s="1"/>
  <c r="U327"/>
  <c r="V327" s="1"/>
  <c r="U386"/>
  <c r="V386" s="1"/>
  <c r="U1390"/>
  <c r="V1390" s="1"/>
  <c r="U2081"/>
  <c r="V2081" s="1"/>
  <c r="U1604"/>
  <c r="V1604" s="1"/>
  <c r="U1028"/>
  <c r="V1028" s="1"/>
  <c r="U1335"/>
  <c r="V1335" s="1"/>
  <c r="U1840"/>
  <c r="V1840" s="1"/>
  <c r="U2269"/>
  <c r="V2269" s="1"/>
  <c r="U2282"/>
  <c r="V2282" s="1"/>
  <c r="U665"/>
  <c r="V665" s="1"/>
  <c r="U321"/>
  <c r="V321" s="1"/>
  <c r="U453"/>
  <c r="V453" s="1"/>
  <c r="U717"/>
  <c r="V717" s="1"/>
  <c r="U1043"/>
  <c r="V1043" s="1"/>
  <c r="U1811"/>
  <c r="V1811" s="1"/>
  <c r="U1997"/>
  <c r="V1997" s="1"/>
  <c r="U2270"/>
  <c r="V2270" s="1"/>
  <c r="U926"/>
  <c r="V926" s="1"/>
  <c r="U1993"/>
  <c r="V1993" s="1"/>
  <c r="U1164"/>
  <c r="V1164" s="1"/>
  <c r="U839"/>
  <c r="V839" s="1"/>
  <c r="U578"/>
  <c r="V578" s="1"/>
  <c r="U1951"/>
  <c r="V1951" s="1"/>
  <c r="U1104"/>
  <c r="V1104" s="1"/>
  <c r="U1362"/>
  <c r="V1362" s="1"/>
  <c r="U1372"/>
  <c r="V1372" s="1"/>
  <c r="U2160"/>
  <c r="V2160" s="1"/>
  <c r="U1145"/>
  <c r="V1145" s="1"/>
  <c r="U209"/>
  <c r="V209" s="1"/>
  <c r="U888"/>
  <c r="V888" s="1"/>
  <c r="U144"/>
  <c r="V144" s="1"/>
  <c r="U1221"/>
  <c r="V1221" s="1"/>
  <c r="U1429"/>
  <c r="V1429" s="1"/>
  <c r="U294"/>
  <c r="V294" s="1"/>
  <c r="U285"/>
  <c r="V285" s="1"/>
  <c r="U1253"/>
  <c r="V1253" s="1"/>
  <c r="U1021"/>
  <c r="V1021" s="1"/>
  <c r="U915"/>
  <c r="V915" s="1"/>
  <c r="U1096"/>
  <c r="V1096" s="1"/>
  <c r="U666"/>
  <c r="V666" s="1"/>
  <c r="U2226"/>
  <c r="V2226" s="1"/>
  <c r="U1274"/>
  <c r="V1274" s="1"/>
  <c r="U69"/>
  <c r="V69" s="1"/>
  <c r="U2243"/>
  <c r="V2243" s="1"/>
  <c r="U515"/>
  <c r="V515" s="1"/>
  <c r="U2363"/>
  <c r="V2363" s="1"/>
  <c r="U1843"/>
  <c r="V1843" s="1"/>
  <c r="U1478"/>
  <c r="V1478" s="1"/>
  <c r="U2033"/>
  <c r="V2033" s="1"/>
  <c r="U2069"/>
  <c r="V2069" s="1"/>
  <c r="U559"/>
  <c r="V559" s="1"/>
  <c r="U47"/>
  <c r="V47" s="1"/>
  <c r="U2094"/>
  <c r="V2094" s="1"/>
  <c r="U1678"/>
  <c r="V1678" s="1"/>
  <c r="U1342"/>
  <c r="V1342" s="1"/>
  <c r="U1006"/>
  <c r="V1006" s="1"/>
  <c r="U710"/>
  <c r="V710" s="1"/>
  <c r="U374"/>
  <c r="V374" s="1"/>
  <c r="U1847"/>
  <c r="V1847" s="1"/>
  <c r="U2169"/>
  <c r="V2169" s="1"/>
  <c r="U1841"/>
  <c r="V1841" s="1"/>
  <c r="U1756"/>
  <c r="V1756" s="1"/>
  <c r="U1500"/>
  <c r="V1500" s="1"/>
  <c r="U1244"/>
  <c r="V1244" s="1"/>
  <c r="U988"/>
  <c r="V988" s="1"/>
  <c r="U1639"/>
  <c r="V1639" s="1"/>
  <c r="U615"/>
  <c r="V615" s="1"/>
  <c r="U103"/>
  <c r="V103" s="1"/>
  <c r="U2279"/>
  <c r="V2279" s="1"/>
  <c r="U2023"/>
  <c r="V2023" s="1"/>
  <c r="U1936"/>
  <c r="V1936" s="1"/>
  <c r="U1408"/>
  <c r="V1408" s="1"/>
  <c r="U1680"/>
  <c r="V1680" s="1"/>
  <c r="U369"/>
  <c r="V369" s="1"/>
  <c r="U1650"/>
  <c r="V1650" s="1"/>
  <c r="U866"/>
  <c r="V866" s="1"/>
  <c r="U1099"/>
  <c r="V1099" s="1"/>
  <c r="U761"/>
  <c r="V761" s="1"/>
  <c r="U1018"/>
  <c r="V1018" s="1"/>
  <c r="U929"/>
  <c r="V929" s="1"/>
  <c r="U2178"/>
  <c r="V2178" s="1"/>
  <c r="U1218"/>
  <c r="V1218" s="1"/>
  <c r="U2242"/>
  <c r="V2242" s="1"/>
  <c r="U1042"/>
  <c r="V1042" s="1"/>
  <c r="U1765"/>
  <c r="V1765" s="1"/>
  <c r="U277"/>
  <c r="V277" s="1"/>
  <c r="U267"/>
  <c r="V267" s="1"/>
  <c r="U2131"/>
  <c r="V2131" s="1"/>
  <c r="U315"/>
  <c r="V315" s="1"/>
  <c r="U1731"/>
  <c r="V1731" s="1"/>
  <c r="U1219"/>
  <c r="V1219" s="1"/>
  <c r="U507"/>
  <c r="V507" s="1"/>
  <c r="U2013"/>
  <c r="V2013" s="1"/>
  <c r="U1094"/>
  <c r="V1094" s="1"/>
  <c r="U1784"/>
  <c r="V1784" s="1"/>
  <c r="U1845"/>
  <c r="V1845" s="1"/>
  <c r="U430"/>
  <c r="V430" s="1"/>
  <c r="U2294"/>
  <c r="V2294" s="1"/>
  <c r="U2022"/>
  <c r="V2022" s="1"/>
  <c r="U1614"/>
  <c r="V1614" s="1"/>
  <c r="U1262"/>
  <c r="V1262" s="1"/>
  <c r="U638"/>
  <c r="V638" s="1"/>
  <c r="U2113"/>
  <c r="V2113" s="1"/>
  <c r="U1777"/>
  <c r="V1777" s="1"/>
  <c r="U1700"/>
  <c r="V1700" s="1"/>
  <c r="U1444"/>
  <c r="V1444" s="1"/>
  <c r="U1188"/>
  <c r="V1188" s="1"/>
  <c r="U2287"/>
  <c r="V2287" s="1"/>
  <c r="U2031"/>
  <c r="V2031" s="1"/>
  <c r="U911"/>
  <c r="V911" s="1"/>
  <c r="U1960"/>
  <c r="V1960" s="1"/>
  <c r="U1432"/>
  <c r="V1432" s="1"/>
  <c r="U1712"/>
  <c r="V1712" s="1"/>
  <c r="U1682"/>
  <c r="V1682" s="1"/>
  <c r="U874"/>
  <c r="V874" s="1"/>
  <c r="U618"/>
  <c r="V618" s="1"/>
  <c r="U2066"/>
  <c r="V2066" s="1"/>
  <c r="U1050"/>
  <c r="V1050" s="1"/>
  <c r="U2210"/>
  <c r="V2210" s="1"/>
  <c r="U1250"/>
  <c r="V1250" s="1"/>
  <c r="U607"/>
  <c r="V607" s="1"/>
  <c r="U473"/>
  <c r="V473" s="1"/>
  <c r="U600"/>
  <c r="V600" s="1"/>
  <c r="U2293"/>
  <c r="V2293" s="1"/>
  <c r="U895"/>
  <c r="V895" s="1"/>
  <c r="U2208"/>
  <c r="V2208" s="1"/>
  <c r="U672"/>
  <c r="V672" s="1"/>
  <c r="U1009"/>
  <c r="V1009" s="1"/>
  <c r="U1590"/>
  <c r="V1590" s="1"/>
  <c r="U920"/>
  <c r="V920" s="1"/>
  <c r="U176"/>
  <c r="V176" s="1"/>
  <c r="U408"/>
  <c r="V408" s="1"/>
  <c r="U704"/>
  <c r="V704" s="1"/>
  <c r="U961"/>
  <c r="V961" s="1"/>
  <c r="U1033"/>
  <c r="V1033" s="1"/>
  <c r="U947"/>
  <c r="V947" s="1"/>
  <c r="U2084"/>
  <c r="V2084" s="1"/>
  <c r="U134"/>
  <c r="V134" s="1"/>
  <c r="U991"/>
  <c r="V991" s="1"/>
  <c r="U2120"/>
  <c r="V2120" s="1"/>
  <c r="U2335"/>
  <c r="V2335" s="1"/>
  <c r="U2079"/>
  <c r="V2079" s="1"/>
  <c r="U96"/>
  <c r="V96" s="1"/>
  <c r="U1400"/>
  <c r="V1400" s="1"/>
  <c r="U1912"/>
  <c r="V1912" s="1"/>
  <c r="U1641"/>
  <c r="V1641" s="1"/>
  <c r="U585"/>
  <c r="V585" s="1"/>
  <c r="U946"/>
  <c r="V946" s="1"/>
  <c r="U1234"/>
  <c r="V1234" s="1"/>
  <c r="U129"/>
  <c r="V129" s="1"/>
  <c r="U1450"/>
  <c r="V1450" s="1"/>
  <c r="U43"/>
  <c r="V43" s="1"/>
  <c r="U357"/>
  <c r="V357" s="1"/>
  <c r="U613"/>
  <c r="V613" s="1"/>
  <c r="U1739"/>
  <c r="V1739" s="1"/>
  <c r="U1227"/>
  <c r="V1227" s="1"/>
  <c r="U675"/>
  <c r="V675" s="1"/>
  <c r="U2251"/>
  <c r="V2251" s="1"/>
  <c r="U2207"/>
  <c r="V2207" s="1"/>
  <c r="U1616"/>
  <c r="V1616" s="1"/>
  <c r="U1384"/>
  <c r="V1384" s="1"/>
  <c r="U794"/>
  <c r="V794" s="1"/>
  <c r="U1895"/>
  <c r="V1895" s="1"/>
  <c r="U1007"/>
  <c r="V1007" s="1"/>
  <c r="U872"/>
  <c r="V872" s="1"/>
  <c r="U977"/>
  <c r="V977" s="1"/>
  <c r="U1241"/>
  <c r="V1241" s="1"/>
  <c r="U1445"/>
  <c r="V1445" s="1"/>
  <c r="U1469"/>
  <c r="V1469" s="1"/>
  <c r="U2252"/>
  <c r="V2252" s="1"/>
  <c r="U732"/>
  <c r="V732" s="1"/>
  <c r="U1176"/>
  <c r="V1176" s="1"/>
  <c r="U376"/>
  <c r="V376" s="1"/>
  <c r="U1401"/>
  <c r="V1401" s="1"/>
  <c r="U1075"/>
  <c r="V1075" s="1"/>
  <c r="U493"/>
  <c r="V493" s="1"/>
  <c r="U1115"/>
  <c r="V1115" s="1"/>
  <c r="U1213"/>
  <c r="V1213" s="1"/>
  <c r="U2020"/>
  <c r="V2020" s="1"/>
  <c r="U950"/>
  <c r="V950" s="1"/>
  <c r="U2369"/>
  <c r="V2369" s="1"/>
  <c r="U2240"/>
  <c r="V2240" s="1"/>
  <c r="U856"/>
  <c r="V856" s="1"/>
  <c r="U2168"/>
  <c r="V2168" s="1"/>
  <c r="U112"/>
  <c r="V112" s="1"/>
  <c r="U344"/>
  <c r="V344" s="1"/>
  <c r="U632"/>
  <c r="V632" s="1"/>
  <c r="U1369"/>
  <c r="V1369" s="1"/>
  <c r="U985"/>
  <c r="V985" s="1"/>
  <c r="U1173"/>
  <c r="V1173" s="1"/>
  <c r="U2235"/>
  <c r="V2235" s="1"/>
  <c r="U1397"/>
  <c r="V1397" s="1"/>
  <c r="U1981"/>
  <c r="V1981" s="1"/>
  <c r="U1598"/>
  <c r="V1598" s="1"/>
  <c r="U286"/>
  <c r="V286" s="1"/>
  <c r="U2361"/>
  <c r="V2361" s="1"/>
  <c r="U924"/>
  <c r="V924" s="1"/>
  <c r="U668"/>
  <c r="V668" s="1"/>
  <c r="U999"/>
  <c r="V999" s="1"/>
  <c r="U487"/>
  <c r="V487" s="1"/>
  <c r="U588"/>
  <c r="V588" s="1"/>
  <c r="U616"/>
  <c r="V616" s="1"/>
  <c r="U928"/>
  <c r="V928" s="1"/>
  <c r="U2184"/>
  <c r="V2184" s="1"/>
  <c r="U400"/>
  <c r="V400" s="1"/>
  <c r="U1137"/>
  <c r="V1137" s="1"/>
  <c r="U1513"/>
  <c r="V1513" s="1"/>
  <c r="U505"/>
  <c r="V505" s="1"/>
  <c r="U1133"/>
  <c r="V1133" s="1"/>
  <c r="U383"/>
  <c r="V383" s="1"/>
  <c r="U883"/>
  <c r="V883" s="1"/>
  <c r="U981"/>
  <c r="V981" s="1"/>
  <c r="U989"/>
  <c r="V989" s="1"/>
  <c r="U1603"/>
  <c r="V1603" s="1"/>
  <c r="U1165"/>
  <c r="V1165" s="1"/>
  <c r="U2333"/>
  <c r="V2333" s="1"/>
  <c r="U1461"/>
  <c r="V1461" s="1"/>
  <c r="U2172"/>
  <c r="V2172" s="1"/>
  <c r="U302"/>
  <c r="V302" s="1"/>
  <c r="U214"/>
  <c r="V214" s="1"/>
  <c r="U2305"/>
  <c r="V2305" s="1"/>
  <c r="U1967"/>
  <c r="V1967" s="1"/>
  <c r="U648"/>
  <c r="V648" s="1"/>
  <c r="U952"/>
  <c r="V952" s="1"/>
  <c r="U2224"/>
  <c r="V2224" s="1"/>
  <c r="U424"/>
  <c r="V424" s="1"/>
  <c r="U1161"/>
  <c r="V1161" s="1"/>
  <c r="U1545"/>
  <c r="V1545" s="1"/>
  <c r="U1437"/>
  <c r="V1437" s="1"/>
  <c r="U447"/>
  <c r="V447" s="1"/>
  <c r="U1525"/>
  <c r="V1525" s="1"/>
  <c r="U1005"/>
  <c r="V1005" s="1"/>
  <c r="U2357"/>
  <c r="V2357" s="1"/>
  <c r="U1869"/>
  <c r="V1869" s="1"/>
  <c r="U54"/>
  <c r="V54" s="1"/>
  <c r="U832"/>
  <c r="V832" s="1"/>
  <c r="U2136"/>
  <c r="V2136" s="1"/>
  <c r="U1112"/>
  <c r="V1112" s="1"/>
  <c r="U80"/>
  <c r="V80" s="1"/>
  <c r="U592"/>
  <c r="V592" s="1"/>
  <c r="U1329"/>
  <c r="V1329" s="1"/>
  <c r="U297"/>
  <c r="V297" s="1"/>
  <c r="U1586"/>
  <c r="V1586" s="1"/>
  <c r="U906"/>
  <c r="V906" s="1"/>
  <c r="U1154"/>
  <c r="V1154" s="1"/>
  <c r="U953"/>
  <c r="V953" s="1"/>
  <c r="U2015"/>
  <c r="V2015" s="1"/>
  <c r="U1519"/>
  <c r="V1519" s="1"/>
  <c r="U1888"/>
  <c r="V1888" s="1"/>
  <c r="U1376"/>
  <c r="V1376" s="1"/>
  <c r="U1648"/>
  <c r="V1648" s="1"/>
  <c r="U329"/>
  <c r="V329" s="1"/>
  <c r="U1618"/>
  <c r="V1618" s="1"/>
  <c r="U467"/>
  <c r="V467" s="1"/>
  <c r="U729"/>
  <c r="V729" s="1"/>
  <c r="U2018"/>
  <c r="V2018" s="1"/>
  <c r="U986"/>
  <c r="V986" s="1"/>
  <c r="U897"/>
  <c r="V897" s="1"/>
  <c r="U2146"/>
  <c r="V2146" s="1"/>
  <c r="U2202"/>
  <c r="V2202" s="1"/>
  <c r="U1010"/>
  <c r="V1010" s="1"/>
  <c r="U1741"/>
  <c r="V1741" s="1"/>
  <c r="U781"/>
  <c r="V781" s="1"/>
  <c r="U1051"/>
  <c r="V1051" s="1"/>
  <c r="U243"/>
  <c r="V243" s="1"/>
  <c r="U477"/>
  <c r="V477" s="1"/>
  <c r="U2115"/>
  <c r="V2115" s="1"/>
  <c r="U1611"/>
  <c r="V1611" s="1"/>
  <c r="U1091"/>
  <c r="V1091" s="1"/>
  <c r="U283"/>
  <c r="V283" s="1"/>
  <c r="U1715"/>
  <c r="V1715" s="1"/>
  <c r="U1203"/>
  <c r="V1203" s="1"/>
  <c r="U483"/>
  <c r="V483" s="1"/>
  <c r="U1996"/>
  <c r="V1996" s="1"/>
  <c r="U1853"/>
  <c r="V1853" s="1"/>
  <c r="U1942"/>
  <c r="V1942" s="1"/>
  <c r="U1785"/>
  <c r="V1785" s="1"/>
  <c r="U2384"/>
  <c r="V2384" s="1"/>
  <c r="U431"/>
  <c r="V431" s="1"/>
  <c r="U2286"/>
  <c r="V2286" s="1"/>
  <c r="U2014"/>
  <c r="V2014" s="1"/>
  <c r="U1254"/>
  <c r="V1254" s="1"/>
  <c r="U942"/>
  <c r="V942" s="1"/>
  <c r="U630"/>
  <c r="V630" s="1"/>
  <c r="U2105"/>
  <c r="V2105" s="1"/>
  <c r="U1769"/>
  <c r="V1769" s="1"/>
  <c r="U1436"/>
  <c r="V1436" s="1"/>
  <c r="U1180"/>
  <c r="V1180" s="1"/>
  <c r="U1511"/>
  <c r="V1511" s="1"/>
  <c r="U1959"/>
  <c r="V1959" s="1"/>
  <c r="U1391"/>
  <c r="V1391" s="1"/>
  <c r="U671"/>
  <c r="V671" s="1"/>
  <c r="U1640"/>
  <c r="V1640" s="1"/>
  <c r="U1944"/>
  <c r="V1944" s="1"/>
  <c r="U1136"/>
  <c r="V1136" s="1"/>
  <c r="U120"/>
  <c r="V120" s="1"/>
  <c r="U1416"/>
  <c r="V1416" s="1"/>
  <c r="U2378"/>
  <c r="V2378" s="1"/>
  <c r="U1394"/>
  <c r="V1394" s="1"/>
  <c r="U802"/>
  <c r="V802" s="1"/>
  <c r="U1794"/>
  <c r="V1794" s="1"/>
  <c r="U673"/>
  <c r="V673" s="1"/>
  <c r="U1978"/>
  <c r="V1978" s="1"/>
  <c r="U914"/>
  <c r="V914" s="1"/>
  <c r="U753"/>
  <c r="V753" s="1"/>
  <c r="U1834"/>
  <c r="V1834" s="1"/>
  <c r="U637"/>
  <c r="V637" s="1"/>
  <c r="U2356"/>
  <c r="V2356" s="1"/>
  <c r="U365"/>
  <c r="V365" s="1"/>
  <c r="U2011"/>
  <c r="V2011" s="1"/>
  <c r="U1491"/>
  <c r="V1491" s="1"/>
  <c r="U923"/>
  <c r="V923" s="1"/>
  <c r="U59"/>
  <c r="V59" s="1"/>
  <c r="U2123"/>
  <c r="V2123" s="1"/>
  <c r="U1083"/>
  <c r="V1083" s="1"/>
  <c r="U275"/>
  <c r="V275" s="1"/>
  <c r="U2268"/>
  <c r="V2268" s="1"/>
  <c r="U2382"/>
  <c r="V2382" s="1"/>
  <c r="U814"/>
  <c r="V814" s="1"/>
  <c r="U2230"/>
  <c r="V2230" s="1"/>
  <c r="U1902"/>
  <c r="V1902" s="1"/>
  <c r="U1518"/>
  <c r="V1518" s="1"/>
  <c r="U1182"/>
  <c r="V1182" s="1"/>
  <c r="U886"/>
  <c r="V886" s="1"/>
  <c r="U550"/>
  <c r="V550" s="1"/>
  <c r="U2017"/>
  <c r="V2017" s="1"/>
  <c r="U1689"/>
  <c r="V1689" s="1"/>
  <c r="U1636"/>
  <c r="V1636" s="1"/>
  <c r="U1380"/>
  <c r="V1380" s="1"/>
  <c r="U1124"/>
  <c r="V1124" s="1"/>
  <c r="U2223"/>
  <c r="V2223" s="1"/>
  <c r="U1407"/>
  <c r="V1407" s="1"/>
  <c r="U703"/>
  <c r="V703" s="1"/>
  <c r="U1672"/>
  <c r="V1672" s="1"/>
  <c r="U1976"/>
  <c r="V1976" s="1"/>
  <c r="U1184"/>
  <c r="V1184" s="1"/>
  <c r="U152"/>
  <c r="V152" s="1"/>
  <c r="U1456"/>
  <c r="V1456" s="1"/>
  <c r="U137"/>
  <c r="V137" s="1"/>
  <c r="U1426"/>
  <c r="V1426" s="1"/>
  <c r="U810"/>
  <c r="V810" s="1"/>
  <c r="U537"/>
  <c r="V537" s="1"/>
  <c r="U1826"/>
  <c r="V1826" s="1"/>
  <c r="U705"/>
  <c r="V705" s="1"/>
  <c r="U994"/>
  <c r="V994" s="1"/>
  <c r="U793"/>
  <c r="V793" s="1"/>
  <c r="U1858"/>
  <c r="V1858" s="1"/>
  <c r="U653"/>
  <c r="V653" s="1"/>
  <c r="U213"/>
  <c r="V213" s="1"/>
  <c r="U907"/>
  <c r="V907" s="1"/>
  <c r="U51"/>
  <c r="V51" s="1"/>
  <c r="U381"/>
  <c r="V381" s="1"/>
  <c r="U1899"/>
  <c r="V1899" s="1"/>
  <c r="U1387"/>
  <c r="V1387" s="1"/>
  <c r="U755"/>
  <c r="V755" s="1"/>
  <c r="U1789"/>
  <c r="V1789" s="1"/>
  <c r="U821"/>
  <c r="V821" s="1"/>
  <c r="U1875"/>
  <c r="V1875" s="1"/>
  <c r="U1363"/>
  <c r="V1363" s="1"/>
  <c r="U723"/>
  <c r="V723" s="1"/>
  <c r="U1805"/>
  <c r="V1805" s="1"/>
  <c r="U2300"/>
  <c r="V2300" s="1"/>
  <c r="U2392"/>
  <c r="V2392" s="1"/>
  <c r="U1662"/>
  <c r="V1662" s="1"/>
  <c r="U2149"/>
  <c r="V2149" s="1"/>
  <c r="U591"/>
  <c r="V591" s="1"/>
  <c r="U79"/>
  <c r="V79" s="1"/>
  <c r="U2110"/>
  <c r="V2110" s="1"/>
  <c r="U1726"/>
  <c r="V1726" s="1"/>
  <c r="U1366"/>
  <c r="V1366" s="1"/>
  <c r="U734"/>
  <c r="V734" s="1"/>
  <c r="U390"/>
  <c r="V390" s="1"/>
  <c r="U2185"/>
  <c r="V2185" s="1"/>
  <c r="U2263"/>
  <c r="V2263" s="1"/>
  <c r="U2007"/>
  <c r="V2007" s="1"/>
  <c r="U1487"/>
  <c r="V1487" s="1"/>
  <c r="U863"/>
  <c r="V863" s="1"/>
  <c r="U1856"/>
  <c r="V1856" s="1"/>
  <c r="U1344"/>
  <c r="V1344" s="1"/>
  <c r="U1608"/>
  <c r="V1608" s="1"/>
  <c r="U850"/>
  <c r="V850" s="1"/>
  <c r="U1761"/>
  <c r="V1761" s="1"/>
  <c r="U697"/>
  <c r="V697" s="1"/>
  <c r="U1994"/>
  <c r="V1994" s="1"/>
  <c r="U865"/>
  <c r="V865" s="1"/>
  <c r="U2122"/>
  <c r="V2122" s="1"/>
  <c r="U2154"/>
  <c r="V2154" s="1"/>
  <c r="U978"/>
  <c r="V978" s="1"/>
  <c r="U1685"/>
  <c r="V1685" s="1"/>
  <c r="U757"/>
  <c r="V757" s="1"/>
  <c r="U261"/>
  <c r="V261" s="1"/>
  <c r="U1027"/>
  <c r="V1027" s="1"/>
  <c r="U211"/>
  <c r="V211" s="1"/>
  <c r="U461"/>
  <c r="V461" s="1"/>
  <c r="U1595"/>
  <c r="V1595" s="1"/>
  <c r="U251"/>
  <c r="V251" s="1"/>
  <c r="U879"/>
  <c r="V879" s="1"/>
  <c r="U858"/>
  <c r="V858" s="1"/>
  <c r="U2010"/>
  <c r="V2010" s="1"/>
  <c r="U1022"/>
  <c r="V1022" s="1"/>
  <c r="U312"/>
  <c r="V312" s="1"/>
  <c r="U1074"/>
  <c r="V1074" s="1"/>
  <c r="U1507"/>
  <c r="V1507" s="1"/>
  <c r="U1980"/>
  <c r="V1980" s="1"/>
  <c r="U2174"/>
  <c r="V2174" s="1"/>
  <c r="U1110"/>
  <c r="V1110" s="1"/>
  <c r="U2071"/>
  <c r="V2071" s="1"/>
  <c r="U1368"/>
  <c r="V1368" s="1"/>
  <c r="U2194"/>
  <c r="V2194" s="1"/>
  <c r="U2362"/>
  <c r="V2362" s="1"/>
  <c r="U949"/>
  <c r="V949" s="1"/>
  <c r="U61"/>
  <c r="V61" s="1"/>
  <c r="U597"/>
  <c r="V597" s="1"/>
  <c r="U1723"/>
  <c r="V1723" s="1"/>
  <c r="U1941"/>
  <c r="V1941" s="1"/>
  <c r="U2380"/>
  <c r="V2380" s="1"/>
  <c r="U398"/>
  <c r="V398" s="1"/>
  <c r="U2278"/>
  <c r="V2278" s="1"/>
  <c r="U614"/>
  <c r="V614" s="1"/>
  <c r="U2097"/>
  <c r="V2097" s="1"/>
  <c r="U1428"/>
  <c r="V1428" s="1"/>
  <c r="U140"/>
  <c r="V140" s="1"/>
  <c r="U960"/>
  <c r="V960" s="1"/>
  <c r="U397"/>
  <c r="V397" s="1"/>
  <c r="U747"/>
  <c r="V747" s="1"/>
  <c r="U2257"/>
  <c r="V2257" s="1"/>
  <c r="U1106"/>
  <c r="V1106" s="1"/>
  <c r="U571"/>
  <c r="V571" s="1"/>
  <c r="U363"/>
  <c r="V363" s="1"/>
  <c r="U1382"/>
  <c r="V1382" s="1"/>
  <c r="U745"/>
  <c r="V745" s="1"/>
  <c r="U545"/>
  <c r="V545" s="1"/>
  <c r="U1931"/>
  <c r="V1931" s="1"/>
  <c r="U1527"/>
  <c r="V1527" s="1"/>
  <c r="U546"/>
  <c r="V546" s="1"/>
  <c r="U413"/>
  <c r="V413" s="1"/>
  <c r="U1940"/>
  <c r="V1940" s="1"/>
  <c r="U2370"/>
  <c r="V2370" s="1"/>
  <c r="U1155"/>
  <c r="V1155" s="1"/>
  <c r="U2090"/>
  <c r="V2090" s="1"/>
  <c r="U669"/>
  <c r="V669" s="1"/>
  <c r="U1717"/>
  <c r="V1717" s="1"/>
  <c r="U1559"/>
  <c r="V1559" s="1"/>
  <c r="U1263"/>
  <c r="V1263" s="1"/>
  <c r="U1490"/>
  <c r="V1490" s="1"/>
  <c r="U1523"/>
  <c r="V1523" s="1"/>
  <c r="U1862"/>
  <c r="V1862" s="1"/>
  <c r="U2277"/>
  <c r="V2277" s="1"/>
  <c r="U1111"/>
  <c r="V1111" s="1"/>
  <c r="U1200"/>
  <c r="V1200" s="1"/>
  <c r="U425"/>
  <c r="V425" s="1"/>
  <c r="U2043"/>
  <c r="V2043" s="1"/>
  <c r="U2324"/>
  <c r="V2324" s="1"/>
  <c r="U1630"/>
  <c r="V1630" s="1"/>
  <c r="U1695"/>
  <c r="V1695" s="1"/>
  <c r="U2050"/>
  <c r="V2050" s="1"/>
  <c r="U1803"/>
  <c r="V1803" s="1"/>
  <c r="U1000"/>
  <c r="V1000" s="1"/>
  <c r="U801"/>
  <c r="V801" s="1"/>
  <c r="U173"/>
  <c r="V173" s="1"/>
  <c r="U1860"/>
  <c r="V1860" s="1"/>
  <c r="U766"/>
  <c r="V766" s="1"/>
  <c r="U1463"/>
  <c r="V1463" s="1"/>
  <c r="U401"/>
  <c r="V401" s="1"/>
  <c r="U1195"/>
  <c r="V1195" s="1"/>
  <c r="U1414"/>
  <c r="V1414" s="1"/>
  <c r="U922"/>
  <c r="V922" s="1"/>
  <c r="U2211"/>
  <c r="V2211" s="1"/>
  <c r="U1892"/>
  <c r="V1892" s="1"/>
  <c r="U694"/>
  <c r="V694" s="1"/>
  <c r="U1576"/>
  <c r="V1576" s="1"/>
  <c r="U649"/>
  <c r="V649" s="1"/>
  <c r="U2334"/>
  <c r="V2334" s="1"/>
  <c r="U567"/>
  <c r="V567" s="1"/>
  <c r="U2063"/>
  <c r="V2063" s="1"/>
  <c r="U1046"/>
  <c r="V1046" s="1"/>
  <c r="U1835"/>
  <c r="V1835" s="1"/>
  <c r="U1988"/>
  <c r="V1988" s="1"/>
  <c r="U34"/>
  <c r="V34" s="1"/>
  <c r="U2381"/>
  <c r="V2381" s="1"/>
  <c r="U415"/>
  <c r="V415" s="1"/>
  <c r="U352"/>
  <c r="V352" s="1"/>
  <c r="U640"/>
  <c r="V640" s="1"/>
  <c r="U864"/>
  <c r="V864" s="1"/>
  <c r="U2176"/>
  <c r="V2176" s="1"/>
  <c r="U1249"/>
  <c r="V1249" s="1"/>
  <c r="U1409"/>
  <c r="V1409" s="1"/>
  <c r="U1489"/>
  <c r="V1489" s="1"/>
  <c r="U1189"/>
  <c r="V1189" s="1"/>
  <c r="U133"/>
  <c r="V133" s="1"/>
  <c r="U2244"/>
  <c r="V2244" s="1"/>
  <c r="U2036"/>
  <c r="V2036" s="1"/>
  <c r="U118"/>
  <c r="V118" s="1"/>
  <c r="U796"/>
  <c r="V796" s="1"/>
  <c r="U1023"/>
  <c r="V1023" s="1"/>
  <c r="U2192"/>
  <c r="V2192" s="1"/>
  <c r="U624"/>
  <c r="V624" s="1"/>
  <c r="U904"/>
  <c r="V904" s="1"/>
  <c r="U954"/>
  <c r="V954" s="1"/>
  <c r="U1017"/>
  <c r="V1017" s="1"/>
  <c r="U1177"/>
  <c r="V1177" s="1"/>
  <c r="U1273"/>
  <c r="V1273" s="1"/>
  <c r="U241"/>
  <c r="V241" s="1"/>
  <c r="U997"/>
  <c r="V997" s="1"/>
  <c r="U1485"/>
  <c r="V1485" s="1"/>
  <c r="U2259"/>
  <c r="V2259" s="1"/>
  <c r="U1501"/>
  <c r="V1501" s="1"/>
  <c r="U2325"/>
  <c r="V2325" s="1"/>
  <c r="U1606"/>
  <c r="V1606" s="1"/>
  <c r="U46"/>
  <c r="V46" s="1"/>
  <c r="U38"/>
  <c r="V38" s="1"/>
  <c r="U1039"/>
  <c r="V1039" s="1"/>
  <c r="U2216"/>
  <c r="V2216" s="1"/>
  <c r="U160"/>
  <c r="V160" s="1"/>
  <c r="U432"/>
  <c r="V432" s="1"/>
  <c r="U656"/>
  <c r="V656" s="1"/>
  <c r="U944"/>
  <c r="V944" s="1"/>
  <c r="U1049"/>
  <c r="V1049" s="1"/>
  <c r="U1201"/>
  <c r="V1201" s="1"/>
  <c r="U1297"/>
  <c r="V1297" s="1"/>
  <c r="U273"/>
  <c r="V273" s="1"/>
  <c r="U1517"/>
  <c r="V1517" s="1"/>
  <c r="U1245"/>
  <c r="V1245" s="1"/>
  <c r="U1197"/>
  <c r="V1197" s="1"/>
  <c r="U2365"/>
  <c r="V2365" s="1"/>
  <c r="U2196"/>
  <c r="V2196" s="1"/>
  <c r="U222"/>
  <c r="V222" s="1"/>
  <c r="U2313"/>
  <c r="V2313" s="1"/>
  <c r="U351"/>
  <c r="V351" s="1"/>
  <c r="U608"/>
  <c r="V608" s="1"/>
  <c r="U824"/>
  <c r="V824" s="1"/>
  <c r="U2144"/>
  <c r="V2144" s="1"/>
  <c r="U1217"/>
  <c r="V1217" s="1"/>
  <c r="U1377"/>
  <c r="V1377" s="1"/>
  <c r="U1457"/>
  <c r="V1457" s="1"/>
  <c r="U1157"/>
  <c r="V1157" s="1"/>
  <c r="U125"/>
  <c r="V125" s="1"/>
  <c r="U2204"/>
  <c r="V2204" s="1"/>
  <c r="U274"/>
  <c r="V274" s="1"/>
  <c r="U218"/>
  <c r="V218" s="1"/>
  <c r="U540"/>
  <c r="V540" s="1"/>
  <c r="U448"/>
  <c r="V448" s="1"/>
  <c r="U1473"/>
  <c r="V1473" s="1"/>
  <c r="U221"/>
  <c r="V221" s="1"/>
  <c r="U1045"/>
  <c r="V1045" s="1"/>
  <c r="U2068"/>
  <c r="V2068" s="1"/>
  <c r="U62"/>
  <c r="V62" s="1"/>
  <c r="U612"/>
  <c r="V612" s="1"/>
  <c r="U490"/>
  <c r="V490" s="1"/>
  <c r="U488"/>
  <c r="V488" s="1"/>
  <c r="U1898"/>
  <c r="V1898" s="1"/>
  <c r="U1570"/>
  <c r="V1570" s="1"/>
  <c r="U2059"/>
  <c r="V2059" s="1"/>
  <c r="U1597"/>
  <c r="V1597" s="1"/>
  <c r="U1889"/>
  <c r="V1889" s="1"/>
  <c r="U502"/>
  <c r="V502" s="1"/>
  <c r="U504"/>
  <c r="V504" s="1"/>
  <c r="U1537"/>
  <c r="V1537" s="1"/>
  <c r="U1561"/>
  <c r="V1561" s="1"/>
  <c r="U1885"/>
  <c r="V1885" s="1"/>
  <c r="U740"/>
  <c r="V740" s="1"/>
  <c r="U596"/>
  <c r="V596" s="1"/>
  <c r="U90"/>
  <c r="V90" s="1"/>
  <c r="U744"/>
  <c r="V744" s="1"/>
  <c r="U1097"/>
  <c r="V1097" s="1"/>
  <c r="U1061"/>
  <c r="V1061" s="1"/>
  <c r="U1893"/>
  <c r="V1893" s="1"/>
  <c r="U326"/>
  <c r="V326" s="1"/>
  <c r="U700"/>
  <c r="V700" s="1"/>
  <c r="U178"/>
  <c r="V178" s="1"/>
  <c r="U2056"/>
  <c r="V2056" s="1"/>
  <c r="U272"/>
  <c r="V272" s="1"/>
  <c r="U776"/>
  <c r="V776" s="1"/>
  <c r="U1129"/>
  <c r="V1129" s="1"/>
  <c r="U940"/>
  <c r="V940" s="1"/>
  <c r="U684"/>
  <c r="V684" s="1"/>
  <c r="U1031"/>
  <c r="V1031" s="1"/>
  <c r="U98"/>
  <c r="V98" s="1"/>
  <c r="U680"/>
  <c r="V680" s="1"/>
  <c r="U2256"/>
  <c r="V2256" s="1"/>
  <c r="U1293"/>
  <c r="V1293" s="1"/>
  <c r="U628"/>
  <c r="V628" s="1"/>
  <c r="U480"/>
  <c r="V480" s="1"/>
  <c r="U201"/>
  <c r="V201" s="1"/>
  <c r="U892"/>
  <c r="V892" s="1"/>
  <c r="U256"/>
  <c r="V256" s="1"/>
  <c r="U752"/>
  <c r="V752" s="1"/>
  <c r="U1594"/>
  <c r="V1594" s="1"/>
  <c r="U1573"/>
  <c r="V1573" s="1"/>
  <c r="U2285"/>
  <c r="V2285" s="1"/>
  <c r="U788"/>
  <c r="V788" s="1"/>
  <c r="U452"/>
  <c r="V452" s="1"/>
  <c r="U196"/>
  <c r="V196" s="1"/>
  <c r="U266"/>
  <c r="V266" s="1"/>
  <c r="U92"/>
  <c r="V92" s="1"/>
  <c r="U1602"/>
  <c r="V1602" s="1"/>
  <c r="U157"/>
  <c r="V157" s="1"/>
  <c r="U1509"/>
  <c r="V1509" s="1"/>
  <c r="U2321"/>
  <c r="V2321" s="1"/>
  <c r="U692"/>
  <c r="V692" s="1"/>
  <c r="U1309"/>
  <c r="V1309" s="1"/>
  <c r="U2329"/>
  <c r="V2329" s="1"/>
  <c r="U2064"/>
  <c r="V2064" s="1"/>
  <c r="U86"/>
  <c r="V86" s="1"/>
  <c r="U644"/>
  <c r="V644" s="1"/>
  <c r="U314"/>
  <c r="V314" s="1"/>
  <c r="U800"/>
  <c r="V800" s="1"/>
  <c r="U1425"/>
  <c r="V1425" s="1"/>
  <c r="U1389"/>
  <c r="V1389" s="1"/>
  <c r="U262"/>
  <c r="V262" s="1"/>
  <c r="U844"/>
  <c r="V844" s="1"/>
  <c r="U951"/>
  <c r="V951" s="1"/>
  <c r="U1585"/>
  <c r="V1585" s="1"/>
  <c r="U145"/>
  <c r="V145" s="1"/>
  <c r="U194"/>
  <c r="V194" s="1"/>
  <c r="U1122"/>
  <c r="V1122" s="1"/>
  <c r="U909"/>
  <c r="V909" s="1"/>
  <c r="U94"/>
  <c r="V94" s="1"/>
  <c r="U572"/>
  <c r="V572" s="1"/>
  <c r="U66"/>
  <c r="V66" s="1"/>
  <c r="U342"/>
  <c r="V342" s="1"/>
  <c r="U836"/>
  <c r="V836" s="1"/>
  <c r="U2255"/>
  <c r="V2255" s="1"/>
  <c r="U816"/>
  <c r="V816" s="1"/>
  <c r="U2309"/>
  <c r="V2309" s="1"/>
  <c r="U322"/>
  <c r="V322" s="1"/>
  <c r="U1464"/>
  <c r="V1464" s="1"/>
  <c r="U1240"/>
  <c r="V1240" s="1"/>
  <c r="U1065"/>
  <c r="V1065" s="1"/>
  <c r="U100"/>
  <c r="V100" s="1"/>
  <c r="U808"/>
  <c r="V808" s="1"/>
  <c r="U908"/>
  <c r="V908" s="1"/>
  <c r="U2274"/>
  <c r="V2274" s="1"/>
  <c r="U829"/>
  <c r="V829" s="1"/>
  <c r="U291"/>
  <c r="V291" s="1"/>
  <c r="U2027"/>
  <c r="V2027" s="1"/>
  <c r="U91"/>
  <c r="V91" s="1"/>
  <c r="U1499"/>
  <c r="V1499" s="1"/>
  <c r="U89"/>
  <c r="V89" s="1"/>
  <c r="U1958"/>
  <c r="V1958" s="1"/>
  <c r="U719"/>
  <c r="V719" s="1"/>
  <c r="U1838"/>
  <c r="V1838" s="1"/>
  <c r="U822"/>
  <c r="V822" s="1"/>
  <c r="U2249"/>
  <c r="V2249" s="1"/>
  <c r="U1655"/>
  <c r="V1655" s="1"/>
  <c r="U1064"/>
  <c r="V1064" s="1"/>
  <c r="U1880"/>
  <c r="V1880" s="1"/>
  <c r="U553"/>
  <c r="V553" s="1"/>
  <c r="U658"/>
  <c r="V658" s="1"/>
  <c r="U1210"/>
  <c r="V1210" s="1"/>
  <c r="U1418"/>
  <c r="V1418" s="1"/>
  <c r="U2348"/>
  <c r="V2348" s="1"/>
  <c r="U1854"/>
  <c r="V1854" s="1"/>
  <c r="U2368"/>
  <c r="V2368" s="1"/>
  <c r="U1684"/>
  <c r="V1684" s="1"/>
  <c r="U1599"/>
  <c r="V1599" s="1"/>
  <c r="U2234"/>
  <c r="V2234" s="1"/>
  <c r="U739"/>
  <c r="V739" s="1"/>
  <c r="U1861"/>
  <c r="V1861" s="1"/>
  <c r="U1742"/>
  <c r="V1742" s="1"/>
  <c r="U1652"/>
  <c r="V1652" s="1"/>
  <c r="U1775"/>
  <c r="V1775" s="1"/>
  <c r="U1675"/>
  <c r="V1675" s="1"/>
  <c r="U2109"/>
  <c r="V2109" s="1"/>
  <c r="U1660"/>
  <c r="V1660" s="1"/>
  <c r="U248"/>
  <c r="V248" s="1"/>
  <c r="U1350"/>
  <c r="V1350" s="1"/>
  <c r="U503"/>
  <c r="V503" s="1"/>
  <c r="U647"/>
  <c r="V647" s="1"/>
  <c r="U1488"/>
  <c r="V1488" s="1"/>
  <c r="U698"/>
  <c r="V698" s="1"/>
  <c r="U237"/>
  <c r="V237" s="1"/>
  <c r="U1836"/>
  <c r="V1836" s="1"/>
  <c r="U623"/>
  <c r="V623" s="1"/>
  <c r="U1294"/>
  <c r="V1294" s="1"/>
  <c r="U1575"/>
  <c r="V1575" s="1"/>
  <c r="U1016"/>
  <c r="V1016" s="1"/>
  <c r="U642"/>
  <c r="V642" s="1"/>
  <c r="U245"/>
  <c r="V245" s="1"/>
  <c r="U1868"/>
  <c r="V1868" s="1"/>
  <c r="U1974"/>
  <c r="V1974" s="1"/>
  <c r="U2025"/>
  <c r="V2025" s="1"/>
  <c r="U1697"/>
  <c r="V1697" s="1"/>
  <c r="U1388"/>
  <c r="V1388" s="1"/>
  <c r="U2231"/>
  <c r="V2231" s="1"/>
  <c r="U2272"/>
  <c r="V2272" s="1"/>
  <c r="U882"/>
  <c r="V882" s="1"/>
  <c r="U2306"/>
  <c r="V2306" s="1"/>
  <c r="U1787"/>
  <c r="V1787" s="1"/>
  <c r="U1837"/>
  <c r="V1837" s="1"/>
  <c r="U1278"/>
  <c r="V1278" s="1"/>
  <c r="U1140"/>
  <c r="V1140" s="1"/>
  <c r="U362"/>
  <c r="V362" s="1"/>
  <c r="U1792"/>
  <c r="V1792" s="1"/>
  <c r="U1625"/>
  <c r="V1625" s="1"/>
  <c r="U995"/>
  <c r="V995" s="1"/>
  <c r="U1724"/>
  <c r="V1724" s="1"/>
  <c r="U1560"/>
  <c r="V1560" s="1"/>
  <c r="U1786"/>
  <c r="V1786" s="1"/>
  <c r="U980"/>
  <c r="V980" s="1"/>
  <c r="U1631"/>
  <c r="V1631" s="1"/>
  <c r="U87"/>
  <c r="V87" s="1"/>
  <c r="U458"/>
  <c r="V458" s="1"/>
  <c r="U1903"/>
  <c r="V1903" s="1"/>
  <c r="U1752"/>
  <c r="V1752" s="1"/>
  <c r="U1669"/>
  <c r="V1669" s="1"/>
  <c r="U931"/>
  <c r="V931" s="1"/>
  <c r="U1379"/>
  <c r="V1379" s="1"/>
  <c r="U1174"/>
  <c r="V1174" s="1"/>
  <c r="U662"/>
  <c r="V662" s="1"/>
  <c r="U1396"/>
  <c r="V1396" s="1"/>
  <c r="U426"/>
  <c r="V426" s="1"/>
  <c r="U841"/>
  <c r="V841" s="1"/>
  <c r="U63"/>
  <c r="V63" s="1"/>
  <c r="U910"/>
  <c r="V910" s="1"/>
  <c r="U1084"/>
  <c r="V1084" s="1"/>
  <c r="U1991"/>
  <c r="V1991" s="1"/>
  <c r="U2323"/>
  <c r="V2323" s="1"/>
  <c r="U121"/>
  <c r="V121" s="1"/>
  <c r="U1142"/>
  <c r="V1142" s="1"/>
  <c r="U1863"/>
  <c r="V1863" s="1"/>
  <c r="U964"/>
  <c r="V964" s="1"/>
  <c r="U1832"/>
  <c r="V1832" s="1"/>
  <c r="U2330"/>
  <c r="V2330" s="1"/>
  <c r="U53"/>
  <c r="V53" s="1"/>
  <c r="U917"/>
  <c r="V917" s="1"/>
  <c r="U2206"/>
  <c r="V2206" s="1"/>
  <c r="U55"/>
  <c r="V55" s="1"/>
  <c r="U1080"/>
  <c r="V1080" s="1"/>
  <c r="U2253"/>
  <c r="V2253" s="1"/>
  <c r="U309"/>
  <c r="V309" s="1"/>
  <c r="U2358"/>
  <c r="V2358" s="1"/>
  <c r="U2217"/>
  <c r="V2217" s="1"/>
  <c r="U1223"/>
  <c r="V1223" s="1"/>
  <c r="U1247"/>
  <c r="V1247" s="1"/>
  <c r="U1855"/>
  <c r="V1855" s="1"/>
  <c r="U778"/>
  <c r="V778" s="1"/>
  <c r="U227"/>
  <c r="V227" s="1"/>
  <c r="U783"/>
  <c r="V783" s="1"/>
  <c r="U1612"/>
  <c r="V1612" s="1"/>
  <c r="U2143"/>
  <c r="V2143" s="1"/>
  <c r="U1839"/>
  <c r="V1839" s="1"/>
  <c r="U1183"/>
  <c r="V1183" s="1"/>
  <c r="U1360"/>
  <c r="V1360" s="1"/>
  <c r="U1664"/>
  <c r="V1664" s="1"/>
  <c r="U1896"/>
  <c r="V1896" s="1"/>
  <c r="U1152"/>
  <c r="V1152" s="1"/>
  <c r="U104"/>
  <c r="V104" s="1"/>
  <c r="U849"/>
  <c r="V849" s="1"/>
  <c r="U1130"/>
  <c r="V1130" s="1"/>
  <c r="U730"/>
  <c r="V730" s="1"/>
  <c r="U217"/>
  <c r="V217" s="1"/>
  <c r="U385"/>
  <c r="V385" s="1"/>
  <c r="U457"/>
  <c r="V457" s="1"/>
  <c r="U299"/>
  <c r="V299" s="1"/>
  <c r="U485"/>
  <c r="V485" s="1"/>
  <c r="U667"/>
  <c r="V667" s="1"/>
  <c r="U1709"/>
  <c r="V1709" s="1"/>
  <c r="U765"/>
  <c r="V765" s="1"/>
  <c r="U2371"/>
  <c r="V2371" s="1"/>
  <c r="U1867"/>
  <c r="V1867" s="1"/>
  <c r="U1355"/>
  <c r="V1355" s="1"/>
  <c r="U707"/>
  <c r="V707" s="1"/>
  <c r="U1725"/>
  <c r="V1725" s="1"/>
  <c r="U773"/>
  <c r="V773" s="1"/>
  <c r="U1971"/>
  <c r="V1971" s="1"/>
  <c r="U1459"/>
  <c r="V1459" s="1"/>
  <c r="U867"/>
  <c r="V867" s="1"/>
  <c r="U73"/>
  <c r="V73" s="1"/>
  <c r="U2021"/>
  <c r="V2021" s="1"/>
  <c r="U1830"/>
  <c r="V1830" s="1"/>
  <c r="U2061"/>
  <c r="V2061" s="1"/>
  <c r="U1924"/>
  <c r="V1924" s="1"/>
  <c r="U175"/>
  <c r="V175" s="1"/>
  <c r="U2158"/>
  <c r="V2158" s="1"/>
  <c r="U1790"/>
  <c r="V1790" s="1"/>
  <c r="U1422"/>
  <c r="V1422" s="1"/>
  <c r="U1086"/>
  <c r="V1086" s="1"/>
  <c r="U798"/>
  <c r="V798" s="1"/>
  <c r="U454"/>
  <c r="V454" s="1"/>
  <c r="U2233"/>
  <c r="V2233" s="1"/>
  <c r="U1937"/>
  <c r="V1937" s="1"/>
  <c r="U1071"/>
  <c r="V1071" s="1"/>
  <c r="U1564"/>
  <c r="V1564" s="1"/>
  <c r="U1308"/>
  <c r="V1308" s="1"/>
  <c r="U1052"/>
  <c r="V1052" s="1"/>
  <c r="U1767"/>
  <c r="V1767" s="1"/>
  <c r="U1255"/>
  <c r="V1255" s="1"/>
  <c r="U743"/>
  <c r="V743" s="1"/>
  <c r="U231"/>
  <c r="V231" s="1"/>
  <c r="U2343"/>
  <c r="V2343" s="1"/>
  <c r="U2087"/>
  <c r="V2087" s="1"/>
  <c r="U1687"/>
  <c r="V1687" s="1"/>
  <c r="U1128"/>
  <c r="V1128" s="1"/>
  <c r="U128"/>
  <c r="V128" s="1"/>
  <c r="U1440"/>
  <c r="V1440" s="1"/>
  <c r="U1656"/>
  <c r="V1656" s="1"/>
  <c r="U1952"/>
  <c r="V1952" s="1"/>
  <c r="U625"/>
  <c r="V625" s="1"/>
  <c r="U1906"/>
  <c r="V1906" s="1"/>
  <c r="U674"/>
  <c r="V674" s="1"/>
  <c r="U2258"/>
  <c r="V2258" s="1"/>
  <c r="U1266"/>
  <c r="V1266" s="1"/>
  <c r="U161"/>
  <c r="V161" s="1"/>
  <c r="U1482"/>
  <c r="V1482" s="1"/>
  <c r="U1314"/>
  <c r="V1314" s="1"/>
  <c r="U75"/>
  <c r="V75" s="1"/>
  <c r="U373"/>
  <c r="V373" s="1"/>
  <c r="U77"/>
  <c r="V77" s="1"/>
  <c r="U629"/>
  <c r="V629" s="1"/>
  <c r="U1755"/>
  <c r="V1755" s="1"/>
  <c r="U1243"/>
  <c r="V1243" s="1"/>
  <c r="U539"/>
  <c r="V539" s="1"/>
  <c r="U2379"/>
  <c r="V2379" s="1"/>
  <c r="U1859"/>
  <c r="V1859" s="1"/>
  <c r="U1347"/>
  <c r="V1347" s="1"/>
  <c r="U699"/>
  <c r="V699" s="1"/>
  <c r="U1773"/>
  <c r="V1773" s="1"/>
  <c r="U2276"/>
  <c r="V2276" s="1"/>
  <c r="U2376"/>
  <c r="V2376" s="1"/>
  <c r="U1829"/>
  <c r="V1829" s="1"/>
  <c r="U2101"/>
  <c r="V2101" s="1"/>
  <c r="U558"/>
  <c r="V558" s="1"/>
  <c r="U2102"/>
  <c r="V2102" s="1"/>
  <c r="U1710"/>
  <c r="V1710" s="1"/>
  <c r="U1358"/>
  <c r="V1358" s="1"/>
  <c r="U1014"/>
  <c r="V1014" s="1"/>
  <c r="U382"/>
  <c r="V382" s="1"/>
  <c r="U2177"/>
  <c r="V2177" s="1"/>
  <c r="U1857"/>
  <c r="V1857" s="1"/>
  <c r="U1764"/>
  <c r="V1764" s="1"/>
  <c r="U1508"/>
  <c r="V1508" s="1"/>
  <c r="U1252"/>
  <c r="V1252" s="1"/>
  <c r="U2351"/>
  <c r="V2351" s="1"/>
  <c r="U2095"/>
  <c r="V2095" s="1"/>
  <c r="U1743"/>
  <c r="V1743" s="1"/>
  <c r="U1160"/>
  <c r="V1160" s="1"/>
  <c r="U1472"/>
  <c r="V1472" s="1"/>
  <c r="U1688"/>
  <c r="V1688" s="1"/>
  <c r="U1984"/>
  <c r="V1984" s="1"/>
  <c r="U1753"/>
  <c r="V1753" s="1"/>
  <c r="U657"/>
  <c r="V657" s="1"/>
  <c r="U1938"/>
  <c r="V1938" s="1"/>
  <c r="U962"/>
  <c r="V962" s="1"/>
  <c r="U682"/>
  <c r="V682" s="1"/>
  <c r="U1298"/>
  <c r="V1298" s="1"/>
  <c r="U193"/>
  <c r="V193" s="1"/>
  <c r="U1514"/>
  <c r="V1514" s="1"/>
  <c r="U1346"/>
  <c r="V1346" s="1"/>
  <c r="U99"/>
  <c r="V99" s="1"/>
  <c r="U389"/>
  <c r="V389" s="1"/>
  <c r="U85"/>
  <c r="V85" s="1"/>
  <c r="U523"/>
  <c r="V523" s="1"/>
  <c r="U645"/>
  <c r="V645" s="1"/>
  <c r="U2147"/>
  <c r="V2147" s="1"/>
  <c r="U1643"/>
  <c r="V1643" s="1"/>
  <c r="U1131"/>
  <c r="V1131" s="1"/>
  <c r="U347"/>
  <c r="V347" s="1"/>
  <c r="U2139"/>
  <c r="V2139" s="1"/>
  <c r="U1619"/>
  <c r="V1619" s="1"/>
  <c r="U1107"/>
  <c r="V1107" s="1"/>
  <c r="U307"/>
  <c r="V307" s="1"/>
  <c r="U2292"/>
  <c r="V2292" s="1"/>
  <c r="U2390"/>
  <c r="V2390" s="1"/>
  <c r="U1718"/>
  <c r="V1718" s="1"/>
  <c r="U2238"/>
  <c r="V2238" s="1"/>
  <c r="U1910"/>
  <c r="V1910" s="1"/>
  <c r="U1526"/>
  <c r="V1526" s="1"/>
  <c r="U1190"/>
  <c r="V1190" s="1"/>
  <c r="U894"/>
  <c r="V894" s="1"/>
  <c r="U566"/>
  <c r="V566" s="1"/>
  <c r="U2135"/>
  <c r="V2135" s="1"/>
  <c r="U1815"/>
  <c r="V1815" s="1"/>
  <c r="U1167"/>
  <c r="V1167" s="1"/>
  <c r="U1320"/>
  <c r="V1320" s="1"/>
  <c r="U320"/>
  <c r="V320" s="1"/>
  <c r="U1624"/>
  <c r="V1624" s="1"/>
  <c r="U1864"/>
  <c r="V1864" s="1"/>
  <c r="U1120"/>
  <c r="V1120" s="1"/>
  <c r="U72"/>
  <c r="V72" s="1"/>
  <c r="U817"/>
  <c r="V817" s="1"/>
  <c r="U2082"/>
  <c r="V2082" s="1"/>
  <c r="U1098"/>
  <c r="V1098" s="1"/>
  <c r="U722"/>
  <c r="V722" s="1"/>
  <c r="U185"/>
  <c r="V185" s="1"/>
  <c r="U1466"/>
  <c r="V1466" s="1"/>
  <c r="U353"/>
  <c r="V353" s="1"/>
  <c r="U1658"/>
  <c r="V1658" s="1"/>
  <c r="U491"/>
  <c r="V491" s="1"/>
  <c r="U1690"/>
  <c r="V1690" s="1"/>
  <c r="U1546"/>
  <c r="V1546" s="1"/>
  <c r="U1673"/>
  <c r="V1673" s="1"/>
  <c r="U847"/>
  <c r="V847" s="1"/>
  <c r="U335"/>
  <c r="V335" s="1"/>
  <c r="U1719"/>
  <c r="V1719" s="1"/>
  <c r="U509"/>
  <c r="V509" s="1"/>
  <c r="U2003"/>
  <c r="V2003" s="1"/>
  <c r="U35"/>
  <c r="V35" s="1"/>
  <c r="U2085"/>
  <c r="V2085" s="1"/>
  <c r="U2157"/>
  <c r="V2157" s="1"/>
  <c r="U207"/>
  <c r="V207" s="1"/>
  <c r="U1446"/>
  <c r="V1446" s="1"/>
  <c r="U478"/>
  <c r="V478" s="1"/>
  <c r="U2327"/>
  <c r="V2327" s="1"/>
  <c r="U64"/>
  <c r="V64" s="1"/>
  <c r="U1600"/>
  <c r="V1600" s="1"/>
  <c r="U1850"/>
  <c r="V1850" s="1"/>
  <c r="U945"/>
  <c r="V945" s="1"/>
  <c r="U1242"/>
  <c r="V1242" s="1"/>
  <c r="U341"/>
  <c r="V341" s="1"/>
  <c r="U2227"/>
  <c r="V2227" s="1"/>
  <c r="U1211"/>
  <c r="V1211" s="1"/>
  <c r="U2347"/>
  <c r="V2347" s="1"/>
  <c r="U1315"/>
  <c r="V1315" s="1"/>
  <c r="U1972"/>
  <c r="V1972" s="1"/>
  <c r="U1849"/>
  <c r="V1849" s="1"/>
  <c r="U1745"/>
  <c r="V1745" s="1"/>
  <c r="U1172"/>
  <c r="V1172" s="1"/>
  <c r="U466"/>
  <c r="V466" s="1"/>
  <c r="U602"/>
  <c r="V602" s="1"/>
  <c r="U754"/>
  <c r="V754" s="1"/>
  <c r="U561"/>
  <c r="V561" s="1"/>
  <c r="U2189"/>
  <c r="V2189" s="1"/>
  <c r="U742"/>
  <c r="V742" s="1"/>
  <c r="U762"/>
  <c r="V762" s="1"/>
  <c r="U565"/>
  <c r="V565" s="1"/>
  <c r="U495"/>
  <c r="V495" s="1"/>
  <c r="U167"/>
  <c r="V167" s="1"/>
  <c r="U1808"/>
  <c r="V1808" s="1"/>
  <c r="U1946"/>
  <c r="V1946" s="1"/>
  <c r="U538"/>
  <c r="V538" s="1"/>
  <c r="U2047"/>
  <c r="V2047" s="1"/>
  <c r="U232"/>
  <c r="V232" s="1"/>
  <c r="U2338"/>
  <c r="V2338" s="1"/>
  <c r="U771"/>
  <c r="V771" s="1"/>
  <c r="U2183"/>
  <c r="V2183" s="1"/>
  <c r="U1536"/>
  <c r="V1536" s="1"/>
  <c r="U229"/>
  <c r="V229" s="1"/>
  <c r="U2364"/>
  <c r="V2364" s="1"/>
  <c r="U2034"/>
  <c r="V2034" s="1"/>
  <c r="U1813"/>
  <c r="V1813" s="1"/>
  <c r="U1123"/>
  <c r="V1123" s="1"/>
  <c r="U1705"/>
  <c r="V1705" s="1"/>
  <c r="U1528"/>
  <c r="V1528" s="1"/>
  <c r="U1370"/>
  <c r="V1370" s="1"/>
  <c r="U2173"/>
  <c r="V2173" s="1"/>
  <c r="U414"/>
  <c r="V414" s="1"/>
  <c r="U1135"/>
  <c r="V1135" s="1"/>
  <c r="U1019"/>
  <c r="V1019" s="1"/>
  <c r="U354"/>
  <c r="V354" s="1"/>
  <c r="U626"/>
  <c r="V626" s="1"/>
  <c r="U1820"/>
  <c r="V1820" s="1"/>
  <c r="U123"/>
  <c r="V123" s="1"/>
  <c r="U2129"/>
  <c r="V2129" s="1"/>
  <c r="U151"/>
  <c r="V151" s="1"/>
  <c r="U1983"/>
  <c r="V1983" s="1"/>
  <c r="U465"/>
  <c r="V465" s="1"/>
  <c r="U2299"/>
  <c r="V2299" s="1"/>
  <c r="U2254"/>
  <c r="V2254" s="1"/>
  <c r="U2065"/>
  <c r="V2065" s="1"/>
  <c r="U807"/>
  <c r="V807" s="1"/>
  <c r="U1706"/>
  <c r="V1706" s="1"/>
  <c r="U893"/>
  <c r="V893" s="1"/>
  <c r="U1798"/>
  <c r="V1798" s="1"/>
  <c r="U1054"/>
  <c r="V1054" s="1"/>
  <c r="U422"/>
  <c r="V422" s="1"/>
  <c r="U1796"/>
  <c r="V1796" s="1"/>
  <c r="U650"/>
  <c r="V650" s="1"/>
  <c r="U1939"/>
  <c r="V1939" s="1"/>
  <c r="U143"/>
  <c r="V143" s="1"/>
  <c r="U1484"/>
  <c r="V1484" s="1"/>
  <c r="U71"/>
  <c r="V71" s="1"/>
  <c r="U439"/>
  <c r="V439" s="1"/>
  <c r="U714"/>
  <c r="V714" s="1"/>
  <c r="U1737"/>
  <c r="V1737" s="1"/>
  <c r="U1758"/>
  <c r="V1758" s="1"/>
  <c r="U831"/>
  <c r="V831" s="1"/>
  <c r="U842"/>
  <c r="V842" s="1"/>
  <c r="U181"/>
  <c r="V181" s="1"/>
  <c r="U427"/>
  <c r="V427" s="1"/>
  <c r="U1062"/>
  <c r="V1062" s="1"/>
  <c r="U1292"/>
  <c r="V1292" s="1"/>
  <c r="U1230"/>
  <c r="V1230" s="1"/>
  <c r="U1348"/>
  <c r="V1348" s="1"/>
  <c r="U116"/>
  <c r="V116" s="1"/>
  <c r="U1178"/>
  <c r="V1178" s="1"/>
  <c r="U619"/>
  <c r="V619" s="1"/>
  <c r="U627"/>
  <c r="V627" s="1"/>
  <c r="U584"/>
  <c r="V584" s="1"/>
  <c r="U2152"/>
  <c r="V2152" s="1"/>
  <c r="U88"/>
  <c r="V88" s="1"/>
  <c r="U368"/>
  <c r="V368" s="1"/>
  <c r="U1105"/>
  <c r="V1105" s="1"/>
  <c r="U1481"/>
  <c r="V1481" s="1"/>
  <c r="U1453"/>
  <c r="V1453" s="1"/>
  <c r="U2220"/>
  <c r="V2220" s="1"/>
  <c r="U957"/>
  <c r="V957" s="1"/>
  <c r="U899"/>
  <c r="V899" s="1"/>
  <c r="U2228"/>
  <c r="V2228" s="1"/>
  <c r="U965"/>
  <c r="V965" s="1"/>
  <c r="U1013"/>
  <c r="V1013" s="1"/>
  <c r="U2236"/>
  <c r="V2236" s="1"/>
  <c r="U2148"/>
  <c r="V2148" s="1"/>
  <c r="U2297"/>
  <c r="V2297" s="1"/>
  <c r="U1116"/>
  <c r="V1116" s="1"/>
  <c r="U860"/>
  <c r="V860" s="1"/>
  <c r="U524"/>
  <c r="V524" s="1"/>
  <c r="U384"/>
  <c r="V384" s="1"/>
  <c r="U664"/>
  <c r="V664" s="1"/>
  <c r="U2200"/>
  <c r="V2200" s="1"/>
  <c r="U1281"/>
  <c r="V1281" s="1"/>
  <c r="U1441"/>
  <c r="V1441" s="1"/>
  <c r="U1521"/>
  <c r="V1521" s="1"/>
  <c r="U1229"/>
  <c r="V1229" s="1"/>
  <c r="U141"/>
  <c r="V141" s="1"/>
  <c r="U891"/>
  <c r="V891" s="1"/>
  <c r="U81"/>
  <c r="V81" s="1"/>
  <c r="U2060"/>
  <c r="V2060" s="1"/>
  <c r="U174"/>
  <c r="V174" s="1"/>
  <c r="U126"/>
  <c r="V126" s="1"/>
  <c r="U1879"/>
  <c r="V1879" s="1"/>
  <c r="U416"/>
  <c r="V416" s="1"/>
  <c r="U696"/>
  <c r="V696" s="1"/>
  <c r="U912"/>
  <c r="V912" s="1"/>
  <c r="U2232"/>
  <c r="V2232" s="1"/>
  <c r="U1562"/>
  <c r="V1562" s="1"/>
  <c r="U1465"/>
  <c r="V1465" s="1"/>
  <c r="U1553"/>
  <c r="V1553" s="1"/>
  <c r="U1610"/>
  <c r="V1610" s="1"/>
  <c r="U379"/>
  <c r="V379" s="1"/>
  <c r="U1261"/>
  <c r="V1261" s="1"/>
  <c r="U1533"/>
  <c r="V1533" s="1"/>
  <c r="U2267"/>
  <c r="V2267" s="1"/>
  <c r="U1477"/>
  <c r="V1477" s="1"/>
  <c r="U2044"/>
  <c r="V2044" s="1"/>
  <c r="U1877"/>
  <c r="V1877" s="1"/>
  <c r="U310"/>
  <c r="V310" s="1"/>
  <c r="U2377"/>
  <c r="V2377" s="1"/>
  <c r="U560"/>
  <c r="V560" s="1"/>
  <c r="U848"/>
  <c r="V848" s="1"/>
  <c r="U2128"/>
  <c r="V2128" s="1"/>
  <c r="U1073"/>
  <c r="V1073" s="1"/>
  <c r="U1449"/>
  <c r="V1449" s="1"/>
  <c r="U1609"/>
  <c r="V1609" s="1"/>
  <c r="U1421"/>
  <c r="V1421" s="1"/>
  <c r="U189"/>
  <c r="V189" s="1"/>
  <c r="U2092"/>
  <c r="V2092" s="1"/>
  <c r="U941"/>
  <c r="V941" s="1"/>
  <c r="U1571"/>
  <c r="V1571" s="1"/>
  <c r="U2341"/>
  <c r="V2341" s="1"/>
  <c r="U142"/>
  <c r="V142" s="1"/>
  <c r="U102"/>
  <c r="V102" s="1"/>
  <c r="U338"/>
  <c r="V338" s="1"/>
  <c r="U82"/>
  <c r="V82" s="1"/>
  <c r="U456"/>
  <c r="V456" s="1"/>
  <c r="U1081"/>
  <c r="V1081" s="1"/>
  <c r="U1233"/>
  <c r="V1233" s="1"/>
  <c r="U1549"/>
  <c r="V1549" s="1"/>
  <c r="U1237"/>
  <c r="V1237" s="1"/>
  <c r="U318"/>
  <c r="V318" s="1"/>
  <c r="U2024"/>
  <c r="V2024" s="1"/>
  <c r="U496"/>
  <c r="V496" s="1"/>
  <c r="U2002"/>
  <c r="V2002" s="1"/>
  <c r="U2164"/>
  <c r="V2164" s="1"/>
  <c r="U1973"/>
  <c r="V1973" s="1"/>
  <c r="U804"/>
  <c r="V804" s="1"/>
  <c r="U282"/>
  <c r="V282" s="1"/>
  <c r="U412"/>
  <c r="V412" s="1"/>
  <c r="U2048"/>
  <c r="V2048" s="1"/>
  <c r="U1897"/>
  <c r="V1897" s="1"/>
  <c r="U956"/>
  <c r="V956" s="1"/>
  <c r="U2187"/>
  <c r="V2187" s="1"/>
  <c r="U1301"/>
  <c r="V1301" s="1"/>
  <c r="U1865"/>
  <c r="V1865" s="1"/>
  <c r="U748"/>
  <c r="V748" s="1"/>
  <c r="U720"/>
  <c r="V720" s="1"/>
  <c r="U2016"/>
  <c r="V2016" s="1"/>
  <c r="U1337"/>
  <c r="V1337" s="1"/>
  <c r="U1497"/>
  <c r="V1497" s="1"/>
  <c r="U1593"/>
  <c r="V1593" s="1"/>
  <c r="U93"/>
  <c r="V93" s="1"/>
  <c r="U2373"/>
  <c r="V2373" s="1"/>
  <c r="U2389"/>
  <c r="V2389" s="1"/>
  <c r="U820"/>
  <c r="V820" s="1"/>
  <c r="U164"/>
  <c r="V164" s="1"/>
  <c r="U1505"/>
  <c r="V1505" s="1"/>
  <c r="U1617"/>
  <c r="V1617" s="1"/>
  <c r="U1069"/>
  <c r="V1069" s="1"/>
  <c r="U1148"/>
  <c r="V1148" s="1"/>
  <c r="U935"/>
  <c r="V935" s="1"/>
  <c r="U109"/>
  <c r="V109" s="1"/>
  <c r="U1341"/>
  <c r="V1341" s="1"/>
  <c r="U852"/>
  <c r="V852" s="1"/>
  <c r="U516"/>
  <c r="V516" s="1"/>
  <c r="U260"/>
  <c r="V260" s="1"/>
  <c r="U330"/>
  <c r="V330" s="1"/>
  <c r="U2008"/>
  <c r="V2008" s="1"/>
  <c r="U936"/>
  <c r="V936" s="1"/>
  <c r="U1285"/>
  <c r="V1285" s="1"/>
  <c r="U1118"/>
  <c r="V1118" s="1"/>
  <c r="U150"/>
  <c r="V150" s="1"/>
  <c r="U948"/>
  <c r="V948" s="1"/>
  <c r="U292"/>
  <c r="V292" s="1"/>
  <c r="U42"/>
  <c r="V42" s="1"/>
  <c r="U246"/>
  <c r="V246" s="1"/>
  <c r="U492"/>
  <c r="V492" s="1"/>
  <c r="U50"/>
  <c r="V50" s="1"/>
  <c r="U784"/>
  <c r="V784" s="1"/>
  <c r="U1357"/>
  <c r="V1357" s="1"/>
  <c r="U1613"/>
  <c r="V1613" s="1"/>
  <c r="U2052"/>
  <c r="V2052" s="1"/>
  <c r="U918"/>
  <c r="V918" s="1"/>
  <c r="U166"/>
  <c r="V166" s="1"/>
  <c r="U900"/>
  <c r="V900" s="1"/>
  <c r="U2188"/>
  <c r="V2188" s="1"/>
  <c r="U2005"/>
  <c r="V2005" s="1"/>
  <c r="U1169"/>
  <c r="V1169" s="1"/>
  <c r="U1381"/>
  <c r="V1381" s="1"/>
  <c r="U1095"/>
  <c r="V1095" s="1"/>
  <c r="U772"/>
  <c r="V772" s="1"/>
  <c r="U1999"/>
  <c r="V1999" s="1"/>
  <c r="U2100"/>
  <c r="V2100" s="1"/>
  <c r="U2076"/>
  <c r="V2076" s="1"/>
  <c r="U780"/>
  <c r="V780" s="1"/>
  <c r="U436"/>
  <c r="V436" s="1"/>
  <c r="U250"/>
  <c r="V250" s="1"/>
  <c r="U975"/>
  <c r="V975" s="1"/>
  <c r="U2180"/>
  <c r="V2180" s="1"/>
  <c r="U763"/>
  <c r="V763" s="1"/>
  <c r="U1701"/>
  <c r="V1701" s="1"/>
  <c r="U896"/>
  <c r="V896" s="1"/>
  <c r="U520"/>
  <c r="V520" s="1"/>
  <c r="U74"/>
  <c r="V74" s="1"/>
  <c r="U433"/>
  <c r="V433" s="1"/>
  <c r="U1506"/>
  <c r="V1506" s="1"/>
  <c r="U259"/>
  <c r="V259" s="1"/>
  <c r="U469"/>
  <c r="V469" s="1"/>
  <c r="U1677"/>
  <c r="V1677" s="1"/>
  <c r="U741"/>
  <c r="V741" s="1"/>
  <c r="U2355"/>
  <c r="V2355" s="1"/>
  <c r="U1851"/>
  <c r="V1851" s="1"/>
  <c r="U1339"/>
  <c r="V1339" s="1"/>
  <c r="U683"/>
  <c r="V683" s="1"/>
  <c r="U1693"/>
  <c r="V1693" s="1"/>
  <c r="U749"/>
  <c r="V749" s="1"/>
  <c r="U1955"/>
  <c r="V1955" s="1"/>
  <c r="U1443"/>
  <c r="V1443" s="1"/>
  <c r="U843"/>
  <c r="V843" s="1"/>
  <c r="U2344"/>
  <c r="V2344" s="1"/>
  <c r="U2229"/>
  <c r="V2229" s="1"/>
  <c r="U1430"/>
  <c r="V1430" s="1"/>
  <c r="U1782"/>
  <c r="V1782" s="1"/>
  <c r="U2037"/>
  <c r="V2037" s="1"/>
  <c r="U526"/>
  <c r="V526" s="1"/>
  <c r="U2342"/>
  <c r="V2342" s="1"/>
  <c r="U2086"/>
  <c r="V2086" s="1"/>
  <c r="U1670"/>
  <c r="V1670" s="1"/>
  <c r="U998"/>
  <c r="V998" s="1"/>
  <c r="U358"/>
  <c r="V358" s="1"/>
  <c r="U1711"/>
  <c r="V1711" s="1"/>
  <c r="U2161"/>
  <c r="V2161" s="1"/>
  <c r="U1833"/>
  <c r="V1833" s="1"/>
  <c r="U1748"/>
  <c r="V1748" s="1"/>
  <c r="U1492"/>
  <c r="V1492" s="1"/>
  <c r="U1236"/>
  <c r="V1236" s="1"/>
  <c r="U204"/>
  <c r="V204" s="1"/>
  <c r="U530"/>
  <c r="V530" s="1"/>
  <c r="U119"/>
  <c r="V119" s="1"/>
  <c r="U148"/>
  <c r="V148" s="1"/>
  <c r="U482"/>
  <c r="V482" s="1"/>
  <c r="U1975"/>
  <c r="V1975" s="1"/>
  <c r="U1704"/>
  <c r="V1704" s="1"/>
  <c r="U984"/>
  <c r="V984" s="1"/>
  <c r="U970"/>
  <c r="V970" s="1"/>
  <c r="U313"/>
  <c r="V313" s="1"/>
  <c r="U481"/>
  <c r="V481" s="1"/>
  <c r="U411"/>
  <c r="V411" s="1"/>
  <c r="U837"/>
  <c r="V837" s="1"/>
  <c r="U1531"/>
  <c r="V1531" s="1"/>
  <c r="U1686"/>
  <c r="V1686" s="1"/>
  <c r="U718"/>
  <c r="V718" s="1"/>
  <c r="U2046"/>
  <c r="V2046" s="1"/>
  <c r="U966"/>
  <c r="V966" s="1"/>
  <c r="U1076"/>
  <c r="V1076" s="1"/>
  <c r="U1431"/>
  <c r="V1431" s="1"/>
  <c r="U2111"/>
  <c r="V2111" s="1"/>
  <c r="U992"/>
  <c r="V992" s="1"/>
  <c r="U1760"/>
  <c r="V1760" s="1"/>
  <c r="U1002"/>
  <c r="V1002" s="1"/>
  <c r="U575"/>
  <c r="V575" s="1"/>
  <c r="U37"/>
  <c r="V37" s="1"/>
  <c r="U1139"/>
  <c r="V1139" s="1"/>
  <c r="U1949"/>
  <c r="V1949" s="1"/>
  <c r="U1750"/>
  <c r="V1750" s="1"/>
  <c r="U1375"/>
  <c r="V1375" s="1"/>
  <c r="U1020"/>
  <c r="V1020" s="1"/>
  <c r="U679"/>
  <c r="V679" s="1"/>
  <c r="U498"/>
  <c r="V498" s="1"/>
  <c r="U1623"/>
  <c r="V1623" s="1"/>
  <c r="U1272"/>
  <c r="V1272" s="1"/>
  <c r="U706"/>
  <c r="V706" s="1"/>
  <c r="U889"/>
  <c r="V889" s="1"/>
  <c r="U901"/>
  <c r="V901" s="1"/>
  <c r="U1691"/>
  <c r="V1691" s="1"/>
  <c r="U693"/>
  <c r="V693" s="1"/>
  <c r="U622"/>
  <c r="V622" s="1"/>
  <c r="U996"/>
  <c r="V996" s="1"/>
  <c r="U1663"/>
  <c r="V1663" s="1"/>
  <c r="U1143"/>
  <c r="V1143" s="1"/>
  <c r="U631"/>
  <c r="V631" s="1"/>
  <c r="U84"/>
  <c r="V84" s="1"/>
  <c r="U220"/>
  <c r="V220" s="1"/>
  <c r="U2303"/>
  <c r="V2303" s="1"/>
  <c r="U2280"/>
  <c r="V2280" s="1"/>
  <c r="U1008"/>
  <c r="V1008" s="1"/>
  <c r="U1258"/>
  <c r="V1258" s="1"/>
  <c r="U685"/>
  <c r="V685" s="1"/>
  <c r="U803"/>
  <c r="V803" s="1"/>
  <c r="U1395"/>
  <c r="V1395" s="1"/>
  <c r="U2213"/>
  <c r="V2213" s="1"/>
  <c r="U1638"/>
  <c r="V1638" s="1"/>
  <c r="U1788"/>
  <c r="V1788" s="1"/>
  <c r="U39"/>
  <c r="V39" s="1"/>
  <c r="U834"/>
  <c r="V834" s="1"/>
  <c r="U1146"/>
  <c r="V1146" s="1"/>
  <c r="U709"/>
  <c r="V709" s="1"/>
  <c r="U885"/>
  <c r="V885" s="1"/>
  <c r="U827"/>
  <c r="V827" s="1"/>
  <c r="U1667"/>
  <c r="V1667" s="1"/>
  <c r="U1932"/>
  <c r="V1932" s="1"/>
  <c r="U2308"/>
  <c r="V2308" s="1"/>
  <c r="U1966"/>
  <c r="V1966" s="1"/>
  <c r="U1793"/>
  <c r="V1793" s="1"/>
  <c r="U1708"/>
  <c r="V1708" s="1"/>
  <c r="U1452"/>
  <c r="V1452" s="1"/>
  <c r="U1196"/>
  <c r="V1196" s="1"/>
  <c r="U1543"/>
  <c r="V1543" s="1"/>
  <c r="U135"/>
  <c r="V135" s="1"/>
  <c r="U1231"/>
  <c r="V1231" s="1"/>
  <c r="U976"/>
  <c r="V976" s="1"/>
  <c r="U1458"/>
  <c r="V1458" s="1"/>
  <c r="U569"/>
  <c r="V569" s="1"/>
  <c r="U737"/>
  <c r="V737" s="1"/>
  <c r="U825"/>
  <c r="V825" s="1"/>
  <c r="U547"/>
  <c r="V547" s="1"/>
  <c r="U2291"/>
  <c r="V2291" s="1"/>
  <c r="U1515"/>
  <c r="V1515" s="1"/>
  <c r="U97"/>
  <c r="V97" s="1"/>
  <c r="U1998"/>
  <c r="V1998" s="1"/>
  <c r="U590"/>
  <c r="V590" s="1"/>
  <c r="U1534"/>
  <c r="V1534" s="1"/>
  <c r="U574"/>
  <c r="V574" s="1"/>
  <c r="U1961"/>
  <c r="V1961" s="1"/>
  <c r="U1332"/>
  <c r="V1332" s="1"/>
  <c r="U279"/>
  <c r="V279" s="1"/>
  <c r="U554"/>
  <c r="V554" s="1"/>
  <c r="U1911"/>
  <c r="V1911" s="1"/>
  <c r="U224"/>
  <c r="V224" s="1"/>
  <c r="U345"/>
  <c r="V345" s="1"/>
  <c r="U1810"/>
  <c r="V1810" s="1"/>
  <c r="U163"/>
  <c r="V163" s="1"/>
  <c r="U355"/>
  <c r="V355" s="1"/>
  <c r="U1547"/>
  <c r="V1547" s="1"/>
  <c r="U2171"/>
  <c r="V2171" s="1"/>
  <c r="U105"/>
  <c r="V105" s="1"/>
  <c r="U2221"/>
  <c r="V2221" s="1"/>
  <c r="U2190"/>
  <c r="V2190" s="1"/>
  <c r="U838"/>
  <c r="V838" s="1"/>
  <c r="U1809"/>
  <c r="V1809" s="1"/>
  <c r="U423"/>
  <c r="V423" s="1"/>
  <c r="U1783"/>
  <c r="V1783" s="1"/>
  <c r="U377"/>
  <c r="V377" s="1"/>
  <c r="U195"/>
  <c r="V195" s="1"/>
  <c r="U387"/>
  <c r="V387" s="1"/>
  <c r="U1563"/>
  <c r="V1563" s="1"/>
  <c r="U2315"/>
  <c r="V2315" s="1"/>
  <c r="U2070"/>
  <c r="V2070" s="1"/>
  <c r="U1759"/>
  <c r="V1759" s="1"/>
  <c r="U1239"/>
  <c r="V1239" s="1"/>
  <c r="U215"/>
  <c r="V215" s="1"/>
  <c r="U522"/>
  <c r="V522" s="1"/>
  <c r="U2103"/>
  <c r="V2103" s="1"/>
  <c r="U1992"/>
  <c r="V1992" s="1"/>
  <c r="U1248"/>
  <c r="V1248" s="1"/>
  <c r="U184"/>
  <c r="V184" s="1"/>
  <c r="U937"/>
  <c r="V937" s="1"/>
  <c r="U818"/>
  <c r="V818" s="1"/>
  <c r="U1538"/>
  <c r="V1538" s="1"/>
  <c r="U511"/>
  <c r="V511" s="1"/>
  <c r="U661"/>
  <c r="V661" s="1"/>
  <c r="U779"/>
  <c r="V779" s="1"/>
  <c r="U1763"/>
  <c r="V1763" s="1"/>
  <c r="U2077"/>
  <c r="V2077" s="1"/>
  <c r="U846"/>
  <c r="V846" s="1"/>
  <c r="U1926"/>
  <c r="V1926" s="1"/>
  <c r="U902"/>
  <c r="V902" s="1"/>
  <c r="U1588"/>
  <c r="V1588" s="1"/>
  <c r="U535"/>
  <c r="V535" s="1"/>
  <c r="U2239"/>
  <c r="V2239" s="1"/>
  <c r="U1744"/>
  <c r="V1744" s="1"/>
  <c r="U2062"/>
  <c r="V2062" s="1"/>
  <c r="U634"/>
  <c r="V634" s="1"/>
  <c r="U769"/>
  <c r="V769" s="1"/>
  <c r="U1914"/>
  <c r="V1914" s="1"/>
  <c r="U165"/>
  <c r="V165" s="1"/>
  <c r="U579"/>
  <c r="V579" s="1"/>
  <c r="U1821"/>
  <c r="V1821" s="1"/>
  <c r="U367"/>
  <c r="V367" s="1"/>
  <c r="U1214"/>
  <c r="V1214" s="1"/>
  <c r="U1340"/>
  <c r="V1340" s="1"/>
  <c r="U1319"/>
  <c r="V1319" s="1"/>
  <c r="U236"/>
  <c r="V236" s="1"/>
  <c r="U2247"/>
  <c r="V2247" s="1"/>
  <c r="U1776"/>
  <c r="V1776" s="1"/>
  <c r="U264"/>
  <c r="V264" s="1"/>
  <c r="U770"/>
  <c r="V770" s="1"/>
  <c r="U2141"/>
  <c r="V2141" s="1"/>
  <c r="U617"/>
  <c r="V617" s="1"/>
  <c r="U573"/>
  <c r="V573" s="1"/>
  <c r="U701"/>
  <c r="V701" s="1"/>
  <c r="U187"/>
  <c r="V187" s="1"/>
  <c r="U795"/>
  <c r="V795" s="1"/>
  <c r="U1964"/>
  <c r="V1964" s="1"/>
  <c r="U750"/>
  <c r="V750" s="1"/>
  <c r="U1134"/>
  <c r="V1134" s="1"/>
  <c r="U854"/>
  <c r="V854" s="1"/>
  <c r="U510"/>
  <c r="V510" s="1"/>
  <c r="U1721"/>
  <c r="V1721" s="1"/>
  <c r="U1412"/>
  <c r="V1412" s="1"/>
  <c r="U311"/>
  <c r="V311" s="1"/>
  <c r="U1807"/>
  <c r="V1807" s="1"/>
  <c r="U1568"/>
  <c r="V1568" s="1"/>
  <c r="U48"/>
  <c r="V48" s="1"/>
  <c r="U930"/>
  <c r="V930" s="1"/>
  <c r="U1434"/>
  <c r="V1434" s="1"/>
  <c r="U179"/>
  <c r="V179" s="1"/>
  <c r="U1707"/>
  <c r="V1707" s="1"/>
  <c r="U725"/>
  <c r="V725" s="1"/>
  <c r="U171"/>
  <c r="V171" s="1"/>
  <c r="U1909"/>
  <c r="V1909" s="1"/>
  <c r="U527"/>
  <c r="V527" s="1"/>
  <c r="U583"/>
  <c r="V583" s="1"/>
  <c r="U514"/>
  <c r="V514" s="1"/>
  <c r="U1220"/>
  <c r="V1220" s="1"/>
  <c r="U442"/>
  <c r="V442" s="1"/>
  <c r="U1295"/>
  <c r="V1295" s="1"/>
  <c r="U1066"/>
  <c r="V1066" s="1"/>
  <c r="U325"/>
  <c r="V325" s="1"/>
  <c r="U581"/>
  <c r="V581" s="1"/>
  <c r="U1900"/>
  <c r="V1900" s="1"/>
  <c r="U819"/>
  <c r="V819" s="1"/>
  <c r="U271"/>
  <c r="V271" s="1"/>
  <c r="U990"/>
  <c r="V990" s="1"/>
  <c r="U2089"/>
  <c r="V2089" s="1"/>
  <c r="U972"/>
  <c r="V972" s="1"/>
  <c r="U455"/>
  <c r="V455" s="1"/>
  <c r="U823"/>
  <c r="V823" s="1"/>
  <c r="U378"/>
  <c r="V378" s="1"/>
  <c r="U1471"/>
  <c r="V1471" s="1"/>
  <c r="U1633"/>
  <c r="V1633" s="1"/>
  <c r="U280"/>
  <c r="V280" s="1"/>
  <c r="U2058"/>
  <c r="V2058" s="1"/>
  <c r="U1698"/>
  <c r="V1698" s="1"/>
  <c r="U589"/>
  <c r="V589" s="1"/>
  <c r="U659"/>
  <c r="V659" s="1"/>
  <c r="U1171"/>
  <c r="V1171" s="1"/>
  <c r="U2388"/>
  <c r="V2388" s="1"/>
  <c r="U655"/>
  <c r="V655" s="1"/>
  <c r="U1318"/>
  <c r="V1318" s="1"/>
  <c r="U1548"/>
  <c r="V1548" s="1"/>
  <c r="U1735"/>
  <c r="V1735" s="1"/>
  <c r="U1905"/>
  <c r="V1905" s="1"/>
  <c r="U1476"/>
  <c r="V1476" s="1"/>
  <c r="U1079"/>
  <c r="V1079" s="1"/>
  <c r="U287"/>
  <c r="V287" s="1"/>
  <c r="U1328"/>
  <c r="V1328" s="1"/>
  <c r="U1306"/>
  <c r="V1306" s="1"/>
  <c r="U2170"/>
  <c r="V2170" s="1"/>
  <c r="U1626"/>
  <c r="V1626" s="1"/>
  <c r="U1202"/>
  <c r="V1202" s="1"/>
  <c r="U117"/>
  <c r="V117" s="1"/>
  <c r="U2339"/>
  <c r="V2339" s="1"/>
  <c r="U219"/>
  <c r="V219" s="1"/>
  <c r="U1299"/>
  <c r="V1299" s="1"/>
  <c r="U1957"/>
  <c r="V1957" s="1"/>
  <c r="U1982"/>
  <c r="V1982" s="1"/>
  <c r="U606"/>
  <c r="V606" s="1"/>
  <c r="U1311"/>
  <c r="V1311" s="1"/>
  <c r="U199"/>
  <c r="V199" s="1"/>
  <c r="U643"/>
  <c r="V643" s="1"/>
  <c r="U1326"/>
  <c r="V1326" s="1"/>
  <c r="U1844"/>
  <c r="V1844" s="1"/>
  <c r="U139"/>
  <c r="V139" s="1"/>
  <c r="U370"/>
  <c r="V370" s="1"/>
  <c r="U2288"/>
  <c r="V2288" s="1"/>
  <c r="U1494"/>
  <c r="V1494" s="1"/>
  <c r="U1740"/>
  <c r="V1740" s="1"/>
  <c r="U308"/>
  <c r="V308" s="1"/>
  <c r="U1141"/>
  <c r="V1141" s="1"/>
  <c r="U1149"/>
  <c r="V1149" s="1"/>
  <c r="U1365"/>
  <c r="V1365" s="1"/>
  <c r="U2212"/>
  <c r="V2212" s="1"/>
  <c r="U2349"/>
  <c r="V2349" s="1"/>
  <c r="U2124"/>
  <c r="V2124" s="1"/>
  <c r="U270"/>
  <c r="V270" s="1"/>
  <c r="U1150"/>
  <c r="V1150" s="1"/>
  <c r="U190"/>
  <c r="V190" s="1"/>
  <c r="U2289"/>
  <c r="V2289" s="1"/>
  <c r="U1108"/>
  <c r="V1108" s="1"/>
  <c r="U146"/>
  <c r="V146" s="1"/>
  <c r="U1577"/>
  <c r="V1577" s="1"/>
  <c r="U2108"/>
  <c r="V2108" s="1"/>
  <c r="U2260"/>
  <c r="V2260" s="1"/>
  <c r="U756"/>
  <c r="V756" s="1"/>
  <c r="U228"/>
  <c r="V228" s="1"/>
  <c r="U106"/>
  <c r="V106" s="1"/>
  <c r="U1025"/>
  <c r="V1025" s="1"/>
  <c r="U1581"/>
  <c r="V1581" s="1"/>
  <c r="U1269"/>
  <c r="V1269" s="1"/>
  <c r="U364"/>
  <c r="V364" s="1"/>
  <c r="U1205"/>
  <c r="V1205" s="1"/>
  <c r="U868"/>
  <c r="V868" s="1"/>
  <c r="U404"/>
  <c r="V404" s="1"/>
  <c r="U604"/>
  <c r="V604" s="1"/>
  <c r="U226"/>
  <c r="V226" s="1"/>
  <c r="U1615"/>
  <c r="V1615" s="1"/>
  <c r="U472"/>
  <c r="V472" s="1"/>
  <c r="U969"/>
  <c r="V969" s="1"/>
  <c r="U1121"/>
  <c r="V1121" s="1"/>
  <c r="U1063"/>
  <c r="V1063" s="1"/>
  <c r="U512"/>
  <c r="V512" s="1"/>
  <c r="U812"/>
  <c r="V812" s="1"/>
  <c r="U2248"/>
  <c r="V2248" s="1"/>
  <c r="U688"/>
  <c r="V688" s="1"/>
  <c r="U293"/>
  <c r="V293" s="1"/>
  <c r="U1037"/>
  <c r="V1037" s="1"/>
  <c r="U1881"/>
  <c r="V1881" s="1"/>
  <c r="U2385"/>
  <c r="V2385" s="1"/>
  <c r="U356"/>
  <c r="V356" s="1"/>
  <c r="U170"/>
  <c r="V170" s="1"/>
  <c r="U240"/>
  <c r="V240" s="1"/>
  <c r="U760"/>
  <c r="V760" s="1"/>
  <c r="U1529"/>
  <c r="V1529" s="1"/>
  <c r="U337"/>
  <c r="V337" s="1"/>
  <c r="U2140"/>
  <c r="V2140" s="1"/>
  <c r="U528"/>
  <c r="V528" s="1"/>
  <c r="U898"/>
  <c r="V898" s="1"/>
  <c r="U1305"/>
  <c r="V1305" s="1"/>
  <c r="U916"/>
  <c r="V916" s="1"/>
  <c r="U660"/>
  <c r="V660" s="1"/>
  <c r="U983"/>
  <c r="V983" s="1"/>
  <c r="U580"/>
  <c r="V580" s="1"/>
  <c r="U324"/>
  <c r="V324" s="1"/>
  <c r="U138"/>
  <c r="V138" s="1"/>
  <c r="U162"/>
  <c r="V162" s="1"/>
  <c r="U440"/>
  <c r="V440" s="1"/>
  <c r="U736"/>
  <c r="V736" s="1"/>
  <c r="U1970"/>
  <c r="V1970" s="1"/>
  <c r="U993"/>
  <c r="V993" s="1"/>
  <c r="U305"/>
  <c r="V305" s="1"/>
  <c r="U1053"/>
  <c r="V1053" s="1"/>
  <c r="U1277"/>
  <c r="V1277" s="1"/>
  <c r="U206"/>
  <c r="V206" s="1"/>
  <c r="U1873"/>
  <c r="V1873" s="1"/>
  <c r="U484"/>
  <c r="V484" s="1"/>
  <c r="U234"/>
  <c r="V234" s="1"/>
  <c r="U1325"/>
  <c r="V1325" s="1"/>
  <c r="U2132"/>
  <c r="V2132" s="1"/>
  <c r="U828"/>
  <c r="V828" s="1"/>
  <c r="U306"/>
  <c r="V306" s="1"/>
  <c r="U2080"/>
  <c r="V2080" s="1"/>
  <c r="U254"/>
  <c r="V254" s="1"/>
  <c r="U2104"/>
  <c r="V2104" s="1"/>
  <c r="U1185"/>
  <c r="V1185" s="1"/>
  <c r="U380"/>
  <c r="V380" s="1"/>
  <c r="U1566"/>
  <c r="V1566" s="1"/>
  <c r="U708"/>
  <c r="V708" s="1"/>
  <c r="U792"/>
  <c r="V792" s="1"/>
  <c r="U905"/>
  <c r="V905" s="1"/>
  <c r="U372"/>
  <c r="V372" s="1"/>
  <c r="U2088"/>
  <c r="V2088" s="1"/>
  <c r="U1417"/>
  <c r="V1417" s="1"/>
  <c r="U1963"/>
  <c r="V1963" s="1"/>
  <c r="U1333"/>
  <c r="V1333" s="1"/>
  <c r="U2317"/>
  <c r="V2317" s="1"/>
  <c r="U536"/>
  <c r="V536" s="1"/>
  <c r="U1289"/>
  <c r="V1289" s="1"/>
  <c r="U921"/>
  <c r="V921" s="1"/>
  <c r="U1605"/>
  <c r="V1605" s="1"/>
  <c r="U2281"/>
  <c r="V2281" s="1"/>
  <c r="U28"/>
  <c r="V28" s="1"/>
  <c r="U1361"/>
  <c r="V1361" s="1"/>
  <c r="U2040"/>
  <c r="V2040" s="1"/>
  <c r="U253"/>
  <c r="V253" s="1"/>
  <c r="U1089"/>
  <c r="V1089" s="1"/>
  <c r="U2219"/>
  <c r="V2219" s="1"/>
  <c r="U1699"/>
  <c r="V1699" s="1"/>
  <c r="U1187"/>
  <c r="V1187" s="1"/>
  <c r="U2261"/>
  <c r="V2261" s="1"/>
  <c r="U2366"/>
  <c r="V2366" s="1"/>
  <c r="U782"/>
  <c r="V782" s="1"/>
  <c r="U2214"/>
  <c r="V2214" s="1"/>
  <c r="U1886"/>
  <c r="V1886" s="1"/>
  <c r="U1502"/>
  <c r="V1502" s="1"/>
  <c r="U870"/>
  <c r="V870" s="1"/>
  <c r="U534"/>
  <c r="V534" s="1"/>
  <c r="U2001"/>
  <c r="V2001" s="1"/>
  <c r="U1567"/>
  <c r="V1567" s="1"/>
  <c r="U1620"/>
  <c r="V1620" s="1"/>
  <c r="U1364"/>
  <c r="V1364" s="1"/>
  <c r="U332"/>
  <c r="V332" s="1"/>
  <c r="U76"/>
  <c r="V76" s="1"/>
  <c r="U402"/>
  <c r="V402" s="1"/>
  <c r="U340"/>
  <c r="V340" s="1"/>
  <c r="U474"/>
  <c r="V474" s="1"/>
  <c r="U903"/>
  <c r="V903" s="1"/>
  <c r="U284"/>
  <c r="V284" s="1"/>
  <c r="U2359"/>
  <c r="V2359" s="1"/>
  <c r="U1087"/>
  <c r="V1087" s="1"/>
  <c r="U192"/>
  <c r="V192" s="1"/>
  <c r="U2000"/>
  <c r="V2000" s="1"/>
  <c r="U1480"/>
  <c r="V1480" s="1"/>
  <c r="U2186"/>
  <c r="V2186" s="1"/>
  <c r="U1082"/>
  <c r="V1082" s="1"/>
  <c r="U1778"/>
  <c r="V1778" s="1"/>
  <c r="U1890"/>
  <c r="V1890" s="1"/>
  <c r="U853"/>
  <c r="V853" s="1"/>
  <c r="U323"/>
  <c r="V323" s="1"/>
  <c r="U2163"/>
  <c r="V2163" s="1"/>
  <c r="U587"/>
  <c r="V587" s="1"/>
  <c r="U1891"/>
  <c r="V1891" s="1"/>
  <c r="U67"/>
  <c r="V67" s="1"/>
  <c r="U2310"/>
  <c r="V2310" s="1"/>
  <c r="U1454"/>
  <c r="V1454" s="1"/>
  <c r="U486"/>
  <c r="V486" s="1"/>
  <c r="U2041"/>
  <c r="V2041" s="1"/>
  <c r="U1460"/>
  <c r="V1460" s="1"/>
  <c r="U791"/>
  <c r="V791" s="1"/>
  <c r="U1103"/>
  <c r="V1103" s="1"/>
  <c r="U1280"/>
  <c r="V1280" s="1"/>
  <c r="U2296"/>
  <c r="V2296" s="1"/>
  <c r="U721"/>
  <c r="V721" s="1"/>
  <c r="U593"/>
  <c r="V593" s="1"/>
  <c r="U877"/>
  <c r="V877" s="1"/>
  <c r="U1291"/>
  <c r="V1291" s="1"/>
  <c r="U2035"/>
  <c r="V2035" s="1"/>
  <c r="U1222"/>
  <c r="V1222" s="1"/>
  <c r="U2318"/>
  <c r="V2318" s="1"/>
  <c r="U1038"/>
  <c r="V1038" s="1"/>
  <c r="U2265"/>
  <c r="V2265" s="1"/>
  <c r="U1468"/>
  <c r="V1468" s="1"/>
  <c r="U1703"/>
  <c r="V1703" s="1"/>
  <c r="U2311"/>
  <c r="V2311" s="1"/>
  <c r="U2312"/>
  <c r="V2312" s="1"/>
  <c r="U2026"/>
  <c r="V2026" s="1"/>
  <c r="U2386"/>
  <c r="V2386" s="1"/>
  <c r="U429"/>
  <c r="V429" s="1"/>
  <c r="U635"/>
  <c r="V635" s="1"/>
  <c r="U1539"/>
  <c r="V1539" s="1"/>
  <c r="U2198"/>
  <c r="V2198" s="1"/>
  <c r="U1919"/>
  <c r="V1919" s="1"/>
  <c r="U1399"/>
  <c r="V1399" s="1"/>
  <c r="U375"/>
  <c r="V375" s="1"/>
  <c r="U410"/>
  <c r="V410" s="1"/>
  <c r="U968"/>
  <c r="V968" s="1"/>
  <c r="U2266"/>
  <c r="V2266" s="1"/>
  <c r="U1138"/>
  <c r="V1138" s="1"/>
  <c r="U955"/>
  <c r="V955" s="1"/>
  <c r="U1923"/>
  <c r="V1923" s="1"/>
  <c r="U1828"/>
  <c r="V1828" s="1"/>
  <c r="U1694"/>
  <c r="V1694" s="1"/>
  <c r="U111"/>
  <c r="V111" s="1"/>
  <c r="U974"/>
  <c r="V974" s="1"/>
  <c r="U2201"/>
  <c r="V2201" s="1"/>
  <c r="U1276"/>
  <c r="V1276" s="1"/>
  <c r="U172"/>
  <c r="V172" s="1"/>
  <c r="U1927"/>
  <c r="V1927" s="1"/>
  <c r="U2336"/>
  <c r="V2336" s="1"/>
  <c r="U233"/>
  <c r="V233" s="1"/>
  <c r="U873"/>
  <c r="V873" s="1"/>
  <c r="U2298"/>
  <c r="V2298" s="1"/>
  <c r="U1170"/>
  <c r="V1170" s="1"/>
  <c r="U979"/>
  <c r="V979" s="1"/>
  <c r="U1947"/>
  <c r="V1947" s="1"/>
  <c r="U395"/>
  <c r="V395" s="1"/>
  <c r="U2165"/>
  <c r="V2165" s="1"/>
  <c r="U366"/>
  <c r="V366" s="1"/>
  <c r="U1953"/>
  <c r="V1953" s="1"/>
  <c r="U1583"/>
  <c r="V1583" s="1"/>
  <c r="U1580"/>
  <c r="V1580" s="1"/>
  <c r="U1324"/>
  <c r="V1324" s="1"/>
  <c r="U1068"/>
  <c r="V1068" s="1"/>
  <c r="U1287"/>
  <c r="V1287" s="1"/>
  <c r="U519"/>
  <c r="V519" s="1"/>
  <c r="U156"/>
  <c r="V156" s="1"/>
  <c r="U2039"/>
  <c r="V2039" s="1"/>
  <c r="U1496"/>
  <c r="V1496" s="1"/>
  <c r="U690"/>
  <c r="V690" s="1"/>
  <c r="U1338"/>
  <c r="V1338" s="1"/>
  <c r="U1290"/>
  <c r="V1290" s="1"/>
  <c r="U1114"/>
  <c r="V1114" s="1"/>
  <c r="U1403"/>
  <c r="V1403" s="1"/>
  <c r="U555"/>
  <c r="V555" s="1"/>
  <c r="U1920"/>
  <c r="V1920" s="1"/>
  <c r="U2118"/>
  <c r="V2118" s="1"/>
  <c r="U1030"/>
  <c r="V1030" s="1"/>
  <c r="U1716"/>
  <c r="V1716" s="1"/>
  <c r="U1012"/>
  <c r="V1012" s="1"/>
  <c r="U1175"/>
  <c r="V1175" s="1"/>
  <c r="U159"/>
  <c r="V159" s="1"/>
  <c r="U826"/>
  <c r="V826" s="1"/>
  <c r="U421"/>
  <c r="V421" s="1"/>
  <c r="U541"/>
  <c r="V541" s="1"/>
  <c r="U155"/>
  <c r="V155" s="1"/>
  <c r="U963"/>
  <c r="V963" s="1"/>
  <c r="U751"/>
  <c r="V751" s="1"/>
  <c r="U1470"/>
  <c r="V1470" s="1"/>
  <c r="U1404"/>
  <c r="V1404" s="1"/>
  <c r="U1447"/>
  <c r="V1447" s="1"/>
  <c r="U300"/>
  <c r="V300" s="1"/>
  <c r="U2375"/>
  <c r="V2375" s="1"/>
  <c r="U223"/>
  <c r="V223" s="1"/>
  <c r="U1048"/>
  <c r="V1048" s="1"/>
  <c r="U361"/>
  <c r="V361" s="1"/>
  <c r="U437"/>
  <c r="V437" s="1"/>
  <c r="U557"/>
  <c r="V557" s="1"/>
  <c r="U435"/>
  <c r="V435" s="1"/>
  <c r="U1283"/>
  <c r="V1283" s="1"/>
  <c r="U494"/>
  <c r="V494" s="1"/>
  <c r="U1495"/>
  <c r="V1495" s="1"/>
  <c r="U471"/>
  <c r="V471" s="1"/>
  <c r="U68"/>
  <c r="V68" s="1"/>
  <c r="U394"/>
  <c r="V394" s="1"/>
  <c r="U1423"/>
  <c r="V1423" s="1"/>
  <c r="U1728"/>
  <c r="V1728" s="1"/>
  <c r="U809"/>
  <c r="V809" s="1"/>
  <c r="U83"/>
  <c r="V83" s="1"/>
  <c r="U1659"/>
  <c r="V1659" s="1"/>
  <c r="U939"/>
  <c r="V939" s="1"/>
  <c r="U2133"/>
  <c r="V2133" s="1"/>
  <c r="U1901"/>
  <c r="V1901" s="1"/>
  <c r="U1374"/>
  <c r="V1374" s="1"/>
  <c r="U406"/>
  <c r="V406" s="1"/>
  <c r="U1303"/>
  <c r="V1303" s="1"/>
  <c r="U1439"/>
  <c r="V1439" s="1"/>
  <c r="U216"/>
  <c r="V216" s="1"/>
  <c r="U1754"/>
  <c r="V1754" s="1"/>
  <c r="U2114"/>
  <c r="V2114" s="1"/>
  <c r="U1058"/>
  <c r="V1058" s="1"/>
  <c r="U2245"/>
  <c r="V2245" s="1"/>
  <c r="U1163"/>
  <c r="V1163" s="1"/>
  <c r="U1779"/>
  <c r="V1779" s="1"/>
  <c r="U2284"/>
  <c r="V2284" s="1"/>
  <c r="U1934"/>
  <c r="V1934" s="1"/>
  <c r="U582"/>
  <c r="V582" s="1"/>
  <c r="U1713"/>
  <c r="V1713" s="1"/>
  <c r="U295"/>
  <c r="V295" s="1"/>
  <c r="U1455"/>
  <c r="V1455" s="1"/>
  <c r="U2328"/>
  <c r="V2328" s="1"/>
  <c r="U2250"/>
  <c r="V2250" s="1"/>
  <c r="U633"/>
  <c r="V633" s="1"/>
  <c r="U2074"/>
  <c r="V2074" s="1"/>
  <c r="U127"/>
  <c r="V127" s="1"/>
  <c r="U595"/>
  <c r="V595" s="1"/>
  <c r="U1819"/>
  <c r="V1819" s="1"/>
  <c r="U2051"/>
  <c r="V2051" s="1"/>
  <c r="U49"/>
  <c r="V49" s="1"/>
  <c r="U1965"/>
  <c r="V1965" s="1"/>
  <c r="U2134"/>
  <c r="V2134" s="1"/>
  <c r="U982"/>
  <c r="V982" s="1"/>
  <c r="U678"/>
  <c r="V678" s="1"/>
  <c r="U2209"/>
  <c r="V2209" s="1"/>
  <c r="U1668"/>
  <c r="V1668" s="1"/>
  <c r="U244"/>
  <c r="V244" s="1"/>
  <c r="U2383"/>
  <c r="V2383" s="1"/>
  <c r="U1702"/>
  <c r="V1702" s="1"/>
  <c r="U1336"/>
  <c r="V1336" s="1"/>
  <c r="U265"/>
  <c r="V265" s="1"/>
  <c r="U577"/>
  <c r="V577" s="1"/>
  <c r="U1738"/>
  <c r="V1738" s="1"/>
  <c r="U445"/>
  <c r="V445" s="1"/>
  <c r="U459"/>
  <c r="V459" s="1"/>
  <c r="U1427"/>
  <c r="V1427" s="1"/>
  <c r="U1334"/>
  <c r="V1334" s="1"/>
  <c r="U862"/>
  <c r="V862" s="1"/>
  <c r="U2153"/>
  <c r="V2153" s="1"/>
  <c r="U1228"/>
  <c r="V1228" s="1"/>
  <c r="U1351"/>
  <c r="V1351" s="1"/>
  <c r="U2191"/>
  <c r="V2191" s="1"/>
  <c r="U288"/>
  <c r="V288" s="1"/>
  <c r="U529"/>
  <c r="V529" s="1"/>
  <c r="U1386"/>
  <c r="V1386" s="1"/>
  <c r="U1653"/>
  <c r="V1653" s="1"/>
  <c r="U419"/>
  <c r="V419" s="1"/>
  <c r="U1579"/>
  <c r="V1579" s="1"/>
  <c r="U2067"/>
  <c r="V2067" s="1"/>
  <c r="U57"/>
  <c r="V57" s="1"/>
  <c r="U2332"/>
  <c r="V2332" s="1"/>
  <c r="U1878"/>
  <c r="V1878" s="1"/>
  <c r="U350"/>
  <c r="V350" s="1"/>
  <c r="U1676"/>
  <c r="V1676" s="1"/>
  <c r="U1607"/>
  <c r="V1607" s="1"/>
  <c r="U188"/>
  <c r="V188" s="1"/>
  <c r="U2145"/>
  <c r="V2145" s="1"/>
  <c r="U2319"/>
  <c r="V2319" s="1"/>
  <c r="U40"/>
  <c r="V40" s="1"/>
  <c r="U296"/>
  <c r="V296" s="1"/>
  <c r="U833"/>
  <c r="V833" s="1"/>
  <c r="U1474"/>
  <c r="V1474" s="1"/>
  <c r="U811"/>
  <c r="V811" s="1"/>
  <c r="U2331"/>
  <c r="V2331" s="1"/>
  <c r="U2078"/>
  <c r="V2078" s="1"/>
  <c r="U774"/>
  <c r="V774" s="1"/>
  <c r="U1913"/>
  <c r="V1913" s="1"/>
  <c r="U1036"/>
  <c r="V1036" s="1"/>
  <c r="U711"/>
  <c r="V711" s="1"/>
  <c r="U60"/>
  <c r="V60" s="1"/>
  <c r="U1310"/>
  <c r="V1310" s="1"/>
  <c r="U1732"/>
  <c r="V1732" s="1"/>
  <c r="U1156"/>
  <c r="V1156" s="1"/>
  <c r="U1727"/>
  <c r="V1727" s="1"/>
  <c r="U183"/>
  <c r="V183" s="1"/>
  <c r="U506"/>
  <c r="V506" s="1"/>
  <c r="U1647"/>
  <c r="V1647" s="1"/>
  <c r="U1032"/>
  <c r="V1032" s="1"/>
  <c r="U1729"/>
  <c r="V1729" s="1"/>
  <c r="U1645"/>
  <c r="V1645" s="1"/>
  <c r="U1451"/>
  <c r="V1451" s="1"/>
  <c r="U2203"/>
  <c r="V2203" s="1"/>
  <c r="U1238"/>
  <c r="V1238" s="1"/>
  <c r="U1479"/>
  <c r="V1479" s="1"/>
  <c r="U1646"/>
  <c r="V1646" s="1"/>
  <c r="U30"/>
  <c r="V30" s="1"/>
  <c r="U31"/>
  <c r="V31" s="1"/>
  <c r="U1842"/>
  <c r="V1842" s="1"/>
  <c r="U639"/>
  <c r="V639" s="1"/>
  <c r="U869"/>
  <c r="V869" s="1"/>
  <c r="U2237"/>
  <c r="V2237" s="1"/>
  <c r="U2142"/>
  <c r="V2142" s="1"/>
  <c r="U2273"/>
  <c r="V2273" s="1"/>
  <c r="U1814"/>
  <c r="V1814" s="1"/>
  <c r="U576"/>
  <c r="V576" s="1"/>
  <c r="U840"/>
  <c r="V840" s="1"/>
  <c r="U1601"/>
  <c r="V1601" s="1"/>
  <c r="U938"/>
  <c r="V938" s="1"/>
  <c r="U1113"/>
  <c r="V1113" s="1"/>
  <c r="U1209"/>
  <c r="V1209" s="1"/>
  <c r="U177"/>
  <c r="V177" s="1"/>
  <c r="U443"/>
  <c r="V443" s="1"/>
  <c r="U1413"/>
  <c r="V1413" s="1"/>
  <c r="U1405"/>
  <c r="V1405" s="1"/>
  <c r="U1582"/>
  <c r="V1582" s="1"/>
  <c r="U934"/>
  <c r="V934" s="1"/>
  <c r="U278"/>
  <c r="V278" s="1"/>
  <c r="U2353"/>
  <c r="V2353" s="1"/>
  <c r="U396"/>
  <c r="V396" s="1"/>
  <c r="U210"/>
  <c r="V210" s="1"/>
  <c r="U468"/>
  <c r="V468" s="1"/>
  <c r="U154"/>
  <c r="V154" s="1"/>
  <c r="U348"/>
  <c r="V348" s="1"/>
  <c r="U290"/>
  <c r="V290" s="1"/>
  <c r="U464"/>
  <c r="V464" s="1"/>
  <c r="U2264"/>
  <c r="V2264" s="1"/>
  <c r="U1866"/>
  <c r="V1866" s="1"/>
  <c r="U1557"/>
  <c r="V1557" s="1"/>
  <c r="U1147"/>
  <c r="V1147" s="1"/>
  <c r="U334"/>
  <c r="V334" s="1"/>
  <c r="U884"/>
  <c r="V884" s="1"/>
  <c r="U1047"/>
  <c r="V1047" s="1"/>
  <c r="U420"/>
  <c r="V420" s="1"/>
  <c r="U712"/>
  <c r="V712" s="1"/>
  <c r="U1225"/>
  <c r="V1225" s="1"/>
  <c r="U1353"/>
  <c r="V1353" s="1"/>
  <c r="U1589"/>
  <c r="V1589" s="1"/>
  <c r="U158"/>
  <c r="V158" s="1"/>
  <c r="U764"/>
  <c r="V764" s="1"/>
  <c r="U242"/>
  <c r="V242" s="1"/>
  <c r="U959"/>
  <c r="V959" s="1"/>
  <c r="U1153"/>
  <c r="V1153" s="1"/>
  <c r="U317"/>
  <c r="V317" s="1"/>
  <c r="U1085"/>
  <c r="V1085" s="1"/>
  <c r="U113"/>
  <c r="V113" s="1"/>
  <c r="U110"/>
  <c r="V110" s="1"/>
  <c r="U932"/>
  <c r="V932" s="1"/>
  <c r="U676"/>
  <c r="V676" s="1"/>
  <c r="U532"/>
  <c r="V532" s="1"/>
  <c r="U2032"/>
  <c r="V2032" s="1"/>
  <c r="U1265"/>
  <c r="V1265" s="1"/>
  <c r="U70"/>
  <c r="V70" s="1"/>
  <c r="U428"/>
  <c r="V428" s="1"/>
  <c r="U1257"/>
  <c r="V1257" s="1"/>
  <c r="U1057"/>
  <c r="V1057" s="1"/>
  <c r="U876"/>
  <c r="V876" s="1"/>
  <c r="U476"/>
  <c r="V476" s="1"/>
  <c r="U1565"/>
  <c r="V1565" s="1"/>
  <c r="U78"/>
  <c r="V78" s="1"/>
  <c r="U230"/>
  <c r="V230" s="1"/>
  <c r="U548"/>
  <c r="V548" s="1"/>
  <c r="U1077"/>
  <c r="V1077" s="1"/>
  <c r="U1317"/>
  <c r="V1317" s="1"/>
  <c r="U2028"/>
  <c r="V2028" s="1"/>
  <c r="U636"/>
  <c r="V636" s="1"/>
  <c r="U556"/>
  <c r="V556" s="1"/>
  <c r="U114"/>
  <c r="V114" s="1"/>
  <c r="U2072"/>
  <c r="V2072" s="1"/>
  <c r="U1393"/>
  <c r="V1393" s="1"/>
  <c r="U1101"/>
  <c r="V1101" s="1"/>
  <c r="U1349"/>
  <c r="V1349" s="1"/>
  <c r="U2156"/>
  <c r="V2156" s="1"/>
  <c r="U724"/>
  <c r="V724" s="1"/>
  <c r="U388"/>
  <c r="V388" s="1"/>
  <c r="U132"/>
  <c r="V132" s="1"/>
  <c r="U202"/>
  <c r="V202" s="1"/>
  <c r="U208"/>
  <c r="V208" s="1"/>
  <c r="U1321"/>
  <c r="V1321" s="1"/>
  <c r="U728"/>
  <c r="V728" s="1"/>
  <c r="U1541"/>
  <c r="V1541" s="1"/>
  <c r="U768"/>
  <c r="V768" s="1"/>
  <c r="U1001"/>
  <c r="V1001" s="1"/>
  <c r="U1385"/>
  <c r="V1385" s="1"/>
  <c r="U238"/>
  <c r="V238" s="1"/>
  <c r="U2337"/>
  <c r="V2337" s="1"/>
  <c r="U500"/>
  <c r="V500" s="1"/>
  <c r="U122"/>
  <c r="V122" s="1"/>
  <c r="U1151"/>
  <c r="V1151" s="1"/>
  <c r="U2112"/>
  <c r="V2112" s="1"/>
  <c r="U544"/>
  <c r="V544" s="1"/>
  <c r="U1041"/>
  <c r="V1041" s="1"/>
  <c r="U1345"/>
  <c r="V1345" s="1"/>
  <c r="U1109"/>
  <c r="V1109" s="1"/>
  <c r="U258"/>
  <c r="V258" s="1"/>
  <c r="U186"/>
  <c r="V186" s="1"/>
  <c r="U1569"/>
  <c r="V1569" s="1"/>
  <c r="U716"/>
  <c r="V716" s="1"/>
  <c r="U508"/>
  <c r="V508" s="1"/>
  <c r="U58"/>
  <c r="V58" s="1"/>
  <c r="U1055"/>
  <c r="V1055" s="1"/>
  <c r="U2096"/>
  <c r="V2096" s="1"/>
  <c r="U552"/>
  <c r="V552" s="1"/>
  <c r="U1117"/>
  <c r="V1117" s="1"/>
  <c r="U1574"/>
  <c r="V1574" s="1"/>
  <c r="U182"/>
  <c r="V182" s="1"/>
  <c r="U652"/>
  <c r="V652" s="1"/>
  <c r="U444"/>
  <c r="V444" s="1"/>
  <c r="U130"/>
  <c r="V130" s="1"/>
  <c r="U298"/>
  <c r="V298" s="1"/>
  <c r="U1015"/>
  <c r="V1015" s="1"/>
  <c r="U620"/>
  <c r="V620" s="1"/>
  <c r="U2345"/>
  <c r="V2345" s="1"/>
  <c r="U1373"/>
  <c r="V1373" s="1"/>
  <c r="X5" l="1"/>
  <c r="AO5" s="1"/>
  <c r="AP5" s="1"/>
  <c r="AD103"/>
  <c r="AD2387"/>
  <c r="W462"/>
  <c r="W973"/>
  <c r="W1055"/>
  <c r="W202"/>
  <c r="W70"/>
  <c r="W1557"/>
  <c r="W443"/>
  <c r="W1032"/>
  <c r="W1474"/>
  <c r="W1653"/>
  <c r="W2134"/>
  <c r="W1439"/>
  <c r="W2375"/>
  <c r="W1496"/>
  <c r="W974"/>
  <c r="W1038"/>
  <c r="W2310"/>
  <c r="W1620"/>
  <c r="W782"/>
  <c r="W708"/>
  <c r="W324"/>
  <c r="W2140"/>
  <c r="W1205"/>
  <c r="W1740"/>
  <c r="W117"/>
  <c r="W823"/>
  <c r="W527"/>
  <c r="W2141"/>
  <c r="W2077"/>
  <c r="W1809"/>
  <c r="W547"/>
  <c r="W1667"/>
  <c r="W2303"/>
  <c r="W1002"/>
  <c r="W1236"/>
  <c r="W2344"/>
  <c r="W436"/>
  <c r="W1357"/>
  <c r="W164"/>
  <c r="W2024"/>
  <c r="W1421"/>
  <c r="W1879"/>
  <c r="W957"/>
  <c r="W439"/>
  <c r="W1054"/>
  <c r="W1019"/>
  <c r="W232"/>
  <c r="W1242"/>
  <c r="W207"/>
  <c r="W185"/>
  <c r="W1190"/>
  <c r="W523"/>
  <c r="W1160"/>
  <c r="W1829"/>
  <c r="W539"/>
  <c r="W1656"/>
  <c r="W2233"/>
  <c r="W773"/>
  <c r="W849"/>
  <c r="W2217"/>
  <c r="W342"/>
  <c r="W1774"/>
  <c r="W1127"/>
  <c r="W1345"/>
  <c r="W2072"/>
  <c r="W1085"/>
  <c r="W210"/>
  <c r="W30"/>
  <c r="W1676"/>
  <c r="W1336"/>
  <c r="W2284"/>
  <c r="W494"/>
  <c r="W2118"/>
  <c r="W2298"/>
  <c r="W429"/>
  <c r="W1778"/>
  <c r="W2317"/>
  <c r="W1053"/>
  <c r="W1121"/>
  <c r="W270"/>
  <c r="W1476"/>
  <c r="W581"/>
  <c r="W48"/>
  <c r="W1214"/>
  <c r="W184"/>
  <c r="W163"/>
  <c r="W1543"/>
  <c r="W693"/>
  <c r="W984"/>
  <c r="W1851"/>
  <c r="W1169"/>
  <c r="W852"/>
  <c r="W2016"/>
  <c r="W338"/>
  <c r="W1610"/>
  <c r="W1116"/>
  <c r="W1062"/>
  <c r="W465"/>
  <c r="W1813"/>
  <c r="W1745"/>
  <c r="W847"/>
  <c r="W1624"/>
  <c r="W1107"/>
  <c r="W682"/>
  <c r="W2177"/>
  <c r="W1482"/>
  <c r="W743"/>
  <c r="W1924"/>
  <c r="W667"/>
  <c r="W2143"/>
  <c r="W53"/>
  <c r="W1991"/>
  <c r="W1174"/>
  <c r="W1631"/>
  <c r="W362"/>
  <c r="W2231"/>
  <c r="W1016"/>
  <c r="W1652"/>
  <c r="W1854"/>
  <c r="W1655"/>
  <c r="W91"/>
  <c r="W1065"/>
  <c r="W1585"/>
  <c r="W644"/>
  <c r="W157"/>
  <c r="W1573"/>
  <c r="W1293"/>
  <c r="W776"/>
  <c r="W1097"/>
  <c r="W504"/>
  <c r="W490"/>
  <c r="W540"/>
  <c r="W1217"/>
  <c r="W944"/>
  <c r="W1606"/>
  <c r="W1177"/>
  <c r="W118"/>
  <c r="W2176"/>
  <c r="W1835"/>
  <c r="W1892"/>
  <c r="W1860"/>
  <c r="W2324"/>
  <c r="W1490"/>
  <c r="W1795"/>
  <c r="W130"/>
  <c r="W238"/>
  <c r="W230"/>
  <c r="W1353"/>
  <c r="W60"/>
  <c r="W862"/>
  <c r="W633"/>
  <c r="W83"/>
  <c r="W541"/>
  <c r="W1583"/>
  <c r="W968"/>
  <c r="W2296"/>
  <c r="W284"/>
  <c r="W2040"/>
  <c r="W828"/>
  <c r="W1881"/>
  <c r="W2260"/>
  <c r="W199"/>
  <c r="W659"/>
  <c r="W1134"/>
  <c r="W2062"/>
  <c r="W2070"/>
  <c r="W1961"/>
  <c r="W1638"/>
  <c r="W679"/>
  <c r="W718"/>
  <c r="W1670"/>
  <c r="W74"/>
  <c r="W150"/>
  <c r="W2048"/>
  <c r="W310"/>
  <c r="W1521"/>
  <c r="W584"/>
  <c r="W762"/>
  <c r="W647"/>
  <c r="W1940"/>
  <c r="W2174"/>
  <c r="W2185"/>
  <c r="W810"/>
  <c r="W365"/>
  <c r="W2105"/>
  <c r="W1618"/>
  <c r="W2305"/>
  <c r="W2369"/>
  <c r="W1234"/>
  <c r="W2066"/>
  <c r="W1765"/>
  <c r="W1841"/>
  <c r="W209"/>
  <c r="W1028"/>
  <c r="W1555"/>
  <c r="W1090"/>
  <c r="W1657"/>
  <c r="W1671"/>
  <c r="W1271"/>
  <c r="W1268"/>
  <c r="W1979"/>
  <c r="W2302"/>
  <c r="W1215"/>
  <c r="W2130"/>
  <c r="W1904"/>
  <c r="W1125"/>
  <c r="W269"/>
  <c r="W1312"/>
  <c r="W298"/>
  <c r="W2337"/>
  <c r="W548"/>
  <c r="W1589"/>
  <c r="W1413"/>
  <c r="W1729"/>
  <c r="W1607"/>
  <c r="W265"/>
  <c r="W2074"/>
  <c r="W216"/>
  <c r="W155"/>
  <c r="W1170"/>
  <c r="W635"/>
  <c r="W1890"/>
  <c r="W2214"/>
  <c r="W306"/>
  <c r="W2385"/>
  <c r="W643"/>
  <c r="W378"/>
  <c r="W854"/>
  <c r="W846"/>
  <c r="W355"/>
  <c r="W1932"/>
  <c r="W498"/>
  <c r="W204"/>
  <c r="W433"/>
  <c r="W516"/>
  <c r="W82"/>
  <c r="W1229"/>
  <c r="W1292"/>
  <c r="W354"/>
  <c r="W1172"/>
  <c r="W1466"/>
  <c r="W645"/>
  <c r="W2101"/>
  <c r="W231"/>
  <c r="W1709"/>
  <c r="W1839"/>
  <c r="W662"/>
  <c r="W642"/>
  <c r="W1064"/>
  <c r="W145"/>
  <c r="W628"/>
  <c r="W1537"/>
  <c r="W448"/>
  <c r="W46"/>
  <c r="W1988"/>
  <c r="W1630"/>
  <c r="W140"/>
  <c r="W757"/>
  <c r="W591"/>
  <c r="W1672"/>
  <c r="W1944"/>
  <c r="W1741"/>
  <c r="W447"/>
  <c r="W1137"/>
  <c r="W2240"/>
  <c r="W2251"/>
  <c r="W961"/>
  <c r="W911"/>
  <c r="W2023"/>
  <c r="W759"/>
  <c r="W597"/>
  <c r="W850"/>
  <c r="W821"/>
  <c r="W550"/>
  <c r="W1640"/>
  <c r="W1010"/>
  <c r="W1437"/>
  <c r="W924"/>
  <c r="W376"/>
  <c r="W2335"/>
  <c r="W2031"/>
  <c r="W1099"/>
  <c r="W2094"/>
  <c r="W839"/>
  <c r="W1654"/>
  <c r="W1591"/>
  <c r="W2340"/>
  <c r="W343"/>
  <c r="W525"/>
  <c r="W2354"/>
  <c r="W301"/>
  <c r="W1929"/>
  <c r="W328"/>
  <c r="W149"/>
  <c r="W797"/>
  <c r="W1166"/>
  <c r="W1990"/>
  <c r="W599"/>
  <c r="W1627"/>
  <c r="W1109"/>
  <c r="W1393"/>
  <c r="W113"/>
  <c r="W1147"/>
  <c r="W31"/>
  <c r="W419"/>
  <c r="W223"/>
  <c r="W690"/>
  <c r="W2266"/>
  <c r="W1454"/>
  <c r="W253"/>
  <c r="W1277"/>
  <c r="W1063"/>
  <c r="W308"/>
  <c r="W1171"/>
  <c r="W930"/>
  <c r="W1340"/>
  <c r="W1759"/>
  <c r="W2291"/>
  <c r="W2280"/>
  <c r="W970"/>
  <c r="W1339"/>
  <c r="W1613"/>
  <c r="W1337"/>
  <c r="W189"/>
  <c r="W416"/>
  <c r="W2152"/>
  <c r="W2299"/>
  <c r="W565"/>
  <c r="W335"/>
  <c r="W307"/>
  <c r="W1857"/>
  <c r="W1314"/>
  <c r="W1971"/>
  <c r="W917"/>
  <c r="W87"/>
  <c r="W1488"/>
  <c r="W1499"/>
  <c r="W836"/>
  <c r="W2285"/>
  <c r="W488"/>
  <c r="W1049"/>
  <c r="W796"/>
  <c r="W766"/>
  <c r="W1382"/>
  <c r="W1110"/>
  <c r="W2263"/>
  <c r="W537"/>
  <c r="W2382"/>
  <c r="W1769"/>
  <c r="W467"/>
  <c r="W668"/>
  <c r="W1558"/>
  <c r="W1428"/>
  <c r="W879"/>
  <c r="W2149"/>
  <c r="W703"/>
  <c r="W1794"/>
  <c r="W1091"/>
  <c r="W2136"/>
  <c r="W989"/>
  <c r="W985"/>
  <c r="W675"/>
  <c r="W895"/>
  <c r="W2013"/>
  <c r="W2279"/>
  <c r="W1021"/>
  <c r="W717"/>
  <c r="W1040"/>
  <c r="W570"/>
  <c r="W1642"/>
  <c r="W663"/>
  <c r="W670"/>
  <c r="W1969"/>
  <c r="W263"/>
  <c r="W681"/>
  <c r="W1747"/>
  <c r="W1806"/>
  <c r="W359"/>
  <c r="W319"/>
  <c r="W1420"/>
  <c r="W1378"/>
  <c r="W1207"/>
  <c r="W2391"/>
  <c r="W1433"/>
  <c r="W2096"/>
  <c r="W208"/>
  <c r="W428"/>
  <c r="W468"/>
  <c r="W1310"/>
  <c r="W982"/>
  <c r="W1659"/>
  <c r="W1030"/>
  <c r="W2201"/>
  <c r="W721"/>
  <c r="W1364"/>
  <c r="W792"/>
  <c r="W528"/>
  <c r="W756"/>
  <c r="W2339"/>
  <c r="W1900"/>
  <c r="W617"/>
  <c r="W937"/>
  <c r="W1332"/>
  <c r="W1788"/>
  <c r="W575"/>
  <c r="W998"/>
  <c r="W250"/>
  <c r="W948"/>
  <c r="W1897"/>
  <c r="W2377"/>
  <c r="W860"/>
  <c r="W714"/>
  <c r="W1123"/>
  <c r="W341"/>
  <c r="W1864"/>
  <c r="W1298"/>
  <c r="W2379"/>
  <c r="W1937"/>
  <c r="W1223"/>
  <c r="W1792"/>
  <c r="W2368"/>
  <c r="W314"/>
  <c r="W1061"/>
  <c r="W2196"/>
  <c r="W1249"/>
  <c r="W1523"/>
  <c r="W1875"/>
  <c r="W2011"/>
  <c r="W2384"/>
  <c r="W953"/>
  <c r="W1603"/>
  <c r="W1401"/>
  <c r="W129"/>
  <c r="W2208"/>
  <c r="W638"/>
  <c r="W277"/>
  <c r="W1678"/>
  <c r="W915"/>
  <c r="W578"/>
  <c r="W1335"/>
  <c r="W1304"/>
  <c r="W180"/>
  <c r="W1179"/>
  <c r="W1275"/>
  <c r="W289"/>
  <c r="W2175"/>
  <c r="W1159"/>
  <c r="W551"/>
  <c r="W1621"/>
  <c r="W861"/>
  <c r="W1907"/>
  <c r="W1812"/>
  <c r="W1467"/>
  <c r="W1770"/>
  <c r="W2314"/>
  <c r="W2038"/>
  <c r="W1235"/>
  <c r="W715"/>
  <c r="W1194"/>
  <c r="W543"/>
  <c r="W1102"/>
  <c r="W1987"/>
  <c r="W1749"/>
  <c r="W1162"/>
  <c r="W2151"/>
  <c r="W878"/>
  <c r="W235"/>
  <c r="W621"/>
  <c r="W2346"/>
  <c r="W1056"/>
  <c r="W1692"/>
  <c r="W806"/>
  <c r="W2271"/>
  <c r="W1015"/>
  <c r="W500"/>
  <c r="W1101"/>
  <c r="W110"/>
  <c r="W1405"/>
  <c r="W1645"/>
  <c r="W2331"/>
  <c r="W1228"/>
  <c r="W678"/>
  <c r="W1754"/>
  <c r="W1048"/>
  <c r="W1338"/>
  <c r="W979"/>
  <c r="W1138"/>
  <c r="W1468"/>
  <c r="W486"/>
  <c r="W1087"/>
  <c r="W1089"/>
  <c r="W2080"/>
  <c r="W898"/>
  <c r="W512"/>
  <c r="W190"/>
  <c r="W219"/>
  <c r="W2388"/>
  <c r="W514"/>
  <c r="W573"/>
  <c r="W1926"/>
  <c r="W1783"/>
  <c r="W279"/>
  <c r="W39"/>
  <c r="W975"/>
  <c r="W2107"/>
  <c r="W967"/>
  <c r="W1666"/>
  <c r="W1029"/>
  <c r="W1373"/>
  <c r="W182"/>
  <c r="W716"/>
  <c r="W2112"/>
  <c r="W768"/>
  <c r="W724"/>
  <c r="W636"/>
  <c r="W476"/>
  <c r="W532"/>
  <c r="W959"/>
  <c r="W420"/>
  <c r="W464"/>
  <c r="W278"/>
  <c r="W1113"/>
  <c r="W2237"/>
  <c r="W1238"/>
  <c r="W183"/>
  <c r="W1913"/>
  <c r="W40"/>
  <c r="W2332"/>
  <c r="W288"/>
  <c r="W459"/>
  <c r="W244"/>
  <c r="W2051"/>
  <c r="W1455"/>
  <c r="W2245"/>
  <c r="W1374"/>
  <c r="W1423"/>
  <c r="W557"/>
  <c r="W1404"/>
  <c r="W159"/>
  <c r="W1403"/>
  <c r="W2304"/>
  <c r="W775"/>
  <c r="W562"/>
  <c r="W460"/>
  <c r="W686"/>
  <c r="W652"/>
  <c r="W508"/>
  <c r="W544"/>
  <c r="W1001"/>
  <c r="W388"/>
  <c r="W556"/>
  <c r="W1565"/>
  <c r="W2032"/>
  <c r="W1153"/>
  <c r="W712"/>
  <c r="W2264"/>
  <c r="W2353"/>
  <c r="W1209"/>
  <c r="W2142"/>
  <c r="W1479"/>
  <c r="W506"/>
  <c r="W1036"/>
  <c r="W296"/>
  <c r="W1878"/>
  <c r="W529"/>
  <c r="W1427"/>
  <c r="W2383"/>
  <c r="W49"/>
  <c r="W200"/>
  <c r="W1462"/>
  <c r="W1284"/>
  <c r="W1578"/>
  <c r="W1733"/>
  <c r="W444"/>
  <c r="W58"/>
  <c r="W1041"/>
  <c r="W1385"/>
  <c r="W132"/>
  <c r="W114"/>
  <c r="W78"/>
  <c r="W1265"/>
  <c r="W317"/>
  <c r="W1225"/>
  <c r="W1866"/>
  <c r="W396"/>
  <c r="W177"/>
  <c r="W2273"/>
  <c r="W1646"/>
  <c r="W1647"/>
  <c r="W711"/>
  <c r="W833"/>
  <c r="W350"/>
  <c r="W1386"/>
  <c r="W1334"/>
  <c r="W1702"/>
  <c r="W1965"/>
  <c r="W2250"/>
  <c r="W1779"/>
  <c r="W1303"/>
  <c r="W809"/>
  <c r="W1283"/>
  <c r="W300"/>
  <c r="W421"/>
  <c r="W1920"/>
  <c r="W2039"/>
  <c r="W1953"/>
  <c r="W873"/>
  <c r="W111"/>
  <c r="W198"/>
  <c r="W2137"/>
  <c r="W651"/>
  <c r="W258"/>
  <c r="W1077"/>
  <c r="W334"/>
  <c r="W840"/>
  <c r="W1732"/>
  <c r="W1579"/>
  <c r="W127"/>
  <c r="W939"/>
  <c r="W963"/>
  <c r="W1324"/>
  <c r="W1539"/>
  <c r="W593"/>
  <c r="W853"/>
  <c r="W332"/>
  <c r="W1289"/>
  <c r="W162"/>
  <c r="W404"/>
  <c r="W1141"/>
  <c r="W1471"/>
  <c r="W1434"/>
  <c r="W1319"/>
  <c r="W1239"/>
  <c r="W1515"/>
  <c r="W2308"/>
  <c r="W1008"/>
  <c r="W37"/>
  <c r="W313"/>
  <c r="W358"/>
  <c r="W683"/>
  <c r="W1095"/>
  <c r="W260"/>
  <c r="W1497"/>
  <c r="W2002"/>
  <c r="W2092"/>
  <c r="W1261"/>
  <c r="W141"/>
  <c r="W2228"/>
  <c r="W1230"/>
  <c r="W1796"/>
  <c r="W626"/>
  <c r="W771"/>
  <c r="W466"/>
  <c r="W478"/>
  <c r="W353"/>
  <c r="W566"/>
  <c r="W2147"/>
  <c r="W1688"/>
  <c r="W558"/>
  <c r="W75"/>
  <c r="W1071"/>
  <c r="W1459"/>
  <c r="W1183"/>
  <c r="W2206"/>
  <c r="W458"/>
  <c r="W882"/>
  <c r="W698"/>
  <c r="W1684"/>
  <c r="W1880"/>
  <c r="W2255"/>
  <c r="W194"/>
  <c r="W800"/>
  <c r="W2321"/>
  <c r="W788"/>
  <c r="W480"/>
  <c r="W940"/>
  <c r="W1893"/>
  <c r="W1561"/>
  <c r="W1898"/>
  <c r="W1473"/>
  <c r="W1457"/>
  <c r="W222"/>
  <c r="W1201"/>
  <c r="W38"/>
  <c r="W241"/>
  <c r="W1023"/>
  <c r="W1409"/>
  <c r="W34"/>
  <c r="W1576"/>
  <c r="W1463"/>
  <c r="W1695"/>
  <c r="W1862"/>
  <c r="W1155"/>
  <c r="W745"/>
  <c r="W960"/>
  <c r="W1941"/>
  <c r="W2071"/>
  <c r="W2010"/>
  <c r="W261"/>
  <c r="W697"/>
  <c r="W2007"/>
  <c r="W79"/>
  <c r="W1363"/>
  <c r="W51"/>
  <c r="W1826"/>
  <c r="W1976"/>
  <c r="W1689"/>
  <c r="W814"/>
  <c r="W1491"/>
  <c r="W1978"/>
  <c r="W1136"/>
  <c r="W1436"/>
  <c r="W431"/>
  <c r="W1715"/>
  <c r="W781"/>
  <c r="W729"/>
  <c r="W2015"/>
  <c r="W80"/>
  <c r="W1525"/>
  <c r="W648"/>
  <c r="W1165"/>
  <c r="W1513"/>
  <c r="W999"/>
  <c r="W2235"/>
  <c r="W856"/>
  <c r="W1075"/>
  <c r="W1241"/>
  <c r="W2207"/>
  <c r="W1450"/>
  <c r="W96"/>
  <c r="W1033"/>
  <c r="W672"/>
  <c r="W2210"/>
  <c r="W1960"/>
  <c r="W2113"/>
  <c r="W1784"/>
  <c r="W267"/>
  <c r="W1018"/>
  <c r="W1936"/>
  <c r="W1500"/>
  <c r="W1342"/>
  <c r="W1843"/>
  <c r="W1096"/>
  <c r="W144"/>
  <c r="W1951"/>
  <c r="W1811"/>
  <c r="W1840"/>
  <c r="W1804"/>
  <c r="W777"/>
  <c r="W2352"/>
  <c r="W1935"/>
  <c r="W1766"/>
  <c r="W1088"/>
  <c r="W1411"/>
  <c r="W1596"/>
  <c r="W2125"/>
  <c r="W339"/>
  <c r="W2295"/>
  <c r="W1442"/>
  <c r="W1126"/>
  <c r="W1224"/>
  <c r="W2019"/>
  <c r="W391"/>
  <c r="W1542"/>
  <c r="W434"/>
  <c r="W1852"/>
  <c r="W247"/>
  <c r="W787"/>
  <c r="W108"/>
  <c r="W611"/>
  <c r="W407"/>
  <c r="W1635"/>
  <c r="W2167"/>
  <c r="W1556"/>
  <c r="W2150"/>
  <c r="W875"/>
  <c r="W255"/>
  <c r="W786"/>
  <c r="W1918"/>
  <c r="W1622"/>
  <c r="W531"/>
  <c r="W1781"/>
  <c r="W746"/>
  <c r="W1424"/>
  <c r="W470"/>
  <c r="W1475"/>
  <c r="W789"/>
  <c r="W249"/>
  <c r="W1871"/>
  <c r="W542"/>
  <c r="W2374"/>
  <c r="W197"/>
  <c r="W1762"/>
  <c r="W1544"/>
  <c r="W2215"/>
  <c r="W1674"/>
  <c r="W2166"/>
  <c r="W1532"/>
  <c r="W1535"/>
  <c r="W2155"/>
  <c r="W304"/>
  <c r="W363"/>
  <c r="W1685"/>
  <c r="W213"/>
  <c r="W2268"/>
  <c r="W1785"/>
  <c r="W1154"/>
  <c r="W400"/>
  <c r="W872"/>
  <c r="W704"/>
  <c r="W1262"/>
  <c r="W515"/>
  <c r="W1661"/>
  <c r="W1256"/>
  <c r="W2030"/>
  <c r="W1884"/>
  <c r="W1985"/>
  <c r="W405"/>
  <c r="W2029"/>
  <c r="W1943"/>
  <c r="W2162"/>
  <c r="W691"/>
  <c r="W1059"/>
  <c r="W576"/>
  <c r="W811"/>
  <c r="W2153"/>
  <c r="W1934"/>
  <c r="W1495"/>
  <c r="W1580"/>
  <c r="W2265"/>
  <c r="W2359"/>
  <c r="W536"/>
  <c r="W138"/>
  <c r="W868"/>
  <c r="W1150"/>
  <c r="W1079"/>
  <c r="W583"/>
  <c r="W634"/>
  <c r="W423"/>
  <c r="W135"/>
  <c r="W622"/>
  <c r="W2046"/>
  <c r="W2229"/>
  <c r="W1381"/>
  <c r="W1505"/>
  <c r="W496"/>
  <c r="W379"/>
  <c r="W899"/>
  <c r="W422"/>
  <c r="W2338"/>
  <c r="W1446"/>
  <c r="W894"/>
  <c r="W1472"/>
  <c r="W1952"/>
  <c r="W175"/>
  <c r="W1130"/>
  <c r="W2323"/>
  <c r="W2272"/>
  <c r="W1775"/>
  <c r="W100"/>
  <c r="W1509"/>
  <c r="W1129"/>
  <c r="W1377"/>
  <c r="W1273"/>
  <c r="W694"/>
  <c r="W2370"/>
  <c r="W1723"/>
  <c r="W1761"/>
  <c r="W907"/>
  <c r="W2017"/>
  <c r="W673"/>
  <c r="W283"/>
  <c r="W1112"/>
  <c r="W1967"/>
  <c r="W1173"/>
  <c r="W977"/>
  <c r="W2079"/>
  <c r="W1050"/>
  <c r="W1094"/>
  <c r="W761"/>
  <c r="W1756"/>
  <c r="W2363"/>
  <c r="W888"/>
  <c r="W1043"/>
  <c r="W438"/>
  <c r="W2057"/>
  <c r="W1011"/>
  <c r="W2127"/>
  <c r="W890"/>
  <c r="W586"/>
  <c r="W239"/>
  <c r="W971"/>
  <c r="W1435"/>
  <c r="W1322"/>
  <c r="W1212"/>
  <c r="W1823"/>
  <c r="W610"/>
  <c r="W654"/>
  <c r="W1343"/>
  <c r="W808"/>
  <c r="W451"/>
  <c r="W2360"/>
  <c r="W1132"/>
  <c r="W620"/>
  <c r="W1117"/>
  <c r="W186"/>
  <c r="W122"/>
  <c r="W728"/>
  <c r="W1349"/>
  <c r="W1317"/>
  <c r="W1057"/>
  <c r="W764"/>
  <c r="W348"/>
  <c r="W1601"/>
  <c r="W1451"/>
  <c r="W2078"/>
  <c r="W2067"/>
  <c r="W2209"/>
  <c r="W1713"/>
  <c r="W2133"/>
  <c r="W361"/>
  <c r="W1012"/>
  <c r="W1068"/>
  <c r="W172"/>
  <c r="W1703"/>
  <c r="W2041"/>
  <c r="W192"/>
  <c r="W1502"/>
  <c r="W921"/>
  <c r="W254"/>
  <c r="W440"/>
  <c r="W170"/>
  <c r="W604"/>
  <c r="W2289"/>
  <c r="W1844"/>
  <c r="W1328"/>
  <c r="W1633"/>
  <c r="W1220"/>
  <c r="W1721"/>
  <c r="W236"/>
  <c r="W902"/>
  <c r="W215"/>
  <c r="W2171"/>
  <c r="W97"/>
  <c r="W1966"/>
  <c r="W1258"/>
  <c r="W1272"/>
  <c r="W1076"/>
  <c r="W119"/>
  <c r="W1782"/>
  <c r="W259"/>
  <c r="W772"/>
  <c r="W42"/>
  <c r="W1069"/>
  <c r="W2187"/>
  <c r="W1081"/>
  <c r="W848"/>
  <c r="W912"/>
  <c r="W965"/>
  <c r="W1348"/>
  <c r="W650"/>
  <c r="W1820"/>
  <c r="W2183"/>
  <c r="W602"/>
  <c r="W2327"/>
  <c r="W1658"/>
  <c r="W2135"/>
  <c r="W1643"/>
  <c r="W1984"/>
  <c r="W2102"/>
  <c r="W373"/>
  <c r="W2087"/>
  <c r="W1790"/>
  <c r="W2371"/>
  <c r="W1360"/>
  <c r="W55"/>
  <c r="W426"/>
  <c r="W995"/>
  <c r="W1868"/>
  <c r="W2109"/>
  <c r="W553"/>
  <c r="W1122"/>
  <c r="W692"/>
  <c r="W201"/>
  <c r="W326"/>
  <c r="W1570"/>
  <c r="W1157"/>
  <c r="W1297"/>
  <c r="W1039"/>
  <c r="W997"/>
  <c r="W2192"/>
  <c r="W1489"/>
  <c r="W2381"/>
  <c r="W649"/>
  <c r="W401"/>
  <c r="W2277"/>
  <c r="W2380"/>
  <c r="W1022"/>
  <c r="W1994"/>
  <c r="W2110"/>
  <c r="W705"/>
  <c r="W1636"/>
  <c r="W923"/>
  <c r="W120"/>
  <c r="W2286"/>
  <c r="W1051"/>
  <c r="W592"/>
  <c r="W952"/>
  <c r="W505"/>
  <c r="W1397"/>
  <c r="W493"/>
  <c r="W1616"/>
  <c r="W1400"/>
  <c r="W1009"/>
  <c r="W1432"/>
  <c r="W2131"/>
  <c r="W1408"/>
  <c r="W1006"/>
  <c r="W666"/>
  <c r="W1104"/>
  <c r="W2269"/>
  <c r="W409"/>
  <c r="W1592"/>
  <c r="W153"/>
  <c r="W1831"/>
  <c r="W2316"/>
  <c r="W2075"/>
  <c r="W1504"/>
  <c r="W418"/>
  <c r="W1279"/>
  <c r="W276"/>
  <c r="W1651"/>
  <c r="W1078"/>
  <c r="W1300"/>
  <c r="W2083"/>
  <c r="W441"/>
  <c r="W1270"/>
  <c r="W813"/>
  <c r="W1720"/>
  <c r="W2372"/>
  <c r="W1530"/>
  <c r="W2009"/>
  <c r="W641"/>
  <c r="W101"/>
  <c r="W1438"/>
  <c r="W2012"/>
  <c r="W2042"/>
  <c r="W1551"/>
  <c r="W2116"/>
  <c r="W1874"/>
  <c r="W371"/>
  <c r="W1679"/>
  <c r="W552"/>
  <c r="W1321"/>
  <c r="W1257"/>
  <c r="W158"/>
  <c r="W154"/>
  <c r="W1842"/>
  <c r="W188"/>
  <c r="W577"/>
  <c r="W582"/>
  <c r="W471"/>
  <c r="W1716"/>
  <c r="W1276"/>
  <c r="W1886"/>
  <c r="W905"/>
  <c r="W206"/>
  <c r="W356"/>
  <c r="W228"/>
  <c r="W1326"/>
  <c r="W287"/>
  <c r="W819"/>
  <c r="W510"/>
  <c r="W769"/>
  <c r="W818"/>
  <c r="W1547"/>
  <c r="W1231"/>
  <c r="W996"/>
  <c r="W1623"/>
  <c r="W966"/>
  <c r="W530"/>
  <c r="W1430"/>
  <c r="W1506"/>
  <c r="W2052"/>
  <c r="W292"/>
  <c r="W1617"/>
  <c r="W956"/>
  <c r="W456"/>
  <c r="W560"/>
  <c r="W696"/>
  <c r="W524"/>
  <c r="W88"/>
  <c r="W1737"/>
  <c r="W2254"/>
  <c r="W1705"/>
  <c r="W495"/>
  <c r="W2227"/>
  <c r="W1719"/>
  <c r="W1120"/>
  <c r="W2292"/>
  <c r="W193"/>
  <c r="W1764"/>
  <c r="W1859"/>
  <c r="W625"/>
  <c r="W2343"/>
  <c r="W2158"/>
  <c r="W765"/>
  <c r="W730"/>
  <c r="W1247"/>
  <c r="W121"/>
  <c r="W1396"/>
  <c r="W1625"/>
  <c r="W245"/>
  <c r="W1675"/>
  <c r="W89"/>
  <c r="W1818"/>
  <c r="W932"/>
  <c r="W884"/>
  <c r="W1582"/>
  <c r="W639"/>
  <c r="W1156"/>
  <c r="W2145"/>
  <c r="W1351"/>
  <c r="W1738"/>
  <c r="W595"/>
  <c r="W2114"/>
  <c r="W68"/>
  <c r="W751"/>
  <c r="W1290"/>
  <c r="W1947"/>
  <c r="W955"/>
  <c r="W2198"/>
  <c r="W877"/>
  <c r="W323"/>
  <c r="W76"/>
  <c r="W2219"/>
  <c r="W372"/>
  <c r="W1873"/>
  <c r="W1305"/>
  <c r="W812"/>
  <c r="W106"/>
  <c r="W1149"/>
  <c r="W1299"/>
  <c r="W655"/>
  <c r="W271"/>
  <c r="W179"/>
  <c r="W701"/>
  <c r="W1914"/>
  <c r="W1538"/>
  <c r="W377"/>
  <c r="W554"/>
  <c r="W976"/>
  <c r="W834"/>
  <c r="W1663"/>
  <c r="W1139"/>
  <c r="W481"/>
  <c r="W1711"/>
  <c r="W1693"/>
  <c r="W2180"/>
  <c r="W918"/>
  <c r="W330"/>
  <c r="W1593"/>
  <c r="W2164"/>
  <c r="W941"/>
  <c r="W1533"/>
  <c r="W891"/>
  <c r="W384"/>
  <c r="W368"/>
  <c r="W1758"/>
  <c r="W2065"/>
  <c r="W1528"/>
  <c r="W167"/>
  <c r="W1211"/>
  <c r="W509"/>
  <c r="W72"/>
  <c r="W2390"/>
  <c r="W1514"/>
  <c r="W1508"/>
  <c r="W1347"/>
  <c r="W1906"/>
  <c r="W1564"/>
  <c r="W867"/>
  <c r="W217"/>
  <c r="W1855"/>
  <c r="W1142"/>
  <c r="W1903"/>
  <c r="W2306"/>
  <c r="W237"/>
  <c r="W1599"/>
  <c r="W1958"/>
  <c r="W816"/>
  <c r="W1425"/>
  <c r="W452"/>
  <c r="W684"/>
  <c r="W1885"/>
  <c r="W221"/>
  <c r="W2313"/>
  <c r="W2050"/>
  <c r="W2090"/>
  <c r="W545"/>
  <c r="W397"/>
  <c r="W1368"/>
  <c r="W1027"/>
  <c r="W1487"/>
  <c r="W723"/>
  <c r="W381"/>
  <c r="W1184"/>
  <c r="W2230"/>
  <c r="W914"/>
  <c r="W1180"/>
  <c r="W1203"/>
  <c r="W2018"/>
  <c r="W1519"/>
  <c r="W1005"/>
  <c r="W2333"/>
  <c r="W487"/>
  <c r="W2168"/>
  <c r="W1445"/>
  <c r="W43"/>
  <c r="W947"/>
  <c r="W1250"/>
  <c r="W1777"/>
  <c r="W1845"/>
  <c r="W929"/>
  <c r="W1244"/>
  <c r="W1478"/>
  <c r="W1221"/>
  <c r="W1997"/>
  <c r="W327"/>
  <c r="W1398"/>
  <c r="W518"/>
  <c r="W1925"/>
  <c r="W857"/>
  <c r="W927"/>
  <c r="W44"/>
  <c r="W1917"/>
  <c r="W2262"/>
  <c r="W115"/>
  <c r="W2195"/>
  <c r="W2055"/>
  <c r="W36"/>
  <c r="W95"/>
  <c r="W1406"/>
  <c r="W605"/>
  <c r="W1584"/>
  <c r="W1734"/>
  <c r="W281"/>
  <c r="W2241"/>
  <c r="W2387"/>
  <c r="W1199"/>
  <c r="W815"/>
  <c r="W859"/>
  <c r="W360"/>
  <c r="W1144"/>
  <c r="W726"/>
  <c r="W1644"/>
  <c r="W392"/>
  <c r="W2345"/>
  <c r="W1574"/>
  <c r="W1569"/>
  <c r="W1151"/>
  <c r="W1541"/>
  <c r="W2156"/>
  <c r="W2028"/>
  <c r="W876"/>
  <c r="W676"/>
  <c r="W242"/>
  <c r="W1047"/>
  <c r="W290"/>
  <c r="W934"/>
  <c r="W938"/>
  <c r="W2203"/>
  <c r="W1727"/>
  <c r="W774"/>
  <c r="W2319"/>
  <c r="W57"/>
  <c r="W2191"/>
  <c r="W445"/>
  <c r="W1668"/>
  <c r="W1819"/>
  <c r="W295"/>
  <c r="W1058"/>
  <c r="W1901"/>
  <c r="W394"/>
  <c r="W437"/>
  <c r="W410"/>
  <c r="W2386"/>
  <c r="W2318"/>
  <c r="W1280"/>
  <c r="W67"/>
  <c r="W1082"/>
  <c r="W903"/>
  <c r="W1567"/>
  <c r="W2366"/>
  <c r="W1361"/>
  <c r="W1333"/>
  <c r="W1566"/>
  <c r="W2132"/>
  <c r="W305"/>
  <c r="W580"/>
  <c r="W337"/>
  <c r="W1037"/>
  <c r="W969"/>
  <c r="W364"/>
  <c r="W2108"/>
  <c r="W2124"/>
  <c r="W1494"/>
  <c r="W1311"/>
  <c r="W1202"/>
  <c r="W1905"/>
  <c r="W589"/>
  <c r="W455"/>
  <c r="W325"/>
  <c r="W1909"/>
  <c r="W1568"/>
  <c r="W750"/>
  <c r="W770"/>
  <c r="W367"/>
  <c r="W1744"/>
  <c r="W1763"/>
  <c r="W1248"/>
  <c r="W2315"/>
  <c r="W838"/>
  <c r="W1810"/>
  <c r="W574"/>
  <c r="W825"/>
  <c r="W1196"/>
  <c r="W827"/>
  <c r="W2213"/>
  <c r="W220"/>
  <c r="W1691"/>
  <c r="W1020"/>
  <c r="W1760"/>
  <c r="W1686"/>
  <c r="W1704"/>
  <c r="W1492"/>
  <c r="W2086"/>
  <c r="W843"/>
  <c r="W2355"/>
  <c r="W520"/>
  <c r="W780"/>
  <c r="W2005"/>
  <c r="W784"/>
  <c r="W1118"/>
  <c r="W1341"/>
  <c r="W820"/>
  <c r="W720"/>
  <c r="W412"/>
  <c r="W318"/>
  <c r="W102"/>
  <c r="W1609"/>
  <c r="W1877"/>
  <c r="W1553"/>
  <c r="W126"/>
  <c r="W1441"/>
  <c r="W2297"/>
  <c r="W2220"/>
  <c r="W627"/>
  <c r="W427"/>
  <c r="W71"/>
  <c r="W1798"/>
  <c r="W1983"/>
  <c r="W1135"/>
  <c r="W2034"/>
  <c r="W2047"/>
  <c r="W742"/>
  <c r="W1849"/>
  <c r="W945"/>
  <c r="W2157"/>
  <c r="W1673"/>
  <c r="W722"/>
  <c r="W320"/>
  <c r="W1526"/>
  <c r="W1619"/>
  <c r="W85"/>
  <c r="W962"/>
  <c r="W1743"/>
  <c r="W382"/>
  <c r="W2376"/>
  <c r="W1243"/>
  <c r="W161"/>
  <c r="W1440"/>
  <c r="W1255"/>
  <c r="W454"/>
  <c r="W2061"/>
  <c r="W1725"/>
  <c r="W485"/>
  <c r="W104"/>
  <c r="W1612"/>
  <c r="W2358"/>
  <c r="W2330"/>
  <c r="W1084"/>
  <c r="W1379"/>
  <c r="W980"/>
  <c r="W1140"/>
  <c r="W1388"/>
  <c r="W1575"/>
  <c r="W503"/>
  <c r="W1742"/>
  <c r="W2348"/>
  <c r="W2249"/>
  <c r="W2027"/>
  <c r="W1240"/>
  <c r="W66"/>
  <c r="W951"/>
  <c r="W86"/>
  <c r="W1602"/>
  <c r="W1594"/>
  <c r="W2256"/>
  <c r="W272"/>
  <c r="W744"/>
  <c r="W502"/>
  <c r="W612"/>
  <c r="W218"/>
  <c r="W2144"/>
  <c r="W1197"/>
  <c r="W656"/>
  <c r="W2325"/>
  <c r="W1017"/>
  <c r="W2036"/>
  <c r="W864"/>
  <c r="W1046"/>
  <c r="W2211"/>
  <c r="W173"/>
  <c r="W2043"/>
  <c r="W1263"/>
  <c r="W413"/>
  <c r="W571"/>
  <c r="W2097"/>
  <c r="W61"/>
  <c r="W1980"/>
  <c r="W251"/>
  <c r="W978"/>
  <c r="W1608"/>
  <c r="W390"/>
  <c r="W1662"/>
  <c r="W1789"/>
  <c r="W653"/>
  <c r="W1426"/>
  <c r="W1407"/>
  <c r="W886"/>
  <c r="W275"/>
  <c r="W2356"/>
  <c r="W802"/>
  <c r="W671"/>
  <c r="W630"/>
  <c r="W1942"/>
  <c r="W1611"/>
  <c r="W2202"/>
  <c r="W329"/>
  <c r="W906"/>
  <c r="W832"/>
  <c r="W1545"/>
  <c r="W214"/>
  <c r="W981"/>
  <c r="W2184"/>
  <c r="W2361"/>
  <c r="W1369"/>
  <c r="W950"/>
  <c r="W1176"/>
  <c r="W1007"/>
  <c r="W1227"/>
  <c r="W946"/>
  <c r="W2120"/>
  <c r="W408"/>
  <c r="W2293"/>
  <c r="W618"/>
  <c r="W2287"/>
  <c r="W1614"/>
  <c r="W507"/>
  <c r="W1042"/>
  <c r="W866"/>
  <c r="W103"/>
  <c r="W2169"/>
  <c r="W47"/>
  <c r="W2243"/>
  <c r="W1253"/>
  <c r="W1145"/>
  <c r="W1164"/>
  <c r="W453"/>
  <c r="W1604"/>
  <c r="W1948"/>
  <c r="W52"/>
  <c r="W851"/>
  <c r="W1817"/>
  <c r="W2091"/>
  <c r="W695"/>
  <c r="W1930"/>
  <c r="W1267"/>
  <c r="W1024"/>
  <c r="W225"/>
  <c r="W855"/>
  <c r="W1665"/>
  <c r="W107"/>
  <c r="W1524"/>
  <c r="W131"/>
  <c r="W1004"/>
  <c r="W1354"/>
  <c r="W1933"/>
  <c r="W2218"/>
  <c r="W1791"/>
  <c r="W1402"/>
  <c r="W758"/>
  <c r="W257"/>
  <c r="W1801"/>
  <c r="W1026"/>
  <c r="W346"/>
  <c r="W2225"/>
  <c r="W1822"/>
  <c r="W333"/>
  <c r="W1286"/>
  <c r="W1352"/>
  <c r="W2199"/>
  <c r="W463"/>
  <c r="W563"/>
  <c r="W517"/>
  <c r="W913"/>
  <c r="W2159"/>
  <c r="W1956"/>
  <c r="W1757"/>
  <c r="W331"/>
  <c r="W136"/>
  <c r="W871"/>
  <c r="W1510"/>
  <c r="W2099"/>
  <c r="W1802"/>
  <c r="W1359"/>
  <c r="W2205"/>
  <c r="W1550"/>
  <c r="W1035"/>
  <c r="W880"/>
  <c r="W1797"/>
  <c r="W1415"/>
  <c r="W533"/>
  <c r="W1470"/>
  <c r="W1175"/>
  <c r="W1114"/>
  <c r="W1287"/>
  <c r="W395"/>
  <c r="W1927"/>
  <c r="W1923"/>
  <c r="W1919"/>
  <c r="W2311"/>
  <c r="W1291"/>
  <c r="W1460"/>
  <c r="W2163"/>
  <c r="W2000"/>
  <c r="W402"/>
  <c r="W870"/>
  <c r="W1699"/>
  <c r="W1605"/>
  <c r="W2088"/>
  <c r="W2104"/>
  <c r="W484"/>
  <c r="W736"/>
  <c r="W916"/>
  <c r="W240"/>
  <c r="W2248"/>
  <c r="W226"/>
  <c r="W1025"/>
  <c r="W1108"/>
  <c r="W1365"/>
  <c r="W139"/>
  <c r="W1957"/>
  <c r="W1306"/>
  <c r="W1318"/>
  <c r="W280"/>
  <c r="W990"/>
  <c r="W442"/>
  <c r="W1707"/>
  <c r="W1412"/>
  <c r="W187"/>
  <c r="W2247"/>
  <c r="W165"/>
  <c r="W1588"/>
  <c r="W511"/>
  <c r="W522"/>
  <c r="W195"/>
  <c r="W105"/>
  <c r="W1911"/>
  <c r="W1998"/>
  <c r="W1458"/>
  <c r="W1793"/>
  <c r="W1146"/>
  <c r="W685"/>
  <c r="W1143"/>
  <c r="W706"/>
  <c r="W1949"/>
  <c r="W1431"/>
  <c r="W411"/>
  <c r="W148"/>
  <c r="W2161"/>
  <c r="W2037"/>
  <c r="W749"/>
  <c r="W469"/>
  <c r="W763"/>
  <c r="W1999"/>
  <c r="W166"/>
  <c r="W246"/>
  <c r="W2008"/>
  <c r="W1148"/>
  <c r="W93"/>
  <c r="W1301"/>
  <c r="W1973"/>
  <c r="W1233"/>
  <c r="W1571"/>
  <c r="W2128"/>
  <c r="W2267"/>
  <c r="W2232"/>
  <c r="W81"/>
  <c r="W664"/>
  <c r="W1013"/>
  <c r="W1105"/>
  <c r="W116"/>
  <c r="W831"/>
  <c r="W1939"/>
  <c r="W807"/>
  <c r="W123"/>
  <c r="W1370"/>
  <c r="W1536"/>
  <c r="W1808"/>
  <c r="W754"/>
  <c r="W2347"/>
  <c r="W64"/>
  <c r="W2003"/>
  <c r="W817"/>
  <c r="W1815"/>
  <c r="W1718"/>
  <c r="W1131"/>
  <c r="W1346"/>
  <c r="W1753"/>
  <c r="W1252"/>
  <c r="W1710"/>
  <c r="W699"/>
  <c r="W77"/>
  <c r="W674"/>
  <c r="W1687"/>
  <c r="W1308"/>
  <c r="W1422"/>
  <c r="W73"/>
  <c r="W1867"/>
  <c r="W385"/>
  <c r="W1664"/>
  <c r="W778"/>
  <c r="W1080"/>
  <c r="W1863"/>
  <c r="W841"/>
  <c r="W1752"/>
  <c r="W1724"/>
  <c r="W1787"/>
  <c r="W1974"/>
  <c r="W1836"/>
  <c r="W1660"/>
  <c r="W2234"/>
  <c r="W658"/>
  <c r="W719"/>
  <c r="W2274"/>
  <c r="W2309"/>
  <c r="W909"/>
  <c r="W1389"/>
  <c r="W1309"/>
  <c r="W196"/>
  <c r="W892"/>
  <c r="W1031"/>
  <c r="W700"/>
  <c r="W740"/>
  <c r="W2059"/>
  <c r="W1045"/>
  <c r="W125"/>
  <c r="W351"/>
  <c r="W273"/>
  <c r="W2216"/>
  <c r="W1485"/>
  <c r="W624"/>
  <c r="W1189"/>
  <c r="W415"/>
  <c r="W2334"/>
  <c r="W1195"/>
  <c r="W1803"/>
  <c r="W1111"/>
  <c r="W669"/>
  <c r="W1931"/>
  <c r="W747"/>
  <c r="W398"/>
  <c r="W2194"/>
  <c r="W312"/>
  <c r="W211"/>
  <c r="W865"/>
  <c r="W863"/>
  <c r="W1726"/>
  <c r="W1805"/>
  <c r="W1899"/>
  <c r="W994"/>
  <c r="W152"/>
  <c r="W1380"/>
  <c r="W1902"/>
  <c r="W59"/>
  <c r="W753"/>
  <c r="W1416"/>
  <c r="W1511"/>
  <c r="W2014"/>
  <c r="W483"/>
  <c r="W243"/>
  <c r="W986"/>
  <c r="W1888"/>
  <c r="W1329"/>
  <c r="W2357"/>
  <c r="W2224"/>
  <c r="W1461"/>
  <c r="W1133"/>
  <c r="W588"/>
  <c r="W1981"/>
  <c r="W112"/>
  <c r="W1115"/>
  <c r="W1469"/>
  <c r="W1384"/>
  <c r="W357"/>
  <c r="W1912"/>
  <c r="W2084"/>
  <c r="W1590"/>
  <c r="W607"/>
  <c r="W1712"/>
  <c r="W1700"/>
  <c r="W430"/>
  <c r="W315"/>
  <c r="W2178"/>
  <c r="W1680"/>
  <c r="W988"/>
  <c r="W710"/>
  <c r="W2033"/>
  <c r="W2226"/>
  <c r="W1429"/>
  <c r="W1362"/>
  <c r="W2270"/>
  <c r="W2282"/>
  <c r="W386"/>
  <c r="W2098"/>
  <c r="W1503"/>
  <c r="W1848"/>
  <c r="W1825"/>
  <c r="W1882"/>
  <c r="W598"/>
  <c r="W799"/>
  <c r="W549"/>
  <c r="W2004"/>
  <c r="W2073"/>
  <c r="W603"/>
  <c r="W2119"/>
  <c r="W513"/>
  <c r="W1846"/>
  <c r="W1751"/>
  <c r="W1772"/>
  <c r="W1824"/>
  <c r="W1419"/>
  <c r="W1232"/>
  <c r="W1629"/>
  <c r="W1520"/>
  <c r="W1916"/>
  <c r="W2367"/>
  <c r="W2181"/>
  <c r="W1736"/>
  <c r="W1044"/>
  <c r="W1070"/>
  <c r="W203"/>
  <c r="W835"/>
  <c r="W1730"/>
  <c r="W1872"/>
  <c r="W958"/>
  <c r="W2045"/>
  <c r="W2275"/>
  <c r="W449"/>
  <c r="W1968"/>
  <c r="W1945"/>
  <c r="W2053"/>
  <c r="W1883"/>
  <c r="W417"/>
  <c r="W1696"/>
  <c r="W1681"/>
  <c r="W303"/>
  <c r="W349"/>
  <c r="W1954"/>
  <c r="W1208"/>
  <c r="W2054"/>
  <c r="W2350"/>
  <c r="W1327"/>
  <c r="W1119"/>
  <c r="W316"/>
  <c r="W1780"/>
  <c r="W1986"/>
  <c r="W475"/>
  <c r="W519"/>
  <c r="W2165"/>
  <c r="W2336"/>
  <c r="W1828"/>
  <c r="W1399"/>
  <c r="W2312"/>
  <c r="W2035"/>
  <c r="W791"/>
  <c r="W587"/>
  <c r="W1480"/>
  <c r="W340"/>
  <c r="W534"/>
  <c r="W1187"/>
  <c r="W2281"/>
  <c r="W1417"/>
  <c r="W1185"/>
  <c r="W234"/>
  <c r="W1970"/>
  <c r="W660"/>
  <c r="W760"/>
  <c r="W688"/>
  <c r="W1615"/>
  <c r="W1581"/>
  <c r="W146"/>
  <c r="W2212"/>
  <c r="W370"/>
  <c r="W1982"/>
  <c r="W2170"/>
  <c r="W1548"/>
  <c r="W2058"/>
  <c r="W2089"/>
  <c r="W1295"/>
  <c r="W725"/>
  <c r="W311"/>
  <c r="W795"/>
  <c r="W1776"/>
  <c r="W579"/>
  <c r="W535"/>
  <c r="W661"/>
  <c r="W2103"/>
  <c r="W387"/>
  <c r="W2221"/>
  <c r="W224"/>
  <c r="W590"/>
  <c r="W569"/>
  <c r="W1708"/>
  <c r="W709"/>
  <c r="W803"/>
  <c r="W631"/>
  <c r="W889"/>
  <c r="W1750"/>
  <c r="W2111"/>
  <c r="W837"/>
  <c r="W482"/>
  <c r="W1833"/>
  <c r="W526"/>
  <c r="W1955"/>
  <c r="W1677"/>
  <c r="W2100"/>
  <c r="W900"/>
  <c r="W492"/>
  <c r="W936"/>
  <c r="W935"/>
  <c r="W2373"/>
  <c r="W1865"/>
  <c r="W804"/>
  <c r="W1549"/>
  <c r="W2341"/>
  <c r="W1073"/>
  <c r="W1477"/>
  <c r="W1562"/>
  <c r="W2060"/>
  <c r="W2200"/>
  <c r="W2236"/>
  <c r="W1481"/>
  <c r="W1178"/>
  <c r="W842"/>
  <c r="W143"/>
  <c r="W1706"/>
  <c r="W2129"/>
  <c r="W2173"/>
  <c r="W229"/>
  <c r="W1946"/>
  <c r="W561"/>
  <c r="W1315"/>
  <c r="W1600"/>
  <c r="W35"/>
  <c r="W2082"/>
  <c r="W1167"/>
  <c r="W2238"/>
  <c r="W347"/>
  <c r="W99"/>
  <c r="W657"/>
  <c r="W2351"/>
  <c r="W1358"/>
  <c r="W1773"/>
  <c r="W629"/>
  <c r="W2258"/>
  <c r="W1128"/>
  <c r="W1052"/>
  <c r="W1086"/>
  <c r="W2021"/>
  <c r="W1355"/>
  <c r="W457"/>
  <c r="W1896"/>
  <c r="W227"/>
  <c r="W2253"/>
  <c r="W964"/>
  <c r="W63"/>
  <c r="W1669"/>
  <c r="W1560"/>
  <c r="W1837"/>
  <c r="W2025"/>
  <c r="W623"/>
  <c r="W248"/>
  <c r="W739"/>
  <c r="W1210"/>
  <c r="W1838"/>
  <c r="W829"/>
  <c r="W322"/>
  <c r="W94"/>
  <c r="W262"/>
  <c r="W2329"/>
  <c r="W266"/>
  <c r="W256"/>
  <c r="W98"/>
  <c r="W178"/>
  <c r="W596"/>
  <c r="W1597"/>
  <c r="W2068"/>
  <c r="W2204"/>
  <c r="W608"/>
  <c r="W1517"/>
  <c r="W160"/>
  <c r="W2259"/>
  <c r="W904"/>
  <c r="W133"/>
  <c r="W352"/>
  <c r="W567"/>
  <c r="W1414"/>
  <c r="W1000"/>
  <c r="W1200"/>
  <c r="W1717"/>
  <c r="W1527"/>
  <c r="W2257"/>
  <c r="W2278"/>
  <c r="W2362"/>
  <c r="W1074"/>
  <c r="W461"/>
  <c r="W2122"/>
  <c r="W1856"/>
  <c r="W1366"/>
  <c r="W2300"/>
  <c r="W1387"/>
  <c r="W793"/>
  <c r="W1456"/>
  <c r="W1124"/>
  <c r="W1518"/>
  <c r="W2123"/>
  <c r="W1834"/>
  <c r="W2378"/>
  <c r="W1959"/>
  <c r="W1254"/>
  <c r="W1996"/>
  <c r="W477"/>
  <c r="W897"/>
  <c r="W1376"/>
  <c r="W297"/>
  <c r="W1869"/>
  <c r="W424"/>
  <c r="W2172"/>
  <c r="W383"/>
  <c r="W616"/>
  <c r="W1598"/>
  <c r="W344"/>
  <c r="W1213"/>
  <c r="W2252"/>
  <c r="W794"/>
  <c r="W613"/>
  <c r="W1641"/>
  <c r="W134"/>
  <c r="W920"/>
  <c r="W473"/>
  <c r="W1682"/>
  <c r="W1444"/>
  <c r="W2294"/>
  <c r="W1731"/>
  <c r="W1218"/>
  <c r="W369"/>
  <c r="W1639"/>
  <c r="W374"/>
  <c r="W2069"/>
  <c r="W1274"/>
  <c r="W294"/>
  <c r="W1372"/>
  <c r="W926"/>
  <c r="W665"/>
  <c r="W1390"/>
  <c r="W1876"/>
  <c r="W1356"/>
  <c r="W1962"/>
  <c r="W1100"/>
  <c r="W191"/>
  <c r="W1977"/>
  <c r="W1288"/>
  <c r="W677"/>
  <c r="W2246"/>
  <c r="W1226"/>
  <c r="W2326"/>
  <c r="W1264"/>
  <c r="W1410"/>
  <c r="W830"/>
  <c r="W1448"/>
  <c r="W1516"/>
  <c r="W1522"/>
  <c r="W1915"/>
  <c r="W943"/>
  <c r="W987"/>
  <c r="W2320"/>
  <c r="W1206"/>
  <c r="W1512"/>
  <c r="W2182"/>
  <c r="W1216"/>
  <c r="W268"/>
  <c r="W790"/>
  <c r="W65"/>
  <c r="W1908"/>
  <c r="W609"/>
  <c r="W1072"/>
  <c r="W646"/>
  <c r="W1158"/>
  <c r="W1771"/>
  <c r="W1746"/>
  <c r="W1192"/>
  <c r="W1572"/>
  <c r="W1950"/>
  <c r="W1371"/>
  <c r="W1722"/>
  <c r="W1928"/>
  <c r="W1628"/>
  <c r="W2222"/>
  <c r="W1995"/>
  <c r="W2006"/>
  <c r="W568"/>
  <c r="W212"/>
  <c r="W919"/>
  <c r="W1498"/>
  <c r="W393"/>
  <c r="W1181"/>
  <c r="W45"/>
  <c r="W2328"/>
  <c r="W1163"/>
  <c r="W406"/>
  <c r="W1728"/>
  <c r="W435"/>
  <c r="W1447"/>
  <c r="W826"/>
  <c r="W555"/>
  <c r="W156"/>
  <c r="W366"/>
  <c r="W233"/>
  <c r="W1694"/>
  <c r="W375"/>
  <c r="W2026"/>
  <c r="W1222"/>
  <c r="W1103"/>
  <c r="W1891"/>
  <c r="W2186"/>
  <c r="W474"/>
  <c r="W2001"/>
  <c r="W2261"/>
  <c r="W28"/>
  <c r="W1963"/>
  <c r="W380"/>
  <c r="W1325"/>
  <c r="W993"/>
  <c r="W983"/>
  <c r="W1529"/>
  <c r="W293"/>
  <c r="W472"/>
  <c r="W1269"/>
  <c r="W1577"/>
  <c r="W2349"/>
  <c r="W606"/>
  <c r="W1626"/>
  <c r="W1735"/>
  <c r="W1698"/>
  <c r="W972"/>
  <c r="W1066"/>
  <c r="W171"/>
  <c r="W1807"/>
  <c r="W1964"/>
  <c r="W264"/>
  <c r="W1821"/>
  <c r="W2239"/>
  <c r="W779"/>
  <c r="W1992"/>
  <c r="W1563"/>
  <c r="W2190"/>
  <c r="W345"/>
  <c r="W1534"/>
  <c r="W737"/>
  <c r="W1452"/>
  <c r="W885"/>
  <c r="W1395"/>
  <c r="W84"/>
  <c r="W901"/>
  <c r="W1375"/>
  <c r="W992"/>
  <c r="W1531"/>
  <c r="W1975"/>
  <c r="W1748"/>
  <c r="W2342"/>
  <c r="W1443"/>
  <c r="W741"/>
  <c r="W2076"/>
  <c r="W2188"/>
  <c r="W50"/>
  <c r="W1285"/>
  <c r="W109"/>
  <c r="W2389"/>
  <c r="W748"/>
  <c r="W282"/>
  <c r="W1237"/>
  <c r="W142"/>
  <c r="W1449"/>
  <c r="W2044"/>
  <c r="W1465"/>
  <c r="W174"/>
  <c r="W1281"/>
  <c r="W2148"/>
  <c r="W1453"/>
  <c r="W619"/>
  <c r="W181"/>
  <c r="W1484"/>
  <c r="W893"/>
  <c r="W151"/>
  <c r="W414"/>
  <c r="W2364"/>
  <c r="W538"/>
  <c r="W2189"/>
  <c r="W1972"/>
  <c r="W1850"/>
  <c r="W2085"/>
  <c r="W1546"/>
  <c r="W1098"/>
  <c r="W1320"/>
  <c r="W1910"/>
  <c r="W2139"/>
  <c r="W389"/>
  <c r="W1938"/>
  <c r="W2095"/>
  <c r="W1014"/>
  <c r="W2276"/>
  <c r="W1755"/>
  <c r="W1266"/>
  <c r="W128"/>
  <c r="W1767"/>
  <c r="W798"/>
  <c r="W1830"/>
  <c r="W707"/>
  <c r="W299"/>
  <c r="W1152"/>
  <c r="W783"/>
  <c r="W309"/>
  <c r="W1832"/>
  <c r="W910"/>
  <c r="W931"/>
  <c r="W1786"/>
  <c r="W1278"/>
  <c r="W1697"/>
  <c r="W1294"/>
  <c r="W1350"/>
  <c r="W1861"/>
  <c r="W1418"/>
  <c r="W822"/>
  <c r="W291"/>
  <c r="W1464"/>
  <c r="W572"/>
  <c r="W844"/>
  <c r="W2064"/>
  <c r="W92"/>
  <c r="W752"/>
  <c r="W680"/>
  <c r="W2056"/>
  <c r="W90"/>
  <c r="W1889"/>
  <c r="W62"/>
  <c r="W274"/>
  <c r="W824"/>
  <c r="W1245"/>
  <c r="W432"/>
  <c r="W1501"/>
  <c r="W954"/>
  <c r="W2244"/>
  <c r="W640"/>
  <c r="W2063"/>
  <c r="W922"/>
  <c r="W801"/>
  <c r="W425"/>
  <c r="W1559"/>
  <c r="W546"/>
  <c r="W1106"/>
  <c r="W614"/>
  <c r="W949"/>
  <c r="W1507"/>
  <c r="W1595"/>
  <c r="W2154"/>
  <c r="W1344"/>
  <c r="W734"/>
  <c r="W2392"/>
  <c r="W755"/>
  <c r="W1858"/>
  <c r="W137"/>
  <c r="W2223"/>
  <c r="W1182"/>
  <c r="W1083"/>
  <c r="W637"/>
  <c r="W1394"/>
  <c r="W1391"/>
  <c r="W942"/>
  <c r="W1853"/>
  <c r="W2115"/>
  <c r="W2146"/>
  <c r="W1648"/>
  <c r="W1586"/>
  <c r="W54"/>
  <c r="W1161"/>
  <c r="W302"/>
  <c r="W883"/>
  <c r="W928"/>
  <c r="W286"/>
  <c r="W632"/>
  <c r="W2020"/>
  <c r="W732"/>
  <c r="W1895"/>
  <c r="W1739"/>
  <c r="W585"/>
  <c r="W991"/>
  <c r="W176"/>
  <c r="W600"/>
  <c r="W874"/>
  <c r="W1188"/>
  <c r="W2022"/>
  <c r="W1219"/>
  <c r="W2242"/>
  <c r="W1650"/>
  <c r="W615"/>
  <c r="W1847"/>
  <c r="W559"/>
  <c r="W69"/>
  <c r="W285"/>
  <c r="W2160"/>
  <c r="W1993"/>
  <c r="W321"/>
  <c r="W2081"/>
  <c r="W1683"/>
  <c r="W450"/>
  <c r="W925"/>
  <c r="W124"/>
  <c r="W1003"/>
  <c r="W1540"/>
  <c r="W1282"/>
  <c r="W403"/>
  <c r="W767"/>
  <c r="W2322"/>
  <c r="W1367"/>
  <c r="W1800"/>
  <c r="W2179"/>
  <c r="W2193"/>
  <c r="W169"/>
  <c r="W1260"/>
  <c r="W2138"/>
  <c r="W41"/>
  <c r="W1768"/>
  <c r="W1870"/>
  <c r="W1034"/>
  <c r="W2126"/>
  <c r="W601"/>
  <c r="W1198"/>
  <c r="W1714"/>
  <c r="W594"/>
  <c r="W446"/>
  <c r="W1989"/>
  <c r="W933"/>
  <c r="W1922"/>
  <c r="W56"/>
  <c r="W2121"/>
  <c r="W1921"/>
  <c r="W1259"/>
  <c r="W521"/>
  <c r="W168"/>
  <c r="W1060"/>
  <c r="W2093"/>
  <c r="W731"/>
  <c r="W489"/>
  <c r="W1168"/>
  <c r="W1383"/>
  <c r="W1894"/>
  <c r="W1483"/>
  <c r="W713"/>
  <c r="W1093"/>
  <c r="W1330"/>
  <c r="W497"/>
  <c r="W785"/>
  <c r="W1302"/>
  <c r="AD736"/>
  <c r="AD1422"/>
  <c r="AD584"/>
  <c r="AD233"/>
  <c r="AD230"/>
  <c r="AD1703"/>
  <c r="AD2392"/>
  <c r="AD1107"/>
  <c r="AD1421"/>
  <c r="AD939"/>
  <c r="AD2390"/>
  <c r="AD921"/>
  <c r="AD1131"/>
  <c r="AD1424"/>
  <c r="AD2388"/>
  <c r="AD740"/>
  <c r="AD1102"/>
  <c r="AD1674"/>
  <c r="AD2389"/>
  <c r="AD923"/>
  <c r="AD2058"/>
  <c r="AE4"/>
  <c r="AQ4" s="1"/>
  <c r="AR4" s="1"/>
  <c r="AD2062"/>
  <c r="AD743"/>
  <c r="AD375"/>
  <c r="AD410"/>
  <c r="AD217"/>
  <c r="AD580"/>
  <c r="AD1216"/>
  <c r="W887"/>
  <c r="W738"/>
  <c r="W869"/>
  <c r="W2290"/>
  <c r="W1637"/>
  <c r="W1554"/>
  <c r="W845"/>
  <c r="W1552"/>
  <c r="W805"/>
  <c r="W1246"/>
  <c r="W1799"/>
  <c r="W702"/>
  <c r="W1486"/>
  <c r="W2307"/>
  <c r="W1316"/>
  <c r="W1204"/>
  <c r="W1690"/>
  <c r="W1307"/>
  <c r="W1323"/>
  <c r="W1392"/>
  <c r="W2197"/>
  <c r="W687"/>
  <c r="W1067"/>
  <c r="W735"/>
  <c r="W896"/>
  <c r="W1331"/>
  <c r="W1493"/>
  <c r="W908"/>
  <c r="W2301"/>
  <c r="W1634"/>
  <c r="W1814"/>
  <c r="W2117"/>
  <c r="W1587"/>
  <c r="W1632"/>
  <c r="W1191"/>
  <c r="W1251"/>
  <c r="W1649"/>
  <c r="W1313"/>
  <c r="W733"/>
  <c r="W858"/>
  <c r="W1296"/>
  <c r="W1092"/>
  <c r="W1887"/>
  <c r="W727"/>
  <c r="W1816"/>
  <c r="W1827"/>
  <c r="W2049"/>
  <c r="W2283"/>
  <c r="W1701"/>
  <c r="W2288"/>
  <c r="W2106"/>
  <c r="W881"/>
  <c r="W1193"/>
  <c r="W1186"/>
  <c r="W689"/>
  <c r="W564"/>
  <c r="W501"/>
  <c r="W147"/>
  <c r="W399"/>
  <c r="W336"/>
  <c r="W479"/>
  <c r="W499"/>
  <c r="W205"/>
  <c r="W491"/>
  <c r="W252"/>
  <c r="X6" l="1"/>
  <c r="AO6" s="1"/>
  <c r="AP6" s="1"/>
  <c r="AE5"/>
  <c r="AQ5" s="1"/>
  <c r="AR5" s="1"/>
  <c r="W2365"/>
  <c r="D15" i="3" s="1"/>
  <c r="AD2391" i="2"/>
  <c r="AD4"/>
  <c r="D19" i="3" l="1"/>
  <c r="D17"/>
  <c r="AE6" i="2"/>
  <c r="AQ6" s="1"/>
  <c r="AR6" s="1"/>
  <c r="X7"/>
  <c r="AO7" s="1"/>
  <c r="AP7" s="1"/>
  <c r="D12" i="3"/>
  <c r="E19"/>
  <c r="E17"/>
  <c r="E16"/>
  <c r="D13"/>
  <c r="D16"/>
  <c r="D14"/>
  <c r="E14"/>
  <c r="E15"/>
  <c r="E12"/>
  <c r="E13"/>
  <c r="D18" l="1"/>
  <c r="D21" s="1"/>
  <c r="AE7" i="2"/>
  <c r="AQ7" s="1"/>
  <c r="AR7" s="1"/>
  <c r="X8"/>
  <c r="AO8" s="1"/>
  <c r="AP8" s="1"/>
  <c r="E20" i="3"/>
  <c r="D20"/>
  <c r="E18"/>
  <c r="E21" s="1"/>
  <c r="AE8" i="2" l="1"/>
  <c r="AQ8" s="1"/>
  <c r="AR8" s="1"/>
  <c r="X9"/>
  <c r="AO9" s="1"/>
  <c r="AP9" s="1"/>
  <c r="AE9" l="1"/>
  <c r="AQ9" s="1"/>
  <c r="AR9" s="1"/>
  <c r="X10"/>
  <c r="AO10" s="1"/>
  <c r="AP10" s="1"/>
  <c r="AE10" l="1"/>
  <c r="AQ10" s="1"/>
  <c r="AR10" s="1"/>
  <c r="X11"/>
  <c r="AO11" s="1"/>
  <c r="AP11" s="1"/>
  <c r="AE11" l="1"/>
  <c r="AQ11" s="1"/>
  <c r="AR11" s="1"/>
  <c r="X12"/>
  <c r="AO12" s="1"/>
  <c r="AP12" s="1"/>
  <c r="X13" l="1"/>
  <c r="AO13" s="1"/>
  <c r="AP13" s="1"/>
  <c r="AE12"/>
  <c r="AQ12" s="1"/>
  <c r="AR12" s="1"/>
  <c r="X14" l="1"/>
  <c r="AO14" s="1"/>
  <c r="AP14" s="1"/>
  <c r="AE13"/>
  <c r="AQ13" s="1"/>
  <c r="AR13" s="1"/>
  <c r="X15" l="1"/>
  <c r="AO15" s="1"/>
  <c r="AP15" s="1"/>
  <c r="AE14"/>
  <c r="AQ14" s="1"/>
  <c r="AR14" s="1"/>
  <c r="X16" l="1"/>
  <c r="AO16" s="1"/>
  <c r="AP16" s="1"/>
  <c r="AE15"/>
  <c r="AQ15" s="1"/>
  <c r="AR15" s="1"/>
  <c r="X17" l="1"/>
  <c r="AO17" s="1"/>
  <c r="AP17" s="1"/>
  <c r="AE16"/>
  <c r="AQ16" s="1"/>
  <c r="AR16" s="1"/>
  <c r="X18" l="1"/>
  <c r="AO18" s="1"/>
  <c r="AP18" s="1"/>
  <c r="AE17"/>
  <c r="AQ17" s="1"/>
  <c r="AR17" s="1"/>
  <c r="X19" l="1"/>
  <c r="AO19" s="1"/>
  <c r="AP19" s="1"/>
  <c r="AE18"/>
  <c r="AQ18" s="1"/>
  <c r="AR18" s="1"/>
  <c r="X20" l="1"/>
  <c r="AO20" s="1"/>
  <c r="AP20" s="1"/>
  <c r="AE19"/>
  <c r="AQ19" s="1"/>
  <c r="AR19" s="1"/>
  <c r="X21" l="1"/>
  <c r="AO21" s="1"/>
  <c r="AP21" s="1"/>
  <c r="AE20"/>
  <c r="AQ20" s="1"/>
  <c r="AR20" s="1"/>
  <c r="X22" l="1"/>
  <c r="AO22" s="1"/>
  <c r="AP22" s="1"/>
  <c r="AE21"/>
  <c r="AQ21" s="1"/>
  <c r="AR21" s="1"/>
  <c r="X23" l="1"/>
  <c r="AO23" s="1"/>
  <c r="AP23" s="1"/>
  <c r="AE22"/>
  <c r="AQ22" s="1"/>
  <c r="AR22" s="1"/>
  <c r="AE23" l="1"/>
  <c r="AQ23" s="1"/>
  <c r="AR23" s="1"/>
  <c r="X24"/>
  <c r="AO24" s="1"/>
  <c r="AP24" s="1"/>
  <c r="AE24" l="1"/>
  <c r="AQ24" s="1"/>
  <c r="AR24" s="1"/>
  <c r="X25"/>
  <c r="AO25" s="1"/>
  <c r="AP25" s="1"/>
  <c r="AE25" l="1"/>
  <c r="AQ25" s="1"/>
  <c r="AR25" s="1"/>
  <c r="X26"/>
  <c r="AO26" s="1"/>
  <c r="AP26" s="1"/>
  <c r="X27" l="1"/>
  <c r="AO27" s="1"/>
  <c r="AP27" s="1"/>
  <c r="AE26"/>
  <c r="AQ26" s="1"/>
  <c r="AR26" s="1"/>
  <c r="X28" l="1"/>
  <c r="AO28" s="1"/>
  <c r="AP28" s="1"/>
  <c r="AE27"/>
  <c r="AQ27" s="1"/>
  <c r="AR27" s="1"/>
  <c r="X29" l="1"/>
  <c r="AO29" s="1"/>
  <c r="AP29" s="1"/>
  <c r="AE28"/>
  <c r="AQ28" s="1"/>
  <c r="AR28" s="1"/>
  <c r="X30" l="1"/>
  <c r="AO30" s="1"/>
  <c r="AP30" s="1"/>
  <c r="AE29"/>
  <c r="AQ29" s="1"/>
  <c r="AR29" s="1"/>
  <c r="X31" l="1"/>
  <c r="AO31" s="1"/>
  <c r="AP31" s="1"/>
  <c r="AE30"/>
  <c r="AQ30" s="1"/>
  <c r="AR30" s="1"/>
  <c r="X32" l="1"/>
  <c r="AO32" s="1"/>
  <c r="AP32" s="1"/>
  <c r="AE31"/>
  <c r="AQ31" s="1"/>
  <c r="AR31" s="1"/>
  <c r="X33" l="1"/>
  <c r="AO33" s="1"/>
  <c r="AP33" s="1"/>
  <c r="AE32"/>
  <c r="AQ32" s="1"/>
  <c r="AR32" s="1"/>
  <c r="AE33" l="1"/>
  <c r="AQ33" s="1"/>
  <c r="AR33" s="1"/>
  <c r="X34"/>
  <c r="AO34" s="1"/>
  <c r="AP34" s="1"/>
  <c r="X35" l="1"/>
  <c r="AO35" s="1"/>
  <c r="AP35" s="1"/>
  <c r="AE34"/>
  <c r="AQ34" s="1"/>
  <c r="AR34" s="1"/>
  <c r="X36" l="1"/>
  <c r="AO36" s="1"/>
  <c r="AP36" s="1"/>
  <c r="AE35"/>
  <c r="AQ35" s="1"/>
  <c r="AR35" s="1"/>
  <c r="X37" l="1"/>
  <c r="AO37" s="1"/>
  <c r="AP37" s="1"/>
  <c r="AE36"/>
  <c r="AQ36" s="1"/>
  <c r="AR36" s="1"/>
  <c r="X38" l="1"/>
  <c r="AO38" s="1"/>
  <c r="AP38" s="1"/>
  <c r="AE37"/>
  <c r="AQ37" s="1"/>
  <c r="AR37" s="1"/>
  <c r="X39" l="1"/>
  <c r="AO39" s="1"/>
  <c r="AP39" s="1"/>
  <c r="AE38"/>
  <c r="AQ38" s="1"/>
  <c r="AR38" s="1"/>
  <c r="X40" l="1"/>
  <c r="AO40" s="1"/>
  <c r="AP40" s="1"/>
  <c r="AE39"/>
  <c r="AQ39" s="1"/>
  <c r="AR39" s="1"/>
  <c r="AE40" l="1"/>
  <c r="AQ40" s="1"/>
  <c r="AR40" s="1"/>
  <c r="X41"/>
  <c r="AO41" s="1"/>
  <c r="AP41" s="1"/>
  <c r="AE41" l="1"/>
  <c r="AQ41" s="1"/>
  <c r="AR41" s="1"/>
  <c r="X42"/>
  <c r="AO42" s="1"/>
  <c r="AP42" s="1"/>
  <c r="AE42" l="1"/>
  <c r="AQ42" s="1"/>
  <c r="AR42" s="1"/>
  <c r="X43"/>
  <c r="AO43" s="1"/>
  <c r="AP43" s="1"/>
  <c r="AE43" l="1"/>
  <c r="AQ43" s="1"/>
  <c r="AR43" s="1"/>
  <c r="X44"/>
  <c r="AO44" s="1"/>
  <c r="AP44" s="1"/>
  <c r="AE44" l="1"/>
  <c r="AQ44" s="1"/>
  <c r="AR44" s="1"/>
  <c r="X45"/>
  <c r="AO45" s="1"/>
  <c r="AP45" s="1"/>
  <c r="AE45" l="1"/>
  <c r="AQ45" s="1"/>
  <c r="AR45" s="1"/>
  <c r="X46"/>
  <c r="AO46" s="1"/>
  <c r="AP46" s="1"/>
  <c r="AE46" l="1"/>
  <c r="AQ46" s="1"/>
  <c r="AR46" s="1"/>
  <c r="X47"/>
  <c r="AO47" s="1"/>
  <c r="AP47" s="1"/>
  <c r="AE47" l="1"/>
  <c r="AQ47" s="1"/>
  <c r="AR47" s="1"/>
  <c r="X48"/>
  <c r="AO48" s="1"/>
  <c r="AP48" s="1"/>
  <c r="AE48" l="1"/>
  <c r="AQ48" s="1"/>
  <c r="AR48" s="1"/>
  <c r="X49"/>
  <c r="AO49" s="1"/>
  <c r="AP49" s="1"/>
  <c r="AE49" l="1"/>
  <c r="AQ49" s="1"/>
  <c r="AR49" s="1"/>
  <c r="X50"/>
  <c r="AO50" s="1"/>
  <c r="AP50" s="1"/>
  <c r="AE50" l="1"/>
  <c r="AQ50" s="1"/>
  <c r="AR50" s="1"/>
  <c r="X51"/>
  <c r="AO51" s="1"/>
  <c r="AP51" s="1"/>
  <c r="X52" l="1"/>
  <c r="AO52" s="1"/>
  <c r="AP52" s="1"/>
  <c r="AE51"/>
  <c r="AQ51" s="1"/>
  <c r="AR51" s="1"/>
  <c r="X53" l="1"/>
  <c r="AO53" s="1"/>
  <c r="AP53" s="1"/>
  <c r="AE52"/>
  <c r="AQ52" s="1"/>
  <c r="AR52" s="1"/>
  <c r="X54" l="1"/>
  <c r="AO54" s="1"/>
  <c r="AP54" s="1"/>
  <c r="AE53"/>
  <c r="AQ53" s="1"/>
  <c r="AR53" s="1"/>
  <c r="AE54" l="1"/>
  <c r="AQ54" s="1"/>
  <c r="AR54" s="1"/>
  <c r="X55"/>
  <c r="AO55" s="1"/>
  <c r="AP55" s="1"/>
  <c r="X56" l="1"/>
  <c r="AO56" s="1"/>
  <c r="AP56" s="1"/>
  <c r="AE55"/>
  <c r="AQ55" s="1"/>
  <c r="AR55" s="1"/>
  <c r="X57" l="1"/>
  <c r="AO57" s="1"/>
  <c r="AP57" s="1"/>
  <c r="AE56"/>
  <c r="AQ56" s="1"/>
  <c r="AR56" s="1"/>
  <c r="X58" l="1"/>
  <c r="AO58" s="1"/>
  <c r="AP58" s="1"/>
  <c r="AE57"/>
  <c r="AQ57" s="1"/>
  <c r="AR57" s="1"/>
  <c r="X59" l="1"/>
  <c r="AO59" s="1"/>
  <c r="AP59" s="1"/>
  <c r="AE58"/>
  <c r="AQ58" s="1"/>
  <c r="AR58" s="1"/>
  <c r="X60" l="1"/>
  <c r="AO60" s="1"/>
  <c r="AP60" s="1"/>
  <c r="AE59"/>
  <c r="AQ59" s="1"/>
  <c r="AR59" s="1"/>
  <c r="X61" l="1"/>
  <c r="AO61" s="1"/>
  <c r="AP61" s="1"/>
  <c r="AE60"/>
  <c r="AQ60" s="1"/>
  <c r="AR60" s="1"/>
  <c r="AE61" l="1"/>
  <c r="AQ61" s="1"/>
  <c r="AR61" s="1"/>
  <c r="X62"/>
  <c r="AO62" s="1"/>
  <c r="AP62" s="1"/>
  <c r="AE62" l="1"/>
  <c r="AQ62" s="1"/>
  <c r="AR62" s="1"/>
  <c r="X63"/>
  <c r="AO63" s="1"/>
  <c r="AP63" s="1"/>
  <c r="AE63" l="1"/>
  <c r="AQ63" s="1"/>
  <c r="AR63" s="1"/>
  <c r="X64"/>
  <c r="AO64" s="1"/>
  <c r="AP64" s="1"/>
  <c r="AE64" l="1"/>
  <c r="AQ64" s="1"/>
  <c r="AR64" s="1"/>
  <c r="X65"/>
  <c r="AO65" s="1"/>
  <c r="AP65" s="1"/>
  <c r="X66" l="1"/>
  <c r="AO66" s="1"/>
  <c r="AP66" s="1"/>
  <c r="AE65"/>
  <c r="AQ65" s="1"/>
  <c r="AR65" s="1"/>
  <c r="X67" l="1"/>
  <c r="AO67" s="1"/>
  <c r="AP67" s="1"/>
  <c r="AE66"/>
  <c r="AQ66" s="1"/>
  <c r="AR66" s="1"/>
  <c r="X68" l="1"/>
  <c r="AO68" s="1"/>
  <c r="AP68" s="1"/>
  <c r="AE67"/>
  <c r="AQ67" s="1"/>
  <c r="AR67" s="1"/>
  <c r="X69" l="1"/>
  <c r="AO69" s="1"/>
  <c r="AP69" s="1"/>
  <c r="AE68"/>
  <c r="AQ68" s="1"/>
  <c r="AR68" s="1"/>
  <c r="AE69" l="1"/>
  <c r="AQ69" s="1"/>
  <c r="AR69" s="1"/>
  <c r="X70"/>
  <c r="AO70" s="1"/>
  <c r="AP70" s="1"/>
  <c r="AE70" l="1"/>
  <c r="AQ70" s="1"/>
  <c r="AR70" s="1"/>
  <c r="X71"/>
  <c r="AO71" s="1"/>
  <c r="AP71" s="1"/>
  <c r="AE71" l="1"/>
  <c r="AQ71" s="1"/>
  <c r="AR71" s="1"/>
  <c r="X72"/>
  <c r="AO72" s="1"/>
  <c r="AP72" s="1"/>
  <c r="AE72" l="1"/>
  <c r="AQ72" s="1"/>
  <c r="AR72" s="1"/>
  <c r="X73"/>
  <c r="AO73" s="1"/>
  <c r="AP73" s="1"/>
  <c r="X74" l="1"/>
  <c r="AO74" s="1"/>
  <c r="AP74" s="1"/>
  <c r="AE73"/>
  <c r="AQ73" s="1"/>
  <c r="AR73" s="1"/>
  <c r="AE74" l="1"/>
  <c r="AQ74" s="1"/>
  <c r="AR74" s="1"/>
  <c r="X75"/>
  <c r="AO75" s="1"/>
  <c r="AP75" s="1"/>
  <c r="X76" l="1"/>
  <c r="AO76" s="1"/>
  <c r="AP76" s="1"/>
  <c r="AE75"/>
  <c r="AQ75" s="1"/>
  <c r="AR75" s="1"/>
  <c r="AE76" l="1"/>
  <c r="AQ76" s="1"/>
  <c r="AR76" s="1"/>
  <c r="X77"/>
  <c r="AO77" s="1"/>
  <c r="AP77" s="1"/>
  <c r="X78" l="1"/>
  <c r="AO78" s="1"/>
  <c r="AP78" s="1"/>
  <c r="AE77"/>
  <c r="AQ77" s="1"/>
  <c r="AR77" s="1"/>
  <c r="AE78" l="1"/>
  <c r="AQ78" s="1"/>
  <c r="AR78" s="1"/>
  <c r="X79"/>
  <c r="AO79" s="1"/>
  <c r="AP79" s="1"/>
  <c r="X80" l="1"/>
  <c r="AO80" s="1"/>
  <c r="AP80" s="1"/>
  <c r="AE79"/>
  <c r="AQ79" s="1"/>
  <c r="AR79" s="1"/>
  <c r="AE80" l="1"/>
  <c r="AQ80" s="1"/>
  <c r="AR80" s="1"/>
  <c r="X81"/>
  <c r="AO81" s="1"/>
  <c r="AP81" s="1"/>
  <c r="X82" l="1"/>
  <c r="AO82" s="1"/>
  <c r="AP82" s="1"/>
  <c r="AE81"/>
  <c r="AQ81" s="1"/>
  <c r="AR81" s="1"/>
  <c r="AE82" l="1"/>
  <c r="AQ82" s="1"/>
  <c r="AR82" s="1"/>
  <c r="X83"/>
  <c r="AO83" s="1"/>
  <c r="AP83" s="1"/>
  <c r="X84" l="1"/>
  <c r="AO84" s="1"/>
  <c r="AP84" s="1"/>
  <c r="AE83"/>
  <c r="AQ83" s="1"/>
  <c r="AR83" s="1"/>
  <c r="AE84" l="1"/>
  <c r="AQ84" s="1"/>
  <c r="AR84" s="1"/>
  <c r="X85"/>
  <c r="AO85" s="1"/>
  <c r="AP85" s="1"/>
  <c r="X86" l="1"/>
  <c r="AO86" s="1"/>
  <c r="AP86" s="1"/>
  <c r="AE85"/>
  <c r="AQ85" s="1"/>
  <c r="AR85" s="1"/>
  <c r="AE86" l="1"/>
  <c r="AQ86" s="1"/>
  <c r="AR86" s="1"/>
  <c r="X87"/>
  <c r="AO87" s="1"/>
  <c r="AP87" s="1"/>
  <c r="X88" l="1"/>
  <c r="AO88" s="1"/>
  <c r="AP88" s="1"/>
  <c r="AE87"/>
  <c r="AQ87" s="1"/>
  <c r="AR87" s="1"/>
  <c r="AE88" l="1"/>
  <c r="AQ88" s="1"/>
  <c r="AR88" s="1"/>
  <c r="X89"/>
  <c r="AO89" s="1"/>
  <c r="AP89" s="1"/>
  <c r="X90" l="1"/>
  <c r="AO90" s="1"/>
  <c r="AP90" s="1"/>
  <c r="AE89"/>
  <c r="AQ89" s="1"/>
  <c r="AR89" s="1"/>
  <c r="AE90" l="1"/>
  <c r="AQ90" s="1"/>
  <c r="AR90" s="1"/>
  <c r="X91"/>
  <c r="AO91" s="1"/>
  <c r="AP91" s="1"/>
  <c r="X92" l="1"/>
  <c r="AO92" s="1"/>
  <c r="AP92" s="1"/>
  <c r="AE91"/>
  <c r="AQ91" s="1"/>
  <c r="AR91" s="1"/>
  <c r="AE92" l="1"/>
  <c r="AQ92" s="1"/>
  <c r="AR92" s="1"/>
  <c r="X93"/>
  <c r="AO93" s="1"/>
  <c r="AP93" s="1"/>
  <c r="X94" l="1"/>
  <c r="AO94" s="1"/>
  <c r="AP94" s="1"/>
  <c r="AE93"/>
  <c r="AQ93" s="1"/>
  <c r="AR93" s="1"/>
  <c r="AE94" l="1"/>
  <c r="AQ94" s="1"/>
  <c r="AR94" s="1"/>
  <c r="X95"/>
  <c r="AO95" s="1"/>
  <c r="AP95" s="1"/>
  <c r="X96" l="1"/>
  <c r="AO96" s="1"/>
  <c r="AP96" s="1"/>
  <c r="AE95"/>
  <c r="AQ95" s="1"/>
  <c r="AR95" s="1"/>
  <c r="AE96" l="1"/>
  <c r="AQ96" s="1"/>
  <c r="AR96" s="1"/>
  <c r="X97"/>
  <c r="AO97" s="1"/>
  <c r="AP97" s="1"/>
  <c r="X98" l="1"/>
  <c r="AO98" s="1"/>
  <c r="AP98" s="1"/>
  <c r="AE97"/>
  <c r="AQ97" s="1"/>
  <c r="AR97" s="1"/>
  <c r="X99" l="1"/>
  <c r="AO99" s="1"/>
  <c r="AP99" s="1"/>
  <c r="AE98"/>
  <c r="AQ98" s="1"/>
  <c r="AR98" s="1"/>
  <c r="AE99" l="1"/>
  <c r="AQ99" s="1"/>
  <c r="AR99" s="1"/>
  <c r="X100"/>
  <c r="AO100" s="1"/>
  <c r="AP100" s="1"/>
  <c r="X101" l="1"/>
  <c r="AO101" s="1"/>
  <c r="AP101" s="1"/>
  <c r="AE100"/>
  <c r="AQ100" s="1"/>
  <c r="AR100" s="1"/>
  <c r="AE101" l="1"/>
  <c r="AQ101" s="1"/>
  <c r="AR101" s="1"/>
  <c r="X102"/>
  <c r="AO102" s="1"/>
  <c r="AP102" s="1"/>
  <c r="X103" l="1"/>
  <c r="AO103" s="1"/>
  <c r="AP103" s="1"/>
  <c r="AE102"/>
  <c r="AQ102" s="1"/>
  <c r="AR102" s="1"/>
  <c r="AE103" l="1"/>
  <c r="AQ103" s="1"/>
  <c r="AR103" s="1"/>
  <c r="X104"/>
  <c r="AO104" s="1"/>
  <c r="AP104" s="1"/>
  <c r="AE104" l="1"/>
  <c r="AQ104" s="1"/>
  <c r="AR104" s="1"/>
  <c r="X105"/>
  <c r="AO105" s="1"/>
  <c r="AP105" s="1"/>
  <c r="AE105" l="1"/>
  <c r="AQ105" s="1"/>
  <c r="AR105" s="1"/>
  <c r="X106"/>
  <c r="AO106" s="1"/>
  <c r="AP106" s="1"/>
  <c r="X107" l="1"/>
  <c r="AO107" s="1"/>
  <c r="AP107" s="1"/>
  <c r="AE106"/>
  <c r="AQ106" s="1"/>
  <c r="AR106" s="1"/>
  <c r="AE107" l="1"/>
  <c r="AQ107" s="1"/>
  <c r="AR107" s="1"/>
  <c r="X108"/>
  <c r="AO108" s="1"/>
  <c r="AP108" s="1"/>
  <c r="AE108" l="1"/>
  <c r="AQ108" s="1"/>
  <c r="AR108" s="1"/>
  <c r="X109"/>
  <c r="AO109" s="1"/>
  <c r="AP109" s="1"/>
  <c r="AE109" l="1"/>
  <c r="AQ109" s="1"/>
  <c r="AR109" s="1"/>
  <c r="X110"/>
  <c r="AO110" s="1"/>
  <c r="AP110" s="1"/>
  <c r="X111" l="1"/>
  <c r="AO111" s="1"/>
  <c r="AP111" s="1"/>
  <c r="AE110"/>
  <c r="AQ110" s="1"/>
  <c r="AR110" s="1"/>
  <c r="X112" l="1"/>
  <c r="AO112" s="1"/>
  <c r="AP112" s="1"/>
  <c r="AE111"/>
  <c r="AQ111" s="1"/>
  <c r="AR111" s="1"/>
  <c r="X113" l="1"/>
  <c r="AO113" s="1"/>
  <c r="AP113" s="1"/>
  <c r="AE112"/>
  <c r="AQ112" s="1"/>
  <c r="AR112" s="1"/>
  <c r="AE113" l="1"/>
  <c r="AQ113" s="1"/>
  <c r="AR113" s="1"/>
  <c r="X114"/>
  <c r="AO114" s="1"/>
  <c r="AP114" s="1"/>
  <c r="AE114" l="1"/>
  <c r="AQ114" s="1"/>
  <c r="AR114" s="1"/>
  <c r="X115"/>
  <c r="AO115" s="1"/>
  <c r="AP115" s="1"/>
  <c r="AE115" l="1"/>
  <c r="AQ115" s="1"/>
  <c r="AR115" s="1"/>
  <c r="X116"/>
  <c r="AO116" s="1"/>
  <c r="AP116" s="1"/>
  <c r="AE116" l="1"/>
  <c r="AQ116" s="1"/>
  <c r="AR116" s="1"/>
  <c r="X117"/>
  <c r="AO117" s="1"/>
  <c r="AP117" s="1"/>
  <c r="AE117" l="1"/>
  <c r="AQ117" s="1"/>
  <c r="AR117" s="1"/>
  <c r="X118"/>
  <c r="AO118" s="1"/>
  <c r="AP118" s="1"/>
  <c r="AE118" l="1"/>
  <c r="AQ118" s="1"/>
  <c r="AR118" s="1"/>
  <c r="X119"/>
  <c r="AO119" s="1"/>
  <c r="AP119" s="1"/>
  <c r="AE119" l="1"/>
  <c r="AQ119" s="1"/>
  <c r="AR119" s="1"/>
  <c r="X120"/>
  <c r="AO120" s="1"/>
  <c r="AP120" s="1"/>
  <c r="AE120" l="1"/>
  <c r="AQ120" s="1"/>
  <c r="AR120" s="1"/>
  <c r="X121"/>
  <c r="AO121" s="1"/>
  <c r="AP121" s="1"/>
  <c r="AE121" l="1"/>
  <c r="AQ121" s="1"/>
  <c r="AR121" s="1"/>
  <c r="X122"/>
  <c r="AO122" s="1"/>
  <c r="AP122" s="1"/>
  <c r="AE122" l="1"/>
  <c r="AQ122" s="1"/>
  <c r="AR122" s="1"/>
  <c r="X123"/>
  <c r="AO123" s="1"/>
  <c r="AP123" s="1"/>
  <c r="AE123" l="1"/>
  <c r="AQ123" s="1"/>
  <c r="AR123" s="1"/>
  <c r="X124"/>
  <c r="AO124" s="1"/>
  <c r="AP124" s="1"/>
  <c r="AE124" l="1"/>
  <c r="AQ124" s="1"/>
  <c r="AR124" s="1"/>
  <c r="X125"/>
  <c r="AO125" s="1"/>
  <c r="AP125" s="1"/>
  <c r="AE125" l="1"/>
  <c r="AQ125" s="1"/>
  <c r="AR125" s="1"/>
  <c r="X126"/>
  <c r="AO126" s="1"/>
  <c r="AP126" s="1"/>
  <c r="AE126" l="1"/>
  <c r="AQ126" s="1"/>
  <c r="AR126" s="1"/>
  <c r="X127"/>
  <c r="AO127" s="1"/>
  <c r="AP127" s="1"/>
  <c r="AE127" l="1"/>
  <c r="AQ127" s="1"/>
  <c r="AR127" s="1"/>
  <c r="X128"/>
  <c r="AO128" s="1"/>
  <c r="AP128" s="1"/>
  <c r="X129" l="1"/>
  <c r="AO129" s="1"/>
  <c r="AP129" s="1"/>
  <c r="AE128"/>
  <c r="AQ128" s="1"/>
  <c r="AR128" s="1"/>
  <c r="X130" l="1"/>
  <c r="AO130" s="1"/>
  <c r="AP130" s="1"/>
  <c r="AE129"/>
  <c r="AQ129" s="1"/>
  <c r="AR129" s="1"/>
  <c r="AE130" l="1"/>
  <c r="AQ130" s="1"/>
  <c r="AR130" s="1"/>
  <c r="X131"/>
  <c r="AO131" s="1"/>
  <c r="AP131" s="1"/>
  <c r="AE131" l="1"/>
  <c r="AQ131" s="1"/>
  <c r="AR131" s="1"/>
  <c r="X132"/>
  <c r="AO132" s="1"/>
  <c r="AP132" s="1"/>
  <c r="AE132" l="1"/>
  <c r="AQ132" s="1"/>
  <c r="AR132" s="1"/>
  <c r="X133"/>
  <c r="AO133" s="1"/>
  <c r="AP133" s="1"/>
  <c r="AE133" l="1"/>
  <c r="AQ133" s="1"/>
  <c r="AR133" s="1"/>
  <c r="X134"/>
  <c r="AO134" s="1"/>
  <c r="AP134" s="1"/>
  <c r="X135" l="1"/>
  <c r="AO135" s="1"/>
  <c r="AP135" s="1"/>
  <c r="AE134"/>
  <c r="AQ134" s="1"/>
  <c r="AR134" s="1"/>
  <c r="AE135" l="1"/>
  <c r="AQ135" s="1"/>
  <c r="AR135" s="1"/>
  <c r="X136"/>
  <c r="AO136" s="1"/>
  <c r="AP136" s="1"/>
  <c r="AE136" l="1"/>
  <c r="AQ136" s="1"/>
  <c r="AR136" s="1"/>
  <c r="X137"/>
  <c r="AO137" s="1"/>
  <c r="AP137" s="1"/>
  <c r="X138" l="1"/>
  <c r="AO138" s="1"/>
  <c r="AP138" s="1"/>
  <c r="AE137"/>
  <c r="AQ137" s="1"/>
  <c r="AR137" s="1"/>
  <c r="X139" l="1"/>
  <c r="AO139" s="1"/>
  <c r="AP139" s="1"/>
  <c r="AE138"/>
  <c r="AQ138" s="1"/>
  <c r="AR138" s="1"/>
  <c r="AE139" l="1"/>
  <c r="AQ139" s="1"/>
  <c r="AR139" s="1"/>
  <c r="X140"/>
  <c r="AO140" s="1"/>
  <c r="AP140" s="1"/>
  <c r="AE140" l="1"/>
  <c r="AQ140" s="1"/>
  <c r="AR140" s="1"/>
  <c r="X141"/>
  <c r="AO141" s="1"/>
  <c r="AP141" s="1"/>
  <c r="X142" l="1"/>
  <c r="AO142" s="1"/>
  <c r="AP142" s="1"/>
  <c r="AE141"/>
  <c r="AQ141" s="1"/>
  <c r="AR141" s="1"/>
  <c r="AE142" l="1"/>
  <c r="AQ142" s="1"/>
  <c r="AR142" s="1"/>
  <c r="X143"/>
  <c r="AO143" s="1"/>
  <c r="AP143" s="1"/>
  <c r="AE143" l="1"/>
  <c r="AQ143" s="1"/>
  <c r="AR143" s="1"/>
  <c r="X144"/>
  <c r="AO144" s="1"/>
  <c r="AP144" s="1"/>
  <c r="X145" l="1"/>
  <c r="AO145" s="1"/>
  <c r="AP145" s="1"/>
  <c r="AE144"/>
  <c r="AQ144" s="1"/>
  <c r="AR144" s="1"/>
  <c r="X146" l="1"/>
  <c r="AO146" s="1"/>
  <c r="AP146" s="1"/>
  <c r="AE145"/>
  <c r="AQ145" s="1"/>
  <c r="AR145" s="1"/>
  <c r="AE146" l="1"/>
  <c r="AQ146" s="1"/>
  <c r="AR146" s="1"/>
  <c r="X147"/>
  <c r="AO147" s="1"/>
  <c r="AP147" s="1"/>
  <c r="X148" l="1"/>
  <c r="AO148" s="1"/>
  <c r="AP148" s="1"/>
  <c r="AE147"/>
  <c r="AQ147" s="1"/>
  <c r="AR147" s="1"/>
  <c r="AE148" l="1"/>
  <c r="AQ148" s="1"/>
  <c r="AR148" s="1"/>
  <c r="X149"/>
  <c r="AO149" s="1"/>
  <c r="AP149" s="1"/>
  <c r="X150" l="1"/>
  <c r="AO150" s="1"/>
  <c r="AP150" s="1"/>
  <c r="AE149"/>
  <c r="AQ149" s="1"/>
  <c r="AR149" s="1"/>
  <c r="X151" l="1"/>
  <c r="AO151" s="1"/>
  <c r="AP151" s="1"/>
  <c r="AE150"/>
  <c r="AQ150" s="1"/>
  <c r="AR150" s="1"/>
  <c r="AE151" l="1"/>
  <c r="AQ151" s="1"/>
  <c r="AR151" s="1"/>
  <c r="X152"/>
  <c r="AO152" s="1"/>
  <c r="AP152" s="1"/>
  <c r="AE152" l="1"/>
  <c r="AQ152" s="1"/>
  <c r="AR152" s="1"/>
  <c r="X153"/>
  <c r="AO153" s="1"/>
  <c r="AP153" s="1"/>
  <c r="X154" l="1"/>
  <c r="AO154" s="1"/>
  <c r="AP154" s="1"/>
  <c r="AE153"/>
  <c r="AQ153" s="1"/>
  <c r="AR153" s="1"/>
  <c r="X155" l="1"/>
  <c r="AO155" s="1"/>
  <c r="AP155" s="1"/>
  <c r="AE154"/>
  <c r="AQ154" s="1"/>
  <c r="AR154" s="1"/>
  <c r="X156" l="1"/>
  <c r="AO156" s="1"/>
  <c r="AP156" s="1"/>
  <c r="AE155"/>
  <c r="AQ155" s="1"/>
  <c r="AR155" s="1"/>
  <c r="AE156" l="1"/>
  <c r="AQ156" s="1"/>
  <c r="AR156" s="1"/>
  <c r="X157"/>
  <c r="AO157" s="1"/>
  <c r="AP157" s="1"/>
  <c r="X158" l="1"/>
  <c r="AO158" s="1"/>
  <c r="AP158" s="1"/>
  <c r="AE157"/>
  <c r="AQ157" s="1"/>
  <c r="AR157" s="1"/>
  <c r="X159" l="1"/>
  <c r="AO159" s="1"/>
  <c r="AP159" s="1"/>
  <c r="AE158"/>
  <c r="AQ158" s="1"/>
  <c r="AR158" s="1"/>
  <c r="AE159" l="1"/>
  <c r="AQ159" s="1"/>
  <c r="AR159" s="1"/>
  <c r="X160"/>
  <c r="AO160" s="1"/>
  <c r="AP160" s="1"/>
  <c r="AE160" l="1"/>
  <c r="AQ160" s="1"/>
  <c r="AR160" s="1"/>
  <c r="X161"/>
  <c r="AO161" s="1"/>
  <c r="AP161" s="1"/>
  <c r="AE161" l="1"/>
  <c r="AQ161" s="1"/>
  <c r="AR161" s="1"/>
  <c r="X162"/>
  <c r="AO162" s="1"/>
  <c r="AP162" s="1"/>
  <c r="X163" l="1"/>
  <c r="AO163" s="1"/>
  <c r="AP163" s="1"/>
  <c r="AE162"/>
  <c r="AQ162" s="1"/>
  <c r="AR162" s="1"/>
  <c r="X164" l="1"/>
  <c r="AO164" s="1"/>
  <c r="AP164" s="1"/>
  <c r="AE163"/>
  <c r="AQ163" s="1"/>
  <c r="AR163" s="1"/>
  <c r="AE164" l="1"/>
  <c r="AQ164" s="1"/>
  <c r="AR164" s="1"/>
  <c r="X165"/>
  <c r="AO165" s="1"/>
  <c r="AP165" s="1"/>
  <c r="AE165" l="1"/>
  <c r="AQ165" s="1"/>
  <c r="AR165" s="1"/>
  <c r="X166"/>
  <c r="AO166" s="1"/>
  <c r="AP166" s="1"/>
  <c r="AE166" l="1"/>
  <c r="AQ166" s="1"/>
  <c r="AR166" s="1"/>
  <c r="X167"/>
  <c r="AO167" s="1"/>
  <c r="AP167" s="1"/>
  <c r="AE167" l="1"/>
  <c r="AQ167" s="1"/>
  <c r="AR167" s="1"/>
  <c r="X168"/>
  <c r="AO168" s="1"/>
  <c r="AP168" s="1"/>
  <c r="X169" l="1"/>
  <c r="AO169" s="1"/>
  <c r="AP169" s="1"/>
  <c r="AE168"/>
  <c r="AQ168" s="1"/>
  <c r="AR168" s="1"/>
  <c r="AE169" l="1"/>
  <c r="AQ169" s="1"/>
  <c r="AR169" s="1"/>
  <c r="X170"/>
  <c r="AO170" s="1"/>
  <c r="AP170" s="1"/>
  <c r="AE170" l="1"/>
  <c r="AQ170" s="1"/>
  <c r="AR170" s="1"/>
  <c r="X171"/>
  <c r="AO171" s="1"/>
  <c r="AP171" s="1"/>
  <c r="AE171" l="1"/>
  <c r="AQ171" s="1"/>
  <c r="AR171" s="1"/>
  <c r="X172"/>
  <c r="AO172" s="1"/>
  <c r="AP172" s="1"/>
  <c r="X173" l="1"/>
  <c r="AO173" s="1"/>
  <c r="AP173" s="1"/>
  <c r="AE172"/>
  <c r="AQ172" s="1"/>
  <c r="AR172" s="1"/>
  <c r="AE173" l="1"/>
  <c r="AQ173" s="1"/>
  <c r="AR173" s="1"/>
  <c r="X174"/>
  <c r="AO174" s="1"/>
  <c r="AP174" s="1"/>
  <c r="AE174" l="1"/>
  <c r="AQ174" s="1"/>
  <c r="AR174" s="1"/>
  <c r="X175"/>
  <c r="AO175" s="1"/>
  <c r="AP175" s="1"/>
  <c r="AE175" l="1"/>
  <c r="AQ175" s="1"/>
  <c r="AR175" s="1"/>
  <c r="X176"/>
  <c r="AO176" s="1"/>
  <c r="AP176" s="1"/>
  <c r="X177" l="1"/>
  <c r="AO177" s="1"/>
  <c r="AP177" s="1"/>
  <c r="AE176"/>
  <c r="AQ176" s="1"/>
  <c r="AR176" s="1"/>
  <c r="AE177" l="1"/>
  <c r="AQ177" s="1"/>
  <c r="AR177" s="1"/>
  <c r="X178"/>
  <c r="AO178" s="1"/>
  <c r="AP178" s="1"/>
  <c r="X179" l="1"/>
  <c r="AO179" s="1"/>
  <c r="AP179" s="1"/>
  <c r="AE178"/>
  <c r="AQ178" s="1"/>
  <c r="AR178" s="1"/>
  <c r="X180" l="1"/>
  <c r="AO180" s="1"/>
  <c r="AP180" s="1"/>
  <c r="AE179"/>
  <c r="AQ179" s="1"/>
  <c r="AR179" s="1"/>
  <c r="X181" l="1"/>
  <c r="AO181" s="1"/>
  <c r="AP181" s="1"/>
  <c r="AE180"/>
  <c r="AQ180" s="1"/>
  <c r="AR180" s="1"/>
  <c r="X182" l="1"/>
  <c r="AO182" s="1"/>
  <c r="AP182" s="1"/>
  <c r="AE181"/>
  <c r="AQ181" s="1"/>
  <c r="AR181" s="1"/>
  <c r="X183" l="1"/>
  <c r="AO183" s="1"/>
  <c r="AP183" s="1"/>
  <c r="AE182"/>
  <c r="AQ182" s="1"/>
  <c r="AR182" s="1"/>
  <c r="X184" l="1"/>
  <c r="AO184" s="1"/>
  <c r="AP184" s="1"/>
  <c r="AE183"/>
  <c r="AQ183" s="1"/>
  <c r="AR183" s="1"/>
  <c r="X185" l="1"/>
  <c r="AO185" s="1"/>
  <c r="AP185" s="1"/>
  <c r="AE184"/>
  <c r="AQ184" s="1"/>
  <c r="AR184" s="1"/>
  <c r="AE185" l="1"/>
  <c r="AQ185" s="1"/>
  <c r="AR185" s="1"/>
  <c r="X186"/>
  <c r="AO186" s="1"/>
  <c r="AP186" s="1"/>
  <c r="X187" l="1"/>
  <c r="AO187" s="1"/>
  <c r="AP187" s="1"/>
  <c r="AE186"/>
  <c r="AQ186" s="1"/>
  <c r="AR186" s="1"/>
  <c r="X188" l="1"/>
  <c r="AO188" s="1"/>
  <c r="AP188" s="1"/>
  <c r="AE187"/>
  <c r="AQ187" s="1"/>
  <c r="AR187" s="1"/>
  <c r="X189" l="1"/>
  <c r="AO189" s="1"/>
  <c r="AP189" s="1"/>
  <c r="AE188"/>
  <c r="AQ188" s="1"/>
  <c r="AR188" s="1"/>
  <c r="AE189" l="1"/>
  <c r="AQ189" s="1"/>
  <c r="AR189" s="1"/>
  <c r="X190"/>
  <c r="AO190" s="1"/>
  <c r="AP190" s="1"/>
  <c r="AE190" l="1"/>
  <c r="AQ190" s="1"/>
  <c r="AR190" s="1"/>
  <c r="X191"/>
  <c r="AO191" s="1"/>
  <c r="AP191" s="1"/>
  <c r="X192" l="1"/>
  <c r="AO192" s="1"/>
  <c r="AP192" s="1"/>
  <c r="AE191"/>
  <c r="AQ191" s="1"/>
  <c r="AR191" s="1"/>
  <c r="X193" l="1"/>
  <c r="AO193" s="1"/>
  <c r="AP193" s="1"/>
  <c r="AE192"/>
  <c r="AQ192" s="1"/>
  <c r="AR192" s="1"/>
  <c r="X194" l="1"/>
  <c r="AO194" s="1"/>
  <c r="AP194" s="1"/>
  <c r="AE193"/>
  <c r="AQ193" s="1"/>
  <c r="AR193" s="1"/>
  <c r="X195" l="1"/>
  <c r="AO195" s="1"/>
  <c r="AP195" s="1"/>
  <c r="AE194"/>
  <c r="AQ194" s="1"/>
  <c r="AR194" s="1"/>
  <c r="X196" l="1"/>
  <c r="AO196" s="1"/>
  <c r="AP196" s="1"/>
  <c r="AE195"/>
  <c r="AQ195" s="1"/>
  <c r="AR195" s="1"/>
  <c r="X197" l="1"/>
  <c r="AO197" s="1"/>
  <c r="AP197" s="1"/>
  <c r="AE196"/>
  <c r="AQ196" s="1"/>
  <c r="AR196" s="1"/>
  <c r="X198" l="1"/>
  <c r="AO198" s="1"/>
  <c r="AP198" s="1"/>
  <c r="AE197"/>
  <c r="AQ197" s="1"/>
  <c r="AR197" s="1"/>
  <c r="X199" l="1"/>
  <c r="AO199" s="1"/>
  <c r="AP199" s="1"/>
  <c r="AE198"/>
  <c r="AQ198" s="1"/>
  <c r="AR198" s="1"/>
  <c r="X200" l="1"/>
  <c r="AO200" s="1"/>
  <c r="AP200" s="1"/>
  <c r="AE199"/>
  <c r="AQ199" s="1"/>
  <c r="AR199" s="1"/>
  <c r="AE200" l="1"/>
  <c r="AQ200" s="1"/>
  <c r="AR200" s="1"/>
  <c r="X201"/>
  <c r="AO201" s="1"/>
  <c r="AP201" s="1"/>
  <c r="AE201" l="1"/>
  <c r="AQ201" s="1"/>
  <c r="AR201" s="1"/>
  <c r="X202"/>
  <c r="AO202" s="1"/>
  <c r="AP202" s="1"/>
  <c r="AE202" l="1"/>
  <c r="AQ202" s="1"/>
  <c r="AR202" s="1"/>
  <c r="X203"/>
  <c r="AO203" s="1"/>
  <c r="AP203" s="1"/>
  <c r="AE203" l="1"/>
  <c r="AQ203" s="1"/>
  <c r="AR203" s="1"/>
  <c r="X204"/>
  <c r="AO204" s="1"/>
  <c r="AP204" s="1"/>
  <c r="X205" l="1"/>
  <c r="AO205" s="1"/>
  <c r="AP205" s="1"/>
  <c r="AE204"/>
  <c r="AQ204" s="1"/>
  <c r="AR204" s="1"/>
  <c r="X206" l="1"/>
  <c r="AO206" s="1"/>
  <c r="AP206" s="1"/>
  <c r="AE205"/>
  <c r="AQ205" s="1"/>
  <c r="AR205" s="1"/>
  <c r="X207" l="1"/>
  <c r="AO207" s="1"/>
  <c r="AP207" s="1"/>
  <c r="AE206"/>
  <c r="AQ206" s="1"/>
  <c r="AR206" s="1"/>
  <c r="X208" l="1"/>
  <c r="AO208" s="1"/>
  <c r="AP208" s="1"/>
  <c r="AE207"/>
  <c r="AQ207" s="1"/>
  <c r="AR207" s="1"/>
  <c r="X209" l="1"/>
  <c r="AO209" s="1"/>
  <c r="AP209" s="1"/>
  <c r="AE208"/>
  <c r="AQ208" s="1"/>
  <c r="AR208" s="1"/>
  <c r="X210" l="1"/>
  <c r="AO210" s="1"/>
  <c r="AP210" s="1"/>
  <c r="AE209"/>
  <c r="AQ209" s="1"/>
  <c r="AR209" s="1"/>
  <c r="X211" l="1"/>
  <c r="AO211" s="1"/>
  <c r="AP211" s="1"/>
  <c r="AE210"/>
  <c r="AQ210" s="1"/>
  <c r="AR210" s="1"/>
  <c r="X212" l="1"/>
  <c r="AO212" s="1"/>
  <c r="AP212" s="1"/>
  <c r="AE211"/>
  <c r="AQ211" s="1"/>
  <c r="AR211" s="1"/>
  <c r="AE212" l="1"/>
  <c r="AQ212" s="1"/>
  <c r="AR212" s="1"/>
  <c r="X213"/>
  <c r="AO213" s="1"/>
  <c r="AP213" s="1"/>
  <c r="AE213" l="1"/>
  <c r="AQ213" s="1"/>
  <c r="AR213" s="1"/>
  <c r="X214"/>
  <c r="AO214" s="1"/>
  <c r="AP214" s="1"/>
  <c r="AE214" l="1"/>
  <c r="AQ214" s="1"/>
  <c r="AR214" s="1"/>
  <c r="X215"/>
  <c r="AO215" s="1"/>
  <c r="AP215" s="1"/>
  <c r="AE215" l="1"/>
  <c r="AQ215" s="1"/>
  <c r="AR215" s="1"/>
  <c r="X216"/>
  <c r="AO216" s="1"/>
  <c r="AP216" s="1"/>
  <c r="AE216" l="1"/>
  <c r="AQ216" s="1"/>
  <c r="AR216" s="1"/>
  <c r="X217"/>
  <c r="AO217" s="1"/>
  <c r="AP217" s="1"/>
  <c r="AE217" l="1"/>
  <c r="AQ217" s="1"/>
  <c r="AR217" s="1"/>
  <c r="X218"/>
  <c r="AO218" s="1"/>
  <c r="AP218" s="1"/>
  <c r="AE218" l="1"/>
  <c r="AQ218" s="1"/>
  <c r="AR218" s="1"/>
  <c r="X219"/>
  <c r="AO219" s="1"/>
  <c r="AP219" s="1"/>
  <c r="AE219" l="1"/>
  <c r="AQ219" s="1"/>
  <c r="AR219" s="1"/>
  <c r="X220"/>
  <c r="AO220" s="1"/>
  <c r="AP220" s="1"/>
  <c r="AE220" l="1"/>
  <c r="AQ220" s="1"/>
  <c r="AR220" s="1"/>
  <c r="X221"/>
  <c r="AO221" s="1"/>
  <c r="AP221" s="1"/>
  <c r="AE221" l="1"/>
  <c r="AQ221" s="1"/>
  <c r="AR221" s="1"/>
  <c r="X222"/>
  <c r="AO222" s="1"/>
  <c r="AP222" s="1"/>
  <c r="AE222" l="1"/>
  <c r="AQ222" s="1"/>
  <c r="AR222" s="1"/>
  <c r="X223"/>
  <c r="AO223" s="1"/>
  <c r="AP223" s="1"/>
  <c r="AE223" l="1"/>
  <c r="AQ223" s="1"/>
  <c r="AR223" s="1"/>
  <c r="X224"/>
  <c r="AO224" s="1"/>
  <c r="AP224" s="1"/>
  <c r="X225" l="1"/>
  <c r="AO225" s="1"/>
  <c r="AP225" s="1"/>
  <c r="AE224"/>
  <c r="AQ224" s="1"/>
  <c r="AR224" s="1"/>
  <c r="AE225" l="1"/>
  <c r="AQ225" s="1"/>
  <c r="AR225" s="1"/>
  <c r="X226"/>
  <c r="AO226" s="1"/>
  <c r="AP226" s="1"/>
  <c r="AE226" l="1"/>
  <c r="AQ226" s="1"/>
  <c r="AR226" s="1"/>
  <c r="X227"/>
  <c r="AO227" s="1"/>
  <c r="AP227" s="1"/>
  <c r="AE227" l="1"/>
  <c r="AQ227" s="1"/>
  <c r="AR227" s="1"/>
  <c r="X228"/>
  <c r="AO228" s="1"/>
  <c r="AP228" s="1"/>
  <c r="X229" l="1"/>
  <c r="AO229" s="1"/>
  <c r="AP229" s="1"/>
  <c r="AE228"/>
  <c r="AQ228" s="1"/>
  <c r="AR228" s="1"/>
  <c r="X230" l="1"/>
  <c r="AO230" s="1"/>
  <c r="AP230" s="1"/>
  <c r="AE229"/>
  <c r="AQ229" s="1"/>
  <c r="AR229" s="1"/>
  <c r="X231" l="1"/>
  <c r="AO231" s="1"/>
  <c r="AP231" s="1"/>
  <c r="AE230"/>
  <c r="AQ230" s="1"/>
  <c r="AR230" s="1"/>
  <c r="X232" l="1"/>
  <c r="AO232" s="1"/>
  <c r="AP232" s="1"/>
  <c r="AE231"/>
  <c r="AQ231" s="1"/>
  <c r="AR231" s="1"/>
  <c r="X233" l="1"/>
  <c r="AO233" s="1"/>
  <c r="AP233" s="1"/>
  <c r="AE232"/>
  <c r="AQ232" s="1"/>
  <c r="AR232" s="1"/>
  <c r="X234" l="1"/>
  <c r="AO234" s="1"/>
  <c r="AP234" s="1"/>
  <c r="AE233"/>
  <c r="AQ233" s="1"/>
  <c r="AR233" s="1"/>
  <c r="AE234" l="1"/>
  <c r="AQ234" s="1"/>
  <c r="AR234" s="1"/>
  <c r="X235"/>
  <c r="AO235" s="1"/>
  <c r="AP235" s="1"/>
  <c r="AE235" l="1"/>
  <c r="AQ235" s="1"/>
  <c r="AR235" s="1"/>
  <c r="X236"/>
  <c r="AO236" s="1"/>
  <c r="AP236" s="1"/>
  <c r="X237" l="1"/>
  <c r="AO237" s="1"/>
  <c r="AP237" s="1"/>
  <c r="AE236"/>
  <c r="AQ236" s="1"/>
  <c r="AR236" s="1"/>
  <c r="X238" l="1"/>
  <c r="AO238" s="1"/>
  <c r="AP238" s="1"/>
  <c r="AE237"/>
  <c r="AQ237" s="1"/>
  <c r="AR237" s="1"/>
  <c r="AE238" l="1"/>
  <c r="AQ238" s="1"/>
  <c r="AR238" s="1"/>
  <c r="X239"/>
  <c r="AO239" s="1"/>
  <c r="AP239" s="1"/>
  <c r="AE239" l="1"/>
  <c r="AQ239" s="1"/>
  <c r="AR239" s="1"/>
  <c r="X240"/>
  <c r="AO240" s="1"/>
  <c r="AP240" s="1"/>
  <c r="X241" l="1"/>
  <c r="AO241" s="1"/>
  <c r="AP241" s="1"/>
  <c r="AE240"/>
  <c r="AQ240" s="1"/>
  <c r="AR240" s="1"/>
  <c r="X242" l="1"/>
  <c r="AO242" s="1"/>
  <c r="AP242" s="1"/>
  <c r="AE241"/>
  <c r="AQ241" s="1"/>
  <c r="AR241" s="1"/>
  <c r="X243" l="1"/>
  <c r="AO243" s="1"/>
  <c r="AP243" s="1"/>
  <c r="AE242"/>
  <c r="AQ242" s="1"/>
  <c r="AR242" s="1"/>
  <c r="X244" l="1"/>
  <c r="AO244" s="1"/>
  <c r="AP244" s="1"/>
  <c r="AE243"/>
  <c r="AQ243" s="1"/>
  <c r="AR243" s="1"/>
  <c r="X245" l="1"/>
  <c r="AO245" s="1"/>
  <c r="AP245" s="1"/>
  <c r="AE244"/>
  <c r="AQ244" s="1"/>
  <c r="AR244" s="1"/>
  <c r="AE245" l="1"/>
  <c r="AQ245" s="1"/>
  <c r="AR245" s="1"/>
  <c r="X246"/>
  <c r="AO246" s="1"/>
  <c r="AP246" s="1"/>
  <c r="AE246" l="1"/>
  <c r="AQ246" s="1"/>
  <c r="AR246" s="1"/>
  <c r="X247"/>
  <c r="AO247" s="1"/>
  <c r="AP247" s="1"/>
  <c r="X248" l="1"/>
  <c r="AO248" s="1"/>
  <c r="AP248" s="1"/>
  <c r="AE247"/>
  <c r="AQ247" s="1"/>
  <c r="AR247" s="1"/>
  <c r="X249" l="1"/>
  <c r="AO249" s="1"/>
  <c r="AP249" s="1"/>
  <c r="AE248"/>
  <c r="AQ248" s="1"/>
  <c r="AR248" s="1"/>
  <c r="X250" l="1"/>
  <c r="AO250" s="1"/>
  <c r="AP250" s="1"/>
  <c r="AE249"/>
  <c r="AQ249" s="1"/>
  <c r="AR249" s="1"/>
  <c r="X251" l="1"/>
  <c r="AO251" s="1"/>
  <c r="AP251" s="1"/>
  <c r="AE250"/>
  <c r="AQ250" s="1"/>
  <c r="AR250" s="1"/>
  <c r="AE251" l="1"/>
  <c r="AQ251" s="1"/>
  <c r="AR251" s="1"/>
  <c r="X252"/>
  <c r="AO252" s="1"/>
  <c r="AP252" s="1"/>
  <c r="X253" l="1"/>
  <c r="AO253" s="1"/>
  <c r="AP253" s="1"/>
  <c r="AE252"/>
  <c r="AQ252" s="1"/>
  <c r="AR252" s="1"/>
  <c r="X254" l="1"/>
  <c r="AO254" s="1"/>
  <c r="AP254" s="1"/>
  <c r="AE253"/>
  <c r="AQ253" s="1"/>
  <c r="AR253" s="1"/>
  <c r="X255" l="1"/>
  <c r="AO255" s="1"/>
  <c r="AP255" s="1"/>
  <c r="AE254"/>
  <c r="AQ254" s="1"/>
  <c r="AR254" s="1"/>
  <c r="X256" l="1"/>
  <c r="AO256" s="1"/>
  <c r="AP256" s="1"/>
  <c r="AE255"/>
  <c r="AQ255" s="1"/>
  <c r="AR255" s="1"/>
  <c r="X257" l="1"/>
  <c r="AO257" s="1"/>
  <c r="AP257" s="1"/>
  <c r="AE256"/>
  <c r="AQ256" s="1"/>
  <c r="AR256" s="1"/>
  <c r="X258" l="1"/>
  <c r="AO258" s="1"/>
  <c r="AP258" s="1"/>
  <c r="AE257"/>
  <c r="AQ257" s="1"/>
  <c r="AR257" s="1"/>
  <c r="AE258" l="1"/>
  <c r="AQ258" s="1"/>
  <c r="AR258" s="1"/>
  <c r="X259"/>
  <c r="AO259" s="1"/>
  <c r="AP259" s="1"/>
  <c r="AE259" l="1"/>
  <c r="AQ259" s="1"/>
  <c r="AR259" s="1"/>
  <c r="X260"/>
  <c r="AO260" s="1"/>
  <c r="AP260" s="1"/>
  <c r="AE260" l="1"/>
  <c r="AQ260" s="1"/>
  <c r="AR260" s="1"/>
  <c r="X261"/>
  <c r="AO261" s="1"/>
  <c r="AP261" s="1"/>
  <c r="AE261" l="1"/>
  <c r="AQ261" s="1"/>
  <c r="AR261" s="1"/>
  <c r="X262"/>
  <c r="AO262" s="1"/>
  <c r="AP262" s="1"/>
  <c r="X263" l="1"/>
  <c r="AO263" s="1"/>
  <c r="AP263" s="1"/>
  <c r="AE262"/>
  <c r="AQ262" s="1"/>
  <c r="AR262" s="1"/>
  <c r="AE263" l="1"/>
  <c r="AQ263" s="1"/>
  <c r="AR263" s="1"/>
  <c r="X264"/>
  <c r="AO264" s="1"/>
  <c r="AP264" s="1"/>
  <c r="AE264" l="1"/>
  <c r="AQ264" s="1"/>
  <c r="AR264" s="1"/>
  <c r="X265"/>
  <c r="AO265" s="1"/>
  <c r="AP265" s="1"/>
  <c r="AE265" l="1"/>
  <c r="AQ265" s="1"/>
  <c r="AR265" s="1"/>
  <c r="X266"/>
  <c r="AO266" s="1"/>
  <c r="AP266" s="1"/>
  <c r="AE266" l="1"/>
  <c r="AQ266" s="1"/>
  <c r="AR266" s="1"/>
  <c r="X267"/>
  <c r="AO267" s="1"/>
  <c r="AP267" s="1"/>
  <c r="X268" l="1"/>
  <c r="AO268" s="1"/>
  <c r="AP268" s="1"/>
  <c r="AE267"/>
  <c r="AQ267" s="1"/>
  <c r="AR267" s="1"/>
  <c r="X269" l="1"/>
  <c r="AO269" s="1"/>
  <c r="AP269" s="1"/>
  <c r="AE268"/>
  <c r="AQ268" s="1"/>
  <c r="AR268" s="1"/>
  <c r="AE269" l="1"/>
  <c r="AQ269" s="1"/>
  <c r="AR269" s="1"/>
  <c r="X270"/>
  <c r="AO270" s="1"/>
  <c r="AP270" s="1"/>
  <c r="AE270" l="1"/>
  <c r="AQ270" s="1"/>
  <c r="AR270" s="1"/>
  <c r="X271"/>
  <c r="AO271" s="1"/>
  <c r="AP271" s="1"/>
  <c r="AE271" l="1"/>
  <c r="AQ271" s="1"/>
  <c r="AR271" s="1"/>
  <c r="X272"/>
  <c r="AO272" s="1"/>
  <c r="AP272" s="1"/>
  <c r="X273" l="1"/>
  <c r="AO273" s="1"/>
  <c r="AP273" s="1"/>
  <c r="AE272"/>
  <c r="AQ272" s="1"/>
  <c r="AR272" s="1"/>
  <c r="X274" l="1"/>
  <c r="AO274" s="1"/>
  <c r="AP274" s="1"/>
  <c r="AE273"/>
  <c r="AQ273" s="1"/>
  <c r="AR273" s="1"/>
  <c r="X275" l="1"/>
  <c r="AO275" s="1"/>
  <c r="AP275" s="1"/>
  <c r="AE274"/>
  <c r="AQ274" s="1"/>
  <c r="AR274" s="1"/>
  <c r="AE275" l="1"/>
  <c r="AQ275" s="1"/>
  <c r="AR275" s="1"/>
  <c r="X276"/>
  <c r="AO276" s="1"/>
  <c r="AP276" s="1"/>
  <c r="AE276" l="1"/>
  <c r="AQ276" s="1"/>
  <c r="AR276" s="1"/>
  <c r="X277"/>
  <c r="AO277" s="1"/>
  <c r="AP277" s="1"/>
  <c r="X278" l="1"/>
  <c r="AO278" s="1"/>
  <c r="AP278" s="1"/>
  <c r="AE277"/>
  <c r="AQ277" s="1"/>
  <c r="AR277" s="1"/>
  <c r="X279" l="1"/>
  <c r="AO279" s="1"/>
  <c r="AP279" s="1"/>
  <c r="AE278"/>
  <c r="AQ278" s="1"/>
  <c r="AR278" s="1"/>
  <c r="AE279" l="1"/>
  <c r="AQ279" s="1"/>
  <c r="AR279" s="1"/>
  <c r="X280"/>
  <c r="AO280" s="1"/>
  <c r="AP280" s="1"/>
  <c r="X281" l="1"/>
  <c r="AO281" s="1"/>
  <c r="AP281" s="1"/>
  <c r="AE280"/>
  <c r="AQ280" s="1"/>
  <c r="AR280" s="1"/>
  <c r="X282" l="1"/>
  <c r="AO282" s="1"/>
  <c r="AP282" s="1"/>
  <c r="AE281"/>
  <c r="AQ281" s="1"/>
  <c r="AR281" s="1"/>
  <c r="X283" l="1"/>
  <c r="AO283" s="1"/>
  <c r="AP283" s="1"/>
  <c r="AE282"/>
  <c r="AQ282" s="1"/>
  <c r="AR282" s="1"/>
  <c r="X284" l="1"/>
  <c r="AO284" s="1"/>
  <c r="AP284" s="1"/>
  <c r="AE283"/>
  <c r="AQ283" s="1"/>
  <c r="AR283" s="1"/>
  <c r="AE284" l="1"/>
  <c r="AQ284" s="1"/>
  <c r="AR284" s="1"/>
  <c r="X285"/>
  <c r="AO285" s="1"/>
  <c r="AP285" s="1"/>
  <c r="X286" l="1"/>
  <c r="AO286" s="1"/>
  <c r="AP286" s="1"/>
  <c r="AE285"/>
  <c r="AQ285" s="1"/>
  <c r="AR285" s="1"/>
  <c r="AE286" l="1"/>
  <c r="AQ286" s="1"/>
  <c r="AR286" s="1"/>
  <c r="X287"/>
  <c r="AO287" s="1"/>
  <c r="AP287" s="1"/>
  <c r="AE287" l="1"/>
  <c r="AQ287" s="1"/>
  <c r="AR287" s="1"/>
  <c r="X288"/>
  <c r="AO288" s="1"/>
  <c r="AP288" s="1"/>
  <c r="AE288" l="1"/>
  <c r="AQ288" s="1"/>
  <c r="AR288" s="1"/>
  <c r="X289"/>
  <c r="AO289" s="1"/>
  <c r="AP289" s="1"/>
  <c r="X290" l="1"/>
  <c r="AO290" s="1"/>
  <c r="AP290" s="1"/>
  <c r="AE289"/>
  <c r="AQ289" s="1"/>
  <c r="AR289" s="1"/>
  <c r="AE290" l="1"/>
  <c r="AQ290" s="1"/>
  <c r="AR290" s="1"/>
  <c r="X291"/>
  <c r="AO291" s="1"/>
  <c r="AP291" s="1"/>
  <c r="AE291" l="1"/>
  <c r="AQ291" s="1"/>
  <c r="AR291" s="1"/>
  <c r="X292"/>
  <c r="AO292" s="1"/>
  <c r="AP292" s="1"/>
  <c r="AE292" l="1"/>
  <c r="AQ292" s="1"/>
  <c r="AR292" s="1"/>
  <c r="X293"/>
  <c r="AO293" s="1"/>
  <c r="AP293" s="1"/>
  <c r="X294" l="1"/>
  <c r="AO294" s="1"/>
  <c r="AP294" s="1"/>
  <c r="AE293"/>
  <c r="AQ293" s="1"/>
  <c r="AR293" s="1"/>
  <c r="X295" l="1"/>
  <c r="AO295" s="1"/>
  <c r="AP295" s="1"/>
  <c r="AE294"/>
  <c r="AQ294" s="1"/>
  <c r="AR294" s="1"/>
  <c r="X296" l="1"/>
  <c r="AO296" s="1"/>
  <c r="AP296" s="1"/>
  <c r="AE295"/>
  <c r="AQ295" s="1"/>
  <c r="AR295" s="1"/>
  <c r="X297" l="1"/>
  <c r="AO297" s="1"/>
  <c r="AP297" s="1"/>
  <c r="AE296"/>
  <c r="AQ296" s="1"/>
  <c r="AR296" s="1"/>
  <c r="X298" l="1"/>
  <c r="AO298" s="1"/>
  <c r="AP298" s="1"/>
  <c r="AE297"/>
  <c r="AQ297" s="1"/>
  <c r="AR297" s="1"/>
  <c r="AE298" l="1"/>
  <c r="AQ298" s="1"/>
  <c r="AR298" s="1"/>
  <c r="X299"/>
  <c r="AO299" s="1"/>
  <c r="AP299" s="1"/>
  <c r="X300" l="1"/>
  <c r="AO300" s="1"/>
  <c r="AP300" s="1"/>
  <c r="AE299"/>
  <c r="AQ299" s="1"/>
  <c r="AR299" s="1"/>
  <c r="X301" l="1"/>
  <c r="AO301" s="1"/>
  <c r="AP301" s="1"/>
  <c r="AE300"/>
  <c r="AQ300" s="1"/>
  <c r="AR300" s="1"/>
  <c r="AE301" l="1"/>
  <c r="AQ301" s="1"/>
  <c r="AR301" s="1"/>
  <c r="X302"/>
  <c r="AO302" s="1"/>
  <c r="AP302" s="1"/>
  <c r="X303" l="1"/>
  <c r="AO303" s="1"/>
  <c r="AP303" s="1"/>
  <c r="AE302"/>
  <c r="AQ302" s="1"/>
  <c r="AR302" s="1"/>
  <c r="AE303" l="1"/>
  <c r="AQ303" s="1"/>
  <c r="AR303" s="1"/>
  <c r="X304"/>
  <c r="AO304" s="1"/>
  <c r="AP304" s="1"/>
  <c r="AE304" l="1"/>
  <c r="AQ304" s="1"/>
  <c r="AR304" s="1"/>
  <c r="X305"/>
  <c r="AO305" s="1"/>
  <c r="AP305" s="1"/>
  <c r="AE305" l="1"/>
  <c r="AQ305" s="1"/>
  <c r="AR305" s="1"/>
  <c r="X306"/>
  <c r="AO306" s="1"/>
  <c r="AP306" s="1"/>
  <c r="AE306" l="1"/>
  <c r="AQ306" s="1"/>
  <c r="AR306" s="1"/>
  <c r="X307"/>
  <c r="AO307" s="1"/>
  <c r="AP307" s="1"/>
  <c r="X308" l="1"/>
  <c r="AO308" s="1"/>
  <c r="AP308" s="1"/>
  <c r="AE307"/>
  <c r="AQ307" s="1"/>
  <c r="AR307" s="1"/>
  <c r="AE308" l="1"/>
  <c r="AQ308" s="1"/>
  <c r="AR308" s="1"/>
  <c r="X309"/>
  <c r="AO309" s="1"/>
  <c r="AP309" s="1"/>
  <c r="X310" l="1"/>
  <c r="AO310" s="1"/>
  <c r="AP310" s="1"/>
  <c r="AE309"/>
  <c r="AQ309" s="1"/>
  <c r="AR309" s="1"/>
  <c r="AE310" l="1"/>
  <c r="AQ310" s="1"/>
  <c r="AR310" s="1"/>
  <c r="X311"/>
  <c r="AO311" s="1"/>
  <c r="AP311" s="1"/>
  <c r="AE311" l="1"/>
  <c r="AQ311" s="1"/>
  <c r="AR311" s="1"/>
  <c r="X312"/>
  <c r="AO312" s="1"/>
  <c r="AP312" s="1"/>
  <c r="AE312" l="1"/>
  <c r="AQ312" s="1"/>
  <c r="AR312" s="1"/>
  <c r="X313"/>
  <c r="AO313" s="1"/>
  <c r="AP313" s="1"/>
  <c r="AE313" l="1"/>
  <c r="AQ313" s="1"/>
  <c r="AR313" s="1"/>
  <c r="X314"/>
  <c r="AO314" s="1"/>
  <c r="AP314" s="1"/>
  <c r="X315" l="1"/>
  <c r="AO315" s="1"/>
  <c r="AP315" s="1"/>
  <c r="AE314"/>
  <c r="AQ314" s="1"/>
  <c r="AR314" s="1"/>
  <c r="X316" l="1"/>
  <c r="AO316" s="1"/>
  <c r="AP316" s="1"/>
  <c r="AE315"/>
  <c r="AQ315" s="1"/>
  <c r="AR315" s="1"/>
  <c r="X317" l="1"/>
  <c r="AO317" s="1"/>
  <c r="AP317" s="1"/>
  <c r="AE316"/>
  <c r="AQ316" s="1"/>
  <c r="AR316" s="1"/>
  <c r="X318" l="1"/>
  <c r="AO318" s="1"/>
  <c r="AP318" s="1"/>
  <c r="AE317"/>
  <c r="AQ317" s="1"/>
  <c r="AR317" s="1"/>
  <c r="X319" l="1"/>
  <c r="AO319" s="1"/>
  <c r="AP319" s="1"/>
  <c r="AE318"/>
  <c r="AQ318" s="1"/>
  <c r="AR318" s="1"/>
  <c r="AE319" l="1"/>
  <c r="AQ319" s="1"/>
  <c r="AR319" s="1"/>
  <c r="X320"/>
  <c r="AO320" s="1"/>
  <c r="AP320" s="1"/>
  <c r="AE320" l="1"/>
  <c r="AQ320" s="1"/>
  <c r="AR320" s="1"/>
  <c r="X321"/>
  <c r="AO321" s="1"/>
  <c r="AP321" s="1"/>
  <c r="X322" l="1"/>
  <c r="AO322" s="1"/>
  <c r="AP322" s="1"/>
  <c r="AE321"/>
  <c r="AQ321" s="1"/>
  <c r="AR321" s="1"/>
  <c r="X323" l="1"/>
  <c r="AO323" s="1"/>
  <c r="AP323" s="1"/>
  <c r="AE322"/>
  <c r="AQ322" s="1"/>
  <c r="AR322" s="1"/>
  <c r="X324" l="1"/>
  <c r="AO324" s="1"/>
  <c r="AP324" s="1"/>
  <c r="AE323"/>
  <c r="AQ323" s="1"/>
  <c r="AR323" s="1"/>
  <c r="X325" l="1"/>
  <c r="AO325" s="1"/>
  <c r="AP325" s="1"/>
  <c r="AE324"/>
  <c r="AQ324" s="1"/>
  <c r="AR324" s="1"/>
  <c r="X326" l="1"/>
  <c r="AO326" s="1"/>
  <c r="AP326" s="1"/>
  <c r="AE325"/>
  <c r="AQ325" s="1"/>
  <c r="AR325" s="1"/>
  <c r="AE326" l="1"/>
  <c r="AQ326" s="1"/>
  <c r="AR326" s="1"/>
  <c r="X327"/>
  <c r="AO327" s="1"/>
  <c r="AP327" s="1"/>
  <c r="AE327" l="1"/>
  <c r="AQ327" s="1"/>
  <c r="AR327" s="1"/>
  <c r="X328"/>
  <c r="AO328" s="1"/>
  <c r="AP328" s="1"/>
  <c r="AE328" l="1"/>
  <c r="AQ328" s="1"/>
  <c r="AR328" s="1"/>
  <c r="X329"/>
  <c r="AO329" s="1"/>
  <c r="AP329" s="1"/>
  <c r="AE329" l="1"/>
  <c r="AQ329" s="1"/>
  <c r="AR329" s="1"/>
  <c r="X330"/>
  <c r="AO330" s="1"/>
  <c r="AP330" s="1"/>
  <c r="X331" l="1"/>
  <c r="AO331" s="1"/>
  <c r="AP331" s="1"/>
  <c r="AE330"/>
  <c r="AQ330" s="1"/>
  <c r="AR330" s="1"/>
  <c r="X332" l="1"/>
  <c r="AO332" s="1"/>
  <c r="AP332" s="1"/>
  <c r="AE331"/>
  <c r="AQ331" s="1"/>
  <c r="AR331" s="1"/>
  <c r="AE332" l="1"/>
  <c r="AQ332" s="1"/>
  <c r="AR332" s="1"/>
  <c r="X333"/>
  <c r="AO333" s="1"/>
  <c r="AP333" s="1"/>
  <c r="AE333" l="1"/>
  <c r="AQ333" s="1"/>
  <c r="AR333" s="1"/>
  <c r="X334"/>
  <c r="AO334" s="1"/>
  <c r="AP334" s="1"/>
  <c r="AE334" l="1"/>
  <c r="AQ334" s="1"/>
  <c r="AR334" s="1"/>
  <c r="X335"/>
  <c r="AO335" s="1"/>
  <c r="AP335" s="1"/>
  <c r="X336" l="1"/>
  <c r="AO336" s="1"/>
  <c r="AP336" s="1"/>
  <c r="AE335"/>
  <c r="AQ335" s="1"/>
  <c r="AR335" s="1"/>
  <c r="AE336" l="1"/>
  <c r="AQ336" s="1"/>
  <c r="AR336" s="1"/>
  <c r="X337"/>
  <c r="AO337" s="1"/>
  <c r="AP337" s="1"/>
  <c r="AE337" l="1"/>
  <c r="AQ337" s="1"/>
  <c r="AR337" s="1"/>
  <c r="X338"/>
  <c r="AO338" s="1"/>
  <c r="AP338" s="1"/>
  <c r="AE338" l="1"/>
  <c r="AQ338" s="1"/>
  <c r="AR338" s="1"/>
  <c r="X339"/>
  <c r="AO339" s="1"/>
  <c r="AP339" s="1"/>
  <c r="AE339" l="1"/>
  <c r="AQ339" s="1"/>
  <c r="AR339" s="1"/>
  <c r="X340"/>
  <c r="AO340" s="1"/>
  <c r="AP340" s="1"/>
  <c r="X341" l="1"/>
  <c r="AO341" s="1"/>
  <c r="AP341" s="1"/>
  <c r="AE340"/>
  <c r="AQ340" s="1"/>
  <c r="AR340" s="1"/>
  <c r="AE341" l="1"/>
  <c r="AQ341" s="1"/>
  <c r="AR341" s="1"/>
  <c r="X342"/>
  <c r="AO342" s="1"/>
  <c r="AP342" s="1"/>
  <c r="AE342" l="1"/>
  <c r="AQ342" s="1"/>
  <c r="AR342" s="1"/>
  <c r="X343"/>
  <c r="AO343" s="1"/>
  <c r="AP343" s="1"/>
  <c r="X344" l="1"/>
  <c r="AO344" s="1"/>
  <c r="AP344" s="1"/>
  <c r="AE343"/>
  <c r="AQ343" s="1"/>
  <c r="AR343" s="1"/>
  <c r="X345" l="1"/>
  <c r="AO345" s="1"/>
  <c r="AP345" s="1"/>
  <c r="AE344"/>
  <c r="AQ344" s="1"/>
  <c r="AR344" s="1"/>
  <c r="X346" l="1"/>
  <c r="AO346" s="1"/>
  <c r="AP346" s="1"/>
  <c r="AE345"/>
  <c r="AQ345" s="1"/>
  <c r="AR345" s="1"/>
  <c r="AE346" l="1"/>
  <c r="AQ346" s="1"/>
  <c r="AR346" s="1"/>
  <c r="X347"/>
  <c r="AO347" s="1"/>
  <c r="AP347" s="1"/>
  <c r="AE347" l="1"/>
  <c r="AQ347" s="1"/>
  <c r="AR347" s="1"/>
  <c r="X348"/>
  <c r="AO348" s="1"/>
  <c r="AP348" s="1"/>
  <c r="AE348" l="1"/>
  <c r="AQ348" s="1"/>
  <c r="AR348" s="1"/>
  <c r="X349"/>
  <c r="AO349" s="1"/>
  <c r="AP349" s="1"/>
  <c r="X350" l="1"/>
  <c r="AO350" s="1"/>
  <c r="AP350" s="1"/>
  <c r="AE349"/>
  <c r="AQ349" s="1"/>
  <c r="AR349" s="1"/>
  <c r="AE350" l="1"/>
  <c r="AQ350" s="1"/>
  <c r="AR350" s="1"/>
  <c r="X351"/>
  <c r="AO351" s="1"/>
  <c r="AP351" s="1"/>
  <c r="X352" l="1"/>
  <c r="AO352" s="1"/>
  <c r="AP352" s="1"/>
  <c r="AE351"/>
  <c r="AQ351" s="1"/>
  <c r="AR351" s="1"/>
  <c r="AE352" l="1"/>
  <c r="AQ352" s="1"/>
  <c r="AR352" s="1"/>
  <c r="X353"/>
  <c r="AO353" s="1"/>
  <c r="AP353" s="1"/>
  <c r="X354" l="1"/>
  <c r="AO354" s="1"/>
  <c r="AP354" s="1"/>
  <c r="AE353"/>
  <c r="AQ353" s="1"/>
  <c r="AR353" s="1"/>
  <c r="X355" l="1"/>
  <c r="AO355" s="1"/>
  <c r="AP355" s="1"/>
  <c r="AE354"/>
  <c r="AQ354" s="1"/>
  <c r="AR354" s="1"/>
  <c r="AE355" l="1"/>
  <c r="AQ355" s="1"/>
  <c r="AR355" s="1"/>
  <c r="X356"/>
  <c r="AO356" s="1"/>
  <c r="AP356" s="1"/>
  <c r="X357" l="1"/>
  <c r="AO357" s="1"/>
  <c r="AP357" s="1"/>
  <c r="AE356"/>
  <c r="AQ356" s="1"/>
  <c r="AR356" s="1"/>
  <c r="AE357" l="1"/>
  <c r="AQ357" s="1"/>
  <c r="AR357" s="1"/>
  <c r="X358"/>
  <c r="AO358" s="1"/>
  <c r="AP358" s="1"/>
  <c r="AE358" l="1"/>
  <c r="AQ358" s="1"/>
  <c r="AR358" s="1"/>
  <c r="X359"/>
  <c r="AO359" s="1"/>
  <c r="AP359" s="1"/>
  <c r="X360" l="1"/>
  <c r="AO360" s="1"/>
  <c r="AP360" s="1"/>
  <c r="AE359"/>
  <c r="AQ359" s="1"/>
  <c r="AR359" s="1"/>
  <c r="AE360" l="1"/>
  <c r="AQ360" s="1"/>
  <c r="AR360" s="1"/>
  <c r="X361"/>
  <c r="AO361" s="1"/>
  <c r="AP361" s="1"/>
  <c r="AE361" l="1"/>
  <c r="AQ361" s="1"/>
  <c r="AR361" s="1"/>
  <c r="X362"/>
  <c r="AO362" s="1"/>
  <c r="AP362" s="1"/>
  <c r="X363" l="1"/>
  <c r="AO363" s="1"/>
  <c r="AP363" s="1"/>
  <c r="AE362"/>
  <c r="AQ362" s="1"/>
  <c r="AR362" s="1"/>
  <c r="AE363" l="1"/>
  <c r="AQ363" s="1"/>
  <c r="AR363" s="1"/>
  <c r="X364"/>
  <c r="AO364" s="1"/>
  <c r="AP364" s="1"/>
  <c r="AE364" l="1"/>
  <c r="AQ364" s="1"/>
  <c r="AR364" s="1"/>
  <c r="X365"/>
  <c r="AO365" s="1"/>
  <c r="AP365" s="1"/>
  <c r="AE365" l="1"/>
  <c r="AQ365" s="1"/>
  <c r="AR365" s="1"/>
  <c r="X366"/>
  <c r="AO366" s="1"/>
  <c r="AP366" s="1"/>
  <c r="X367" l="1"/>
  <c r="AO367" s="1"/>
  <c r="AP367" s="1"/>
  <c r="AE366"/>
  <c r="AQ366" s="1"/>
  <c r="AR366" s="1"/>
  <c r="AE367" l="1"/>
  <c r="AQ367" s="1"/>
  <c r="AR367" s="1"/>
  <c r="X368"/>
  <c r="AO368" s="1"/>
  <c r="AP368" s="1"/>
  <c r="X369" l="1"/>
  <c r="AO369" s="1"/>
  <c r="AP369" s="1"/>
  <c r="AE368"/>
  <c r="AQ368" s="1"/>
  <c r="AR368" s="1"/>
  <c r="X370" l="1"/>
  <c r="AO370" s="1"/>
  <c r="AP370" s="1"/>
  <c r="AE369"/>
  <c r="AQ369" s="1"/>
  <c r="AR369" s="1"/>
  <c r="X371" l="1"/>
  <c r="AO371" s="1"/>
  <c r="AP371" s="1"/>
  <c r="AE370"/>
  <c r="AQ370" s="1"/>
  <c r="AR370" s="1"/>
  <c r="AE371" l="1"/>
  <c r="AQ371" s="1"/>
  <c r="AR371" s="1"/>
  <c r="X372"/>
  <c r="AO372" s="1"/>
  <c r="AP372" s="1"/>
  <c r="AE372" l="1"/>
  <c r="AQ372" s="1"/>
  <c r="AR372" s="1"/>
  <c r="X373"/>
  <c r="AO373" s="1"/>
  <c r="AP373" s="1"/>
  <c r="AE373" l="1"/>
  <c r="AQ373" s="1"/>
  <c r="AR373" s="1"/>
  <c r="X374"/>
  <c r="AO374" s="1"/>
  <c r="AP374" s="1"/>
  <c r="AE374" l="1"/>
  <c r="AQ374" s="1"/>
  <c r="AR374" s="1"/>
  <c r="X375"/>
  <c r="AO375" s="1"/>
  <c r="AP375" s="1"/>
  <c r="AE375" l="1"/>
  <c r="AQ375" s="1"/>
  <c r="AR375" s="1"/>
  <c r="X376"/>
  <c r="AO376" s="1"/>
  <c r="AP376" s="1"/>
  <c r="X377" l="1"/>
  <c r="AO377" s="1"/>
  <c r="AP377" s="1"/>
  <c r="AE376"/>
  <c r="AQ376" s="1"/>
  <c r="AR376" s="1"/>
  <c r="AE377" l="1"/>
  <c r="AQ377" s="1"/>
  <c r="AR377" s="1"/>
  <c r="X378"/>
  <c r="AO378" s="1"/>
  <c r="AP378" s="1"/>
  <c r="AE378" l="1"/>
  <c r="AQ378" s="1"/>
  <c r="AR378" s="1"/>
  <c r="X379"/>
  <c r="AO379" s="1"/>
  <c r="AP379" s="1"/>
  <c r="AE379" l="1"/>
  <c r="AQ379" s="1"/>
  <c r="AR379" s="1"/>
  <c r="X380"/>
  <c r="AO380" s="1"/>
  <c r="AP380" s="1"/>
  <c r="AE380" l="1"/>
  <c r="AQ380" s="1"/>
  <c r="AR380" s="1"/>
  <c r="X381"/>
  <c r="AO381" s="1"/>
  <c r="AP381" s="1"/>
  <c r="X382" l="1"/>
  <c r="AO382" s="1"/>
  <c r="AP382" s="1"/>
  <c r="AE381"/>
  <c r="AQ381" s="1"/>
  <c r="AR381" s="1"/>
  <c r="X383" l="1"/>
  <c r="AO383" s="1"/>
  <c r="AP383" s="1"/>
  <c r="AE382"/>
  <c r="AQ382" s="1"/>
  <c r="AR382" s="1"/>
  <c r="X384" l="1"/>
  <c r="AO384" s="1"/>
  <c r="AP384" s="1"/>
  <c r="AE383"/>
  <c r="AQ383" s="1"/>
  <c r="AR383" s="1"/>
  <c r="X385" l="1"/>
  <c r="AO385" s="1"/>
  <c r="AP385" s="1"/>
  <c r="AE384"/>
  <c r="AQ384" s="1"/>
  <c r="AR384" s="1"/>
  <c r="X386" l="1"/>
  <c r="AO386" s="1"/>
  <c r="AP386" s="1"/>
  <c r="AE385"/>
  <c r="AQ385" s="1"/>
  <c r="AR385" s="1"/>
  <c r="X387" l="1"/>
  <c r="AO387" s="1"/>
  <c r="AP387" s="1"/>
  <c r="AE386"/>
  <c r="AQ386" s="1"/>
  <c r="AR386" s="1"/>
  <c r="AE387" l="1"/>
  <c r="AQ387" s="1"/>
  <c r="AR387" s="1"/>
  <c r="X388"/>
  <c r="AO388" s="1"/>
  <c r="AP388" s="1"/>
  <c r="X389" l="1"/>
  <c r="AO389" s="1"/>
  <c r="AP389" s="1"/>
  <c r="AE388"/>
  <c r="AQ388" s="1"/>
  <c r="AR388" s="1"/>
  <c r="AE389" l="1"/>
  <c r="AQ389" s="1"/>
  <c r="AR389" s="1"/>
  <c r="X390"/>
  <c r="AO390" s="1"/>
  <c r="AP390" s="1"/>
  <c r="AE390" l="1"/>
  <c r="AQ390" s="1"/>
  <c r="AR390" s="1"/>
  <c r="X391"/>
  <c r="AO391" s="1"/>
  <c r="AP391" s="1"/>
  <c r="X392" l="1"/>
  <c r="AO392" s="1"/>
  <c r="AP392" s="1"/>
  <c r="AE391"/>
  <c r="AQ391" s="1"/>
  <c r="AR391" s="1"/>
  <c r="AE392" l="1"/>
  <c r="AQ392" s="1"/>
  <c r="AR392" s="1"/>
  <c r="X393"/>
  <c r="AO393" s="1"/>
  <c r="AP393" s="1"/>
  <c r="AE393" l="1"/>
  <c r="AQ393" s="1"/>
  <c r="AR393" s="1"/>
  <c r="X394"/>
  <c r="AO394" s="1"/>
  <c r="AP394" s="1"/>
  <c r="X395" l="1"/>
  <c r="AO395" s="1"/>
  <c r="AP395" s="1"/>
  <c r="AE394"/>
  <c r="AQ394" s="1"/>
  <c r="AR394" s="1"/>
  <c r="X396" l="1"/>
  <c r="AO396" s="1"/>
  <c r="AP396" s="1"/>
  <c r="AE395"/>
  <c r="AQ395" s="1"/>
  <c r="AR395" s="1"/>
  <c r="AE396" l="1"/>
  <c r="AQ396" s="1"/>
  <c r="AR396" s="1"/>
  <c r="X397"/>
  <c r="AO397" s="1"/>
  <c r="AP397" s="1"/>
  <c r="AE397" l="1"/>
  <c r="AQ397" s="1"/>
  <c r="AR397" s="1"/>
  <c r="X398"/>
  <c r="AO398" s="1"/>
  <c r="AP398" s="1"/>
  <c r="X399" l="1"/>
  <c r="AO399" s="1"/>
  <c r="AP399" s="1"/>
  <c r="AE398"/>
  <c r="AQ398" s="1"/>
  <c r="AR398" s="1"/>
  <c r="AE399" l="1"/>
  <c r="AQ399" s="1"/>
  <c r="AR399" s="1"/>
  <c r="X400"/>
  <c r="AO400" s="1"/>
  <c r="AP400" s="1"/>
  <c r="X401" l="1"/>
  <c r="AO401" s="1"/>
  <c r="AP401" s="1"/>
  <c r="AE400"/>
  <c r="AQ400" s="1"/>
  <c r="AR400" s="1"/>
  <c r="X402" l="1"/>
  <c r="AO402" s="1"/>
  <c r="AP402" s="1"/>
  <c r="AE401"/>
  <c r="AQ401" s="1"/>
  <c r="AR401" s="1"/>
  <c r="X403" l="1"/>
  <c r="AO403" s="1"/>
  <c r="AP403" s="1"/>
  <c r="AE402"/>
  <c r="AQ402" s="1"/>
  <c r="AR402" s="1"/>
  <c r="X404" l="1"/>
  <c r="AO404" s="1"/>
  <c r="AP404" s="1"/>
  <c r="AE403"/>
  <c r="AQ403" s="1"/>
  <c r="AR403" s="1"/>
  <c r="X405" l="1"/>
  <c r="AO405" s="1"/>
  <c r="AP405" s="1"/>
  <c r="AE404"/>
  <c r="AQ404" s="1"/>
  <c r="AR404" s="1"/>
  <c r="X406" l="1"/>
  <c r="AO406" s="1"/>
  <c r="AP406" s="1"/>
  <c r="AE405"/>
  <c r="AQ405" s="1"/>
  <c r="AR405" s="1"/>
  <c r="X407" l="1"/>
  <c r="AO407" s="1"/>
  <c r="AP407" s="1"/>
  <c r="AE406"/>
  <c r="AQ406" s="1"/>
  <c r="AR406" s="1"/>
  <c r="X408" l="1"/>
  <c r="AO408" s="1"/>
  <c r="AP408" s="1"/>
  <c r="AE407"/>
  <c r="AQ407" s="1"/>
  <c r="AR407" s="1"/>
  <c r="X409" l="1"/>
  <c r="AO409" s="1"/>
  <c r="AP409" s="1"/>
  <c r="AE408"/>
  <c r="AQ408" s="1"/>
  <c r="AR408" s="1"/>
  <c r="X410" l="1"/>
  <c r="AO410" s="1"/>
  <c r="AP410" s="1"/>
  <c r="AE409"/>
  <c r="AQ409" s="1"/>
  <c r="AR409" s="1"/>
  <c r="X411" l="1"/>
  <c r="AO411" s="1"/>
  <c r="AP411" s="1"/>
  <c r="AE410"/>
  <c r="AQ410" s="1"/>
  <c r="AR410" s="1"/>
  <c r="X412" l="1"/>
  <c r="AO412" s="1"/>
  <c r="AP412" s="1"/>
  <c r="AE411"/>
  <c r="AQ411" s="1"/>
  <c r="AR411" s="1"/>
  <c r="X413" l="1"/>
  <c r="AO413" s="1"/>
  <c r="AP413" s="1"/>
  <c r="AE412"/>
  <c r="AQ412" s="1"/>
  <c r="AR412" s="1"/>
  <c r="X414" l="1"/>
  <c r="AO414" s="1"/>
  <c r="AP414" s="1"/>
  <c r="AE413"/>
  <c r="AQ413" s="1"/>
  <c r="AR413" s="1"/>
  <c r="AE414" l="1"/>
  <c r="AQ414" s="1"/>
  <c r="AR414" s="1"/>
  <c r="X415"/>
  <c r="AO415" s="1"/>
  <c r="AP415" s="1"/>
  <c r="AE415" l="1"/>
  <c r="AQ415" s="1"/>
  <c r="AR415" s="1"/>
  <c r="X416"/>
  <c r="AO416" s="1"/>
  <c r="AP416" s="1"/>
  <c r="AE416" l="1"/>
  <c r="AQ416" s="1"/>
  <c r="AR416" s="1"/>
  <c r="X417"/>
  <c r="AO417" s="1"/>
  <c r="AP417" s="1"/>
  <c r="AE417" l="1"/>
  <c r="AQ417" s="1"/>
  <c r="AR417" s="1"/>
  <c r="X418"/>
  <c r="AO418" s="1"/>
  <c r="AP418" s="1"/>
  <c r="AE418" l="1"/>
  <c r="AQ418" s="1"/>
  <c r="AR418" s="1"/>
  <c r="X419"/>
  <c r="AO419" s="1"/>
  <c r="AP419" s="1"/>
  <c r="AE419" l="1"/>
  <c r="AQ419" s="1"/>
  <c r="AR419" s="1"/>
  <c r="X420"/>
  <c r="AO420" s="1"/>
  <c r="AP420" s="1"/>
  <c r="AE420" l="1"/>
  <c r="AQ420" s="1"/>
  <c r="AR420" s="1"/>
  <c r="X421"/>
  <c r="AO421" s="1"/>
  <c r="AP421" s="1"/>
  <c r="AE421" l="1"/>
  <c r="AQ421" s="1"/>
  <c r="AR421" s="1"/>
  <c r="X422"/>
  <c r="AO422" s="1"/>
  <c r="AP422" s="1"/>
  <c r="AE422" l="1"/>
  <c r="AQ422" s="1"/>
  <c r="AR422" s="1"/>
  <c r="X423"/>
  <c r="AO423" s="1"/>
  <c r="AP423" s="1"/>
  <c r="AE423" l="1"/>
  <c r="AQ423" s="1"/>
  <c r="AR423" s="1"/>
  <c r="X424"/>
  <c r="AO424" s="1"/>
  <c r="AP424" s="1"/>
  <c r="AE424" l="1"/>
  <c r="AQ424" s="1"/>
  <c r="AR424" s="1"/>
  <c r="X425"/>
  <c r="AO425" s="1"/>
  <c r="AP425" s="1"/>
  <c r="AE425" l="1"/>
  <c r="AQ425" s="1"/>
  <c r="AR425" s="1"/>
  <c r="X426"/>
  <c r="AO426" s="1"/>
  <c r="AP426" s="1"/>
  <c r="AE426" l="1"/>
  <c r="AQ426" s="1"/>
  <c r="AR426" s="1"/>
  <c r="X427"/>
  <c r="AO427" s="1"/>
  <c r="AP427" s="1"/>
  <c r="AE427" l="1"/>
  <c r="AQ427" s="1"/>
  <c r="AR427" s="1"/>
  <c r="X428"/>
  <c r="AO428" s="1"/>
  <c r="AP428" s="1"/>
  <c r="AE428" l="1"/>
  <c r="AQ428" s="1"/>
  <c r="AR428" s="1"/>
  <c r="X429"/>
  <c r="AO429" s="1"/>
  <c r="AP429" s="1"/>
  <c r="AE429" l="1"/>
  <c r="AQ429" s="1"/>
  <c r="AR429" s="1"/>
  <c r="X430"/>
  <c r="AO430" s="1"/>
  <c r="AP430" s="1"/>
  <c r="AE430" l="1"/>
  <c r="AQ430" s="1"/>
  <c r="AR430" s="1"/>
  <c r="X431"/>
  <c r="AO431" s="1"/>
  <c r="AP431" s="1"/>
  <c r="AE431" l="1"/>
  <c r="AQ431" s="1"/>
  <c r="AR431" s="1"/>
  <c r="X432"/>
  <c r="AO432" s="1"/>
  <c r="AP432" s="1"/>
  <c r="X433" l="1"/>
  <c r="AO433" s="1"/>
  <c r="AP433" s="1"/>
  <c r="AE432"/>
  <c r="AQ432" s="1"/>
  <c r="AR432" s="1"/>
  <c r="AE433" l="1"/>
  <c r="AQ433" s="1"/>
  <c r="AR433" s="1"/>
  <c r="X434"/>
  <c r="AO434" s="1"/>
  <c r="AP434" s="1"/>
  <c r="X435" l="1"/>
  <c r="AO435" s="1"/>
  <c r="AP435" s="1"/>
  <c r="AE434"/>
  <c r="AQ434" s="1"/>
  <c r="AR434" s="1"/>
  <c r="AE435" l="1"/>
  <c r="AQ435" s="1"/>
  <c r="AR435" s="1"/>
  <c r="X436"/>
  <c r="AO436" s="1"/>
  <c r="AP436" s="1"/>
  <c r="AE436" l="1"/>
  <c r="AQ436" s="1"/>
  <c r="AR436" s="1"/>
  <c r="X437"/>
  <c r="AO437" s="1"/>
  <c r="AP437" s="1"/>
  <c r="AE437" l="1"/>
  <c r="AQ437" s="1"/>
  <c r="AR437" s="1"/>
  <c r="X438"/>
  <c r="AO438" s="1"/>
  <c r="AP438" s="1"/>
  <c r="AE438" l="1"/>
  <c r="AQ438" s="1"/>
  <c r="AR438" s="1"/>
  <c r="X439"/>
  <c r="AO439" s="1"/>
  <c r="AP439" s="1"/>
  <c r="AE439" l="1"/>
  <c r="AQ439" s="1"/>
  <c r="AR439" s="1"/>
  <c r="X440"/>
  <c r="AO440" s="1"/>
  <c r="AP440" s="1"/>
  <c r="X441" l="1"/>
  <c r="AO441" s="1"/>
  <c r="AP441" s="1"/>
  <c r="AE440"/>
  <c r="AQ440" s="1"/>
  <c r="AR440" s="1"/>
  <c r="X442" l="1"/>
  <c r="AO442" s="1"/>
  <c r="AP442" s="1"/>
  <c r="AE441"/>
  <c r="AQ441" s="1"/>
  <c r="AR441" s="1"/>
  <c r="X443" l="1"/>
  <c r="AO443" s="1"/>
  <c r="AP443" s="1"/>
  <c r="AE442"/>
  <c r="AQ442" s="1"/>
  <c r="AR442" s="1"/>
  <c r="AE443" l="1"/>
  <c r="AQ443" s="1"/>
  <c r="AR443" s="1"/>
  <c r="X444"/>
  <c r="AO444" s="1"/>
  <c r="AP444" s="1"/>
  <c r="X445" l="1"/>
  <c r="AO445" s="1"/>
  <c r="AP445" s="1"/>
  <c r="AE444"/>
  <c r="AQ444" s="1"/>
  <c r="AR444" s="1"/>
  <c r="X446" l="1"/>
  <c r="AO446" s="1"/>
  <c r="AP446" s="1"/>
  <c r="AE445"/>
  <c r="AQ445" s="1"/>
  <c r="AR445" s="1"/>
  <c r="AE446" l="1"/>
  <c r="AQ446" s="1"/>
  <c r="AR446" s="1"/>
  <c r="X447"/>
  <c r="AO447" s="1"/>
  <c r="AP447" s="1"/>
  <c r="AE447" l="1"/>
  <c r="AQ447" s="1"/>
  <c r="AR447" s="1"/>
  <c r="X448"/>
  <c r="AO448" s="1"/>
  <c r="AP448" s="1"/>
  <c r="AE448" l="1"/>
  <c r="AQ448" s="1"/>
  <c r="AR448" s="1"/>
  <c r="X449"/>
  <c r="AO449" s="1"/>
  <c r="AP449" s="1"/>
  <c r="X450" l="1"/>
  <c r="AO450" s="1"/>
  <c r="AP450" s="1"/>
  <c r="AE449"/>
  <c r="AQ449" s="1"/>
  <c r="AR449" s="1"/>
  <c r="AE450" l="1"/>
  <c r="AQ450" s="1"/>
  <c r="AR450" s="1"/>
  <c r="X451"/>
  <c r="AO451" s="1"/>
  <c r="AP451" s="1"/>
  <c r="AE451" l="1"/>
  <c r="AQ451" s="1"/>
  <c r="AR451" s="1"/>
  <c r="X452"/>
  <c r="AO452" s="1"/>
  <c r="AP452" s="1"/>
  <c r="X453" l="1"/>
  <c r="AO453" s="1"/>
  <c r="AP453" s="1"/>
  <c r="AE452"/>
  <c r="AQ452" s="1"/>
  <c r="AR452" s="1"/>
  <c r="AE453" l="1"/>
  <c r="AQ453" s="1"/>
  <c r="AR453" s="1"/>
  <c r="X454"/>
  <c r="AO454" s="1"/>
  <c r="AP454" s="1"/>
  <c r="X455" l="1"/>
  <c r="AO455" s="1"/>
  <c r="AP455" s="1"/>
  <c r="AE454"/>
  <c r="AQ454" s="1"/>
  <c r="AR454" s="1"/>
  <c r="X456" l="1"/>
  <c r="AO456" s="1"/>
  <c r="AP456" s="1"/>
  <c r="AE455"/>
  <c r="AQ455" s="1"/>
  <c r="AR455" s="1"/>
  <c r="AE456" l="1"/>
  <c r="AQ456" s="1"/>
  <c r="AR456" s="1"/>
  <c r="X457"/>
  <c r="AO457" s="1"/>
  <c r="AP457" s="1"/>
  <c r="AE457" l="1"/>
  <c r="AQ457" s="1"/>
  <c r="AR457" s="1"/>
  <c r="X458"/>
  <c r="AO458" s="1"/>
  <c r="AP458" s="1"/>
  <c r="AE458" l="1"/>
  <c r="AQ458" s="1"/>
  <c r="AR458" s="1"/>
  <c r="X459"/>
  <c r="AO459" s="1"/>
  <c r="AP459" s="1"/>
  <c r="AE459" l="1"/>
  <c r="AQ459" s="1"/>
  <c r="AR459" s="1"/>
  <c r="X460"/>
  <c r="AO460" s="1"/>
  <c r="AP460" s="1"/>
  <c r="AE460" l="1"/>
  <c r="AQ460" s="1"/>
  <c r="AR460" s="1"/>
  <c r="X461"/>
  <c r="AO461" s="1"/>
  <c r="AP461" s="1"/>
  <c r="X462" l="1"/>
  <c r="AO462" s="1"/>
  <c r="AP462" s="1"/>
  <c r="AE461"/>
  <c r="AQ461" s="1"/>
  <c r="AR461" s="1"/>
  <c r="X463" l="1"/>
  <c r="AO463" s="1"/>
  <c r="AP463" s="1"/>
  <c r="AE462"/>
  <c r="AQ462" s="1"/>
  <c r="AR462" s="1"/>
  <c r="AE463" l="1"/>
  <c r="AQ463" s="1"/>
  <c r="AR463" s="1"/>
  <c r="X464"/>
  <c r="AO464" s="1"/>
  <c r="AP464" s="1"/>
  <c r="X465" l="1"/>
  <c r="AO465" s="1"/>
  <c r="AP465" s="1"/>
  <c r="AE464"/>
  <c r="AQ464" s="1"/>
  <c r="AR464" s="1"/>
  <c r="AE465" l="1"/>
  <c r="AQ465" s="1"/>
  <c r="AR465" s="1"/>
  <c r="X466"/>
  <c r="AO466" s="1"/>
  <c r="AP466" s="1"/>
  <c r="X467" l="1"/>
  <c r="AO467" s="1"/>
  <c r="AP467" s="1"/>
  <c r="AE466"/>
  <c r="AQ466" s="1"/>
  <c r="AR466" s="1"/>
  <c r="X468" l="1"/>
  <c r="AO468" s="1"/>
  <c r="AP468" s="1"/>
  <c r="AE467"/>
  <c r="AQ467" s="1"/>
  <c r="AR467" s="1"/>
  <c r="AE468" l="1"/>
  <c r="AQ468" s="1"/>
  <c r="AR468" s="1"/>
  <c r="X469"/>
  <c r="AO469" s="1"/>
  <c r="AP469" s="1"/>
  <c r="X470" l="1"/>
  <c r="AO470" s="1"/>
  <c r="AP470" s="1"/>
  <c r="AE469"/>
  <c r="AQ469" s="1"/>
  <c r="AR469" s="1"/>
  <c r="AE470" l="1"/>
  <c r="AQ470" s="1"/>
  <c r="AR470" s="1"/>
  <c r="X471"/>
  <c r="AO471" s="1"/>
  <c r="AP471" s="1"/>
  <c r="AE471" l="1"/>
  <c r="AQ471" s="1"/>
  <c r="AR471" s="1"/>
  <c r="X472"/>
  <c r="AO472" s="1"/>
  <c r="AP472" s="1"/>
  <c r="X473" l="1"/>
  <c r="AO473" s="1"/>
  <c r="AP473" s="1"/>
  <c r="AE472"/>
  <c r="AQ472" s="1"/>
  <c r="AR472" s="1"/>
  <c r="AE473" l="1"/>
  <c r="AQ473" s="1"/>
  <c r="AR473" s="1"/>
  <c r="X474"/>
  <c r="AO474" s="1"/>
  <c r="AP474" s="1"/>
  <c r="X475" l="1"/>
  <c r="AO475" s="1"/>
  <c r="AP475" s="1"/>
  <c r="AE474"/>
  <c r="AQ474" s="1"/>
  <c r="AR474" s="1"/>
  <c r="X476" l="1"/>
  <c r="AO476" s="1"/>
  <c r="AP476" s="1"/>
  <c r="AE475"/>
  <c r="AQ475" s="1"/>
  <c r="AR475" s="1"/>
  <c r="AE476" l="1"/>
  <c r="AQ476" s="1"/>
  <c r="AR476" s="1"/>
  <c r="X477"/>
  <c r="AO477" s="1"/>
  <c r="AP477" s="1"/>
  <c r="X478" l="1"/>
  <c r="AO478" s="1"/>
  <c r="AP478" s="1"/>
  <c r="AE477"/>
  <c r="AQ477" s="1"/>
  <c r="AR477" s="1"/>
  <c r="AE478" l="1"/>
  <c r="AQ478" s="1"/>
  <c r="AR478" s="1"/>
  <c r="X479"/>
  <c r="AO479" s="1"/>
  <c r="AP479" s="1"/>
  <c r="AE479" l="1"/>
  <c r="AQ479" s="1"/>
  <c r="AR479" s="1"/>
  <c r="X480"/>
  <c r="AO480" s="1"/>
  <c r="AP480" s="1"/>
  <c r="X481" l="1"/>
  <c r="AO481" s="1"/>
  <c r="AP481" s="1"/>
  <c r="AE480"/>
  <c r="AQ480" s="1"/>
  <c r="AR480" s="1"/>
  <c r="AE481" l="1"/>
  <c r="AQ481" s="1"/>
  <c r="AR481" s="1"/>
  <c r="X482"/>
  <c r="AO482" s="1"/>
  <c r="AP482" s="1"/>
  <c r="AE482" l="1"/>
  <c r="AQ482" s="1"/>
  <c r="AR482" s="1"/>
  <c r="X483"/>
  <c r="AO483" s="1"/>
  <c r="AP483" s="1"/>
  <c r="X484" l="1"/>
  <c r="AO484" s="1"/>
  <c r="AP484" s="1"/>
  <c r="AE483"/>
  <c r="AQ483" s="1"/>
  <c r="AR483" s="1"/>
  <c r="X485" l="1"/>
  <c r="AO485" s="1"/>
  <c r="AP485" s="1"/>
  <c r="AE484"/>
  <c r="AQ484" s="1"/>
  <c r="AR484" s="1"/>
  <c r="AE485" l="1"/>
  <c r="AQ485" s="1"/>
  <c r="AR485" s="1"/>
  <c r="X486"/>
  <c r="AO486" s="1"/>
  <c r="AP486" s="1"/>
  <c r="X487" l="1"/>
  <c r="AO487" s="1"/>
  <c r="AP487" s="1"/>
  <c r="AE486"/>
  <c r="AQ486" s="1"/>
  <c r="AR486" s="1"/>
  <c r="AE487" l="1"/>
  <c r="AQ487" s="1"/>
  <c r="AR487" s="1"/>
  <c r="X488"/>
  <c r="AO488" s="1"/>
  <c r="AP488" s="1"/>
  <c r="AE488" l="1"/>
  <c r="AQ488" s="1"/>
  <c r="AR488" s="1"/>
  <c r="X489"/>
  <c r="AO489" s="1"/>
  <c r="AP489" s="1"/>
  <c r="AE489" l="1"/>
  <c r="AQ489" s="1"/>
  <c r="AR489" s="1"/>
  <c r="X490"/>
  <c r="AO490" s="1"/>
  <c r="AP490" s="1"/>
  <c r="X491" l="1"/>
  <c r="AO491" s="1"/>
  <c r="AP491" s="1"/>
  <c r="AE490"/>
  <c r="AQ490" s="1"/>
  <c r="AR490" s="1"/>
  <c r="X492" l="1"/>
  <c r="AO492" s="1"/>
  <c r="AP492" s="1"/>
  <c r="AE491"/>
  <c r="AQ491" s="1"/>
  <c r="AR491" s="1"/>
  <c r="AE492" l="1"/>
  <c r="AQ492" s="1"/>
  <c r="AR492" s="1"/>
  <c r="X493"/>
  <c r="AO493" s="1"/>
  <c r="AP493" s="1"/>
  <c r="X494" l="1"/>
  <c r="AO494" s="1"/>
  <c r="AP494" s="1"/>
  <c r="AE493"/>
  <c r="AQ493" s="1"/>
  <c r="AR493" s="1"/>
  <c r="X495" l="1"/>
  <c r="AO495" s="1"/>
  <c r="AP495" s="1"/>
  <c r="AE494"/>
  <c r="AQ494" s="1"/>
  <c r="AR494" s="1"/>
  <c r="AE495" l="1"/>
  <c r="AQ495" s="1"/>
  <c r="AR495" s="1"/>
  <c r="X496"/>
  <c r="AO496" s="1"/>
  <c r="AP496" s="1"/>
  <c r="X497" l="1"/>
  <c r="AO497" s="1"/>
  <c r="AP497" s="1"/>
  <c r="AE496"/>
  <c r="AQ496" s="1"/>
  <c r="AR496" s="1"/>
  <c r="AE497" l="1"/>
  <c r="AQ497" s="1"/>
  <c r="AR497" s="1"/>
  <c r="X498"/>
  <c r="AO498" s="1"/>
  <c r="AP498" s="1"/>
  <c r="X499" l="1"/>
  <c r="AO499" s="1"/>
  <c r="AP499" s="1"/>
  <c r="AE498"/>
  <c r="AQ498" s="1"/>
  <c r="AR498" s="1"/>
  <c r="X500" l="1"/>
  <c r="AO500" s="1"/>
  <c r="AP500" s="1"/>
  <c r="AE499"/>
  <c r="AQ499" s="1"/>
  <c r="AR499" s="1"/>
  <c r="AE500" l="1"/>
  <c r="AQ500" s="1"/>
  <c r="AR500" s="1"/>
  <c r="X501"/>
  <c r="AO501" s="1"/>
  <c r="AP501" s="1"/>
  <c r="X502" l="1"/>
  <c r="AO502" s="1"/>
  <c r="AP502" s="1"/>
  <c r="AE501"/>
  <c r="AQ501" s="1"/>
  <c r="AR501" s="1"/>
  <c r="AE502" l="1"/>
  <c r="AQ502" s="1"/>
  <c r="AR502" s="1"/>
  <c r="X503"/>
  <c r="AO503" s="1"/>
  <c r="AP503" s="1"/>
  <c r="AE503" l="1"/>
  <c r="AQ503" s="1"/>
  <c r="AR503" s="1"/>
  <c r="X504"/>
  <c r="AO504" s="1"/>
  <c r="AP504" s="1"/>
  <c r="AE504" l="1"/>
  <c r="AQ504" s="1"/>
  <c r="AR504" s="1"/>
  <c r="X505"/>
  <c r="AO505" s="1"/>
  <c r="AP505" s="1"/>
  <c r="X506" l="1"/>
  <c r="AO506" s="1"/>
  <c r="AP506" s="1"/>
  <c r="AE505"/>
  <c r="AQ505" s="1"/>
  <c r="AR505" s="1"/>
  <c r="AE506" l="1"/>
  <c r="AQ506" s="1"/>
  <c r="AR506" s="1"/>
  <c r="X507"/>
  <c r="AO507" s="1"/>
  <c r="AP507" s="1"/>
  <c r="X508" l="1"/>
  <c r="AO508" s="1"/>
  <c r="AP508" s="1"/>
  <c r="AE507"/>
  <c r="AQ507" s="1"/>
  <c r="AR507" s="1"/>
  <c r="X509" l="1"/>
  <c r="AO509" s="1"/>
  <c r="AP509" s="1"/>
  <c r="AE508"/>
  <c r="AQ508" s="1"/>
  <c r="AR508" s="1"/>
  <c r="X510" l="1"/>
  <c r="AO510" s="1"/>
  <c r="AP510" s="1"/>
  <c r="AE509"/>
  <c r="AQ509" s="1"/>
  <c r="AR509" s="1"/>
  <c r="X511" l="1"/>
  <c r="AO511" s="1"/>
  <c r="AP511" s="1"/>
  <c r="AE510"/>
  <c r="AQ510" s="1"/>
  <c r="AR510" s="1"/>
  <c r="X512" l="1"/>
  <c r="AO512" s="1"/>
  <c r="AP512" s="1"/>
  <c r="AE511"/>
  <c r="AQ511" s="1"/>
  <c r="AR511" s="1"/>
  <c r="AE512" l="1"/>
  <c r="AQ512" s="1"/>
  <c r="AR512" s="1"/>
  <c r="X513"/>
  <c r="AO513" s="1"/>
  <c r="AP513" s="1"/>
  <c r="X514" l="1"/>
  <c r="AO514" s="1"/>
  <c r="AP514" s="1"/>
  <c r="AE513"/>
  <c r="AQ513" s="1"/>
  <c r="AR513" s="1"/>
  <c r="AE514" l="1"/>
  <c r="AQ514" s="1"/>
  <c r="AR514" s="1"/>
  <c r="X515"/>
  <c r="AO515" s="1"/>
  <c r="AP515" s="1"/>
  <c r="X516" l="1"/>
  <c r="AO516" s="1"/>
  <c r="AP516" s="1"/>
  <c r="AE515"/>
  <c r="AQ515" s="1"/>
  <c r="AR515" s="1"/>
  <c r="AE516" l="1"/>
  <c r="AQ516" s="1"/>
  <c r="AR516" s="1"/>
  <c r="X517"/>
  <c r="AO517" s="1"/>
  <c r="AP517" s="1"/>
  <c r="X518" l="1"/>
  <c r="AO518" s="1"/>
  <c r="AP518" s="1"/>
  <c r="AE517"/>
  <c r="AQ517" s="1"/>
  <c r="AR517" s="1"/>
  <c r="X519" l="1"/>
  <c r="AO519" s="1"/>
  <c r="AP519" s="1"/>
  <c r="AE518"/>
  <c r="AQ518" s="1"/>
  <c r="AR518" s="1"/>
  <c r="AE519" l="1"/>
  <c r="AQ519" s="1"/>
  <c r="AR519" s="1"/>
  <c r="X520"/>
  <c r="AO520" s="1"/>
  <c r="AP520" s="1"/>
  <c r="AE520" l="1"/>
  <c r="AQ520" s="1"/>
  <c r="AR520" s="1"/>
  <c r="X521"/>
  <c r="AO521" s="1"/>
  <c r="AP521" s="1"/>
  <c r="X522" l="1"/>
  <c r="AO522" s="1"/>
  <c r="AP522" s="1"/>
  <c r="AE521"/>
  <c r="AQ521" s="1"/>
  <c r="AR521" s="1"/>
  <c r="X523" l="1"/>
  <c r="AO523" s="1"/>
  <c r="AP523" s="1"/>
  <c r="AE522"/>
  <c r="AQ522" s="1"/>
  <c r="AR522" s="1"/>
  <c r="AE523" l="1"/>
  <c r="AQ523" s="1"/>
  <c r="AR523" s="1"/>
  <c r="X524"/>
  <c r="AO524" s="1"/>
  <c r="AP524" s="1"/>
  <c r="X525" l="1"/>
  <c r="AO525" s="1"/>
  <c r="AP525" s="1"/>
  <c r="AE524"/>
  <c r="AQ524" s="1"/>
  <c r="AR524" s="1"/>
  <c r="X526" l="1"/>
  <c r="AO526" s="1"/>
  <c r="AP526" s="1"/>
  <c r="AE525"/>
  <c r="AQ525" s="1"/>
  <c r="AR525" s="1"/>
  <c r="AE526" l="1"/>
  <c r="AQ526" s="1"/>
  <c r="AR526" s="1"/>
  <c r="X527"/>
  <c r="AO527" s="1"/>
  <c r="AP527" s="1"/>
  <c r="X528" l="1"/>
  <c r="AO528" s="1"/>
  <c r="AP528" s="1"/>
  <c r="AE527"/>
  <c r="AQ527" s="1"/>
  <c r="AR527" s="1"/>
  <c r="X529" l="1"/>
  <c r="AO529" s="1"/>
  <c r="AP529" s="1"/>
  <c r="AE528"/>
  <c r="AQ528" s="1"/>
  <c r="AR528" s="1"/>
  <c r="AE529" l="1"/>
  <c r="AQ529" s="1"/>
  <c r="AR529" s="1"/>
  <c r="X530"/>
  <c r="AO530" s="1"/>
  <c r="AP530" s="1"/>
  <c r="X531" l="1"/>
  <c r="AO531" s="1"/>
  <c r="AP531" s="1"/>
  <c r="AE530"/>
  <c r="AQ530" s="1"/>
  <c r="AR530" s="1"/>
  <c r="X532" l="1"/>
  <c r="AO532" s="1"/>
  <c r="AP532" s="1"/>
  <c r="AE531"/>
  <c r="AQ531" s="1"/>
  <c r="AR531" s="1"/>
  <c r="AE532" l="1"/>
  <c r="AQ532" s="1"/>
  <c r="AR532" s="1"/>
  <c r="X533"/>
  <c r="AO533" s="1"/>
  <c r="AP533" s="1"/>
  <c r="X534" l="1"/>
  <c r="AO534" s="1"/>
  <c r="AP534" s="1"/>
  <c r="AE533"/>
  <c r="AQ533" s="1"/>
  <c r="AR533" s="1"/>
  <c r="AE534" l="1"/>
  <c r="AQ534" s="1"/>
  <c r="AR534" s="1"/>
  <c r="X535"/>
  <c r="AO535" s="1"/>
  <c r="AP535" s="1"/>
  <c r="X536" l="1"/>
  <c r="AO536" s="1"/>
  <c r="AP536" s="1"/>
  <c r="AE535"/>
  <c r="AQ535" s="1"/>
  <c r="AR535" s="1"/>
  <c r="AE536" l="1"/>
  <c r="AQ536" s="1"/>
  <c r="AR536" s="1"/>
  <c r="X537"/>
  <c r="AO537" s="1"/>
  <c r="AP537" s="1"/>
  <c r="AE537" l="1"/>
  <c r="AQ537" s="1"/>
  <c r="AR537" s="1"/>
  <c r="X538"/>
  <c r="AO538" s="1"/>
  <c r="AP538" s="1"/>
  <c r="AE538" l="1"/>
  <c r="AQ538" s="1"/>
  <c r="AR538" s="1"/>
  <c r="X539"/>
  <c r="AO539" s="1"/>
  <c r="AP539" s="1"/>
  <c r="AE539" l="1"/>
  <c r="AQ539" s="1"/>
  <c r="AR539" s="1"/>
  <c r="X540"/>
  <c r="AO540" s="1"/>
  <c r="AP540" s="1"/>
  <c r="AE540" l="1"/>
  <c r="AQ540" s="1"/>
  <c r="AR540" s="1"/>
  <c r="X541"/>
  <c r="AO541" s="1"/>
  <c r="AP541" s="1"/>
  <c r="AE541" l="1"/>
  <c r="AQ541" s="1"/>
  <c r="AR541" s="1"/>
  <c r="X542"/>
  <c r="AO542" s="1"/>
  <c r="AP542" s="1"/>
  <c r="X543" l="1"/>
  <c r="AO543" s="1"/>
  <c r="AP543" s="1"/>
  <c r="AE542"/>
  <c r="AQ542" s="1"/>
  <c r="AR542" s="1"/>
  <c r="AE543" l="1"/>
  <c r="AQ543" s="1"/>
  <c r="AR543" s="1"/>
  <c r="X544"/>
  <c r="AO544" s="1"/>
  <c r="AP544" s="1"/>
  <c r="X545" l="1"/>
  <c r="AO545" s="1"/>
  <c r="AP545" s="1"/>
  <c r="AE544"/>
  <c r="AQ544" s="1"/>
  <c r="AR544" s="1"/>
  <c r="AE545" l="1"/>
  <c r="AQ545" s="1"/>
  <c r="AR545" s="1"/>
  <c r="X546"/>
  <c r="AO546" s="1"/>
  <c r="AP546" s="1"/>
  <c r="X547" l="1"/>
  <c r="AO547" s="1"/>
  <c r="AP547" s="1"/>
  <c r="AE546"/>
  <c r="AQ546" s="1"/>
  <c r="AR546" s="1"/>
  <c r="AE547" l="1"/>
  <c r="AQ547" s="1"/>
  <c r="AR547" s="1"/>
  <c r="X548"/>
  <c r="AO548" s="1"/>
  <c r="AP548" s="1"/>
  <c r="AE548" l="1"/>
  <c r="AQ548" s="1"/>
  <c r="AR548" s="1"/>
  <c r="X549"/>
  <c r="AO549" s="1"/>
  <c r="AP549" s="1"/>
  <c r="AE549" l="1"/>
  <c r="AQ549" s="1"/>
  <c r="AR549" s="1"/>
  <c r="X550"/>
  <c r="AO550" s="1"/>
  <c r="AP550" s="1"/>
  <c r="AE550" l="1"/>
  <c r="AQ550" s="1"/>
  <c r="AR550" s="1"/>
  <c r="X551"/>
  <c r="AO551" s="1"/>
  <c r="AP551" s="1"/>
  <c r="X552" l="1"/>
  <c r="AO552" s="1"/>
  <c r="AP552" s="1"/>
  <c r="AE551"/>
  <c r="AQ551" s="1"/>
  <c r="AR551" s="1"/>
  <c r="X553" l="1"/>
  <c r="AO553" s="1"/>
  <c r="AP553" s="1"/>
  <c r="AE552"/>
  <c r="AQ552" s="1"/>
  <c r="AR552" s="1"/>
  <c r="X554" l="1"/>
  <c r="AO554" s="1"/>
  <c r="AP554" s="1"/>
  <c r="AE553"/>
  <c r="AQ553" s="1"/>
  <c r="AR553" s="1"/>
  <c r="X555" l="1"/>
  <c r="AO555" s="1"/>
  <c r="AP555" s="1"/>
  <c r="AE554"/>
  <c r="AQ554" s="1"/>
  <c r="AR554" s="1"/>
  <c r="X556" l="1"/>
  <c r="AO556" s="1"/>
  <c r="AP556" s="1"/>
  <c r="AE555"/>
  <c r="AQ555" s="1"/>
  <c r="AR555" s="1"/>
  <c r="AE556" l="1"/>
  <c r="AQ556" s="1"/>
  <c r="AR556" s="1"/>
  <c r="X557"/>
  <c r="AO557" s="1"/>
  <c r="AP557" s="1"/>
  <c r="AE557" l="1"/>
  <c r="AQ557" s="1"/>
  <c r="AR557" s="1"/>
  <c r="X558"/>
  <c r="AO558" s="1"/>
  <c r="AP558" s="1"/>
  <c r="X559" l="1"/>
  <c r="AO559" s="1"/>
  <c r="AP559" s="1"/>
  <c r="AE558"/>
  <c r="AQ558" s="1"/>
  <c r="AR558" s="1"/>
  <c r="X560" l="1"/>
  <c r="AO560" s="1"/>
  <c r="AP560" s="1"/>
  <c r="AE559"/>
  <c r="AQ559" s="1"/>
  <c r="AR559" s="1"/>
  <c r="AE560" l="1"/>
  <c r="AQ560" s="1"/>
  <c r="AR560" s="1"/>
  <c r="X561"/>
  <c r="AO561" s="1"/>
  <c r="AP561" s="1"/>
  <c r="AE561" l="1"/>
  <c r="AQ561" s="1"/>
  <c r="AR561" s="1"/>
  <c r="X562"/>
  <c r="AO562" s="1"/>
  <c r="AP562" s="1"/>
  <c r="X563" l="1"/>
  <c r="AO563" s="1"/>
  <c r="AP563" s="1"/>
  <c r="AE562"/>
  <c r="AQ562" s="1"/>
  <c r="AR562" s="1"/>
  <c r="X564" l="1"/>
  <c r="AO564" s="1"/>
  <c r="AP564" s="1"/>
  <c r="AE563"/>
  <c r="AQ563" s="1"/>
  <c r="AR563" s="1"/>
  <c r="AE564" l="1"/>
  <c r="AQ564" s="1"/>
  <c r="AR564" s="1"/>
  <c r="X565"/>
  <c r="AO565" s="1"/>
  <c r="AP565" s="1"/>
  <c r="X566" l="1"/>
  <c r="AO566" s="1"/>
  <c r="AP566" s="1"/>
  <c r="AE565"/>
  <c r="AQ565" s="1"/>
  <c r="AR565" s="1"/>
  <c r="X567" l="1"/>
  <c r="AO567" s="1"/>
  <c r="AP567" s="1"/>
  <c r="AE566"/>
  <c r="AQ566" s="1"/>
  <c r="AR566" s="1"/>
  <c r="AE567" l="1"/>
  <c r="AQ567" s="1"/>
  <c r="AR567" s="1"/>
  <c r="X568"/>
  <c r="AO568" s="1"/>
  <c r="AP568" s="1"/>
  <c r="X569" l="1"/>
  <c r="AO569" s="1"/>
  <c r="AP569" s="1"/>
  <c r="AE568"/>
  <c r="AQ568" s="1"/>
  <c r="AR568" s="1"/>
  <c r="X570" l="1"/>
  <c r="AO570" s="1"/>
  <c r="AP570" s="1"/>
  <c r="AE569"/>
  <c r="AQ569" s="1"/>
  <c r="AR569" s="1"/>
  <c r="X571" l="1"/>
  <c r="AO571" s="1"/>
  <c r="AP571" s="1"/>
  <c r="AE570"/>
  <c r="AQ570" s="1"/>
  <c r="AR570" s="1"/>
  <c r="X572" l="1"/>
  <c r="AO572" s="1"/>
  <c r="AP572" s="1"/>
  <c r="AE571"/>
  <c r="AQ571" s="1"/>
  <c r="AR571" s="1"/>
  <c r="AE572" l="1"/>
  <c r="AQ572" s="1"/>
  <c r="AR572" s="1"/>
  <c r="X573"/>
  <c r="AO573" s="1"/>
  <c r="AP573" s="1"/>
  <c r="X574" l="1"/>
  <c r="AO574" s="1"/>
  <c r="AP574" s="1"/>
  <c r="AE573"/>
  <c r="AQ573" s="1"/>
  <c r="AR573" s="1"/>
  <c r="X575" l="1"/>
  <c r="AO575" s="1"/>
  <c r="AP575" s="1"/>
  <c r="AE574"/>
  <c r="AQ574" s="1"/>
  <c r="AR574" s="1"/>
  <c r="AE575" l="1"/>
  <c r="AQ575" s="1"/>
  <c r="AR575" s="1"/>
  <c r="X576"/>
  <c r="AO576" s="1"/>
  <c r="AP576" s="1"/>
  <c r="X577" l="1"/>
  <c r="AO577" s="1"/>
  <c r="AP577" s="1"/>
  <c r="AE576"/>
  <c r="AQ576" s="1"/>
  <c r="AR576" s="1"/>
  <c r="X578" l="1"/>
  <c r="AO578" s="1"/>
  <c r="AP578" s="1"/>
  <c r="AE577"/>
  <c r="AQ577" s="1"/>
  <c r="AR577" s="1"/>
  <c r="AE578" l="1"/>
  <c r="AQ578" s="1"/>
  <c r="AR578" s="1"/>
  <c r="X579"/>
  <c r="AO579" s="1"/>
  <c r="AP579" s="1"/>
  <c r="X580" l="1"/>
  <c r="AO580" s="1"/>
  <c r="AP580" s="1"/>
  <c r="AE579"/>
  <c r="AQ579" s="1"/>
  <c r="AR579" s="1"/>
  <c r="X581" l="1"/>
  <c r="AO581" s="1"/>
  <c r="AP581" s="1"/>
  <c r="AE580"/>
  <c r="AQ580" s="1"/>
  <c r="AR580" s="1"/>
  <c r="X582" l="1"/>
  <c r="AO582" s="1"/>
  <c r="AP582" s="1"/>
  <c r="AE581"/>
  <c r="AQ581" s="1"/>
  <c r="AR581" s="1"/>
  <c r="X583" l="1"/>
  <c r="AO583" s="1"/>
  <c r="AP583" s="1"/>
  <c r="AE582"/>
  <c r="AQ582" s="1"/>
  <c r="AR582" s="1"/>
  <c r="X584" l="1"/>
  <c r="AO584" s="1"/>
  <c r="AP584" s="1"/>
  <c r="AE583"/>
  <c r="AQ583" s="1"/>
  <c r="AR583" s="1"/>
  <c r="AE584" l="1"/>
  <c r="AQ584" s="1"/>
  <c r="AR584" s="1"/>
  <c r="X585"/>
  <c r="AO585" s="1"/>
  <c r="AP585" s="1"/>
  <c r="AE585" l="1"/>
  <c r="AQ585" s="1"/>
  <c r="AR585" s="1"/>
  <c r="X586"/>
  <c r="AO586" s="1"/>
  <c r="AP586" s="1"/>
  <c r="X587" l="1"/>
  <c r="AO587" s="1"/>
  <c r="AP587" s="1"/>
  <c r="AE586"/>
  <c r="AQ586" s="1"/>
  <c r="AR586" s="1"/>
  <c r="AE587" l="1"/>
  <c r="AQ587" s="1"/>
  <c r="AR587" s="1"/>
  <c r="X588"/>
  <c r="AO588" s="1"/>
  <c r="AP588" s="1"/>
  <c r="AE588" l="1"/>
  <c r="AQ588" s="1"/>
  <c r="AR588" s="1"/>
  <c r="X589"/>
  <c r="AO589" s="1"/>
  <c r="AP589" s="1"/>
  <c r="X590" l="1"/>
  <c r="AO590" s="1"/>
  <c r="AP590" s="1"/>
  <c r="AE589"/>
  <c r="AQ589" s="1"/>
  <c r="AR589" s="1"/>
  <c r="AE590" l="1"/>
  <c r="AQ590" s="1"/>
  <c r="AR590" s="1"/>
  <c r="X591"/>
  <c r="AO591" s="1"/>
  <c r="AP591" s="1"/>
  <c r="AE591" l="1"/>
  <c r="AQ591" s="1"/>
  <c r="AR591" s="1"/>
  <c r="X592"/>
  <c r="AO592" s="1"/>
  <c r="AP592" s="1"/>
  <c r="X593" l="1"/>
  <c r="AO593" s="1"/>
  <c r="AP593" s="1"/>
  <c r="AE592"/>
  <c r="AQ592" s="1"/>
  <c r="AR592" s="1"/>
  <c r="AE593" l="1"/>
  <c r="AQ593" s="1"/>
  <c r="AR593" s="1"/>
  <c r="X594"/>
  <c r="AO594" s="1"/>
  <c r="AP594" s="1"/>
  <c r="X595" l="1"/>
  <c r="AO595" s="1"/>
  <c r="AP595" s="1"/>
  <c r="AE594"/>
  <c r="AQ594" s="1"/>
  <c r="AR594" s="1"/>
  <c r="AE595" l="1"/>
  <c r="AQ595" s="1"/>
  <c r="AR595" s="1"/>
  <c r="X596"/>
  <c r="AO596" s="1"/>
  <c r="AP596" s="1"/>
  <c r="X597" l="1"/>
  <c r="AO597" s="1"/>
  <c r="AP597" s="1"/>
  <c r="AE596"/>
  <c r="AQ596" s="1"/>
  <c r="AR596" s="1"/>
  <c r="AE597" l="1"/>
  <c r="AQ597" s="1"/>
  <c r="AR597" s="1"/>
  <c r="X598"/>
  <c r="AO598" s="1"/>
  <c r="AP598" s="1"/>
  <c r="X599" l="1"/>
  <c r="AO599" s="1"/>
  <c r="AP599" s="1"/>
  <c r="AE598"/>
  <c r="AQ598" s="1"/>
  <c r="AR598" s="1"/>
  <c r="X600" l="1"/>
  <c r="AO600" s="1"/>
  <c r="AP600" s="1"/>
  <c r="AE599"/>
  <c r="AQ599" s="1"/>
  <c r="AR599" s="1"/>
  <c r="X601" l="1"/>
  <c r="AO601" s="1"/>
  <c r="AP601" s="1"/>
  <c r="AE600"/>
  <c r="AQ600" s="1"/>
  <c r="AR600" s="1"/>
  <c r="X602" l="1"/>
  <c r="AO602" s="1"/>
  <c r="AP602" s="1"/>
  <c r="AE601"/>
  <c r="AQ601" s="1"/>
  <c r="AR601" s="1"/>
  <c r="AE602" l="1"/>
  <c r="AQ602" s="1"/>
  <c r="AR602" s="1"/>
  <c r="X603"/>
  <c r="AO603" s="1"/>
  <c r="AP603" s="1"/>
  <c r="X604" l="1"/>
  <c r="AO604" s="1"/>
  <c r="AP604" s="1"/>
  <c r="AE603"/>
  <c r="AQ603" s="1"/>
  <c r="AR603" s="1"/>
  <c r="AE604" l="1"/>
  <c r="AQ604" s="1"/>
  <c r="AR604" s="1"/>
  <c r="X605"/>
  <c r="AO605" s="1"/>
  <c r="AP605" s="1"/>
  <c r="X606" l="1"/>
  <c r="AO606" s="1"/>
  <c r="AP606" s="1"/>
  <c r="AE605"/>
  <c r="AQ605" s="1"/>
  <c r="AR605" s="1"/>
  <c r="X607" l="1"/>
  <c r="AO607" s="1"/>
  <c r="AP607" s="1"/>
  <c r="AE606"/>
  <c r="AQ606" s="1"/>
  <c r="AR606" s="1"/>
  <c r="AE607" l="1"/>
  <c r="AQ607" s="1"/>
  <c r="AR607" s="1"/>
  <c r="X608"/>
  <c r="AO608" s="1"/>
  <c r="AP608" s="1"/>
  <c r="AE608" l="1"/>
  <c r="AQ608" s="1"/>
  <c r="AR608" s="1"/>
  <c r="X609"/>
  <c r="AO609" s="1"/>
  <c r="AP609" s="1"/>
  <c r="X610" l="1"/>
  <c r="AO610" s="1"/>
  <c r="AP610" s="1"/>
  <c r="AE609"/>
  <c r="AQ609" s="1"/>
  <c r="AR609" s="1"/>
  <c r="X611" l="1"/>
  <c r="AO611" s="1"/>
  <c r="AP611" s="1"/>
  <c r="AE610"/>
  <c r="AQ610" s="1"/>
  <c r="AR610" s="1"/>
  <c r="X612" l="1"/>
  <c r="AO612" s="1"/>
  <c r="AP612" s="1"/>
  <c r="AE611"/>
  <c r="AQ611" s="1"/>
  <c r="AR611" s="1"/>
  <c r="X613" l="1"/>
  <c r="AO613" s="1"/>
  <c r="AP613" s="1"/>
  <c r="AE612"/>
  <c r="AQ612" s="1"/>
  <c r="AR612" s="1"/>
  <c r="AE613" l="1"/>
  <c r="AQ613" s="1"/>
  <c r="AR613" s="1"/>
  <c r="X614"/>
  <c r="AO614" s="1"/>
  <c r="AP614" s="1"/>
  <c r="AE614" l="1"/>
  <c r="AQ614" s="1"/>
  <c r="AR614" s="1"/>
  <c r="X615"/>
  <c r="AO615" s="1"/>
  <c r="AP615" s="1"/>
  <c r="AE615" l="1"/>
  <c r="AQ615" s="1"/>
  <c r="AR615" s="1"/>
  <c r="X616"/>
  <c r="AO616" s="1"/>
  <c r="AP616" s="1"/>
  <c r="X617" l="1"/>
  <c r="AO617" s="1"/>
  <c r="AP617" s="1"/>
  <c r="AE616"/>
  <c r="AQ616" s="1"/>
  <c r="AR616" s="1"/>
  <c r="X618" l="1"/>
  <c r="AO618" s="1"/>
  <c r="AP618" s="1"/>
  <c r="AE617"/>
  <c r="AQ617" s="1"/>
  <c r="AR617" s="1"/>
  <c r="AE618" l="1"/>
  <c r="AQ618" s="1"/>
  <c r="AR618" s="1"/>
  <c r="X619"/>
  <c r="AO619" s="1"/>
  <c r="AP619" s="1"/>
  <c r="X620" l="1"/>
  <c r="AO620" s="1"/>
  <c r="AP620" s="1"/>
  <c r="AE619"/>
  <c r="AQ619" s="1"/>
  <c r="AR619" s="1"/>
  <c r="X621" l="1"/>
  <c r="AO621" s="1"/>
  <c r="AP621" s="1"/>
  <c r="AE620"/>
  <c r="AQ620" s="1"/>
  <c r="AR620" s="1"/>
  <c r="AE621" l="1"/>
  <c r="AQ621" s="1"/>
  <c r="AR621" s="1"/>
  <c r="X622"/>
  <c r="AO622" s="1"/>
  <c r="AP622" s="1"/>
  <c r="AE622" l="1"/>
  <c r="AQ622" s="1"/>
  <c r="AR622" s="1"/>
  <c r="X623"/>
  <c r="AO623" s="1"/>
  <c r="AP623" s="1"/>
  <c r="AE623" l="1"/>
  <c r="AQ623" s="1"/>
  <c r="AR623" s="1"/>
  <c r="X624"/>
  <c r="AO624" s="1"/>
  <c r="AP624" s="1"/>
  <c r="AE624" l="1"/>
  <c r="AQ624" s="1"/>
  <c r="AR624" s="1"/>
  <c r="X625"/>
  <c r="AO625" s="1"/>
  <c r="AP625" s="1"/>
  <c r="X626" l="1"/>
  <c r="AO626" s="1"/>
  <c r="AP626" s="1"/>
  <c r="AE625"/>
  <c r="AQ625" s="1"/>
  <c r="AR625" s="1"/>
  <c r="AE626" l="1"/>
  <c r="AQ626" s="1"/>
  <c r="AR626" s="1"/>
  <c r="X627"/>
  <c r="AO627" s="1"/>
  <c r="AP627" s="1"/>
  <c r="AE627" l="1"/>
  <c r="AQ627" s="1"/>
  <c r="AR627" s="1"/>
  <c r="X628"/>
  <c r="AO628" s="1"/>
  <c r="AP628" s="1"/>
  <c r="X629" l="1"/>
  <c r="AO629" s="1"/>
  <c r="AP629" s="1"/>
  <c r="AE628"/>
  <c r="AQ628" s="1"/>
  <c r="AR628" s="1"/>
  <c r="X630" l="1"/>
  <c r="AO630" s="1"/>
  <c r="AP630" s="1"/>
  <c r="AE629"/>
  <c r="AQ629" s="1"/>
  <c r="AR629" s="1"/>
  <c r="AE630" l="1"/>
  <c r="AQ630" s="1"/>
  <c r="AR630" s="1"/>
  <c r="X631"/>
  <c r="AO631" s="1"/>
  <c r="AP631" s="1"/>
  <c r="AE631" l="1"/>
  <c r="AQ631" s="1"/>
  <c r="AR631" s="1"/>
  <c r="X632"/>
  <c r="AO632" s="1"/>
  <c r="AP632" s="1"/>
  <c r="AE632" l="1"/>
  <c r="AQ632" s="1"/>
  <c r="AR632" s="1"/>
  <c r="X633"/>
  <c r="AO633" s="1"/>
  <c r="AP633" s="1"/>
  <c r="X634" l="1"/>
  <c r="AO634" s="1"/>
  <c r="AP634" s="1"/>
  <c r="AE633"/>
  <c r="AQ633" s="1"/>
  <c r="AR633" s="1"/>
  <c r="AE634" l="1"/>
  <c r="AQ634" s="1"/>
  <c r="AR634" s="1"/>
  <c r="X635"/>
  <c r="AO635" s="1"/>
  <c r="AP635" s="1"/>
  <c r="X636" l="1"/>
  <c r="AO636" s="1"/>
  <c r="AP636" s="1"/>
  <c r="AE635"/>
  <c r="AQ635" s="1"/>
  <c r="AR635" s="1"/>
  <c r="AE636" l="1"/>
  <c r="AQ636" s="1"/>
  <c r="AR636" s="1"/>
  <c r="X637"/>
  <c r="AO637" s="1"/>
  <c r="AP637" s="1"/>
  <c r="X638" l="1"/>
  <c r="AO638" s="1"/>
  <c r="AP638" s="1"/>
  <c r="AE637"/>
  <c r="AQ637" s="1"/>
  <c r="AR637" s="1"/>
  <c r="X639" l="1"/>
  <c r="AO639" s="1"/>
  <c r="AP639" s="1"/>
  <c r="AE638"/>
  <c r="AQ638" s="1"/>
  <c r="AR638" s="1"/>
  <c r="AE639" l="1"/>
  <c r="AQ639" s="1"/>
  <c r="AR639" s="1"/>
  <c r="X640"/>
  <c r="AO640" s="1"/>
  <c r="AP640" s="1"/>
  <c r="AE640" l="1"/>
  <c r="AQ640" s="1"/>
  <c r="AR640" s="1"/>
  <c r="X641"/>
  <c r="AO641" s="1"/>
  <c r="AP641" s="1"/>
  <c r="X642" l="1"/>
  <c r="AO642" s="1"/>
  <c r="AP642" s="1"/>
  <c r="AE641"/>
  <c r="AQ641" s="1"/>
  <c r="AR641" s="1"/>
  <c r="X643" l="1"/>
  <c r="AO643" s="1"/>
  <c r="AP643" s="1"/>
  <c r="AE642"/>
  <c r="AQ642" s="1"/>
  <c r="AR642" s="1"/>
  <c r="AE643" l="1"/>
  <c r="AQ643" s="1"/>
  <c r="AR643" s="1"/>
  <c r="X644"/>
  <c r="AO644" s="1"/>
  <c r="AP644" s="1"/>
  <c r="AE644" l="1"/>
  <c r="AQ644" s="1"/>
  <c r="AR644" s="1"/>
  <c r="X645"/>
  <c r="AO645" s="1"/>
  <c r="AP645" s="1"/>
  <c r="AE645" l="1"/>
  <c r="AQ645" s="1"/>
  <c r="AR645" s="1"/>
  <c r="X646"/>
  <c r="AO646" s="1"/>
  <c r="AP646" s="1"/>
  <c r="AE646" l="1"/>
  <c r="AQ646" s="1"/>
  <c r="AR646" s="1"/>
  <c r="X647"/>
  <c r="AO647" s="1"/>
  <c r="AP647" s="1"/>
  <c r="X648" l="1"/>
  <c r="AO648" s="1"/>
  <c r="AP648" s="1"/>
  <c r="AE647"/>
  <c r="AQ647" s="1"/>
  <c r="AR647" s="1"/>
  <c r="AE648" l="1"/>
  <c r="AQ648" s="1"/>
  <c r="AR648" s="1"/>
  <c r="X649"/>
  <c r="AO649" s="1"/>
  <c r="AP649" s="1"/>
  <c r="AE649" l="1"/>
  <c r="AQ649" s="1"/>
  <c r="AR649" s="1"/>
  <c r="X650"/>
  <c r="AO650" s="1"/>
  <c r="AP650" s="1"/>
  <c r="AE650" l="1"/>
  <c r="AQ650" s="1"/>
  <c r="AR650" s="1"/>
  <c r="X651"/>
  <c r="AO651" s="1"/>
  <c r="AP651" s="1"/>
  <c r="AE651" l="1"/>
  <c r="AQ651" s="1"/>
  <c r="AR651" s="1"/>
  <c r="X652"/>
  <c r="AO652" s="1"/>
  <c r="AP652" s="1"/>
  <c r="AE652" l="1"/>
  <c r="AQ652" s="1"/>
  <c r="AR652" s="1"/>
  <c r="X653"/>
  <c r="AO653" s="1"/>
  <c r="AP653" s="1"/>
  <c r="AE653" l="1"/>
  <c r="AQ653" s="1"/>
  <c r="AR653" s="1"/>
  <c r="X654"/>
  <c r="AO654" s="1"/>
  <c r="AP654" s="1"/>
  <c r="AE654" l="1"/>
  <c r="AQ654" s="1"/>
  <c r="AR654" s="1"/>
  <c r="X655"/>
  <c r="AO655" s="1"/>
  <c r="AP655" s="1"/>
  <c r="AE655" l="1"/>
  <c r="AQ655" s="1"/>
  <c r="AR655" s="1"/>
  <c r="X656"/>
  <c r="AO656" s="1"/>
  <c r="AP656" s="1"/>
  <c r="X657" l="1"/>
  <c r="AO657" s="1"/>
  <c r="AP657" s="1"/>
  <c r="AE656"/>
  <c r="AQ656" s="1"/>
  <c r="AR656" s="1"/>
  <c r="X658" l="1"/>
  <c r="AO658" s="1"/>
  <c r="AP658" s="1"/>
  <c r="AE657"/>
  <c r="AQ657" s="1"/>
  <c r="AR657" s="1"/>
  <c r="AE658" l="1"/>
  <c r="AQ658" s="1"/>
  <c r="AR658" s="1"/>
  <c r="X659"/>
  <c r="AO659" s="1"/>
  <c r="AP659" s="1"/>
  <c r="AE659" l="1"/>
  <c r="AQ659" s="1"/>
  <c r="AR659" s="1"/>
  <c r="X660"/>
  <c r="AO660" s="1"/>
  <c r="AP660" s="1"/>
  <c r="AE660" l="1"/>
  <c r="AQ660" s="1"/>
  <c r="AR660" s="1"/>
  <c r="X661"/>
  <c r="AO661" s="1"/>
  <c r="AP661" s="1"/>
  <c r="X662" l="1"/>
  <c r="AO662" s="1"/>
  <c r="AP662" s="1"/>
  <c r="AE661"/>
  <c r="AQ661" s="1"/>
  <c r="AR661" s="1"/>
  <c r="AE662" l="1"/>
  <c r="AQ662" s="1"/>
  <c r="AR662" s="1"/>
  <c r="X663"/>
  <c r="AO663" s="1"/>
  <c r="AP663" s="1"/>
  <c r="AE663" l="1"/>
  <c r="AQ663" s="1"/>
  <c r="AR663" s="1"/>
  <c r="X664"/>
  <c r="AO664" s="1"/>
  <c r="AP664" s="1"/>
  <c r="X665" l="1"/>
  <c r="AO665" s="1"/>
  <c r="AP665" s="1"/>
  <c r="AE664"/>
  <c r="AQ664" s="1"/>
  <c r="AR664" s="1"/>
  <c r="AE665" l="1"/>
  <c r="AQ665" s="1"/>
  <c r="AR665" s="1"/>
  <c r="X666"/>
  <c r="AO666" s="1"/>
  <c r="AP666" s="1"/>
  <c r="AE666" l="1"/>
  <c r="AQ666" s="1"/>
  <c r="AR666" s="1"/>
  <c r="X667"/>
  <c r="AO667" s="1"/>
  <c r="AP667" s="1"/>
  <c r="X668" l="1"/>
  <c r="AO668" s="1"/>
  <c r="AP668" s="1"/>
  <c r="AE667"/>
  <c r="AQ667" s="1"/>
  <c r="AR667" s="1"/>
  <c r="AE668" l="1"/>
  <c r="AQ668" s="1"/>
  <c r="AR668" s="1"/>
  <c r="X669"/>
  <c r="AO669" s="1"/>
  <c r="AP669" s="1"/>
  <c r="X670" l="1"/>
  <c r="AO670" s="1"/>
  <c r="AP670" s="1"/>
  <c r="AE669"/>
  <c r="AQ669" s="1"/>
  <c r="AR669" s="1"/>
  <c r="AE670" l="1"/>
  <c r="AQ670" s="1"/>
  <c r="AR670" s="1"/>
  <c r="X671"/>
  <c r="AO671" s="1"/>
  <c r="AP671" s="1"/>
  <c r="X672" l="1"/>
  <c r="AO672" s="1"/>
  <c r="AP672" s="1"/>
  <c r="AE671"/>
  <c r="AQ671" s="1"/>
  <c r="AR671" s="1"/>
  <c r="AE672" l="1"/>
  <c r="AQ672" s="1"/>
  <c r="AR672" s="1"/>
  <c r="X673"/>
  <c r="AO673" s="1"/>
  <c r="AP673" s="1"/>
  <c r="X674" l="1"/>
  <c r="AO674" s="1"/>
  <c r="AP674" s="1"/>
  <c r="AE673"/>
  <c r="AQ673" s="1"/>
  <c r="AR673" s="1"/>
  <c r="AE674" l="1"/>
  <c r="AQ674" s="1"/>
  <c r="AR674" s="1"/>
  <c r="X675"/>
  <c r="AO675" s="1"/>
  <c r="AP675" s="1"/>
  <c r="AE675" l="1"/>
  <c r="AQ675" s="1"/>
  <c r="AR675" s="1"/>
  <c r="X676"/>
  <c r="AO676" s="1"/>
  <c r="AP676" s="1"/>
  <c r="X677" l="1"/>
  <c r="AO677" s="1"/>
  <c r="AP677" s="1"/>
  <c r="AE676"/>
  <c r="AQ676" s="1"/>
  <c r="AR676" s="1"/>
  <c r="AE677" l="1"/>
  <c r="AQ677" s="1"/>
  <c r="AR677" s="1"/>
  <c r="X678"/>
  <c r="AO678" s="1"/>
  <c r="AP678" s="1"/>
  <c r="X679" l="1"/>
  <c r="AO679" s="1"/>
  <c r="AP679" s="1"/>
  <c r="AE678"/>
  <c r="AQ678" s="1"/>
  <c r="AR678" s="1"/>
  <c r="AE679" l="1"/>
  <c r="AQ679" s="1"/>
  <c r="AR679" s="1"/>
  <c r="X680"/>
  <c r="AO680" s="1"/>
  <c r="AP680" s="1"/>
  <c r="X681" l="1"/>
  <c r="AO681" s="1"/>
  <c r="AP681" s="1"/>
  <c r="AE680"/>
  <c r="AQ680" s="1"/>
  <c r="AR680" s="1"/>
  <c r="AE681" l="1"/>
  <c r="AQ681" s="1"/>
  <c r="AR681" s="1"/>
  <c r="X682"/>
  <c r="AO682" s="1"/>
  <c r="AP682" s="1"/>
  <c r="AE682" l="1"/>
  <c r="AQ682" s="1"/>
  <c r="AR682" s="1"/>
  <c r="X683"/>
  <c r="AO683" s="1"/>
  <c r="AP683" s="1"/>
  <c r="AE683" l="1"/>
  <c r="AQ683" s="1"/>
  <c r="AR683" s="1"/>
  <c r="X684"/>
  <c r="AO684" s="1"/>
  <c r="AP684" s="1"/>
  <c r="AE684" l="1"/>
  <c r="AQ684" s="1"/>
  <c r="AR684" s="1"/>
  <c r="X685"/>
  <c r="AO685" s="1"/>
  <c r="AP685" s="1"/>
  <c r="X686" l="1"/>
  <c r="AO686" s="1"/>
  <c r="AP686" s="1"/>
  <c r="AE685"/>
  <c r="AQ685" s="1"/>
  <c r="AR685" s="1"/>
  <c r="X687" l="1"/>
  <c r="AO687" s="1"/>
  <c r="AP687" s="1"/>
  <c r="AE686"/>
  <c r="AQ686" s="1"/>
  <c r="AR686" s="1"/>
  <c r="X688" l="1"/>
  <c r="AO688" s="1"/>
  <c r="AP688" s="1"/>
  <c r="AE687"/>
  <c r="AQ687" s="1"/>
  <c r="AR687" s="1"/>
  <c r="AE688" l="1"/>
  <c r="AQ688" s="1"/>
  <c r="AR688" s="1"/>
  <c r="X689"/>
  <c r="AO689" s="1"/>
  <c r="AP689" s="1"/>
  <c r="AE689" l="1"/>
  <c r="AQ689" s="1"/>
  <c r="AR689" s="1"/>
  <c r="X690"/>
  <c r="AO690" s="1"/>
  <c r="AP690" s="1"/>
  <c r="X691" l="1"/>
  <c r="AO691" s="1"/>
  <c r="AP691" s="1"/>
  <c r="AE690"/>
  <c r="AQ690" s="1"/>
  <c r="AR690" s="1"/>
  <c r="AE691" l="1"/>
  <c r="AQ691" s="1"/>
  <c r="AR691" s="1"/>
  <c r="X692"/>
  <c r="AO692" s="1"/>
  <c r="AP692" s="1"/>
  <c r="X693" l="1"/>
  <c r="AO693" s="1"/>
  <c r="AP693" s="1"/>
  <c r="AE692"/>
  <c r="AQ692" s="1"/>
  <c r="AR692" s="1"/>
  <c r="X694" l="1"/>
  <c r="AO694" s="1"/>
  <c r="AP694" s="1"/>
  <c r="AE693"/>
  <c r="AQ693" s="1"/>
  <c r="AR693" s="1"/>
  <c r="AE694" l="1"/>
  <c r="AQ694" s="1"/>
  <c r="AR694" s="1"/>
  <c r="X695"/>
  <c r="AO695" s="1"/>
  <c r="AP695" s="1"/>
  <c r="AE695" l="1"/>
  <c r="AQ695" s="1"/>
  <c r="AR695" s="1"/>
  <c r="X696"/>
  <c r="AO696" s="1"/>
  <c r="AP696" s="1"/>
  <c r="AE696" l="1"/>
  <c r="AQ696" s="1"/>
  <c r="AR696" s="1"/>
  <c r="X697"/>
  <c r="AO697" s="1"/>
  <c r="AP697" s="1"/>
  <c r="X698" l="1"/>
  <c r="AO698" s="1"/>
  <c r="AP698" s="1"/>
  <c r="AE697"/>
  <c r="AQ697" s="1"/>
  <c r="AR697" s="1"/>
  <c r="AE698" l="1"/>
  <c r="AQ698" s="1"/>
  <c r="AR698" s="1"/>
  <c r="X699"/>
  <c r="AO699" s="1"/>
  <c r="AP699" s="1"/>
  <c r="AE699" l="1"/>
  <c r="AQ699" s="1"/>
  <c r="AR699" s="1"/>
  <c r="X700"/>
  <c r="AO700" s="1"/>
  <c r="AP700" s="1"/>
  <c r="AE700" l="1"/>
  <c r="AQ700" s="1"/>
  <c r="AR700" s="1"/>
  <c r="X701"/>
  <c r="AO701" s="1"/>
  <c r="AP701" s="1"/>
  <c r="AE701" l="1"/>
  <c r="AQ701" s="1"/>
  <c r="AR701" s="1"/>
  <c r="X702"/>
  <c r="AO702" s="1"/>
  <c r="AP702" s="1"/>
  <c r="AE702" l="1"/>
  <c r="AQ702" s="1"/>
  <c r="AR702" s="1"/>
  <c r="X703"/>
  <c r="AO703" s="1"/>
  <c r="AP703" s="1"/>
  <c r="AE703" l="1"/>
  <c r="AQ703" s="1"/>
  <c r="AR703" s="1"/>
  <c r="X704"/>
  <c r="AO704" s="1"/>
  <c r="AP704" s="1"/>
  <c r="AE704" l="1"/>
  <c r="AQ704" s="1"/>
  <c r="AR704" s="1"/>
  <c r="X705"/>
  <c r="AO705" s="1"/>
  <c r="AP705" s="1"/>
  <c r="X706" l="1"/>
  <c r="AO706" s="1"/>
  <c r="AP706" s="1"/>
  <c r="AE705"/>
  <c r="AQ705" s="1"/>
  <c r="AR705" s="1"/>
  <c r="X707" l="1"/>
  <c r="AO707" s="1"/>
  <c r="AP707" s="1"/>
  <c r="AE706"/>
  <c r="AQ706" s="1"/>
  <c r="AR706" s="1"/>
  <c r="X708" l="1"/>
  <c r="AO708" s="1"/>
  <c r="AP708" s="1"/>
  <c r="AE707"/>
  <c r="AQ707" s="1"/>
  <c r="AR707" s="1"/>
  <c r="X709" l="1"/>
  <c r="AO709" s="1"/>
  <c r="AP709" s="1"/>
  <c r="AE708"/>
  <c r="AQ708" s="1"/>
  <c r="AR708" s="1"/>
  <c r="AE709" l="1"/>
  <c r="AQ709" s="1"/>
  <c r="AR709" s="1"/>
  <c r="X710"/>
  <c r="AO710" s="1"/>
  <c r="AP710" s="1"/>
  <c r="X711" l="1"/>
  <c r="AO711" s="1"/>
  <c r="AP711" s="1"/>
  <c r="AE710"/>
  <c r="AQ710" s="1"/>
  <c r="AR710" s="1"/>
  <c r="X712" l="1"/>
  <c r="AO712" s="1"/>
  <c r="AP712" s="1"/>
  <c r="AE711"/>
  <c r="AQ711" s="1"/>
  <c r="AR711" s="1"/>
  <c r="AE712" l="1"/>
  <c r="AQ712" s="1"/>
  <c r="AR712" s="1"/>
  <c r="X713"/>
  <c r="AO713" s="1"/>
  <c r="AP713" s="1"/>
  <c r="X714" l="1"/>
  <c r="AO714" s="1"/>
  <c r="AP714" s="1"/>
  <c r="AE713"/>
  <c r="AQ713" s="1"/>
  <c r="AR713" s="1"/>
  <c r="AE714" l="1"/>
  <c r="AQ714" s="1"/>
  <c r="AR714" s="1"/>
  <c r="X715"/>
  <c r="AO715" s="1"/>
  <c r="AP715" s="1"/>
  <c r="AE715" l="1"/>
  <c r="AQ715" s="1"/>
  <c r="AR715" s="1"/>
  <c r="X716"/>
  <c r="AO716" s="1"/>
  <c r="AP716" s="1"/>
  <c r="AE716" l="1"/>
  <c r="AQ716" s="1"/>
  <c r="AR716" s="1"/>
  <c r="X717"/>
  <c r="AO717" s="1"/>
  <c r="AP717" s="1"/>
  <c r="X718" l="1"/>
  <c r="AO718" s="1"/>
  <c r="AP718" s="1"/>
  <c r="AE717"/>
  <c r="AQ717" s="1"/>
  <c r="AR717" s="1"/>
  <c r="X719" l="1"/>
  <c r="AO719" s="1"/>
  <c r="AP719" s="1"/>
  <c r="AE718"/>
  <c r="AQ718" s="1"/>
  <c r="AR718" s="1"/>
  <c r="AE719" l="1"/>
  <c r="AQ719" s="1"/>
  <c r="AR719" s="1"/>
  <c r="X720"/>
  <c r="AO720" s="1"/>
  <c r="AP720" s="1"/>
  <c r="X721" l="1"/>
  <c r="AO721" s="1"/>
  <c r="AP721" s="1"/>
  <c r="AE720"/>
  <c r="AQ720" s="1"/>
  <c r="AR720" s="1"/>
  <c r="AE721" l="1"/>
  <c r="AQ721" s="1"/>
  <c r="AR721" s="1"/>
  <c r="X722"/>
  <c r="AO722" s="1"/>
  <c r="AP722" s="1"/>
  <c r="AE722" l="1"/>
  <c r="AQ722" s="1"/>
  <c r="AR722" s="1"/>
  <c r="X723"/>
  <c r="AO723" s="1"/>
  <c r="AP723" s="1"/>
  <c r="AE723" l="1"/>
  <c r="AQ723" s="1"/>
  <c r="AR723" s="1"/>
  <c r="X724"/>
  <c r="AO724" s="1"/>
  <c r="AP724" s="1"/>
  <c r="X725" l="1"/>
  <c r="AO725" s="1"/>
  <c r="AP725" s="1"/>
  <c r="AE724"/>
  <c r="AQ724" s="1"/>
  <c r="AR724" s="1"/>
  <c r="AE725" l="1"/>
  <c r="AQ725" s="1"/>
  <c r="AR725" s="1"/>
  <c r="X726"/>
  <c r="AO726" s="1"/>
  <c r="AP726" s="1"/>
  <c r="X727" l="1"/>
  <c r="AO727" s="1"/>
  <c r="AP727" s="1"/>
  <c r="AE726"/>
  <c r="AQ726" s="1"/>
  <c r="AR726" s="1"/>
  <c r="X728" l="1"/>
  <c r="AO728" s="1"/>
  <c r="AP728" s="1"/>
  <c r="AE727"/>
  <c r="AQ727" s="1"/>
  <c r="AR727" s="1"/>
  <c r="AE728" l="1"/>
  <c r="AQ728" s="1"/>
  <c r="AR728" s="1"/>
  <c r="X729"/>
  <c r="AO729" s="1"/>
  <c r="AP729" s="1"/>
  <c r="X730" l="1"/>
  <c r="AO730" s="1"/>
  <c r="AP730" s="1"/>
  <c r="AE729"/>
  <c r="AQ729" s="1"/>
  <c r="AR729" s="1"/>
  <c r="AE730" l="1"/>
  <c r="AQ730" s="1"/>
  <c r="AR730" s="1"/>
  <c r="X731"/>
  <c r="AO731" s="1"/>
  <c r="AP731" s="1"/>
  <c r="X732" l="1"/>
  <c r="AO732" s="1"/>
  <c r="AP732" s="1"/>
  <c r="AE731"/>
  <c r="AQ731" s="1"/>
  <c r="AR731" s="1"/>
  <c r="X733" l="1"/>
  <c r="AO733" s="1"/>
  <c r="AP733" s="1"/>
  <c r="AE732"/>
  <c r="AQ732" s="1"/>
  <c r="AR732" s="1"/>
  <c r="X734" l="1"/>
  <c r="AO734" s="1"/>
  <c r="AP734" s="1"/>
  <c r="AE733"/>
  <c r="AQ733" s="1"/>
  <c r="AR733" s="1"/>
  <c r="AE734" l="1"/>
  <c r="AQ734" s="1"/>
  <c r="AR734" s="1"/>
  <c r="X735"/>
  <c r="AO735" s="1"/>
  <c r="AP735" s="1"/>
  <c r="X736" l="1"/>
  <c r="AO736" s="1"/>
  <c r="AP736" s="1"/>
  <c r="AE735"/>
  <c r="AQ735" s="1"/>
  <c r="AR735" s="1"/>
  <c r="X737" l="1"/>
  <c r="AO737" s="1"/>
  <c r="AP737" s="1"/>
  <c r="AE736"/>
  <c r="AQ736" s="1"/>
  <c r="AR736" s="1"/>
  <c r="AE737" l="1"/>
  <c r="AQ737" s="1"/>
  <c r="AR737" s="1"/>
  <c r="X738"/>
  <c r="AO738" s="1"/>
  <c r="AP738" s="1"/>
  <c r="X739" l="1"/>
  <c r="AO739" s="1"/>
  <c r="AP739" s="1"/>
  <c r="AE738"/>
  <c r="AQ738" s="1"/>
  <c r="AR738" s="1"/>
  <c r="X740" l="1"/>
  <c r="AO740" s="1"/>
  <c r="AP740" s="1"/>
  <c r="AE739"/>
  <c r="AQ739" s="1"/>
  <c r="AR739" s="1"/>
  <c r="AE740" l="1"/>
  <c r="AQ740" s="1"/>
  <c r="AR740" s="1"/>
  <c r="X741"/>
  <c r="AO741" s="1"/>
  <c r="AP741" s="1"/>
  <c r="AE741" l="1"/>
  <c r="AQ741" s="1"/>
  <c r="AR741" s="1"/>
  <c r="X742"/>
  <c r="AO742" s="1"/>
  <c r="AP742" s="1"/>
  <c r="AE742" l="1"/>
  <c r="AQ742" s="1"/>
  <c r="AR742" s="1"/>
  <c r="X743"/>
  <c r="AO743" s="1"/>
  <c r="AP743" s="1"/>
  <c r="X744" l="1"/>
  <c r="AO744" s="1"/>
  <c r="AP744" s="1"/>
  <c r="AE743"/>
  <c r="AQ743" s="1"/>
  <c r="AR743" s="1"/>
  <c r="AE744" l="1"/>
  <c r="AQ744" s="1"/>
  <c r="AR744" s="1"/>
  <c r="X745"/>
  <c r="AO745" s="1"/>
  <c r="AP745" s="1"/>
  <c r="X746" l="1"/>
  <c r="AO746" s="1"/>
  <c r="AP746" s="1"/>
  <c r="AE745"/>
  <c r="AQ745" s="1"/>
  <c r="AR745" s="1"/>
  <c r="X747" l="1"/>
  <c r="AO747" s="1"/>
  <c r="AP747" s="1"/>
  <c r="AE746"/>
  <c r="AQ746" s="1"/>
  <c r="AR746" s="1"/>
  <c r="AE747" l="1"/>
  <c r="AQ747" s="1"/>
  <c r="AR747" s="1"/>
  <c r="X748"/>
  <c r="AO748" s="1"/>
  <c r="AP748" s="1"/>
  <c r="X749" l="1"/>
  <c r="AO749" s="1"/>
  <c r="AP749" s="1"/>
  <c r="AE748"/>
  <c r="AQ748" s="1"/>
  <c r="AR748" s="1"/>
  <c r="AE749" l="1"/>
  <c r="AQ749" s="1"/>
  <c r="AR749" s="1"/>
  <c r="X750"/>
  <c r="AO750" s="1"/>
  <c r="AP750" s="1"/>
  <c r="X751" l="1"/>
  <c r="AO751" s="1"/>
  <c r="AP751" s="1"/>
  <c r="AE750"/>
  <c r="AQ750" s="1"/>
  <c r="AR750" s="1"/>
  <c r="AE751" l="1"/>
  <c r="AQ751" s="1"/>
  <c r="AR751" s="1"/>
  <c r="X752"/>
  <c r="AO752" s="1"/>
  <c r="AP752" s="1"/>
  <c r="X753" l="1"/>
  <c r="AO753" s="1"/>
  <c r="AP753" s="1"/>
  <c r="AE752"/>
  <c r="AQ752" s="1"/>
  <c r="AR752" s="1"/>
  <c r="AE753" l="1"/>
  <c r="AQ753" s="1"/>
  <c r="AR753" s="1"/>
  <c r="X754"/>
  <c r="AO754" s="1"/>
  <c r="AP754" s="1"/>
  <c r="AE754" l="1"/>
  <c r="AQ754" s="1"/>
  <c r="AR754" s="1"/>
  <c r="X755"/>
  <c r="AO755" s="1"/>
  <c r="AP755" s="1"/>
  <c r="AE755" l="1"/>
  <c r="AQ755" s="1"/>
  <c r="AR755" s="1"/>
  <c r="X756"/>
  <c r="AO756" s="1"/>
  <c r="AP756" s="1"/>
  <c r="AE756" l="1"/>
  <c r="AQ756" s="1"/>
  <c r="AR756" s="1"/>
  <c r="X757"/>
  <c r="AO757" s="1"/>
  <c r="AP757" s="1"/>
  <c r="X758" l="1"/>
  <c r="AO758" s="1"/>
  <c r="AP758" s="1"/>
  <c r="AE757"/>
  <c r="AQ757" s="1"/>
  <c r="AR757" s="1"/>
  <c r="AE758" l="1"/>
  <c r="AQ758" s="1"/>
  <c r="AR758" s="1"/>
  <c r="X759"/>
  <c r="AO759" s="1"/>
  <c r="AP759" s="1"/>
  <c r="AE759" l="1"/>
  <c r="AQ759" s="1"/>
  <c r="AR759" s="1"/>
  <c r="X760"/>
  <c r="AO760" s="1"/>
  <c r="AP760" s="1"/>
  <c r="X761" l="1"/>
  <c r="AO761" s="1"/>
  <c r="AP761" s="1"/>
  <c r="AE760"/>
  <c r="AQ760" s="1"/>
  <c r="AR760" s="1"/>
  <c r="X762" l="1"/>
  <c r="AO762" s="1"/>
  <c r="AP762" s="1"/>
  <c r="AE761"/>
  <c r="AQ761" s="1"/>
  <c r="AR761" s="1"/>
  <c r="AE762" l="1"/>
  <c r="AQ762" s="1"/>
  <c r="AR762" s="1"/>
  <c r="X763"/>
  <c r="AO763" s="1"/>
  <c r="AP763" s="1"/>
  <c r="AE763" l="1"/>
  <c r="AQ763" s="1"/>
  <c r="AR763" s="1"/>
  <c r="X764"/>
  <c r="AO764" s="1"/>
  <c r="AP764" s="1"/>
  <c r="X765" l="1"/>
  <c r="AO765" s="1"/>
  <c r="AP765" s="1"/>
  <c r="AE764"/>
  <c r="AQ764" s="1"/>
  <c r="AR764" s="1"/>
  <c r="AE765" l="1"/>
  <c r="AQ765" s="1"/>
  <c r="AR765" s="1"/>
  <c r="X766"/>
  <c r="AO766" s="1"/>
  <c r="AP766" s="1"/>
  <c r="X767" l="1"/>
  <c r="AO767" s="1"/>
  <c r="AP767" s="1"/>
  <c r="AE766"/>
  <c r="AQ766" s="1"/>
  <c r="AR766" s="1"/>
  <c r="X768" l="1"/>
  <c r="AO768" s="1"/>
  <c r="AP768" s="1"/>
  <c r="AE767"/>
  <c r="AQ767" s="1"/>
  <c r="AR767" s="1"/>
  <c r="X769" l="1"/>
  <c r="AO769" s="1"/>
  <c r="AP769" s="1"/>
  <c r="AE768"/>
  <c r="AQ768" s="1"/>
  <c r="AR768" s="1"/>
  <c r="X770" l="1"/>
  <c r="AO770" s="1"/>
  <c r="AP770" s="1"/>
  <c r="AE769"/>
  <c r="AQ769" s="1"/>
  <c r="AR769" s="1"/>
  <c r="AE770" l="1"/>
  <c r="AQ770" s="1"/>
  <c r="AR770" s="1"/>
  <c r="X771"/>
  <c r="AO771" s="1"/>
  <c r="AP771" s="1"/>
  <c r="X772" l="1"/>
  <c r="AO772" s="1"/>
  <c r="AP772" s="1"/>
  <c r="AE771"/>
  <c r="AQ771" s="1"/>
  <c r="AR771" s="1"/>
  <c r="X773" l="1"/>
  <c r="AO773" s="1"/>
  <c r="AP773" s="1"/>
  <c r="AE772"/>
  <c r="AQ772" s="1"/>
  <c r="AR772" s="1"/>
  <c r="X774" l="1"/>
  <c r="AO774" s="1"/>
  <c r="AP774" s="1"/>
  <c r="AE773"/>
  <c r="AQ773" s="1"/>
  <c r="AR773" s="1"/>
  <c r="AE774" l="1"/>
  <c r="AQ774" s="1"/>
  <c r="AR774" s="1"/>
  <c r="X775"/>
  <c r="AO775" s="1"/>
  <c r="AP775" s="1"/>
  <c r="AE775" l="1"/>
  <c r="AQ775" s="1"/>
  <c r="AR775" s="1"/>
  <c r="X776"/>
  <c r="AO776" s="1"/>
  <c r="AP776" s="1"/>
  <c r="X777" l="1"/>
  <c r="AO777" s="1"/>
  <c r="AP777" s="1"/>
  <c r="AE776"/>
  <c r="AQ776" s="1"/>
  <c r="AR776" s="1"/>
  <c r="X778" l="1"/>
  <c r="AO778" s="1"/>
  <c r="AP778" s="1"/>
  <c r="AE777"/>
  <c r="AQ777" s="1"/>
  <c r="AR777" s="1"/>
  <c r="AE778" l="1"/>
  <c r="AQ778" s="1"/>
  <c r="AR778" s="1"/>
  <c r="X779"/>
  <c r="AO779" s="1"/>
  <c r="AP779" s="1"/>
  <c r="X780" l="1"/>
  <c r="AO780" s="1"/>
  <c r="AP780" s="1"/>
  <c r="AE779"/>
  <c r="AQ779" s="1"/>
  <c r="AR779" s="1"/>
  <c r="AE780" l="1"/>
  <c r="AQ780" s="1"/>
  <c r="AR780" s="1"/>
  <c r="X781"/>
  <c r="AO781" s="1"/>
  <c r="AP781" s="1"/>
  <c r="AE781" l="1"/>
  <c r="AQ781" s="1"/>
  <c r="AR781" s="1"/>
  <c r="X782"/>
  <c r="AO782" s="1"/>
  <c r="AP782" s="1"/>
  <c r="AE782" l="1"/>
  <c r="AQ782" s="1"/>
  <c r="AR782" s="1"/>
  <c r="X783"/>
  <c r="AO783" s="1"/>
  <c r="AP783" s="1"/>
  <c r="X784" l="1"/>
  <c r="AO784" s="1"/>
  <c r="AP784" s="1"/>
  <c r="AE783"/>
  <c r="AQ783" s="1"/>
  <c r="AR783" s="1"/>
  <c r="AE784" l="1"/>
  <c r="AQ784" s="1"/>
  <c r="AR784" s="1"/>
  <c r="X785"/>
  <c r="AO785" s="1"/>
  <c r="AP785" s="1"/>
  <c r="X786" l="1"/>
  <c r="AO786" s="1"/>
  <c r="AP786" s="1"/>
  <c r="AE785"/>
  <c r="AQ785" s="1"/>
  <c r="AR785" s="1"/>
  <c r="AE786" l="1"/>
  <c r="AQ786" s="1"/>
  <c r="AR786" s="1"/>
  <c r="X787"/>
  <c r="AO787" s="1"/>
  <c r="AP787" s="1"/>
  <c r="AE787" l="1"/>
  <c r="AQ787" s="1"/>
  <c r="AR787" s="1"/>
  <c r="X788"/>
  <c r="AO788" s="1"/>
  <c r="AP788" s="1"/>
  <c r="AE788" l="1"/>
  <c r="AQ788" s="1"/>
  <c r="AR788" s="1"/>
  <c r="X789"/>
  <c r="AO789" s="1"/>
  <c r="AP789" s="1"/>
  <c r="X790" l="1"/>
  <c r="AO790" s="1"/>
  <c r="AP790" s="1"/>
  <c r="AE789"/>
  <c r="AQ789" s="1"/>
  <c r="AR789" s="1"/>
  <c r="AE790" l="1"/>
  <c r="AQ790" s="1"/>
  <c r="AR790" s="1"/>
  <c r="X791"/>
  <c r="AO791" s="1"/>
  <c r="AP791" s="1"/>
  <c r="AE791" l="1"/>
  <c r="AQ791" s="1"/>
  <c r="AR791" s="1"/>
  <c r="X792"/>
  <c r="AO792" s="1"/>
  <c r="AP792" s="1"/>
  <c r="AE792" l="1"/>
  <c r="AQ792" s="1"/>
  <c r="AR792" s="1"/>
  <c r="X793"/>
  <c r="AO793" s="1"/>
  <c r="AP793" s="1"/>
  <c r="X794" l="1"/>
  <c r="AO794" s="1"/>
  <c r="AP794" s="1"/>
  <c r="AE793"/>
  <c r="AQ793" s="1"/>
  <c r="AR793" s="1"/>
  <c r="AE794" l="1"/>
  <c r="AQ794" s="1"/>
  <c r="AR794" s="1"/>
  <c r="X795"/>
  <c r="AO795" s="1"/>
  <c r="AP795" s="1"/>
  <c r="X796" l="1"/>
  <c r="AO796" s="1"/>
  <c r="AP796" s="1"/>
  <c r="AE795"/>
  <c r="AQ795" s="1"/>
  <c r="AR795" s="1"/>
  <c r="AE796" l="1"/>
  <c r="AQ796" s="1"/>
  <c r="AR796" s="1"/>
  <c r="X797"/>
  <c r="AO797" s="1"/>
  <c r="AP797" s="1"/>
  <c r="AE797" l="1"/>
  <c r="AQ797" s="1"/>
  <c r="AR797" s="1"/>
  <c r="X798"/>
  <c r="AO798" s="1"/>
  <c r="AP798" s="1"/>
  <c r="X799" l="1"/>
  <c r="AO799" s="1"/>
  <c r="AP799" s="1"/>
  <c r="AE798"/>
  <c r="AQ798" s="1"/>
  <c r="AR798" s="1"/>
  <c r="AE799" l="1"/>
  <c r="AQ799" s="1"/>
  <c r="AR799" s="1"/>
  <c r="X800"/>
  <c r="AO800" s="1"/>
  <c r="AP800" s="1"/>
  <c r="X801" l="1"/>
  <c r="AO801" s="1"/>
  <c r="AP801" s="1"/>
  <c r="AE800"/>
  <c r="AQ800" s="1"/>
  <c r="AR800" s="1"/>
  <c r="X802" l="1"/>
  <c r="AO802" s="1"/>
  <c r="AP802" s="1"/>
  <c r="AE801"/>
  <c r="AQ801" s="1"/>
  <c r="AR801" s="1"/>
  <c r="AE802" l="1"/>
  <c r="AQ802" s="1"/>
  <c r="AR802" s="1"/>
  <c r="X803"/>
  <c r="AO803" s="1"/>
  <c r="AP803" s="1"/>
  <c r="AE803" l="1"/>
  <c r="AQ803" s="1"/>
  <c r="AR803" s="1"/>
  <c r="X804"/>
  <c r="AO804" s="1"/>
  <c r="AP804" s="1"/>
  <c r="X805" l="1"/>
  <c r="AO805" s="1"/>
  <c r="AP805" s="1"/>
  <c r="AE804"/>
  <c r="AQ804" s="1"/>
  <c r="AR804" s="1"/>
  <c r="X806" l="1"/>
  <c r="AO806" s="1"/>
  <c r="AP806" s="1"/>
  <c r="AE805"/>
  <c r="AQ805" s="1"/>
  <c r="AR805" s="1"/>
  <c r="AE806" l="1"/>
  <c r="AQ806" s="1"/>
  <c r="AR806" s="1"/>
  <c r="X807"/>
  <c r="AO807" s="1"/>
  <c r="AP807" s="1"/>
  <c r="X808" l="1"/>
  <c r="AO808" s="1"/>
  <c r="AP808" s="1"/>
  <c r="AE807"/>
  <c r="AQ807" s="1"/>
  <c r="AR807" s="1"/>
  <c r="X809" l="1"/>
  <c r="AO809" s="1"/>
  <c r="AP809" s="1"/>
  <c r="AE808"/>
  <c r="AQ808" s="1"/>
  <c r="AR808" s="1"/>
  <c r="AE809" l="1"/>
  <c r="AQ809" s="1"/>
  <c r="AR809" s="1"/>
  <c r="X810"/>
  <c r="AO810" s="1"/>
  <c r="AP810" s="1"/>
  <c r="X811" l="1"/>
  <c r="AO811" s="1"/>
  <c r="AP811" s="1"/>
  <c r="AE810"/>
  <c r="AQ810" s="1"/>
  <c r="AR810" s="1"/>
  <c r="X812" l="1"/>
  <c r="AO812" s="1"/>
  <c r="AP812" s="1"/>
  <c r="AE811"/>
  <c r="AQ811" s="1"/>
  <c r="AR811" s="1"/>
  <c r="AE812" l="1"/>
  <c r="AQ812" s="1"/>
  <c r="AR812" s="1"/>
  <c r="X813"/>
  <c r="AO813" s="1"/>
  <c r="AP813" s="1"/>
  <c r="X814" l="1"/>
  <c r="AO814" s="1"/>
  <c r="AP814" s="1"/>
  <c r="AE813"/>
  <c r="AQ813" s="1"/>
  <c r="AR813" s="1"/>
  <c r="AE814" l="1"/>
  <c r="AQ814" s="1"/>
  <c r="AR814" s="1"/>
  <c r="X815"/>
  <c r="AO815" s="1"/>
  <c r="AP815" s="1"/>
  <c r="X816" l="1"/>
  <c r="AO816" s="1"/>
  <c r="AP816" s="1"/>
  <c r="AE815"/>
  <c r="AQ815" s="1"/>
  <c r="AR815" s="1"/>
  <c r="AE816" l="1"/>
  <c r="AQ816" s="1"/>
  <c r="AR816" s="1"/>
  <c r="X817"/>
  <c r="AO817" s="1"/>
  <c r="AP817" s="1"/>
  <c r="AE817" l="1"/>
  <c r="AQ817" s="1"/>
  <c r="AR817" s="1"/>
  <c r="X818"/>
  <c r="AO818" s="1"/>
  <c r="AP818" s="1"/>
  <c r="AE818" l="1"/>
  <c r="AQ818" s="1"/>
  <c r="AR818" s="1"/>
  <c r="X819"/>
  <c r="AO819" s="1"/>
  <c r="AP819" s="1"/>
  <c r="X820" l="1"/>
  <c r="AO820" s="1"/>
  <c r="AP820" s="1"/>
  <c r="AE819"/>
  <c r="AQ819" s="1"/>
  <c r="AR819" s="1"/>
  <c r="AE820" l="1"/>
  <c r="AQ820" s="1"/>
  <c r="AR820" s="1"/>
  <c r="X821"/>
  <c r="AO821" s="1"/>
  <c r="AP821" s="1"/>
  <c r="X822" l="1"/>
  <c r="AO822" s="1"/>
  <c r="AP822" s="1"/>
  <c r="AE821"/>
  <c r="AQ821" s="1"/>
  <c r="AR821" s="1"/>
  <c r="X823" l="1"/>
  <c r="AO823" s="1"/>
  <c r="AP823" s="1"/>
  <c r="AE822"/>
  <c r="AQ822" s="1"/>
  <c r="AR822" s="1"/>
  <c r="X824" l="1"/>
  <c r="AO824" s="1"/>
  <c r="AP824" s="1"/>
  <c r="AE823"/>
  <c r="AQ823" s="1"/>
  <c r="AR823" s="1"/>
  <c r="AE824" l="1"/>
  <c r="AQ824" s="1"/>
  <c r="AR824" s="1"/>
  <c r="X825"/>
  <c r="AO825" s="1"/>
  <c r="AP825" s="1"/>
  <c r="X826" l="1"/>
  <c r="AO826" s="1"/>
  <c r="AP826" s="1"/>
  <c r="AE825"/>
  <c r="AQ825" s="1"/>
  <c r="AR825" s="1"/>
  <c r="X827" l="1"/>
  <c r="AO827" s="1"/>
  <c r="AP827" s="1"/>
  <c r="AE826"/>
  <c r="AQ826" s="1"/>
  <c r="AR826" s="1"/>
  <c r="AE827" l="1"/>
  <c r="AQ827" s="1"/>
  <c r="AR827" s="1"/>
  <c r="X828"/>
  <c r="AO828" s="1"/>
  <c r="AP828" s="1"/>
  <c r="X829" l="1"/>
  <c r="AO829" s="1"/>
  <c r="AP829" s="1"/>
  <c r="AE828"/>
  <c r="AQ828" s="1"/>
  <c r="AR828" s="1"/>
  <c r="X830" l="1"/>
  <c r="AO830" s="1"/>
  <c r="AP830" s="1"/>
  <c r="AE829"/>
  <c r="AQ829" s="1"/>
  <c r="AR829" s="1"/>
  <c r="X831" l="1"/>
  <c r="AO831" s="1"/>
  <c r="AP831" s="1"/>
  <c r="AE830"/>
  <c r="AQ830" s="1"/>
  <c r="AR830" s="1"/>
  <c r="AE831" l="1"/>
  <c r="AQ831" s="1"/>
  <c r="AR831" s="1"/>
  <c r="X832"/>
  <c r="AO832" s="1"/>
  <c r="AP832" s="1"/>
  <c r="X833" l="1"/>
  <c r="AO833" s="1"/>
  <c r="AP833" s="1"/>
  <c r="AE832"/>
  <c r="AQ832" s="1"/>
  <c r="AR832" s="1"/>
  <c r="AE833" l="1"/>
  <c r="AQ833" s="1"/>
  <c r="AR833" s="1"/>
  <c r="X834"/>
  <c r="AO834" s="1"/>
  <c r="AP834" s="1"/>
  <c r="X835" l="1"/>
  <c r="AO835" s="1"/>
  <c r="AP835" s="1"/>
  <c r="AE834"/>
  <c r="AQ834" s="1"/>
  <c r="AR834" s="1"/>
  <c r="X836" l="1"/>
  <c r="AO836" s="1"/>
  <c r="AP836" s="1"/>
  <c r="AE835"/>
  <c r="AQ835" s="1"/>
  <c r="AR835" s="1"/>
  <c r="AE836" l="1"/>
  <c r="AQ836" s="1"/>
  <c r="AR836" s="1"/>
  <c r="X837"/>
  <c r="AO837" s="1"/>
  <c r="AP837" s="1"/>
  <c r="AE837" l="1"/>
  <c r="AQ837" s="1"/>
  <c r="AR837" s="1"/>
  <c r="X838"/>
  <c r="AO838" s="1"/>
  <c r="AP838" s="1"/>
  <c r="AE838" l="1"/>
  <c r="AQ838" s="1"/>
  <c r="AR838" s="1"/>
  <c r="X839"/>
  <c r="AO839" s="1"/>
  <c r="AP839" s="1"/>
  <c r="AE839" l="1"/>
  <c r="AQ839" s="1"/>
  <c r="AR839" s="1"/>
  <c r="X840"/>
  <c r="AO840" s="1"/>
  <c r="AP840" s="1"/>
  <c r="AE840" l="1"/>
  <c r="AQ840" s="1"/>
  <c r="AR840" s="1"/>
  <c r="X841"/>
  <c r="AO841" s="1"/>
  <c r="AP841" s="1"/>
  <c r="AE841" l="1"/>
  <c r="AQ841" s="1"/>
  <c r="AR841" s="1"/>
  <c r="X842"/>
  <c r="AO842" s="1"/>
  <c r="AP842" s="1"/>
  <c r="AE842" l="1"/>
  <c r="AQ842" s="1"/>
  <c r="AR842" s="1"/>
  <c r="X843"/>
  <c r="AO843" s="1"/>
  <c r="AP843" s="1"/>
  <c r="AE843" l="1"/>
  <c r="AQ843" s="1"/>
  <c r="AR843" s="1"/>
  <c r="X844"/>
  <c r="AO844" s="1"/>
  <c r="AP844" s="1"/>
  <c r="AE844" l="1"/>
  <c r="AQ844" s="1"/>
  <c r="AR844" s="1"/>
  <c r="X845"/>
  <c r="AO845" s="1"/>
  <c r="AP845" s="1"/>
  <c r="AE845" l="1"/>
  <c r="AQ845" s="1"/>
  <c r="AR845" s="1"/>
  <c r="X846"/>
  <c r="AO846" s="1"/>
  <c r="AP846" s="1"/>
  <c r="AE846" l="1"/>
  <c r="AQ846" s="1"/>
  <c r="AR846" s="1"/>
  <c r="X847"/>
  <c r="AO847" s="1"/>
  <c r="AP847" s="1"/>
  <c r="AE847" l="1"/>
  <c r="AQ847" s="1"/>
  <c r="AR847" s="1"/>
  <c r="X848"/>
  <c r="AO848" s="1"/>
  <c r="AP848" s="1"/>
  <c r="AE848" l="1"/>
  <c r="AQ848" s="1"/>
  <c r="AR848" s="1"/>
  <c r="X849"/>
  <c r="AO849" s="1"/>
  <c r="AP849" s="1"/>
  <c r="X850" l="1"/>
  <c r="AO850" s="1"/>
  <c r="AP850" s="1"/>
  <c r="AE849"/>
  <c r="AQ849" s="1"/>
  <c r="AR849" s="1"/>
  <c r="X851" l="1"/>
  <c r="AO851" s="1"/>
  <c r="AP851" s="1"/>
  <c r="AE850"/>
  <c r="AQ850" s="1"/>
  <c r="AR850" s="1"/>
  <c r="AE851" l="1"/>
  <c r="AQ851" s="1"/>
  <c r="AR851" s="1"/>
  <c r="X852"/>
  <c r="AO852" s="1"/>
  <c r="AP852" s="1"/>
  <c r="X853" l="1"/>
  <c r="AO853" s="1"/>
  <c r="AP853" s="1"/>
  <c r="AE852"/>
  <c r="AQ852" s="1"/>
  <c r="AR852" s="1"/>
  <c r="AE853" l="1"/>
  <c r="AQ853" s="1"/>
  <c r="AR853" s="1"/>
  <c r="X854"/>
  <c r="AO854" s="1"/>
  <c r="AP854" s="1"/>
  <c r="X855" l="1"/>
  <c r="AO855" s="1"/>
  <c r="AP855" s="1"/>
  <c r="AE854"/>
  <c r="AQ854" s="1"/>
  <c r="AR854" s="1"/>
  <c r="X856" l="1"/>
  <c r="AO856" s="1"/>
  <c r="AP856" s="1"/>
  <c r="AE855"/>
  <c r="AQ855" s="1"/>
  <c r="AR855" s="1"/>
  <c r="X857" l="1"/>
  <c r="AO857" s="1"/>
  <c r="AP857" s="1"/>
  <c r="AE856"/>
  <c r="AQ856" s="1"/>
  <c r="AR856" s="1"/>
  <c r="X858" l="1"/>
  <c r="AO858" s="1"/>
  <c r="AP858" s="1"/>
  <c r="AE857"/>
  <c r="AQ857" s="1"/>
  <c r="AR857" s="1"/>
  <c r="AE858" l="1"/>
  <c r="AQ858" s="1"/>
  <c r="AR858" s="1"/>
  <c r="X859"/>
  <c r="AO859" s="1"/>
  <c r="AP859" s="1"/>
  <c r="AE859" l="1"/>
  <c r="AQ859" s="1"/>
  <c r="AR859" s="1"/>
  <c r="X860"/>
  <c r="AO860" s="1"/>
  <c r="AP860" s="1"/>
  <c r="X861" l="1"/>
  <c r="AO861" s="1"/>
  <c r="AP861" s="1"/>
  <c r="AE860"/>
  <c r="AQ860" s="1"/>
  <c r="AR860" s="1"/>
  <c r="AE861" l="1"/>
  <c r="AQ861" s="1"/>
  <c r="AR861" s="1"/>
  <c r="X862"/>
  <c r="AO862" s="1"/>
  <c r="AP862" s="1"/>
  <c r="X863" l="1"/>
  <c r="AO863" s="1"/>
  <c r="AP863" s="1"/>
  <c r="AE862"/>
  <c r="AQ862" s="1"/>
  <c r="AR862" s="1"/>
  <c r="X864" l="1"/>
  <c r="AO864" s="1"/>
  <c r="AP864" s="1"/>
  <c r="AE863"/>
  <c r="AQ863" s="1"/>
  <c r="AR863" s="1"/>
  <c r="AE864" l="1"/>
  <c r="AQ864" s="1"/>
  <c r="AR864" s="1"/>
  <c r="X865"/>
  <c r="AO865" s="1"/>
  <c r="AP865" s="1"/>
  <c r="AE865" l="1"/>
  <c r="AQ865" s="1"/>
  <c r="AR865" s="1"/>
  <c r="X866"/>
  <c r="AO866" s="1"/>
  <c r="AP866" s="1"/>
  <c r="AE866" l="1"/>
  <c r="AQ866" s="1"/>
  <c r="AR866" s="1"/>
  <c r="X867"/>
  <c r="AO867" s="1"/>
  <c r="AP867" s="1"/>
  <c r="X868" l="1"/>
  <c r="AO868" s="1"/>
  <c r="AP868" s="1"/>
  <c r="AE867"/>
  <c r="AQ867" s="1"/>
  <c r="AR867" s="1"/>
  <c r="X869" l="1"/>
  <c r="AO869" s="1"/>
  <c r="AP869" s="1"/>
  <c r="AE868"/>
  <c r="AQ868" s="1"/>
  <c r="AR868" s="1"/>
  <c r="X870" l="1"/>
  <c r="AO870" s="1"/>
  <c r="AP870" s="1"/>
  <c r="AE869"/>
  <c r="AQ869" s="1"/>
  <c r="AR869" s="1"/>
  <c r="X871" l="1"/>
  <c r="AO871" s="1"/>
  <c r="AP871" s="1"/>
  <c r="AE870"/>
  <c r="AQ870" s="1"/>
  <c r="AR870" s="1"/>
  <c r="X872" l="1"/>
  <c r="AO872" s="1"/>
  <c r="AP872" s="1"/>
  <c r="AE871"/>
  <c r="AQ871" s="1"/>
  <c r="AR871" s="1"/>
  <c r="AE872" l="1"/>
  <c r="AQ872" s="1"/>
  <c r="AR872" s="1"/>
  <c r="X873"/>
  <c r="AO873" s="1"/>
  <c r="AP873" s="1"/>
  <c r="X874" l="1"/>
  <c r="AO874" s="1"/>
  <c r="AP874" s="1"/>
  <c r="AE873"/>
  <c r="AQ873" s="1"/>
  <c r="AR873" s="1"/>
  <c r="AE874" l="1"/>
  <c r="AQ874" s="1"/>
  <c r="AR874" s="1"/>
  <c r="X875"/>
  <c r="AO875" s="1"/>
  <c r="AP875" s="1"/>
  <c r="AE875" l="1"/>
  <c r="AQ875" s="1"/>
  <c r="AR875" s="1"/>
  <c r="X876"/>
  <c r="AO876" s="1"/>
  <c r="AP876" s="1"/>
  <c r="X877" l="1"/>
  <c r="AO877" s="1"/>
  <c r="AP877" s="1"/>
  <c r="AE876"/>
  <c r="AQ876" s="1"/>
  <c r="AR876" s="1"/>
  <c r="AE877" l="1"/>
  <c r="AQ877" s="1"/>
  <c r="AR877" s="1"/>
  <c r="X878"/>
  <c r="AO878" s="1"/>
  <c r="AP878" s="1"/>
  <c r="X879" l="1"/>
  <c r="AO879" s="1"/>
  <c r="AP879" s="1"/>
  <c r="AE878"/>
  <c r="AQ878" s="1"/>
  <c r="AR878" s="1"/>
  <c r="AE879" l="1"/>
  <c r="AQ879" s="1"/>
  <c r="AR879" s="1"/>
  <c r="X880"/>
  <c r="AO880" s="1"/>
  <c r="AP880" s="1"/>
  <c r="AE880" l="1"/>
  <c r="AQ880" s="1"/>
  <c r="AR880" s="1"/>
  <c r="X881"/>
  <c r="AO881" s="1"/>
  <c r="AP881" s="1"/>
  <c r="X882" l="1"/>
  <c r="AO882" s="1"/>
  <c r="AP882" s="1"/>
  <c r="AE881"/>
  <c r="AQ881" s="1"/>
  <c r="AR881" s="1"/>
  <c r="AE882" l="1"/>
  <c r="AQ882" s="1"/>
  <c r="AR882" s="1"/>
  <c r="X883"/>
  <c r="AO883" s="1"/>
  <c r="AP883" s="1"/>
  <c r="X884" l="1"/>
  <c r="AO884" s="1"/>
  <c r="AP884" s="1"/>
  <c r="AE883"/>
  <c r="AQ883" s="1"/>
  <c r="AR883" s="1"/>
  <c r="X885" l="1"/>
  <c r="AO885" s="1"/>
  <c r="AP885" s="1"/>
  <c r="AE884"/>
  <c r="AQ884" s="1"/>
  <c r="AR884" s="1"/>
  <c r="AE885" l="1"/>
  <c r="AQ885" s="1"/>
  <c r="AR885" s="1"/>
  <c r="X886"/>
  <c r="AO886" s="1"/>
  <c r="AP886" s="1"/>
  <c r="X887" l="1"/>
  <c r="AO887" s="1"/>
  <c r="AP887" s="1"/>
  <c r="AE886"/>
  <c r="AQ886" s="1"/>
  <c r="AR886" s="1"/>
  <c r="AE887" l="1"/>
  <c r="AQ887" s="1"/>
  <c r="AR887" s="1"/>
  <c r="X888"/>
  <c r="AO888" s="1"/>
  <c r="AP888" s="1"/>
  <c r="X889" l="1"/>
  <c r="AO889" s="1"/>
  <c r="AP889" s="1"/>
  <c r="AE888"/>
  <c r="AQ888" s="1"/>
  <c r="AR888" s="1"/>
  <c r="AE889" l="1"/>
  <c r="AQ889" s="1"/>
  <c r="AR889" s="1"/>
  <c r="X890"/>
  <c r="AO890" s="1"/>
  <c r="AP890" s="1"/>
  <c r="X891" l="1"/>
  <c r="AO891" s="1"/>
  <c r="AP891" s="1"/>
  <c r="AE890"/>
  <c r="AQ890" s="1"/>
  <c r="AR890" s="1"/>
  <c r="AE891" l="1"/>
  <c r="AQ891" s="1"/>
  <c r="AR891" s="1"/>
  <c r="X892"/>
  <c r="AO892" s="1"/>
  <c r="AP892" s="1"/>
  <c r="X893" l="1"/>
  <c r="AO893" s="1"/>
  <c r="AP893" s="1"/>
  <c r="AE892"/>
  <c r="AQ892" s="1"/>
  <c r="AR892" s="1"/>
  <c r="AE893" l="1"/>
  <c r="AQ893" s="1"/>
  <c r="AR893" s="1"/>
  <c r="X894"/>
  <c r="AO894" s="1"/>
  <c r="AP894" s="1"/>
  <c r="X895" l="1"/>
  <c r="AO895" s="1"/>
  <c r="AP895" s="1"/>
  <c r="AE894"/>
  <c r="AQ894" s="1"/>
  <c r="AR894" s="1"/>
  <c r="AE895" l="1"/>
  <c r="AQ895" s="1"/>
  <c r="AR895" s="1"/>
  <c r="X896"/>
  <c r="AO896" s="1"/>
  <c r="AP896" s="1"/>
  <c r="X897" l="1"/>
  <c r="AO897" s="1"/>
  <c r="AP897" s="1"/>
  <c r="AE896"/>
  <c r="AQ896" s="1"/>
  <c r="AR896" s="1"/>
  <c r="AE897" l="1"/>
  <c r="AQ897" s="1"/>
  <c r="AR897" s="1"/>
  <c r="X898"/>
  <c r="AO898" s="1"/>
  <c r="AP898" s="1"/>
  <c r="AE898" l="1"/>
  <c r="AQ898" s="1"/>
  <c r="AR898" s="1"/>
  <c r="X899"/>
  <c r="AO899" s="1"/>
  <c r="AP899" s="1"/>
  <c r="X900" l="1"/>
  <c r="AO900" s="1"/>
  <c r="AP900" s="1"/>
  <c r="AE899"/>
  <c r="AQ899" s="1"/>
  <c r="AR899" s="1"/>
  <c r="X901" l="1"/>
  <c r="AO901" s="1"/>
  <c r="AP901" s="1"/>
  <c r="AE900"/>
  <c r="AQ900" s="1"/>
  <c r="AR900" s="1"/>
  <c r="AE901" l="1"/>
  <c r="AQ901" s="1"/>
  <c r="AR901" s="1"/>
  <c r="X902"/>
  <c r="AO902" s="1"/>
  <c r="AP902" s="1"/>
  <c r="X903" l="1"/>
  <c r="AO903" s="1"/>
  <c r="AP903" s="1"/>
  <c r="AE902"/>
  <c r="AQ902" s="1"/>
  <c r="AR902" s="1"/>
  <c r="AE903" l="1"/>
  <c r="AQ903" s="1"/>
  <c r="AR903" s="1"/>
  <c r="X904"/>
  <c r="AO904" s="1"/>
  <c r="AP904" s="1"/>
  <c r="AE904" l="1"/>
  <c r="AQ904" s="1"/>
  <c r="AR904" s="1"/>
  <c r="X905"/>
  <c r="AO905" s="1"/>
  <c r="AP905" s="1"/>
  <c r="X906" l="1"/>
  <c r="AO906" s="1"/>
  <c r="AP906" s="1"/>
  <c r="AE905"/>
  <c r="AQ905" s="1"/>
  <c r="AR905" s="1"/>
  <c r="X907" l="1"/>
  <c r="AO907" s="1"/>
  <c r="AP907" s="1"/>
  <c r="AE906"/>
  <c r="AQ906" s="1"/>
  <c r="AR906" s="1"/>
  <c r="X908" l="1"/>
  <c r="AO908" s="1"/>
  <c r="AP908" s="1"/>
  <c r="AE907"/>
  <c r="AQ907" s="1"/>
  <c r="AR907" s="1"/>
  <c r="X909" l="1"/>
  <c r="AO909" s="1"/>
  <c r="AP909" s="1"/>
  <c r="AE908"/>
  <c r="AQ908" s="1"/>
  <c r="AR908" s="1"/>
  <c r="AE909" l="1"/>
  <c r="AQ909" s="1"/>
  <c r="AR909" s="1"/>
  <c r="X910"/>
  <c r="AO910" s="1"/>
  <c r="AP910" s="1"/>
  <c r="X911" l="1"/>
  <c r="AO911" s="1"/>
  <c r="AP911" s="1"/>
  <c r="AE910"/>
  <c r="AQ910" s="1"/>
  <c r="AR910" s="1"/>
  <c r="X912" l="1"/>
  <c r="AO912" s="1"/>
  <c r="AP912" s="1"/>
  <c r="AE911"/>
  <c r="AQ911" s="1"/>
  <c r="AR911" s="1"/>
  <c r="X913" l="1"/>
  <c r="AO913" s="1"/>
  <c r="AP913" s="1"/>
  <c r="AE912"/>
  <c r="AQ912" s="1"/>
  <c r="AR912" s="1"/>
  <c r="AE913" l="1"/>
  <c r="AQ913" s="1"/>
  <c r="AR913" s="1"/>
  <c r="X914"/>
  <c r="AO914" s="1"/>
  <c r="AP914" s="1"/>
  <c r="AE914" l="1"/>
  <c r="AQ914" s="1"/>
  <c r="AR914" s="1"/>
  <c r="X915"/>
  <c r="AO915" s="1"/>
  <c r="AP915" s="1"/>
  <c r="AE915" l="1"/>
  <c r="AQ915" s="1"/>
  <c r="AR915" s="1"/>
  <c r="X916"/>
  <c r="AO916" s="1"/>
  <c r="AP916" s="1"/>
  <c r="AE916" l="1"/>
  <c r="AQ916" s="1"/>
  <c r="AR916" s="1"/>
  <c r="X917"/>
  <c r="AO917" s="1"/>
  <c r="AP917" s="1"/>
  <c r="X918" l="1"/>
  <c r="AO918" s="1"/>
  <c r="AP918" s="1"/>
  <c r="AE917"/>
  <c r="AQ917" s="1"/>
  <c r="AR917" s="1"/>
  <c r="X919" l="1"/>
  <c r="AO919" s="1"/>
  <c r="AP919" s="1"/>
  <c r="AE918"/>
  <c r="AQ918" s="1"/>
  <c r="AR918" s="1"/>
  <c r="X920" l="1"/>
  <c r="AO920" s="1"/>
  <c r="AP920" s="1"/>
  <c r="AE919"/>
  <c r="AQ919" s="1"/>
  <c r="AR919" s="1"/>
  <c r="X921" l="1"/>
  <c r="AO921" s="1"/>
  <c r="AP921" s="1"/>
  <c r="AE920"/>
  <c r="AQ920" s="1"/>
  <c r="AR920" s="1"/>
  <c r="X922" l="1"/>
  <c r="AO922" s="1"/>
  <c r="AP922" s="1"/>
  <c r="AE921"/>
  <c r="AQ921" s="1"/>
  <c r="AR921" s="1"/>
  <c r="X923" l="1"/>
  <c r="AO923" s="1"/>
  <c r="AP923" s="1"/>
  <c r="AE922"/>
  <c r="AQ922" s="1"/>
  <c r="AR922" s="1"/>
  <c r="X924" l="1"/>
  <c r="AO924" s="1"/>
  <c r="AP924" s="1"/>
  <c r="AE923"/>
  <c r="AQ923" s="1"/>
  <c r="AR923" s="1"/>
  <c r="X925" l="1"/>
  <c r="AO925" s="1"/>
  <c r="AP925" s="1"/>
  <c r="AE924"/>
  <c r="AQ924" s="1"/>
  <c r="AR924" s="1"/>
  <c r="X926" l="1"/>
  <c r="AO926" s="1"/>
  <c r="AP926" s="1"/>
  <c r="AE925"/>
  <c r="AQ925" s="1"/>
  <c r="AR925" s="1"/>
  <c r="X927" l="1"/>
  <c r="AO927" s="1"/>
  <c r="AP927" s="1"/>
  <c r="AE926"/>
  <c r="AQ926" s="1"/>
  <c r="AR926" s="1"/>
  <c r="X928" l="1"/>
  <c r="AO928" s="1"/>
  <c r="AP928" s="1"/>
  <c r="AE927"/>
  <c r="AQ927" s="1"/>
  <c r="AR927" s="1"/>
  <c r="X929" l="1"/>
  <c r="AO929" s="1"/>
  <c r="AP929" s="1"/>
  <c r="AE928"/>
  <c r="AQ928" s="1"/>
  <c r="AR928" s="1"/>
  <c r="X930" l="1"/>
  <c r="AO930" s="1"/>
  <c r="AP930" s="1"/>
  <c r="AE929"/>
  <c r="AQ929" s="1"/>
  <c r="AR929" s="1"/>
  <c r="X931" l="1"/>
  <c r="AO931" s="1"/>
  <c r="AP931" s="1"/>
  <c r="AE930"/>
  <c r="AQ930" s="1"/>
  <c r="AR930" s="1"/>
  <c r="X932" l="1"/>
  <c r="AO932" s="1"/>
  <c r="AP932" s="1"/>
  <c r="AE931"/>
  <c r="AQ931" s="1"/>
  <c r="AR931" s="1"/>
  <c r="X933" l="1"/>
  <c r="AO933" s="1"/>
  <c r="AP933" s="1"/>
  <c r="AE932"/>
  <c r="AQ932" s="1"/>
  <c r="AR932" s="1"/>
  <c r="X934" l="1"/>
  <c r="AO934" s="1"/>
  <c r="AP934" s="1"/>
  <c r="AE933"/>
  <c r="AQ933" s="1"/>
  <c r="AR933" s="1"/>
  <c r="X935" l="1"/>
  <c r="AO935" s="1"/>
  <c r="AP935" s="1"/>
  <c r="AE934"/>
  <c r="AQ934" s="1"/>
  <c r="AR934" s="1"/>
  <c r="X936" l="1"/>
  <c r="AO936" s="1"/>
  <c r="AP936" s="1"/>
  <c r="AE935"/>
  <c r="AQ935" s="1"/>
  <c r="AR935" s="1"/>
  <c r="X937" l="1"/>
  <c r="AO937" s="1"/>
  <c r="AP937" s="1"/>
  <c r="AE936"/>
  <c r="AQ936" s="1"/>
  <c r="AR936" s="1"/>
  <c r="X938" l="1"/>
  <c r="AO938" s="1"/>
  <c r="AP938" s="1"/>
  <c r="AE937"/>
  <c r="AQ937" s="1"/>
  <c r="AR937" s="1"/>
  <c r="X939" l="1"/>
  <c r="AO939" s="1"/>
  <c r="AP939" s="1"/>
  <c r="AE938"/>
  <c r="AQ938" s="1"/>
  <c r="AR938" s="1"/>
  <c r="X940" l="1"/>
  <c r="AO940" s="1"/>
  <c r="AP940" s="1"/>
  <c r="AE939"/>
  <c r="AQ939" s="1"/>
  <c r="AR939" s="1"/>
  <c r="X941" l="1"/>
  <c r="AO941" s="1"/>
  <c r="AP941" s="1"/>
  <c r="AE940"/>
  <c r="AQ940" s="1"/>
  <c r="AR940" s="1"/>
  <c r="X942" l="1"/>
  <c r="AO942" s="1"/>
  <c r="AP942" s="1"/>
  <c r="AE941"/>
  <c r="AQ941" s="1"/>
  <c r="AR941" s="1"/>
  <c r="X943" l="1"/>
  <c r="AO943" s="1"/>
  <c r="AP943" s="1"/>
  <c r="AE942"/>
  <c r="AQ942" s="1"/>
  <c r="AR942" s="1"/>
  <c r="X944" l="1"/>
  <c r="AO944" s="1"/>
  <c r="AP944" s="1"/>
  <c r="AE943"/>
  <c r="AQ943" s="1"/>
  <c r="AR943" s="1"/>
  <c r="X945" l="1"/>
  <c r="AO945" s="1"/>
  <c r="AP945" s="1"/>
  <c r="AE944"/>
  <c r="AQ944" s="1"/>
  <c r="AR944" s="1"/>
  <c r="AE945" l="1"/>
  <c r="AQ945" s="1"/>
  <c r="AR945" s="1"/>
  <c r="X946"/>
  <c r="AO946" s="1"/>
  <c r="AP946" s="1"/>
  <c r="AE946" l="1"/>
  <c r="AQ946" s="1"/>
  <c r="AR946" s="1"/>
  <c r="X947"/>
  <c r="AO947" s="1"/>
  <c r="AP947" s="1"/>
  <c r="AE947" l="1"/>
  <c r="AQ947" s="1"/>
  <c r="AR947" s="1"/>
  <c r="X948"/>
  <c r="AO948" s="1"/>
  <c r="AP948" s="1"/>
  <c r="X949" l="1"/>
  <c r="AO949" s="1"/>
  <c r="AP949" s="1"/>
  <c r="AE948"/>
  <c r="AQ948" s="1"/>
  <c r="AR948" s="1"/>
  <c r="X950" l="1"/>
  <c r="AO950" s="1"/>
  <c r="AP950" s="1"/>
  <c r="AE949"/>
  <c r="AQ949" s="1"/>
  <c r="AR949" s="1"/>
  <c r="X951" l="1"/>
  <c r="AO951" s="1"/>
  <c r="AP951" s="1"/>
  <c r="AE950"/>
  <c r="AQ950" s="1"/>
  <c r="AR950" s="1"/>
  <c r="X952" l="1"/>
  <c r="AO952" s="1"/>
  <c r="AP952" s="1"/>
  <c r="AE951"/>
  <c r="AQ951" s="1"/>
  <c r="AR951" s="1"/>
  <c r="AE952" l="1"/>
  <c r="AQ952" s="1"/>
  <c r="AR952" s="1"/>
  <c r="X953"/>
  <c r="AO953" s="1"/>
  <c r="AP953" s="1"/>
  <c r="AE953" l="1"/>
  <c r="AQ953" s="1"/>
  <c r="AR953" s="1"/>
  <c r="X954"/>
  <c r="AO954" s="1"/>
  <c r="AP954" s="1"/>
  <c r="AE954" l="1"/>
  <c r="AQ954" s="1"/>
  <c r="AR954" s="1"/>
  <c r="X955"/>
  <c r="AO955" s="1"/>
  <c r="AP955" s="1"/>
  <c r="AE955" l="1"/>
  <c r="AQ955" s="1"/>
  <c r="AR955" s="1"/>
  <c r="X956"/>
  <c r="AO956" s="1"/>
  <c r="AP956" s="1"/>
  <c r="AE956" l="1"/>
  <c r="AQ956" s="1"/>
  <c r="AR956" s="1"/>
  <c r="X957"/>
  <c r="AO957" s="1"/>
  <c r="AP957" s="1"/>
  <c r="AE957" l="1"/>
  <c r="AQ957" s="1"/>
  <c r="AR957" s="1"/>
  <c r="X958"/>
  <c r="AO958" s="1"/>
  <c r="AP958" s="1"/>
  <c r="X959" l="1"/>
  <c r="AO959" s="1"/>
  <c r="AP959" s="1"/>
  <c r="AE958"/>
  <c r="AQ958" s="1"/>
  <c r="AR958" s="1"/>
  <c r="X960" l="1"/>
  <c r="AO960" s="1"/>
  <c r="AP960" s="1"/>
  <c r="AE959"/>
  <c r="AQ959" s="1"/>
  <c r="AR959" s="1"/>
  <c r="AE960" l="1"/>
  <c r="AQ960" s="1"/>
  <c r="AR960" s="1"/>
  <c r="X961"/>
  <c r="AO961" s="1"/>
  <c r="AP961" s="1"/>
  <c r="AE961" l="1"/>
  <c r="AQ961" s="1"/>
  <c r="AR961" s="1"/>
  <c r="X962"/>
  <c r="AO962" s="1"/>
  <c r="AP962" s="1"/>
  <c r="X963" l="1"/>
  <c r="AO963" s="1"/>
  <c r="AP963" s="1"/>
  <c r="AE962"/>
  <c r="AQ962" s="1"/>
  <c r="AR962" s="1"/>
  <c r="X964" l="1"/>
  <c r="AO964" s="1"/>
  <c r="AP964" s="1"/>
  <c r="AE963"/>
  <c r="AQ963" s="1"/>
  <c r="AR963" s="1"/>
  <c r="X965" l="1"/>
  <c r="AO965" s="1"/>
  <c r="AP965" s="1"/>
  <c r="AE964"/>
  <c r="AQ964" s="1"/>
  <c r="AR964" s="1"/>
  <c r="X966" l="1"/>
  <c r="AO966" s="1"/>
  <c r="AP966" s="1"/>
  <c r="AE965"/>
  <c r="AQ965" s="1"/>
  <c r="AR965" s="1"/>
  <c r="X967" l="1"/>
  <c r="AO967" s="1"/>
  <c r="AP967" s="1"/>
  <c r="AE966"/>
  <c r="AQ966" s="1"/>
  <c r="AR966" s="1"/>
  <c r="AE967" l="1"/>
  <c r="AQ967" s="1"/>
  <c r="AR967" s="1"/>
  <c r="X968"/>
  <c r="AO968" s="1"/>
  <c r="AP968" s="1"/>
  <c r="AE968" l="1"/>
  <c r="AQ968" s="1"/>
  <c r="AR968" s="1"/>
  <c r="X969"/>
  <c r="AO969" s="1"/>
  <c r="AP969" s="1"/>
  <c r="AE969" l="1"/>
  <c r="AQ969" s="1"/>
  <c r="AR969" s="1"/>
  <c r="X970"/>
  <c r="AO970" s="1"/>
  <c r="AP970" s="1"/>
  <c r="X971" l="1"/>
  <c r="AO971" s="1"/>
  <c r="AP971" s="1"/>
  <c r="AE970"/>
  <c r="AQ970" s="1"/>
  <c r="AR970" s="1"/>
  <c r="X972" l="1"/>
  <c r="AO972" s="1"/>
  <c r="AP972" s="1"/>
  <c r="AE971"/>
  <c r="AQ971" s="1"/>
  <c r="AR971" s="1"/>
  <c r="X973" l="1"/>
  <c r="AO973" s="1"/>
  <c r="AP973" s="1"/>
  <c r="AE972"/>
  <c r="AQ972" s="1"/>
  <c r="AR972" s="1"/>
  <c r="X974" l="1"/>
  <c r="AO974" s="1"/>
  <c r="AP974" s="1"/>
  <c r="AE973"/>
  <c r="AQ973" s="1"/>
  <c r="AR973" s="1"/>
  <c r="AE974" l="1"/>
  <c r="AQ974" s="1"/>
  <c r="AR974" s="1"/>
  <c r="X975"/>
  <c r="AO975" s="1"/>
  <c r="AP975" s="1"/>
  <c r="AE975" l="1"/>
  <c r="AQ975" s="1"/>
  <c r="AR975" s="1"/>
  <c r="X976"/>
  <c r="AO976" s="1"/>
  <c r="AP976" s="1"/>
  <c r="X977" l="1"/>
  <c r="AO977" s="1"/>
  <c r="AP977" s="1"/>
  <c r="AE976"/>
  <c r="AQ976" s="1"/>
  <c r="AR976" s="1"/>
  <c r="X978" l="1"/>
  <c r="AO978" s="1"/>
  <c r="AP978" s="1"/>
  <c r="AE977"/>
  <c r="AQ977" s="1"/>
  <c r="AR977" s="1"/>
  <c r="AE978" l="1"/>
  <c r="AQ978" s="1"/>
  <c r="AR978" s="1"/>
  <c r="X979"/>
  <c r="AO979" s="1"/>
  <c r="AP979" s="1"/>
  <c r="X980" l="1"/>
  <c r="AO980" s="1"/>
  <c r="AP980" s="1"/>
  <c r="AE979"/>
  <c r="AQ979" s="1"/>
  <c r="AR979" s="1"/>
  <c r="X981" l="1"/>
  <c r="AO981" s="1"/>
  <c r="AP981" s="1"/>
  <c r="AE980"/>
  <c r="AQ980" s="1"/>
  <c r="AR980" s="1"/>
  <c r="X982" l="1"/>
  <c r="AO982" s="1"/>
  <c r="AP982" s="1"/>
  <c r="AE981"/>
  <c r="AQ981" s="1"/>
  <c r="AR981" s="1"/>
  <c r="X983" l="1"/>
  <c r="AO983" s="1"/>
  <c r="AP983" s="1"/>
  <c r="AE982"/>
  <c r="AQ982" s="1"/>
  <c r="AR982" s="1"/>
  <c r="X984" l="1"/>
  <c r="AO984" s="1"/>
  <c r="AP984" s="1"/>
  <c r="AE983"/>
  <c r="AQ983" s="1"/>
  <c r="AR983" s="1"/>
  <c r="AE984" l="1"/>
  <c r="AQ984" s="1"/>
  <c r="AR984" s="1"/>
  <c r="X985"/>
  <c r="AO985" s="1"/>
  <c r="AP985" s="1"/>
  <c r="X986" l="1"/>
  <c r="AO986" s="1"/>
  <c r="AP986" s="1"/>
  <c r="AE985"/>
  <c r="AQ985" s="1"/>
  <c r="AR985" s="1"/>
  <c r="AE986" l="1"/>
  <c r="AQ986" s="1"/>
  <c r="AR986" s="1"/>
  <c r="X987"/>
  <c r="AO987" s="1"/>
  <c r="AP987" s="1"/>
  <c r="X988" l="1"/>
  <c r="AO988" s="1"/>
  <c r="AP988" s="1"/>
  <c r="AE987"/>
  <c r="AQ987" s="1"/>
  <c r="AR987" s="1"/>
  <c r="X989" l="1"/>
  <c r="AO989" s="1"/>
  <c r="AP989" s="1"/>
  <c r="AE988"/>
  <c r="AQ988" s="1"/>
  <c r="AR988" s="1"/>
  <c r="X990" l="1"/>
  <c r="AO990" s="1"/>
  <c r="AP990" s="1"/>
  <c r="AE989"/>
  <c r="AQ989" s="1"/>
  <c r="AR989" s="1"/>
  <c r="X991" l="1"/>
  <c r="AO991" s="1"/>
  <c r="AP991" s="1"/>
  <c r="AE990"/>
  <c r="AQ990" s="1"/>
  <c r="AR990" s="1"/>
  <c r="X992" l="1"/>
  <c r="AO992" s="1"/>
  <c r="AP992" s="1"/>
  <c r="AE991"/>
  <c r="AQ991" s="1"/>
  <c r="AR991" s="1"/>
  <c r="X993" l="1"/>
  <c r="AO993" s="1"/>
  <c r="AP993" s="1"/>
  <c r="AE992"/>
  <c r="AQ992" s="1"/>
  <c r="AR992" s="1"/>
  <c r="X994" l="1"/>
  <c r="AO994" s="1"/>
  <c r="AP994" s="1"/>
  <c r="AE993"/>
  <c r="AQ993" s="1"/>
  <c r="AR993" s="1"/>
  <c r="X995" l="1"/>
  <c r="AO995" s="1"/>
  <c r="AP995" s="1"/>
  <c r="AE994"/>
  <c r="AQ994" s="1"/>
  <c r="AR994" s="1"/>
  <c r="X996" l="1"/>
  <c r="AO996" s="1"/>
  <c r="AP996" s="1"/>
  <c r="AE995"/>
  <c r="AQ995" s="1"/>
  <c r="AR995" s="1"/>
  <c r="X997" l="1"/>
  <c r="AO997" s="1"/>
  <c r="AP997" s="1"/>
  <c r="AE996"/>
  <c r="AQ996" s="1"/>
  <c r="AR996" s="1"/>
  <c r="X998" l="1"/>
  <c r="AO998" s="1"/>
  <c r="AP998" s="1"/>
  <c r="AE997"/>
  <c r="AQ997" s="1"/>
  <c r="AR997" s="1"/>
  <c r="X999" l="1"/>
  <c r="AO999" s="1"/>
  <c r="AP999" s="1"/>
  <c r="AE998"/>
  <c r="AQ998" s="1"/>
  <c r="AR998" s="1"/>
  <c r="X1000" l="1"/>
  <c r="AO1000" s="1"/>
  <c r="AP1000" s="1"/>
  <c r="AE999"/>
  <c r="AQ999" s="1"/>
  <c r="AR999" s="1"/>
  <c r="X1001" l="1"/>
  <c r="AO1001" s="1"/>
  <c r="AP1001" s="1"/>
  <c r="AE1000"/>
  <c r="AQ1000" s="1"/>
  <c r="AR1000" s="1"/>
  <c r="AE1001" l="1"/>
  <c r="AQ1001" s="1"/>
  <c r="AR1001" s="1"/>
  <c r="X1002"/>
  <c r="AO1002" s="1"/>
  <c r="AP1002" s="1"/>
  <c r="AE1002" l="1"/>
  <c r="AQ1002" s="1"/>
  <c r="AR1002" s="1"/>
  <c r="X1003"/>
  <c r="AO1003" s="1"/>
  <c r="AP1003" s="1"/>
  <c r="AE1003" l="1"/>
  <c r="AQ1003" s="1"/>
  <c r="AR1003" s="1"/>
  <c r="X1004"/>
  <c r="AO1004" s="1"/>
  <c r="AP1004" s="1"/>
  <c r="AE1004" l="1"/>
  <c r="AQ1004" s="1"/>
  <c r="AR1004" s="1"/>
  <c r="X1005"/>
  <c r="AO1005" s="1"/>
  <c r="AP1005" s="1"/>
  <c r="X1006" l="1"/>
  <c r="AO1006" s="1"/>
  <c r="AP1006" s="1"/>
  <c r="AE1005"/>
  <c r="AQ1005" s="1"/>
  <c r="AR1005" s="1"/>
  <c r="AE1006" l="1"/>
  <c r="AQ1006" s="1"/>
  <c r="AR1006" s="1"/>
  <c r="X1007"/>
  <c r="AO1007" s="1"/>
  <c r="AP1007" s="1"/>
  <c r="AE1007" l="1"/>
  <c r="AQ1007" s="1"/>
  <c r="AR1007" s="1"/>
  <c r="X1008"/>
  <c r="AO1008" s="1"/>
  <c r="AP1008" s="1"/>
  <c r="AE1008" l="1"/>
  <c r="AQ1008" s="1"/>
  <c r="AR1008" s="1"/>
  <c r="X1009"/>
  <c r="AO1009" s="1"/>
  <c r="AP1009" s="1"/>
  <c r="AE1009" l="1"/>
  <c r="AQ1009" s="1"/>
  <c r="AR1009" s="1"/>
  <c r="X1010"/>
  <c r="AO1010" s="1"/>
  <c r="AP1010" s="1"/>
  <c r="X1011" l="1"/>
  <c r="AO1011" s="1"/>
  <c r="AP1011" s="1"/>
  <c r="AE1010"/>
  <c r="AQ1010" s="1"/>
  <c r="AR1010" s="1"/>
  <c r="X1012" l="1"/>
  <c r="AO1012" s="1"/>
  <c r="AP1012" s="1"/>
  <c r="AE1011"/>
  <c r="AQ1011" s="1"/>
  <c r="AR1011" s="1"/>
  <c r="X1013" l="1"/>
  <c r="AO1013" s="1"/>
  <c r="AP1013" s="1"/>
  <c r="AE1012"/>
  <c r="AQ1012" s="1"/>
  <c r="AR1012" s="1"/>
  <c r="X1014" l="1"/>
  <c r="AO1014" s="1"/>
  <c r="AP1014" s="1"/>
  <c r="AE1013"/>
  <c r="AQ1013" s="1"/>
  <c r="AR1013" s="1"/>
  <c r="X1015" l="1"/>
  <c r="AO1015" s="1"/>
  <c r="AP1015" s="1"/>
  <c r="AE1014"/>
  <c r="AQ1014" s="1"/>
  <c r="AR1014" s="1"/>
  <c r="AE1015" l="1"/>
  <c r="AQ1015" s="1"/>
  <c r="AR1015" s="1"/>
  <c r="X1016"/>
  <c r="AO1016" s="1"/>
  <c r="AP1016" s="1"/>
  <c r="AE1016" l="1"/>
  <c r="AQ1016" s="1"/>
  <c r="AR1016" s="1"/>
  <c r="X1017"/>
  <c r="AO1017" s="1"/>
  <c r="AP1017" s="1"/>
  <c r="AE1017" l="1"/>
  <c r="AQ1017" s="1"/>
  <c r="AR1017" s="1"/>
  <c r="X1018"/>
  <c r="AO1018" s="1"/>
  <c r="AP1018" s="1"/>
  <c r="AE1018" l="1"/>
  <c r="AQ1018" s="1"/>
  <c r="AR1018" s="1"/>
  <c r="X1019"/>
  <c r="AO1019" s="1"/>
  <c r="AP1019" s="1"/>
  <c r="AE1019" l="1"/>
  <c r="AQ1019" s="1"/>
  <c r="AR1019" s="1"/>
  <c r="X1020"/>
  <c r="AO1020" s="1"/>
  <c r="AP1020" s="1"/>
  <c r="X1021" l="1"/>
  <c r="AO1021" s="1"/>
  <c r="AP1021" s="1"/>
  <c r="AE1020"/>
  <c r="AQ1020" s="1"/>
  <c r="AR1020" s="1"/>
  <c r="X1022" l="1"/>
  <c r="AO1022" s="1"/>
  <c r="AP1022" s="1"/>
  <c r="AE1021"/>
  <c r="AQ1021" s="1"/>
  <c r="AR1021" s="1"/>
  <c r="X1023" l="1"/>
  <c r="AO1023" s="1"/>
  <c r="AP1023" s="1"/>
  <c r="AE1022"/>
  <c r="AQ1022" s="1"/>
  <c r="AR1022" s="1"/>
  <c r="X1024" l="1"/>
  <c r="AO1024" s="1"/>
  <c r="AP1024" s="1"/>
  <c r="AE1023"/>
  <c r="AQ1023" s="1"/>
  <c r="AR1023" s="1"/>
  <c r="AE1024" l="1"/>
  <c r="AQ1024" s="1"/>
  <c r="AR1024" s="1"/>
  <c r="X1025"/>
  <c r="AO1025" s="1"/>
  <c r="AP1025" s="1"/>
  <c r="AE1025" l="1"/>
  <c r="AQ1025" s="1"/>
  <c r="AR1025" s="1"/>
  <c r="X1026"/>
  <c r="AO1026" s="1"/>
  <c r="AP1026" s="1"/>
  <c r="X1027" l="1"/>
  <c r="AO1027" s="1"/>
  <c r="AP1027" s="1"/>
  <c r="AE1026"/>
  <c r="AQ1026" s="1"/>
  <c r="AR1026" s="1"/>
  <c r="X1028" l="1"/>
  <c r="AO1028" s="1"/>
  <c r="AP1028" s="1"/>
  <c r="AE1027"/>
  <c r="AQ1027" s="1"/>
  <c r="AR1027" s="1"/>
  <c r="AE1028" l="1"/>
  <c r="AQ1028" s="1"/>
  <c r="AR1028" s="1"/>
  <c r="X1029"/>
  <c r="AO1029" s="1"/>
  <c r="AP1029" s="1"/>
  <c r="AE1029" l="1"/>
  <c r="AQ1029" s="1"/>
  <c r="AR1029" s="1"/>
  <c r="X1030"/>
  <c r="AO1030" s="1"/>
  <c r="AP1030" s="1"/>
  <c r="AE1030" l="1"/>
  <c r="AQ1030" s="1"/>
  <c r="AR1030" s="1"/>
  <c r="X1031"/>
  <c r="AO1031" s="1"/>
  <c r="AP1031" s="1"/>
  <c r="AE1031" l="1"/>
  <c r="AQ1031" s="1"/>
  <c r="AR1031" s="1"/>
  <c r="X1032"/>
  <c r="AO1032" s="1"/>
  <c r="AP1032" s="1"/>
  <c r="X1033" l="1"/>
  <c r="AO1033" s="1"/>
  <c r="AP1033" s="1"/>
  <c r="AE1032"/>
  <c r="AQ1032" s="1"/>
  <c r="AR1032" s="1"/>
  <c r="X1034" l="1"/>
  <c r="AO1034" s="1"/>
  <c r="AP1034" s="1"/>
  <c r="AE1033"/>
  <c r="AQ1033" s="1"/>
  <c r="AR1033" s="1"/>
  <c r="X1035" l="1"/>
  <c r="AO1035" s="1"/>
  <c r="AP1035" s="1"/>
  <c r="AE1034"/>
  <c r="AQ1034" s="1"/>
  <c r="AR1034" s="1"/>
  <c r="AE1035" l="1"/>
  <c r="AQ1035" s="1"/>
  <c r="AR1035" s="1"/>
  <c r="X1036"/>
  <c r="AO1036" s="1"/>
  <c r="AP1036" s="1"/>
  <c r="AE1036" l="1"/>
  <c r="AQ1036" s="1"/>
  <c r="AR1036" s="1"/>
  <c r="X1037"/>
  <c r="AO1037" s="1"/>
  <c r="AP1037" s="1"/>
  <c r="X1038" l="1"/>
  <c r="AO1038" s="1"/>
  <c r="AP1038" s="1"/>
  <c r="AE1037"/>
  <c r="AQ1037" s="1"/>
  <c r="AR1037" s="1"/>
  <c r="X1039" l="1"/>
  <c r="AO1039" s="1"/>
  <c r="AP1039" s="1"/>
  <c r="AE1038"/>
  <c r="AQ1038" s="1"/>
  <c r="AR1038" s="1"/>
  <c r="AE1039" l="1"/>
  <c r="AQ1039" s="1"/>
  <c r="AR1039" s="1"/>
  <c r="X1040"/>
  <c r="AO1040" s="1"/>
  <c r="AP1040" s="1"/>
  <c r="AE1040" l="1"/>
  <c r="AQ1040" s="1"/>
  <c r="AR1040" s="1"/>
  <c r="X1041"/>
  <c r="AO1041" s="1"/>
  <c r="AP1041" s="1"/>
  <c r="X1042" l="1"/>
  <c r="AO1042" s="1"/>
  <c r="AP1042" s="1"/>
  <c r="AE1041"/>
  <c r="AQ1041" s="1"/>
  <c r="AR1041" s="1"/>
  <c r="AE1042" l="1"/>
  <c r="AQ1042" s="1"/>
  <c r="AR1042" s="1"/>
  <c r="X1043"/>
  <c r="AO1043" s="1"/>
  <c r="AP1043" s="1"/>
  <c r="AE1043" l="1"/>
  <c r="AQ1043" s="1"/>
  <c r="AR1043" s="1"/>
  <c r="X1044"/>
  <c r="AO1044" s="1"/>
  <c r="AP1044" s="1"/>
  <c r="AE1044" l="1"/>
  <c r="AQ1044" s="1"/>
  <c r="AR1044" s="1"/>
  <c r="X1045"/>
  <c r="AO1045" s="1"/>
  <c r="AP1045" s="1"/>
  <c r="AE1045" l="1"/>
  <c r="AQ1045" s="1"/>
  <c r="AR1045" s="1"/>
  <c r="X1046"/>
  <c r="AO1046" s="1"/>
  <c r="AP1046" s="1"/>
  <c r="AE1046" l="1"/>
  <c r="AQ1046" s="1"/>
  <c r="AR1046" s="1"/>
  <c r="X1047"/>
  <c r="AO1047" s="1"/>
  <c r="AP1047" s="1"/>
  <c r="X1048" l="1"/>
  <c r="AO1048" s="1"/>
  <c r="AP1048" s="1"/>
  <c r="AE1047"/>
  <c r="AQ1047" s="1"/>
  <c r="AR1047" s="1"/>
  <c r="AE1048" l="1"/>
  <c r="AQ1048" s="1"/>
  <c r="AR1048" s="1"/>
  <c r="X1049"/>
  <c r="AO1049" s="1"/>
  <c r="AP1049" s="1"/>
  <c r="AE1049" l="1"/>
  <c r="AQ1049" s="1"/>
  <c r="AR1049" s="1"/>
  <c r="X1050"/>
  <c r="AO1050" s="1"/>
  <c r="AP1050" s="1"/>
  <c r="X1051" l="1"/>
  <c r="AO1051" s="1"/>
  <c r="AP1051" s="1"/>
  <c r="AE1050"/>
  <c r="AQ1050" s="1"/>
  <c r="AR1050" s="1"/>
  <c r="X1052" l="1"/>
  <c r="AO1052" s="1"/>
  <c r="AP1052" s="1"/>
  <c r="AE1051"/>
  <c r="AQ1051" s="1"/>
  <c r="AR1051" s="1"/>
  <c r="X1053" l="1"/>
  <c r="AO1053" s="1"/>
  <c r="AP1053" s="1"/>
  <c r="AE1052"/>
  <c r="AQ1052" s="1"/>
  <c r="AR1052" s="1"/>
  <c r="X1054" l="1"/>
  <c r="AO1054" s="1"/>
  <c r="AP1054" s="1"/>
  <c r="AE1053"/>
  <c r="AQ1053" s="1"/>
  <c r="AR1053" s="1"/>
  <c r="X1055" l="1"/>
  <c r="AO1055" s="1"/>
  <c r="AP1055" s="1"/>
  <c r="AE1054"/>
  <c r="AQ1054" s="1"/>
  <c r="AR1054" s="1"/>
  <c r="X1056" l="1"/>
  <c r="AO1056" s="1"/>
  <c r="AP1056" s="1"/>
  <c r="AE1055"/>
  <c r="AQ1055" s="1"/>
  <c r="AR1055" s="1"/>
  <c r="X1057" l="1"/>
  <c r="AO1057" s="1"/>
  <c r="AP1057" s="1"/>
  <c r="AE1056"/>
  <c r="AQ1056" s="1"/>
  <c r="AR1056" s="1"/>
  <c r="X1058" l="1"/>
  <c r="AO1058" s="1"/>
  <c r="AP1058" s="1"/>
  <c r="AE1057"/>
  <c r="AQ1057" s="1"/>
  <c r="AR1057" s="1"/>
  <c r="X1059" l="1"/>
  <c r="AO1059" s="1"/>
  <c r="AP1059" s="1"/>
  <c r="AE1058"/>
  <c r="AQ1058" s="1"/>
  <c r="AR1058" s="1"/>
  <c r="X1060" l="1"/>
  <c r="AO1060" s="1"/>
  <c r="AP1060" s="1"/>
  <c r="AE1059"/>
  <c r="AQ1059" s="1"/>
  <c r="AR1059" s="1"/>
  <c r="X1061" l="1"/>
  <c r="AO1061" s="1"/>
  <c r="AP1061" s="1"/>
  <c r="AE1060"/>
  <c r="AQ1060" s="1"/>
  <c r="AR1060" s="1"/>
  <c r="X1062" l="1"/>
  <c r="AO1062" s="1"/>
  <c r="AP1062" s="1"/>
  <c r="AE1061"/>
  <c r="AQ1061" s="1"/>
  <c r="AR1061" s="1"/>
  <c r="X1063" l="1"/>
  <c r="AO1063" s="1"/>
  <c r="AP1063" s="1"/>
  <c r="AE1062"/>
  <c r="AQ1062" s="1"/>
  <c r="AR1062" s="1"/>
  <c r="AE1063" l="1"/>
  <c r="AQ1063" s="1"/>
  <c r="AR1063" s="1"/>
  <c r="X1064"/>
  <c r="AO1064" s="1"/>
  <c r="AP1064" s="1"/>
  <c r="AE1064" l="1"/>
  <c r="AQ1064" s="1"/>
  <c r="AR1064" s="1"/>
  <c r="X1065"/>
  <c r="AO1065" s="1"/>
  <c r="AP1065" s="1"/>
  <c r="AE1065" l="1"/>
  <c r="AQ1065" s="1"/>
  <c r="AR1065" s="1"/>
  <c r="X1066"/>
  <c r="AO1066" s="1"/>
  <c r="AP1066" s="1"/>
  <c r="X1067" l="1"/>
  <c r="AO1067" s="1"/>
  <c r="AP1067" s="1"/>
  <c r="AE1066"/>
  <c r="AQ1066" s="1"/>
  <c r="AR1066" s="1"/>
  <c r="X1068" l="1"/>
  <c r="AO1068" s="1"/>
  <c r="AP1068" s="1"/>
  <c r="AE1067"/>
  <c r="AQ1067" s="1"/>
  <c r="AR1067" s="1"/>
  <c r="X1069" l="1"/>
  <c r="AO1069" s="1"/>
  <c r="AP1069" s="1"/>
  <c r="AE1068"/>
  <c r="AQ1068" s="1"/>
  <c r="AR1068" s="1"/>
  <c r="X1070" l="1"/>
  <c r="AO1070" s="1"/>
  <c r="AP1070" s="1"/>
  <c r="AE1069"/>
  <c r="AQ1069" s="1"/>
  <c r="AR1069" s="1"/>
  <c r="X1071" l="1"/>
  <c r="AO1071" s="1"/>
  <c r="AP1071" s="1"/>
  <c r="AE1070"/>
  <c r="AQ1070" s="1"/>
  <c r="AR1070" s="1"/>
  <c r="X1072" l="1"/>
  <c r="AO1072" s="1"/>
  <c r="AP1072" s="1"/>
  <c r="AE1071"/>
  <c r="AQ1071" s="1"/>
  <c r="AR1071" s="1"/>
  <c r="AE1072" l="1"/>
  <c r="AQ1072" s="1"/>
  <c r="AR1072" s="1"/>
  <c r="X1073"/>
  <c r="AO1073" s="1"/>
  <c r="AP1073" s="1"/>
  <c r="X1074" l="1"/>
  <c r="AO1074" s="1"/>
  <c r="AP1074" s="1"/>
  <c r="AE1073"/>
  <c r="AQ1073" s="1"/>
  <c r="AR1073" s="1"/>
  <c r="X1075" l="1"/>
  <c r="AO1075" s="1"/>
  <c r="AP1075" s="1"/>
  <c r="AE1074"/>
  <c r="AQ1074" s="1"/>
  <c r="AR1074" s="1"/>
  <c r="X1076" l="1"/>
  <c r="AO1076" s="1"/>
  <c r="AP1076" s="1"/>
  <c r="AE1075"/>
  <c r="AQ1075" s="1"/>
  <c r="AR1075" s="1"/>
  <c r="AE1076" l="1"/>
  <c r="AQ1076" s="1"/>
  <c r="AR1076" s="1"/>
  <c r="X1077"/>
  <c r="AO1077" s="1"/>
  <c r="AP1077" s="1"/>
  <c r="X1078" l="1"/>
  <c r="AO1078" s="1"/>
  <c r="AP1078" s="1"/>
  <c r="AE1077"/>
  <c r="AQ1077" s="1"/>
  <c r="AR1077" s="1"/>
  <c r="X1079" l="1"/>
  <c r="AO1079" s="1"/>
  <c r="AP1079" s="1"/>
  <c r="AE1078"/>
  <c r="AQ1078" s="1"/>
  <c r="AR1078" s="1"/>
  <c r="X1080" l="1"/>
  <c r="AO1080" s="1"/>
  <c r="AP1080" s="1"/>
  <c r="AE1079"/>
  <c r="AQ1079" s="1"/>
  <c r="AR1079" s="1"/>
  <c r="X1081" l="1"/>
  <c r="AO1081" s="1"/>
  <c r="AP1081" s="1"/>
  <c r="AE1080"/>
  <c r="AQ1080" s="1"/>
  <c r="AR1080" s="1"/>
  <c r="X1082" l="1"/>
  <c r="AO1082" s="1"/>
  <c r="AP1082" s="1"/>
  <c r="AE1081"/>
  <c r="AQ1081" s="1"/>
  <c r="AR1081" s="1"/>
  <c r="X1083" l="1"/>
  <c r="AO1083" s="1"/>
  <c r="AP1083" s="1"/>
  <c r="AE1082"/>
  <c r="AQ1082" s="1"/>
  <c r="AR1082" s="1"/>
  <c r="X1084" l="1"/>
  <c r="AO1084" s="1"/>
  <c r="AP1084" s="1"/>
  <c r="AE1083"/>
  <c r="AQ1083" s="1"/>
  <c r="AR1083" s="1"/>
  <c r="X1085" l="1"/>
  <c r="AO1085" s="1"/>
  <c r="AP1085" s="1"/>
  <c r="AE1084"/>
  <c r="AQ1084" s="1"/>
  <c r="AR1084" s="1"/>
  <c r="X1086" l="1"/>
  <c r="AO1086" s="1"/>
  <c r="AP1086" s="1"/>
  <c r="AE1085"/>
  <c r="AQ1085" s="1"/>
  <c r="AR1085" s="1"/>
  <c r="X1087" l="1"/>
  <c r="AO1087" s="1"/>
  <c r="AP1087" s="1"/>
  <c r="AE1086"/>
  <c r="AQ1086" s="1"/>
  <c r="AR1086" s="1"/>
  <c r="X1088" l="1"/>
  <c r="AO1088" s="1"/>
  <c r="AP1088" s="1"/>
  <c r="AE1087"/>
  <c r="AQ1087" s="1"/>
  <c r="AR1087" s="1"/>
  <c r="AE1088" l="1"/>
  <c r="AQ1088" s="1"/>
  <c r="AR1088" s="1"/>
  <c r="X1089"/>
  <c r="AO1089" s="1"/>
  <c r="AP1089" s="1"/>
  <c r="AE1089" l="1"/>
  <c r="AQ1089" s="1"/>
  <c r="AR1089" s="1"/>
  <c r="X1090"/>
  <c r="AO1090" s="1"/>
  <c r="AP1090" s="1"/>
  <c r="X1091" l="1"/>
  <c r="AO1091" s="1"/>
  <c r="AP1091" s="1"/>
  <c r="AE1090"/>
  <c r="AQ1090" s="1"/>
  <c r="AR1090" s="1"/>
  <c r="AE1091" l="1"/>
  <c r="AQ1091" s="1"/>
  <c r="AR1091" s="1"/>
  <c r="X1092"/>
  <c r="AO1092" s="1"/>
  <c r="AP1092" s="1"/>
  <c r="AE1092" l="1"/>
  <c r="AQ1092" s="1"/>
  <c r="AR1092" s="1"/>
  <c r="X1093"/>
  <c r="AO1093" s="1"/>
  <c r="AP1093" s="1"/>
  <c r="X1094" l="1"/>
  <c r="AO1094" s="1"/>
  <c r="AP1094" s="1"/>
  <c r="AE1093"/>
  <c r="AQ1093" s="1"/>
  <c r="AR1093" s="1"/>
  <c r="X1095" l="1"/>
  <c r="AO1095" s="1"/>
  <c r="AP1095" s="1"/>
  <c r="AE1094"/>
  <c r="AQ1094" s="1"/>
  <c r="AR1094" s="1"/>
  <c r="X1096" l="1"/>
  <c r="AO1096" s="1"/>
  <c r="AP1096" s="1"/>
  <c r="AE1095"/>
  <c r="AQ1095" s="1"/>
  <c r="AR1095" s="1"/>
  <c r="AE1096" l="1"/>
  <c r="AQ1096" s="1"/>
  <c r="AR1096" s="1"/>
  <c r="X1097"/>
  <c r="AO1097" s="1"/>
  <c r="AP1097" s="1"/>
  <c r="AE1097" l="1"/>
  <c r="AQ1097" s="1"/>
  <c r="AR1097" s="1"/>
  <c r="X1098"/>
  <c r="AO1098" s="1"/>
  <c r="AP1098" s="1"/>
  <c r="AE1098" l="1"/>
  <c r="AQ1098" s="1"/>
  <c r="AR1098" s="1"/>
  <c r="X1099"/>
  <c r="AO1099" s="1"/>
  <c r="AP1099" s="1"/>
  <c r="AE1099" l="1"/>
  <c r="AQ1099" s="1"/>
  <c r="AR1099" s="1"/>
  <c r="X1100"/>
  <c r="AO1100" s="1"/>
  <c r="AP1100" s="1"/>
  <c r="X1101" l="1"/>
  <c r="AO1101" s="1"/>
  <c r="AP1101" s="1"/>
  <c r="AE1100"/>
  <c r="AQ1100" s="1"/>
  <c r="AR1100" s="1"/>
  <c r="X1102" l="1"/>
  <c r="AO1102" s="1"/>
  <c r="AP1102" s="1"/>
  <c r="AE1101"/>
  <c r="AQ1101" s="1"/>
  <c r="AR1101" s="1"/>
  <c r="X1103" l="1"/>
  <c r="AO1103" s="1"/>
  <c r="AP1103" s="1"/>
  <c r="AE1102"/>
  <c r="AQ1102" s="1"/>
  <c r="AR1102" s="1"/>
  <c r="X1104" l="1"/>
  <c r="AO1104" s="1"/>
  <c r="AP1104" s="1"/>
  <c r="AE1103"/>
  <c r="AQ1103" s="1"/>
  <c r="AR1103" s="1"/>
  <c r="X1105" l="1"/>
  <c r="AO1105" s="1"/>
  <c r="AP1105" s="1"/>
  <c r="AE1104"/>
  <c r="AQ1104" s="1"/>
  <c r="AR1104" s="1"/>
  <c r="X1106" l="1"/>
  <c r="AO1106" s="1"/>
  <c r="AP1106" s="1"/>
  <c r="AE1105"/>
  <c r="AQ1105" s="1"/>
  <c r="AR1105" s="1"/>
  <c r="AE1106" l="1"/>
  <c r="AQ1106" s="1"/>
  <c r="AR1106" s="1"/>
  <c r="X1107"/>
  <c r="AO1107" s="1"/>
  <c r="AP1107" s="1"/>
  <c r="AE1107" l="1"/>
  <c r="AQ1107" s="1"/>
  <c r="AR1107" s="1"/>
  <c r="X1108"/>
  <c r="AO1108" s="1"/>
  <c r="AP1108" s="1"/>
  <c r="AE1108" l="1"/>
  <c r="AQ1108" s="1"/>
  <c r="AR1108" s="1"/>
  <c r="X1109"/>
  <c r="AO1109" s="1"/>
  <c r="AP1109" s="1"/>
  <c r="AE1109" l="1"/>
  <c r="AQ1109" s="1"/>
  <c r="AR1109" s="1"/>
  <c r="X1110"/>
  <c r="AO1110" s="1"/>
  <c r="AP1110" s="1"/>
  <c r="AE1110" l="1"/>
  <c r="AQ1110" s="1"/>
  <c r="AR1110" s="1"/>
  <c r="X1111"/>
  <c r="AO1111" s="1"/>
  <c r="AP1111" s="1"/>
  <c r="AE1111" l="1"/>
  <c r="AQ1111" s="1"/>
  <c r="AR1111" s="1"/>
  <c r="X1112"/>
  <c r="AO1112" s="1"/>
  <c r="AP1112" s="1"/>
  <c r="X1113" l="1"/>
  <c r="AO1113" s="1"/>
  <c r="AP1113" s="1"/>
  <c r="AE1112"/>
  <c r="AQ1112" s="1"/>
  <c r="AR1112" s="1"/>
  <c r="X1114" l="1"/>
  <c r="AO1114" s="1"/>
  <c r="AP1114" s="1"/>
  <c r="AE1113"/>
  <c r="AQ1113" s="1"/>
  <c r="AR1113" s="1"/>
  <c r="AE1114" l="1"/>
  <c r="AQ1114" s="1"/>
  <c r="AR1114" s="1"/>
  <c r="X1115"/>
  <c r="AO1115" s="1"/>
  <c r="AP1115" s="1"/>
  <c r="X1116" l="1"/>
  <c r="AO1116" s="1"/>
  <c r="AP1116" s="1"/>
  <c r="AE1115"/>
  <c r="AQ1115" s="1"/>
  <c r="AR1115" s="1"/>
  <c r="X1117" l="1"/>
  <c r="AO1117" s="1"/>
  <c r="AP1117" s="1"/>
  <c r="AE1116"/>
  <c r="AQ1116" s="1"/>
  <c r="AR1116" s="1"/>
  <c r="X1118" l="1"/>
  <c r="AO1118" s="1"/>
  <c r="AP1118" s="1"/>
  <c r="AE1117"/>
  <c r="AQ1117" s="1"/>
  <c r="AR1117" s="1"/>
  <c r="X1119" l="1"/>
  <c r="AO1119" s="1"/>
  <c r="AP1119" s="1"/>
  <c r="AE1118"/>
  <c r="AQ1118" s="1"/>
  <c r="AR1118" s="1"/>
  <c r="X1120" l="1"/>
  <c r="AO1120" s="1"/>
  <c r="AP1120" s="1"/>
  <c r="AE1119"/>
  <c r="AQ1119" s="1"/>
  <c r="AR1119" s="1"/>
  <c r="X1121" l="1"/>
  <c r="AO1121" s="1"/>
  <c r="AP1121" s="1"/>
  <c r="AE1120"/>
  <c r="AQ1120" s="1"/>
  <c r="AR1120" s="1"/>
  <c r="X1122" l="1"/>
  <c r="AO1122" s="1"/>
  <c r="AP1122" s="1"/>
  <c r="AE1121"/>
  <c r="AQ1121" s="1"/>
  <c r="AR1121" s="1"/>
  <c r="X1123" l="1"/>
  <c r="AO1123" s="1"/>
  <c r="AP1123" s="1"/>
  <c r="AE1122"/>
  <c r="AQ1122" s="1"/>
  <c r="AR1122" s="1"/>
  <c r="X1124" l="1"/>
  <c r="AO1124" s="1"/>
  <c r="AP1124" s="1"/>
  <c r="AE1123"/>
  <c r="AQ1123" s="1"/>
  <c r="AR1123" s="1"/>
  <c r="X1125" l="1"/>
  <c r="AO1125" s="1"/>
  <c r="AP1125" s="1"/>
  <c r="AE1124"/>
  <c r="AQ1124" s="1"/>
  <c r="AR1124" s="1"/>
  <c r="AE1125" l="1"/>
  <c r="AQ1125" s="1"/>
  <c r="AR1125" s="1"/>
  <c r="X1126"/>
  <c r="AO1126" s="1"/>
  <c r="AP1126" s="1"/>
  <c r="AE1126" l="1"/>
  <c r="AQ1126" s="1"/>
  <c r="AR1126" s="1"/>
  <c r="X1127"/>
  <c r="AO1127" s="1"/>
  <c r="AP1127" s="1"/>
  <c r="AE1127" l="1"/>
  <c r="AQ1127" s="1"/>
  <c r="AR1127" s="1"/>
  <c r="X1128"/>
  <c r="AO1128" s="1"/>
  <c r="AP1128" s="1"/>
  <c r="AE1128" l="1"/>
  <c r="AQ1128" s="1"/>
  <c r="AR1128" s="1"/>
  <c r="X1129"/>
  <c r="AO1129" s="1"/>
  <c r="AP1129" s="1"/>
  <c r="AE1129" l="1"/>
  <c r="AQ1129" s="1"/>
  <c r="AR1129" s="1"/>
  <c r="X1130"/>
  <c r="AO1130" s="1"/>
  <c r="AP1130" s="1"/>
  <c r="X1131" l="1"/>
  <c r="AO1131" s="1"/>
  <c r="AP1131" s="1"/>
  <c r="AE1130"/>
  <c r="AQ1130" s="1"/>
  <c r="AR1130" s="1"/>
  <c r="AE1131" l="1"/>
  <c r="AQ1131" s="1"/>
  <c r="AR1131" s="1"/>
  <c r="X1132"/>
  <c r="AO1132" s="1"/>
  <c r="AP1132" s="1"/>
  <c r="AE1132" l="1"/>
  <c r="AQ1132" s="1"/>
  <c r="AR1132" s="1"/>
  <c r="X1133"/>
  <c r="AO1133" s="1"/>
  <c r="AP1133" s="1"/>
  <c r="X1134" l="1"/>
  <c r="AO1134" s="1"/>
  <c r="AP1134" s="1"/>
  <c r="AE1133"/>
  <c r="AQ1133" s="1"/>
  <c r="AR1133" s="1"/>
  <c r="X1135" l="1"/>
  <c r="AO1135" s="1"/>
  <c r="AP1135" s="1"/>
  <c r="AE1134"/>
  <c r="AQ1134" s="1"/>
  <c r="AR1134" s="1"/>
  <c r="X1136" l="1"/>
  <c r="AO1136" s="1"/>
  <c r="AP1136" s="1"/>
  <c r="AE1135"/>
  <c r="AQ1135" s="1"/>
  <c r="AR1135" s="1"/>
  <c r="X1137" l="1"/>
  <c r="AO1137" s="1"/>
  <c r="AP1137" s="1"/>
  <c r="AE1136"/>
  <c r="AQ1136" s="1"/>
  <c r="AR1136" s="1"/>
  <c r="AE1137" l="1"/>
  <c r="AQ1137" s="1"/>
  <c r="AR1137" s="1"/>
  <c r="X1138"/>
  <c r="AO1138" s="1"/>
  <c r="AP1138" s="1"/>
  <c r="AE1138" l="1"/>
  <c r="AQ1138" s="1"/>
  <c r="AR1138" s="1"/>
  <c r="X1139"/>
  <c r="AO1139" s="1"/>
  <c r="AP1139" s="1"/>
  <c r="X1140" l="1"/>
  <c r="AO1140" s="1"/>
  <c r="AP1140" s="1"/>
  <c r="AE1139"/>
  <c r="AQ1139" s="1"/>
  <c r="AR1139" s="1"/>
  <c r="X1141" l="1"/>
  <c r="AO1141" s="1"/>
  <c r="AP1141" s="1"/>
  <c r="AE1140"/>
  <c r="AQ1140" s="1"/>
  <c r="AR1140" s="1"/>
  <c r="X1142" l="1"/>
  <c r="AO1142" s="1"/>
  <c r="AP1142" s="1"/>
  <c r="AE1141"/>
  <c r="AQ1141" s="1"/>
  <c r="AR1141" s="1"/>
  <c r="AE1142" l="1"/>
  <c r="AQ1142" s="1"/>
  <c r="AR1142" s="1"/>
  <c r="X1143"/>
  <c r="AO1143" s="1"/>
  <c r="AP1143" s="1"/>
  <c r="AE1143" l="1"/>
  <c r="AQ1143" s="1"/>
  <c r="AR1143" s="1"/>
  <c r="X1144"/>
  <c r="AO1144" s="1"/>
  <c r="AP1144" s="1"/>
  <c r="X1145" l="1"/>
  <c r="AO1145" s="1"/>
  <c r="AP1145" s="1"/>
  <c r="AE1144"/>
  <c r="AQ1144" s="1"/>
  <c r="AR1144" s="1"/>
  <c r="AE1145" l="1"/>
  <c r="AQ1145" s="1"/>
  <c r="AR1145" s="1"/>
  <c r="X1146"/>
  <c r="AO1146" s="1"/>
  <c r="AP1146" s="1"/>
  <c r="AE1146" l="1"/>
  <c r="AQ1146" s="1"/>
  <c r="AR1146" s="1"/>
  <c r="X1147"/>
  <c r="AO1147" s="1"/>
  <c r="AP1147" s="1"/>
  <c r="AE1147" l="1"/>
  <c r="AQ1147" s="1"/>
  <c r="AR1147" s="1"/>
  <c r="X1148"/>
  <c r="AO1148" s="1"/>
  <c r="AP1148" s="1"/>
  <c r="AE1148" l="1"/>
  <c r="AQ1148" s="1"/>
  <c r="AR1148" s="1"/>
  <c r="X1149"/>
  <c r="AO1149" s="1"/>
  <c r="AP1149" s="1"/>
  <c r="AE1149" l="1"/>
  <c r="AQ1149" s="1"/>
  <c r="AR1149" s="1"/>
  <c r="X1150"/>
  <c r="AO1150" s="1"/>
  <c r="AP1150" s="1"/>
  <c r="AE1150" l="1"/>
  <c r="AQ1150" s="1"/>
  <c r="AR1150" s="1"/>
  <c r="X1151"/>
  <c r="AO1151" s="1"/>
  <c r="AP1151" s="1"/>
  <c r="AE1151" l="1"/>
  <c r="AQ1151" s="1"/>
  <c r="AR1151" s="1"/>
  <c r="X1152"/>
  <c r="AO1152" s="1"/>
  <c r="AP1152" s="1"/>
  <c r="AE1152" l="1"/>
  <c r="AQ1152" s="1"/>
  <c r="AR1152" s="1"/>
  <c r="X1153"/>
  <c r="AO1153" s="1"/>
  <c r="AP1153" s="1"/>
  <c r="AE1153" l="1"/>
  <c r="AQ1153" s="1"/>
  <c r="AR1153" s="1"/>
  <c r="X1154"/>
  <c r="AO1154" s="1"/>
  <c r="AP1154" s="1"/>
  <c r="X1155" l="1"/>
  <c r="AO1155" s="1"/>
  <c r="AP1155" s="1"/>
  <c r="AE1154"/>
  <c r="AQ1154" s="1"/>
  <c r="AR1154" s="1"/>
  <c r="X1156" l="1"/>
  <c r="AO1156" s="1"/>
  <c r="AP1156" s="1"/>
  <c r="AE1155"/>
  <c r="AQ1155" s="1"/>
  <c r="AR1155" s="1"/>
  <c r="AE1156" l="1"/>
  <c r="AQ1156" s="1"/>
  <c r="AR1156" s="1"/>
  <c r="X1157"/>
  <c r="AO1157" s="1"/>
  <c r="AP1157" s="1"/>
  <c r="AE1157" l="1"/>
  <c r="AQ1157" s="1"/>
  <c r="AR1157" s="1"/>
  <c r="X1158"/>
  <c r="AO1158" s="1"/>
  <c r="AP1158" s="1"/>
  <c r="AE1158" l="1"/>
  <c r="AQ1158" s="1"/>
  <c r="AR1158" s="1"/>
  <c r="X1159"/>
  <c r="AO1159" s="1"/>
  <c r="AP1159" s="1"/>
  <c r="X1160" l="1"/>
  <c r="AO1160" s="1"/>
  <c r="AP1160" s="1"/>
  <c r="AE1159"/>
  <c r="AQ1159" s="1"/>
  <c r="AR1159" s="1"/>
  <c r="AE1160" l="1"/>
  <c r="AQ1160" s="1"/>
  <c r="AR1160" s="1"/>
  <c r="X1161"/>
  <c r="AO1161" s="1"/>
  <c r="AP1161" s="1"/>
  <c r="X1162" l="1"/>
  <c r="AO1162" s="1"/>
  <c r="AP1162" s="1"/>
  <c r="AE1161"/>
  <c r="AQ1161" s="1"/>
  <c r="AR1161" s="1"/>
  <c r="X1163" l="1"/>
  <c r="AO1163" s="1"/>
  <c r="AP1163" s="1"/>
  <c r="AE1162"/>
  <c r="AQ1162" s="1"/>
  <c r="AR1162" s="1"/>
  <c r="AE1163" l="1"/>
  <c r="AQ1163" s="1"/>
  <c r="AR1163" s="1"/>
  <c r="X1164"/>
  <c r="AO1164" s="1"/>
  <c r="AP1164" s="1"/>
  <c r="AE1164" l="1"/>
  <c r="AQ1164" s="1"/>
  <c r="AR1164" s="1"/>
  <c r="X1165"/>
  <c r="AO1165" s="1"/>
  <c r="AP1165" s="1"/>
  <c r="AE1165" l="1"/>
  <c r="AQ1165" s="1"/>
  <c r="AR1165" s="1"/>
  <c r="X1166"/>
  <c r="AO1166" s="1"/>
  <c r="AP1166" s="1"/>
  <c r="AE1166" l="1"/>
  <c r="AQ1166" s="1"/>
  <c r="AR1166" s="1"/>
  <c r="X1167"/>
  <c r="AO1167" s="1"/>
  <c r="AP1167" s="1"/>
  <c r="X1168" l="1"/>
  <c r="AO1168" s="1"/>
  <c r="AP1168" s="1"/>
  <c r="AE1167"/>
  <c r="AQ1167" s="1"/>
  <c r="AR1167" s="1"/>
  <c r="X1169" l="1"/>
  <c r="AO1169" s="1"/>
  <c r="AP1169" s="1"/>
  <c r="AE1168"/>
  <c r="AQ1168" s="1"/>
  <c r="AR1168" s="1"/>
  <c r="X1170" l="1"/>
  <c r="AO1170" s="1"/>
  <c r="AP1170" s="1"/>
  <c r="AE1169"/>
  <c r="AQ1169" s="1"/>
  <c r="AR1169" s="1"/>
  <c r="AE1170" l="1"/>
  <c r="AQ1170" s="1"/>
  <c r="AR1170" s="1"/>
  <c r="X1171"/>
  <c r="AO1171" s="1"/>
  <c r="AP1171" s="1"/>
  <c r="AE1171" l="1"/>
  <c r="AQ1171" s="1"/>
  <c r="AR1171" s="1"/>
  <c r="X1172"/>
  <c r="AO1172" s="1"/>
  <c r="AP1172" s="1"/>
  <c r="AE1172" l="1"/>
  <c r="AQ1172" s="1"/>
  <c r="AR1172" s="1"/>
  <c r="X1173"/>
  <c r="AO1173" s="1"/>
  <c r="AP1173" s="1"/>
  <c r="X1174" l="1"/>
  <c r="AO1174" s="1"/>
  <c r="AP1174" s="1"/>
  <c r="AE1173"/>
  <c r="AQ1173" s="1"/>
  <c r="AR1173" s="1"/>
  <c r="X1175" l="1"/>
  <c r="AO1175" s="1"/>
  <c r="AP1175" s="1"/>
  <c r="AE1174"/>
  <c r="AQ1174" s="1"/>
  <c r="AR1174" s="1"/>
  <c r="X1176" l="1"/>
  <c r="AO1176" s="1"/>
  <c r="AP1176" s="1"/>
  <c r="AE1175"/>
  <c r="AQ1175" s="1"/>
  <c r="AR1175" s="1"/>
  <c r="X1177" l="1"/>
  <c r="AO1177" s="1"/>
  <c r="AP1177" s="1"/>
  <c r="AE1176"/>
  <c r="AQ1176" s="1"/>
  <c r="AR1176" s="1"/>
  <c r="X1178" l="1"/>
  <c r="AO1178" s="1"/>
  <c r="AP1178" s="1"/>
  <c r="AE1177"/>
  <c r="AQ1177" s="1"/>
  <c r="AR1177" s="1"/>
  <c r="X1179" l="1"/>
  <c r="AO1179" s="1"/>
  <c r="AP1179" s="1"/>
  <c r="AE1178"/>
  <c r="AQ1178" s="1"/>
  <c r="AR1178" s="1"/>
  <c r="X1180" l="1"/>
  <c r="AO1180" s="1"/>
  <c r="AP1180" s="1"/>
  <c r="AE1179"/>
  <c r="AQ1179" s="1"/>
  <c r="AR1179" s="1"/>
  <c r="X1181" l="1"/>
  <c r="AO1181" s="1"/>
  <c r="AP1181" s="1"/>
  <c r="AE1180"/>
  <c r="AQ1180" s="1"/>
  <c r="AR1180" s="1"/>
  <c r="AE1181" l="1"/>
  <c r="AQ1181" s="1"/>
  <c r="AR1181" s="1"/>
  <c r="X1182"/>
  <c r="AO1182" s="1"/>
  <c r="AP1182" s="1"/>
  <c r="AE1182" l="1"/>
  <c r="AQ1182" s="1"/>
  <c r="AR1182" s="1"/>
  <c r="X1183"/>
  <c r="AO1183" s="1"/>
  <c r="AP1183" s="1"/>
  <c r="AE1183" l="1"/>
  <c r="AQ1183" s="1"/>
  <c r="AR1183" s="1"/>
  <c r="X1184"/>
  <c r="AO1184" s="1"/>
  <c r="AP1184" s="1"/>
  <c r="AE1184" l="1"/>
  <c r="AQ1184" s="1"/>
  <c r="AR1184" s="1"/>
  <c r="X1185"/>
  <c r="AO1185" s="1"/>
  <c r="AP1185" s="1"/>
  <c r="X1186" l="1"/>
  <c r="AO1186" s="1"/>
  <c r="AP1186" s="1"/>
  <c r="AE1185"/>
  <c r="AQ1185" s="1"/>
  <c r="AR1185" s="1"/>
  <c r="AE1186" l="1"/>
  <c r="AQ1186" s="1"/>
  <c r="AR1186" s="1"/>
  <c r="X1187"/>
  <c r="AO1187" s="1"/>
  <c r="AP1187" s="1"/>
  <c r="AE1187" l="1"/>
  <c r="AQ1187" s="1"/>
  <c r="AR1187" s="1"/>
  <c r="X1188"/>
  <c r="AO1188" s="1"/>
  <c r="AP1188" s="1"/>
  <c r="AE1188" l="1"/>
  <c r="AQ1188" s="1"/>
  <c r="AR1188" s="1"/>
  <c r="X1189"/>
  <c r="AO1189" s="1"/>
  <c r="AP1189" s="1"/>
  <c r="AE1189" l="1"/>
  <c r="AQ1189" s="1"/>
  <c r="AR1189" s="1"/>
  <c r="X1190"/>
  <c r="AO1190" s="1"/>
  <c r="AP1190" s="1"/>
  <c r="AE1190" l="1"/>
  <c r="AQ1190" s="1"/>
  <c r="AR1190" s="1"/>
  <c r="X1191"/>
  <c r="AO1191" s="1"/>
  <c r="AP1191" s="1"/>
  <c r="AE1191" l="1"/>
  <c r="AQ1191" s="1"/>
  <c r="AR1191" s="1"/>
  <c r="X1192"/>
  <c r="AO1192" s="1"/>
  <c r="AP1192" s="1"/>
  <c r="AE1192" l="1"/>
  <c r="AQ1192" s="1"/>
  <c r="AR1192" s="1"/>
  <c r="X1193"/>
  <c r="AO1193" s="1"/>
  <c r="AP1193" s="1"/>
  <c r="AE1193" l="1"/>
  <c r="AQ1193" s="1"/>
  <c r="AR1193" s="1"/>
  <c r="X1194"/>
  <c r="AO1194" s="1"/>
  <c r="AP1194" s="1"/>
  <c r="AE1194" l="1"/>
  <c r="AQ1194" s="1"/>
  <c r="AR1194" s="1"/>
  <c r="X1195"/>
  <c r="AO1195" s="1"/>
  <c r="AP1195" s="1"/>
  <c r="AE1195" l="1"/>
  <c r="AQ1195" s="1"/>
  <c r="AR1195" s="1"/>
  <c r="X1196"/>
  <c r="AO1196" s="1"/>
  <c r="AP1196" s="1"/>
  <c r="AE1196" l="1"/>
  <c r="AQ1196" s="1"/>
  <c r="AR1196" s="1"/>
  <c r="X1197"/>
  <c r="AO1197" s="1"/>
  <c r="AP1197" s="1"/>
  <c r="AE1197" l="1"/>
  <c r="AQ1197" s="1"/>
  <c r="AR1197" s="1"/>
  <c r="X1198"/>
  <c r="AO1198" s="1"/>
  <c r="AP1198" s="1"/>
  <c r="AE1198" l="1"/>
  <c r="AQ1198" s="1"/>
  <c r="AR1198" s="1"/>
  <c r="X1199"/>
  <c r="AO1199" s="1"/>
  <c r="AP1199" s="1"/>
  <c r="AE1199" l="1"/>
  <c r="AQ1199" s="1"/>
  <c r="AR1199" s="1"/>
  <c r="X1200"/>
  <c r="AO1200" s="1"/>
  <c r="AP1200" s="1"/>
  <c r="AE1200" l="1"/>
  <c r="AQ1200" s="1"/>
  <c r="AR1200" s="1"/>
  <c r="X1201"/>
  <c r="AO1201" s="1"/>
  <c r="AP1201" s="1"/>
  <c r="AE1201" l="1"/>
  <c r="AQ1201" s="1"/>
  <c r="AR1201" s="1"/>
  <c r="X1202"/>
  <c r="AO1202" s="1"/>
  <c r="AP1202" s="1"/>
  <c r="AE1202" l="1"/>
  <c r="AQ1202" s="1"/>
  <c r="AR1202" s="1"/>
  <c r="X1203"/>
  <c r="AO1203" s="1"/>
  <c r="AP1203" s="1"/>
  <c r="AE1203" l="1"/>
  <c r="AQ1203" s="1"/>
  <c r="AR1203" s="1"/>
  <c r="X1204"/>
  <c r="AO1204" s="1"/>
  <c r="AP1204" s="1"/>
  <c r="AE1204" l="1"/>
  <c r="AQ1204" s="1"/>
  <c r="AR1204" s="1"/>
  <c r="X1205"/>
  <c r="AO1205" s="1"/>
  <c r="AP1205" s="1"/>
  <c r="AE1205" l="1"/>
  <c r="AQ1205" s="1"/>
  <c r="AR1205" s="1"/>
  <c r="X1206"/>
  <c r="AO1206" s="1"/>
  <c r="AP1206" s="1"/>
  <c r="AE1206" l="1"/>
  <c r="AQ1206" s="1"/>
  <c r="AR1206" s="1"/>
  <c r="X1207"/>
  <c r="AO1207" s="1"/>
  <c r="AP1207" s="1"/>
  <c r="AE1207" l="1"/>
  <c r="AQ1207" s="1"/>
  <c r="AR1207" s="1"/>
  <c r="X1208"/>
  <c r="AO1208" s="1"/>
  <c r="AP1208" s="1"/>
  <c r="AE1208" l="1"/>
  <c r="AQ1208" s="1"/>
  <c r="AR1208" s="1"/>
  <c r="X1209"/>
  <c r="AO1209" s="1"/>
  <c r="AP1209" s="1"/>
  <c r="X1210" l="1"/>
  <c r="AO1210" s="1"/>
  <c r="AP1210" s="1"/>
  <c r="AE1209"/>
  <c r="AQ1209" s="1"/>
  <c r="AR1209" s="1"/>
  <c r="X1211" l="1"/>
  <c r="AO1211" s="1"/>
  <c r="AP1211" s="1"/>
  <c r="AE1210"/>
  <c r="AQ1210" s="1"/>
  <c r="AR1210" s="1"/>
  <c r="X1212" l="1"/>
  <c r="AO1212" s="1"/>
  <c r="AP1212" s="1"/>
  <c r="AE1211"/>
  <c r="AQ1211" s="1"/>
  <c r="AR1211" s="1"/>
  <c r="AE1212" l="1"/>
  <c r="AQ1212" s="1"/>
  <c r="AR1212" s="1"/>
  <c r="X1213"/>
  <c r="AO1213" s="1"/>
  <c r="AP1213" s="1"/>
  <c r="X1214" l="1"/>
  <c r="AO1214" s="1"/>
  <c r="AP1214" s="1"/>
  <c r="AE1213"/>
  <c r="AQ1213" s="1"/>
  <c r="AR1213" s="1"/>
  <c r="X1215" l="1"/>
  <c r="AO1215" s="1"/>
  <c r="AP1215" s="1"/>
  <c r="AE1214"/>
  <c r="AQ1214" s="1"/>
  <c r="AR1214" s="1"/>
  <c r="X1216" l="1"/>
  <c r="AO1216" s="1"/>
  <c r="AP1216" s="1"/>
  <c r="AE1215"/>
  <c r="AQ1215" s="1"/>
  <c r="AR1215" s="1"/>
  <c r="AE1216" l="1"/>
  <c r="AQ1216" s="1"/>
  <c r="AR1216" s="1"/>
  <c r="X1217"/>
  <c r="AO1217" s="1"/>
  <c r="AP1217" s="1"/>
  <c r="AE1217" l="1"/>
  <c r="AQ1217" s="1"/>
  <c r="AR1217" s="1"/>
  <c r="X1218"/>
  <c r="AO1218" s="1"/>
  <c r="AP1218" s="1"/>
  <c r="AE1218" l="1"/>
  <c r="AQ1218" s="1"/>
  <c r="AR1218" s="1"/>
  <c r="X1219"/>
  <c r="AO1219" s="1"/>
  <c r="AP1219" s="1"/>
  <c r="X1220" l="1"/>
  <c r="AO1220" s="1"/>
  <c r="AP1220" s="1"/>
  <c r="AE1219"/>
  <c r="AQ1219" s="1"/>
  <c r="AR1219" s="1"/>
  <c r="AE1220" l="1"/>
  <c r="AQ1220" s="1"/>
  <c r="AR1220" s="1"/>
  <c r="X1221"/>
  <c r="AO1221" s="1"/>
  <c r="AP1221" s="1"/>
  <c r="X1222" l="1"/>
  <c r="AO1222" s="1"/>
  <c r="AP1222" s="1"/>
  <c r="AE1221"/>
  <c r="AQ1221" s="1"/>
  <c r="AR1221" s="1"/>
  <c r="X1223" l="1"/>
  <c r="AO1223" s="1"/>
  <c r="AP1223" s="1"/>
  <c r="AE1222"/>
  <c r="AQ1222" s="1"/>
  <c r="AR1222" s="1"/>
  <c r="X1224" l="1"/>
  <c r="AO1224" s="1"/>
  <c r="AP1224" s="1"/>
  <c r="AE1223"/>
  <c r="AQ1223" s="1"/>
  <c r="AR1223" s="1"/>
  <c r="AE1224" l="1"/>
  <c r="AQ1224" s="1"/>
  <c r="AR1224" s="1"/>
  <c r="X1225"/>
  <c r="AO1225" s="1"/>
  <c r="AP1225" s="1"/>
  <c r="AE1225" l="1"/>
  <c r="AQ1225" s="1"/>
  <c r="AR1225" s="1"/>
  <c r="X1226"/>
  <c r="AO1226" s="1"/>
  <c r="AP1226" s="1"/>
  <c r="X1227" l="1"/>
  <c r="AO1227" s="1"/>
  <c r="AP1227" s="1"/>
  <c r="AE1226"/>
  <c r="AQ1226" s="1"/>
  <c r="AR1226" s="1"/>
  <c r="X1228" l="1"/>
  <c r="AO1228" s="1"/>
  <c r="AP1228" s="1"/>
  <c r="AE1227"/>
  <c r="AQ1227" s="1"/>
  <c r="AR1227" s="1"/>
  <c r="X1229" l="1"/>
  <c r="AO1229" s="1"/>
  <c r="AP1229" s="1"/>
  <c r="AE1228"/>
  <c r="AQ1228" s="1"/>
  <c r="AR1228" s="1"/>
  <c r="X1230" l="1"/>
  <c r="AO1230" s="1"/>
  <c r="AP1230" s="1"/>
  <c r="AE1229"/>
  <c r="AQ1229" s="1"/>
  <c r="AR1229" s="1"/>
  <c r="X1231" l="1"/>
  <c r="AO1231" s="1"/>
  <c r="AP1231" s="1"/>
  <c r="AE1230"/>
  <c r="AQ1230" s="1"/>
  <c r="AR1230" s="1"/>
  <c r="X1232" l="1"/>
  <c r="AO1232" s="1"/>
  <c r="AP1232" s="1"/>
  <c r="AE1231"/>
  <c r="AQ1231" s="1"/>
  <c r="AR1231" s="1"/>
  <c r="X1233" l="1"/>
  <c r="AO1233" s="1"/>
  <c r="AP1233" s="1"/>
  <c r="AE1232"/>
  <c r="AQ1232" s="1"/>
  <c r="AR1232" s="1"/>
  <c r="AE1233" l="1"/>
  <c r="AQ1233" s="1"/>
  <c r="AR1233" s="1"/>
  <c r="X1234"/>
  <c r="AO1234" s="1"/>
  <c r="AP1234" s="1"/>
  <c r="AE1234" l="1"/>
  <c r="AQ1234" s="1"/>
  <c r="AR1234" s="1"/>
  <c r="X1235"/>
  <c r="AO1235" s="1"/>
  <c r="AP1235" s="1"/>
  <c r="X1236" l="1"/>
  <c r="AO1236" s="1"/>
  <c r="AP1236" s="1"/>
  <c r="AE1235"/>
  <c r="AQ1235" s="1"/>
  <c r="AR1235" s="1"/>
  <c r="AE1236" l="1"/>
  <c r="AQ1236" s="1"/>
  <c r="AR1236" s="1"/>
  <c r="X1237"/>
  <c r="AO1237" s="1"/>
  <c r="AP1237" s="1"/>
  <c r="AE1237" l="1"/>
  <c r="AQ1237" s="1"/>
  <c r="AR1237" s="1"/>
  <c r="X1238"/>
  <c r="AO1238" s="1"/>
  <c r="AP1238" s="1"/>
  <c r="AE1238" l="1"/>
  <c r="AQ1238" s="1"/>
  <c r="AR1238" s="1"/>
  <c r="X1239"/>
  <c r="AO1239" s="1"/>
  <c r="AP1239" s="1"/>
  <c r="AE1239" l="1"/>
  <c r="AQ1239" s="1"/>
  <c r="AR1239" s="1"/>
  <c r="X1240"/>
  <c r="AO1240" s="1"/>
  <c r="AP1240" s="1"/>
  <c r="X1241" l="1"/>
  <c r="AO1241" s="1"/>
  <c r="AP1241" s="1"/>
  <c r="AE1240"/>
  <c r="AQ1240" s="1"/>
  <c r="AR1240" s="1"/>
  <c r="X1242" l="1"/>
  <c r="AO1242" s="1"/>
  <c r="AP1242" s="1"/>
  <c r="AE1241"/>
  <c r="AQ1241" s="1"/>
  <c r="AR1241" s="1"/>
  <c r="X1243" l="1"/>
  <c r="AO1243" s="1"/>
  <c r="AP1243" s="1"/>
  <c r="AE1242"/>
  <c r="AQ1242" s="1"/>
  <c r="AR1242" s="1"/>
  <c r="X1244" l="1"/>
  <c r="AO1244" s="1"/>
  <c r="AP1244" s="1"/>
  <c r="AE1243"/>
  <c r="AQ1243" s="1"/>
  <c r="AR1243" s="1"/>
  <c r="AE1244" l="1"/>
  <c r="AQ1244" s="1"/>
  <c r="AR1244" s="1"/>
  <c r="X1245"/>
  <c r="AO1245" s="1"/>
  <c r="AP1245" s="1"/>
  <c r="AE1245" l="1"/>
  <c r="AQ1245" s="1"/>
  <c r="AR1245" s="1"/>
  <c r="X1246"/>
  <c r="AO1246" s="1"/>
  <c r="AP1246" s="1"/>
  <c r="X1247" l="1"/>
  <c r="AO1247" s="1"/>
  <c r="AP1247" s="1"/>
  <c r="AE1246"/>
  <c r="AQ1246" s="1"/>
  <c r="AR1246" s="1"/>
  <c r="AE1247" l="1"/>
  <c r="AQ1247" s="1"/>
  <c r="AR1247" s="1"/>
  <c r="X1248"/>
  <c r="AO1248" s="1"/>
  <c r="AP1248" s="1"/>
  <c r="X1249" l="1"/>
  <c r="AO1249" s="1"/>
  <c r="AP1249" s="1"/>
  <c r="AE1248"/>
  <c r="AQ1248" s="1"/>
  <c r="AR1248" s="1"/>
  <c r="X1250" l="1"/>
  <c r="AO1250" s="1"/>
  <c r="AP1250" s="1"/>
  <c r="AE1249"/>
  <c r="AQ1249" s="1"/>
  <c r="AR1249" s="1"/>
  <c r="AE1250" l="1"/>
  <c r="AQ1250" s="1"/>
  <c r="AR1250" s="1"/>
  <c r="X1251"/>
  <c r="AO1251" s="1"/>
  <c r="AP1251" s="1"/>
  <c r="X1252" l="1"/>
  <c r="AO1252" s="1"/>
  <c r="AP1252" s="1"/>
  <c r="AE1251"/>
  <c r="AQ1251" s="1"/>
  <c r="AR1251" s="1"/>
  <c r="AE1252" l="1"/>
  <c r="AQ1252" s="1"/>
  <c r="AR1252" s="1"/>
  <c r="X1253"/>
  <c r="AO1253" s="1"/>
  <c r="AP1253" s="1"/>
  <c r="X1254" l="1"/>
  <c r="AO1254" s="1"/>
  <c r="AP1254" s="1"/>
  <c r="AE1253"/>
  <c r="AQ1253" s="1"/>
  <c r="AR1253" s="1"/>
  <c r="X1255" l="1"/>
  <c r="AO1255" s="1"/>
  <c r="AP1255" s="1"/>
  <c r="AE1254"/>
  <c r="AQ1254" s="1"/>
  <c r="AR1254" s="1"/>
  <c r="AE1255" l="1"/>
  <c r="AQ1255" s="1"/>
  <c r="AR1255" s="1"/>
  <c r="X1256"/>
  <c r="AO1256" s="1"/>
  <c r="AP1256" s="1"/>
  <c r="AE1256" l="1"/>
  <c r="AQ1256" s="1"/>
  <c r="AR1256" s="1"/>
  <c r="X1257"/>
  <c r="AO1257" s="1"/>
  <c r="AP1257" s="1"/>
  <c r="X1258" l="1"/>
  <c r="AO1258" s="1"/>
  <c r="AP1258" s="1"/>
  <c r="AE1257"/>
  <c r="AQ1257" s="1"/>
  <c r="AR1257" s="1"/>
  <c r="X1259" l="1"/>
  <c r="AO1259" s="1"/>
  <c r="AP1259" s="1"/>
  <c r="AE1258"/>
  <c r="AQ1258" s="1"/>
  <c r="AR1258" s="1"/>
  <c r="X1260" l="1"/>
  <c r="AO1260" s="1"/>
  <c r="AP1260" s="1"/>
  <c r="AE1259"/>
  <c r="AQ1259" s="1"/>
  <c r="AR1259" s="1"/>
  <c r="AE1260" l="1"/>
  <c r="AQ1260" s="1"/>
  <c r="AR1260" s="1"/>
  <c r="X1261"/>
  <c r="AO1261" s="1"/>
  <c r="AP1261" s="1"/>
  <c r="AE1261" l="1"/>
  <c r="AQ1261" s="1"/>
  <c r="AR1261" s="1"/>
  <c r="X1262"/>
  <c r="AO1262" s="1"/>
  <c r="AP1262" s="1"/>
  <c r="X1263" l="1"/>
  <c r="AO1263" s="1"/>
  <c r="AP1263" s="1"/>
  <c r="AE1262"/>
  <c r="AQ1262" s="1"/>
  <c r="AR1262" s="1"/>
  <c r="AE1263" l="1"/>
  <c r="AQ1263" s="1"/>
  <c r="AR1263" s="1"/>
  <c r="X1264"/>
  <c r="AO1264" s="1"/>
  <c r="AP1264" s="1"/>
  <c r="AE1264" l="1"/>
  <c r="AQ1264" s="1"/>
  <c r="AR1264" s="1"/>
  <c r="X1265"/>
  <c r="AO1265" s="1"/>
  <c r="AP1265" s="1"/>
  <c r="AE1265" l="1"/>
  <c r="AQ1265" s="1"/>
  <c r="AR1265" s="1"/>
  <c r="X1266"/>
  <c r="AO1266" s="1"/>
  <c r="AP1266" s="1"/>
  <c r="X1267" l="1"/>
  <c r="AO1267" s="1"/>
  <c r="AP1267" s="1"/>
  <c r="AE1266"/>
  <c r="AQ1266" s="1"/>
  <c r="AR1266" s="1"/>
  <c r="AE1267" l="1"/>
  <c r="AQ1267" s="1"/>
  <c r="AR1267" s="1"/>
  <c r="X1268"/>
  <c r="AO1268" s="1"/>
  <c r="AP1268" s="1"/>
  <c r="X1269" l="1"/>
  <c r="AO1269" s="1"/>
  <c r="AP1269" s="1"/>
  <c r="AE1268"/>
  <c r="AQ1268" s="1"/>
  <c r="AR1268" s="1"/>
  <c r="AE1269" l="1"/>
  <c r="AQ1269" s="1"/>
  <c r="AR1269" s="1"/>
  <c r="X1270"/>
  <c r="AO1270" s="1"/>
  <c r="AP1270" s="1"/>
  <c r="X1271" l="1"/>
  <c r="AO1271" s="1"/>
  <c r="AP1271" s="1"/>
  <c r="AE1270"/>
  <c r="AQ1270" s="1"/>
  <c r="AR1270" s="1"/>
  <c r="AE1271" l="1"/>
  <c r="AQ1271" s="1"/>
  <c r="AR1271" s="1"/>
  <c r="X1272"/>
  <c r="AO1272" s="1"/>
  <c r="AP1272" s="1"/>
  <c r="X1273" l="1"/>
  <c r="AO1273" s="1"/>
  <c r="AP1273" s="1"/>
  <c r="AE1272"/>
  <c r="AQ1272" s="1"/>
  <c r="AR1272" s="1"/>
  <c r="AE1273" l="1"/>
  <c r="AQ1273" s="1"/>
  <c r="AR1273" s="1"/>
  <c r="X1274"/>
  <c r="AO1274" s="1"/>
  <c r="AP1274" s="1"/>
  <c r="AE1274" l="1"/>
  <c r="AQ1274" s="1"/>
  <c r="AR1274" s="1"/>
  <c r="X1275"/>
  <c r="AO1275" s="1"/>
  <c r="AP1275" s="1"/>
  <c r="AE1275" l="1"/>
  <c r="AQ1275" s="1"/>
  <c r="AR1275" s="1"/>
  <c r="X1276"/>
  <c r="AO1276" s="1"/>
  <c r="AP1276" s="1"/>
  <c r="X1277" l="1"/>
  <c r="AO1277" s="1"/>
  <c r="AP1277" s="1"/>
  <c r="AE1276"/>
  <c r="AQ1276" s="1"/>
  <c r="AR1276" s="1"/>
  <c r="AE1277" l="1"/>
  <c r="AQ1277" s="1"/>
  <c r="AR1277" s="1"/>
  <c r="X1278"/>
  <c r="AO1278" s="1"/>
  <c r="AP1278" s="1"/>
  <c r="AE1278" l="1"/>
  <c r="AQ1278" s="1"/>
  <c r="AR1278" s="1"/>
  <c r="X1279"/>
  <c r="AO1279" s="1"/>
  <c r="AP1279" s="1"/>
  <c r="AE1279" l="1"/>
  <c r="AQ1279" s="1"/>
  <c r="AR1279" s="1"/>
  <c r="X1280"/>
  <c r="AO1280" s="1"/>
  <c r="AP1280" s="1"/>
  <c r="X1281" l="1"/>
  <c r="AO1281" s="1"/>
  <c r="AP1281" s="1"/>
  <c r="AE1280"/>
  <c r="AQ1280" s="1"/>
  <c r="AR1280" s="1"/>
  <c r="X1282" l="1"/>
  <c r="AO1282" s="1"/>
  <c r="AP1282" s="1"/>
  <c r="AE1281"/>
  <c r="AQ1281" s="1"/>
  <c r="AR1281" s="1"/>
  <c r="AE1282" l="1"/>
  <c r="AQ1282" s="1"/>
  <c r="AR1282" s="1"/>
  <c r="X1283"/>
  <c r="AO1283" s="1"/>
  <c r="AP1283" s="1"/>
  <c r="X1284" l="1"/>
  <c r="AO1284" s="1"/>
  <c r="AP1284" s="1"/>
  <c r="AE1283"/>
  <c r="AQ1283" s="1"/>
  <c r="AR1283" s="1"/>
  <c r="X1285" l="1"/>
  <c r="AO1285" s="1"/>
  <c r="AP1285" s="1"/>
  <c r="AE1284"/>
  <c r="AQ1284" s="1"/>
  <c r="AR1284" s="1"/>
  <c r="X1286" l="1"/>
  <c r="AO1286" s="1"/>
  <c r="AP1286" s="1"/>
  <c r="AE1285"/>
  <c r="AQ1285" s="1"/>
  <c r="AR1285" s="1"/>
  <c r="AE1286" l="1"/>
  <c r="AQ1286" s="1"/>
  <c r="AR1286" s="1"/>
  <c r="X1287"/>
  <c r="AO1287" s="1"/>
  <c r="AP1287" s="1"/>
  <c r="X1288" l="1"/>
  <c r="AO1288" s="1"/>
  <c r="AP1288" s="1"/>
  <c r="AE1287"/>
  <c r="AQ1287" s="1"/>
  <c r="AR1287" s="1"/>
  <c r="AE1288" l="1"/>
  <c r="AQ1288" s="1"/>
  <c r="AR1288" s="1"/>
  <c r="X1289"/>
  <c r="AO1289" s="1"/>
  <c r="AP1289" s="1"/>
  <c r="X1290" l="1"/>
  <c r="AO1290" s="1"/>
  <c r="AP1290" s="1"/>
  <c r="AE1289"/>
  <c r="AQ1289" s="1"/>
  <c r="AR1289" s="1"/>
  <c r="AE1290" l="1"/>
  <c r="AQ1290" s="1"/>
  <c r="AR1290" s="1"/>
  <c r="X1291"/>
  <c r="AO1291" s="1"/>
  <c r="AP1291" s="1"/>
  <c r="X1292" l="1"/>
  <c r="AO1292" s="1"/>
  <c r="AP1292" s="1"/>
  <c r="AE1291"/>
  <c r="AQ1291" s="1"/>
  <c r="AR1291" s="1"/>
  <c r="AE1292" l="1"/>
  <c r="AQ1292" s="1"/>
  <c r="AR1292" s="1"/>
  <c r="X1293"/>
  <c r="AO1293" s="1"/>
  <c r="AP1293" s="1"/>
  <c r="X1294" l="1"/>
  <c r="AO1294" s="1"/>
  <c r="AP1294" s="1"/>
  <c r="AE1293"/>
  <c r="AQ1293" s="1"/>
  <c r="AR1293" s="1"/>
  <c r="X1295" l="1"/>
  <c r="AO1295" s="1"/>
  <c r="AP1295" s="1"/>
  <c r="AE1294"/>
  <c r="AQ1294" s="1"/>
  <c r="AR1294" s="1"/>
  <c r="X1296" l="1"/>
  <c r="AO1296" s="1"/>
  <c r="AP1296" s="1"/>
  <c r="AE1295"/>
  <c r="AQ1295" s="1"/>
  <c r="AR1295" s="1"/>
  <c r="AE1296" l="1"/>
  <c r="AQ1296" s="1"/>
  <c r="AR1296" s="1"/>
  <c r="X1297"/>
  <c r="AO1297" s="1"/>
  <c r="AP1297" s="1"/>
  <c r="X1298" l="1"/>
  <c r="AO1298" s="1"/>
  <c r="AP1298" s="1"/>
  <c r="AE1297"/>
  <c r="AQ1297" s="1"/>
  <c r="AR1297" s="1"/>
  <c r="X1299" l="1"/>
  <c r="AO1299" s="1"/>
  <c r="AP1299" s="1"/>
  <c r="AE1298"/>
  <c r="AQ1298" s="1"/>
  <c r="AR1298" s="1"/>
  <c r="X1300" l="1"/>
  <c r="AO1300" s="1"/>
  <c r="AP1300" s="1"/>
  <c r="AE1299"/>
  <c r="AQ1299" s="1"/>
  <c r="AR1299" s="1"/>
  <c r="X1301" l="1"/>
  <c r="AO1301" s="1"/>
  <c r="AP1301" s="1"/>
  <c r="AE1300"/>
  <c r="AQ1300" s="1"/>
  <c r="AR1300" s="1"/>
  <c r="AE1301" l="1"/>
  <c r="AQ1301" s="1"/>
  <c r="AR1301" s="1"/>
  <c r="X1302"/>
  <c r="AO1302" s="1"/>
  <c r="AP1302" s="1"/>
  <c r="X1303" l="1"/>
  <c r="AO1303" s="1"/>
  <c r="AP1303" s="1"/>
  <c r="AE1302"/>
  <c r="AQ1302" s="1"/>
  <c r="AR1302" s="1"/>
  <c r="AE1303" l="1"/>
  <c r="AQ1303" s="1"/>
  <c r="AR1303" s="1"/>
  <c r="X1304"/>
  <c r="AO1304" s="1"/>
  <c r="AP1304" s="1"/>
  <c r="X1305" l="1"/>
  <c r="AO1305" s="1"/>
  <c r="AP1305" s="1"/>
  <c r="AE1304"/>
  <c r="AQ1304" s="1"/>
  <c r="AR1304" s="1"/>
  <c r="X1306" l="1"/>
  <c r="AO1306" s="1"/>
  <c r="AP1306" s="1"/>
  <c r="AE1305"/>
  <c r="AQ1305" s="1"/>
  <c r="AR1305" s="1"/>
  <c r="X1307" l="1"/>
  <c r="AO1307" s="1"/>
  <c r="AP1307" s="1"/>
  <c r="AE1306"/>
  <c r="AQ1306" s="1"/>
  <c r="AR1306" s="1"/>
  <c r="AE1307" l="1"/>
  <c r="AQ1307" s="1"/>
  <c r="AR1307" s="1"/>
  <c r="X1308"/>
  <c r="AO1308" s="1"/>
  <c r="AP1308" s="1"/>
  <c r="X1309" l="1"/>
  <c r="AO1309" s="1"/>
  <c r="AP1309" s="1"/>
  <c r="AE1308"/>
  <c r="AQ1308" s="1"/>
  <c r="AR1308" s="1"/>
  <c r="X1310" l="1"/>
  <c r="AO1310" s="1"/>
  <c r="AP1310" s="1"/>
  <c r="AE1309"/>
  <c r="AQ1309" s="1"/>
  <c r="AR1309" s="1"/>
  <c r="X1311" l="1"/>
  <c r="AO1311" s="1"/>
  <c r="AP1311" s="1"/>
  <c r="AE1310"/>
  <c r="AQ1310" s="1"/>
  <c r="AR1310" s="1"/>
  <c r="AE1311" l="1"/>
  <c r="AQ1311" s="1"/>
  <c r="AR1311" s="1"/>
  <c r="X1312"/>
  <c r="AO1312" s="1"/>
  <c r="AP1312" s="1"/>
  <c r="X1313" l="1"/>
  <c r="AO1313" s="1"/>
  <c r="AP1313" s="1"/>
  <c r="AE1312"/>
  <c r="AQ1312" s="1"/>
  <c r="AR1312" s="1"/>
  <c r="X1314" l="1"/>
  <c r="AO1314" s="1"/>
  <c r="AP1314" s="1"/>
  <c r="AE1313"/>
  <c r="AQ1313" s="1"/>
  <c r="AR1313" s="1"/>
  <c r="AE1314" l="1"/>
  <c r="AQ1314" s="1"/>
  <c r="AR1314" s="1"/>
  <c r="X1315"/>
  <c r="AO1315" s="1"/>
  <c r="AP1315" s="1"/>
  <c r="AE1315" l="1"/>
  <c r="AQ1315" s="1"/>
  <c r="AR1315" s="1"/>
  <c r="X1316"/>
  <c r="AO1316" s="1"/>
  <c r="AP1316" s="1"/>
  <c r="AE1316" l="1"/>
  <c r="AQ1316" s="1"/>
  <c r="AR1316" s="1"/>
  <c r="X1317"/>
  <c r="AO1317" s="1"/>
  <c r="AP1317" s="1"/>
  <c r="AE1317" l="1"/>
  <c r="AQ1317" s="1"/>
  <c r="AR1317" s="1"/>
  <c r="X1318"/>
  <c r="AO1318" s="1"/>
  <c r="AP1318" s="1"/>
  <c r="AE1318" l="1"/>
  <c r="AQ1318" s="1"/>
  <c r="AR1318" s="1"/>
  <c r="X1319"/>
  <c r="AO1319" s="1"/>
  <c r="AP1319" s="1"/>
  <c r="AE1319" l="1"/>
  <c r="AQ1319" s="1"/>
  <c r="AR1319" s="1"/>
  <c r="X1320"/>
  <c r="AO1320" s="1"/>
  <c r="AP1320" s="1"/>
  <c r="AE1320" l="1"/>
  <c r="AQ1320" s="1"/>
  <c r="AR1320" s="1"/>
  <c r="X1321"/>
  <c r="AO1321" s="1"/>
  <c r="AP1321" s="1"/>
  <c r="AE1321" l="1"/>
  <c r="AQ1321" s="1"/>
  <c r="AR1321" s="1"/>
  <c r="X1322"/>
  <c r="AO1322" s="1"/>
  <c r="AP1322" s="1"/>
  <c r="AE1322" l="1"/>
  <c r="AQ1322" s="1"/>
  <c r="AR1322" s="1"/>
  <c r="X1323"/>
  <c r="AO1323" s="1"/>
  <c r="AP1323" s="1"/>
  <c r="AE1323" l="1"/>
  <c r="AQ1323" s="1"/>
  <c r="AR1323" s="1"/>
  <c r="X1324"/>
  <c r="AO1324" s="1"/>
  <c r="AP1324" s="1"/>
  <c r="AE1324" l="1"/>
  <c r="AQ1324" s="1"/>
  <c r="AR1324" s="1"/>
  <c r="X1325"/>
  <c r="AO1325" s="1"/>
  <c r="AP1325" s="1"/>
  <c r="X1326" l="1"/>
  <c r="AO1326" s="1"/>
  <c r="AP1326" s="1"/>
  <c r="AE1325"/>
  <c r="AQ1325" s="1"/>
  <c r="AR1325" s="1"/>
  <c r="AE1326" l="1"/>
  <c r="AQ1326" s="1"/>
  <c r="AR1326" s="1"/>
  <c r="X1327"/>
  <c r="AO1327" s="1"/>
  <c r="AP1327" s="1"/>
  <c r="AE1327" l="1"/>
  <c r="AQ1327" s="1"/>
  <c r="AR1327" s="1"/>
  <c r="X1328"/>
  <c r="AO1328" s="1"/>
  <c r="AP1328" s="1"/>
  <c r="AE1328" l="1"/>
  <c r="AQ1328" s="1"/>
  <c r="AR1328" s="1"/>
  <c r="X1329"/>
  <c r="AO1329" s="1"/>
  <c r="AP1329" s="1"/>
  <c r="X1330" l="1"/>
  <c r="AO1330" s="1"/>
  <c r="AP1330" s="1"/>
  <c r="AE1329"/>
  <c r="AQ1329" s="1"/>
  <c r="AR1329" s="1"/>
  <c r="X1331" l="1"/>
  <c r="AO1331" s="1"/>
  <c r="AP1331" s="1"/>
  <c r="AE1330"/>
  <c r="AQ1330" s="1"/>
  <c r="AR1330" s="1"/>
  <c r="X1332" l="1"/>
  <c r="AO1332" s="1"/>
  <c r="AP1332" s="1"/>
  <c r="AE1331"/>
  <c r="AQ1331" s="1"/>
  <c r="AR1331" s="1"/>
  <c r="X1333" l="1"/>
  <c r="AO1333" s="1"/>
  <c r="AP1333" s="1"/>
  <c r="AE1332"/>
  <c r="AQ1332" s="1"/>
  <c r="AR1332" s="1"/>
  <c r="AE1333" l="1"/>
  <c r="AQ1333" s="1"/>
  <c r="AR1333" s="1"/>
  <c r="X1334"/>
  <c r="AO1334" s="1"/>
  <c r="AP1334" s="1"/>
  <c r="X1335" l="1"/>
  <c r="AO1335" s="1"/>
  <c r="AP1335" s="1"/>
  <c r="AE1334"/>
  <c r="AQ1334" s="1"/>
  <c r="AR1334" s="1"/>
  <c r="X1336" l="1"/>
  <c r="AO1336" s="1"/>
  <c r="AP1336" s="1"/>
  <c r="AE1335"/>
  <c r="AQ1335" s="1"/>
  <c r="AR1335" s="1"/>
  <c r="X1337" l="1"/>
  <c r="AO1337" s="1"/>
  <c r="AP1337" s="1"/>
  <c r="AE1336"/>
  <c r="AQ1336" s="1"/>
  <c r="AR1336" s="1"/>
  <c r="X1338" l="1"/>
  <c r="AO1338" s="1"/>
  <c r="AP1338" s="1"/>
  <c r="AE1337"/>
  <c r="AQ1337" s="1"/>
  <c r="AR1337" s="1"/>
  <c r="X1339" l="1"/>
  <c r="AO1339" s="1"/>
  <c r="AP1339" s="1"/>
  <c r="AE1338"/>
  <c r="AQ1338" s="1"/>
  <c r="AR1338" s="1"/>
  <c r="X1340" l="1"/>
  <c r="AO1340" s="1"/>
  <c r="AP1340" s="1"/>
  <c r="AE1339"/>
  <c r="AQ1339" s="1"/>
  <c r="AR1339" s="1"/>
  <c r="X1341" l="1"/>
  <c r="AO1341" s="1"/>
  <c r="AP1341" s="1"/>
  <c r="AE1340"/>
  <c r="AQ1340" s="1"/>
  <c r="AR1340" s="1"/>
  <c r="AE1341" l="1"/>
  <c r="AQ1341" s="1"/>
  <c r="AR1341" s="1"/>
  <c r="X1342"/>
  <c r="AO1342" s="1"/>
  <c r="AP1342" s="1"/>
  <c r="AE1342" l="1"/>
  <c r="AQ1342" s="1"/>
  <c r="AR1342" s="1"/>
  <c r="X1343"/>
  <c r="AO1343" s="1"/>
  <c r="AP1343" s="1"/>
  <c r="AE1343" l="1"/>
  <c r="AQ1343" s="1"/>
  <c r="AR1343" s="1"/>
  <c r="X1344"/>
  <c r="AO1344" s="1"/>
  <c r="AP1344" s="1"/>
  <c r="X1345" l="1"/>
  <c r="AO1345" s="1"/>
  <c r="AP1345" s="1"/>
  <c r="AE1344"/>
  <c r="AQ1344" s="1"/>
  <c r="AR1344" s="1"/>
  <c r="X1346" l="1"/>
  <c r="AO1346" s="1"/>
  <c r="AP1346" s="1"/>
  <c r="AE1345"/>
  <c r="AQ1345" s="1"/>
  <c r="AR1345" s="1"/>
  <c r="AE1346" l="1"/>
  <c r="AQ1346" s="1"/>
  <c r="AR1346" s="1"/>
  <c r="X1347"/>
  <c r="AO1347" s="1"/>
  <c r="AP1347" s="1"/>
  <c r="AE1347" l="1"/>
  <c r="AQ1347" s="1"/>
  <c r="AR1347" s="1"/>
  <c r="X1348"/>
  <c r="AO1348" s="1"/>
  <c r="AP1348" s="1"/>
  <c r="X1349" l="1"/>
  <c r="AO1349" s="1"/>
  <c r="AP1349" s="1"/>
  <c r="AE1348"/>
  <c r="AQ1348" s="1"/>
  <c r="AR1348" s="1"/>
  <c r="X1350" l="1"/>
  <c r="AO1350" s="1"/>
  <c r="AP1350" s="1"/>
  <c r="AE1349"/>
  <c r="AQ1349" s="1"/>
  <c r="AR1349" s="1"/>
  <c r="AE1350" l="1"/>
  <c r="AQ1350" s="1"/>
  <c r="AR1350" s="1"/>
  <c r="X1351"/>
  <c r="AO1351" s="1"/>
  <c r="AP1351" s="1"/>
  <c r="AE1351" l="1"/>
  <c r="AQ1351" s="1"/>
  <c r="AR1351" s="1"/>
  <c r="X1352"/>
  <c r="AO1352" s="1"/>
  <c r="AP1352" s="1"/>
  <c r="AE1352" l="1"/>
  <c r="AQ1352" s="1"/>
  <c r="AR1352" s="1"/>
  <c r="X1353"/>
  <c r="AO1353" s="1"/>
  <c r="AP1353" s="1"/>
  <c r="AE1353" l="1"/>
  <c r="AQ1353" s="1"/>
  <c r="AR1353" s="1"/>
  <c r="X1354"/>
  <c r="AO1354" s="1"/>
  <c r="AP1354" s="1"/>
  <c r="AE1354" l="1"/>
  <c r="AQ1354" s="1"/>
  <c r="AR1354" s="1"/>
  <c r="X1355"/>
  <c r="AO1355" s="1"/>
  <c r="AP1355" s="1"/>
  <c r="AE1355" l="1"/>
  <c r="AQ1355" s="1"/>
  <c r="AR1355" s="1"/>
  <c r="X1356"/>
  <c r="AO1356" s="1"/>
  <c r="AP1356" s="1"/>
  <c r="X1357" l="1"/>
  <c r="AO1357" s="1"/>
  <c r="AP1357" s="1"/>
  <c r="AE1356"/>
  <c r="AQ1356" s="1"/>
  <c r="AR1356" s="1"/>
  <c r="AE1357" l="1"/>
  <c r="AQ1357" s="1"/>
  <c r="AR1357" s="1"/>
  <c r="X1358"/>
  <c r="AO1358" s="1"/>
  <c r="AP1358" s="1"/>
  <c r="AE1358" l="1"/>
  <c r="AQ1358" s="1"/>
  <c r="AR1358" s="1"/>
  <c r="X1359"/>
  <c r="AO1359" s="1"/>
  <c r="AP1359" s="1"/>
  <c r="AE1359" l="1"/>
  <c r="AQ1359" s="1"/>
  <c r="AR1359" s="1"/>
  <c r="X1360"/>
  <c r="AO1360" s="1"/>
  <c r="AP1360" s="1"/>
  <c r="AE1360" l="1"/>
  <c r="AQ1360" s="1"/>
  <c r="AR1360" s="1"/>
  <c r="X1361"/>
  <c r="AO1361" s="1"/>
  <c r="AP1361" s="1"/>
  <c r="AE1361" l="1"/>
  <c r="AQ1361" s="1"/>
  <c r="AR1361" s="1"/>
  <c r="X1362"/>
  <c r="AO1362" s="1"/>
  <c r="AP1362" s="1"/>
  <c r="AE1362" l="1"/>
  <c r="AQ1362" s="1"/>
  <c r="AR1362" s="1"/>
  <c r="X1363"/>
  <c r="AO1363" s="1"/>
  <c r="AP1363" s="1"/>
  <c r="AE1363" l="1"/>
  <c r="AQ1363" s="1"/>
  <c r="AR1363" s="1"/>
  <c r="X1364"/>
  <c r="AO1364" s="1"/>
  <c r="AP1364" s="1"/>
  <c r="AE1364" l="1"/>
  <c r="AQ1364" s="1"/>
  <c r="AR1364" s="1"/>
  <c r="X1365"/>
  <c r="AO1365" s="1"/>
  <c r="AP1365" s="1"/>
  <c r="AE1365" l="1"/>
  <c r="AQ1365" s="1"/>
  <c r="AR1365" s="1"/>
  <c r="X1366"/>
  <c r="AO1366" s="1"/>
  <c r="AP1366" s="1"/>
  <c r="AE1366" l="1"/>
  <c r="AQ1366" s="1"/>
  <c r="AR1366" s="1"/>
  <c r="X1367"/>
  <c r="AO1367" s="1"/>
  <c r="AP1367" s="1"/>
  <c r="AE1367" l="1"/>
  <c r="AQ1367" s="1"/>
  <c r="AR1367" s="1"/>
  <c r="X1368"/>
  <c r="AO1368" s="1"/>
  <c r="AP1368" s="1"/>
  <c r="X1369" l="1"/>
  <c r="AO1369" s="1"/>
  <c r="AP1369" s="1"/>
  <c r="AE1368"/>
  <c r="AQ1368" s="1"/>
  <c r="AR1368" s="1"/>
  <c r="X1370" l="1"/>
  <c r="AO1370" s="1"/>
  <c r="AP1370" s="1"/>
  <c r="AE1369"/>
  <c r="AQ1369" s="1"/>
  <c r="AR1369" s="1"/>
  <c r="X1371" l="1"/>
  <c r="AO1371" s="1"/>
  <c r="AP1371" s="1"/>
  <c r="AE1370"/>
  <c r="AQ1370" s="1"/>
  <c r="AR1370" s="1"/>
  <c r="X1372" l="1"/>
  <c r="AO1372" s="1"/>
  <c r="AP1372" s="1"/>
  <c r="AE1371"/>
  <c r="AQ1371" s="1"/>
  <c r="AR1371" s="1"/>
  <c r="AE1372" l="1"/>
  <c r="AQ1372" s="1"/>
  <c r="AR1372" s="1"/>
  <c r="X1373"/>
  <c r="AO1373" s="1"/>
  <c r="AP1373" s="1"/>
  <c r="X1374" l="1"/>
  <c r="AO1374" s="1"/>
  <c r="AP1374" s="1"/>
  <c r="AE1373"/>
  <c r="AQ1373" s="1"/>
  <c r="AR1373" s="1"/>
  <c r="X1375" l="1"/>
  <c r="AO1375" s="1"/>
  <c r="AP1375" s="1"/>
  <c r="AE1374"/>
  <c r="AQ1374" s="1"/>
  <c r="AR1374" s="1"/>
  <c r="X1376" l="1"/>
  <c r="AO1376" s="1"/>
  <c r="AP1376" s="1"/>
  <c r="AE1375"/>
  <c r="AQ1375" s="1"/>
  <c r="AR1375" s="1"/>
  <c r="X1377" l="1"/>
  <c r="AO1377" s="1"/>
  <c r="AP1377" s="1"/>
  <c r="AE1376"/>
  <c r="AQ1376" s="1"/>
  <c r="AR1376" s="1"/>
  <c r="X1378" l="1"/>
  <c r="AO1378" s="1"/>
  <c r="AP1378" s="1"/>
  <c r="AE1377"/>
  <c r="AQ1377" s="1"/>
  <c r="AR1377" s="1"/>
  <c r="X1379" l="1"/>
  <c r="AO1379" s="1"/>
  <c r="AP1379" s="1"/>
  <c r="AE1378"/>
  <c r="AQ1378" s="1"/>
  <c r="AR1378" s="1"/>
  <c r="AE1379" l="1"/>
  <c r="AQ1379" s="1"/>
  <c r="AR1379" s="1"/>
  <c r="X1380"/>
  <c r="AO1380" s="1"/>
  <c r="AP1380" s="1"/>
  <c r="X1381" l="1"/>
  <c r="AO1381" s="1"/>
  <c r="AP1381" s="1"/>
  <c r="AE1380"/>
  <c r="AQ1380" s="1"/>
  <c r="AR1380" s="1"/>
  <c r="X1382" l="1"/>
  <c r="AO1382" s="1"/>
  <c r="AP1382" s="1"/>
  <c r="AE1381"/>
  <c r="AQ1381" s="1"/>
  <c r="AR1381" s="1"/>
  <c r="AE1382" l="1"/>
  <c r="AQ1382" s="1"/>
  <c r="AR1382" s="1"/>
  <c r="X1383"/>
  <c r="AO1383" s="1"/>
  <c r="AP1383" s="1"/>
  <c r="X1384" l="1"/>
  <c r="AO1384" s="1"/>
  <c r="AP1384" s="1"/>
  <c r="AE1383"/>
  <c r="AQ1383" s="1"/>
  <c r="AR1383" s="1"/>
  <c r="X1385" l="1"/>
  <c r="AO1385" s="1"/>
  <c r="AP1385" s="1"/>
  <c r="AE1384"/>
  <c r="AQ1384" s="1"/>
  <c r="AR1384" s="1"/>
  <c r="X1386" l="1"/>
  <c r="AO1386" s="1"/>
  <c r="AP1386" s="1"/>
  <c r="AE1385"/>
  <c r="AQ1385" s="1"/>
  <c r="AR1385" s="1"/>
  <c r="X1387" l="1"/>
  <c r="AO1387" s="1"/>
  <c r="AP1387" s="1"/>
  <c r="AE1386"/>
  <c r="AQ1386" s="1"/>
  <c r="AR1386" s="1"/>
  <c r="AE1387" l="1"/>
  <c r="AQ1387" s="1"/>
  <c r="AR1387" s="1"/>
  <c r="X1388"/>
  <c r="AO1388" s="1"/>
  <c r="AP1388" s="1"/>
  <c r="AE1388" l="1"/>
  <c r="AQ1388" s="1"/>
  <c r="AR1388" s="1"/>
  <c r="X1389"/>
  <c r="AO1389" s="1"/>
  <c r="AP1389" s="1"/>
  <c r="AE1389" l="1"/>
  <c r="AQ1389" s="1"/>
  <c r="AR1389" s="1"/>
  <c r="X1390"/>
  <c r="AO1390" s="1"/>
  <c r="AP1390" s="1"/>
  <c r="AE1390" l="1"/>
  <c r="AQ1390" s="1"/>
  <c r="AR1390" s="1"/>
  <c r="X1391"/>
  <c r="AO1391" s="1"/>
  <c r="AP1391" s="1"/>
  <c r="AE1391" l="1"/>
  <c r="AQ1391" s="1"/>
  <c r="AR1391" s="1"/>
  <c r="X1392"/>
  <c r="AO1392" s="1"/>
  <c r="AP1392" s="1"/>
  <c r="X1393" l="1"/>
  <c r="AO1393" s="1"/>
  <c r="AP1393" s="1"/>
  <c r="AE1392"/>
  <c r="AQ1392" s="1"/>
  <c r="AR1392" s="1"/>
  <c r="X1394" l="1"/>
  <c r="AO1394" s="1"/>
  <c r="AP1394" s="1"/>
  <c r="AE1393"/>
  <c r="AQ1393" s="1"/>
  <c r="AR1393" s="1"/>
  <c r="AE1394" l="1"/>
  <c r="AQ1394" s="1"/>
  <c r="AR1394" s="1"/>
  <c r="X1395"/>
  <c r="AO1395" s="1"/>
  <c r="AP1395" s="1"/>
  <c r="AE1395" l="1"/>
  <c r="AQ1395" s="1"/>
  <c r="AR1395" s="1"/>
  <c r="X1396"/>
  <c r="AO1396" s="1"/>
  <c r="AP1396" s="1"/>
  <c r="AE1396" l="1"/>
  <c r="AQ1396" s="1"/>
  <c r="AR1396" s="1"/>
  <c r="X1397"/>
  <c r="AO1397" s="1"/>
  <c r="AP1397" s="1"/>
  <c r="X1398" l="1"/>
  <c r="AO1398" s="1"/>
  <c r="AP1398" s="1"/>
  <c r="AE1397"/>
  <c r="AQ1397" s="1"/>
  <c r="AR1397" s="1"/>
  <c r="X1399" l="1"/>
  <c r="AO1399" s="1"/>
  <c r="AP1399" s="1"/>
  <c r="AE1398"/>
  <c r="AQ1398" s="1"/>
  <c r="AR1398" s="1"/>
  <c r="X1400" l="1"/>
  <c r="AO1400" s="1"/>
  <c r="AP1400" s="1"/>
  <c r="AE1399"/>
  <c r="AQ1399" s="1"/>
  <c r="AR1399" s="1"/>
  <c r="AE1400" l="1"/>
  <c r="AQ1400" s="1"/>
  <c r="AR1400" s="1"/>
  <c r="X1401"/>
  <c r="AO1401" s="1"/>
  <c r="AP1401" s="1"/>
  <c r="AE1401" l="1"/>
  <c r="AQ1401" s="1"/>
  <c r="AR1401" s="1"/>
  <c r="X1402"/>
  <c r="AO1402" s="1"/>
  <c r="AP1402" s="1"/>
  <c r="AE1402" l="1"/>
  <c r="AQ1402" s="1"/>
  <c r="AR1402" s="1"/>
  <c r="X1403"/>
  <c r="AO1403" s="1"/>
  <c r="AP1403" s="1"/>
  <c r="AE1403" l="1"/>
  <c r="AQ1403" s="1"/>
  <c r="AR1403" s="1"/>
  <c r="X1404"/>
  <c r="AO1404" s="1"/>
  <c r="AP1404" s="1"/>
  <c r="AE1404" l="1"/>
  <c r="AQ1404" s="1"/>
  <c r="AR1404" s="1"/>
  <c r="X1405"/>
  <c r="AO1405" s="1"/>
  <c r="AP1405" s="1"/>
  <c r="AE1405" l="1"/>
  <c r="AQ1405" s="1"/>
  <c r="AR1405" s="1"/>
  <c r="X1406"/>
  <c r="AO1406" s="1"/>
  <c r="AP1406" s="1"/>
  <c r="AE1406" l="1"/>
  <c r="AQ1406" s="1"/>
  <c r="AR1406" s="1"/>
  <c r="X1407"/>
  <c r="AO1407" s="1"/>
  <c r="AP1407" s="1"/>
  <c r="X1408" l="1"/>
  <c r="AO1408" s="1"/>
  <c r="AP1408" s="1"/>
  <c r="AE1407"/>
  <c r="AQ1407" s="1"/>
  <c r="AR1407" s="1"/>
  <c r="X1409" l="1"/>
  <c r="AO1409" s="1"/>
  <c r="AP1409" s="1"/>
  <c r="AE1408"/>
  <c r="AQ1408" s="1"/>
  <c r="AR1408" s="1"/>
  <c r="X1410" l="1"/>
  <c r="AO1410" s="1"/>
  <c r="AP1410" s="1"/>
  <c r="AE1409"/>
  <c r="AQ1409" s="1"/>
  <c r="AR1409" s="1"/>
  <c r="X1411" l="1"/>
  <c r="AO1411" s="1"/>
  <c r="AP1411" s="1"/>
  <c r="AE1410"/>
  <c r="AQ1410" s="1"/>
  <c r="AR1410" s="1"/>
  <c r="AE1411" l="1"/>
  <c r="AQ1411" s="1"/>
  <c r="AR1411" s="1"/>
  <c r="X1412"/>
  <c r="AO1412" s="1"/>
  <c r="AP1412" s="1"/>
  <c r="AE1412" l="1"/>
  <c r="AQ1412" s="1"/>
  <c r="AR1412" s="1"/>
  <c r="X1413"/>
  <c r="AO1413" s="1"/>
  <c r="AP1413" s="1"/>
  <c r="AE1413" l="1"/>
  <c r="AQ1413" s="1"/>
  <c r="AR1413" s="1"/>
  <c r="X1414"/>
  <c r="AO1414" s="1"/>
  <c r="AP1414" s="1"/>
  <c r="AE1414" l="1"/>
  <c r="AQ1414" s="1"/>
  <c r="AR1414" s="1"/>
  <c r="X1415"/>
  <c r="AO1415" s="1"/>
  <c r="AP1415" s="1"/>
  <c r="X1416" l="1"/>
  <c r="AO1416" s="1"/>
  <c r="AP1416" s="1"/>
  <c r="AE1415"/>
  <c r="AQ1415" s="1"/>
  <c r="AR1415" s="1"/>
  <c r="X1417" l="1"/>
  <c r="AO1417" s="1"/>
  <c r="AP1417" s="1"/>
  <c r="AE1416"/>
  <c r="AQ1416" s="1"/>
  <c r="AR1416" s="1"/>
  <c r="AE1417" l="1"/>
  <c r="AQ1417" s="1"/>
  <c r="AR1417" s="1"/>
  <c r="X1418"/>
  <c r="AO1418" s="1"/>
  <c r="AP1418" s="1"/>
  <c r="AE1418" l="1"/>
  <c r="AQ1418" s="1"/>
  <c r="AR1418" s="1"/>
  <c r="X1419"/>
  <c r="AO1419" s="1"/>
  <c r="AP1419" s="1"/>
  <c r="AE1419" l="1"/>
  <c r="AQ1419" s="1"/>
  <c r="AR1419" s="1"/>
  <c r="X1420"/>
  <c r="AO1420" s="1"/>
  <c r="AP1420" s="1"/>
  <c r="X1421" l="1"/>
  <c r="AO1421" s="1"/>
  <c r="AP1421" s="1"/>
  <c r="AE1420"/>
  <c r="AQ1420" s="1"/>
  <c r="AR1420" s="1"/>
  <c r="X1422" l="1"/>
  <c r="AO1422" s="1"/>
  <c r="AP1422" s="1"/>
  <c r="AE1421"/>
  <c r="AQ1421" s="1"/>
  <c r="AR1421" s="1"/>
  <c r="X1423" l="1"/>
  <c r="AO1423" s="1"/>
  <c r="AP1423" s="1"/>
  <c r="AE1422"/>
  <c r="AQ1422" s="1"/>
  <c r="AR1422" s="1"/>
  <c r="AE1423" l="1"/>
  <c r="AQ1423" s="1"/>
  <c r="AR1423" s="1"/>
  <c r="X1424"/>
  <c r="AO1424" s="1"/>
  <c r="AP1424" s="1"/>
  <c r="AE1424" l="1"/>
  <c r="AQ1424" s="1"/>
  <c r="AR1424" s="1"/>
  <c r="X1425"/>
  <c r="AO1425" s="1"/>
  <c r="AP1425" s="1"/>
  <c r="AE1425" l="1"/>
  <c r="AQ1425" s="1"/>
  <c r="AR1425" s="1"/>
  <c r="X1426"/>
  <c r="AO1426" s="1"/>
  <c r="AP1426" s="1"/>
  <c r="AE1426" l="1"/>
  <c r="AQ1426" s="1"/>
  <c r="AR1426" s="1"/>
  <c r="X1427"/>
  <c r="AO1427" s="1"/>
  <c r="AP1427" s="1"/>
  <c r="X1428" l="1"/>
  <c r="AO1428" s="1"/>
  <c r="AP1428" s="1"/>
  <c r="AE1427"/>
  <c r="AQ1427" s="1"/>
  <c r="AR1427" s="1"/>
  <c r="AE1428" l="1"/>
  <c r="AQ1428" s="1"/>
  <c r="AR1428" s="1"/>
  <c r="X1429"/>
  <c r="AO1429" s="1"/>
  <c r="AP1429" s="1"/>
  <c r="AE1429" l="1"/>
  <c r="AQ1429" s="1"/>
  <c r="AR1429" s="1"/>
  <c r="X1430"/>
  <c r="AO1430" s="1"/>
  <c r="AP1430" s="1"/>
  <c r="AE1430" l="1"/>
  <c r="AQ1430" s="1"/>
  <c r="AR1430" s="1"/>
  <c r="X1431"/>
  <c r="AO1431" s="1"/>
  <c r="AP1431" s="1"/>
  <c r="X1432" l="1"/>
  <c r="AO1432" s="1"/>
  <c r="AP1432" s="1"/>
  <c r="AE1431"/>
  <c r="AQ1431" s="1"/>
  <c r="AR1431" s="1"/>
  <c r="AE1432" l="1"/>
  <c r="AQ1432" s="1"/>
  <c r="AR1432" s="1"/>
  <c r="X1433"/>
  <c r="AO1433" s="1"/>
  <c r="AP1433" s="1"/>
  <c r="AE1433" l="1"/>
  <c r="AQ1433" s="1"/>
  <c r="AR1433" s="1"/>
  <c r="X1434"/>
  <c r="AO1434" s="1"/>
  <c r="AP1434" s="1"/>
  <c r="AE1434" l="1"/>
  <c r="AQ1434" s="1"/>
  <c r="AR1434" s="1"/>
  <c r="X1435"/>
  <c r="AO1435" s="1"/>
  <c r="AP1435" s="1"/>
  <c r="X1436" l="1"/>
  <c r="AO1436" s="1"/>
  <c r="AP1436" s="1"/>
  <c r="AE1435"/>
  <c r="AQ1435" s="1"/>
  <c r="AR1435" s="1"/>
  <c r="X1437" l="1"/>
  <c r="AO1437" s="1"/>
  <c r="AP1437" s="1"/>
  <c r="AE1436"/>
  <c r="AQ1436" s="1"/>
  <c r="AR1436" s="1"/>
  <c r="X1438" l="1"/>
  <c r="AO1438" s="1"/>
  <c r="AP1438" s="1"/>
  <c r="AE1437"/>
  <c r="AQ1437" s="1"/>
  <c r="AR1437" s="1"/>
  <c r="X1439" l="1"/>
  <c r="AO1439" s="1"/>
  <c r="AP1439" s="1"/>
  <c r="AE1438"/>
  <c r="AQ1438" s="1"/>
  <c r="AR1438" s="1"/>
  <c r="AE1439" l="1"/>
  <c r="AQ1439" s="1"/>
  <c r="AR1439" s="1"/>
  <c r="X1440"/>
  <c r="AO1440" s="1"/>
  <c r="AP1440" s="1"/>
  <c r="X1441" l="1"/>
  <c r="AO1441" s="1"/>
  <c r="AP1441" s="1"/>
  <c r="AE1440"/>
  <c r="AQ1440" s="1"/>
  <c r="AR1440" s="1"/>
  <c r="X1442" l="1"/>
  <c r="AO1442" s="1"/>
  <c r="AP1442" s="1"/>
  <c r="AE1441"/>
  <c r="AQ1441" s="1"/>
  <c r="AR1441" s="1"/>
  <c r="X1443" l="1"/>
  <c r="AO1443" s="1"/>
  <c r="AP1443" s="1"/>
  <c r="AE1442"/>
  <c r="AQ1442" s="1"/>
  <c r="AR1442" s="1"/>
  <c r="X1444" l="1"/>
  <c r="AO1444" s="1"/>
  <c r="AP1444" s="1"/>
  <c r="AE1443"/>
  <c r="AQ1443" s="1"/>
  <c r="AR1443" s="1"/>
  <c r="AE1444" l="1"/>
  <c r="AQ1444" s="1"/>
  <c r="AR1444" s="1"/>
  <c r="X1445"/>
  <c r="AO1445" s="1"/>
  <c r="AP1445" s="1"/>
  <c r="AE1445" l="1"/>
  <c r="AQ1445" s="1"/>
  <c r="AR1445" s="1"/>
  <c r="X1446"/>
  <c r="AO1446" s="1"/>
  <c r="AP1446" s="1"/>
  <c r="AE1446" l="1"/>
  <c r="AQ1446" s="1"/>
  <c r="AR1446" s="1"/>
  <c r="X1447"/>
  <c r="AO1447" s="1"/>
  <c r="AP1447" s="1"/>
  <c r="X1448" l="1"/>
  <c r="AO1448" s="1"/>
  <c r="AP1448" s="1"/>
  <c r="AE1447"/>
  <c r="AQ1447" s="1"/>
  <c r="AR1447" s="1"/>
  <c r="AE1448" l="1"/>
  <c r="AQ1448" s="1"/>
  <c r="AR1448" s="1"/>
  <c r="X1449"/>
  <c r="AO1449" s="1"/>
  <c r="AP1449" s="1"/>
  <c r="X1450" l="1"/>
  <c r="AO1450" s="1"/>
  <c r="AP1450" s="1"/>
  <c r="AE1449"/>
  <c r="AQ1449" s="1"/>
  <c r="AR1449" s="1"/>
  <c r="X1451" l="1"/>
  <c r="AO1451" s="1"/>
  <c r="AP1451" s="1"/>
  <c r="AE1450"/>
  <c r="AQ1450" s="1"/>
  <c r="AR1450" s="1"/>
  <c r="AE1451" l="1"/>
  <c r="AQ1451" s="1"/>
  <c r="AR1451" s="1"/>
  <c r="X1452"/>
  <c r="AO1452" s="1"/>
  <c r="AP1452" s="1"/>
  <c r="AE1452" l="1"/>
  <c r="AQ1452" s="1"/>
  <c r="AR1452" s="1"/>
  <c r="X1453"/>
  <c r="AO1453" s="1"/>
  <c r="AP1453" s="1"/>
  <c r="AE1453" l="1"/>
  <c r="AQ1453" s="1"/>
  <c r="AR1453" s="1"/>
  <c r="X1454"/>
  <c r="AO1454" s="1"/>
  <c r="AP1454" s="1"/>
  <c r="X1455" l="1"/>
  <c r="AO1455" s="1"/>
  <c r="AP1455" s="1"/>
  <c r="AE1454"/>
  <c r="AQ1454" s="1"/>
  <c r="AR1454" s="1"/>
  <c r="X1456" l="1"/>
  <c r="AO1456" s="1"/>
  <c r="AP1456" s="1"/>
  <c r="AE1455"/>
  <c r="AQ1455" s="1"/>
  <c r="AR1455" s="1"/>
  <c r="X1457" l="1"/>
  <c r="AO1457" s="1"/>
  <c r="AP1457" s="1"/>
  <c r="AE1456"/>
  <c r="AQ1456" s="1"/>
  <c r="AR1456" s="1"/>
  <c r="AE1457" l="1"/>
  <c r="AQ1457" s="1"/>
  <c r="AR1457" s="1"/>
  <c r="X1458"/>
  <c r="AO1458" s="1"/>
  <c r="AP1458" s="1"/>
  <c r="AE1458" l="1"/>
  <c r="AQ1458" s="1"/>
  <c r="AR1458" s="1"/>
  <c r="X1459"/>
  <c r="AO1459" s="1"/>
  <c r="AP1459" s="1"/>
  <c r="AE1459" l="1"/>
  <c r="AQ1459" s="1"/>
  <c r="AR1459" s="1"/>
  <c r="X1460"/>
  <c r="AO1460" s="1"/>
  <c r="AP1460" s="1"/>
  <c r="AE1460" l="1"/>
  <c r="AQ1460" s="1"/>
  <c r="AR1460" s="1"/>
  <c r="X1461"/>
  <c r="AO1461" s="1"/>
  <c r="AP1461" s="1"/>
  <c r="AE1461" l="1"/>
  <c r="AQ1461" s="1"/>
  <c r="AR1461" s="1"/>
  <c r="X1462"/>
  <c r="AO1462" s="1"/>
  <c r="AP1462" s="1"/>
  <c r="AE1462" l="1"/>
  <c r="AQ1462" s="1"/>
  <c r="AR1462" s="1"/>
  <c r="X1463"/>
  <c r="AO1463" s="1"/>
  <c r="AP1463" s="1"/>
  <c r="X1464" l="1"/>
  <c r="AO1464" s="1"/>
  <c r="AP1464" s="1"/>
  <c r="AE1463"/>
  <c r="AQ1463" s="1"/>
  <c r="AR1463" s="1"/>
  <c r="X1465" l="1"/>
  <c r="AO1465" s="1"/>
  <c r="AP1465" s="1"/>
  <c r="AE1464"/>
  <c r="AQ1464" s="1"/>
  <c r="AR1464" s="1"/>
  <c r="AE1465" l="1"/>
  <c r="AQ1465" s="1"/>
  <c r="AR1465" s="1"/>
  <c r="X1466"/>
  <c r="AO1466" s="1"/>
  <c r="AP1466" s="1"/>
  <c r="AE1466" l="1"/>
  <c r="AQ1466" s="1"/>
  <c r="AR1466" s="1"/>
  <c r="X1467"/>
  <c r="AO1467" s="1"/>
  <c r="AP1467" s="1"/>
  <c r="X1468" l="1"/>
  <c r="AO1468" s="1"/>
  <c r="AP1468" s="1"/>
  <c r="AE1467"/>
  <c r="AQ1467" s="1"/>
  <c r="AR1467" s="1"/>
  <c r="AE1468" l="1"/>
  <c r="AQ1468" s="1"/>
  <c r="AR1468" s="1"/>
  <c r="X1469"/>
  <c r="AO1469" s="1"/>
  <c r="AP1469" s="1"/>
  <c r="AE1469" l="1"/>
  <c r="AQ1469" s="1"/>
  <c r="AR1469" s="1"/>
  <c r="X1470"/>
  <c r="AO1470" s="1"/>
  <c r="AP1470" s="1"/>
  <c r="AE1470" l="1"/>
  <c r="AQ1470" s="1"/>
  <c r="AR1470" s="1"/>
  <c r="X1471"/>
  <c r="AO1471" s="1"/>
  <c r="AP1471" s="1"/>
  <c r="X1472" l="1"/>
  <c r="AO1472" s="1"/>
  <c r="AP1472" s="1"/>
  <c r="AE1471"/>
  <c r="AQ1471" s="1"/>
  <c r="AR1471" s="1"/>
  <c r="X1473" l="1"/>
  <c r="AO1473" s="1"/>
  <c r="AP1473" s="1"/>
  <c r="AE1472"/>
  <c r="AQ1472" s="1"/>
  <c r="AR1472" s="1"/>
  <c r="AE1473" l="1"/>
  <c r="AQ1473" s="1"/>
  <c r="AR1473" s="1"/>
  <c r="X1474"/>
  <c r="AO1474" s="1"/>
  <c r="AP1474" s="1"/>
  <c r="AE1474" l="1"/>
  <c r="AQ1474" s="1"/>
  <c r="AR1474" s="1"/>
  <c r="X1475"/>
  <c r="AO1475" s="1"/>
  <c r="AP1475" s="1"/>
  <c r="AE1475" l="1"/>
  <c r="AQ1475" s="1"/>
  <c r="AR1475" s="1"/>
  <c r="X1476"/>
  <c r="AO1476" s="1"/>
  <c r="AP1476" s="1"/>
  <c r="X1477" l="1"/>
  <c r="AO1477" s="1"/>
  <c r="AP1477" s="1"/>
  <c r="AE1476"/>
  <c r="AQ1476" s="1"/>
  <c r="AR1476" s="1"/>
  <c r="X1478" l="1"/>
  <c r="AO1478" s="1"/>
  <c r="AP1478" s="1"/>
  <c r="AE1477"/>
  <c r="AQ1477" s="1"/>
  <c r="AR1477" s="1"/>
  <c r="X1479" l="1"/>
  <c r="AO1479" s="1"/>
  <c r="AP1479" s="1"/>
  <c r="AE1478"/>
  <c r="AQ1478" s="1"/>
  <c r="AR1478" s="1"/>
  <c r="X1480" l="1"/>
  <c r="AO1480" s="1"/>
  <c r="AP1480" s="1"/>
  <c r="AE1479"/>
  <c r="AQ1479" s="1"/>
  <c r="AR1479" s="1"/>
  <c r="X1481" l="1"/>
  <c r="AO1481" s="1"/>
  <c r="AP1481" s="1"/>
  <c r="AE1480"/>
  <c r="AQ1480" s="1"/>
  <c r="AR1480" s="1"/>
  <c r="X1482" l="1"/>
  <c r="AO1482" s="1"/>
  <c r="AP1482" s="1"/>
  <c r="AE1481"/>
  <c r="AQ1481" s="1"/>
  <c r="AR1481" s="1"/>
  <c r="AE1482" l="1"/>
  <c r="AQ1482" s="1"/>
  <c r="AR1482" s="1"/>
  <c r="X1483"/>
  <c r="AO1483" s="1"/>
  <c r="AP1483" s="1"/>
  <c r="AE1483" l="1"/>
  <c r="AQ1483" s="1"/>
  <c r="AR1483" s="1"/>
  <c r="X1484"/>
  <c r="AO1484" s="1"/>
  <c r="AP1484" s="1"/>
  <c r="AE1484" l="1"/>
  <c r="AQ1484" s="1"/>
  <c r="AR1484" s="1"/>
  <c r="X1485"/>
  <c r="AO1485" s="1"/>
  <c r="AP1485" s="1"/>
  <c r="X1486" l="1"/>
  <c r="AO1486" s="1"/>
  <c r="AP1486" s="1"/>
  <c r="AE1485"/>
  <c r="AQ1485" s="1"/>
  <c r="AR1485" s="1"/>
  <c r="AE1486" l="1"/>
  <c r="AQ1486" s="1"/>
  <c r="AR1486" s="1"/>
  <c r="X1487"/>
  <c r="AO1487" s="1"/>
  <c r="AP1487" s="1"/>
  <c r="X1488" l="1"/>
  <c r="AO1488" s="1"/>
  <c r="AP1488" s="1"/>
  <c r="AE1487"/>
  <c r="AQ1487" s="1"/>
  <c r="AR1487" s="1"/>
  <c r="X1489" l="1"/>
  <c r="AO1489" s="1"/>
  <c r="AP1489" s="1"/>
  <c r="AE1488"/>
  <c r="AQ1488" s="1"/>
  <c r="AR1488" s="1"/>
  <c r="AE1489" l="1"/>
  <c r="AQ1489" s="1"/>
  <c r="AR1489" s="1"/>
  <c r="X1490"/>
  <c r="AO1490" s="1"/>
  <c r="AP1490" s="1"/>
  <c r="X1491" l="1"/>
  <c r="AO1491" s="1"/>
  <c r="AP1491" s="1"/>
  <c r="AE1490"/>
  <c r="AQ1490" s="1"/>
  <c r="AR1490" s="1"/>
  <c r="AE1491" l="1"/>
  <c r="AQ1491" s="1"/>
  <c r="AR1491" s="1"/>
  <c r="X1492"/>
  <c r="AO1492" s="1"/>
  <c r="AP1492" s="1"/>
  <c r="AE1492" l="1"/>
  <c r="AQ1492" s="1"/>
  <c r="AR1492" s="1"/>
  <c r="X1493"/>
  <c r="AO1493" s="1"/>
  <c r="AP1493" s="1"/>
  <c r="AE1493" l="1"/>
  <c r="AQ1493" s="1"/>
  <c r="AR1493" s="1"/>
  <c r="X1494"/>
  <c r="AO1494" s="1"/>
  <c r="AP1494" s="1"/>
  <c r="X1495" l="1"/>
  <c r="AO1495" s="1"/>
  <c r="AP1495" s="1"/>
  <c r="AE1494"/>
  <c r="AQ1494" s="1"/>
  <c r="AR1494" s="1"/>
  <c r="X1496" l="1"/>
  <c r="AO1496" s="1"/>
  <c r="AP1496" s="1"/>
  <c r="AE1495"/>
  <c r="AQ1495" s="1"/>
  <c r="AR1495" s="1"/>
  <c r="X1497" l="1"/>
  <c r="AO1497" s="1"/>
  <c r="AP1497" s="1"/>
  <c r="AE1496"/>
  <c r="AQ1496" s="1"/>
  <c r="AR1496" s="1"/>
  <c r="X1498" l="1"/>
  <c r="AO1498" s="1"/>
  <c r="AP1498" s="1"/>
  <c r="AE1497"/>
  <c r="AQ1497" s="1"/>
  <c r="AR1497" s="1"/>
  <c r="X1499" l="1"/>
  <c r="AO1499" s="1"/>
  <c r="AP1499" s="1"/>
  <c r="AE1498"/>
  <c r="AQ1498" s="1"/>
  <c r="AR1498" s="1"/>
  <c r="X1500" l="1"/>
  <c r="AO1500" s="1"/>
  <c r="AP1500" s="1"/>
  <c r="AE1499"/>
  <c r="AQ1499" s="1"/>
  <c r="AR1499" s="1"/>
  <c r="AE1500" l="1"/>
  <c r="AQ1500" s="1"/>
  <c r="AR1500" s="1"/>
  <c r="X1501"/>
  <c r="AO1501" s="1"/>
  <c r="AP1501" s="1"/>
  <c r="X1502" l="1"/>
  <c r="AO1502" s="1"/>
  <c r="AP1502" s="1"/>
  <c r="AE1501"/>
  <c r="AQ1501" s="1"/>
  <c r="AR1501" s="1"/>
  <c r="X1503" l="1"/>
  <c r="AO1503" s="1"/>
  <c r="AP1503" s="1"/>
  <c r="AE1502"/>
  <c r="AQ1502" s="1"/>
  <c r="AR1502" s="1"/>
  <c r="X1504" l="1"/>
  <c r="AO1504" s="1"/>
  <c r="AP1504" s="1"/>
  <c r="AE1503"/>
  <c r="AQ1503" s="1"/>
  <c r="AR1503" s="1"/>
  <c r="X1505" l="1"/>
  <c r="AO1505" s="1"/>
  <c r="AP1505" s="1"/>
  <c r="AE1504"/>
  <c r="AQ1504" s="1"/>
  <c r="AR1504" s="1"/>
  <c r="X1506" l="1"/>
  <c r="AO1506" s="1"/>
  <c r="AP1506" s="1"/>
  <c r="AE1505"/>
  <c r="AQ1505" s="1"/>
  <c r="AR1505" s="1"/>
  <c r="AE1506" l="1"/>
  <c r="AQ1506" s="1"/>
  <c r="AR1506" s="1"/>
  <c r="X1507"/>
  <c r="AO1507" s="1"/>
  <c r="AP1507" s="1"/>
  <c r="AE1507" l="1"/>
  <c r="AQ1507" s="1"/>
  <c r="AR1507" s="1"/>
  <c r="X1508"/>
  <c r="AO1508" s="1"/>
  <c r="AP1508" s="1"/>
  <c r="AE1508" l="1"/>
  <c r="AQ1508" s="1"/>
  <c r="AR1508" s="1"/>
  <c r="X1509"/>
  <c r="AO1509" s="1"/>
  <c r="AP1509" s="1"/>
  <c r="AE1509" l="1"/>
  <c r="AQ1509" s="1"/>
  <c r="AR1509" s="1"/>
  <c r="X1510"/>
  <c r="AO1510" s="1"/>
  <c r="AP1510" s="1"/>
  <c r="AE1510" l="1"/>
  <c r="AQ1510" s="1"/>
  <c r="AR1510" s="1"/>
  <c r="X1511"/>
  <c r="AO1511" s="1"/>
  <c r="AP1511" s="1"/>
  <c r="AE1511" l="1"/>
  <c r="AQ1511" s="1"/>
  <c r="AR1511" s="1"/>
  <c r="X1512"/>
  <c r="AO1512" s="1"/>
  <c r="AP1512" s="1"/>
  <c r="X1513" l="1"/>
  <c r="AO1513" s="1"/>
  <c r="AP1513" s="1"/>
  <c r="AE1512"/>
  <c r="AQ1512" s="1"/>
  <c r="AR1512" s="1"/>
  <c r="X1514" l="1"/>
  <c r="AO1514" s="1"/>
  <c r="AP1514" s="1"/>
  <c r="AE1513"/>
  <c r="AQ1513" s="1"/>
  <c r="AR1513" s="1"/>
  <c r="X1515" l="1"/>
  <c r="AO1515" s="1"/>
  <c r="AP1515" s="1"/>
  <c r="AE1514"/>
  <c r="AQ1514" s="1"/>
  <c r="AR1514" s="1"/>
  <c r="X1516" l="1"/>
  <c r="AO1516" s="1"/>
  <c r="AP1516" s="1"/>
  <c r="AE1515"/>
  <c r="AQ1515" s="1"/>
  <c r="AR1515" s="1"/>
  <c r="X1517" l="1"/>
  <c r="AO1517" s="1"/>
  <c r="AP1517" s="1"/>
  <c r="AE1516"/>
  <c r="AQ1516" s="1"/>
  <c r="AR1516" s="1"/>
  <c r="AE1517" l="1"/>
  <c r="AQ1517" s="1"/>
  <c r="AR1517" s="1"/>
  <c r="X1518"/>
  <c r="AO1518" s="1"/>
  <c r="AP1518" s="1"/>
  <c r="AE1518" l="1"/>
  <c r="AQ1518" s="1"/>
  <c r="AR1518" s="1"/>
  <c r="X1519"/>
  <c r="AO1519" s="1"/>
  <c r="AP1519" s="1"/>
  <c r="AE1519" l="1"/>
  <c r="AQ1519" s="1"/>
  <c r="AR1519" s="1"/>
  <c r="X1520"/>
  <c r="AO1520" s="1"/>
  <c r="AP1520" s="1"/>
  <c r="AE1520" l="1"/>
  <c r="AQ1520" s="1"/>
  <c r="AR1520" s="1"/>
  <c r="X1521"/>
  <c r="AO1521" s="1"/>
  <c r="AP1521" s="1"/>
  <c r="X1522" l="1"/>
  <c r="AO1522" s="1"/>
  <c r="AP1522" s="1"/>
  <c r="AE1521"/>
  <c r="AQ1521" s="1"/>
  <c r="AR1521" s="1"/>
  <c r="X1523" l="1"/>
  <c r="AO1523" s="1"/>
  <c r="AP1523" s="1"/>
  <c r="AE1522"/>
  <c r="AQ1522" s="1"/>
  <c r="AR1522" s="1"/>
  <c r="X1524" l="1"/>
  <c r="AO1524" s="1"/>
  <c r="AP1524" s="1"/>
  <c r="AE1523"/>
  <c r="AQ1523" s="1"/>
  <c r="AR1523" s="1"/>
  <c r="X1525" l="1"/>
  <c r="AO1525" s="1"/>
  <c r="AP1525" s="1"/>
  <c r="AE1524"/>
  <c r="AQ1524" s="1"/>
  <c r="AR1524" s="1"/>
  <c r="X1526" l="1"/>
  <c r="AO1526" s="1"/>
  <c r="AP1526" s="1"/>
  <c r="AE1525"/>
  <c r="AQ1525" s="1"/>
  <c r="AR1525" s="1"/>
  <c r="AE1526" l="1"/>
  <c r="AQ1526" s="1"/>
  <c r="AR1526" s="1"/>
  <c r="X1527"/>
  <c r="AO1527" s="1"/>
  <c r="AP1527" s="1"/>
  <c r="X1528" l="1"/>
  <c r="AO1528" s="1"/>
  <c r="AP1528" s="1"/>
  <c r="AE1527"/>
  <c r="AQ1527" s="1"/>
  <c r="AR1527" s="1"/>
  <c r="X1529" l="1"/>
  <c r="AO1529" s="1"/>
  <c r="AP1529" s="1"/>
  <c r="AE1528"/>
  <c r="AQ1528" s="1"/>
  <c r="AR1528" s="1"/>
  <c r="AE1529" l="1"/>
  <c r="AQ1529" s="1"/>
  <c r="AR1529" s="1"/>
  <c r="X1530"/>
  <c r="AO1530" s="1"/>
  <c r="AP1530" s="1"/>
  <c r="X1531" l="1"/>
  <c r="AO1531" s="1"/>
  <c r="AP1531" s="1"/>
  <c r="AE1530"/>
  <c r="AQ1530" s="1"/>
  <c r="AR1530" s="1"/>
  <c r="AE1531" l="1"/>
  <c r="AQ1531" s="1"/>
  <c r="AR1531" s="1"/>
  <c r="X1532"/>
  <c r="AO1532" s="1"/>
  <c r="AP1532" s="1"/>
  <c r="AE1532" l="1"/>
  <c r="AQ1532" s="1"/>
  <c r="AR1532" s="1"/>
  <c r="X1533"/>
  <c r="AO1533" s="1"/>
  <c r="AP1533" s="1"/>
  <c r="AE1533" l="1"/>
  <c r="AQ1533" s="1"/>
  <c r="AR1533" s="1"/>
  <c r="X1534"/>
  <c r="AO1534" s="1"/>
  <c r="AP1534" s="1"/>
  <c r="X1535" l="1"/>
  <c r="AO1535" s="1"/>
  <c r="AP1535" s="1"/>
  <c r="AE1534"/>
  <c r="AQ1534" s="1"/>
  <c r="AR1534" s="1"/>
  <c r="X1536" l="1"/>
  <c r="AO1536" s="1"/>
  <c r="AP1536" s="1"/>
  <c r="AE1535"/>
  <c r="AQ1535" s="1"/>
  <c r="AR1535" s="1"/>
  <c r="X1537" l="1"/>
  <c r="AO1537" s="1"/>
  <c r="AP1537" s="1"/>
  <c r="AE1536"/>
  <c r="AQ1536" s="1"/>
  <c r="AR1536" s="1"/>
  <c r="X1538" l="1"/>
  <c r="AO1538" s="1"/>
  <c r="AP1538" s="1"/>
  <c r="AE1537"/>
  <c r="AQ1537" s="1"/>
  <c r="AR1537" s="1"/>
  <c r="X1539" l="1"/>
  <c r="AO1539" s="1"/>
  <c r="AP1539" s="1"/>
  <c r="AE1538"/>
  <c r="AQ1538" s="1"/>
  <c r="AR1538" s="1"/>
  <c r="X1540" l="1"/>
  <c r="AO1540" s="1"/>
  <c r="AP1540" s="1"/>
  <c r="AE1539"/>
  <c r="AQ1539" s="1"/>
  <c r="AR1539" s="1"/>
  <c r="X1541" l="1"/>
  <c r="AO1541" s="1"/>
  <c r="AP1541" s="1"/>
  <c r="AE1540"/>
  <c r="AQ1540" s="1"/>
  <c r="AR1540" s="1"/>
  <c r="AE1541" l="1"/>
  <c r="AQ1541" s="1"/>
  <c r="AR1541" s="1"/>
  <c r="X1542"/>
  <c r="AO1542" s="1"/>
  <c r="AP1542" s="1"/>
  <c r="X1543" l="1"/>
  <c r="AO1543" s="1"/>
  <c r="AP1543" s="1"/>
  <c r="AE1542"/>
  <c r="AQ1542" s="1"/>
  <c r="AR1542" s="1"/>
  <c r="AE1543" l="1"/>
  <c r="AQ1543" s="1"/>
  <c r="AR1543" s="1"/>
  <c r="X1544"/>
  <c r="AO1544" s="1"/>
  <c r="AP1544" s="1"/>
  <c r="AE1544" l="1"/>
  <c r="AQ1544" s="1"/>
  <c r="AR1544" s="1"/>
  <c r="X1545"/>
  <c r="AO1545" s="1"/>
  <c r="AP1545" s="1"/>
  <c r="X1546" l="1"/>
  <c r="AO1546" s="1"/>
  <c r="AP1546" s="1"/>
  <c r="AE1545"/>
  <c r="AQ1545" s="1"/>
  <c r="AR1545" s="1"/>
  <c r="X1547" l="1"/>
  <c r="AO1547" s="1"/>
  <c r="AP1547" s="1"/>
  <c r="AE1546"/>
  <c r="AQ1546" s="1"/>
  <c r="AR1546" s="1"/>
  <c r="X1548" l="1"/>
  <c r="AO1548" s="1"/>
  <c r="AP1548" s="1"/>
  <c r="AE1547"/>
  <c r="AQ1547" s="1"/>
  <c r="AR1547" s="1"/>
  <c r="AE1548" l="1"/>
  <c r="AQ1548" s="1"/>
  <c r="AR1548" s="1"/>
  <c r="X1549"/>
  <c r="AO1549" s="1"/>
  <c r="AP1549" s="1"/>
  <c r="AE1549" l="1"/>
  <c r="AQ1549" s="1"/>
  <c r="AR1549" s="1"/>
  <c r="X1550"/>
  <c r="AO1550" s="1"/>
  <c r="AP1550" s="1"/>
  <c r="AE1550" l="1"/>
  <c r="AQ1550" s="1"/>
  <c r="AR1550" s="1"/>
  <c r="X1551"/>
  <c r="AO1551" s="1"/>
  <c r="AP1551" s="1"/>
  <c r="X1552" l="1"/>
  <c r="AO1552" s="1"/>
  <c r="AP1552" s="1"/>
  <c r="AE1551"/>
  <c r="AQ1551" s="1"/>
  <c r="AR1551" s="1"/>
  <c r="AE1552" l="1"/>
  <c r="AQ1552" s="1"/>
  <c r="AR1552" s="1"/>
  <c r="X1553"/>
  <c r="AO1553" s="1"/>
  <c r="AP1553" s="1"/>
  <c r="AE1553" l="1"/>
  <c r="AQ1553" s="1"/>
  <c r="AR1553" s="1"/>
  <c r="X1554"/>
  <c r="AO1554" s="1"/>
  <c r="AP1554" s="1"/>
  <c r="AE1554" l="1"/>
  <c r="AQ1554" s="1"/>
  <c r="AR1554" s="1"/>
  <c r="X1555"/>
  <c r="AO1555" s="1"/>
  <c r="AP1555" s="1"/>
  <c r="AE1555" l="1"/>
  <c r="AQ1555" s="1"/>
  <c r="AR1555" s="1"/>
  <c r="X1556"/>
  <c r="AO1556" s="1"/>
  <c r="AP1556" s="1"/>
  <c r="AE1556" l="1"/>
  <c r="AQ1556" s="1"/>
  <c r="AR1556" s="1"/>
  <c r="X1557"/>
  <c r="AO1557" s="1"/>
  <c r="AP1557" s="1"/>
  <c r="AE1557" l="1"/>
  <c r="AQ1557" s="1"/>
  <c r="AR1557" s="1"/>
  <c r="X1558"/>
  <c r="AO1558" s="1"/>
  <c r="AP1558" s="1"/>
  <c r="AE1558" l="1"/>
  <c r="AQ1558" s="1"/>
  <c r="AR1558" s="1"/>
  <c r="X1559"/>
  <c r="AO1559" s="1"/>
  <c r="AP1559" s="1"/>
  <c r="AE1559" l="1"/>
  <c r="AQ1559" s="1"/>
  <c r="AR1559" s="1"/>
  <c r="X1560"/>
  <c r="AO1560" s="1"/>
  <c r="AP1560" s="1"/>
  <c r="X1561" l="1"/>
  <c r="AO1561" s="1"/>
  <c r="AP1561" s="1"/>
  <c r="AE1560"/>
  <c r="AQ1560" s="1"/>
  <c r="AR1560" s="1"/>
  <c r="X1562" l="1"/>
  <c r="AO1562" s="1"/>
  <c r="AP1562" s="1"/>
  <c r="AE1561"/>
  <c r="AQ1561" s="1"/>
  <c r="AR1561" s="1"/>
  <c r="X1563" l="1"/>
  <c r="AO1563" s="1"/>
  <c r="AP1563" s="1"/>
  <c r="AE1562"/>
  <c r="AQ1562" s="1"/>
  <c r="AR1562" s="1"/>
  <c r="AE1563" l="1"/>
  <c r="AQ1563" s="1"/>
  <c r="AR1563" s="1"/>
  <c r="X1564"/>
  <c r="AO1564" s="1"/>
  <c r="AP1564" s="1"/>
  <c r="AE1564" l="1"/>
  <c r="AQ1564" s="1"/>
  <c r="AR1564" s="1"/>
  <c r="X1565"/>
  <c r="AO1565" s="1"/>
  <c r="AP1565" s="1"/>
  <c r="X1566" l="1"/>
  <c r="AO1566" s="1"/>
  <c r="AP1566" s="1"/>
  <c r="AE1565"/>
  <c r="AQ1565" s="1"/>
  <c r="AR1565" s="1"/>
  <c r="AE1566" l="1"/>
  <c r="AQ1566" s="1"/>
  <c r="AR1566" s="1"/>
  <c r="X1567"/>
  <c r="AO1567" s="1"/>
  <c r="AP1567" s="1"/>
  <c r="X1568" l="1"/>
  <c r="AO1568" s="1"/>
  <c r="AP1568" s="1"/>
  <c r="AE1567"/>
  <c r="AQ1567" s="1"/>
  <c r="AR1567" s="1"/>
  <c r="X1569" l="1"/>
  <c r="AO1569" s="1"/>
  <c r="AP1569" s="1"/>
  <c r="AE1568"/>
  <c r="AQ1568" s="1"/>
  <c r="AR1568" s="1"/>
  <c r="X1570" l="1"/>
  <c r="AO1570" s="1"/>
  <c r="AP1570" s="1"/>
  <c r="AE1569"/>
  <c r="AQ1569" s="1"/>
  <c r="AR1569" s="1"/>
  <c r="AE1570" l="1"/>
  <c r="AQ1570" s="1"/>
  <c r="AR1570" s="1"/>
  <c r="X1571"/>
  <c r="AO1571" s="1"/>
  <c r="AP1571" s="1"/>
  <c r="AE1571" l="1"/>
  <c r="AQ1571" s="1"/>
  <c r="AR1571" s="1"/>
  <c r="X1572"/>
  <c r="AO1572" s="1"/>
  <c r="AP1572" s="1"/>
  <c r="X1573" l="1"/>
  <c r="AO1573" s="1"/>
  <c r="AP1573" s="1"/>
  <c r="AE1572"/>
  <c r="AQ1572" s="1"/>
  <c r="AR1572" s="1"/>
  <c r="AE1573" l="1"/>
  <c r="AQ1573" s="1"/>
  <c r="AR1573" s="1"/>
  <c r="X1574"/>
  <c r="AO1574" s="1"/>
  <c r="AP1574" s="1"/>
  <c r="AE1574" l="1"/>
  <c r="AQ1574" s="1"/>
  <c r="AR1574" s="1"/>
  <c r="X1575"/>
  <c r="AO1575" s="1"/>
  <c r="AP1575" s="1"/>
  <c r="AE1575" l="1"/>
  <c r="AQ1575" s="1"/>
  <c r="AR1575" s="1"/>
  <c r="X1576"/>
  <c r="AO1576" s="1"/>
  <c r="AP1576" s="1"/>
  <c r="AE1576" l="1"/>
  <c r="AQ1576" s="1"/>
  <c r="AR1576" s="1"/>
  <c r="X1577"/>
  <c r="AO1577" s="1"/>
  <c r="AP1577" s="1"/>
  <c r="AE1577" l="1"/>
  <c r="AQ1577" s="1"/>
  <c r="AR1577" s="1"/>
  <c r="X1578"/>
  <c r="AO1578" s="1"/>
  <c r="AP1578" s="1"/>
  <c r="AE1578" l="1"/>
  <c r="AQ1578" s="1"/>
  <c r="AR1578" s="1"/>
  <c r="X1579"/>
  <c r="AO1579" s="1"/>
  <c r="AP1579" s="1"/>
  <c r="AE1579" l="1"/>
  <c r="AQ1579" s="1"/>
  <c r="AR1579" s="1"/>
  <c r="X1580"/>
  <c r="AO1580" s="1"/>
  <c r="AP1580" s="1"/>
  <c r="X1581" l="1"/>
  <c r="AO1581" s="1"/>
  <c r="AP1581" s="1"/>
  <c r="AE1580"/>
  <c r="AQ1580" s="1"/>
  <c r="AR1580" s="1"/>
  <c r="AE1581" l="1"/>
  <c r="AQ1581" s="1"/>
  <c r="AR1581" s="1"/>
  <c r="X1582"/>
  <c r="AO1582" s="1"/>
  <c r="AP1582" s="1"/>
  <c r="AE1582" l="1"/>
  <c r="AQ1582" s="1"/>
  <c r="AR1582" s="1"/>
  <c r="X1583"/>
  <c r="AO1583" s="1"/>
  <c r="AP1583" s="1"/>
  <c r="AE1583" l="1"/>
  <c r="AQ1583" s="1"/>
  <c r="AR1583" s="1"/>
  <c r="X1584"/>
  <c r="AO1584" s="1"/>
  <c r="AP1584" s="1"/>
  <c r="X1585" l="1"/>
  <c r="AO1585" s="1"/>
  <c r="AP1585" s="1"/>
  <c r="AE1584"/>
  <c r="AQ1584" s="1"/>
  <c r="AR1584" s="1"/>
  <c r="X1586" l="1"/>
  <c r="AO1586" s="1"/>
  <c r="AP1586" s="1"/>
  <c r="AE1585"/>
  <c r="AQ1585" s="1"/>
  <c r="AR1585" s="1"/>
  <c r="AE1586" l="1"/>
  <c r="AQ1586" s="1"/>
  <c r="AR1586" s="1"/>
  <c r="X1587"/>
  <c r="AO1587" s="1"/>
  <c r="AP1587" s="1"/>
  <c r="X1588" l="1"/>
  <c r="AO1588" s="1"/>
  <c r="AP1588" s="1"/>
  <c r="AE1587"/>
  <c r="AQ1587" s="1"/>
  <c r="AR1587" s="1"/>
  <c r="X1589" l="1"/>
  <c r="AO1589" s="1"/>
  <c r="AP1589" s="1"/>
  <c r="AE1588"/>
  <c r="AQ1588" s="1"/>
  <c r="AR1588" s="1"/>
  <c r="X1590" l="1"/>
  <c r="AO1590" s="1"/>
  <c r="AP1590" s="1"/>
  <c r="AE1589"/>
  <c r="AQ1589" s="1"/>
  <c r="AR1589" s="1"/>
  <c r="X1591" l="1"/>
  <c r="AO1591" s="1"/>
  <c r="AP1591" s="1"/>
  <c r="AE1590"/>
  <c r="AQ1590" s="1"/>
  <c r="AR1590" s="1"/>
  <c r="X1592" l="1"/>
  <c r="AO1592" s="1"/>
  <c r="AP1592" s="1"/>
  <c r="AE1591"/>
  <c r="AQ1591" s="1"/>
  <c r="AR1591" s="1"/>
  <c r="X1593" l="1"/>
  <c r="AO1593" s="1"/>
  <c r="AP1593" s="1"/>
  <c r="AE1592"/>
  <c r="AQ1592" s="1"/>
  <c r="AR1592" s="1"/>
  <c r="AE1593" l="1"/>
  <c r="AQ1593" s="1"/>
  <c r="AR1593" s="1"/>
  <c r="X1594"/>
  <c r="AO1594" s="1"/>
  <c r="AP1594" s="1"/>
  <c r="X1595" l="1"/>
  <c r="AO1595" s="1"/>
  <c r="AP1595" s="1"/>
  <c r="AE1594"/>
  <c r="AQ1594" s="1"/>
  <c r="AR1594" s="1"/>
  <c r="X1596" l="1"/>
  <c r="AO1596" s="1"/>
  <c r="AP1596" s="1"/>
  <c r="AE1595"/>
  <c r="AQ1595" s="1"/>
  <c r="AR1595" s="1"/>
  <c r="X1597" l="1"/>
  <c r="AO1597" s="1"/>
  <c r="AP1597" s="1"/>
  <c r="AE1596"/>
  <c r="AQ1596" s="1"/>
  <c r="AR1596" s="1"/>
  <c r="X1598" l="1"/>
  <c r="AO1598" s="1"/>
  <c r="AP1598" s="1"/>
  <c r="AE1597"/>
  <c r="AQ1597" s="1"/>
  <c r="AR1597" s="1"/>
  <c r="X1599" l="1"/>
  <c r="AO1599" s="1"/>
  <c r="AP1599" s="1"/>
  <c r="AE1598"/>
  <c r="AQ1598" s="1"/>
  <c r="AR1598" s="1"/>
  <c r="AE1599" l="1"/>
  <c r="AQ1599" s="1"/>
  <c r="AR1599" s="1"/>
  <c r="X1600"/>
  <c r="AO1600" s="1"/>
  <c r="AP1600" s="1"/>
  <c r="AE1600" l="1"/>
  <c r="AQ1600" s="1"/>
  <c r="AR1600" s="1"/>
  <c r="X1601"/>
  <c r="AO1601" s="1"/>
  <c r="AP1601" s="1"/>
  <c r="AE1601" l="1"/>
  <c r="AQ1601" s="1"/>
  <c r="AR1601" s="1"/>
  <c r="X1602"/>
  <c r="AO1602" s="1"/>
  <c r="AP1602" s="1"/>
  <c r="AE1602" l="1"/>
  <c r="AQ1602" s="1"/>
  <c r="AR1602" s="1"/>
  <c r="X1603"/>
  <c r="AO1603" s="1"/>
  <c r="AP1603" s="1"/>
  <c r="AE1603" l="1"/>
  <c r="AQ1603" s="1"/>
  <c r="AR1603" s="1"/>
  <c r="X1604"/>
  <c r="AO1604" s="1"/>
  <c r="AP1604" s="1"/>
  <c r="X1605" l="1"/>
  <c r="AO1605" s="1"/>
  <c r="AP1605" s="1"/>
  <c r="AE1604"/>
  <c r="AQ1604" s="1"/>
  <c r="AR1604" s="1"/>
  <c r="X1606" l="1"/>
  <c r="AO1606" s="1"/>
  <c r="AP1606" s="1"/>
  <c r="AE1605"/>
  <c r="AQ1605" s="1"/>
  <c r="AR1605" s="1"/>
  <c r="X1607" l="1"/>
  <c r="AO1607" s="1"/>
  <c r="AP1607" s="1"/>
  <c r="AE1606"/>
  <c r="AQ1606" s="1"/>
  <c r="AR1606" s="1"/>
  <c r="X1608" l="1"/>
  <c r="AO1608" s="1"/>
  <c r="AP1608" s="1"/>
  <c r="AE1607"/>
  <c r="AQ1607" s="1"/>
  <c r="AR1607" s="1"/>
  <c r="X1609" l="1"/>
  <c r="AO1609" s="1"/>
  <c r="AP1609" s="1"/>
  <c r="AE1608"/>
  <c r="AQ1608" s="1"/>
  <c r="AR1608" s="1"/>
  <c r="X1610" l="1"/>
  <c r="AO1610" s="1"/>
  <c r="AP1610" s="1"/>
  <c r="AE1609"/>
  <c r="AQ1609" s="1"/>
  <c r="AR1609" s="1"/>
  <c r="AE1610" l="1"/>
  <c r="AQ1610" s="1"/>
  <c r="AR1610" s="1"/>
  <c r="X1611"/>
  <c r="AO1611" s="1"/>
  <c r="AP1611" s="1"/>
  <c r="AE1611" l="1"/>
  <c r="AQ1611" s="1"/>
  <c r="AR1611" s="1"/>
  <c r="X1612"/>
  <c r="AO1612" s="1"/>
  <c r="AP1612" s="1"/>
  <c r="X1613" l="1"/>
  <c r="AO1613" s="1"/>
  <c r="AP1613" s="1"/>
  <c r="AE1612"/>
  <c r="AQ1612" s="1"/>
  <c r="AR1612" s="1"/>
  <c r="X1614" l="1"/>
  <c r="AO1614" s="1"/>
  <c r="AP1614" s="1"/>
  <c r="AE1613"/>
  <c r="AQ1613" s="1"/>
  <c r="AR1613" s="1"/>
  <c r="AE1614" l="1"/>
  <c r="AQ1614" s="1"/>
  <c r="AR1614" s="1"/>
  <c r="X1615"/>
  <c r="AO1615" s="1"/>
  <c r="AP1615" s="1"/>
  <c r="AE1615" l="1"/>
  <c r="AQ1615" s="1"/>
  <c r="AR1615" s="1"/>
  <c r="X1616"/>
  <c r="AO1616" s="1"/>
  <c r="AP1616" s="1"/>
  <c r="X1617" l="1"/>
  <c r="AO1617" s="1"/>
  <c r="AP1617" s="1"/>
  <c r="AE1616"/>
  <c r="AQ1616" s="1"/>
  <c r="AR1616" s="1"/>
  <c r="X1618" l="1"/>
  <c r="AO1618" s="1"/>
  <c r="AP1618" s="1"/>
  <c r="AE1617"/>
  <c r="AQ1617" s="1"/>
  <c r="AR1617" s="1"/>
  <c r="AE1618" l="1"/>
  <c r="AQ1618" s="1"/>
  <c r="AR1618" s="1"/>
  <c r="X1619"/>
  <c r="AO1619" s="1"/>
  <c r="AP1619" s="1"/>
  <c r="X1620" l="1"/>
  <c r="AO1620" s="1"/>
  <c r="AP1620" s="1"/>
  <c r="AE1619"/>
  <c r="AQ1619" s="1"/>
  <c r="AR1619" s="1"/>
  <c r="AE1620" l="1"/>
  <c r="AQ1620" s="1"/>
  <c r="AR1620" s="1"/>
  <c r="X1621"/>
  <c r="AO1621" s="1"/>
  <c r="AP1621" s="1"/>
  <c r="X1622" l="1"/>
  <c r="AO1622" s="1"/>
  <c r="AP1622" s="1"/>
  <c r="AE1621"/>
  <c r="AQ1621" s="1"/>
  <c r="AR1621" s="1"/>
  <c r="X1623" l="1"/>
  <c r="AO1623" s="1"/>
  <c r="AP1623" s="1"/>
  <c r="AE1622"/>
  <c r="AQ1622" s="1"/>
  <c r="AR1622" s="1"/>
  <c r="X1624" l="1"/>
  <c r="AO1624" s="1"/>
  <c r="AP1624" s="1"/>
  <c r="AE1623"/>
  <c r="AQ1623" s="1"/>
  <c r="AR1623" s="1"/>
  <c r="X1625" l="1"/>
  <c r="AO1625" s="1"/>
  <c r="AP1625" s="1"/>
  <c r="AE1624"/>
  <c r="AQ1624" s="1"/>
  <c r="AR1624" s="1"/>
  <c r="X1626" l="1"/>
  <c r="AO1626" s="1"/>
  <c r="AP1626" s="1"/>
  <c r="AE1625"/>
  <c r="AQ1625" s="1"/>
  <c r="AR1625" s="1"/>
  <c r="X1627" l="1"/>
  <c r="AO1627" s="1"/>
  <c r="AP1627" s="1"/>
  <c r="AE1626"/>
  <c r="AQ1626" s="1"/>
  <c r="AR1626" s="1"/>
  <c r="X1628" l="1"/>
  <c r="AO1628" s="1"/>
  <c r="AP1628" s="1"/>
  <c r="AE1627"/>
  <c r="AQ1627" s="1"/>
  <c r="AR1627" s="1"/>
  <c r="X1629" l="1"/>
  <c r="AO1629" s="1"/>
  <c r="AP1629" s="1"/>
  <c r="AE1628"/>
  <c r="AQ1628" s="1"/>
  <c r="AR1628" s="1"/>
  <c r="X1630" l="1"/>
  <c r="AO1630" s="1"/>
  <c r="AP1630" s="1"/>
  <c r="AE1629"/>
  <c r="AQ1629" s="1"/>
  <c r="AR1629" s="1"/>
  <c r="AE1630" l="1"/>
  <c r="AQ1630" s="1"/>
  <c r="AR1630" s="1"/>
  <c r="X1631"/>
  <c r="AO1631" s="1"/>
  <c r="AP1631" s="1"/>
  <c r="AE1631" l="1"/>
  <c r="AQ1631" s="1"/>
  <c r="AR1631" s="1"/>
  <c r="X1632"/>
  <c r="AO1632" s="1"/>
  <c r="AP1632" s="1"/>
  <c r="X1633" l="1"/>
  <c r="AO1633" s="1"/>
  <c r="AP1633" s="1"/>
  <c r="AE1632"/>
  <c r="AQ1632" s="1"/>
  <c r="AR1632" s="1"/>
  <c r="X1634" l="1"/>
  <c r="AO1634" s="1"/>
  <c r="AP1634" s="1"/>
  <c r="AE1633"/>
  <c r="AQ1633" s="1"/>
  <c r="AR1633" s="1"/>
  <c r="X1635" l="1"/>
  <c r="AO1635" s="1"/>
  <c r="AP1635" s="1"/>
  <c r="AE1634"/>
  <c r="AQ1634" s="1"/>
  <c r="AR1634" s="1"/>
  <c r="AE1635" l="1"/>
  <c r="AQ1635" s="1"/>
  <c r="AR1635" s="1"/>
  <c r="X1636"/>
  <c r="AO1636" s="1"/>
  <c r="AP1636" s="1"/>
  <c r="X1637" l="1"/>
  <c r="AO1637" s="1"/>
  <c r="AP1637" s="1"/>
  <c r="AE1636"/>
  <c r="AQ1636" s="1"/>
  <c r="AR1636" s="1"/>
  <c r="X1638" l="1"/>
  <c r="AO1638" s="1"/>
  <c r="AP1638" s="1"/>
  <c r="AE1637"/>
  <c r="AQ1637" s="1"/>
  <c r="AR1637" s="1"/>
  <c r="X1639" l="1"/>
  <c r="AO1639" s="1"/>
  <c r="AP1639" s="1"/>
  <c r="AE1638"/>
  <c r="AQ1638" s="1"/>
  <c r="AR1638" s="1"/>
  <c r="AE1639" l="1"/>
  <c r="AQ1639" s="1"/>
  <c r="AR1639" s="1"/>
  <c r="X1640"/>
  <c r="AO1640" s="1"/>
  <c r="AP1640" s="1"/>
  <c r="AE1640" l="1"/>
  <c r="AQ1640" s="1"/>
  <c r="AR1640" s="1"/>
  <c r="X1641"/>
  <c r="AO1641" s="1"/>
  <c r="AP1641" s="1"/>
  <c r="X1642" l="1"/>
  <c r="AO1642" s="1"/>
  <c r="AP1642" s="1"/>
  <c r="AE1641"/>
  <c r="AQ1641" s="1"/>
  <c r="AR1641" s="1"/>
  <c r="X1643" l="1"/>
  <c r="AO1643" s="1"/>
  <c r="AP1643" s="1"/>
  <c r="AE1642"/>
  <c r="AQ1642" s="1"/>
  <c r="AR1642" s="1"/>
  <c r="AE1643" l="1"/>
  <c r="AQ1643" s="1"/>
  <c r="AR1643" s="1"/>
  <c r="X1644"/>
  <c r="AO1644" s="1"/>
  <c r="AP1644" s="1"/>
  <c r="AE1644" l="1"/>
  <c r="AQ1644" s="1"/>
  <c r="AR1644" s="1"/>
  <c r="X1645"/>
  <c r="AO1645" s="1"/>
  <c r="AP1645" s="1"/>
  <c r="X1646" l="1"/>
  <c r="AO1646" s="1"/>
  <c r="AP1646" s="1"/>
  <c r="AE1645"/>
  <c r="AQ1645" s="1"/>
  <c r="AR1645" s="1"/>
  <c r="X1647" l="1"/>
  <c r="AO1647" s="1"/>
  <c r="AP1647" s="1"/>
  <c r="AE1646"/>
  <c r="AQ1646" s="1"/>
  <c r="AR1646" s="1"/>
  <c r="X1648" l="1"/>
  <c r="AO1648" s="1"/>
  <c r="AP1648" s="1"/>
  <c r="AE1647"/>
  <c r="AQ1647" s="1"/>
  <c r="AR1647" s="1"/>
  <c r="AE1648" l="1"/>
  <c r="AQ1648" s="1"/>
  <c r="AR1648" s="1"/>
  <c r="X1649"/>
  <c r="AO1649" s="1"/>
  <c r="AP1649" s="1"/>
  <c r="AE1649" l="1"/>
  <c r="AQ1649" s="1"/>
  <c r="AR1649" s="1"/>
  <c r="X1650"/>
  <c r="AO1650" s="1"/>
  <c r="AP1650" s="1"/>
  <c r="AE1650" l="1"/>
  <c r="AQ1650" s="1"/>
  <c r="AR1650" s="1"/>
  <c r="X1651"/>
  <c r="AO1651" s="1"/>
  <c r="AP1651" s="1"/>
  <c r="AE1651" l="1"/>
  <c r="AQ1651" s="1"/>
  <c r="AR1651" s="1"/>
  <c r="X1652"/>
  <c r="AO1652" s="1"/>
  <c r="AP1652" s="1"/>
  <c r="AE1652" l="1"/>
  <c r="AQ1652" s="1"/>
  <c r="AR1652" s="1"/>
  <c r="X1653"/>
  <c r="AO1653" s="1"/>
  <c r="AP1653" s="1"/>
  <c r="AE1653" l="1"/>
  <c r="AQ1653" s="1"/>
  <c r="AR1653" s="1"/>
  <c r="X1654"/>
  <c r="AO1654" s="1"/>
  <c r="AP1654" s="1"/>
  <c r="AE1654" l="1"/>
  <c r="AQ1654" s="1"/>
  <c r="AR1654" s="1"/>
  <c r="X1655"/>
  <c r="AO1655" s="1"/>
  <c r="AP1655" s="1"/>
  <c r="AE1655" l="1"/>
  <c r="AQ1655" s="1"/>
  <c r="AR1655" s="1"/>
  <c r="X1656"/>
  <c r="AO1656" s="1"/>
  <c r="AP1656" s="1"/>
  <c r="X1657" l="1"/>
  <c r="AO1657" s="1"/>
  <c r="AP1657" s="1"/>
  <c r="AE1656"/>
  <c r="AQ1656" s="1"/>
  <c r="AR1656" s="1"/>
  <c r="X1658" l="1"/>
  <c r="AO1658" s="1"/>
  <c r="AP1658" s="1"/>
  <c r="AE1657"/>
  <c r="AQ1657" s="1"/>
  <c r="AR1657" s="1"/>
  <c r="X1659" l="1"/>
  <c r="AO1659" s="1"/>
  <c r="AP1659" s="1"/>
  <c r="AE1658"/>
  <c r="AQ1658" s="1"/>
  <c r="AR1658" s="1"/>
  <c r="X1660" l="1"/>
  <c r="AO1660" s="1"/>
  <c r="AP1660" s="1"/>
  <c r="AE1659"/>
  <c r="AQ1659" s="1"/>
  <c r="AR1659" s="1"/>
  <c r="X1661" l="1"/>
  <c r="AO1661" s="1"/>
  <c r="AP1661" s="1"/>
  <c r="AE1660"/>
  <c r="AQ1660" s="1"/>
  <c r="AR1660" s="1"/>
  <c r="X1662" l="1"/>
  <c r="AO1662" s="1"/>
  <c r="AP1662" s="1"/>
  <c r="AE1661"/>
  <c r="AQ1661" s="1"/>
  <c r="AR1661" s="1"/>
  <c r="X1663" l="1"/>
  <c r="AO1663" s="1"/>
  <c r="AP1663" s="1"/>
  <c r="AE1662"/>
  <c r="AQ1662" s="1"/>
  <c r="AR1662" s="1"/>
  <c r="AE1663" l="1"/>
  <c r="AQ1663" s="1"/>
  <c r="AR1663" s="1"/>
  <c r="X1664"/>
  <c r="AO1664" s="1"/>
  <c r="AP1664" s="1"/>
  <c r="AE1664" l="1"/>
  <c r="AQ1664" s="1"/>
  <c r="AR1664" s="1"/>
  <c r="X1665"/>
  <c r="AO1665" s="1"/>
  <c r="AP1665" s="1"/>
  <c r="AE1665" l="1"/>
  <c r="AQ1665" s="1"/>
  <c r="AR1665" s="1"/>
  <c r="X1666"/>
  <c r="AO1666" s="1"/>
  <c r="AP1666" s="1"/>
  <c r="AE1666" l="1"/>
  <c r="AQ1666" s="1"/>
  <c r="AR1666" s="1"/>
  <c r="X1667"/>
  <c r="AO1667" s="1"/>
  <c r="AP1667" s="1"/>
  <c r="X1668" l="1"/>
  <c r="AO1668" s="1"/>
  <c r="AP1668" s="1"/>
  <c r="AE1667"/>
  <c r="AQ1667" s="1"/>
  <c r="AR1667" s="1"/>
  <c r="AE1668" l="1"/>
  <c r="AQ1668" s="1"/>
  <c r="AR1668" s="1"/>
  <c r="X1669"/>
  <c r="AO1669" s="1"/>
  <c r="AP1669" s="1"/>
  <c r="X1670" l="1"/>
  <c r="AO1670" s="1"/>
  <c r="AP1670" s="1"/>
  <c r="AE1669"/>
  <c r="AQ1669" s="1"/>
  <c r="AR1669" s="1"/>
  <c r="X1671" l="1"/>
  <c r="AO1671" s="1"/>
  <c r="AP1671" s="1"/>
  <c r="AE1670"/>
  <c r="AQ1670" s="1"/>
  <c r="AR1670" s="1"/>
  <c r="X1672" l="1"/>
  <c r="AO1672" s="1"/>
  <c r="AP1672" s="1"/>
  <c r="AE1671"/>
  <c r="AQ1671" s="1"/>
  <c r="AR1671" s="1"/>
  <c r="AE1672" l="1"/>
  <c r="AQ1672" s="1"/>
  <c r="AR1672" s="1"/>
  <c r="X1673"/>
  <c r="AO1673" s="1"/>
  <c r="AP1673" s="1"/>
  <c r="AE1673" l="1"/>
  <c r="AQ1673" s="1"/>
  <c r="AR1673" s="1"/>
  <c r="X1674"/>
  <c r="AO1674" s="1"/>
  <c r="AP1674" s="1"/>
  <c r="AE1674" l="1"/>
  <c r="AQ1674" s="1"/>
  <c r="AR1674" s="1"/>
  <c r="X1675"/>
  <c r="AO1675" s="1"/>
  <c r="AP1675" s="1"/>
  <c r="AE1675" l="1"/>
  <c r="AQ1675" s="1"/>
  <c r="AR1675" s="1"/>
  <c r="X1676"/>
  <c r="AO1676" s="1"/>
  <c r="AP1676" s="1"/>
  <c r="X1677" l="1"/>
  <c r="AO1677" s="1"/>
  <c r="AP1677" s="1"/>
  <c r="AE1676"/>
  <c r="AQ1676" s="1"/>
  <c r="AR1676" s="1"/>
  <c r="X1678" l="1"/>
  <c r="AO1678" s="1"/>
  <c r="AP1678" s="1"/>
  <c r="AE1677"/>
  <c r="AQ1677" s="1"/>
  <c r="AR1677" s="1"/>
  <c r="X1679" l="1"/>
  <c r="AO1679" s="1"/>
  <c r="AP1679" s="1"/>
  <c r="AE1678"/>
  <c r="AQ1678" s="1"/>
  <c r="AR1678" s="1"/>
  <c r="X1680" l="1"/>
  <c r="AO1680" s="1"/>
  <c r="AP1680" s="1"/>
  <c r="AE1679"/>
  <c r="AQ1679" s="1"/>
  <c r="AR1679" s="1"/>
  <c r="X1681" l="1"/>
  <c r="AO1681" s="1"/>
  <c r="AP1681" s="1"/>
  <c r="AE1680"/>
  <c r="AQ1680" s="1"/>
  <c r="AR1680" s="1"/>
  <c r="X1682" l="1"/>
  <c r="AO1682" s="1"/>
  <c r="AP1682" s="1"/>
  <c r="AE1681"/>
  <c r="AQ1681" s="1"/>
  <c r="AR1681" s="1"/>
  <c r="X1683" l="1"/>
  <c r="AO1683" s="1"/>
  <c r="AP1683" s="1"/>
  <c r="AE1682"/>
  <c r="AQ1682" s="1"/>
  <c r="AR1682" s="1"/>
  <c r="X1684" l="1"/>
  <c r="AO1684" s="1"/>
  <c r="AP1684" s="1"/>
  <c r="AE1683"/>
  <c r="AQ1683" s="1"/>
  <c r="AR1683" s="1"/>
  <c r="X1685" l="1"/>
  <c r="AO1685" s="1"/>
  <c r="AP1685" s="1"/>
  <c r="AE1684"/>
  <c r="AQ1684" s="1"/>
  <c r="AR1684" s="1"/>
  <c r="AE1685" l="1"/>
  <c r="AQ1685" s="1"/>
  <c r="AR1685" s="1"/>
  <c r="X1686"/>
  <c r="AO1686" s="1"/>
  <c r="AP1686" s="1"/>
  <c r="AE1686" l="1"/>
  <c r="AQ1686" s="1"/>
  <c r="AR1686" s="1"/>
  <c r="X1687"/>
  <c r="AO1687" s="1"/>
  <c r="AP1687" s="1"/>
  <c r="AE1687" l="1"/>
  <c r="AQ1687" s="1"/>
  <c r="AR1687" s="1"/>
  <c r="X1688"/>
  <c r="AO1688" s="1"/>
  <c r="AP1688" s="1"/>
  <c r="AE1688" l="1"/>
  <c r="AQ1688" s="1"/>
  <c r="AR1688" s="1"/>
  <c r="X1689"/>
  <c r="AO1689" s="1"/>
  <c r="AP1689" s="1"/>
  <c r="AE1689" l="1"/>
  <c r="AQ1689" s="1"/>
  <c r="AR1689" s="1"/>
  <c r="X1690"/>
  <c r="AO1690" s="1"/>
  <c r="AP1690" s="1"/>
  <c r="AE1690" l="1"/>
  <c r="AQ1690" s="1"/>
  <c r="AR1690" s="1"/>
  <c r="X1691"/>
  <c r="AO1691" s="1"/>
  <c r="AP1691" s="1"/>
  <c r="X1692" l="1"/>
  <c r="AO1692" s="1"/>
  <c r="AP1692" s="1"/>
  <c r="AE1691"/>
  <c r="AQ1691" s="1"/>
  <c r="AR1691" s="1"/>
  <c r="X1693" l="1"/>
  <c r="AO1693" s="1"/>
  <c r="AP1693" s="1"/>
  <c r="AE1692"/>
  <c r="AQ1692" s="1"/>
  <c r="AR1692" s="1"/>
  <c r="X1694" l="1"/>
  <c r="AO1694" s="1"/>
  <c r="AP1694" s="1"/>
  <c r="AE1693"/>
  <c r="AQ1693" s="1"/>
  <c r="AR1693" s="1"/>
  <c r="AE1694" l="1"/>
  <c r="AQ1694" s="1"/>
  <c r="AR1694" s="1"/>
  <c r="X1695"/>
  <c r="AO1695" s="1"/>
  <c r="AP1695" s="1"/>
  <c r="AE1695" l="1"/>
  <c r="AQ1695" s="1"/>
  <c r="AR1695" s="1"/>
  <c r="X1696"/>
  <c r="AO1696" s="1"/>
  <c r="AP1696" s="1"/>
  <c r="AE1696" l="1"/>
  <c r="AQ1696" s="1"/>
  <c r="AR1696" s="1"/>
  <c r="X1697"/>
  <c r="AO1697" s="1"/>
  <c r="AP1697" s="1"/>
  <c r="X1698" l="1"/>
  <c r="AO1698" s="1"/>
  <c r="AP1698" s="1"/>
  <c r="AE1697"/>
  <c r="AQ1697" s="1"/>
  <c r="AR1697" s="1"/>
  <c r="X1699" l="1"/>
  <c r="AO1699" s="1"/>
  <c r="AP1699" s="1"/>
  <c r="AE1698"/>
  <c r="AQ1698" s="1"/>
  <c r="AR1698" s="1"/>
  <c r="X1700" l="1"/>
  <c r="AO1700" s="1"/>
  <c r="AP1700" s="1"/>
  <c r="AE1699"/>
  <c r="AQ1699" s="1"/>
  <c r="AR1699" s="1"/>
  <c r="AE1700" l="1"/>
  <c r="AQ1700" s="1"/>
  <c r="AR1700" s="1"/>
  <c r="X1701"/>
  <c r="AO1701" s="1"/>
  <c r="AP1701" s="1"/>
  <c r="AE1701" l="1"/>
  <c r="AQ1701" s="1"/>
  <c r="AR1701" s="1"/>
  <c r="X1702"/>
  <c r="AO1702" s="1"/>
  <c r="AP1702" s="1"/>
  <c r="AE1702" l="1"/>
  <c r="AQ1702" s="1"/>
  <c r="AR1702" s="1"/>
  <c r="X1703"/>
  <c r="AO1703" s="1"/>
  <c r="AP1703" s="1"/>
  <c r="AE1703" l="1"/>
  <c r="AQ1703" s="1"/>
  <c r="AR1703" s="1"/>
  <c r="X1704"/>
  <c r="AO1704" s="1"/>
  <c r="AP1704" s="1"/>
  <c r="X1705" l="1"/>
  <c r="AO1705" s="1"/>
  <c r="AP1705" s="1"/>
  <c r="AE1704"/>
  <c r="AQ1704" s="1"/>
  <c r="AR1704" s="1"/>
  <c r="X1706" l="1"/>
  <c r="AO1706" s="1"/>
  <c r="AP1706" s="1"/>
  <c r="AE1705"/>
  <c r="AQ1705" s="1"/>
  <c r="AR1705" s="1"/>
  <c r="X1707" l="1"/>
  <c r="AO1707" s="1"/>
  <c r="AP1707" s="1"/>
  <c r="AE1706"/>
  <c r="AQ1706" s="1"/>
  <c r="AR1706" s="1"/>
  <c r="X1708" l="1"/>
  <c r="AO1708" s="1"/>
  <c r="AP1708" s="1"/>
  <c r="AE1707"/>
  <c r="AQ1707" s="1"/>
  <c r="AR1707" s="1"/>
  <c r="X1709" l="1"/>
  <c r="AO1709" s="1"/>
  <c r="AP1709" s="1"/>
  <c r="AE1708"/>
  <c r="AQ1708" s="1"/>
  <c r="AR1708" s="1"/>
  <c r="X1710" l="1"/>
  <c r="AO1710" s="1"/>
  <c r="AP1710" s="1"/>
  <c r="AE1709"/>
  <c r="AQ1709" s="1"/>
  <c r="AR1709" s="1"/>
  <c r="X1711" l="1"/>
  <c r="AO1711" s="1"/>
  <c r="AP1711" s="1"/>
  <c r="AE1710"/>
  <c r="AQ1710" s="1"/>
  <c r="AR1710" s="1"/>
  <c r="X1712" l="1"/>
  <c r="AO1712" s="1"/>
  <c r="AP1712" s="1"/>
  <c r="AE1711"/>
  <c r="AQ1711" s="1"/>
  <c r="AR1711" s="1"/>
  <c r="AE1712" l="1"/>
  <c r="AQ1712" s="1"/>
  <c r="AR1712" s="1"/>
  <c r="X1713"/>
  <c r="AO1713" s="1"/>
  <c r="AP1713" s="1"/>
  <c r="AE1713" l="1"/>
  <c r="AQ1713" s="1"/>
  <c r="AR1713" s="1"/>
  <c r="X1714"/>
  <c r="AO1714" s="1"/>
  <c r="AP1714" s="1"/>
  <c r="X1715" l="1"/>
  <c r="AO1715" s="1"/>
  <c r="AP1715" s="1"/>
  <c r="AE1714"/>
  <c r="AQ1714" s="1"/>
  <c r="AR1714" s="1"/>
  <c r="X1716" l="1"/>
  <c r="AO1716" s="1"/>
  <c r="AP1716" s="1"/>
  <c r="AE1715"/>
  <c r="AQ1715" s="1"/>
  <c r="AR1715" s="1"/>
  <c r="X1717" l="1"/>
  <c r="AO1717" s="1"/>
  <c r="AP1717" s="1"/>
  <c r="AE1716"/>
  <c r="AQ1716" s="1"/>
  <c r="AR1716" s="1"/>
  <c r="X1718" l="1"/>
  <c r="AO1718" s="1"/>
  <c r="AP1718" s="1"/>
  <c r="AE1717"/>
  <c r="AQ1717" s="1"/>
  <c r="AR1717" s="1"/>
  <c r="X1719" l="1"/>
  <c r="AO1719" s="1"/>
  <c r="AP1719" s="1"/>
  <c r="AE1718"/>
  <c r="AQ1718" s="1"/>
  <c r="AR1718" s="1"/>
  <c r="AE1719" l="1"/>
  <c r="AQ1719" s="1"/>
  <c r="AR1719" s="1"/>
  <c r="X1720"/>
  <c r="AO1720" s="1"/>
  <c r="AP1720" s="1"/>
  <c r="X1721" l="1"/>
  <c r="AO1721" s="1"/>
  <c r="AP1721" s="1"/>
  <c r="AE1720"/>
  <c r="AQ1720" s="1"/>
  <c r="AR1720" s="1"/>
  <c r="X1722" l="1"/>
  <c r="AO1722" s="1"/>
  <c r="AP1722" s="1"/>
  <c r="AE1721"/>
  <c r="AQ1721" s="1"/>
  <c r="AR1721" s="1"/>
  <c r="X1723" l="1"/>
  <c r="AO1723" s="1"/>
  <c r="AP1723" s="1"/>
  <c r="AE1722"/>
  <c r="AQ1722" s="1"/>
  <c r="AR1722" s="1"/>
  <c r="X1724" l="1"/>
  <c r="AO1724" s="1"/>
  <c r="AP1724" s="1"/>
  <c r="AE1723"/>
  <c r="AQ1723" s="1"/>
  <c r="AR1723" s="1"/>
  <c r="AE1724" l="1"/>
  <c r="AQ1724" s="1"/>
  <c r="AR1724" s="1"/>
  <c r="X1725"/>
  <c r="AO1725" s="1"/>
  <c r="AP1725" s="1"/>
  <c r="AE1725" l="1"/>
  <c r="AQ1725" s="1"/>
  <c r="AR1725" s="1"/>
  <c r="X1726"/>
  <c r="AO1726" s="1"/>
  <c r="AP1726" s="1"/>
  <c r="AE1726" l="1"/>
  <c r="AQ1726" s="1"/>
  <c r="AR1726" s="1"/>
  <c r="X1727"/>
  <c r="AO1727" s="1"/>
  <c r="AP1727" s="1"/>
  <c r="AE1727" l="1"/>
  <c r="AQ1727" s="1"/>
  <c r="AR1727" s="1"/>
  <c r="X1728"/>
  <c r="AO1728" s="1"/>
  <c r="AP1728" s="1"/>
  <c r="AE1728" l="1"/>
  <c r="AQ1728" s="1"/>
  <c r="AR1728" s="1"/>
  <c r="X1729"/>
  <c r="AO1729" s="1"/>
  <c r="AP1729" s="1"/>
  <c r="AE1729" l="1"/>
  <c r="AQ1729" s="1"/>
  <c r="AR1729" s="1"/>
  <c r="X1730"/>
  <c r="AO1730" s="1"/>
  <c r="AP1730" s="1"/>
  <c r="AE1730" l="1"/>
  <c r="AQ1730" s="1"/>
  <c r="AR1730" s="1"/>
  <c r="X1731"/>
  <c r="AO1731" s="1"/>
  <c r="AP1731" s="1"/>
  <c r="X1732" l="1"/>
  <c r="AO1732" s="1"/>
  <c r="AP1732" s="1"/>
  <c r="AE1731"/>
  <c r="AQ1731" s="1"/>
  <c r="AR1731" s="1"/>
  <c r="X1733" l="1"/>
  <c r="AO1733" s="1"/>
  <c r="AP1733" s="1"/>
  <c r="AE1732"/>
  <c r="AQ1732" s="1"/>
  <c r="AR1732" s="1"/>
  <c r="X1734" l="1"/>
  <c r="AO1734" s="1"/>
  <c r="AP1734" s="1"/>
  <c r="AE1733"/>
  <c r="AQ1733" s="1"/>
  <c r="AR1733" s="1"/>
  <c r="AE1734" l="1"/>
  <c r="AQ1734" s="1"/>
  <c r="AR1734" s="1"/>
  <c r="X1735"/>
  <c r="AO1735" s="1"/>
  <c r="AP1735" s="1"/>
  <c r="AE1735" l="1"/>
  <c r="AQ1735" s="1"/>
  <c r="AR1735" s="1"/>
  <c r="X1736"/>
  <c r="AO1736" s="1"/>
  <c r="AP1736" s="1"/>
  <c r="AE1736" l="1"/>
  <c r="AQ1736" s="1"/>
  <c r="AR1736" s="1"/>
  <c r="X1737"/>
  <c r="AO1737" s="1"/>
  <c r="AP1737" s="1"/>
  <c r="AE1737" l="1"/>
  <c r="AQ1737" s="1"/>
  <c r="AR1737" s="1"/>
  <c r="X1738"/>
  <c r="AO1738" s="1"/>
  <c r="AP1738" s="1"/>
  <c r="X1739" l="1"/>
  <c r="AO1739" s="1"/>
  <c r="AP1739" s="1"/>
  <c r="AE1738"/>
  <c r="AQ1738" s="1"/>
  <c r="AR1738" s="1"/>
  <c r="X1740" l="1"/>
  <c r="AO1740" s="1"/>
  <c r="AP1740" s="1"/>
  <c r="AE1739"/>
  <c r="AQ1739" s="1"/>
  <c r="AR1739" s="1"/>
  <c r="X1741" l="1"/>
  <c r="AO1741" s="1"/>
  <c r="AP1741" s="1"/>
  <c r="AE1740"/>
  <c r="AQ1740" s="1"/>
  <c r="AR1740" s="1"/>
  <c r="X1742" l="1"/>
  <c r="AO1742" s="1"/>
  <c r="AP1742" s="1"/>
  <c r="AE1741"/>
  <c r="AQ1741" s="1"/>
  <c r="AR1741" s="1"/>
  <c r="X1743" l="1"/>
  <c r="AO1743" s="1"/>
  <c r="AP1743" s="1"/>
  <c r="AE1742"/>
  <c r="AQ1742" s="1"/>
  <c r="AR1742" s="1"/>
  <c r="X1744" l="1"/>
  <c r="AO1744" s="1"/>
  <c r="AP1744" s="1"/>
  <c r="AE1743"/>
  <c r="AQ1743" s="1"/>
  <c r="AR1743" s="1"/>
  <c r="X1745" l="1"/>
  <c r="AO1745" s="1"/>
  <c r="AP1745" s="1"/>
  <c r="AE1744"/>
  <c r="AQ1744" s="1"/>
  <c r="AR1744" s="1"/>
  <c r="AE1745" l="1"/>
  <c r="AQ1745" s="1"/>
  <c r="AR1745" s="1"/>
  <c r="X1746"/>
  <c r="AO1746" s="1"/>
  <c r="AP1746" s="1"/>
  <c r="AE1746" l="1"/>
  <c r="AQ1746" s="1"/>
  <c r="AR1746" s="1"/>
  <c r="X1747"/>
  <c r="AO1747" s="1"/>
  <c r="AP1747" s="1"/>
  <c r="X1748" l="1"/>
  <c r="AO1748" s="1"/>
  <c r="AP1748" s="1"/>
  <c r="AE1747"/>
  <c r="AQ1747" s="1"/>
  <c r="AR1747" s="1"/>
  <c r="AE1748" l="1"/>
  <c r="AQ1748" s="1"/>
  <c r="AR1748" s="1"/>
  <c r="X1749"/>
  <c r="AO1749" s="1"/>
  <c r="AP1749" s="1"/>
  <c r="AE1749" l="1"/>
  <c r="AQ1749" s="1"/>
  <c r="AR1749" s="1"/>
  <c r="X1750"/>
  <c r="AO1750" s="1"/>
  <c r="AP1750" s="1"/>
  <c r="X1751" l="1"/>
  <c r="AO1751" s="1"/>
  <c r="AP1751" s="1"/>
  <c r="AE1750"/>
  <c r="AQ1750" s="1"/>
  <c r="AR1750" s="1"/>
  <c r="X1752" l="1"/>
  <c r="AO1752" s="1"/>
  <c r="AP1752" s="1"/>
  <c r="AE1751"/>
  <c r="AQ1751" s="1"/>
  <c r="AR1751" s="1"/>
  <c r="X1753" l="1"/>
  <c r="AO1753" s="1"/>
  <c r="AP1753" s="1"/>
  <c r="AE1752"/>
  <c r="AQ1752" s="1"/>
  <c r="AR1752" s="1"/>
  <c r="X1754" l="1"/>
  <c r="AO1754" s="1"/>
  <c r="AP1754" s="1"/>
  <c r="AE1753"/>
  <c r="AQ1753" s="1"/>
  <c r="AR1753" s="1"/>
  <c r="X1755" l="1"/>
  <c r="AO1755" s="1"/>
  <c r="AP1755" s="1"/>
  <c r="AE1754"/>
  <c r="AQ1754" s="1"/>
  <c r="AR1754" s="1"/>
  <c r="X1756" l="1"/>
  <c r="AO1756" s="1"/>
  <c r="AP1756" s="1"/>
  <c r="AE1755"/>
  <c r="AQ1755" s="1"/>
  <c r="AR1755" s="1"/>
  <c r="X1757" l="1"/>
  <c r="AO1757" s="1"/>
  <c r="AP1757" s="1"/>
  <c r="AE1756"/>
  <c r="AQ1756" s="1"/>
  <c r="AR1756" s="1"/>
  <c r="AE1757" l="1"/>
  <c r="AQ1757" s="1"/>
  <c r="AR1757" s="1"/>
  <c r="X1758"/>
  <c r="AO1758" s="1"/>
  <c r="AP1758" s="1"/>
  <c r="AE1758" l="1"/>
  <c r="AQ1758" s="1"/>
  <c r="AR1758" s="1"/>
  <c r="X1759"/>
  <c r="AO1759" s="1"/>
  <c r="AP1759" s="1"/>
  <c r="AE1759" l="1"/>
  <c r="AQ1759" s="1"/>
  <c r="AR1759" s="1"/>
  <c r="X1760"/>
  <c r="AO1760" s="1"/>
  <c r="AP1760" s="1"/>
  <c r="X1761" l="1"/>
  <c r="AO1761" s="1"/>
  <c r="AP1761" s="1"/>
  <c r="AE1760"/>
  <c r="AQ1760" s="1"/>
  <c r="AR1760" s="1"/>
  <c r="X1762" l="1"/>
  <c r="AO1762" s="1"/>
  <c r="AP1762" s="1"/>
  <c r="AE1761"/>
  <c r="AQ1761" s="1"/>
  <c r="AR1761" s="1"/>
  <c r="X1763" l="1"/>
  <c r="AO1763" s="1"/>
  <c r="AP1763" s="1"/>
  <c r="AE1762"/>
  <c r="AQ1762" s="1"/>
  <c r="AR1762" s="1"/>
  <c r="AE1763" l="1"/>
  <c r="AQ1763" s="1"/>
  <c r="AR1763" s="1"/>
  <c r="X1764"/>
  <c r="AO1764" s="1"/>
  <c r="AP1764" s="1"/>
  <c r="AE1764" l="1"/>
  <c r="AQ1764" s="1"/>
  <c r="AR1764" s="1"/>
  <c r="X1765"/>
  <c r="AO1765" s="1"/>
  <c r="AP1765" s="1"/>
  <c r="AE1765" l="1"/>
  <c r="AQ1765" s="1"/>
  <c r="AR1765" s="1"/>
  <c r="X1766"/>
  <c r="AO1766" s="1"/>
  <c r="AP1766" s="1"/>
  <c r="X1767" l="1"/>
  <c r="AO1767" s="1"/>
  <c r="AP1767" s="1"/>
  <c r="AE1766"/>
  <c r="AQ1766" s="1"/>
  <c r="AR1766" s="1"/>
  <c r="AE1767" l="1"/>
  <c r="AQ1767" s="1"/>
  <c r="AR1767" s="1"/>
  <c r="X1768"/>
  <c r="AO1768" s="1"/>
  <c r="AP1768" s="1"/>
  <c r="AE1768" l="1"/>
  <c r="AQ1768" s="1"/>
  <c r="AR1768" s="1"/>
  <c r="X1769"/>
  <c r="AO1769" s="1"/>
  <c r="AP1769" s="1"/>
  <c r="X1770" l="1"/>
  <c r="AO1770" s="1"/>
  <c r="AP1770" s="1"/>
  <c r="AE1769"/>
  <c r="AQ1769" s="1"/>
  <c r="AR1769" s="1"/>
  <c r="X1771" l="1"/>
  <c r="AO1771" s="1"/>
  <c r="AP1771" s="1"/>
  <c r="AE1770"/>
  <c r="AQ1770" s="1"/>
  <c r="AR1770" s="1"/>
  <c r="AE1771" l="1"/>
  <c r="AQ1771" s="1"/>
  <c r="AR1771" s="1"/>
  <c r="X1772"/>
  <c r="AO1772" s="1"/>
  <c r="AP1772" s="1"/>
  <c r="AE1772" l="1"/>
  <c r="AQ1772" s="1"/>
  <c r="AR1772" s="1"/>
  <c r="X1773"/>
  <c r="AO1773" s="1"/>
  <c r="AP1773" s="1"/>
  <c r="AE1773" l="1"/>
  <c r="AQ1773" s="1"/>
  <c r="AR1773" s="1"/>
  <c r="X1774"/>
  <c r="AO1774" s="1"/>
  <c r="AP1774" s="1"/>
  <c r="AE1774" l="1"/>
  <c r="AQ1774" s="1"/>
  <c r="AR1774" s="1"/>
  <c r="X1775"/>
  <c r="AO1775" s="1"/>
  <c r="AP1775" s="1"/>
  <c r="AE1775" l="1"/>
  <c r="AQ1775" s="1"/>
  <c r="AR1775" s="1"/>
  <c r="X1776"/>
  <c r="AO1776" s="1"/>
  <c r="AP1776" s="1"/>
  <c r="AE1776" l="1"/>
  <c r="AQ1776" s="1"/>
  <c r="AR1776" s="1"/>
  <c r="X1777"/>
  <c r="AO1777" s="1"/>
  <c r="AP1777" s="1"/>
  <c r="X1778" l="1"/>
  <c r="AO1778" s="1"/>
  <c r="AP1778" s="1"/>
  <c r="AE1777"/>
  <c r="AQ1777" s="1"/>
  <c r="AR1777" s="1"/>
  <c r="AE1778" l="1"/>
  <c r="AQ1778" s="1"/>
  <c r="AR1778" s="1"/>
  <c r="X1779"/>
  <c r="AO1779" s="1"/>
  <c r="AP1779" s="1"/>
  <c r="X1780" l="1"/>
  <c r="AO1780" s="1"/>
  <c r="AP1780" s="1"/>
  <c r="AE1779"/>
  <c r="AQ1779" s="1"/>
  <c r="AR1779" s="1"/>
  <c r="X1781" l="1"/>
  <c r="AO1781" s="1"/>
  <c r="AP1781" s="1"/>
  <c r="AE1780"/>
  <c r="AQ1780" s="1"/>
  <c r="AR1780" s="1"/>
  <c r="X1782" l="1"/>
  <c r="AO1782" s="1"/>
  <c r="AP1782" s="1"/>
  <c r="AE1781"/>
  <c r="AQ1781" s="1"/>
  <c r="AR1781" s="1"/>
  <c r="X1783" l="1"/>
  <c r="AO1783" s="1"/>
  <c r="AP1783" s="1"/>
  <c r="AE1782"/>
  <c r="AQ1782" s="1"/>
  <c r="AR1782" s="1"/>
  <c r="AE1783" l="1"/>
  <c r="AQ1783" s="1"/>
  <c r="AR1783" s="1"/>
  <c r="X1784"/>
  <c r="AO1784" s="1"/>
  <c r="AP1784" s="1"/>
  <c r="X1785" l="1"/>
  <c r="AO1785" s="1"/>
  <c r="AP1785" s="1"/>
  <c r="AE1784"/>
  <c r="AQ1784" s="1"/>
  <c r="AR1784" s="1"/>
  <c r="X1786" l="1"/>
  <c r="AO1786" s="1"/>
  <c r="AP1786" s="1"/>
  <c r="AE1785"/>
  <c r="AQ1785" s="1"/>
  <c r="AR1785" s="1"/>
  <c r="X1787" l="1"/>
  <c r="AO1787" s="1"/>
  <c r="AP1787" s="1"/>
  <c r="AE1786"/>
  <c r="AQ1786" s="1"/>
  <c r="AR1786" s="1"/>
  <c r="X1788" l="1"/>
  <c r="AO1788" s="1"/>
  <c r="AP1788" s="1"/>
  <c r="AE1787"/>
  <c r="AQ1787" s="1"/>
  <c r="AR1787" s="1"/>
  <c r="AE1788" l="1"/>
  <c r="AQ1788" s="1"/>
  <c r="AR1788" s="1"/>
  <c r="X1789"/>
  <c r="AO1789" s="1"/>
  <c r="AP1789" s="1"/>
  <c r="AE1789" l="1"/>
  <c r="AQ1789" s="1"/>
  <c r="AR1789" s="1"/>
  <c r="X1790"/>
  <c r="AO1790" s="1"/>
  <c r="AP1790" s="1"/>
  <c r="X1791" l="1"/>
  <c r="AO1791" s="1"/>
  <c r="AP1791" s="1"/>
  <c r="AE1790"/>
  <c r="AQ1790" s="1"/>
  <c r="AR1790" s="1"/>
  <c r="X1792" l="1"/>
  <c r="AO1792" s="1"/>
  <c r="AP1792" s="1"/>
  <c r="AE1791"/>
  <c r="AQ1791" s="1"/>
  <c r="AR1791" s="1"/>
  <c r="X1793" l="1"/>
  <c r="AO1793" s="1"/>
  <c r="AP1793" s="1"/>
  <c r="AE1792"/>
  <c r="AQ1792" s="1"/>
  <c r="AR1792" s="1"/>
  <c r="X1794" l="1"/>
  <c r="AO1794" s="1"/>
  <c r="AP1794" s="1"/>
  <c r="AE1793"/>
  <c r="AQ1793" s="1"/>
  <c r="AR1793" s="1"/>
  <c r="X1795" l="1"/>
  <c r="AO1795" s="1"/>
  <c r="AP1795" s="1"/>
  <c r="AE1794"/>
  <c r="AQ1794" s="1"/>
  <c r="AR1794" s="1"/>
  <c r="X1796" l="1"/>
  <c r="AO1796" s="1"/>
  <c r="AP1796" s="1"/>
  <c r="AE1795"/>
  <c r="AQ1795" s="1"/>
  <c r="AR1795" s="1"/>
  <c r="X1797" l="1"/>
  <c r="AO1797" s="1"/>
  <c r="AP1797" s="1"/>
  <c r="AE1796"/>
  <c r="AQ1796" s="1"/>
  <c r="AR1796" s="1"/>
  <c r="X1798" l="1"/>
  <c r="AO1798" s="1"/>
  <c r="AP1798" s="1"/>
  <c r="AE1797"/>
  <c r="AQ1797" s="1"/>
  <c r="AR1797" s="1"/>
  <c r="AE1798" l="1"/>
  <c r="AQ1798" s="1"/>
  <c r="AR1798" s="1"/>
  <c r="X1799"/>
  <c r="AO1799" s="1"/>
  <c r="AP1799" s="1"/>
  <c r="AE1799" l="1"/>
  <c r="AQ1799" s="1"/>
  <c r="AR1799" s="1"/>
  <c r="X1800"/>
  <c r="AO1800" s="1"/>
  <c r="AP1800" s="1"/>
  <c r="AE1800" l="1"/>
  <c r="AQ1800" s="1"/>
  <c r="AR1800" s="1"/>
  <c r="X1801"/>
  <c r="AO1801" s="1"/>
  <c r="AP1801" s="1"/>
  <c r="AE1801" l="1"/>
  <c r="AQ1801" s="1"/>
  <c r="AR1801" s="1"/>
  <c r="X1802"/>
  <c r="AO1802" s="1"/>
  <c r="AP1802" s="1"/>
  <c r="X1803" l="1"/>
  <c r="AO1803" s="1"/>
  <c r="AP1803" s="1"/>
  <c r="AE1802"/>
  <c r="AQ1802" s="1"/>
  <c r="AR1802" s="1"/>
  <c r="X1804" l="1"/>
  <c r="AO1804" s="1"/>
  <c r="AP1804" s="1"/>
  <c r="AE1803"/>
  <c r="AQ1803" s="1"/>
  <c r="AR1803" s="1"/>
  <c r="X1805" l="1"/>
  <c r="AO1805" s="1"/>
  <c r="AP1805" s="1"/>
  <c r="AE1804"/>
  <c r="AQ1804" s="1"/>
  <c r="AR1804" s="1"/>
  <c r="AE1805" l="1"/>
  <c r="AQ1805" s="1"/>
  <c r="AR1805" s="1"/>
  <c r="X1806"/>
  <c r="AO1806" s="1"/>
  <c r="AP1806" s="1"/>
  <c r="X1807" l="1"/>
  <c r="AO1807" s="1"/>
  <c r="AP1807" s="1"/>
  <c r="AE1806"/>
  <c r="AQ1806" s="1"/>
  <c r="AR1806" s="1"/>
  <c r="X1808" l="1"/>
  <c r="AO1808" s="1"/>
  <c r="AP1808" s="1"/>
  <c r="AE1807"/>
  <c r="AQ1807" s="1"/>
  <c r="AR1807" s="1"/>
  <c r="X1809" l="1"/>
  <c r="AO1809" s="1"/>
  <c r="AP1809" s="1"/>
  <c r="AE1808"/>
  <c r="AQ1808" s="1"/>
  <c r="AR1808" s="1"/>
  <c r="AE1809" l="1"/>
  <c r="AQ1809" s="1"/>
  <c r="AR1809" s="1"/>
  <c r="X1810"/>
  <c r="AO1810" s="1"/>
  <c r="AP1810" s="1"/>
  <c r="AE1810" l="1"/>
  <c r="AQ1810" s="1"/>
  <c r="AR1810" s="1"/>
  <c r="X1811"/>
  <c r="AO1811" s="1"/>
  <c r="AP1811" s="1"/>
  <c r="AE1811" l="1"/>
  <c r="AQ1811" s="1"/>
  <c r="AR1811" s="1"/>
  <c r="X1812"/>
  <c r="AO1812" s="1"/>
  <c r="AP1812" s="1"/>
  <c r="AE1812" l="1"/>
  <c r="AQ1812" s="1"/>
  <c r="AR1812" s="1"/>
  <c r="X1813"/>
  <c r="AO1813" s="1"/>
  <c r="AP1813" s="1"/>
  <c r="AE1813" l="1"/>
  <c r="AQ1813" s="1"/>
  <c r="AR1813" s="1"/>
  <c r="X1814"/>
  <c r="AO1814" s="1"/>
  <c r="AP1814" s="1"/>
  <c r="AE1814" l="1"/>
  <c r="AQ1814" s="1"/>
  <c r="AR1814" s="1"/>
  <c r="X1815"/>
  <c r="AO1815" s="1"/>
  <c r="AP1815" s="1"/>
  <c r="AE1815" l="1"/>
  <c r="AQ1815" s="1"/>
  <c r="AR1815" s="1"/>
  <c r="X1816"/>
  <c r="AO1816" s="1"/>
  <c r="AP1816" s="1"/>
  <c r="AE1816" l="1"/>
  <c r="AQ1816" s="1"/>
  <c r="AR1816" s="1"/>
  <c r="X1817"/>
  <c r="AO1817" s="1"/>
  <c r="AP1817" s="1"/>
  <c r="AE1817" l="1"/>
  <c r="AQ1817" s="1"/>
  <c r="AR1817" s="1"/>
  <c r="X1818"/>
  <c r="AO1818" s="1"/>
  <c r="AP1818" s="1"/>
  <c r="X1819" l="1"/>
  <c r="AO1819" s="1"/>
  <c r="AP1819" s="1"/>
  <c r="AE1818"/>
  <c r="AQ1818" s="1"/>
  <c r="AR1818" s="1"/>
  <c r="AE1819" l="1"/>
  <c r="AQ1819" s="1"/>
  <c r="AR1819" s="1"/>
  <c r="X1820"/>
  <c r="AO1820" s="1"/>
  <c r="AP1820" s="1"/>
  <c r="AE1820" l="1"/>
  <c r="AQ1820" s="1"/>
  <c r="AR1820" s="1"/>
  <c r="X1821"/>
  <c r="AO1821" s="1"/>
  <c r="AP1821" s="1"/>
  <c r="X1822" l="1"/>
  <c r="AO1822" s="1"/>
  <c r="AP1822" s="1"/>
  <c r="AE1821"/>
  <c r="AQ1821" s="1"/>
  <c r="AR1821" s="1"/>
  <c r="X1823" l="1"/>
  <c r="AO1823" s="1"/>
  <c r="AP1823" s="1"/>
  <c r="AE1822"/>
  <c r="AQ1822" s="1"/>
  <c r="AR1822" s="1"/>
  <c r="AE1823" l="1"/>
  <c r="AQ1823" s="1"/>
  <c r="AR1823" s="1"/>
  <c r="X1824"/>
  <c r="AO1824" s="1"/>
  <c r="AP1824" s="1"/>
  <c r="AE1824" l="1"/>
  <c r="AQ1824" s="1"/>
  <c r="AR1824" s="1"/>
  <c r="X1825"/>
  <c r="AO1825" s="1"/>
  <c r="AP1825" s="1"/>
  <c r="AE1825" l="1"/>
  <c r="AQ1825" s="1"/>
  <c r="AR1825" s="1"/>
  <c r="X1826"/>
  <c r="AO1826" s="1"/>
  <c r="AP1826" s="1"/>
  <c r="X1827" l="1"/>
  <c r="AO1827" s="1"/>
  <c r="AP1827" s="1"/>
  <c r="AE1826"/>
  <c r="AQ1826" s="1"/>
  <c r="AR1826" s="1"/>
  <c r="AE1827" l="1"/>
  <c r="AQ1827" s="1"/>
  <c r="AR1827" s="1"/>
  <c r="X1828"/>
  <c r="AO1828" s="1"/>
  <c r="AP1828" s="1"/>
  <c r="AE1828" l="1"/>
  <c r="AQ1828" s="1"/>
  <c r="AR1828" s="1"/>
  <c r="X1829"/>
  <c r="AO1829" s="1"/>
  <c r="AP1829" s="1"/>
  <c r="AE1829" l="1"/>
  <c r="AQ1829" s="1"/>
  <c r="AR1829" s="1"/>
  <c r="X1830"/>
  <c r="AO1830" s="1"/>
  <c r="AP1830" s="1"/>
  <c r="AE1830" l="1"/>
  <c r="AQ1830" s="1"/>
  <c r="AR1830" s="1"/>
  <c r="X1831"/>
  <c r="AO1831" s="1"/>
  <c r="AP1831" s="1"/>
  <c r="AE1831" l="1"/>
  <c r="AQ1831" s="1"/>
  <c r="AR1831" s="1"/>
  <c r="X1832"/>
  <c r="AO1832" s="1"/>
  <c r="AP1832" s="1"/>
  <c r="AE1832" l="1"/>
  <c r="AQ1832" s="1"/>
  <c r="AR1832" s="1"/>
  <c r="X1833"/>
  <c r="AO1833" s="1"/>
  <c r="AP1833" s="1"/>
  <c r="AE1833" l="1"/>
  <c r="AQ1833" s="1"/>
  <c r="AR1833" s="1"/>
  <c r="X1834"/>
  <c r="AO1834" s="1"/>
  <c r="AP1834" s="1"/>
  <c r="AE1834" l="1"/>
  <c r="AQ1834" s="1"/>
  <c r="AR1834" s="1"/>
  <c r="X1835"/>
  <c r="AO1835" s="1"/>
  <c r="AP1835" s="1"/>
  <c r="AE1835" l="1"/>
  <c r="AQ1835" s="1"/>
  <c r="AR1835" s="1"/>
  <c r="X1836"/>
  <c r="AO1836" s="1"/>
  <c r="AP1836" s="1"/>
  <c r="AE1836" l="1"/>
  <c r="AQ1836" s="1"/>
  <c r="AR1836" s="1"/>
  <c r="X1837"/>
  <c r="AO1837" s="1"/>
  <c r="AP1837" s="1"/>
  <c r="AE1837" l="1"/>
  <c r="AQ1837" s="1"/>
  <c r="AR1837" s="1"/>
  <c r="X1838"/>
  <c r="AO1838" s="1"/>
  <c r="AP1838" s="1"/>
  <c r="AE1838" l="1"/>
  <c r="AQ1838" s="1"/>
  <c r="AR1838" s="1"/>
  <c r="X1839"/>
  <c r="AO1839" s="1"/>
  <c r="AP1839" s="1"/>
  <c r="X1840" l="1"/>
  <c r="AO1840" s="1"/>
  <c r="AP1840" s="1"/>
  <c r="AE1839"/>
  <c r="AQ1839" s="1"/>
  <c r="AR1839" s="1"/>
  <c r="AE1840" l="1"/>
  <c r="AQ1840" s="1"/>
  <c r="AR1840" s="1"/>
  <c r="X1841"/>
  <c r="AO1841" s="1"/>
  <c r="AP1841" s="1"/>
  <c r="AE1841" l="1"/>
  <c r="AQ1841" s="1"/>
  <c r="AR1841" s="1"/>
  <c r="X1842"/>
  <c r="AO1842" s="1"/>
  <c r="AP1842" s="1"/>
  <c r="AE1842" l="1"/>
  <c r="AQ1842" s="1"/>
  <c r="AR1842" s="1"/>
  <c r="X1843"/>
  <c r="AO1843" s="1"/>
  <c r="AP1843" s="1"/>
  <c r="AE1843" l="1"/>
  <c r="AQ1843" s="1"/>
  <c r="AR1843" s="1"/>
  <c r="X1844"/>
  <c r="AO1844" s="1"/>
  <c r="AP1844" s="1"/>
  <c r="AE1844" l="1"/>
  <c r="AQ1844" s="1"/>
  <c r="AR1844" s="1"/>
  <c r="X1845"/>
  <c r="AO1845" s="1"/>
  <c r="AP1845" s="1"/>
  <c r="X1846" l="1"/>
  <c r="AO1846" s="1"/>
  <c r="AP1846" s="1"/>
  <c r="AE1845"/>
  <c r="AQ1845" s="1"/>
  <c r="AR1845" s="1"/>
  <c r="X1847" l="1"/>
  <c r="AO1847" s="1"/>
  <c r="AP1847" s="1"/>
  <c r="AE1846"/>
  <c r="AQ1846" s="1"/>
  <c r="AR1846" s="1"/>
  <c r="AE1847" l="1"/>
  <c r="AQ1847" s="1"/>
  <c r="AR1847" s="1"/>
  <c r="X1848"/>
  <c r="AO1848" s="1"/>
  <c r="AP1848" s="1"/>
  <c r="X1849" l="1"/>
  <c r="AO1849" s="1"/>
  <c r="AP1849" s="1"/>
  <c r="AE1848"/>
  <c r="AQ1848" s="1"/>
  <c r="AR1848" s="1"/>
  <c r="X1850" l="1"/>
  <c r="AO1850" s="1"/>
  <c r="AP1850" s="1"/>
  <c r="AE1849"/>
  <c r="AQ1849" s="1"/>
  <c r="AR1849" s="1"/>
  <c r="AE1850" l="1"/>
  <c r="AQ1850" s="1"/>
  <c r="AR1850" s="1"/>
  <c r="X1851"/>
  <c r="AO1851" s="1"/>
  <c r="AP1851" s="1"/>
  <c r="AE1851" l="1"/>
  <c r="AQ1851" s="1"/>
  <c r="AR1851" s="1"/>
  <c r="X1852"/>
  <c r="AO1852" s="1"/>
  <c r="AP1852" s="1"/>
  <c r="AE1852" l="1"/>
  <c r="AQ1852" s="1"/>
  <c r="AR1852" s="1"/>
  <c r="X1853"/>
  <c r="AO1853" s="1"/>
  <c r="AP1853" s="1"/>
  <c r="AE1853" l="1"/>
  <c r="AQ1853" s="1"/>
  <c r="AR1853" s="1"/>
  <c r="X1854"/>
  <c r="AO1854" s="1"/>
  <c r="AP1854" s="1"/>
  <c r="X1855" l="1"/>
  <c r="AO1855" s="1"/>
  <c r="AP1855" s="1"/>
  <c r="AE1854"/>
  <c r="AQ1854" s="1"/>
  <c r="AR1854" s="1"/>
  <c r="AE1855" l="1"/>
  <c r="AQ1855" s="1"/>
  <c r="AR1855" s="1"/>
  <c r="X1856"/>
  <c r="AO1856" s="1"/>
  <c r="AP1856" s="1"/>
  <c r="X1857" l="1"/>
  <c r="AO1857" s="1"/>
  <c r="AP1857" s="1"/>
  <c r="AE1856"/>
  <c r="AQ1856" s="1"/>
  <c r="AR1856" s="1"/>
  <c r="AE1857" l="1"/>
  <c r="AQ1857" s="1"/>
  <c r="AR1857" s="1"/>
  <c r="X1858"/>
  <c r="AO1858" s="1"/>
  <c r="AP1858" s="1"/>
  <c r="AE1858" l="1"/>
  <c r="AQ1858" s="1"/>
  <c r="AR1858" s="1"/>
  <c r="X1859"/>
  <c r="AO1859" s="1"/>
  <c r="AP1859" s="1"/>
  <c r="X1860" l="1"/>
  <c r="AO1860" s="1"/>
  <c r="AP1860" s="1"/>
  <c r="AE1859"/>
  <c r="AQ1859" s="1"/>
  <c r="AR1859" s="1"/>
  <c r="X1861" l="1"/>
  <c r="AO1861" s="1"/>
  <c r="AP1861" s="1"/>
  <c r="AE1860"/>
  <c r="AQ1860" s="1"/>
  <c r="AR1860" s="1"/>
  <c r="X1862" l="1"/>
  <c r="AO1862" s="1"/>
  <c r="AP1862" s="1"/>
  <c r="AE1861"/>
  <c r="AQ1861" s="1"/>
  <c r="AR1861" s="1"/>
  <c r="AE1862" l="1"/>
  <c r="AQ1862" s="1"/>
  <c r="AR1862" s="1"/>
  <c r="X1863"/>
  <c r="AO1863" s="1"/>
  <c r="AP1863" s="1"/>
  <c r="AE1863" l="1"/>
  <c r="AQ1863" s="1"/>
  <c r="AR1863" s="1"/>
  <c r="X1864"/>
  <c r="AO1864" s="1"/>
  <c r="AP1864" s="1"/>
  <c r="X1865" l="1"/>
  <c r="AO1865" s="1"/>
  <c r="AP1865" s="1"/>
  <c r="AE1864"/>
  <c r="AQ1864" s="1"/>
  <c r="AR1864" s="1"/>
  <c r="X1866" l="1"/>
  <c r="AO1866" s="1"/>
  <c r="AP1866" s="1"/>
  <c r="AE1865"/>
  <c r="AQ1865" s="1"/>
  <c r="AR1865" s="1"/>
  <c r="X1867" l="1"/>
  <c r="AO1867" s="1"/>
  <c r="AP1867" s="1"/>
  <c r="AE1866"/>
  <c r="AQ1866" s="1"/>
  <c r="AR1866" s="1"/>
  <c r="X1868" l="1"/>
  <c r="AO1868" s="1"/>
  <c r="AP1868" s="1"/>
  <c r="AE1867"/>
  <c r="AQ1867" s="1"/>
  <c r="AR1867" s="1"/>
  <c r="AE1868" l="1"/>
  <c r="AQ1868" s="1"/>
  <c r="AR1868" s="1"/>
  <c r="X1869"/>
  <c r="AO1869" s="1"/>
  <c r="AP1869" s="1"/>
  <c r="X1870" l="1"/>
  <c r="AO1870" s="1"/>
  <c r="AP1870" s="1"/>
  <c r="AE1869"/>
  <c r="AQ1869" s="1"/>
  <c r="AR1869" s="1"/>
  <c r="AE1870" l="1"/>
  <c r="AQ1870" s="1"/>
  <c r="AR1870" s="1"/>
  <c r="X1871"/>
  <c r="AO1871" s="1"/>
  <c r="AP1871" s="1"/>
  <c r="X1872" l="1"/>
  <c r="AO1872" s="1"/>
  <c r="AP1872" s="1"/>
  <c r="AE1871"/>
  <c r="AQ1871" s="1"/>
  <c r="AR1871" s="1"/>
  <c r="AE1872" l="1"/>
  <c r="AQ1872" s="1"/>
  <c r="AR1872" s="1"/>
  <c r="X1873"/>
  <c r="AO1873" s="1"/>
  <c r="AP1873" s="1"/>
  <c r="AE1873" l="1"/>
  <c r="AQ1873" s="1"/>
  <c r="AR1873" s="1"/>
  <c r="X1874"/>
  <c r="AO1874" s="1"/>
  <c r="AP1874" s="1"/>
  <c r="AE1874" l="1"/>
  <c r="AQ1874" s="1"/>
  <c r="AR1874" s="1"/>
  <c r="X1875"/>
  <c r="AO1875" s="1"/>
  <c r="AP1875" s="1"/>
  <c r="AE1875" l="1"/>
  <c r="AQ1875" s="1"/>
  <c r="AR1875" s="1"/>
  <c r="X1876"/>
  <c r="AO1876" s="1"/>
  <c r="AP1876" s="1"/>
  <c r="X1877" l="1"/>
  <c r="AO1877" s="1"/>
  <c r="AP1877" s="1"/>
  <c r="AE1876"/>
  <c r="AQ1876" s="1"/>
  <c r="AR1876" s="1"/>
  <c r="X1878" l="1"/>
  <c r="AO1878" s="1"/>
  <c r="AP1878" s="1"/>
  <c r="AE1877"/>
  <c r="AQ1877" s="1"/>
  <c r="AR1877" s="1"/>
  <c r="X1879" l="1"/>
  <c r="AO1879" s="1"/>
  <c r="AP1879" s="1"/>
  <c r="AE1878"/>
  <c r="AQ1878" s="1"/>
  <c r="AR1878" s="1"/>
  <c r="X1880" l="1"/>
  <c r="AO1880" s="1"/>
  <c r="AP1880" s="1"/>
  <c r="AE1879"/>
  <c r="AQ1879" s="1"/>
  <c r="AR1879" s="1"/>
  <c r="AE1880" l="1"/>
  <c r="AQ1880" s="1"/>
  <c r="AR1880" s="1"/>
  <c r="X1881"/>
  <c r="AO1881" s="1"/>
  <c r="AP1881" s="1"/>
  <c r="AE1881" l="1"/>
  <c r="AQ1881" s="1"/>
  <c r="AR1881" s="1"/>
  <c r="X1882"/>
  <c r="AO1882" s="1"/>
  <c r="AP1882" s="1"/>
  <c r="X1883" l="1"/>
  <c r="AO1883" s="1"/>
  <c r="AP1883" s="1"/>
  <c r="AE1882"/>
  <c r="AQ1882" s="1"/>
  <c r="AR1882" s="1"/>
  <c r="AE1883" l="1"/>
  <c r="AQ1883" s="1"/>
  <c r="AR1883" s="1"/>
  <c r="X1884"/>
  <c r="AO1884" s="1"/>
  <c r="AP1884" s="1"/>
  <c r="X1885" l="1"/>
  <c r="AO1885" s="1"/>
  <c r="AP1885" s="1"/>
  <c r="AE1884"/>
  <c r="AQ1884" s="1"/>
  <c r="AR1884" s="1"/>
  <c r="X1886" l="1"/>
  <c r="AO1886" s="1"/>
  <c r="AP1886" s="1"/>
  <c r="AE1885"/>
  <c r="AQ1885" s="1"/>
  <c r="AR1885" s="1"/>
  <c r="X1887" l="1"/>
  <c r="AO1887" s="1"/>
  <c r="AP1887" s="1"/>
  <c r="AE1886"/>
  <c r="AQ1886" s="1"/>
  <c r="AR1886" s="1"/>
  <c r="AE1887" l="1"/>
  <c r="AQ1887" s="1"/>
  <c r="AR1887" s="1"/>
  <c r="X1888"/>
  <c r="AO1888" s="1"/>
  <c r="AP1888" s="1"/>
  <c r="AE1888" l="1"/>
  <c r="AQ1888" s="1"/>
  <c r="AR1888" s="1"/>
  <c r="X1889"/>
  <c r="AO1889" s="1"/>
  <c r="AP1889" s="1"/>
  <c r="AE1889" l="1"/>
  <c r="AQ1889" s="1"/>
  <c r="AR1889" s="1"/>
  <c r="X1890"/>
  <c r="AO1890" s="1"/>
  <c r="AP1890" s="1"/>
  <c r="AE1890" l="1"/>
  <c r="AQ1890" s="1"/>
  <c r="AR1890" s="1"/>
  <c r="X1891"/>
  <c r="AO1891" s="1"/>
  <c r="AP1891" s="1"/>
  <c r="X1892" l="1"/>
  <c r="AO1892" s="1"/>
  <c r="AP1892" s="1"/>
  <c r="AE1891"/>
  <c r="AQ1891" s="1"/>
  <c r="AR1891" s="1"/>
  <c r="X1893" l="1"/>
  <c r="AO1893" s="1"/>
  <c r="AP1893" s="1"/>
  <c r="AE1892"/>
  <c r="AQ1892" s="1"/>
  <c r="AR1892" s="1"/>
  <c r="X1894" l="1"/>
  <c r="AO1894" s="1"/>
  <c r="AP1894" s="1"/>
  <c r="AE1893"/>
  <c r="AQ1893" s="1"/>
  <c r="AR1893" s="1"/>
  <c r="AE1894" l="1"/>
  <c r="AQ1894" s="1"/>
  <c r="AR1894" s="1"/>
  <c r="X1895"/>
  <c r="AO1895" s="1"/>
  <c r="AP1895" s="1"/>
  <c r="AE1895" l="1"/>
  <c r="AQ1895" s="1"/>
  <c r="AR1895" s="1"/>
  <c r="X1896"/>
  <c r="AO1896" s="1"/>
  <c r="AP1896" s="1"/>
  <c r="AE1896" l="1"/>
  <c r="AQ1896" s="1"/>
  <c r="AR1896" s="1"/>
  <c r="X1897"/>
  <c r="AO1897" s="1"/>
  <c r="AP1897" s="1"/>
  <c r="AE1897" l="1"/>
  <c r="AQ1897" s="1"/>
  <c r="AR1897" s="1"/>
  <c r="X1898"/>
  <c r="AO1898" s="1"/>
  <c r="AP1898" s="1"/>
  <c r="AE1898" l="1"/>
  <c r="AQ1898" s="1"/>
  <c r="AR1898" s="1"/>
  <c r="X1899"/>
  <c r="AO1899" s="1"/>
  <c r="AP1899" s="1"/>
  <c r="AE1899" l="1"/>
  <c r="AQ1899" s="1"/>
  <c r="AR1899" s="1"/>
  <c r="X1900"/>
  <c r="AO1900" s="1"/>
  <c r="AP1900" s="1"/>
  <c r="AE1900" l="1"/>
  <c r="AQ1900" s="1"/>
  <c r="AR1900" s="1"/>
  <c r="X1901"/>
  <c r="AO1901" s="1"/>
  <c r="AP1901" s="1"/>
  <c r="AE1901" l="1"/>
  <c r="AQ1901" s="1"/>
  <c r="AR1901" s="1"/>
  <c r="X1902"/>
  <c r="AO1902" s="1"/>
  <c r="AP1902" s="1"/>
  <c r="AE1902" l="1"/>
  <c r="AQ1902" s="1"/>
  <c r="AR1902" s="1"/>
  <c r="X1903"/>
  <c r="AO1903" s="1"/>
  <c r="AP1903" s="1"/>
  <c r="AE1903" l="1"/>
  <c r="AQ1903" s="1"/>
  <c r="AR1903" s="1"/>
  <c r="X1904"/>
  <c r="AO1904" s="1"/>
  <c r="AP1904" s="1"/>
  <c r="AE1904" l="1"/>
  <c r="AQ1904" s="1"/>
  <c r="AR1904" s="1"/>
  <c r="X1905"/>
  <c r="AO1905" s="1"/>
  <c r="AP1905" s="1"/>
  <c r="AE1905" l="1"/>
  <c r="AQ1905" s="1"/>
  <c r="AR1905" s="1"/>
  <c r="X1906"/>
  <c r="AO1906" s="1"/>
  <c r="AP1906" s="1"/>
  <c r="X1907" l="1"/>
  <c r="AO1907" s="1"/>
  <c r="AP1907" s="1"/>
  <c r="AE1906"/>
  <c r="AQ1906" s="1"/>
  <c r="AR1906" s="1"/>
  <c r="X1908" l="1"/>
  <c r="AO1908" s="1"/>
  <c r="AP1908" s="1"/>
  <c r="AE1907"/>
  <c r="AQ1907" s="1"/>
  <c r="AR1907" s="1"/>
  <c r="X1909" l="1"/>
  <c r="AO1909" s="1"/>
  <c r="AP1909" s="1"/>
  <c r="AE1908"/>
  <c r="AQ1908" s="1"/>
  <c r="AR1908" s="1"/>
  <c r="AE1909" l="1"/>
  <c r="AQ1909" s="1"/>
  <c r="AR1909" s="1"/>
  <c r="X1910"/>
  <c r="AO1910" s="1"/>
  <c r="AP1910" s="1"/>
  <c r="AE1910" l="1"/>
  <c r="AQ1910" s="1"/>
  <c r="AR1910" s="1"/>
  <c r="X1911"/>
  <c r="AO1911" s="1"/>
  <c r="AP1911" s="1"/>
  <c r="X1912" l="1"/>
  <c r="AO1912" s="1"/>
  <c r="AP1912" s="1"/>
  <c r="AE1911"/>
  <c r="AQ1911" s="1"/>
  <c r="AR1911" s="1"/>
  <c r="AE1912" l="1"/>
  <c r="AQ1912" s="1"/>
  <c r="AR1912" s="1"/>
  <c r="X1913"/>
  <c r="AO1913" s="1"/>
  <c r="AP1913" s="1"/>
  <c r="X1914" l="1"/>
  <c r="AO1914" s="1"/>
  <c r="AP1914" s="1"/>
  <c r="AE1913"/>
  <c r="AQ1913" s="1"/>
  <c r="AR1913" s="1"/>
  <c r="X1915" l="1"/>
  <c r="AO1915" s="1"/>
  <c r="AP1915" s="1"/>
  <c r="AE1914"/>
  <c r="AQ1914" s="1"/>
  <c r="AR1914" s="1"/>
  <c r="X1916" l="1"/>
  <c r="AO1916" s="1"/>
  <c r="AP1916" s="1"/>
  <c r="AE1915"/>
  <c r="AQ1915" s="1"/>
  <c r="AR1915" s="1"/>
  <c r="X1917" l="1"/>
  <c r="AO1917" s="1"/>
  <c r="AP1917" s="1"/>
  <c r="AE1916"/>
  <c r="AQ1916" s="1"/>
  <c r="AR1916" s="1"/>
  <c r="AE1917" l="1"/>
  <c r="AQ1917" s="1"/>
  <c r="AR1917" s="1"/>
  <c r="X1918"/>
  <c r="AO1918" s="1"/>
  <c r="AP1918" s="1"/>
  <c r="X1919" l="1"/>
  <c r="AO1919" s="1"/>
  <c r="AP1919" s="1"/>
  <c r="AE1918"/>
  <c r="AQ1918" s="1"/>
  <c r="AR1918" s="1"/>
  <c r="AE1919" l="1"/>
  <c r="AQ1919" s="1"/>
  <c r="AR1919" s="1"/>
  <c r="X1920"/>
  <c r="AO1920" s="1"/>
  <c r="AP1920" s="1"/>
  <c r="AE1920" l="1"/>
  <c r="AQ1920" s="1"/>
  <c r="AR1920" s="1"/>
  <c r="X1921"/>
  <c r="AO1921" s="1"/>
  <c r="AP1921" s="1"/>
  <c r="X1922" l="1"/>
  <c r="AO1922" s="1"/>
  <c r="AP1922" s="1"/>
  <c r="AE1921"/>
  <c r="AQ1921" s="1"/>
  <c r="AR1921" s="1"/>
  <c r="X1923" l="1"/>
  <c r="AO1923" s="1"/>
  <c r="AP1923" s="1"/>
  <c r="AE1922"/>
  <c r="AQ1922" s="1"/>
  <c r="AR1922" s="1"/>
  <c r="X1924" l="1"/>
  <c r="AO1924" s="1"/>
  <c r="AP1924" s="1"/>
  <c r="AE1923"/>
  <c r="AQ1923" s="1"/>
  <c r="AR1923" s="1"/>
  <c r="AE1924" l="1"/>
  <c r="AQ1924" s="1"/>
  <c r="AR1924" s="1"/>
  <c r="X1925"/>
  <c r="AO1925" s="1"/>
  <c r="AP1925" s="1"/>
  <c r="X1926" l="1"/>
  <c r="AO1926" s="1"/>
  <c r="AP1926" s="1"/>
  <c r="AE1925"/>
  <c r="AQ1925" s="1"/>
  <c r="AR1925" s="1"/>
  <c r="X1927" l="1"/>
  <c r="AO1927" s="1"/>
  <c r="AP1927" s="1"/>
  <c r="AE1926"/>
  <c r="AQ1926" s="1"/>
  <c r="AR1926" s="1"/>
  <c r="AE1927" l="1"/>
  <c r="AQ1927" s="1"/>
  <c r="AR1927" s="1"/>
  <c r="X1928"/>
  <c r="AO1928" s="1"/>
  <c r="AP1928" s="1"/>
  <c r="AE1928" l="1"/>
  <c r="AQ1928" s="1"/>
  <c r="AR1928" s="1"/>
  <c r="X1929"/>
  <c r="AO1929" s="1"/>
  <c r="AP1929" s="1"/>
  <c r="X1930" l="1"/>
  <c r="AO1930" s="1"/>
  <c r="AP1930" s="1"/>
  <c r="AE1929"/>
  <c r="AQ1929" s="1"/>
  <c r="AR1929" s="1"/>
  <c r="AE1930" l="1"/>
  <c r="AQ1930" s="1"/>
  <c r="AR1930" s="1"/>
  <c r="X1931"/>
  <c r="AO1931" s="1"/>
  <c r="AP1931" s="1"/>
  <c r="AE1931" l="1"/>
  <c r="AQ1931" s="1"/>
  <c r="AR1931" s="1"/>
  <c r="X1932"/>
  <c r="AO1932" s="1"/>
  <c r="AP1932" s="1"/>
  <c r="AE1932" l="1"/>
  <c r="AQ1932" s="1"/>
  <c r="AR1932" s="1"/>
  <c r="X1933"/>
  <c r="AO1933" s="1"/>
  <c r="AP1933" s="1"/>
  <c r="X1934" l="1"/>
  <c r="AO1934" s="1"/>
  <c r="AP1934" s="1"/>
  <c r="AE1933"/>
  <c r="AQ1933" s="1"/>
  <c r="AR1933" s="1"/>
  <c r="X1935" l="1"/>
  <c r="AO1935" s="1"/>
  <c r="AP1935" s="1"/>
  <c r="AE1934"/>
  <c r="AQ1934" s="1"/>
  <c r="AR1934" s="1"/>
  <c r="X1936" l="1"/>
  <c r="AO1936" s="1"/>
  <c r="AP1936" s="1"/>
  <c r="AE1935"/>
  <c r="AQ1935" s="1"/>
  <c r="AR1935" s="1"/>
  <c r="X1937" l="1"/>
  <c r="AO1937" s="1"/>
  <c r="AP1937" s="1"/>
  <c r="AE1936"/>
  <c r="AQ1936" s="1"/>
  <c r="AR1936" s="1"/>
  <c r="X1938" l="1"/>
  <c r="AO1938" s="1"/>
  <c r="AP1938" s="1"/>
  <c r="AE1937"/>
  <c r="AQ1937" s="1"/>
  <c r="AR1937" s="1"/>
  <c r="X1939" l="1"/>
  <c r="AO1939" s="1"/>
  <c r="AP1939" s="1"/>
  <c r="AE1938"/>
  <c r="AQ1938" s="1"/>
  <c r="AR1938" s="1"/>
  <c r="AE1939" l="1"/>
  <c r="AQ1939" s="1"/>
  <c r="AR1939" s="1"/>
  <c r="X1940"/>
  <c r="AO1940" s="1"/>
  <c r="AP1940" s="1"/>
  <c r="AE1940" l="1"/>
  <c r="AQ1940" s="1"/>
  <c r="AR1940" s="1"/>
  <c r="X1941"/>
  <c r="AO1941" s="1"/>
  <c r="AP1941" s="1"/>
  <c r="AE1941" l="1"/>
  <c r="AQ1941" s="1"/>
  <c r="AR1941" s="1"/>
  <c r="X1942"/>
  <c r="AO1942" s="1"/>
  <c r="AP1942" s="1"/>
  <c r="AE1942" l="1"/>
  <c r="AQ1942" s="1"/>
  <c r="AR1942" s="1"/>
  <c r="X1943"/>
  <c r="AO1943" s="1"/>
  <c r="AP1943" s="1"/>
  <c r="X1944" l="1"/>
  <c r="AO1944" s="1"/>
  <c r="AP1944" s="1"/>
  <c r="AE1943"/>
  <c r="AQ1943" s="1"/>
  <c r="AR1943" s="1"/>
  <c r="AE1944" l="1"/>
  <c r="AQ1944" s="1"/>
  <c r="AR1944" s="1"/>
  <c r="X1945"/>
  <c r="AO1945" s="1"/>
  <c r="AP1945" s="1"/>
  <c r="AE1945" l="1"/>
  <c r="AQ1945" s="1"/>
  <c r="AR1945" s="1"/>
  <c r="X1946"/>
  <c r="AO1946" s="1"/>
  <c r="AP1946" s="1"/>
  <c r="AE1946" l="1"/>
  <c r="AQ1946" s="1"/>
  <c r="AR1946" s="1"/>
  <c r="X1947"/>
  <c r="AO1947" s="1"/>
  <c r="AP1947" s="1"/>
  <c r="X1948" l="1"/>
  <c r="AO1948" s="1"/>
  <c r="AP1948" s="1"/>
  <c r="AE1947"/>
  <c r="AQ1947" s="1"/>
  <c r="AR1947" s="1"/>
  <c r="X1949" l="1"/>
  <c r="AO1949" s="1"/>
  <c r="AP1949" s="1"/>
  <c r="AE1948"/>
  <c r="AQ1948" s="1"/>
  <c r="AR1948" s="1"/>
  <c r="X1950" l="1"/>
  <c r="AO1950" s="1"/>
  <c r="AP1950" s="1"/>
  <c r="AE1949"/>
  <c r="AQ1949" s="1"/>
  <c r="AR1949" s="1"/>
  <c r="AE1950" l="1"/>
  <c r="AQ1950" s="1"/>
  <c r="AR1950" s="1"/>
  <c r="X1951"/>
  <c r="AO1951" s="1"/>
  <c r="AP1951" s="1"/>
  <c r="AE1951" l="1"/>
  <c r="AQ1951" s="1"/>
  <c r="AR1951" s="1"/>
  <c r="X1952"/>
  <c r="AO1952" s="1"/>
  <c r="AP1952" s="1"/>
  <c r="AE1952" l="1"/>
  <c r="AQ1952" s="1"/>
  <c r="AR1952" s="1"/>
  <c r="X1953"/>
  <c r="AO1953" s="1"/>
  <c r="AP1953" s="1"/>
  <c r="X1954" l="1"/>
  <c r="AO1954" s="1"/>
  <c r="AP1954" s="1"/>
  <c r="AE1953"/>
  <c r="AQ1953" s="1"/>
  <c r="AR1953" s="1"/>
  <c r="AE1954" l="1"/>
  <c r="AQ1954" s="1"/>
  <c r="AR1954" s="1"/>
  <c r="X1955"/>
  <c r="AO1955" s="1"/>
  <c r="AP1955" s="1"/>
  <c r="AE1955" l="1"/>
  <c r="AQ1955" s="1"/>
  <c r="AR1955" s="1"/>
  <c r="X1956"/>
  <c r="AO1956" s="1"/>
  <c r="AP1956" s="1"/>
  <c r="X1957" l="1"/>
  <c r="AO1957" s="1"/>
  <c r="AP1957" s="1"/>
  <c r="AE1956"/>
  <c r="AQ1956" s="1"/>
  <c r="AR1956" s="1"/>
  <c r="AE1957" l="1"/>
  <c r="AQ1957" s="1"/>
  <c r="AR1957" s="1"/>
  <c r="X1958"/>
  <c r="AO1958" s="1"/>
  <c r="AP1958" s="1"/>
  <c r="AE1958" l="1"/>
  <c r="AQ1958" s="1"/>
  <c r="AR1958" s="1"/>
  <c r="X1959"/>
  <c r="AO1959" s="1"/>
  <c r="AP1959" s="1"/>
  <c r="AE1959" l="1"/>
  <c r="AQ1959" s="1"/>
  <c r="AR1959" s="1"/>
  <c r="X1960"/>
  <c r="AO1960" s="1"/>
  <c r="AP1960" s="1"/>
  <c r="AE1960" l="1"/>
  <c r="AQ1960" s="1"/>
  <c r="AR1960" s="1"/>
  <c r="X1961"/>
  <c r="AO1961" s="1"/>
  <c r="AP1961" s="1"/>
  <c r="AE1961" l="1"/>
  <c r="AQ1961" s="1"/>
  <c r="AR1961" s="1"/>
  <c r="X1962"/>
  <c r="AO1962" s="1"/>
  <c r="AP1962" s="1"/>
  <c r="X1963" l="1"/>
  <c r="AO1963" s="1"/>
  <c r="AP1963" s="1"/>
  <c r="AE1962"/>
  <c r="AQ1962" s="1"/>
  <c r="AR1962" s="1"/>
  <c r="X1964" l="1"/>
  <c r="AO1964" s="1"/>
  <c r="AP1964" s="1"/>
  <c r="AE1963"/>
  <c r="AQ1963" s="1"/>
  <c r="AR1963" s="1"/>
  <c r="AE1964" l="1"/>
  <c r="AQ1964" s="1"/>
  <c r="AR1964" s="1"/>
  <c r="X1965"/>
  <c r="AO1965" s="1"/>
  <c r="AP1965" s="1"/>
  <c r="AE1965" l="1"/>
  <c r="AQ1965" s="1"/>
  <c r="AR1965" s="1"/>
  <c r="X1966"/>
  <c r="AO1966" s="1"/>
  <c r="AP1966" s="1"/>
  <c r="X1967" l="1"/>
  <c r="AO1967" s="1"/>
  <c r="AP1967" s="1"/>
  <c r="AE1966"/>
  <c r="AQ1966" s="1"/>
  <c r="AR1966" s="1"/>
  <c r="X1968" l="1"/>
  <c r="AO1968" s="1"/>
  <c r="AP1968" s="1"/>
  <c r="AE1967"/>
  <c r="AQ1967" s="1"/>
  <c r="AR1967" s="1"/>
  <c r="X1969" l="1"/>
  <c r="AO1969" s="1"/>
  <c r="AP1969" s="1"/>
  <c r="AE1968"/>
  <c r="AQ1968" s="1"/>
  <c r="AR1968" s="1"/>
  <c r="X1970" l="1"/>
  <c r="AO1970" s="1"/>
  <c r="AP1970" s="1"/>
  <c r="AE1969"/>
  <c r="AQ1969" s="1"/>
  <c r="AR1969" s="1"/>
  <c r="X1971" l="1"/>
  <c r="AO1971" s="1"/>
  <c r="AP1971" s="1"/>
  <c r="AE1970"/>
  <c r="AQ1970" s="1"/>
  <c r="AR1970" s="1"/>
  <c r="X1972" l="1"/>
  <c r="AO1972" s="1"/>
  <c r="AP1972" s="1"/>
  <c r="AE1971"/>
  <c r="AQ1971" s="1"/>
  <c r="AR1971" s="1"/>
  <c r="X1973" l="1"/>
  <c r="AO1973" s="1"/>
  <c r="AP1973" s="1"/>
  <c r="AE1972"/>
  <c r="AQ1972" s="1"/>
  <c r="AR1972" s="1"/>
  <c r="X1974" l="1"/>
  <c r="AO1974" s="1"/>
  <c r="AP1974" s="1"/>
  <c r="AE1973"/>
  <c r="AQ1973" s="1"/>
  <c r="AR1973" s="1"/>
  <c r="AE1974" l="1"/>
  <c r="AQ1974" s="1"/>
  <c r="AR1974" s="1"/>
  <c r="X1975"/>
  <c r="AO1975" s="1"/>
  <c r="AP1975" s="1"/>
  <c r="X1976" l="1"/>
  <c r="AO1976" s="1"/>
  <c r="AP1976" s="1"/>
  <c r="AE1975"/>
  <c r="AQ1975" s="1"/>
  <c r="AR1975" s="1"/>
  <c r="X1977" l="1"/>
  <c r="AO1977" s="1"/>
  <c r="AP1977" s="1"/>
  <c r="AE1976"/>
  <c r="AQ1976" s="1"/>
  <c r="AR1976" s="1"/>
  <c r="AE1977" l="1"/>
  <c r="AQ1977" s="1"/>
  <c r="AR1977" s="1"/>
  <c r="X1978"/>
  <c r="AO1978" s="1"/>
  <c r="AP1978" s="1"/>
  <c r="X1979" l="1"/>
  <c r="AO1979" s="1"/>
  <c r="AP1979" s="1"/>
  <c r="AE1978"/>
  <c r="AQ1978" s="1"/>
  <c r="AR1978" s="1"/>
  <c r="AE1979" l="1"/>
  <c r="AQ1979" s="1"/>
  <c r="AR1979" s="1"/>
  <c r="X1980"/>
  <c r="AO1980" s="1"/>
  <c r="AP1980" s="1"/>
  <c r="X1981" l="1"/>
  <c r="AO1981" s="1"/>
  <c r="AP1981" s="1"/>
  <c r="AE1980"/>
  <c r="AQ1980" s="1"/>
  <c r="AR1980" s="1"/>
  <c r="X1982" l="1"/>
  <c r="AO1982" s="1"/>
  <c r="AP1982" s="1"/>
  <c r="AE1981"/>
  <c r="AQ1981" s="1"/>
  <c r="AR1981" s="1"/>
  <c r="AE1982" l="1"/>
  <c r="AQ1982" s="1"/>
  <c r="AR1982" s="1"/>
  <c r="X1983"/>
  <c r="AO1983" s="1"/>
  <c r="AP1983" s="1"/>
  <c r="AE1983" l="1"/>
  <c r="AQ1983" s="1"/>
  <c r="AR1983" s="1"/>
  <c r="X1984"/>
  <c r="AO1984" s="1"/>
  <c r="AP1984" s="1"/>
  <c r="X1985" l="1"/>
  <c r="AO1985" s="1"/>
  <c r="AP1985" s="1"/>
  <c r="AE1984"/>
  <c r="AQ1984" s="1"/>
  <c r="AR1984" s="1"/>
  <c r="AE1985" l="1"/>
  <c r="AQ1985" s="1"/>
  <c r="AR1985" s="1"/>
  <c r="X1986"/>
  <c r="AO1986" s="1"/>
  <c r="AP1986" s="1"/>
  <c r="X1987" l="1"/>
  <c r="AO1987" s="1"/>
  <c r="AP1987" s="1"/>
  <c r="AE1986"/>
  <c r="AQ1986" s="1"/>
  <c r="AR1986" s="1"/>
  <c r="X1988" l="1"/>
  <c r="AO1988" s="1"/>
  <c r="AP1988" s="1"/>
  <c r="AE1987"/>
  <c r="AQ1987" s="1"/>
  <c r="AR1987" s="1"/>
  <c r="X1989" l="1"/>
  <c r="AO1989" s="1"/>
  <c r="AP1989" s="1"/>
  <c r="AE1988"/>
  <c r="AQ1988" s="1"/>
  <c r="AR1988" s="1"/>
  <c r="X1990" l="1"/>
  <c r="AO1990" s="1"/>
  <c r="AP1990" s="1"/>
  <c r="AE1989"/>
  <c r="AQ1989" s="1"/>
  <c r="AR1989" s="1"/>
  <c r="X1991" l="1"/>
  <c r="AO1991" s="1"/>
  <c r="AP1991" s="1"/>
  <c r="AE1990"/>
  <c r="AQ1990" s="1"/>
  <c r="AR1990" s="1"/>
  <c r="X1992" l="1"/>
  <c r="AO1992" s="1"/>
  <c r="AP1992" s="1"/>
  <c r="AE1991"/>
  <c r="AQ1991" s="1"/>
  <c r="AR1991" s="1"/>
  <c r="X1993" l="1"/>
  <c r="AO1993" s="1"/>
  <c r="AP1993" s="1"/>
  <c r="AE1992"/>
  <c r="AQ1992" s="1"/>
  <c r="AR1992" s="1"/>
  <c r="X1994" l="1"/>
  <c r="AO1994" s="1"/>
  <c r="AP1994" s="1"/>
  <c r="AE1993"/>
  <c r="AQ1993" s="1"/>
  <c r="AR1993" s="1"/>
  <c r="X1995" l="1"/>
  <c r="AO1995" s="1"/>
  <c r="AP1995" s="1"/>
  <c r="AE1994"/>
  <c r="AQ1994" s="1"/>
  <c r="AR1994" s="1"/>
  <c r="AE1995" l="1"/>
  <c r="AQ1995" s="1"/>
  <c r="AR1995" s="1"/>
  <c r="X1996"/>
  <c r="AO1996" s="1"/>
  <c r="AP1996" s="1"/>
  <c r="AE1996" l="1"/>
  <c r="AQ1996" s="1"/>
  <c r="AR1996" s="1"/>
  <c r="X1997"/>
  <c r="AO1997" s="1"/>
  <c r="AP1997" s="1"/>
  <c r="X1998" l="1"/>
  <c r="AO1998" s="1"/>
  <c r="AP1998" s="1"/>
  <c r="AE1997"/>
  <c r="AQ1997" s="1"/>
  <c r="AR1997" s="1"/>
  <c r="X1999" l="1"/>
  <c r="AO1999" s="1"/>
  <c r="AP1999" s="1"/>
  <c r="AE1998"/>
  <c r="AQ1998" s="1"/>
  <c r="AR1998" s="1"/>
  <c r="X2000" l="1"/>
  <c r="AO2000" s="1"/>
  <c r="AP2000" s="1"/>
  <c r="AE1999"/>
  <c r="AQ1999" s="1"/>
  <c r="AR1999" s="1"/>
  <c r="AE2000" l="1"/>
  <c r="AQ2000" s="1"/>
  <c r="AR2000" s="1"/>
  <c r="X2001"/>
  <c r="AO2001" s="1"/>
  <c r="AP2001" s="1"/>
  <c r="AE2001" l="1"/>
  <c r="AQ2001" s="1"/>
  <c r="AR2001" s="1"/>
  <c r="X2002"/>
  <c r="AO2002" s="1"/>
  <c r="AP2002" s="1"/>
  <c r="AE2002" l="1"/>
  <c r="AQ2002" s="1"/>
  <c r="AR2002" s="1"/>
  <c r="X2003"/>
  <c r="AO2003" s="1"/>
  <c r="AP2003" s="1"/>
  <c r="AE2003" l="1"/>
  <c r="AQ2003" s="1"/>
  <c r="AR2003" s="1"/>
  <c r="X2004"/>
  <c r="AO2004" s="1"/>
  <c r="AP2004" s="1"/>
  <c r="X2005" l="1"/>
  <c r="AO2005" s="1"/>
  <c r="AP2005" s="1"/>
  <c r="AE2004"/>
  <c r="AQ2004" s="1"/>
  <c r="AR2004" s="1"/>
  <c r="X2006" l="1"/>
  <c r="AO2006" s="1"/>
  <c r="AP2006" s="1"/>
  <c r="AE2005"/>
  <c r="AQ2005" s="1"/>
  <c r="AR2005" s="1"/>
  <c r="X2007" l="1"/>
  <c r="AO2007" s="1"/>
  <c r="AP2007" s="1"/>
  <c r="AE2006"/>
  <c r="AQ2006" s="1"/>
  <c r="AR2006" s="1"/>
  <c r="X2008" l="1"/>
  <c r="AO2008" s="1"/>
  <c r="AP2008" s="1"/>
  <c r="AE2007"/>
  <c r="AQ2007" s="1"/>
  <c r="AR2007" s="1"/>
  <c r="X2009" l="1"/>
  <c r="AO2009" s="1"/>
  <c r="AP2009" s="1"/>
  <c r="AE2008"/>
  <c r="AQ2008" s="1"/>
  <c r="AR2008" s="1"/>
  <c r="X2010" l="1"/>
  <c r="AO2010" s="1"/>
  <c r="AP2010" s="1"/>
  <c r="AE2009"/>
  <c r="AQ2009" s="1"/>
  <c r="AR2009" s="1"/>
  <c r="X2011" l="1"/>
  <c r="AO2011" s="1"/>
  <c r="AP2011" s="1"/>
  <c r="AE2010"/>
  <c r="AQ2010" s="1"/>
  <c r="AR2010" s="1"/>
  <c r="AE2011" l="1"/>
  <c r="AQ2011" s="1"/>
  <c r="AR2011" s="1"/>
  <c r="X2012"/>
  <c r="AO2012" s="1"/>
  <c r="AP2012" s="1"/>
  <c r="AE2012" l="1"/>
  <c r="AQ2012" s="1"/>
  <c r="AR2012" s="1"/>
  <c r="X2013"/>
  <c r="AO2013" s="1"/>
  <c r="AP2013" s="1"/>
  <c r="AE2013" l="1"/>
  <c r="AQ2013" s="1"/>
  <c r="AR2013" s="1"/>
  <c r="X2014"/>
  <c r="AO2014" s="1"/>
  <c r="AP2014" s="1"/>
  <c r="X2015" l="1"/>
  <c r="AO2015" s="1"/>
  <c r="AP2015" s="1"/>
  <c r="AE2014"/>
  <c r="AQ2014" s="1"/>
  <c r="AR2014" s="1"/>
  <c r="X2016" l="1"/>
  <c r="AO2016" s="1"/>
  <c r="AP2016" s="1"/>
  <c r="AE2015"/>
  <c r="AQ2015" s="1"/>
  <c r="AR2015" s="1"/>
  <c r="AE2016" l="1"/>
  <c r="AQ2016" s="1"/>
  <c r="AR2016" s="1"/>
  <c r="X2017"/>
  <c r="AO2017" s="1"/>
  <c r="AP2017" s="1"/>
  <c r="X2018" l="1"/>
  <c r="AO2018" s="1"/>
  <c r="AP2018" s="1"/>
  <c r="AE2017"/>
  <c r="AQ2017" s="1"/>
  <c r="AR2017" s="1"/>
  <c r="AE2018" l="1"/>
  <c r="AQ2018" s="1"/>
  <c r="AR2018" s="1"/>
  <c r="X2019"/>
  <c r="AO2019" s="1"/>
  <c r="AP2019" s="1"/>
  <c r="AE2019" l="1"/>
  <c r="AQ2019" s="1"/>
  <c r="AR2019" s="1"/>
  <c r="X2020"/>
  <c r="AO2020" s="1"/>
  <c r="AP2020" s="1"/>
  <c r="AE2020" l="1"/>
  <c r="AQ2020" s="1"/>
  <c r="AR2020" s="1"/>
  <c r="X2021"/>
  <c r="AO2021" s="1"/>
  <c r="AP2021" s="1"/>
  <c r="AE2021" l="1"/>
  <c r="AQ2021" s="1"/>
  <c r="AR2021" s="1"/>
  <c r="X2022"/>
  <c r="AO2022" s="1"/>
  <c r="AP2022" s="1"/>
  <c r="AE2022" l="1"/>
  <c r="AQ2022" s="1"/>
  <c r="AR2022" s="1"/>
  <c r="X2023"/>
  <c r="AO2023" s="1"/>
  <c r="AP2023" s="1"/>
  <c r="AE2023" l="1"/>
  <c r="AQ2023" s="1"/>
  <c r="AR2023" s="1"/>
  <c r="X2024"/>
  <c r="AO2024" s="1"/>
  <c r="AP2024" s="1"/>
  <c r="AE2024" l="1"/>
  <c r="AQ2024" s="1"/>
  <c r="AR2024" s="1"/>
  <c r="X2025"/>
  <c r="AO2025" s="1"/>
  <c r="AP2025" s="1"/>
  <c r="X2026" l="1"/>
  <c r="AO2026" s="1"/>
  <c r="AP2026" s="1"/>
  <c r="AE2025"/>
  <c r="AQ2025" s="1"/>
  <c r="AR2025" s="1"/>
  <c r="AE2026" l="1"/>
  <c r="AQ2026" s="1"/>
  <c r="AR2026" s="1"/>
  <c r="X2027"/>
  <c r="AO2027" s="1"/>
  <c r="AP2027" s="1"/>
  <c r="AE2027" l="1"/>
  <c r="AQ2027" s="1"/>
  <c r="AR2027" s="1"/>
  <c r="X2028"/>
  <c r="AO2028" s="1"/>
  <c r="AP2028" s="1"/>
  <c r="AE2028" l="1"/>
  <c r="AQ2028" s="1"/>
  <c r="AR2028" s="1"/>
  <c r="X2029"/>
  <c r="AO2029" s="1"/>
  <c r="AP2029" s="1"/>
  <c r="AE2029" l="1"/>
  <c r="AQ2029" s="1"/>
  <c r="AR2029" s="1"/>
  <c r="X2030"/>
  <c r="AO2030" s="1"/>
  <c r="AP2030" s="1"/>
  <c r="AE2030" l="1"/>
  <c r="AQ2030" s="1"/>
  <c r="AR2030" s="1"/>
  <c r="X2031"/>
  <c r="AO2031" s="1"/>
  <c r="AP2031" s="1"/>
  <c r="X2032" l="1"/>
  <c r="AO2032" s="1"/>
  <c r="AP2032" s="1"/>
  <c r="AE2031"/>
  <c r="AQ2031" s="1"/>
  <c r="AR2031" s="1"/>
  <c r="X2033" l="1"/>
  <c r="AO2033" s="1"/>
  <c r="AP2033" s="1"/>
  <c r="AE2032"/>
  <c r="AQ2032" s="1"/>
  <c r="AR2032" s="1"/>
  <c r="X2034" l="1"/>
  <c r="AO2034" s="1"/>
  <c r="AP2034" s="1"/>
  <c r="AE2033"/>
  <c r="AQ2033" s="1"/>
  <c r="AR2033" s="1"/>
  <c r="X2035" l="1"/>
  <c r="AO2035" s="1"/>
  <c r="AP2035" s="1"/>
  <c r="AE2034"/>
  <c r="AQ2034" s="1"/>
  <c r="AR2034" s="1"/>
  <c r="AE2035" l="1"/>
  <c r="AQ2035" s="1"/>
  <c r="AR2035" s="1"/>
  <c r="X2036"/>
  <c r="AO2036" s="1"/>
  <c r="AP2036" s="1"/>
  <c r="AE2036" l="1"/>
  <c r="AQ2036" s="1"/>
  <c r="AR2036" s="1"/>
  <c r="X2037"/>
  <c r="AO2037" s="1"/>
  <c r="AP2037" s="1"/>
  <c r="AE2037" l="1"/>
  <c r="AQ2037" s="1"/>
  <c r="AR2037" s="1"/>
  <c r="X2038"/>
  <c r="AO2038" s="1"/>
  <c r="AP2038" s="1"/>
  <c r="AE2038" l="1"/>
  <c r="AQ2038" s="1"/>
  <c r="AR2038" s="1"/>
  <c r="X2039"/>
  <c r="AO2039" s="1"/>
  <c r="AP2039" s="1"/>
  <c r="AE2039" l="1"/>
  <c r="AQ2039" s="1"/>
  <c r="AR2039" s="1"/>
  <c r="X2040"/>
  <c r="AO2040" s="1"/>
  <c r="AP2040" s="1"/>
  <c r="AE2040" l="1"/>
  <c r="AQ2040" s="1"/>
  <c r="AR2040" s="1"/>
  <c r="X2041"/>
  <c r="AO2041" s="1"/>
  <c r="AP2041" s="1"/>
  <c r="AE2041" l="1"/>
  <c r="AQ2041" s="1"/>
  <c r="AR2041" s="1"/>
  <c r="X2042"/>
  <c r="AO2042" s="1"/>
  <c r="AP2042" s="1"/>
  <c r="AE2042" l="1"/>
  <c r="AQ2042" s="1"/>
  <c r="AR2042" s="1"/>
  <c r="X2043"/>
  <c r="AO2043" s="1"/>
  <c r="AP2043" s="1"/>
  <c r="AE2043" l="1"/>
  <c r="AQ2043" s="1"/>
  <c r="AR2043" s="1"/>
  <c r="X2044"/>
  <c r="AO2044" s="1"/>
  <c r="AP2044" s="1"/>
  <c r="AE2044" l="1"/>
  <c r="AQ2044" s="1"/>
  <c r="AR2044" s="1"/>
  <c r="X2045"/>
  <c r="AO2045" s="1"/>
  <c r="AP2045" s="1"/>
  <c r="AE2045" l="1"/>
  <c r="AQ2045" s="1"/>
  <c r="AR2045" s="1"/>
  <c r="X2046"/>
  <c r="AO2046" s="1"/>
  <c r="AP2046" s="1"/>
  <c r="AE2046" l="1"/>
  <c r="AQ2046" s="1"/>
  <c r="AR2046" s="1"/>
  <c r="X2047"/>
  <c r="AO2047" s="1"/>
  <c r="AP2047" s="1"/>
  <c r="X2048" l="1"/>
  <c r="AO2048" s="1"/>
  <c r="AP2048" s="1"/>
  <c r="AE2047"/>
  <c r="AQ2047" s="1"/>
  <c r="AR2047" s="1"/>
  <c r="X2049" l="1"/>
  <c r="AO2049" s="1"/>
  <c r="AP2049" s="1"/>
  <c r="AE2048"/>
  <c r="AQ2048" s="1"/>
  <c r="AR2048" s="1"/>
  <c r="X2050" l="1"/>
  <c r="AO2050" s="1"/>
  <c r="AP2050" s="1"/>
  <c r="AE2049"/>
  <c r="AQ2049" s="1"/>
  <c r="AR2049" s="1"/>
  <c r="X2051" l="1"/>
  <c r="AO2051" s="1"/>
  <c r="AP2051" s="1"/>
  <c r="AE2050"/>
  <c r="AQ2050" s="1"/>
  <c r="AR2050" s="1"/>
  <c r="X2052" l="1"/>
  <c r="AO2052" s="1"/>
  <c r="AP2052" s="1"/>
  <c r="AE2051"/>
  <c r="AQ2051" s="1"/>
  <c r="AR2051" s="1"/>
  <c r="X2053" l="1"/>
  <c r="AO2053" s="1"/>
  <c r="AP2053" s="1"/>
  <c r="AE2052"/>
  <c r="AQ2052" s="1"/>
  <c r="AR2052" s="1"/>
  <c r="X2054" l="1"/>
  <c r="AO2054" s="1"/>
  <c r="AP2054" s="1"/>
  <c r="AE2053"/>
  <c r="AQ2053" s="1"/>
  <c r="AR2053" s="1"/>
  <c r="X2055" l="1"/>
  <c r="AO2055" s="1"/>
  <c r="AP2055" s="1"/>
  <c r="AE2054"/>
  <c r="AQ2054" s="1"/>
  <c r="AR2054" s="1"/>
  <c r="AE2055" l="1"/>
  <c r="AQ2055" s="1"/>
  <c r="AR2055" s="1"/>
  <c r="X2056"/>
  <c r="AO2056" s="1"/>
  <c r="AP2056" s="1"/>
  <c r="X2057" l="1"/>
  <c r="AO2057" s="1"/>
  <c r="AP2057" s="1"/>
  <c r="AE2056"/>
  <c r="AQ2056" s="1"/>
  <c r="AR2056" s="1"/>
  <c r="X2058" l="1"/>
  <c r="AO2058" s="1"/>
  <c r="AP2058" s="1"/>
  <c r="AE2057"/>
  <c r="AQ2057" s="1"/>
  <c r="AR2057" s="1"/>
  <c r="AE2058" l="1"/>
  <c r="AQ2058" s="1"/>
  <c r="AR2058" s="1"/>
  <c r="X2059"/>
  <c r="AO2059" s="1"/>
  <c r="AP2059" s="1"/>
  <c r="AE2059" l="1"/>
  <c r="AQ2059" s="1"/>
  <c r="AR2059" s="1"/>
  <c r="X2060"/>
  <c r="AO2060" s="1"/>
  <c r="AP2060" s="1"/>
  <c r="AE2060" l="1"/>
  <c r="AQ2060" s="1"/>
  <c r="AR2060" s="1"/>
  <c r="X2061"/>
  <c r="AO2061" s="1"/>
  <c r="AP2061" s="1"/>
  <c r="X2062" l="1"/>
  <c r="AO2062" s="1"/>
  <c r="AP2062" s="1"/>
  <c r="AE2061"/>
  <c r="AQ2061" s="1"/>
  <c r="AR2061" s="1"/>
  <c r="AE2062" l="1"/>
  <c r="AQ2062" s="1"/>
  <c r="AR2062" s="1"/>
  <c r="X2063"/>
  <c r="AO2063" s="1"/>
  <c r="AP2063" s="1"/>
  <c r="AE2063" l="1"/>
  <c r="AQ2063" s="1"/>
  <c r="AR2063" s="1"/>
  <c r="X2064"/>
  <c r="AO2064" s="1"/>
  <c r="AP2064" s="1"/>
  <c r="AE2064" l="1"/>
  <c r="AQ2064" s="1"/>
  <c r="AR2064" s="1"/>
  <c r="X2065"/>
  <c r="AO2065" s="1"/>
  <c r="AP2065" s="1"/>
  <c r="X2066" l="1"/>
  <c r="AO2066" s="1"/>
  <c r="AP2066" s="1"/>
  <c r="AE2065"/>
  <c r="AQ2065" s="1"/>
  <c r="AR2065" s="1"/>
  <c r="X2067" l="1"/>
  <c r="AO2067" s="1"/>
  <c r="AP2067" s="1"/>
  <c r="AE2066"/>
  <c r="AQ2066" s="1"/>
  <c r="AR2066" s="1"/>
  <c r="X2068" l="1"/>
  <c r="AO2068" s="1"/>
  <c r="AP2068" s="1"/>
  <c r="AE2067"/>
  <c r="AQ2067" s="1"/>
  <c r="AR2067" s="1"/>
  <c r="X2069" l="1"/>
  <c r="AO2069" s="1"/>
  <c r="AP2069" s="1"/>
  <c r="AE2068"/>
  <c r="AQ2068" s="1"/>
  <c r="AR2068" s="1"/>
  <c r="AE2069" l="1"/>
  <c r="AQ2069" s="1"/>
  <c r="AR2069" s="1"/>
  <c r="X2070"/>
  <c r="AO2070" s="1"/>
  <c r="AP2070" s="1"/>
  <c r="AE2070" l="1"/>
  <c r="AQ2070" s="1"/>
  <c r="AR2070" s="1"/>
  <c r="X2071"/>
  <c r="AO2071" s="1"/>
  <c r="AP2071" s="1"/>
  <c r="AE2071" l="1"/>
  <c r="AQ2071" s="1"/>
  <c r="AR2071" s="1"/>
  <c r="X2072"/>
  <c r="AO2072" s="1"/>
  <c r="AP2072" s="1"/>
  <c r="AE2072" l="1"/>
  <c r="AQ2072" s="1"/>
  <c r="AR2072" s="1"/>
  <c r="X2073"/>
  <c r="AO2073" s="1"/>
  <c r="AP2073" s="1"/>
  <c r="AE2073" l="1"/>
  <c r="AQ2073" s="1"/>
  <c r="AR2073" s="1"/>
  <c r="X2074"/>
  <c r="AO2074" s="1"/>
  <c r="AP2074" s="1"/>
  <c r="X2075" l="1"/>
  <c r="AO2075" s="1"/>
  <c r="AP2075" s="1"/>
  <c r="AE2074"/>
  <c r="AQ2074" s="1"/>
  <c r="AR2074" s="1"/>
  <c r="AE2075" l="1"/>
  <c r="AQ2075" s="1"/>
  <c r="AR2075" s="1"/>
  <c r="X2076"/>
  <c r="AO2076" s="1"/>
  <c r="AP2076" s="1"/>
  <c r="AE2076" l="1"/>
  <c r="AQ2076" s="1"/>
  <c r="AR2076" s="1"/>
  <c r="X2077"/>
  <c r="AO2077" s="1"/>
  <c r="AP2077" s="1"/>
  <c r="AE2077" l="1"/>
  <c r="AQ2077" s="1"/>
  <c r="AR2077" s="1"/>
  <c r="X2078"/>
  <c r="AO2078" s="1"/>
  <c r="AP2078" s="1"/>
  <c r="AE2078" l="1"/>
  <c r="AQ2078" s="1"/>
  <c r="AR2078" s="1"/>
  <c r="X2079"/>
  <c r="AO2079" s="1"/>
  <c r="AP2079" s="1"/>
  <c r="X2080" l="1"/>
  <c r="AO2080" s="1"/>
  <c r="AP2080" s="1"/>
  <c r="AE2079"/>
  <c r="AQ2079" s="1"/>
  <c r="AR2079" s="1"/>
  <c r="X2081" l="1"/>
  <c r="AO2081" s="1"/>
  <c r="AP2081" s="1"/>
  <c r="AE2080"/>
  <c r="AQ2080" s="1"/>
  <c r="AR2080" s="1"/>
  <c r="X2082" l="1"/>
  <c r="AO2082" s="1"/>
  <c r="AP2082" s="1"/>
  <c r="AE2081"/>
  <c r="AQ2081" s="1"/>
  <c r="AR2081" s="1"/>
  <c r="X2083" l="1"/>
  <c r="AO2083" s="1"/>
  <c r="AP2083" s="1"/>
  <c r="AE2082"/>
  <c r="AQ2082" s="1"/>
  <c r="AR2082" s="1"/>
  <c r="AE2083" l="1"/>
  <c r="AQ2083" s="1"/>
  <c r="AR2083" s="1"/>
  <c r="X2084"/>
  <c r="AO2084" s="1"/>
  <c r="AP2084" s="1"/>
  <c r="X2085" l="1"/>
  <c r="AO2085" s="1"/>
  <c r="AP2085" s="1"/>
  <c r="AE2084"/>
  <c r="AQ2084" s="1"/>
  <c r="AR2084" s="1"/>
  <c r="X2086" l="1"/>
  <c r="AO2086" s="1"/>
  <c r="AP2086" s="1"/>
  <c r="AE2085"/>
  <c r="AQ2085" s="1"/>
  <c r="AR2085" s="1"/>
  <c r="X2087" l="1"/>
  <c r="AO2087" s="1"/>
  <c r="AP2087" s="1"/>
  <c r="AE2086"/>
  <c r="AQ2086" s="1"/>
  <c r="AR2086" s="1"/>
  <c r="X2088" l="1"/>
  <c r="AO2088" s="1"/>
  <c r="AP2088" s="1"/>
  <c r="AE2087"/>
  <c r="AQ2087" s="1"/>
  <c r="AR2087" s="1"/>
  <c r="X2089" l="1"/>
  <c r="AO2089" s="1"/>
  <c r="AP2089" s="1"/>
  <c r="AE2088"/>
  <c r="AQ2088" s="1"/>
  <c r="AR2088" s="1"/>
  <c r="X2090" l="1"/>
  <c r="AO2090" s="1"/>
  <c r="AP2090" s="1"/>
  <c r="AE2089"/>
  <c r="AQ2089" s="1"/>
  <c r="AR2089" s="1"/>
  <c r="X2091" l="1"/>
  <c r="AO2091" s="1"/>
  <c r="AP2091" s="1"/>
  <c r="AE2090"/>
  <c r="AQ2090" s="1"/>
  <c r="AR2090" s="1"/>
  <c r="X2092" l="1"/>
  <c r="AO2092" s="1"/>
  <c r="AP2092" s="1"/>
  <c r="AE2091"/>
  <c r="AQ2091" s="1"/>
  <c r="AR2091" s="1"/>
  <c r="X2093" l="1"/>
  <c r="AO2093" s="1"/>
  <c r="AP2093" s="1"/>
  <c r="AE2092"/>
  <c r="AQ2092" s="1"/>
  <c r="AR2092" s="1"/>
  <c r="X2094" l="1"/>
  <c r="AO2094" s="1"/>
  <c r="AP2094" s="1"/>
  <c r="AE2093"/>
  <c r="AQ2093" s="1"/>
  <c r="AR2093" s="1"/>
  <c r="X2095" l="1"/>
  <c r="AO2095" s="1"/>
  <c r="AP2095" s="1"/>
  <c r="AE2094"/>
  <c r="AQ2094" s="1"/>
  <c r="AR2094" s="1"/>
  <c r="AE2095" l="1"/>
  <c r="AQ2095" s="1"/>
  <c r="AR2095" s="1"/>
  <c r="X2096"/>
  <c r="AO2096" s="1"/>
  <c r="AP2096" s="1"/>
  <c r="AE2096" l="1"/>
  <c r="AQ2096" s="1"/>
  <c r="AR2096" s="1"/>
  <c r="X2097"/>
  <c r="AO2097" s="1"/>
  <c r="AP2097" s="1"/>
  <c r="X2098" l="1"/>
  <c r="AO2098" s="1"/>
  <c r="AP2098" s="1"/>
  <c r="AE2097"/>
  <c r="AQ2097" s="1"/>
  <c r="AR2097" s="1"/>
  <c r="AE2098" l="1"/>
  <c r="AQ2098" s="1"/>
  <c r="AR2098" s="1"/>
  <c r="X2099"/>
  <c r="AO2099" s="1"/>
  <c r="AP2099" s="1"/>
  <c r="AE2099" l="1"/>
  <c r="AQ2099" s="1"/>
  <c r="AR2099" s="1"/>
  <c r="X2100"/>
  <c r="AO2100" s="1"/>
  <c r="AP2100" s="1"/>
  <c r="AE2100" l="1"/>
  <c r="AQ2100" s="1"/>
  <c r="AR2100" s="1"/>
  <c r="X2101"/>
  <c r="AO2101" s="1"/>
  <c r="AP2101" s="1"/>
  <c r="X2102" l="1"/>
  <c r="AO2102" s="1"/>
  <c r="AP2102" s="1"/>
  <c r="AE2101"/>
  <c r="AQ2101" s="1"/>
  <c r="AR2101" s="1"/>
  <c r="X2103" l="1"/>
  <c r="AO2103" s="1"/>
  <c r="AP2103" s="1"/>
  <c r="AE2102"/>
  <c r="AQ2102" s="1"/>
  <c r="AR2102" s="1"/>
  <c r="X2104" l="1"/>
  <c r="AO2104" s="1"/>
  <c r="AP2104" s="1"/>
  <c r="AE2103"/>
  <c r="AQ2103" s="1"/>
  <c r="AR2103" s="1"/>
  <c r="AE2104" l="1"/>
  <c r="AQ2104" s="1"/>
  <c r="AR2104" s="1"/>
  <c r="X2105"/>
  <c r="AO2105" s="1"/>
  <c r="AP2105" s="1"/>
  <c r="X2106" l="1"/>
  <c r="AO2106" s="1"/>
  <c r="AP2106" s="1"/>
  <c r="AE2105"/>
  <c r="AQ2105" s="1"/>
  <c r="AR2105" s="1"/>
  <c r="X2107" l="1"/>
  <c r="AO2107" s="1"/>
  <c r="AP2107" s="1"/>
  <c r="AE2106"/>
  <c r="AQ2106" s="1"/>
  <c r="AR2106" s="1"/>
  <c r="X2108" l="1"/>
  <c r="AO2108" s="1"/>
  <c r="AP2108" s="1"/>
  <c r="AE2107"/>
  <c r="AQ2107" s="1"/>
  <c r="AR2107" s="1"/>
  <c r="X2109" l="1"/>
  <c r="AO2109" s="1"/>
  <c r="AP2109" s="1"/>
  <c r="AE2108"/>
  <c r="AQ2108" s="1"/>
  <c r="AR2108" s="1"/>
  <c r="X2110" l="1"/>
  <c r="AO2110" s="1"/>
  <c r="AP2110" s="1"/>
  <c r="AE2109"/>
  <c r="AQ2109" s="1"/>
  <c r="AR2109" s="1"/>
  <c r="X2111" l="1"/>
  <c r="AO2111" s="1"/>
  <c r="AP2111" s="1"/>
  <c r="AE2110"/>
  <c r="AQ2110" s="1"/>
  <c r="AR2110" s="1"/>
  <c r="AE2111" l="1"/>
  <c r="AQ2111" s="1"/>
  <c r="AR2111" s="1"/>
  <c r="X2112"/>
  <c r="AO2112" s="1"/>
  <c r="AP2112" s="1"/>
  <c r="AE2112" l="1"/>
  <c r="AQ2112" s="1"/>
  <c r="AR2112" s="1"/>
  <c r="X2113"/>
  <c r="AO2113" s="1"/>
  <c r="AP2113" s="1"/>
  <c r="AE2113" l="1"/>
  <c r="AQ2113" s="1"/>
  <c r="AR2113" s="1"/>
  <c r="X2114"/>
  <c r="AO2114" s="1"/>
  <c r="AP2114" s="1"/>
  <c r="X2115" l="1"/>
  <c r="AO2115" s="1"/>
  <c r="AP2115" s="1"/>
  <c r="AE2114"/>
  <c r="AQ2114" s="1"/>
  <c r="AR2114" s="1"/>
  <c r="AE2115" l="1"/>
  <c r="AQ2115" s="1"/>
  <c r="AR2115" s="1"/>
  <c r="X2116"/>
  <c r="AO2116" s="1"/>
  <c r="AP2116" s="1"/>
  <c r="AE2116" l="1"/>
  <c r="AQ2116" s="1"/>
  <c r="AR2116" s="1"/>
  <c r="X2117"/>
  <c r="AO2117" s="1"/>
  <c r="AP2117" s="1"/>
  <c r="AE2117" l="1"/>
  <c r="AQ2117" s="1"/>
  <c r="AR2117" s="1"/>
  <c r="X2118"/>
  <c r="AO2118" s="1"/>
  <c r="AP2118" s="1"/>
  <c r="AE2118" l="1"/>
  <c r="AQ2118" s="1"/>
  <c r="AR2118" s="1"/>
  <c r="X2119"/>
  <c r="AO2119" s="1"/>
  <c r="AP2119" s="1"/>
  <c r="X2120" l="1"/>
  <c r="AO2120" s="1"/>
  <c r="AP2120" s="1"/>
  <c r="AE2119"/>
  <c r="AQ2119" s="1"/>
  <c r="AR2119" s="1"/>
  <c r="X2121" l="1"/>
  <c r="AO2121" s="1"/>
  <c r="AP2121" s="1"/>
  <c r="AE2120"/>
  <c r="AQ2120" s="1"/>
  <c r="AR2120" s="1"/>
  <c r="X2122" l="1"/>
  <c r="AO2122" s="1"/>
  <c r="AP2122" s="1"/>
  <c r="AE2121"/>
  <c r="AQ2121" s="1"/>
  <c r="AR2121" s="1"/>
  <c r="X2123" l="1"/>
  <c r="AO2123" s="1"/>
  <c r="AP2123" s="1"/>
  <c r="AE2122"/>
  <c r="AQ2122" s="1"/>
  <c r="AR2122" s="1"/>
  <c r="X2124" l="1"/>
  <c r="AO2124" s="1"/>
  <c r="AP2124" s="1"/>
  <c r="AE2123"/>
  <c r="AQ2123" s="1"/>
  <c r="AR2123" s="1"/>
  <c r="AE2124" l="1"/>
  <c r="AQ2124" s="1"/>
  <c r="AR2124" s="1"/>
  <c r="X2125"/>
  <c r="AO2125" s="1"/>
  <c r="AP2125" s="1"/>
  <c r="X2126" l="1"/>
  <c r="AO2126" s="1"/>
  <c r="AP2126" s="1"/>
  <c r="AE2125"/>
  <c r="AQ2125" s="1"/>
  <c r="AR2125" s="1"/>
  <c r="AE2126" l="1"/>
  <c r="AQ2126" s="1"/>
  <c r="AR2126" s="1"/>
  <c r="X2127"/>
  <c r="AO2127" s="1"/>
  <c r="AP2127" s="1"/>
  <c r="AE2127" l="1"/>
  <c r="AQ2127" s="1"/>
  <c r="AR2127" s="1"/>
  <c r="X2128"/>
  <c r="AO2128" s="1"/>
  <c r="AP2128" s="1"/>
  <c r="X2129" l="1"/>
  <c r="AO2129" s="1"/>
  <c r="AP2129" s="1"/>
  <c r="AE2128"/>
  <c r="AQ2128" s="1"/>
  <c r="AR2128" s="1"/>
  <c r="AE2129" l="1"/>
  <c r="AQ2129" s="1"/>
  <c r="AR2129" s="1"/>
  <c r="X2130"/>
  <c r="AO2130" s="1"/>
  <c r="AP2130" s="1"/>
  <c r="AE2130" l="1"/>
  <c r="AQ2130" s="1"/>
  <c r="AR2130" s="1"/>
  <c r="X2131"/>
  <c r="AO2131" s="1"/>
  <c r="AP2131" s="1"/>
  <c r="AE2131" l="1"/>
  <c r="AQ2131" s="1"/>
  <c r="AR2131" s="1"/>
  <c r="X2132"/>
  <c r="AO2132" s="1"/>
  <c r="AP2132" s="1"/>
  <c r="AE2132" l="1"/>
  <c r="AQ2132" s="1"/>
  <c r="AR2132" s="1"/>
  <c r="X2133"/>
  <c r="AO2133" s="1"/>
  <c r="AP2133" s="1"/>
  <c r="X2134" l="1"/>
  <c r="AO2134" s="1"/>
  <c r="AP2134" s="1"/>
  <c r="AE2133"/>
  <c r="AQ2133" s="1"/>
  <c r="AR2133" s="1"/>
  <c r="X2135" l="1"/>
  <c r="AO2135" s="1"/>
  <c r="AP2135" s="1"/>
  <c r="AE2134"/>
  <c r="AQ2134" s="1"/>
  <c r="AR2134" s="1"/>
  <c r="AE2135" l="1"/>
  <c r="AQ2135" s="1"/>
  <c r="AR2135" s="1"/>
  <c r="X2136"/>
  <c r="AO2136" s="1"/>
  <c r="AP2136" s="1"/>
  <c r="X2137" l="1"/>
  <c r="AO2137" s="1"/>
  <c r="AP2137" s="1"/>
  <c r="AE2136"/>
  <c r="AQ2136" s="1"/>
  <c r="AR2136" s="1"/>
  <c r="X2138" l="1"/>
  <c r="AO2138" s="1"/>
  <c r="AP2138" s="1"/>
  <c r="AE2137"/>
  <c r="AQ2137" s="1"/>
  <c r="AR2137" s="1"/>
  <c r="X2139" l="1"/>
  <c r="AO2139" s="1"/>
  <c r="AP2139" s="1"/>
  <c r="AE2138"/>
  <c r="AQ2138" s="1"/>
  <c r="AR2138" s="1"/>
  <c r="X2140" l="1"/>
  <c r="AO2140" s="1"/>
  <c r="AP2140" s="1"/>
  <c r="AE2139"/>
  <c r="AQ2139" s="1"/>
  <c r="AR2139" s="1"/>
  <c r="X2141" l="1"/>
  <c r="AO2141" s="1"/>
  <c r="AP2141" s="1"/>
  <c r="AE2140"/>
  <c r="AQ2140" s="1"/>
  <c r="AR2140" s="1"/>
  <c r="AE2141" l="1"/>
  <c r="AQ2141" s="1"/>
  <c r="AR2141" s="1"/>
  <c r="X2142"/>
  <c r="AO2142" s="1"/>
  <c r="AP2142" s="1"/>
  <c r="X2143" l="1"/>
  <c r="AO2143" s="1"/>
  <c r="AP2143" s="1"/>
  <c r="AE2142"/>
  <c r="AQ2142" s="1"/>
  <c r="AR2142" s="1"/>
  <c r="X2144" l="1"/>
  <c r="AO2144" s="1"/>
  <c r="AP2144" s="1"/>
  <c r="AE2143"/>
  <c r="AQ2143" s="1"/>
  <c r="AR2143" s="1"/>
  <c r="AE2144" l="1"/>
  <c r="AQ2144" s="1"/>
  <c r="AR2144" s="1"/>
  <c r="X2145"/>
  <c r="AO2145" s="1"/>
  <c r="AP2145" s="1"/>
  <c r="X2146" l="1"/>
  <c r="AO2146" s="1"/>
  <c r="AP2146" s="1"/>
  <c r="AE2145"/>
  <c r="AQ2145" s="1"/>
  <c r="AR2145" s="1"/>
  <c r="AE2146" l="1"/>
  <c r="AQ2146" s="1"/>
  <c r="AR2146" s="1"/>
  <c r="X2147"/>
  <c r="AO2147" s="1"/>
  <c r="AP2147" s="1"/>
  <c r="AE2147" l="1"/>
  <c r="AQ2147" s="1"/>
  <c r="AR2147" s="1"/>
  <c r="X2148"/>
  <c r="AO2148" s="1"/>
  <c r="AP2148" s="1"/>
  <c r="AE2148" l="1"/>
  <c r="AQ2148" s="1"/>
  <c r="AR2148" s="1"/>
  <c r="X2149"/>
  <c r="AO2149" s="1"/>
  <c r="AP2149" s="1"/>
  <c r="AE2149" l="1"/>
  <c r="AQ2149" s="1"/>
  <c r="AR2149" s="1"/>
  <c r="X2150"/>
  <c r="AO2150" s="1"/>
  <c r="AP2150" s="1"/>
  <c r="AE2150" l="1"/>
  <c r="AQ2150" s="1"/>
  <c r="AR2150" s="1"/>
  <c r="X2151"/>
  <c r="AO2151" s="1"/>
  <c r="AP2151" s="1"/>
  <c r="AE2151" l="1"/>
  <c r="AQ2151" s="1"/>
  <c r="AR2151" s="1"/>
  <c r="X2152"/>
  <c r="AO2152" s="1"/>
  <c r="AP2152" s="1"/>
  <c r="AE2152" l="1"/>
  <c r="AQ2152" s="1"/>
  <c r="AR2152" s="1"/>
  <c r="X2153"/>
  <c r="AO2153" s="1"/>
  <c r="AP2153" s="1"/>
  <c r="AE2153" l="1"/>
  <c r="AQ2153" s="1"/>
  <c r="AR2153" s="1"/>
  <c r="X2154"/>
  <c r="AO2154" s="1"/>
  <c r="AP2154" s="1"/>
  <c r="X2155" l="1"/>
  <c r="AO2155" s="1"/>
  <c r="AP2155" s="1"/>
  <c r="AE2154"/>
  <c r="AQ2154" s="1"/>
  <c r="AR2154" s="1"/>
  <c r="AE2155" l="1"/>
  <c r="AQ2155" s="1"/>
  <c r="AR2155" s="1"/>
  <c r="X2156"/>
  <c r="AO2156" s="1"/>
  <c r="AP2156" s="1"/>
  <c r="AE2156" l="1"/>
  <c r="AQ2156" s="1"/>
  <c r="AR2156" s="1"/>
  <c r="X2157"/>
  <c r="AO2157" s="1"/>
  <c r="AP2157" s="1"/>
  <c r="AE2157" l="1"/>
  <c r="AQ2157" s="1"/>
  <c r="AR2157" s="1"/>
  <c r="X2158"/>
  <c r="AO2158" s="1"/>
  <c r="AP2158" s="1"/>
  <c r="AE2158" l="1"/>
  <c r="AQ2158" s="1"/>
  <c r="AR2158" s="1"/>
  <c r="X2159"/>
  <c r="AO2159" s="1"/>
  <c r="AP2159" s="1"/>
  <c r="X2160" l="1"/>
  <c r="AO2160" s="1"/>
  <c r="AP2160" s="1"/>
  <c r="AE2159"/>
  <c r="AQ2159" s="1"/>
  <c r="AR2159" s="1"/>
  <c r="AE2160" l="1"/>
  <c r="AQ2160" s="1"/>
  <c r="AR2160" s="1"/>
  <c r="X2161"/>
  <c r="AO2161" s="1"/>
  <c r="AP2161" s="1"/>
  <c r="X2162" l="1"/>
  <c r="AO2162" s="1"/>
  <c r="AP2162" s="1"/>
  <c r="AE2161"/>
  <c r="AQ2161" s="1"/>
  <c r="AR2161" s="1"/>
  <c r="X2163" l="1"/>
  <c r="AO2163" s="1"/>
  <c r="AP2163" s="1"/>
  <c r="AE2162"/>
  <c r="AQ2162" s="1"/>
  <c r="AR2162" s="1"/>
  <c r="X2164" l="1"/>
  <c r="AO2164" s="1"/>
  <c r="AP2164" s="1"/>
  <c r="AE2163"/>
  <c r="AQ2163" s="1"/>
  <c r="AR2163" s="1"/>
  <c r="X2165" l="1"/>
  <c r="AO2165" s="1"/>
  <c r="AP2165" s="1"/>
  <c r="AE2164"/>
  <c r="AQ2164" s="1"/>
  <c r="AR2164" s="1"/>
  <c r="X2166" l="1"/>
  <c r="AO2166" s="1"/>
  <c r="AP2166" s="1"/>
  <c r="AE2165"/>
  <c r="AQ2165" s="1"/>
  <c r="AR2165" s="1"/>
  <c r="AE2166" l="1"/>
  <c r="AQ2166" s="1"/>
  <c r="AR2166" s="1"/>
  <c r="X2167"/>
  <c r="AO2167" s="1"/>
  <c r="AP2167" s="1"/>
  <c r="AE2167" l="1"/>
  <c r="AQ2167" s="1"/>
  <c r="AR2167" s="1"/>
  <c r="X2168"/>
  <c r="AO2168" s="1"/>
  <c r="AP2168" s="1"/>
  <c r="AE2168" l="1"/>
  <c r="AQ2168" s="1"/>
  <c r="AR2168" s="1"/>
  <c r="X2169"/>
  <c r="AO2169" s="1"/>
  <c r="AP2169" s="1"/>
  <c r="X2170" l="1"/>
  <c r="AO2170" s="1"/>
  <c r="AP2170" s="1"/>
  <c r="AE2169"/>
  <c r="AQ2169" s="1"/>
  <c r="AR2169" s="1"/>
  <c r="X2171" l="1"/>
  <c r="AO2171" s="1"/>
  <c r="AP2171" s="1"/>
  <c r="AE2170"/>
  <c r="AQ2170" s="1"/>
  <c r="AR2170" s="1"/>
  <c r="AE2171" l="1"/>
  <c r="AQ2171" s="1"/>
  <c r="AR2171" s="1"/>
  <c r="X2172"/>
  <c r="AO2172" s="1"/>
  <c r="AP2172" s="1"/>
  <c r="AE2172" l="1"/>
  <c r="AQ2172" s="1"/>
  <c r="AR2172" s="1"/>
  <c r="X2173"/>
  <c r="AO2173" s="1"/>
  <c r="AP2173" s="1"/>
  <c r="AE2173" l="1"/>
  <c r="AQ2173" s="1"/>
  <c r="AR2173" s="1"/>
  <c r="X2174"/>
  <c r="AO2174" s="1"/>
  <c r="AP2174" s="1"/>
  <c r="X2175" l="1"/>
  <c r="AO2175" s="1"/>
  <c r="AP2175" s="1"/>
  <c r="AE2174"/>
  <c r="AQ2174" s="1"/>
  <c r="AR2174" s="1"/>
  <c r="X2176" l="1"/>
  <c r="AO2176" s="1"/>
  <c r="AP2176" s="1"/>
  <c r="AE2175"/>
  <c r="AQ2175" s="1"/>
  <c r="AR2175" s="1"/>
  <c r="AE2176" l="1"/>
  <c r="AQ2176" s="1"/>
  <c r="AR2176" s="1"/>
  <c r="X2177"/>
  <c r="AO2177" s="1"/>
  <c r="AP2177" s="1"/>
  <c r="X2178" l="1"/>
  <c r="AO2178" s="1"/>
  <c r="AP2178" s="1"/>
  <c r="AE2177"/>
  <c r="AQ2177" s="1"/>
  <c r="AR2177" s="1"/>
  <c r="AE2178" l="1"/>
  <c r="AQ2178" s="1"/>
  <c r="AR2178" s="1"/>
  <c r="X2179"/>
  <c r="AO2179" s="1"/>
  <c r="AP2179" s="1"/>
  <c r="AE2179" l="1"/>
  <c r="AQ2179" s="1"/>
  <c r="AR2179" s="1"/>
  <c r="X2180"/>
  <c r="AO2180" s="1"/>
  <c r="AP2180" s="1"/>
  <c r="X2181" l="1"/>
  <c r="AO2181" s="1"/>
  <c r="AP2181" s="1"/>
  <c r="AE2180"/>
  <c r="AQ2180" s="1"/>
  <c r="AR2180" s="1"/>
  <c r="AE2181" l="1"/>
  <c r="AQ2181" s="1"/>
  <c r="AR2181" s="1"/>
  <c r="X2182"/>
  <c r="AO2182" s="1"/>
  <c r="AP2182" s="1"/>
  <c r="X2183" l="1"/>
  <c r="AO2183" s="1"/>
  <c r="AP2183" s="1"/>
  <c r="AE2182"/>
  <c r="AQ2182" s="1"/>
  <c r="AR2182" s="1"/>
  <c r="X2184" l="1"/>
  <c r="AO2184" s="1"/>
  <c r="AP2184" s="1"/>
  <c r="AE2183"/>
  <c r="AQ2183" s="1"/>
  <c r="AR2183" s="1"/>
  <c r="AE2184" l="1"/>
  <c r="AQ2184" s="1"/>
  <c r="AR2184" s="1"/>
  <c r="X2185"/>
  <c r="AO2185" s="1"/>
  <c r="AP2185" s="1"/>
  <c r="AE2185" l="1"/>
  <c r="AQ2185" s="1"/>
  <c r="AR2185" s="1"/>
  <c r="X2186"/>
  <c r="AO2186" s="1"/>
  <c r="AP2186" s="1"/>
  <c r="AE2186" l="1"/>
  <c r="AQ2186" s="1"/>
  <c r="AR2186" s="1"/>
  <c r="X2187"/>
  <c r="AO2187" s="1"/>
  <c r="AP2187" s="1"/>
  <c r="X2188" l="1"/>
  <c r="AO2188" s="1"/>
  <c r="AP2188" s="1"/>
  <c r="AE2187"/>
  <c r="AQ2187" s="1"/>
  <c r="AR2187" s="1"/>
  <c r="X2189" l="1"/>
  <c r="AO2189" s="1"/>
  <c r="AP2189" s="1"/>
  <c r="AE2188"/>
  <c r="AQ2188" s="1"/>
  <c r="AR2188" s="1"/>
  <c r="AE2189" l="1"/>
  <c r="AQ2189" s="1"/>
  <c r="AR2189" s="1"/>
  <c r="X2190"/>
  <c r="AO2190" s="1"/>
  <c r="AP2190" s="1"/>
  <c r="AE2190" l="1"/>
  <c r="AQ2190" s="1"/>
  <c r="AR2190" s="1"/>
  <c r="X2191"/>
  <c r="AO2191" s="1"/>
  <c r="AP2191" s="1"/>
  <c r="AE2191" l="1"/>
  <c r="AQ2191" s="1"/>
  <c r="AR2191" s="1"/>
  <c r="X2192"/>
  <c r="AO2192" s="1"/>
  <c r="AP2192" s="1"/>
  <c r="AE2192" l="1"/>
  <c r="AQ2192" s="1"/>
  <c r="AR2192" s="1"/>
  <c r="X2193"/>
  <c r="AO2193" s="1"/>
  <c r="AP2193" s="1"/>
  <c r="AE2193" l="1"/>
  <c r="AQ2193" s="1"/>
  <c r="AR2193" s="1"/>
  <c r="X2194"/>
  <c r="AO2194" s="1"/>
  <c r="AP2194" s="1"/>
  <c r="X2195" l="1"/>
  <c r="AO2195" s="1"/>
  <c r="AP2195" s="1"/>
  <c r="AE2194"/>
  <c r="AQ2194" s="1"/>
  <c r="AR2194" s="1"/>
  <c r="AE2195" l="1"/>
  <c r="AQ2195" s="1"/>
  <c r="AR2195" s="1"/>
  <c r="X2196"/>
  <c r="AO2196" s="1"/>
  <c r="AP2196" s="1"/>
  <c r="X2197" l="1"/>
  <c r="AO2197" s="1"/>
  <c r="AP2197" s="1"/>
  <c r="AE2196"/>
  <c r="AQ2196" s="1"/>
  <c r="AR2196" s="1"/>
  <c r="X2198" l="1"/>
  <c r="AO2198" s="1"/>
  <c r="AP2198" s="1"/>
  <c r="AE2197"/>
  <c r="AQ2197" s="1"/>
  <c r="AR2197" s="1"/>
  <c r="X2199" l="1"/>
  <c r="AO2199" s="1"/>
  <c r="AP2199" s="1"/>
  <c r="AE2198"/>
  <c r="AQ2198" s="1"/>
  <c r="AR2198" s="1"/>
  <c r="AE2199" l="1"/>
  <c r="AQ2199" s="1"/>
  <c r="AR2199" s="1"/>
  <c r="X2200"/>
  <c r="AO2200" s="1"/>
  <c r="AP2200" s="1"/>
  <c r="AE2200" l="1"/>
  <c r="AQ2200" s="1"/>
  <c r="AR2200" s="1"/>
  <c r="X2201"/>
  <c r="AO2201" s="1"/>
  <c r="AP2201" s="1"/>
  <c r="AE2201" l="1"/>
  <c r="AQ2201" s="1"/>
  <c r="AR2201" s="1"/>
  <c r="X2202"/>
  <c r="AO2202" s="1"/>
  <c r="AP2202" s="1"/>
  <c r="AE2202" l="1"/>
  <c r="AQ2202" s="1"/>
  <c r="AR2202" s="1"/>
  <c r="X2203"/>
  <c r="AO2203" s="1"/>
  <c r="AP2203" s="1"/>
  <c r="AE2203" l="1"/>
  <c r="AQ2203" s="1"/>
  <c r="AR2203" s="1"/>
  <c r="X2204"/>
  <c r="AO2204" s="1"/>
  <c r="AP2204" s="1"/>
  <c r="X2205" l="1"/>
  <c r="AO2205" s="1"/>
  <c r="AP2205" s="1"/>
  <c r="AE2204"/>
  <c r="AQ2204" s="1"/>
  <c r="AR2204" s="1"/>
  <c r="X2206" l="1"/>
  <c r="AO2206" s="1"/>
  <c r="AP2206" s="1"/>
  <c r="AE2205"/>
  <c r="AQ2205" s="1"/>
  <c r="AR2205" s="1"/>
  <c r="X2207" l="1"/>
  <c r="AO2207" s="1"/>
  <c r="AP2207" s="1"/>
  <c r="AE2206"/>
  <c r="AQ2206" s="1"/>
  <c r="AR2206" s="1"/>
  <c r="X2208" l="1"/>
  <c r="AO2208" s="1"/>
  <c r="AP2208" s="1"/>
  <c r="AE2207"/>
  <c r="AQ2207" s="1"/>
  <c r="AR2207" s="1"/>
  <c r="AE2208" l="1"/>
  <c r="AQ2208" s="1"/>
  <c r="AR2208" s="1"/>
  <c r="X2209"/>
  <c r="AO2209" s="1"/>
  <c r="AP2209" s="1"/>
  <c r="AE2209" l="1"/>
  <c r="AQ2209" s="1"/>
  <c r="AR2209" s="1"/>
  <c r="X2210"/>
  <c r="AO2210" s="1"/>
  <c r="AP2210" s="1"/>
  <c r="AE2210" l="1"/>
  <c r="AQ2210" s="1"/>
  <c r="AR2210" s="1"/>
  <c r="X2211"/>
  <c r="AO2211" s="1"/>
  <c r="AP2211" s="1"/>
  <c r="AE2211" l="1"/>
  <c r="AQ2211" s="1"/>
  <c r="AR2211" s="1"/>
  <c r="X2212"/>
  <c r="AO2212" s="1"/>
  <c r="AP2212" s="1"/>
  <c r="AE2212" l="1"/>
  <c r="AQ2212" s="1"/>
  <c r="AR2212" s="1"/>
  <c r="X2213"/>
  <c r="AO2213" s="1"/>
  <c r="AP2213" s="1"/>
  <c r="AE2213" l="1"/>
  <c r="AQ2213" s="1"/>
  <c r="AR2213" s="1"/>
  <c r="X2214"/>
  <c r="AO2214" s="1"/>
  <c r="AP2214" s="1"/>
  <c r="AE2214" l="1"/>
  <c r="AQ2214" s="1"/>
  <c r="AR2214" s="1"/>
  <c r="X2215"/>
  <c r="AO2215" s="1"/>
  <c r="AP2215" s="1"/>
  <c r="AE2215" l="1"/>
  <c r="AQ2215" s="1"/>
  <c r="AR2215" s="1"/>
  <c r="X2216"/>
  <c r="AO2216" s="1"/>
  <c r="AP2216" s="1"/>
  <c r="AE2216" l="1"/>
  <c r="AQ2216" s="1"/>
  <c r="AR2216" s="1"/>
  <c r="X2217"/>
  <c r="AO2217" s="1"/>
  <c r="AP2217" s="1"/>
  <c r="AE2217" l="1"/>
  <c r="AQ2217" s="1"/>
  <c r="AR2217" s="1"/>
  <c r="X2218"/>
  <c r="AO2218" s="1"/>
  <c r="AP2218" s="1"/>
  <c r="AE2218" l="1"/>
  <c r="AQ2218" s="1"/>
  <c r="AR2218" s="1"/>
  <c r="X2219"/>
  <c r="AO2219" s="1"/>
  <c r="AP2219" s="1"/>
  <c r="AE2219" l="1"/>
  <c r="AQ2219" s="1"/>
  <c r="AR2219" s="1"/>
  <c r="X2220"/>
  <c r="AO2220" s="1"/>
  <c r="AP2220" s="1"/>
  <c r="AE2220" l="1"/>
  <c r="AQ2220" s="1"/>
  <c r="AR2220" s="1"/>
  <c r="X2221"/>
  <c r="AO2221" s="1"/>
  <c r="AP2221" s="1"/>
  <c r="AE2221" l="1"/>
  <c r="AQ2221" s="1"/>
  <c r="AR2221" s="1"/>
  <c r="X2222"/>
  <c r="AO2222" s="1"/>
  <c r="AP2222" s="1"/>
  <c r="AE2222" l="1"/>
  <c r="AQ2222" s="1"/>
  <c r="AR2222" s="1"/>
  <c r="X2223"/>
  <c r="AO2223" s="1"/>
  <c r="AP2223" s="1"/>
  <c r="AE2223" l="1"/>
  <c r="AQ2223" s="1"/>
  <c r="AR2223" s="1"/>
  <c r="X2224"/>
  <c r="AO2224" s="1"/>
  <c r="AP2224" s="1"/>
  <c r="AE2224" l="1"/>
  <c r="AQ2224" s="1"/>
  <c r="AR2224" s="1"/>
  <c r="X2225"/>
  <c r="AO2225" s="1"/>
  <c r="AP2225" s="1"/>
  <c r="X2226" l="1"/>
  <c r="AO2226" s="1"/>
  <c r="AP2226" s="1"/>
  <c r="AE2225"/>
  <c r="AQ2225" s="1"/>
  <c r="AR2225" s="1"/>
  <c r="X2227" l="1"/>
  <c r="AO2227" s="1"/>
  <c r="AP2227" s="1"/>
  <c r="AE2226"/>
  <c r="AQ2226" s="1"/>
  <c r="AR2226" s="1"/>
  <c r="X2228" l="1"/>
  <c r="AO2228" s="1"/>
  <c r="AP2228" s="1"/>
  <c r="AE2227"/>
  <c r="AQ2227" s="1"/>
  <c r="AR2227" s="1"/>
  <c r="X2229" l="1"/>
  <c r="AO2229" s="1"/>
  <c r="AP2229" s="1"/>
  <c r="AE2228"/>
  <c r="AQ2228" s="1"/>
  <c r="AR2228" s="1"/>
  <c r="X2230" l="1"/>
  <c r="AO2230" s="1"/>
  <c r="AP2230" s="1"/>
  <c r="AE2229"/>
  <c r="AQ2229" s="1"/>
  <c r="AR2229" s="1"/>
  <c r="X2231" l="1"/>
  <c r="AO2231" s="1"/>
  <c r="AP2231" s="1"/>
  <c r="AE2230"/>
  <c r="AQ2230" s="1"/>
  <c r="AR2230" s="1"/>
  <c r="AE2231" l="1"/>
  <c r="AQ2231" s="1"/>
  <c r="AR2231" s="1"/>
  <c r="X2232"/>
  <c r="AO2232" s="1"/>
  <c r="AP2232" s="1"/>
  <c r="AE2232" l="1"/>
  <c r="AQ2232" s="1"/>
  <c r="AR2232" s="1"/>
  <c r="X2233"/>
  <c r="AO2233" s="1"/>
  <c r="AP2233" s="1"/>
  <c r="X2234" l="1"/>
  <c r="AO2234" s="1"/>
  <c r="AP2234" s="1"/>
  <c r="AE2233"/>
  <c r="AQ2233" s="1"/>
  <c r="AR2233" s="1"/>
  <c r="X2235" l="1"/>
  <c r="AO2235" s="1"/>
  <c r="AP2235" s="1"/>
  <c r="AE2234"/>
  <c r="AQ2234" s="1"/>
  <c r="AR2234" s="1"/>
  <c r="AE2235" l="1"/>
  <c r="AQ2235" s="1"/>
  <c r="AR2235" s="1"/>
  <c r="X2236"/>
  <c r="AO2236" s="1"/>
  <c r="AP2236" s="1"/>
  <c r="AE2236" l="1"/>
  <c r="AQ2236" s="1"/>
  <c r="AR2236" s="1"/>
  <c r="X2237"/>
  <c r="AO2237" s="1"/>
  <c r="AP2237" s="1"/>
  <c r="AE2237" l="1"/>
  <c r="AQ2237" s="1"/>
  <c r="AR2237" s="1"/>
  <c r="X2238"/>
  <c r="AO2238" s="1"/>
  <c r="AP2238" s="1"/>
  <c r="X2239" l="1"/>
  <c r="AO2239" s="1"/>
  <c r="AP2239" s="1"/>
  <c r="AE2238"/>
  <c r="AQ2238" s="1"/>
  <c r="AR2238" s="1"/>
  <c r="X2240" l="1"/>
  <c r="AO2240" s="1"/>
  <c r="AP2240" s="1"/>
  <c r="AE2239"/>
  <c r="AQ2239" s="1"/>
  <c r="AR2239" s="1"/>
  <c r="X2241" l="1"/>
  <c r="AO2241" s="1"/>
  <c r="AP2241" s="1"/>
  <c r="AE2240"/>
  <c r="AQ2240" s="1"/>
  <c r="AR2240" s="1"/>
  <c r="AE2241" l="1"/>
  <c r="AQ2241" s="1"/>
  <c r="AR2241" s="1"/>
  <c r="X2242"/>
  <c r="AO2242" s="1"/>
  <c r="AP2242" s="1"/>
  <c r="X2243" l="1"/>
  <c r="AO2243" s="1"/>
  <c r="AP2243" s="1"/>
  <c r="AE2242"/>
  <c r="AQ2242" s="1"/>
  <c r="AR2242" s="1"/>
  <c r="AE2243" l="1"/>
  <c r="AQ2243" s="1"/>
  <c r="AR2243" s="1"/>
  <c r="X2244"/>
  <c r="AO2244" s="1"/>
  <c r="AP2244" s="1"/>
  <c r="X2245" l="1"/>
  <c r="AO2245" s="1"/>
  <c r="AP2245" s="1"/>
  <c r="AE2244"/>
  <c r="AQ2244" s="1"/>
  <c r="AR2244" s="1"/>
  <c r="AE2245" l="1"/>
  <c r="AQ2245" s="1"/>
  <c r="AR2245" s="1"/>
  <c r="X2246"/>
  <c r="AO2246" s="1"/>
  <c r="AP2246" s="1"/>
  <c r="AE2246" l="1"/>
  <c r="AQ2246" s="1"/>
  <c r="AR2246" s="1"/>
  <c r="X2247"/>
  <c r="AO2247" s="1"/>
  <c r="AP2247" s="1"/>
  <c r="AE2247" l="1"/>
  <c r="AQ2247" s="1"/>
  <c r="AR2247" s="1"/>
  <c r="X2248"/>
  <c r="AO2248" s="1"/>
  <c r="AP2248" s="1"/>
  <c r="X2249" l="1"/>
  <c r="AO2249" s="1"/>
  <c r="AP2249" s="1"/>
  <c r="AE2248"/>
  <c r="AQ2248" s="1"/>
  <c r="AR2248" s="1"/>
  <c r="X2250" l="1"/>
  <c r="AO2250" s="1"/>
  <c r="AP2250" s="1"/>
  <c r="AE2249"/>
  <c r="AQ2249" s="1"/>
  <c r="AR2249" s="1"/>
  <c r="AE2250" l="1"/>
  <c r="AQ2250" s="1"/>
  <c r="AR2250" s="1"/>
  <c r="X2251"/>
  <c r="AO2251" s="1"/>
  <c r="AP2251" s="1"/>
  <c r="AE2251" l="1"/>
  <c r="AQ2251" s="1"/>
  <c r="AR2251" s="1"/>
  <c r="X2252"/>
  <c r="AO2252" s="1"/>
  <c r="AP2252" s="1"/>
  <c r="AE2252" l="1"/>
  <c r="AQ2252" s="1"/>
  <c r="AR2252" s="1"/>
  <c r="X2253"/>
  <c r="AO2253" s="1"/>
  <c r="AP2253" s="1"/>
  <c r="X2254" l="1"/>
  <c r="AO2254" s="1"/>
  <c r="AP2254" s="1"/>
  <c r="AE2253"/>
  <c r="AQ2253" s="1"/>
  <c r="AR2253" s="1"/>
  <c r="X2255" l="1"/>
  <c r="AO2255" s="1"/>
  <c r="AP2255" s="1"/>
  <c r="AE2254"/>
  <c r="AQ2254" s="1"/>
  <c r="AR2254" s="1"/>
  <c r="X2256" l="1"/>
  <c r="AO2256" s="1"/>
  <c r="AP2256" s="1"/>
  <c r="AE2255"/>
  <c r="AQ2255" s="1"/>
  <c r="AR2255" s="1"/>
  <c r="X2257" l="1"/>
  <c r="AO2257" s="1"/>
  <c r="AP2257" s="1"/>
  <c r="AE2256"/>
  <c r="AQ2256" s="1"/>
  <c r="AR2256" s="1"/>
  <c r="X2258" l="1"/>
  <c r="AO2258" s="1"/>
  <c r="AP2258" s="1"/>
  <c r="AE2257"/>
  <c r="AQ2257" s="1"/>
  <c r="AR2257" s="1"/>
  <c r="X2259" l="1"/>
  <c r="AO2259" s="1"/>
  <c r="AP2259" s="1"/>
  <c r="AE2258"/>
  <c r="AQ2258" s="1"/>
  <c r="AR2258" s="1"/>
  <c r="AE2259" l="1"/>
  <c r="AQ2259" s="1"/>
  <c r="AR2259" s="1"/>
  <c r="X2260"/>
  <c r="AO2260" s="1"/>
  <c r="AP2260" s="1"/>
  <c r="AE2260" l="1"/>
  <c r="AQ2260" s="1"/>
  <c r="AR2260" s="1"/>
  <c r="X2261"/>
  <c r="AO2261" s="1"/>
  <c r="AP2261" s="1"/>
  <c r="AE2261" l="1"/>
  <c r="AQ2261" s="1"/>
  <c r="AR2261" s="1"/>
  <c r="X2262"/>
  <c r="AO2262" s="1"/>
  <c r="AP2262" s="1"/>
  <c r="AE2262" l="1"/>
  <c r="AQ2262" s="1"/>
  <c r="AR2262" s="1"/>
  <c r="X2263"/>
  <c r="AO2263" s="1"/>
  <c r="AP2263" s="1"/>
  <c r="AE2263" l="1"/>
  <c r="AQ2263" s="1"/>
  <c r="AR2263" s="1"/>
  <c r="X2264"/>
  <c r="AO2264" s="1"/>
  <c r="AP2264" s="1"/>
  <c r="X2265" l="1"/>
  <c r="AO2265" s="1"/>
  <c r="AP2265" s="1"/>
  <c r="AE2264"/>
  <c r="AQ2264" s="1"/>
  <c r="AR2264" s="1"/>
  <c r="AE2265" l="1"/>
  <c r="AQ2265" s="1"/>
  <c r="AR2265" s="1"/>
  <c r="X2266"/>
  <c r="AO2266" s="1"/>
  <c r="AP2266" s="1"/>
  <c r="AE2266" l="1"/>
  <c r="AQ2266" s="1"/>
  <c r="AR2266" s="1"/>
  <c r="X2267"/>
  <c r="AO2267" s="1"/>
  <c r="AP2267" s="1"/>
  <c r="AE2267" l="1"/>
  <c r="AQ2267" s="1"/>
  <c r="AR2267" s="1"/>
  <c r="X2268"/>
  <c r="AO2268" s="1"/>
  <c r="AP2268" s="1"/>
  <c r="AE2268" l="1"/>
  <c r="AQ2268" s="1"/>
  <c r="AR2268" s="1"/>
  <c r="X2269"/>
  <c r="AO2269" s="1"/>
  <c r="AP2269" s="1"/>
  <c r="X2270" l="1"/>
  <c r="AO2270" s="1"/>
  <c r="AP2270" s="1"/>
  <c r="AE2269"/>
  <c r="AQ2269" s="1"/>
  <c r="AR2269" s="1"/>
  <c r="X2271" l="1"/>
  <c r="AO2271" s="1"/>
  <c r="AP2271" s="1"/>
  <c r="AE2270"/>
  <c r="AQ2270" s="1"/>
  <c r="AR2270" s="1"/>
  <c r="X2272" l="1"/>
  <c r="AO2272" s="1"/>
  <c r="AP2272" s="1"/>
  <c r="AE2271"/>
  <c r="AQ2271" s="1"/>
  <c r="AR2271" s="1"/>
  <c r="X2273" l="1"/>
  <c r="AO2273" s="1"/>
  <c r="AP2273" s="1"/>
  <c r="AE2272"/>
  <c r="AQ2272" s="1"/>
  <c r="AR2272" s="1"/>
  <c r="X2274" l="1"/>
  <c r="AO2274" s="1"/>
  <c r="AP2274" s="1"/>
  <c r="AE2273"/>
  <c r="AQ2273" s="1"/>
  <c r="AR2273" s="1"/>
  <c r="X2275" l="1"/>
  <c r="AO2275" s="1"/>
  <c r="AP2275" s="1"/>
  <c r="AE2274"/>
  <c r="AQ2274" s="1"/>
  <c r="AR2274" s="1"/>
  <c r="X2276" l="1"/>
  <c r="AO2276" s="1"/>
  <c r="AP2276" s="1"/>
  <c r="AE2275"/>
  <c r="AQ2275" s="1"/>
  <c r="AR2275" s="1"/>
  <c r="X2277" l="1"/>
  <c r="AO2277" s="1"/>
  <c r="AP2277" s="1"/>
  <c r="AE2276"/>
  <c r="AQ2276" s="1"/>
  <c r="AR2276" s="1"/>
  <c r="X2278" l="1"/>
  <c r="AO2278" s="1"/>
  <c r="AP2278" s="1"/>
  <c r="AE2277"/>
  <c r="AQ2277" s="1"/>
  <c r="AR2277" s="1"/>
  <c r="X2279" l="1"/>
  <c r="AO2279" s="1"/>
  <c r="AP2279" s="1"/>
  <c r="AE2278"/>
  <c r="AQ2278" s="1"/>
  <c r="AR2278" s="1"/>
  <c r="X2280" l="1"/>
  <c r="AO2280" s="1"/>
  <c r="AP2280" s="1"/>
  <c r="AE2279"/>
  <c r="AQ2279" s="1"/>
  <c r="AR2279" s="1"/>
  <c r="X2281" l="1"/>
  <c r="AO2281" s="1"/>
  <c r="AP2281" s="1"/>
  <c r="AE2280"/>
  <c r="AQ2280" s="1"/>
  <c r="AR2280" s="1"/>
  <c r="X2282" l="1"/>
  <c r="AO2282" s="1"/>
  <c r="AP2282" s="1"/>
  <c r="AE2281"/>
  <c r="AQ2281" s="1"/>
  <c r="AR2281" s="1"/>
  <c r="X2283" l="1"/>
  <c r="AO2283" s="1"/>
  <c r="AP2283" s="1"/>
  <c r="AE2282"/>
  <c r="AQ2282" s="1"/>
  <c r="AR2282" s="1"/>
  <c r="X2284" l="1"/>
  <c r="AO2284" s="1"/>
  <c r="AP2284" s="1"/>
  <c r="AE2283"/>
  <c r="AQ2283" s="1"/>
  <c r="AR2283" s="1"/>
  <c r="AE2284" l="1"/>
  <c r="AQ2284" s="1"/>
  <c r="AR2284" s="1"/>
  <c r="X2285"/>
  <c r="AO2285" s="1"/>
  <c r="AP2285" s="1"/>
  <c r="AE2285" l="1"/>
  <c r="AQ2285" s="1"/>
  <c r="AR2285" s="1"/>
  <c r="X2286"/>
  <c r="AO2286" s="1"/>
  <c r="AP2286" s="1"/>
  <c r="AE2286" l="1"/>
  <c r="AQ2286" s="1"/>
  <c r="AR2286" s="1"/>
  <c r="X2287"/>
  <c r="AO2287" s="1"/>
  <c r="AP2287" s="1"/>
  <c r="AE2287" l="1"/>
  <c r="AQ2287" s="1"/>
  <c r="AR2287" s="1"/>
  <c r="X2288"/>
  <c r="AO2288" s="1"/>
  <c r="AP2288" s="1"/>
  <c r="AE2288" l="1"/>
  <c r="AQ2288" s="1"/>
  <c r="AR2288" s="1"/>
  <c r="X2289"/>
  <c r="AO2289" s="1"/>
  <c r="AP2289" s="1"/>
  <c r="X2290" l="1"/>
  <c r="AO2290" s="1"/>
  <c r="AP2290" s="1"/>
  <c r="AE2289"/>
  <c r="AQ2289" s="1"/>
  <c r="AR2289" s="1"/>
  <c r="X2291" l="1"/>
  <c r="AO2291" s="1"/>
  <c r="AP2291" s="1"/>
  <c r="AE2290"/>
  <c r="AQ2290" s="1"/>
  <c r="AR2290" s="1"/>
  <c r="X2292" l="1"/>
  <c r="AO2292" s="1"/>
  <c r="AP2292" s="1"/>
  <c r="AE2291"/>
  <c r="AQ2291" s="1"/>
  <c r="AR2291" s="1"/>
  <c r="X2293" l="1"/>
  <c r="AO2293" s="1"/>
  <c r="AP2293" s="1"/>
  <c r="AE2292"/>
  <c r="AQ2292" s="1"/>
  <c r="AR2292" s="1"/>
  <c r="AE2293" l="1"/>
  <c r="AQ2293" s="1"/>
  <c r="AR2293" s="1"/>
  <c r="X2294"/>
  <c r="AO2294" s="1"/>
  <c r="AP2294" s="1"/>
  <c r="AE2294" l="1"/>
  <c r="AQ2294" s="1"/>
  <c r="AR2294" s="1"/>
  <c r="X2295"/>
  <c r="AO2295" s="1"/>
  <c r="AP2295" s="1"/>
  <c r="AE2295" l="1"/>
  <c r="AQ2295" s="1"/>
  <c r="AR2295" s="1"/>
  <c r="X2296"/>
  <c r="AO2296" s="1"/>
  <c r="AP2296" s="1"/>
  <c r="X2297" l="1"/>
  <c r="AO2297" s="1"/>
  <c r="AP2297" s="1"/>
  <c r="AE2296"/>
  <c r="AQ2296" s="1"/>
  <c r="AR2296" s="1"/>
  <c r="AE2297" l="1"/>
  <c r="AQ2297" s="1"/>
  <c r="AR2297" s="1"/>
  <c r="X2298"/>
  <c r="AO2298" s="1"/>
  <c r="AP2298" s="1"/>
  <c r="X2299" l="1"/>
  <c r="AO2299" s="1"/>
  <c r="AP2299" s="1"/>
  <c r="AE2298"/>
  <c r="AQ2298" s="1"/>
  <c r="AR2298" s="1"/>
  <c r="X2300" l="1"/>
  <c r="AO2300" s="1"/>
  <c r="AP2300" s="1"/>
  <c r="AE2299"/>
  <c r="AQ2299" s="1"/>
  <c r="AR2299" s="1"/>
  <c r="X2301" l="1"/>
  <c r="AO2301" s="1"/>
  <c r="AP2301" s="1"/>
  <c r="AE2300"/>
  <c r="AQ2300" s="1"/>
  <c r="AR2300" s="1"/>
  <c r="X2302" l="1"/>
  <c r="AO2302" s="1"/>
  <c r="AP2302" s="1"/>
  <c r="AE2301"/>
  <c r="AQ2301" s="1"/>
  <c r="AR2301" s="1"/>
  <c r="X2303" l="1"/>
  <c r="AO2303" s="1"/>
  <c r="AP2303" s="1"/>
  <c r="AE2302"/>
  <c r="AQ2302" s="1"/>
  <c r="AR2302" s="1"/>
  <c r="X2304" l="1"/>
  <c r="AO2304" s="1"/>
  <c r="AP2304" s="1"/>
  <c r="AE2303"/>
  <c r="AQ2303" s="1"/>
  <c r="AR2303" s="1"/>
  <c r="X2305" l="1"/>
  <c r="AO2305" s="1"/>
  <c r="AP2305" s="1"/>
  <c r="AE2304"/>
  <c r="AQ2304" s="1"/>
  <c r="AR2304" s="1"/>
  <c r="AE2305" l="1"/>
  <c r="AQ2305" s="1"/>
  <c r="AR2305" s="1"/>
  <c r="X2306"/>
  <c r="AO2306" s="1"/>
  <c r="AP2306" s="1"/>
  <c r="X2307" l="1"/>
  <c r="AO2307" s="1"/>
  <c r="AP2307" s="1"/>
  <c r="AE2306"/>
  <c r="AQ2306" s="1"/>
  <c r="AR2306" s="1"/>
  <c r="X2308" l="1"/>
  <c r="AO2308" s="1"/>
  <c r="AP2308" s="1"/>
  <c r="AE2307"/>
  <c r="AQ2307" s="1"/>
  <c r="AR2307" s="1"/>
  <c r="X2309" l="1"/>
  <c r="AO2309" s="1"/>
  <c r="AP2309" s="1"/>
  <c r="AE2308"/>
  <c r="AQ2308" s="1"/>
  <c r="AR2308" s="1"/>
  <c r="X2310" l="1"/>
  <c r="AO2310" s="1"/>
  <c r="AP2310" s="1"/>
  <c r="AE2309"/>
  <c r="AQ2309" s="1"/>
  <c r="AR2309" s="1"/>
  <c r="AE2310" l="1"/>
  <c r="AQ2310" s="1"/>
  <c r="AR2310" s="1"/>
  <c r="X2311"/>
  <c r="AO2311" s="1"/>
  <c r="AP2311" s="1"/>
  <c r="AE2311" l="1"/>
  <c r="AQ2311" s="1"/>
  <c r="AR2311" s="1"/>
  <c r="X2312"/>
  <c r="AO2312" s="1"/>
  <c r="AP2312" s="1"/>
  <c r="X2313" l="1"/>
  <c r="AO2313" s="1"/>
  <c r="AP2313" s="1"/>
  <c r="AE2312"/>
  <c r="AQ2312" s="1"/>
  <c r="AR2312" s="1"/>
  <c r="AE2313" l="1"/>
  <c r="AQ2313" s="1"/>
  <c r="AR2313" s="1"/>
  <c r="X2314"/>
  <c r="AO2314" s="1"/>
  <c r="AP2314" s="1"/>
  <c r="AE2314" l="1"/>
  <c r="AQ2314" s="1"/>
  <c r="AR2314" s="1"/>
  <c r="X2315"/>
  <c r="AO2315" s="1"/>
  <c r="AP2315" s="1"/>
  <c r="X2316" l="1"/>
  <c r="AO2316" s="1"/>
  <c r="AP2316" s="1"/>
  <c r="AE2315"/>
  <c r="AQ2315" s="1"/>
  <c r="AR2315" s="1"/>
  <c r="X2317" l="1"/>
  <c r="AO2317" s="1"/>
  <c r="AP2317" s="1"/>
  <c r="AE2316"/>
  <c r="AQ2316" s="1"/>
  <c r="AR2316" s="1"/>
  <c r="AE2317" l="1"/>
  <c r="AQ2317" s="1"/>
  <c r="AR2317" s="1"/>
  <c r="X2318"/>
  <c r="AO2318" s="1"/>
  <c r="AP2318" s="1"/>
  <c r="AE2318" l="1"/>
  <c r="AQ2318" s="1"/>
  <c r="AR2318" s="1"/>
  <c r="X2319"/>
  <c r="AO2319" s="1"/>
  <c r="AP2319" s="1"/>
  <c r="AE2319" l="1"/>
  <c r="AQ2319" s="1"/>
  <c r="AR2319" s="1"/>
  <c r="X2320"/>
  <c r="AO2320" s="1"/>
  <c r="AP2320" s="1"/>
  <c r="X2321" l="1"/>
  <c r="AO2321" s="1"/>
  <c r="AP2321" s="1"/>
  <c r="AE2320"/>
  <c r="AQ2320" s="1"/>
  <c r="AR2320" s="1"/>
  <c r="X2322" l="1"/>
  <c r="AO2322" s="1"/>
  <c r="AP2322" s="1"/>
  <c r="AE2321"/>
  <c r="AQ2321" s="1"/>
  <c r="AR2321" s="1"/>
  <c r="X2323" l="1"/>
  <c r="AO2323" s="1"/>
  <c r="AP2323" s="1"/>
  <c r="AE2322"/>
  <c r="AQ2322" s="1"/>
  <c r="AR2322" s="1"/>
  <c r="X2324" l="1"/>
  <c r="AO2324" s="1"/>
  <c r="AP2324" s="1"/>
  <c r="AE2323"/>
  <c r="AQ2323" s="1"/>
  <c r="AR2323" s="1"/>
  <c r="AE2324" l="1"/>
  <c r="AQ2324" s="1"/>
  <c r="AR2324" s="1"/>
  <c r="X2325"/>
  <c r="AO2325" s="1"/>
  <c r="AP2325" s="1"/>
  <c r="AE2325" l="1"/>
  <c r="AQ2325" s="1"/>
  <c r="AR2325" s="1"/>
  <c r="X2326"/>
  <c r="AO2326" s="1"/>
  <c r="AP2326" s="1"/>
  <c r="AE2326" l="1"/>
  <c r="AQ2326" s="1"/>
  <c r="AR2326" s="1"/>
  <c r="X2327"/>
  <c r="AO2327" s="1"/>
  <c r="AP2327" s="1"/>
  <c r="X2328" l="1"/>
  <c r="AO2328" s="1"/>
  <c r="AP2328" s="1"/>
  <c r="AE2327"/>
  <c r="AQ2327" s="1"/>
  <c r="AR2327" s="1"/>
  <c r="X2329" l="1"/>
  <c r="AO2329" s="1"/>
  <c r="AP2329" s="1"/>
  <c r="AE2328"/>
  <c r="AQ2328" s="1"/>
  <c r="AR2328" s="1"/>
  <c r="X2330" l="1"/>
  <c r="AO2330" s="1"/>
  <c r="AP2330" s="1"/>
  <c r="AE2329"/>
  <c r="AQ2329" s="1"/>
  <c r="AR2329" s="1"/>
  <c r="X2331" l="1"/>
  <c r="AO2331" s="1"/>
  <c r="AP2331" s="1"/>
  <c r="AE2330"/>
  <c r="AQ2330" s="1"/>
  <c r="AR2330" s="1"/>
  <c r="AE2331" l="1"/>
  <c r="AQ2331" s="1"/>
  <c r="AR2331" s="1"/>
  <c r="X2332"/>
  <c r="AO2332" s="1"/>
  <c r="AP2332" s="1"/>
  <c r="X2333" l="1"/>
  <c r="AO2333" s="1"/>
  <c r="AP2333" s="1"/>
  <c r="AE2332"/>
  <c r="AQ2332" s="1"/>
  <c r="AR2332" s="1"/>
  <c r="X2334" l="1"/>
  <c r="AO2334" s="1"/>
  <c r="AP2334" s="1"/>
  <c r="AE2333"/>
  <c r="AQ2333" s="1"/>
  <c r="AR2333" s="1"/>
  <c r="X2335" l="1"/>
  <c r="AO2335" s="1"/>
  <c r="AP2335" s="1"/>
  <c r="AE2334"/>
  <c r="AQ2334" s="1"/>
  <c r="AR2334" s="1"/>
  <c r="X2336" l="1"/>
  <c r="AO2336" s="1"/>
  <c r="AP2336" s="1"/>
  <c r="AE2335"/>
  <c r="AQ2335" s="1"/>
  <c r="AR2335" s="1"/>
  <c r="AE2336" l="1"/>
  <c r="AQ2336" s="1"/>
  <c r="AR2336" s="1"/>
  <c r="X2337"/>
  <c r="AO2337" s="1"/>
  <c r="AP2337" s="1"/>
  <c r="X2338" l="1"/>
  <c r="AO2338" s="1"/>
  <c r="AP2338" s="1"/>
  <c r="AE2337"/>
  <c r="AQ2337" s="1"/>
  <c r="AR2337" s="1"/>
  <c r="AE2338" l="1"/>
  <c r="AQ2338" s="1"/>
  <c r="AR2338" s="1"/>
  <c r="X2339"/>
  <c r="AO2339" s="1"/>
  <c r="AP2339" s="1"/>
  <c r="AE2339" l="1"/>
  <c r="AQ2339" s="1"/>
  <c r="AR2339" s="1"/>
  <c r="X2340"/>
  <c r="AO2340" s="1"/>
  <c r="AP2340" s="1"/>
  <c r="AE2340" l="1"/>
  <c r="AQ2340" s="1"/>
  <c r="AR2340" s="1"/>
  <c r="X2341"/>
  <c r="AO2341" s="1"/>
  <c r="AP2341" s="1"/>
  <c r="X2342" l="1"/>
  <c r="AO2342" s="1"/>
  <c r="AP2342" s="1"/>
  <c r="AE2341"/>
  <c r="AQ2341" s="1"/>
  <c r="AR2341" s="1"/>
  <c r="X2343" l="1"/>
  <c r="AO2343" s="1"/>
  <c r="AP2343" s="1"/>
  <c r="AE2342"/>
  <c r="AQ2342" s="1"/>
  <c r="AR2342" s="1"/>
  <c r="X2344" l="1"/>
  <c r="AO2344" s="1"/>
  <c r="AP2344" s="1"/>
  <c r="AE2343"/>
  <c r="AQ2343" s="1"/>
  <c r="AR2343" s="1"/>
  <c r="X2345" l="1"/>
  <c r="AO2345" s="1"/>
  <c r="AP2345" s="1"/>
  <c r="AE2344"/>
  <c r="AQ2344" s="1"/>
  <c r="AR2344" s="1"/>
  <c r="X2346" l="1"/>
  <c r="AO2346" s="1"/>
  <c r="AP2346" s="1"/>
  <c r="AE2345"/>
  <c r="AQ2345" s="1"/>
  <c r="AR2345" s="1"/>
  <c r="AE2346" l="1"/>
  <c r="AQ2346" s="1"/>
  <c r="AR2346" s="1"/>
  <c r="X2347"/>
  <c r="AO2347" s="1"/>
  <c r="AP2347" s="1"/>
  <c r="X2348" l="1"/>
  <c r="AO2348" s="1"/>
  <c r="AP2348" s="1"/>
  <c r="AE2347"/>
  <c r="AQ2347" s="1"/>
  <c r="AR2347" s="1"/>
  <c r="AE2348" l="1"/>
  <c r="AQ2348" s="1"/>
  <c r="AR2348" s="1"/>
  <c r="X2349"/>
  <c r="AO2349" s="1"/>
  <c r="AP2349" s="1"/>
  <c r="AE2349" l="1"/>
  <c r="AQ2349" s="1"/>
  <c r="AR2349" s="1"/>
  <c r="X2350"/>
  <c r="AO2350" s="1"/>
  <c r="AP2350" s="1"/>
  <c r="AE2350" l="1"/>
  <c r="AQ2350" s="1"/>
  <c r="AR2350" s="1"/>
  <c r="X2351"/>
  <c r="AO2351" s="1"/>
  <c r="AP2351" s="1"/>
  <c r="AE2351" l="1"/>
  <c r="AQ2351" s="1"/>
  <c r="AR2351" s="1"/>
  <c r="X2352"/>
  <c r="AO2352" s="1"/>
  <c r="AP2352" s="1"/>
  <c r="AE2352" l="1"/>
  <c r="AQ2352" s="1"/>
  <c r="AR2352" s="1"/>
  <c r="X2353"/>
  <c r="AO2353" s="1"/>
  <c r="AP2353" s="1"/>
  <c r="AE2353" l="1"/>
  <c r="AQ2353" s="1"/>
  <c r="AR2353" s="1"/>
  <c r="X2354"/>
  <c r="AO2354" s="1"/>
  <c r="AP2354" s="1"/>
  <c r="AE2354" l="1"/>
  <c r="AQ2354" s="1"/>
  <c r="AR2354" s="1"/>
  <c r="X2355"/>
  <c r="AO2355" s="1"/>
  <c r="AP2355" s="1"/>
  <c r="AE2355" l="1"/>
  <c r="AQ2355" s="1"/>
  <c r="AR2355" s="1"/>
  <c r="X2356"/>
  <c r="AO2356" s="1"/>
  <c r="AP2356" s="1"/>
  <c r="X2357" l="1"/>
  <c r="AO2357" s="1"/>
  <c r="AP2357" s="1"/>
  <c r="AE2356"/>
  <c r="AQ2356" s="1"/>
  <c r="AR2356" s="1"/>
  <c r="X2358" l="1"/>
  <c r="AO2358" s="1"/>
  <c r="AP2358" s="1"/>
  <c r="AE2357"/>
  <c r="AQ2357" s="1"/>
  <c r="AR2357" s="1"/>
  <c r="AE2358" l="1"/>
  <c r="AQ2358" s="1"/>
  <c r="AR2358" s="1"/>
  <c r="X2359"/>
  <c r="AO2359" s="1"/>
  <c r="AP2359" s="1"/>
  <c r="X2360" l="1"/>
  <c r="AO2360" s="1"/>
  <c r="AP2360" s="1"/>
  <c r="AE2359"/>
  <c r="AQ2359" s="1"/>
  <c r="AR2359" s="1"/>
  <c r="AE2360" l="1"/>
  <c r="AQ2360" s="1"/>
  <c r="AR2360" s="1"/>
  <c r="X2361"/>
  <c r="AO2361" s="1"/>
  <c r="AP2361" s="1"/>
  <c r="AE2361" l="1"/>
  <c r="AQ2361" s="1"/>
  <c r="AR2361" s="1"/>
  <c r="X2362"/>
  <c r="AO2362" s="1"/>
  <c r="AP2362" s="1"/>
  <c r="AE2362" l="1"/>
  <c r="AQ2362" s="1"/>
  <c r="AR2362" s="1"/>
  <c r="X2363"/>
  <c r="AO2363" s="1"/>
  <c r="AP2363" s="1"/>
  <c r="X2364" l="1"/>
  <c r="AO2364" s="1"/>
  <c r="AP2364" s="1"/>
  <c r="AE2363"/>
  <c r="AQ2363" s="1"/>
  <c r="AR2363" s="1"/>
  <c r="AE2364" l="1"/>
  <c r="AQ2364" s="1"/>
  <c r="AR2364" s="1"/>
  <c r="X2365"/>
  <c r="AO2365" s="1"/>
  <c r="AP2365" s="1"/>
  <c r="X2366" l="1"/>
  <c r="AO2366" s="1"/>
  <c r="AP2366" s="1"/>
  <c r="AE2365"/>
  <c r="AQ2365" s="1"/>
  <c r="AR2365" s="1"/>
  <c r="X2367" l="1"/>
  <c r="AO2367" s="1"/>
  <c r="AP2367" s="1"/>
  <c r="AE2366"/>
  <c r="AQ2366" s="1"/>
  <c r="AR2366" s="1"/>
  <c r="X2368" l="1"/>
  <c r="AO2368" s="1"/>
  <c r="AP2368" s="1"/>
  <c r="AE2367"/>
  <c r="AQ2367" s="1"/>
  <c r="AR2367" s="1"/>
  <c r="AE2368" l="1"/>
  <c r="AQ2368" s="1"/>
  <c r="AR2368" s="1"/>
  <c r="X2369"/>
  <c r="AO2369" s="1"/>
  <c r="AP2369" s="1"/>
  <c r="X2370" l="1"/>
  <c r="AO2370" s="1"/>
  <c r="AP2370" s="1"/>
  <c r="AE2369"/>
  <c r="AQ2369" s="1"/>
  <c r="AR2369" s="1"/>
  <c r="AE2370" l="1"/>
  <c r="AQ2370" s="1"/>
  <c r="AR2370" s="1"/>
  <c r="X2371"/>
  <c r="AO2371" s="1"/>
  <c r="AP2371" s="1"/>
  <c r="X2372" l="1"/>
  <c r="AO2372" s="1"/>
  <c r="AP2372" s="1"/>
  <c r="AE2371"/>
  <c r="AQ2371" s="1"/>
  <c r="AR2371" s="1"/>
  <c r="AE2372" l="1"/>
  <c r="AQ2372" s="1"/>
  <c r="AR2372" s="1"/>
  <c r="X2373"/>
  <c r="AO2373" s="1"/>
  <c r="AP2373" s="1"/>
  <c r="AE2373" l="1"/>
  <c r="AQ2373" s="1"/>
  <c r="AR2373" s="1"/>
  <c r="X2374"/>
  <c r="AO2374" s="1"/>
  <c r="AP2374" s="1"/>
  <c r="X2375" l="1"/>
  <c r="AO2375" s="1"/>
  <c r="AP2375" s="1"/>
  <c r="AE2374"/>
  <c r="AQ2374" s="1"/>
  <c r="AR2374" s="1"/>
  <c r="AE2375" l="1"/>
  <c r="AQ2375" s="1"/>
  <c r="AR2375" s="1"/>
  <c r="X2376"/>
  <c r="AO2376" s="1"/>
  <c r="AP2376" s="1"/>
  <c r="X2377" l="1"/>
  <c r="AO2377" s="1"/>
  <c r="AP2377" s="1"/>
  <c r="AE2376"/>
  <c r="AQ2376" s="1"/>
  <c r="AR2376" s="1"/>
  <c r="X2378" l="1"/>
  <c r="AO2378" s="1"/>
  <c r="AP2378" s="1"/>
  <c r="AE2377"/>
  <c r="AQ2377" s="1"/>
  <c r="AR2377" s="1"/>
  <c r="AE2378" l="1"/>
  <c r="AQ2378" s="1"/>
  <c r="AR2378" s="1"/>
  <c r="X2379"/>
  <c r="AO2379" s="1"/>
  <c r="AP2379" s="1"/>
  <c r="X2380" l="1"/>
  <c r="AO2380" s="1"/>
  <c r="AP2380" s="1"/>
  <c r="AE2379"/>
  <c r="AQ2379" s="1"/>
  <c r="AR2379" s="1"/>
  <c r="AE2380" l="1"/>
  <c r="AQ2380" s="1"/>
  <c r="AR2380" s="1"/>
  <c r="X2381"/>
  <c r="AO2381" s="1"/>
  <c r="AP2381" s="1"/>
  <c r="X2382" l="1"/>
  <c r="AO2382" s="1"/>
  <c r="AP2382" s="1"/>
  <c r="AE2381"/>
  <c r="AQ2381" s="1"/>
  <c r="AR2381" s="1"/>
  <c r="AE2382" l="1"/>
  <c r="AQ2382" s="1"/>
  <c r="AR2382" s="1"/>
  <c r="X2383"/>
  <c r="AO2383" s="1"/>
  <c r="AP2383" s="1"/>
  <c r="AE2383" l="1"/>
  <c r="AQ2383" s="1"/>
  <c r="AR2383" s="1"/>
  <c r="X2384"/>
  <c r="AO2384" s="1"/>
  <c r="AP2384" s="1"/>
  <c r="AE2384" l="1"/>
  <c r="AQ2384" s="1"/>
  <c r="AR2384" s="1"/>
  <c r="X2385"/>
  <c r="AO2385" s="1"/>
  <c r="AP2385" s="1"/>
  <c r="AE2385" l="1"/>
  <c r="AQ2385" s="1"/>
  <c r="AR2385" s="1"/>
  <c r="X2386"/>
  <c r="AO2386" s="1"/>
  <c r="AP2386" s="1"/>
  <c r="X2387" l="1"/>
  <c r="AO2387" s="1"/>
  <c r="AP2387" s="1"/>
  <c r="AE2386"/>
  <c r="AQ2386" s="1"/>
  <c r="AR2386" s="1"/>
  <c r="X2388" l="1"/>
  <c r="AO2388" s="1"/>
  <c r="AP2388" s="1"/>
  <c r="AE2387"/>
  <c r="AQ2387" s="1"/>
  <c r="AR2387" s="1"/>
  <c r="AE2388" l="1"/>
  <c r="AQ2388" s="1"/>
  <c r="AR2388" s="1"/>
  <c r="X2389"/>
  <c r="AO2389" s="1"/>
  <c r="AP2389" s="1"/>
  <c r="X2390" l="1"/>
  <c r="AO2390" s="1"/>
  <c r="AP2390" s="1"/>
  <c r="AE2389"/>
  <c r="AQ2389" s="1"/>
  <c r="AR2389" s="1"/>
  <c r="AE2390" l="1"/>
  <c r="AQ2390" s="1"/>
  <c r="AR2390" s="1"/>
  <c r="X2391"/>
  <c r="AO2391" s="1"/>
  <c r="AP2391" s="1"/>
  <c r="X2392" l="1"/>
  <c r="AO2392" s="1"/>
  <c r="AP2392" s="1"/>
  <c r="AE2391"/>
  <c r="AQ2391" s="1"/>
  <c r="AR2391" s="1"/>
  <c r="X2393" l="1"/>
  <c r="AO2393" s="1"/>
  <c r="AP2393" s="1"/>
  <c r="AE2392"/>
  <c r="AQ2392" s="1"/>
  <c r="AR2392" s="1"/>
  <c r="X2394" l="1"/>
  <c r="AO2394" s="1"/>
  <c r="AP2394" s="1"/>
  <c r="AE2393"/>
  <c r="AQ2393" s="1"/>
  <c r="AR2393" s="1"/>
  <c r="X2395" l="1"/>
  <c r="AO2395" s="1"/>
  <c r="AP2395" s="1"/>
  <c r="AE2394"/>
  <c r="AQ2394" s="1"/>
  <c r="AR2394" s="1"/>
  <c r="AE2395" l="1"/>
  <c r="AQ2395" s="1"/>
  <c r="AR2395" s="1"/>
  <c r="X2396"/>
  <c r="AO2396" s="1"/>
  <c r="AP2396" s="1"/>
  <c r="X2397" l="1"/>
  <c r="AO2397" s="1"/>
  <c r="AP2397" s="1"/>
  <c r="AE2396"/>
  <c r="AQ2396" s="1"/>
  <c r="AR2396" s="1"/>
  <c r="AE2397" l="1"/>
  <c r="AQ2397" s="1"/>
  <c r="AR2397" s="1"/>
  <c r="X2398"/>
  <c r="AO2398" s="1"/>
  <c r="AP2398" s="1"/>
  <c r="AE2398" l="1"/>
  <c r="AQ2398" s="1"/>
  <c r="AR2398" s="1"/>
  <c r="X2399"/>
  <c r="AO2399" s="1"/>
  <c r="AP2399" s="1"/>
  <c r="X2400" l="1"/>
  <c r="AO2400" s="1"/>
  <c r="AP2400" s="1"/>
  <c r="AE2399"/>
  <c r="AQ2399" s="1"/>
  <c r="AR2399" s="1"/>
  <c r="AE2400" l="1"/>
  <c r="AQ2400" s="1"/>
  <c r="AR2400" s="1"/>
  <c r="X2401"/>
  <c r="AO2401" s="1"/>
  <c r="AP2401" s="1"/>
  <c r="AE2401" l="1"/>
  <c r="AQ2401" s="1"/>
  <c r="AR2401" s="1"/>
  <c r="X2402"/>
  <c r="AO2402" l="1"/>
  <c r="AP2402" s="1"/>
  <c r="X2403"/>
  <c r="X2404" s="1"/>
  <c r="X2405" s="1"/>
  <c r="X2406" s="1"/>
  <c r="X2407" s="1"/>
  <c r="X2408" s="1"/>
  <c r="X2409" s="1"/>
  <c r="AE2402"/>
  <c r="X2410" l="1"/>
  <c r="X2411" s="1"/>
  <c r="X2412" s="1"/>
  <c r="X2413" s="1"/>
  <c r="AO2403"/>
  <c r="AP2403" s="1"/>
  <c r="AQ2402"/>
  <c r="AR2402" s="1"/>
  <c r="AE2403"/>
  <c r="X2414" l="1"/>
  <c r="X2415" s="1"/>
  <c r="X2416" s="1"/>
  <c r="AO2404"/>
  <c r="AQ2403"/>
  <c r="AR2403" s="1"/>
  <c r="AE2404"/>
  <c r="X2417" l="1"/>
  <c r="AQ2404"/>
  <c r="AR2404" s="1"/>
  <c r="AE2405"/>
  <c r="AE2406" s="1"/>
  <c r="AE2407" s="1"/>
  <c r="AE2408" s="1"/>
  <c r="AE2409" s="1"/>
  <c r="AP2404"/>
  <c r="AO2405"/>
  <c r="X2418" l="1"/>
  <c r="X2419" s="1"/>
  <c r="X2420" s="1"/>
  <c r="X2421" s="1"/>
  <c r="X2422" s="1"/>
  <c r="AE2410"/>
  <c r="AE2411" s="1"/>
  <c r="AE2412" s="1"/>
  <c r="AE2413" s="1"/>
  <c r="AP2405"/>
  <c r="AO2406"/>
  <c r="AQ2405"/>
  <c r="AR2405" s="1"/>
  <c r="X2423" l="1"/>
  <c r="X2424" s="1"/>
  <c r="X2425" s="1"/>
  <c r="AQ2406"/>
  <c r="AR2406" s="1"/>
  <c r="AE2414"/>
  <c r="AE2415" s="1"/>
  <c r="AE2416" s="1"/>
  <c r="AP2406"/>
  <c r="AO2407"/>
  <c r="X2426" l="1"/>
  <c r="X2427" s="1"/>
  <c r="X2428" s="1"/>
  <c r="AE2417"/>
  <c r="AQ2407"/>
  <c r="AQ2408" s="1"/>
  <c r="AP2407"/>
  <c r="AO2408"/>
  <c r="X2429" l="1"/>
  <c r="X2430" s="1"/>
  <c r="AE2418"/>
  <c r="AE2419" s="1"/>
  <c r="AE2420" s="1"/>
  <c r="AE2421" s="1"/>
  <c r="AE2422" s="1"/>
  <c r="AR2407"/>
  <c r="AR2408"/>
  <c r="AQ2409"/>
  <c r="AP2408"/>
  <c r="AO2409"/>
  <c r="X2431" l="1"/>
  <c r="AE2423"/>
  <c r="AE2424" s="1"/>
  <c r="AE2425" s="1"/>
  <c r="AR2409"/>
  <c r="AQ2410"/>
  <c r="AP2409"/>
  <c r="AO2410"/>
  <c r="X2432" l="1"/>
  <c r="AE2426"/>
  <c r="AE2427" s="1"/>
  <c r="AE2428" s="1"/>
  <c r="AR2410"/>
  <c r="AQ2411"/>
  <c r="AP2410"/>
  <c r="AO2411"/>
  <c r="X2433" l="1"/>
  <c r="X2434" s="1"/>
  <c r="AE2429"/>
  <c r="AE2430" s="1"/>
  <c r="AR2411"/>
  <c r="AQ2412"/>
  <c r="AP2411"/>
  <c r="AO2412"/>
  <c r="X2435" l="1"/>
  <c r="X2436" s="1"/>
  <c r="AE2431"/>
  <c r="AR2412"/>
  <c r="AQ2413"/>
  <c r="AP2412"/>
  <c r="AO2413"/>
  <c r="X2437" l="1"/>
  <c r="AE2432"/>
  <c r="AP2413"/>
  <c r="AO2414"/>
  <c r="AR2413"/>
  <c r="AQ2414"/>
  <c r="X2438" l="1"/>
  <c r="AE2433"/>
  <c r="AE2434" s="1"/>
  <c r="AP2414"/>
  <c r="AO2415"/>
  <c r="AR2414"/>
  <c r="AQ2415"/>
  <c r="X2439" l="1"/>
  <c r="X2440" s="1"/>
  <c r="AE2435"/>
  <c r="AE2436" s="1"/>
  <c r="AP2415"/>
  <c r="AO2416"/>
  <c r="AR2415"/>
  <c r="AQ2416"/>
  <c r="X2441" l="1"/>
  <c r="AE2437"/>
  <c r="AP2416"/>
  <c r="AO2417"/>
  <c r="AR2416"/>
  <c r="AQ2417"/>
  <c r="X2442" l="1"/>
  <c r="AE2438"/>
  <c r="AP2417"/>
  <c r="AO2418"/>
  <c r="AR2417"/>
  <c r="AQ2418"/>
  <c r="X2443" l="1"/>
  <c r="AE2439"/>
  <c r="AE2440" s="1"/>
  <c r="AP2418"/>
  <c r="AO2419"/>
  <c r="AR2418"/>
  <c r="AQ2419"/>
  <c r="X2444" l="1"/>
  <c r="X2445" s="1"/>
  <c r="AE2441"/>
  <c r="AP2419"/>
  <c r="AO2420"/>
  <c r="AR2419"/>
  <c r="AQ2420"/>
  <c r="X2446" l="1"/>
  <c r="AE2442"/>
  <c r="AP2420"/>
  <c r="AO2421"/>
  <c r="AR2420"/>
  <c r="AQ2421"/>
  <c r="X2447" l="1"/>
  <c r="AE2443"/>
  <c r="AR2421"/>
  <c r="AQ2422"/>
  <c r="AP2421"/>
  <c r="AO2422"/>
  <c r="X2448" l="1"/>
  <c r="AE2444"/>
  <c r="AE2445" s="1"/>
  <c r="AR2422"/>
  <c r="AQ2423"/>
  <c r="AP2422"/>
  <c r="AO2423"/>
  <c r="AE2446" l="1"/>
  <c r="X2449"/>
  <c r="X2450" s="1"/>
  <c r="AR2423"/>
  <c r="AQ2424"/>
  <c r="AP2423"/>
  <c r="AO2424"/>
  <c r="X2451" l="1"/>
  <c r="AE2447"/>
  <c r="AR2424"/>
  <c r="AQ2425"/>
  <c r="AP2424"/>
  <c r="AO2425"/>
  <c r="X2452" l="1"/>
  <c r="AE2448"/>
  <c r="AR2425"/>
  <c r="AQ2426"/>
  <c r="AP2425"/>
  <c r="AO2426"/>
  <c r="X2453" l="1"/>
  <c r="AE2449"/>
  <c r="AE2450" s="1"/>
  <c r="AR2426"/>
  <c r="AQ2427"/>
  <c r="AP2426"/>
  <c r="AO2427"/>
  <c r="AE2451" l="1"/>
  <c r="X2454"/>
  <c r="X2455" s="1"/>
  <c r="AR2427"/>
  <c r="AQ2428"/>
  <c r="AP2427"/>
  <c r="AO2428"/>
  <c r="X2456" l="1"/>
  <c r="AE2452"/>
  <c r="AR2428"/>
  <c r="AQ2429"/>
  <c r="AP2428"/>
  <c r="AO2429"/>
  <c r="X2457" l="1"/>
  <c r="AE2453"/>
  <c r="AP2429"/>
  <c r="AO2430"/>
  <c r="AR2429"/>
  <c r="AQ2430"/>
  <c r="X2458" l="1"/>
  <c r="AE2454"/>
  <c r="AE2455" s="1"/>
  <c r="AR2430"/>
  <c r="AQ2431"/>
  <c r="AP2430"/>
  <c r="AO2431"/>
  <c r="X2459" l="1"/>
  <c r="X2460" s="1"/>
  <c r="AE2456"/>
  <c r="AR2431"/>
  <c r="AQ2432"/>
  <c r="AP2431"/>
  <c r="AO2432"/>
  <c r="X2461" l="1"/>
  <c r="AE2457"/>
  <c r="AR2432"/>
  <c r="AQ2433"/>
  <c r="AP2432"/>
  <c r="AO2433"/>
  <c r="X2462" l="1"/>
  <c r="AE2458"/>
  <c r="AR2433"/>
  <c r="AQ2434"/>
  <c r="AP2433"/>
  <c r="AO2434"/>
  <c r="X2463" l="1"/>
  <c r="AE2459"/>
  <c r="AE2460" s="1"/>
  <c r="AP2434"/>
  <c r="AO2435"/>
  <c r="AR2434"/>
  <c r="AQ2435"/>
  <c r="AE2461" l="1"/>
  <c r="X2464"/>
  <c r="AP2435"/>
  <c r="AO2436"/>
  <c r="AR2435"/>
  <c r="AQ2436"/>
  <c r="X2465" l="1"/>
  <c r="X2466" s="1"/>
  <c r="AE2462"/>
  <c r="AP2436"/>
  <c r="AO2437"/>
  <c r="AR2436"/>
  <c r="AQ2437"/>
  <c r="X2467" l="1"/>
  <c r="AE2463"/>
  <c r="AP2437"/>
  <c r="AO2438"/>
  <c r="AR2437"/>
  <c r="AQ2438"/>
  <c r="X2468" l="1"/>
  <c r="AE2464"/>
  <c r="AP2438"/>
  <c r="AO2439"/>
  <c r="AR2438"/>
  <c r="AQ2439"/>
  <c r="X2469" l="1"/>
  <c r="AE2465"/>
  <c r="AE2466" s="1"/>
  <c r="AP2439"/>
  <c r="AO2440"/>
  <c r="AR2439"/>
  <c r="AQ2440"/>
  <c r="X2470" l="1"/>
  <c r="AE2467"/>
  <c r="AR2440"/>
  <c r="AQ2441"/>
  <c r="AP2440"/>
  <c r="AO2441"/>
  <c r="X2471" l="1"/>
  <c r="AE2468"/>
  <c r="AR2441"/>
  <c r="AQ2442"/>
  <c r="AP2441"/>
  <c r="AO2442"/>
  <c r="X2472" l="1"/>
  <c r="AE2469"/>
  <c r="AR2442"/>
  <c r="AQ2443"/>
  <c r="AP2442"/>
  <c r="AO2443"/>
  <c r="X2473" l="1"/>
  <c r="AE2470"/>
  <c r="AR2443"/>
  <c r="AQ2444"/>
  <c r="AP2443"/>
  <c r="AO2444"/>
  <c r="AE2471" l="1"/>
  <c r="X2474"/>
  <c r="AR2444"/>
  <c r="AQ2445"/>
  <c r="AP2444"/>
  <c r="AO2445"/>
  <c r="AE2472" l="1"/>
  <c r="X2475"/>
  <c r="AP2445"/>
  <c r="AO2446"/>
  <c r="AR2445"/>
  <c r="AQ2446"/>
  <c r="AE2473" l="1"/>
  <c r="X2476"/>
  <c r="AP2446"/>
  <c r="AO2447"/>
  <c r="AR2446"/>
  <c r="AQ2447"/>
  <c r="AE2474" l="1"/>
  <c r="X2477"/>
  <c r="AP2447"/>
  <c r="AO2448"/>
  <c r="AR2447"/>
  <c r="AQ2448"/>
  <c r="X2478" l="1"/>
  <c r="AE2475"/>
  <c r="AR2448"/>
  <c r="AQ2449"/>
  <c r="AP2448"/>
  <c r="AO2449"/>
  <c r="X2479" l="1"/>
  <c r="AE2476"/>
  <c r="AR2449"/>
  <c r="AQ2450"/>
  <c r="AP2449"/>
  <c r="AO2450"/>
  <c r="AE2477" l="1"/>
  <c r="X2480"/>
  <c r="AR2450"/>
  <c r="AQ2451"/>
  <c r="AP2450"/>
  <c r="AO2451"/>
  <c r="X2481" l="1"/>
  <c r="AE2478"/>
  <c r="AR2451"/>
  <c r="AQ2452"/>
  <c r="AP2451"/>
  <c r="AO2452"/>
  <c r="X2482" l="1"/>
  <c r="AE2479"/>
  <c r="AR2452"/>
  <c r="AQ2453"/>
  <c r="AP2452"/>
  <c r="AO2453"/>
  <c r="X2483" l="1"/>
  <c r="AE2480"/>
  <c r="AR2453"/>
  <c r="AQ2454"/>
  <c r="AP2453"/>
  <c r="AO2454"/>
  <c r="X2484" l="1"/>
  <c r="AE2481"/>
  <c r="AR2454"/>
  <c r="AQ2455"/>
  <c r="AP2454"/>
  <c r="AO2455"/>
  <c r="X2485" l="1"/>
  <c r="AE2482"/>
  <c r="AR2455"/>
  <c r="AQ2456"/>
  <c r="AP2455"/>
  <c r="AO2456"/>
  <c r="X2486" l="1"/>
  <c r="AE2483"/>
  <c r="AR2456"/>
  <c r="AQ2457"/>
  <c r="AP2456"/>
  <c r="AO2457"/>
  <c r="X2487" l="1"/>
  <c r="AE2484"/>
  <c r="AR2457"/>
  <c r="AQ2458"/>
  <c r="AP2457"/>
  <c r="AO2458"/>
  <c r="AE2485" l="1"/>
  <c r="X2488"/>
  <c r="AR2458"/>
  <c r="AQ2459"/>
  <c r="AP2458"/>
  <c r="AO2459"/>
  <c r="AE2486" l="1"/>
  <c r="X2489"/>
  <c r="AR2459"/>
  <c r="AQ2460"/>
  <c r="AP2459"/>
  <c r="AO2460"/>
  <c r="AE2487" l="1"/>
  <c r="X2490"/>
  <c r="AR2460"/>
  <c r="AQ2461"/>
  <c r="AP2460"/>
  <c r="AO2461"/>
  <c r="X2491" l="1"/>
  <c r="AE2488"/>
  <c r="AP2461"/>
  <c r="AO2462"/>
  <c r="AR2461"/>
  <c r="AQ2462"/>
  <c r="AE2489" l="1"/>
  <c r="X2492"/>
  <c r="AR2462"/>
  <c r="AQ2463"/>
  <c r="AP2462"/>
  <c r="AO2463"/>
  <c r="X2493" l="1"/>
  <c r="AE2490"/>
  <c r="AR2463"/>
  <c r="AQ2464"/>
  <c r="AP2463"/>
  <c r="AO2464"/>
  <c r="X2494" l="1"/>
  <c r="AE2491"/>
  <c r="AR2464"/>
  <c r="AQ2465"/>
  <c r="AP2464"/>
  <c r="AO2465"/>
  <c r="AE2492" l="1"/>
  <c r="AP2465"/>
  <c r="AO2466"/>
  <c r="X2495"/>
  <c r="AR2465"/>
  <c r="AQ2466"/>
  <c r="AE2493" l="1"/>
  <c r="AP2466"/>
  <c r="AO2467"/>
  <c r="X2496"/>
  <c r="AR2466"/>
  <c r="AQ2467"/>
  <c r="AE2494" l="1"/>
  <c r="AP2467"/>
  <c r="AO2468"/>
  <c r="AR2467"/>
  <c r="AQ2468"/>
  <c r="X2497"/>
  <c r="AR2468" l="1"/>
  <c r="AQ2469"/>
  <c r="AE2495"/>
  <c r="AP2468"/>
  <c r="AO2469"/>
  <c r="X2498"/>
  <c r="X2499" l="1"/>
  <c r="AR2469"/>
  <c r="AQ2470"/>
  <c r="AE2496"/>
  <c r="AP2469"/>
  <c r="AO2470"/>
  <c r="AR2470" l="1"/>
  <c r="AQ2471"/>
  <c r="X2500"/>
  <c r="AE2497"/>
  <c r="AP2470"/>
  <c r="AO2471"/>
  <c r="AR2471" l="1"/>
  <c r="AQ2472"/>
  <c r="X2501"/>
  <c r="AP2471"/>
  <c r="AO2472"/>
  <c r="AE2498"/>
  <c r="AR2472" l="1"/>
  <c r="AQ2473"/>
  <c r="AP2472"/>
  <c r="AO2473"/>
  <c r="AE2499"/>
  <c r="AP2473" l="1"/>
  <c r="AO2474"/>
  <c r="AR2473"/>
  <c r="AQ2474"/>
  <c r="AE2500"/>
  <c r="AR2474" l="1"/>
  <c r="AQ2475"/>
  <c r="AP2474"/>
  <c r="AO2475"/>
  <c r="AE2501"/>
  <c r="AR2475" l="1"/>
  <c r="AQ2476"/>
  <c r="AP2475"/>
  <c r="AO2476"/>
  <c r="AR2476" l="1"/>
  <c r="AQ2477"/>
  <c r="AP2476"/>
  <c r="AO2477"/>
  <c r="AR2477" l="1"/>
  <c r="AQ2478"/>
  <c r="AP2477"/>
  <c r="AO2478"/>
  <c r="AR2478" l="1"/>
  <c r="AQ2479"/>
  <c r="AP2478"/>
  <c r="AO2479"/>
  <c r="AR2479" l="1"/>
  <c r="AQ2480"/>
  <c r="AP2479"/>
  <c r="AO2480"/>
  <c r="AR2480" l="1"/>
  <c r="AQ2481"/>
  <c r="AP2480"/>
  <c r="AO2481"/>
  <c r="AR2481" l="1"/>
  <c r="AQ2482"/>
  <c r="AP2481"/>
  <c r="AO2482"/>
  <c r="AR2482" l="1"/>
  <c r="AQ2483"/>
  <c r="AP2482"/>
  <c r="AO2483"/>
  <c r="AR2483" l="1"/>
  <c r="AQ2484"/>
  <c r="AP2483"/>
  <c r="AO2484"/>
  <c r="AR2484" l="1"/>
  <c r="AQ2485"/>
  <c r="AP2484"/>
  <c r="AO2485"/>
  <c r="AR2485" l="1"/>
  <c r="AQ2486"/>
  <c r="AP2485"/>
  <c r="AO2486"/>
  <c r="AR2486" l="1"/>
  <c r="AQ2487"/>
  <c r="AP2486"/>
  <c r="AO2487"/>
  <c r="AR2487" l="1"/>
  <c r="AQ2488"/>
  <c r="AP2487"/>
  <c r="AO2488"/>
  <c r="AR2488" l="1"/>
  <c r="AQ2489"/>
  <c r="AP2488"/>
  <c r="AO2489"/>
  <c r="AR2489" l="1"/>
  <c r="AQ2490"/>
  <c r="AP2489"/>
  <c r="AO2490"/>
  <c r="AR2490" l="1"/>
  <c r="AQ2491"/>
  <c r="AP2490"/>
  <c r="AO2491"/>
  <c r="AR2491" l="1"/>
  <c r="AQ2492"/>
  <c r="AP2491"/>
  <c r="AO2492"/>
  <c r="AR2492" l="1"/>
  <c r="AQ2493"/>
  <c r="AP2492"/>
  <c r="AO2493"/>
  <c r="AR2493" l="1"/>
  <c r="AQ2494"/>
  <c r="AP2493"/>
  <c r="AO2494"/>
  <c r="AR2494" l="1"/>
  <c r="AQ2495"/>
  <c r="AP2494"/>
  <c r="AO2495"/>
  <c r="AR2495" l="1"/>
  <c r="AQ2496"/>
  <c r="AP2495"/>
  <c r="AO2496"/>
  <c r="AR2496" l="1"/>
  <c r="AQ2497"/>
  <c r="AP2496"/>
  <c r="AO2497"/>
  <c r="AR2497" l="1"/>
  <c r="AQ2498"/>
  <c r="AP2497"/>
  <c r="AO2498"/>
  <c r="AR2498" l="1"/>
  <c r="AQ2499"/>
  <c r="AP2498"/>
  <c r="AO2499"/>
  <c r="AR2499" l="1"/>
  <c r="AQ2500"/>
  <c r="AP2499"/>
  <c r="AO2500"/>
  <c r="AR2500" l="1"/>
  <c r="AQ2501"/>
  <c r="AR2501" s="1"/>
  <c r="E22" i="3" s="1"/>
  <c r="AP2500" i="2"/>
  <c r="AO2501"/>
  <c r="AP2501" s="1"/>
  <c r="D22" i="3" s="1"/>
</calcChain>
</file>

<file path=xl/sharedStrings.xml><?xml version="1.0" encoding="utf-8"?>
<sst xmlns="http://schemas.openxmlformats.org/spreadsheetml/2006/main" count="84" uniqueCount="58">
  <si>
    <t>Close</t>
  </si>
  <si>
    <t>High</t>
  </si>
  <si>
    <t>Low</t>
  </si>
  <si>
    <t>Fast SMA</t>
  </si>
  <si>
    <t>Slow SMA</t>
  </si>
  <si>
    <t>Parameters</t>
  </si>
  <si>
    <t>Signal</t>
  </si>
  <si>
    <t>Returns</t>
  </si>
  <si>
    <t>Returns+</t>
  </si>
  <si>
    <t>Returns-</t>
  </si>
  <si>
    <t>RSI</t>
  </si>
  <si>
    <t>DATE</t>
  </si>
  <si>
    <t xml:space="preserve"> 12/09/2008</t>
  </si>
  <si>
    <t xml:space="preserve"> 15/09/2008</t>
  </si>
  <si>
    <t xml:space="preserve"> 16/09/2008</t>
  </si>
  <si>
    <t xml:space="preserve"> 17/09/2008</t>
  </si>
  <si>
    <t xml:space="preserve"> 18/09/2008</t>
  </si>
  <si>
    <t xml:space="preserve"> 19/09/2008</t>
  </si>
  <si>
    <t xml:space="preserve"> 22/09/2008</t>
  </si>
  <si>
    <t xml:space="preserve"> 23/09/2008</t>
  </si>
  <si>
    <t xml:space="preserve"> 24/09/2008</t>
  </si>
  <si>
    <t xml:space="preserve"> 25/09/2008</t>
  </si>
  <si>
    <t xml:space="preserve"> 26/09/2008</t>
  </si>
  <si>
    <t xml:space="preserve"> 29/09/2008</t>
  </si>
  <si>
    <t xml:space="preserve"> 30/09/2008</t>
  </si>
  <si>
    <t>Single SMA</t>
  </si>
  <si>
    <t>Price Index</t>
  </si>
  <si>
    <t>Gross Returns</t>
  </si>
  <si>
    <t>Price In/Single</t>
  </si>
  <si>
    <t>Price Out/Single</t>
  </si>
  <si>
    <t>Price In/Cross</t>
  </si>
  <si>
    <t>Price Out/Cross</t>
  </si>
  <si>
    <t>Gross Return</t>
  </si>
  <si>
    <t>Net Return</t>
  </si>
  <si>
    <t>Cum. Value</t>
  </si>
  <si>
    <t>BUY</t>
  </si>
  <si>
    <t>SMA Crossing</t>
  </si>
  <si>
    <t>Mean</t>
  </si>
  <si>
    <t>Std. Dev.</t>
  </si>
  <si>
    <t>Minimum</t>
  </si>
  <si>
    <t>Maximum</t>
  </si>
  <si>
    <t>Mean+</t>
  </si>
  <si>
    <t>Mean-</t>
  </si>
  <si>
    <t>P/L</t>
  </si>
  <si>
    <t>Win Rate</t>
  </si>
  <si>
    <t>Expectation Index</t>
  </si>
  <si>
    <t>Expected return</t>
  </si>
  <si>
    <t>Fibonacci</t>
  </si>
  <si>
    <t>Min</t>
  </si>
  <si>
    <t>Max</t>
  </si>
  <si>
    <t>Distance</t>
  </si>
  <si>
    <t>23.6%</t>
  </si>
  <si>
    <t>38.2%</t>
  </si>
  <si>
    <t>61.8%</t>
  </si>
  <si>
    <t>HiMark</t>
  </si>
  <si>
    <t>DD Single</t>
  </si>
  <si>
    <t>DD Cross</t>
  </si>
  <si>
    <t>Drawdown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</si>
</sst>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sz val="12"/>
      <name val="Arial Greek"/>
      <charset val="161"/>
    </font>
    <font>
      <sz val="1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2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0" fontId="0" fillId="0" borderId="1" xfId="0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</cellXfs>
  <cellStyles count="3">
    <cellStyle name="Κανονικό" xfId="0" builtinId="0"/>
    <cellStyle name="Κανονικό 2" xfId="1"/>
    <cellStyle name="Κανονικό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01"/>
  <sheetViews>
    <sheetView workbookViewId="0">
      <pane xSplit="1" ySplit="1" topLeftCell="B2466" activePane="bottomRight" state="frozen"/>
      <selection pane="topRight" activeCell="B1" sqref="B1"/>
      <selection pane="bottomLeft" activeCell="A2" sqref="A2"/>
      <selection pane="bottomRight" activeCell="B2491" sqref="B2491"/>
    </sheetView>
  </sheetViews>
  <sheetFormatPr defaultRowHeight="15.75"/>
  <cols>
    <col min="1" max="4" width="15.7109375" style="6" customWidth="1"/>
  </cols>
  <sheetData>
    <row r="1" spans="1:4">
      <c r="A1" s="1" t="s">
        <v>11</v>
      </c>
      <c r="B1" s="2" t="s">
        <v>0</v>
      </c>
      <c r="C1" s="2" t="s">
        <v>1</v>
      </c>
      <c r="D1" s="2" t="s">
        <v>2</v>
      </c>
    </row>
    <row r="2" spans="1:4">
      <c r="A2" s="3">
        <v>36894</v>
      </c>
      <c r="B2" s="5">
        <v>20.100000000000001</v>
      </c>
      <c r="C2" s="5">
        <v>20.149999999999999</v>
      </c>
      <c r="D2" s="5">
        <v>18.89</v>
      </c>
    </row>
    <row r="3" spans="1:4">
      <c r="A3" s="3">
        <v>36895</v>
      </c>
      <c r="B3" s="5">
        <v>19.53</v>
      </c>
      <c r="C3" s="5">
        <v>20.22</v>
      </c>
      <c r="D3" s="5">
        <v>19.36</v>
      </c>
    </row>
    <row r="4" spans="1:4">
      <c r="A4" s="3">
        <v>36896</v>
      </c>
      <c r="B4" s="5">
        <v>19.170000000000002</v>
      </c>
      <c r="C4" s="5">
        <v>19.72</v>
      </c>
      <c r="D4" s="5">
        <v>18.68</v>
      </c>
    </row>
    <row r="5" spans="1:4">
      <c r="A5" s="3">
        <v>36899</v>
      </c>
      <c r="B5" s="5">
        <v>19.18</v>
      </c>
      <c r="C5" s="5">
        <v>19.489999999999998</v>
      </c>
      <c r="D5" s="5">
        <v>19</v>
      </c>
    </row>
    <row r="6" spans="1:4">
      <c r="A6" s="3">
        <v>36900</v>
      </c>
      <c r="B6" s="5">
        <v>18.8</v>
      </c>
      <c r="C6" s="5">
        <v>19.41</v>
      </c>
      <c r="D6" s="5">
        <v>18.68</v>
      </c>
    </row>
    <row r="7" spans="1:4">
      <c r="A7" s="3">
        <v>36901</v>
      </c>
      <c r="B7" s="5">
        <v>18.579999999999998</v>
      </c>
      <c r="C7" s="5">
        <v>18.940000000000001</v>
      </c>
      <c r="D7" s="5">
        <v>18.38</v>
      </c>
    </row>
    <row r="8" spans="1:4">
      <c r="A8" s="3">
        <v>36902</v>
      </c>
      <c r="B8" s="5">
        <v>19.63</v>
      </c>
      <c r="C8" s="5">
        <v>20.13</v>
      </c>
      <c r="D8" s="5">
        <v>18.600000000000001</v>
      </c>
    </row>
    <row r="9" spans="1:4">
      <c r="A9" s="3">
        <v>36903</v>
      </c>
      <c r="B9" s="5">
        <v>19.87</v>
      </c>
      <c r="C9" s="5">
        <v>20.56</v>
      </c>
      <c r="D9" s="5">
        <v>19.66</v>
      </c>
    </row>
    <row r="10" spans="1:4">
      <c r="A10" s="3">
        <v>36906</v>
      </c>
      <c r="B10" s="5">
        <v>19.170000000000002</v>
      </c>
      <c r="C10" s="5">
        <v>19.829999999999998</v>
      </c>
      <c r="D10" s="5">
        <v>19.07</v>
      </c>
    </row>
    <row r="11" spans="1:4">
      <c r="A11" s="3">
        <v>36907</v>
      </c>
      <c r="B11" s="5">
        <v>19.11</v>
      </c>
      <c r="C11" s="5">
        <v>19.510000000000002</v>
      </c>
      <c r="D11" s="5">
        <v>18.940000000000001</v>
      </c>
    </row>
    <row r="12" spans="1:4">
      <c r="A12" s="3">
        <v>36908</v>
      </c>
      <c r="B12" s="5">
        <v>19.399999999999999</v>
      </c>
      <c r="C12" s="5">
        <v>19.63</v>
      </c>
      <c r="D12" s="5">
        <v>18.93</v>
      </c>
    </row>
    <row r="13" spans="1:4">
      <c r="A13" s="3">
        <v>36909</v>
      </c>
      <c r="B13" s="5">
        <v>19.53</v>
      </c>
      <c r="C13" s="5">
        <v>19.739999999999998</v>
      </c>
      <c r="D13" s="5">
        <v>19.46</v>
      </c>
    </row>
    <row r="14" spans="1:4">
      <c r="A14" s="3">
        <v>36910</v>
      </c>
      <c r="B14" s="5">
        <v>19.309999999999999</v>
      </c>
      <c r="C14" s="5">
        <v>19.53</v>
      </c>
      <c r="D14" s="5">
        <v>19.170000000000002</v>
      </c>
    </row>
    <row r="15" spans="1:4">
      <c r="A15" s="3">
        <v>36913</v>
      </c>
      <c r="B15" s="5">
        <v>18.739999999999998</v>
      </c>
      <c r="C15" s="5">
        <v>19.41</v>
      </c>
      <c r="D15" s="5">
        <v>18.68</v>
      </c>
    </row>
    <row r="16" spans="1:4">
      <c r="A16" s="3">
        <v>36914</v>
      </c>
      <c r="B16" s="5">
        <v>18.399999999999999</v>
      </c>
      <c r="C16" s="5">
        <v>18.89</v>
      </c>
      <c r="D16" s="5">
        <v>18.3</v>
      </c>
    </row>
    <row r="17" spans="1:4">
      <c r="A17" s="3">
        <v>36915</v>
      </c>
      <c r="B17" s="5">
        <v>18.27</v>
      </c>
      <c r="C17" s="5">
        <v>18.72</v>
      </c>
      <c r="D17" s="5">
        <v>18.2</v>
      </c>
    </row>
    <row r="18" spans="1:4">
      <c r="A18" s="3">
        <v>36916</v>
      </c>
      <c r="B18" s="5">
        <v>18.329999999999998</v>
      </c>
      <c r="C18" s="5">
        <v>18.46</v>
      </c>
      <c r="D18" s="5">
        <v>18.100000000000001</v>
      </c>
    </row>
    <row r="19" spans="1:4">
      <c r="A19" s="3">
        <v>36917</v>
      </c>
      <c r="B19" s="5">
        <v>18.350000000000001</v>
      </c>
      <c r="C19" s="5">
        <v>18.7</v>
      </c>
      <c r="D19" s="5">
        <v>18.32</v>
      </c>
    </row>
    <row r="20" spans="1:4">
      <c r="A20" s="3">
        <v>36920</v>
      </c>
      <c r="B20" s="5">
        <v>18.079999999999998</v>
      </c>
      <c r="C20" s="5">
        <v>18.36</v>
      </c>
      <c r="D20" s="5">
        <v>18.04</v>
      </c>
    </row>
    <row r="21" spans="1:4">
      <c r="A21" s="3">
        <v>36921</v>
      </c>
      <c r="B21" s="5">
        <v>18.78</v>
      </c>
      <c r="C21" s="5">
        <v>18.809999999999999</v>
      </c>
      <c r="D21" s="5">
        <v>18.14</v>
      </c>
    </row>
    <row r="22" spans="1:4">
      <c r="A22" s="3">
        <v>36922</v>
      </c>
      <c r="B22" s="5">
        <v>19.46</v>
      </c>
      <c r="C22" s="5">
        <v>19.649999999999999</v>
      </c>
      <c r="D22" s="5">
        <v>18.88</v>
      </c>
    </row>
    <row r="23" spans="1:4">
      <c r="A23" s="3">
        <v>36923</v>
      </c>
      <c r="B23" s="5">
        <v>19.399999999999999</v>
      </c>
      <c r="C23" s="5">
        <v>19.59</v>
      </c>
      <c r="D23" s="5">
        <v>19.170000000000002</v>
      </c>
    </row>
    <row r="24" spans="1:4">
      <c r="A24" s="3">
        <v>36924</v>
      </c>
      <c r="B24" s="5">
        <v>18.84</v>
      </c>
      <c r="C24" s="5">
        <v>19.399999999999999</v>
      </c>
      <c r="D24" s="5">
        <v>18.78</v>
      </c>
    </row>
    <row r="25" spans="1:4">
      <c r="A25" s="3">
        <v>36927</v>
      </c>
      <c r="B25" s="5">
        <v>18.670000000000002</v>
      </c>
      <c r="C25" s="5">
        <v>18.78</v>
      </c>
      <c r="D25" s="5">
        <v>18.559999999999999</v>
      </c>
    </row>
    <row r="26" spans="1:4">
      <c r="A26" s="3">
        <v>36928</v>
      </c>
      <c r="B26" s="5">
        <v>18.95</v>
      </c>
      <c r="C26" s="5">
        <v>19.05</v>
      </c>
      <c r="D26" s="5">
        <v>18.68</v>
      </c>
    </row>
    <row r="27" spans="1:4">
      <c r="A27" s="3">
        <v>36929</v>
      </c>
      <c r="B27" s="5">
        <v>18.89</v>
      </c>
      <c r="C27" s="5">
        <v>19.170000000000002</v>
      </c>
      <c r="D27" s="5">
        <v>18.79</v>
      </c>
    </row>
    <row r="28" spans="1:4">
      <c r="A28" s="3">
        <v>36930</v>
      </c>
      <c r="B28" s="5">
        <v>19.14</v>
      </c>
      <c r="C28" s="5">
        <v>19.170000000000002</v>
      </c>
      <c r="D28" s="5">
        <v>18.670000000000002</v>
      </c>
    </row>
    <row r="29" spans="1:4">
      <c r="A29" s="3">
        <v>36931</v>
      </c>
      <c r="B29" s="5">
        <v>19.07</v>
      </c>
      <c r="C29" s="5">
        <v>19.170000000000002</v>
      </c>
      <c r="D29" s="5">
        <v>18.95</v>
      </c>
    </row>
    <row r="30" spans="1:4">
      <c r="A30" s="3">
        <v>36934</v>
      </c>
      <c r="B30" s="5">
        <v>18.940000000000001</v>
      </c>
      <c r="C30" s="5">
        <v>19.07</v>
      </c>
      <c r="D30" s="5">
        <v>18.62</v>
      </c>
    </row>
    <row r="31" spans="1:4">
      <c r="A31" s="3">
        <v>36935</v>
      </c>
      <c r="B31" s="5">
        <v>19.03</v>
      </c>
      <c r="C31" s="5">
        <v>19.38</v>
      </c>
      <c r="D31" s="5">
        <v>18.93</v>
      </c>
    </row>
    <row r="32" spans="1:4">
      <c r="A32" s="3">
        <v>36936</v>
      </c>
      <c r="B32" s="5">
        <v>19.16</v>
      </c>
      <c r="C32" s="5">
        <v>19.309999999999999</v>
      </c>
      <c r="D32" s="5">
        <v>19.04</v>
      </c>
    </row>
    <row r="33" spans="1:4">
      <c r="A33" s="3">
        <v>36937</v>
      </c>
      <c r="B33" s="5">
        <v>18.98</v>
      </c>
      <c r="C33" s="5">
        <v>19.18</v>
      </c>
      <c r="D33" s="5">
        <v>18.93</v>
      </c>
    </row>
    <row r="34" spans="1:4">
      <c r="A34" s="3">
        <v>36938</v>
      </c>
      <c r="B34" s="5">
        <v>18.89</v>
      </c>
      <c r="C34" s="5">
        <v>19</v>
      </c>
      <c r="D34" s="5">
        <v>18.75</v>
      </c>
    </row>
    <row r="35" spans="1:4">
      <c r="A35" s="3">
        <v>36941</v>
      </c>
      <c r="B35" s="5">
        <v>18.850000000000001</v>
      </c>
      <c r="C35" s="5">
        <v>18.97</v>
      </c>
      <c r="D35" s="5">
        <v>18.68</v>
      </c>
    </row>
    <row r="36" spans="1:4">
      <c r="A36" s="3">
        <v>36942</v>
      </c>
      <c r="B36" s="5">
        <v>19.18</v>
      </c>
      <c r="C36" s="5">
        <v>19.309999999999999</v>
      </c>
      <c r="D36" s="5">
        <v>18.89</v>
      </c>
    </row>
    <row r="37" spans="1:4">
      <c r="A37" s="3">
        <v>36943</v>
      </c>
      <c r="B37" s="5">
        <v>18.8</v>
      </c>
      <c r="C37" s="5">
        <v>19.41</v>
      </c>
      <c r="D37" s="5">
        <v>18.72</v>
      </c>
    </row>
    <row r="38" spans="1:4">
      <c r="A38" s="3">
        <v>36944</v>
      </c>
      <c r="B38" s="5">
        <v>18.739999999999998</v>
      </c>
      <c r="C38" s="5">
        <v>19.11</v>
      </c>
      <c r="D38" s="5">
        <v>18.66</v>
      </c>
    </row>
    <row r="39" spans="1:4">
      <c r="A39" s="3">
        <v>36945</v>
      </c>
      <c r="B39" s="5">
        <v>18.670000000000002</v>
      </c>
      <c r="C39" s="5">
        <v>18.829999999999998</v>
      </c>
      <c r="D39" s="5">
        <v>18.53</v>
      </c>
    </row>
    <row r="40" spans="1:4">
      <c r="A40" s="3">
        <v>36949</v>
      </c>
      <c r="B40" s="5">
        <v>18.489999999999998</v>
      </c>
      <c r="C40" s="5">
        <v>18.71</v>
      </c>
      <c r="D40" s="5">
        <v>18.440000000000001</v>
      </c>
    </row>
    <row r="41" spans="1:4">
      <c r="A41" s="3">
        <v>36950</v>
      </c>
      <c r="B41" s="5">
        <v>18.559999999999999</v>
      </c>
      <c r="C41" s="5">
        <v>18.72</v>
      </c>
      <c r="D41" s="5">
        <v>18.440000000000001</v>
      </c>
    </row>
    <row r="42" spans="1:4">
      <c r="A42" s="3">
        <v>36951</v>
      </c>
      <c r="B42" s="5">
        <v>18.559999999999999</v>
      </c>
      <c r="C42" s="5">
        <v>18.75</v>
      </c>
      <c r="D42" s="5">
        <v>18.43</v>
      </c>
    </row>
    <row r="43" spans="1:4">
      <c r="A43" s="3">
        <v>36952</v>
      </c>
      <c r="B43" s="5">
        <v>18.809999999999999</v>
      </c>
      <c r="C43" s="5">
        <v>18.850000000000001</v>
      </c>
      <c r="D43" s="5">
        <v>18.43</v>
      </c>
    </row>
    <row r="44" spans="1:4">
      <c r="A44" s="3">
        <v>36955</v>
      </c>
      <c r="B44" s="5">
        <v>19.079999999999998</v>
      </c>
      <c r="C44" s="5">
        <v>19.170000000000002</v>
      </c>
      <c r="D44" s="5">
        <v>18.809999999999999</v>
      </c>
    </row>
    <row r="45" spans="1:4">
      <c r="A45" s="3">
        <v>36956</v>
      </c>
      <c r="B45" s="5">
        <v>19.11</v>
      </c>
      <c r="C45" s="5">
        <v>19.2</v>
      </c>
      <c r="D45" s="5">
        <v>19.079999999999998</v>
      </c>
    </row>
    <row r="46" spans="1:4">
      <c r="A46" s="3">
        <v>36957</v>
      </c>
      <c r="B46" s="5">
        <v>19.16</v>
      </c>
      <c r="C46" s="5">
        <v>19.170000000000002</v>
      </c>
      <c r="D46" s="5">
        <v>19</v>
      </c>
    </row>
    <row r="47" spans="1:4">
      <c r="A47" s="3">
        <v>36958</v>
      </c>
      <c r="B47" s="5">
        <v>19.75</v>
      </c>
      <c r="C47" s="5">
        <v>19.79</v>
      </c>
      <c r="D47" s="5">
        <v>19.170000000000002</v>
      </c>
    </row>
    <row r="48" spans="1:4">
      <c r="A48" s="3">
        <v>36959</v>
      </c>
      <c r="B48" s="5">
        <v>19.79</v>
      </c>
      <c r="C48" s="5">
        <v>20.010000000000002</v>
      </c>
      <c r="D48" s="5">
        <v>19.68</v>
      </c>
    </row>
    <row r="49" spans="1:4">
      <c r="A49" s="3">
        <v>36962</v>
      </c>
      <c r="B49" s="5">
        <v>19.690000000000001</v>
      </c>
      <c r="C49" s="5">
        <v>19.79</v>
      </c>
      <c r="D49" s="5">
        <v>19.600000000000001</v>
      </c>
    </row>
    <row r="50" spans="1:4">
      <c r="A50" s="3">
        <v>36963</v>
      </c>
      <c r="B50" s="5">
        <v>19.510000000000002</v>
      </c>
      <c r="C50" s="5">
        <v>19.62</v>
      </c>
      <c r="D50" s="5">
        <v>19.399999999999999</v>
      </c>
    </row>
    <row r="51" spans="1:4">
      <c r="A51" s="3">
        <v>36964</v>
      </c>
      <c r="B51" s="5">
        <v>18.579999999999998</v>
      </c>
      <c r="C51" s="5">
        <v>19.68</v>
      </c>
      <c r="D51" s="5">
        <v>18.46</v>
      </c>
    </row>
    <row r="52" spans="1:4">
      <c r="A52" s="3">
        <v>36965</v>
      </c>
      <c r="B52" s="5">
        <v>18.809999999999999</v>
      </c>
      <c r="C52" s="5">
        <v>19.52</v>
      </c>
      <c r="D52" s="5">
        <v>18.579999999999998</v>
      </c>
    </row>
    <row r="53" spans="1:4">
      <c r="A53" s="3">
        <v>36966</v>
      </c>
      <c r="B53" s="5">
        <v>18.8</v>
      </c>
      <c r="C53" s="5">
        <v>18.95</v>
      </c>
      <c r="D53" s="5">
        <v>18.68</v>
      </c>
    </row>
    <row r="54" spans="1:4">
      <c r="A54" s="3">
        <v>36969</v>
      </c>
      <c r="B54" s="5">
        <v>18.62</v>
      </c>
      <c r="C54" s="5">
        <v>18.75</v>
      </c>
      <c r="D54" s="5">
        <v>18.579999999999998</v>
      </c>
    </row>
    <row r="55" spans="1:4">
      <c r="A55" s="3">
        <v>36970</v>
      </c>
      <c r="B55" s="5">
        <v>18.95</v>
      </c>
      <c r="C55" s="5">
        <v>19.07</v>
      </c>
      <c r="D55" s="5">
        <v>18.61</v>
      </c>
    </row>
    <row r="56" spans="1:4">
      <c r="A56" s="3">
        <v>36971</v>
      </c>
      <c r="B56" s="5">
        <v>19</v>
      </c>
      <c r="C56" s="5">
        <v>19.07</v>
      </c>
      <c r="D56" s="5">
        <v>18.68</v>
      </c>
    </row>
    <row r="57" spans="1:4">
      <c r="A57" s="3">
        <v>36972</v>
      </c>
      <c r="B57" s="5">
        <v>18.850000000000001</v>
      </c>
      <c r="C57" s="5">
        <v>19</v>
      </c>
      <c r="D57" s="5">
        <v>18.78</v>
      </c>
    </row>
    <row r="58" spans="1:4">
      <c r="A58" s="3">
        <v>36973</v>
      </c>
      <c r="B58" s="5">
        <v>19.03</v>
      </c>
      <c r="C58" s="5">
        <v>19.2</v>
      </c>
      <c r="D58" s="5">
        <v>18.88</v>
      </c>
    </row>
    <row r="59" spans="1:4">
      <c r="A59" s="3">
        <v>36976</v>
      </c>
      <c r="B59" s="5">
        <v>19.21</v>
      </c>
      <c r="C59" s="5">
        <v>19.260000000000002</v>
      </c>
      <c r="D59" s="5">
        <v>18.98</v>
      </c>
    </row>
    <row r="60" spans="1:4">
      <c r="A60" s="3">
        <v>36977</v>
      </c>
      <c r="B60" s="5">
        <v>19.13</v>
      </c>
      <c r="C60" s="5">
        <v>19.43</v>
      </c>
      <c r="D60" s="5">
        <v>19.11</v>
      </c>
    </row>
    <row r="61" spans="1:4">
      <c r="A61" s="3">
        <v>36978</v>
      </c>
      <c r="B61" s="5">
        <v>19.170000000000002</v>
      </c>
      <c r="C61" s="5">
        <v>19.21</v>
      </c>
      <c r="D61" s="5">
        <v>19.11</v>
      </c>
    </row>
    <row r="62" spans="1:4">
      <c r="A62" s="3">
        <v>36979</v>
      </c>
      <c r="B62" s="5">
        <v>18.78</v>
      </c>
      <c r="C62" s="5">
        <v>19.11</v>
      </c>
      <c r="D62" s="5">
        <v>18.68</v>
      </c>
    </row>
    <row r="63" spans="1:4">
      <c r="A63" s="3">
        <v>36980</v>
      </c>
      <c r="B63" s="5">
        <v>18.95</v>
      </c>
      <c r="C63" s="5">
        <v>19.07</v>
      </c>
      <c r="D63" s="5">
        <v>18.68</v>
      </c>
    </row>
    <row r="64" spans="1:4">
      <c r="A64" s="3">
        <v>36983</v>
      </c>
      <c r="B64" s="5">
        <v>18.8</v>
      </c>
      <c r="C64" s="5">
        <v>18.940000000000001</v>
      </c>
      <c r="D64" s="5">
        <v>18.72</v>
      </c>
    </row>
    <row r="65" spans="1:4">
      <c r="A65" s="3">
        <v>36984</v>
      </c>
      <c r="B65" s="5">
        <v>18.78</v>
      </c>
      <c r="C65" s="5">
        <v>18.829999999999998</v>
      </c>
      <c r="D65" s="5">
        <v>18.62</v>
      </c>
    </row>
    <row r="66" spans="1:4">
      <c r="A66" s="3">
        <v>36985</v>
      </c>
      <c r="B66" s="5">
        <v>18.809999999999999</v>
      </c>
      <c r="C66" s="5">
        <v>18.95</v>
      </c>
      <c r="D66" s="5">
        <v>18.55</v>
      </c>
    </row>
    <row r="67" spans="1:4">
      <c r="A67" s="3">
        <v>36986</v>
      </c>
      <c r="B67" s="5">
        <v>19.2</v>
      </c>
      <c r="C67" s="5">
        <v>19.37</v>
      </c>
      <c r="D67" s="5">
        <v>18.829999999999998</v>
      </c>
    </row>
    <row r="68" spans="1:4">
      <c r="A68" s="3">
        <v>36987</v>
      </c>
      <c r="B68" s="5">
        <v>19.45</v>
      </c>
      <c r="C68" s="5">
        <v>19.62</v>
      </c>
      <c r="D68" s="5">
        <v>19.38</v>
      </c>
    </row>
    <row r="69" spans="1:4">
      <c r="A69" s="3">
        <v>36990</v>
      </c>
      <c r="B69" s="5">
        <v>19.45</v>
      </c>
      <c r="C69" s="5">
        <v>19.62</v>
      </c>
      <c r="D69" s="5">
        <v>19.27</v>
      </c>
    </row>
    <row r="70" spans="1:4">
      <c r="A70" s="3">
        <v>36991</v>
      </c>
      <c r="B70" s="5">
        <v>19.87</v>
      </c>
      <c r="C70" s="5">
        <v>19.91</v>
      </c>
      <c r="D70" s="5">
        <v>19.399999999999999</v>
      </c>
    </row>
    <row r="71" spans="1:4">
      <c r="A71" s="3">
        <v>36992</v>
      </c>
      <c r="B71" s="5">
        <v>19.73</v>
      </c>
      <c r="C71" s="5">
        <v>19.760000000000002</v>
      </c>
      <c r="D71" s="5">
        <v>19.57</v>
      </c>
    </row>
    <row r="72" spans="1:4">
      <c r="A72" s="3">
        <v>36993</v>
      </c>
      <c r="B72" s="5">
        <v>20.43</v>
      </c>
      <c r="C72" s="5">
        <v>20.65</v>
      </c>
      <c r="D72" s="5">
        <v>19.62</v>
      </c>
    </row>
    <row r="73" spans="1:4">
      <c r="A73" s="3">
        <v>36998</v>
      </c>
      <c r="B73" s="5">
        <v>21.04</v>
      </c>
      <c r="C73" s="5">
        <v>21.08</v>
      </c>
      <c r="D73" s="5">
        <v>20.43</v>
      </c>
    </row>
    <row r="74" spans="1:4">
      <c r="A74" s="3">
        <v>36999</v>
      </c>
      <c r="B74" s="5">
        <v>21.77</v>
      </c>
      <c r="C74" s="5">
        <v>21.95</v>
      </c>
      <c r="D74" s="5">
        <v>21.04</v>
      </c>
    </row>
    <row r="75" spans="1:4">
      <c r="A75" s="3">
        <v>37000</v>
      </c>
      <c r="B75" s="5">
        <v>21.63</v>
      </c>
      <c r="C75" s="5">
        <v>22.33</v>
      </c>
      <c r="D75" s="5">
        <v>21.57</v>
      </c>
    </row>
    <row r="76" spans="1:4">
      <c r="A76" s="3">
        <v>37001</v>
      </c>
      <c r="B76" s="5">
        <v>21.66</v>
      </c>
      <c r="C76" s="5">
        <v>21.68</v>
      </c>
      <c r="D76" s="5">
        <v>21.19</v>
      </c>
    </row>
    <row r="77" spans="1:4">
      <c r="A77" s="3">
        <v>37004</v>
      </c>
      <c r="B77" s="5">
        <v>21.56</v>
      </c>
      <c r="C77" s="5">
        <v>21.64</v>
      </c>
      <c r="D77" s="5">
        <v>21.43</v>
      </c>
    </row>
    <row r="78" spans="1:4">
      <c r="A78" s="3">
        <v>37005</v>
      </c>
      <c r="B78" s="5">
        <v>21.1</v>
      </c>
      <c r="C78" s="5">
        <v>21.58</v>
      </c>
      <c r="D78" s="5">
        <v>21.05</v>
      </c>
    </row>
    <row r="79" spans="1:4">
      <c r="A79" s="3">
        <v>37006</v>
      </c>
      <c r="B79" s="5">
        <v>21.2</v>
      </c>
      <c r="C79" s="5">
        <v>21.24</v>
      </c>
      <c r="D79" s="5">
        <v>20.85</v>
      </c>
    </row>
    <row r="80" spans="1:4">
      <c r="A80" s="3">
        <v>37007</v>
      </c>
      <c r="B80" s="5">
        <v>21.23</v>
      </c>
      <c r="C80" s="5">
        <v>21.55</v>
      </c>
      <c r="D80" s="5">
        <v>20.95</v>
      </c>
    </row>
    <row r="81" spans="1:4">
      <c r="A81" s="3">
        <v>37008</v>
      </c>
      <c r="B81" s="5">
        <v>21.26</v>
      </c>
      <c r="C81" s="5">
        <v>21.65</v>
      </c>
      <c r="D81" s="5">
        <v>21.15</v>
      </c>
    </row>
    <row r="82" spans="1:4">
      <c r="A82" s="3">
        <v>37011</v>
      </c>
      <c r="B82" s="5">
        <v>21.5</v>
      </c>
      <c r="C82" s="5">
        <v>21.6</v>
      </c>
      <c r="D82" s="5">
        <v>21.25</v>
      </c>
    </row>
    <row r="83" spans="1:4">
      <c r="A83" s="3">
        <v>37013</v>
      </c>
      <c r="B83" s="5">
        <v>21.37</v>
      </c>
      <c r="C83" s="5">
        <v>21.64</v>
      </c>
      <c r="D83" s="5">
        <v>21.18</v>
      </c>
    </row>
    <row r="84" spans="1:4">
      <c r="A84" s="3">
        <v>37014</v>
      </c>
      <c r="B84" s="5">
        <v>21.08</v>
      </c>
      <c r="C84" s="5">
        <v>21.39</v>
      </c>
      <c r="D84" s="5">
        <v>20.98</v>
      </c>
    </row>
    <row r="85" spans="1:4">
      <c r="A85" s="3">
        <v>37015</v>
      </c>
      <c r="B85" s="5">
        <v>21.08</v>
      </c>
      <c r="C85" s="5">
        <v>21.29</v>
      </c>
      <c r="D85" s="5">
        <v>20.7</v>
      </c>
    </row>
    <row r="86" spans="1:4">
      <c r="A86" s="3">
        <v>37018</v>
      </c>
      <c r="B86" s="5">
        <v>21.08</v>
      </c>
      <c r="C86" s="5">
        <v>21.19</v>
      </c>
      <c r="D86" s="5">
        <v>20.96</v>
      </c>
    </row>
    <row r="87" spans="1:4">
      <c r="A87" s="3">
        <v>37019</v>
      </c>
      <c r="B87" s="5">
        <v>21.29</v>
      </c>
      <c r="C87" s="5">
        <v>21.4</v>
      </c>
      <c r="D87" s="5">
        <v>20.98</v>
      </c>
    </row>
    <row r="88" spans="1:4">
      <c r="A88" s="3">
        <v>37020</v>
      </c>
      <c r="B88" s="5">
        <v>20.79</v>
      </c>
      <c r="C88" s="5">
        <v>21.39</v>
      </c>
      <c r="D88" s="5">
        <v>20.63</v>
      </c>
    </row>
    <row r="89" spans="1:4">
      <c r="A89" s="3">
        <v>37021</v>
      </c>
      <c r="B89" s="5">
        <v>20.56</v>
      </c>
      <c r="C89" s="5">
        <v>21.14</v>
      </c>
      <c r="D89" s="5">
        <v>20.49</v>
      </c>
    </row>
    <row r="90" spans="1:4">
      <c r="A90" s="3">
        <v>37022</v>
      </c>
      <c r="B90" s="5">
        <v>20.239999999999998</v>
      </c>
      <c r="C90" s="5">
        <v>20.92</v>
      </c>
      <c r="D90" s="5">
        <v>20.2</v>
      </c>
    </row>
    <row r="91" spans="1:4">
      <c r="A91" s="3">
        <v>37025</v>
      </c>
      <c r="B91" s="5">
        <v>19.68</v>
      </c>
      <c r="C91" s="5">
        <v>20.309999999999999</v>
      </c>
      <c r="D91" s="5">
        <v>19.66</v>
      </c>
    </row>
    <row r="92" spans="1:4">
      <c r="A92" s="3">
        <v>37026</v>
      </c>
      <c r="B92" s="5">
        <v>19.3</v>
      </c>
      <c r="C92" s="5">
        <v>19.78</v>
      </c>
      <c r="D92" s="5">
        <v>19.27</v>
      </c>
    </row>
    <row r="93" spans="1:4">
      <c r="A93" s="3">
        <v>37027</v>
      </c>
      <c r="B93" s="5">
        <v>19.57</v>
      </c>
      <c r="C93" s="5">
        <v>19.79</v>
      </c>
      <c r="D93" s="5">
        <v>19.2</v>
      </c>
    </row>
    <row r="94" spans="1:4">
      <c r="A94" s="3">
        <v>37028</v>
      </c>
      <c r="B94" s="5">
        <v>19.78</v>
      </c>
      <c r="C94" s="5">
        <v>19.91</v>
      </c>
      <c r="D94" s="5">
        <v>19.57</v>
      </c>
    </row>
    <row r="95" spans="1:4">
      <c r="A95" s="3">
        <v>37029</v>
      </c>
      <c r="B95" s="5">
        <v>20.97</v>
      </c>
      <c r="C95" s="5">
        <v>20.98</v>
      </c>
      <c r="D95" s="5">
        <v>19.79</v>
      </c>
    </row>
    <row r="96" spans="1:4">
      <c r="A96" s="3">
        <v>37032</v>
      </c>
      <c r="B96" s="5">
        <v>21.4</v>
      </c>
      <c r="C96" s="5">
        <v>21.73</v>
      </c>
      <c r="D96" s="5">
        <v>20.91</v>
      </c>
    </row>
    <row r="97" spans="1:4">
      <c r="A97" s="3">
        <v>37033</v>
      </c>
      <c r="B97" s="5">
        <v>21.12</v>
      </c>
      <c r="C97" s="5">
        <v>21.55</v>
      </c>
      <c r="D97" s="5">
        <v>21.09</v>
      </c>
    </row>
    <row r="98" spans="1:4">
      <c r="A98" s="3">
        <v>37034</v>
      </c>
      <c r="B98" s="5">
        <v>21.6</v>
      </c>
      <c r="C98" s="5">
        <v>21.73</v>
      </c>
      <c r="D98" s="5">
        <v>21.12</v>
      </c>
    </row>
    <row r="99" spans="1:4">
      <c r="A99" s="3">
        <v>37035</v>
      </c>
      <c r="B99" s="5">
        <v>21.64</v>
      </c>
      <c r="C99" s="5">
        <v>21.68</v>
      </c>
      <c r="D99" s="5">
        <v>21.39</v>
      </c>
    </row>
    <row r="100" spans="1:4">
      <c r="A100" s="3">
        <v>37036</v>
      </c>
      <c r="B100" s="5">
        <v>21.77</v>
      </c>
      <c r="C100" s="5">
        <v>22.12</v>
      </c>
      <c r="D100" s="5">
        <v>21.64</v>
      </c>
    </row>
    <row r="101" spans="1:4">
      <c r="A101" s="3">
        <v>37039</v>
      </c>
      <c r="B101" s="5">
        <v>21.57</v>
      </c>
      <c r="C101" s="5">
        <v>22.06</v>
      </c>
      <c r="D101" s="5">
        <v>21.48</v>
      </c>
    </row>
    <row r="102" spans="1:4">
      <c r="A102" s="3">
        <v>37040</v>
      </c>
      <c r="B102" s="5">
        <v>20.91</v>
      </c>
      <c r="C102" s="5">
        <v>21.55</v>
      </c>
      <c r="D102" s="5">
        <v>20.86</v>
      </c>
    </row>
    <row r="103" spans="1:4">
      <c r="A103" s="3">
        <v>37041</v>
      </c>
      <c r="B103" s="5">
        <v>20.399999999999999</v>
      </c>
      <c r="C103" s="5">
        <v>20.91</v>
      </c>
      <c r="D103" s="5">
        <v>20.3</v>
      </c>
    </row>
    <row r="104" spans="1:4">
      <c r="A104" s="3">
        <v>37042</v>
      </c>
      <c r="B104" s="5">
        <v>20.11</v>
      </c>
      <c r="C104" s="5">
        <v>20.92</v>
      </c>
      <c r="D104" s="5">
        <v>19.66</v>
      </c>
    </row>
    <row r="105" spans="1:4">
      <c r="A105" s="3">
        <v>37043</v>
      </c>
      <c r="B105" s="5">
        <v>19.36</v>
      </c>
      <c r="C105" s="5">
        <v>20.399999999999999</v>
      </c>
      <c r="D105" s="5">
        <v>19.21</v>
      </c>
    </row>
    <row r="106" spans="1:4">
      <c r="A106" s="3">
        <v>37047</v>
      </c>
      <c r="B106" s="5">
        <v>18.510000000000002</v>
      </c>
      <c r="C106" s="5">
        <v>19.66</v>
      </c>
      <c r="D106" s="5">
        <v>18.47</v>
      </c>
    </row>
    <row r="107" spans="1:4">
      <c r="A107" s="3">
        <v>37048</v>
      </c>
      <c r="B107" s="5">
        <v>18.440000000000001</v>
      </c>
      <c r="C107" s="5">
        <v>18.64</v>
      </c>
      <c r="D107" s="5">
        <v>18.14</v>
      </c>
    </row>
    <row r="108" spans="1:4">
      <c r="A108" s="3">
        <v>37049</v>
      </c>
      <c r="B108" s="5">
        <v>19.239999999999998</v>
      </c>
      <c r="C108" s="5">
        <v>19.37</v>
      </c>
      <c r="D108" s="5">
        <v>18.78</v>
      </c>
    </row>
    <row r="109" spans="1:4">
      <c r="A109" s="3">
        <v>37050</v>
      </c>
      <c r="B109" s="5">
        <v>19.170000000000002</v>
      </c>
      <c r="C109" s="5">
        <v>19.52</v>
      </c>
      <c r="D109" s="5">
        <v>19.02</v>
      </c>
    </row>
    <row r="110" spans="1:4">
      <c r="A110" s="3">
        <v>37053</v>
      </c>
      <c r="B110" s="5">
        <v>18.8</v>
      </c>
      <c r="C110" s="5">
        <v>19.11</v>
      </c>
      <c r="D110" s="5">
        <v>18.579999999999998</v>
      </c>
    </row>
    <row r="111" spans="1:4">
      <c r="A111" s="3">
        <v>37054</v>
      </c>
      <c r="B111" s="5">
        <v>18.79</v>
      </c>
      <c r="C111" s="5">
        <v>19.36</v>
      </c>
      <c r="D111" s="5">
        <v>18.68</v>
      </c>
    </row>
    <row r="112" spans="1:4">
      <c r="A112" s="3">
        <v>37055</v>
      </c>
      <c r="B112" s="5">
        <v>18.64</v>
      </c>
      <c r="C112" s="5">
        <v>18.93</v>
      </c>
      <c r="D112" s="5">
        <v>18.600000000000001</v>
      </c>
    </row>
    <row r="113" spans="1:4">
      <c r="A113" s="3">
        <v>37056</v>
      </c>
      <c r="B113" s="5">
        <v>18.64</v>
      </c>
      <c r="C113" s="5">
        <v>19.03</v>
      </c>
      <c r="D113" s="5">
        <v>18.55</v>
      </c>
    </row>
    <row r="114" spans="1:4">
      <c r="A114" s="3">
        <v>37057</v>
      </c>
      <c r="B114" s="5">
        <v>18.559999999999999</v>
      </c>
      <c r="C114" s="5">
        <v>18.850000000000001</v>
      </c>
      <c r="D114" s="5">
        <v>18.43</v>
      </c>
    </row>
    <row r="115" spans="1:4">
      <c r="A115" s="3">
        <v>37060</v>
      </c>
      <c r="B115" s="5">
        <v>18.52</v>
      </c>
      <c r="C115" s="5">
        <v>18.62</v>
      </c>
      <c r="D115" s="5">
        <v>18.46</v>
      </c>
    </row>
    <row r="116" spans="1:4">
      <c r="A116" s="3">
        <v>37061</v>
      </c>
      <c r="B116" s="5">
        <v>18.48</v>
      </c>
      <c r="C116" s="5">
        <v>18.78</v>
      </c>
      <c r="D116" s="5">
        <v>18.39</v>
      </c>
    </row>
    <row r="117" spans="1:4">
      <c r="A117" s="3">
        <v>37062</v>
      </c>
      <c r="B117" s="5">
        <v>18.100000000000001</v>
      </c>
      <c r="C117" s="5">
        <v>18.670000000000002</v>
      </c>
      <c r="D117" s="5">
        <v>18.02</v>
      </c>
    </row>
    <row r="118" spans="1:4">
      <c r="A118" s="3">
        <v>37063</v>
      </c>
      <c r="B118" s="5">
        <v>18.16</v>
      </c>
      <c r="C118" s="5">
        <v>18.32</v>
      </c>
      <c r="D118" s="5">
        <v>18.05</v>
      </c>
    </row>
    <row r="119" spans="1:4">
      <c r="A119" s="3">
        <v>37064</v>
      </c>
      <c r="B119" s="5">
        <v>17.850000000000001</v>
      </c>
      <c r="C119" s="5">
        <v>18.329999999999998</v>
      </c>
      <c r="D119" s="5">
        <v>17.649999999999999</v>
      </c>
    </row>
    <row r="120" spans="1:4">
      <c r="A120" s="3">
        <v>37067</v>
      </c>
      <c r="B120" s="5">
        <v>17.23</v>
      </c>
      <c r="C120" s="5">
        <v>17.850000000000001</v>
      </c>
      <c r="D120" s="5">
        <v>17.170000000000002</v>
      </c>
    </row>
    <row r="121" spans="1:4">
      <c r="A121" s="3">
        <v>37068</v>
      </c>
      <c r="B121" s="5">
        <v>16.52</v>
      </c>
      <c r="C121" s="5">
        <v>17.420000000000002</v>
      </c>
      <c r="D121" s="5">
        <v>16.440000000000001</v>
      </c>
    </row>
    <row r="122" spans="1:4">
      <c r="A122" s="3">
        <v>37069</v>
      </c>
      <c r="B122" s="5">
        <v>16.97</v>
      </c>
      <c r="C122" s="5">
        <v>17.02</v>
      </c>
      <c r="D122" s="5">
        <v>16.399999999999999</v>
      </c>
    </row>
    <row r="123" spans="1:4">
      <c r="A123" s="3">
        <v>37070</v>
      </c>
      <c r="B123" s="5">
        <v>16.940000000000001</v>
      </c>
      <c r="C123" s="5">
        <v>17.23</v>
      </c>
      <c r="D123" s="5">
        <v>16.78</v>
      </c>
    </row>
    <row r="124" spans="1:4">
      <c r="A124" s="3">
        <v>37071</v>
      </c>
      <c r="B124" s="5">
        <v>17.2</v>
      </c>
      <c r="C124" s="5">
        <v>17.260000000000002</v>
      </c>
      <c r="D124" s="5">
        <v>16.95</v>
      </c>
    </row>
    <row r="125" spans="1:4">
      <c r="A125" s="3">
        <v>37074</v>
      </c>
      <c r="B125" s="5">
        <v>17.170000000000002</v>
      </c>
      <c r="C125" s="5">
        <v>17.36</v>
      </c>
      <c r="D125" s="5">
        <v>16.87</v>
      </c>
    </row>
    <row r="126" spans="1:4">
      <c r="A126" s="3">
        <v>37075</v>
      </c>
      <c r="B126" s="5">
        <v>16.7</v>
      </c>
      <c r="C126" s="5">
        <v>17.190000000000001</v>
      </c>
      <c r="D126" s="5">
        <v>16.64</v>
      </c>
    </row>
    <row r="127" spans="1:4">
      <c r="A127" s="3">
        <v>37076</v>
      </c>
      <c r="B127" s="5">
        <v>16.399999999999999</v>
      </c>
      <c r="C127" s="5">
        <v>16.71</v>
      </c>
      <c r="D127" s="5">
        <v>16.32</v>
      </c>
    </row>
    <row r="128" spans="1:4">
      <c r="A128" s="3">
        <v>37077</v>
      </c>
      <c r="B128" s="5">
        <v>16.2</v>
      </c>
      <c r="C128" s="5">
        <v>16.399999999999999</v>
      </c>
      <c r="D128" s="5">
        <v>16.010000000000002</v>
      </c>
    </row>
    <row r="129" spans="1:4">
      <c r="A129" s="3">
        <v>37078</v>
      </c>
      <c r="B129" s="5">
        <v>16.2</v>
      </c>
      <c r="C129" s="5">
        <v>16.46</v>
      </c>
      <c r="D129" s="5">
        <v>16.170000000000002</v>
      </c>
    </row>
    <row r="130" spans="1:4">
      <c r="A130" s="3">
        <v>37081</v>
      </c>
      <c r="B130" s="5">
        <v>15.35</v>
      </c>
      <c r="C130" s="5">
        <v>16.190000000000001</v>
      </c>
      <c r="D130" s="5">
        <v>15.26</v>
      </c>
    </row>
    <row r="131" spans="1:4">
      <c r="A131" s="3">
        <v>37082</v>
      </c>
      <c r="B131" s="5">
        <v>14.79</v>
      </c>
      <c r="C131" s="5">
        <v>15.58</v>
      </c>
      <c r="D131" s="5">
        <v>14.41</v>
      </c>
    </row>
    <row r="132" spans="1:4">
      <c r="A132" s="3">
        <v>37083</v>
      </c>
      <c r="B132" s="5">
        <v>14.03</v>
      </c>
      <c r="C132" s="5">
        <v>14.82</v>
      </c>
      <c r="D132" s="5">
        <v>13.99</v>
      </c>
    </row>
    <row r="133" spans="1:4">
      <c r="A133" s="3">
        <v>37084</v>
      </c>
      <c r="B133" s="5">
        <v>14.47</v>
      </c>
      <c r="C133" s="5">
        <v>14.5</v>
      </c>
      <c r="D133" s="5">
        <v>14.2</v>
      </c>
    </row>
    <row r="134" spans="1:4">
      <c r="A134" s="3">
        <v>37085</v>
      </c>
      <c r="B134" s="5">
        <v>13.6</v>
      </c>
      <c r="C134" s="5">
        <v>14.69</v>
      </c>
      <c r="D134" s="5">
        <v>13.51</v>
      </c>
    </row>
    <row r="135" spans="1:4">
      <c r="A135" s="3">
        <v>37088</v>
      </c>
      <c r="B135" s="5">
        <v>13.03</v>
      </c>
      <c r="C135" s="5">
        <v>13.57</v>
      </c>
      <c r="D135" s="5">
        <v>12.96</v>
      </c>
    </row>
    <row r="136" spans="1:4">
      <c r="A136" s="3">
        <v>37089</v>
      </c>
      <c r="B136" s="5">
        <v>13.37</v>
      </c>
      <c r="C136" s="5">
        <v>13.41</v>
      </c>
      <c r="D136" s="5">
        <v>12.79</v>
      </c>
    </row>
    <row r="137" spans="1:4">
      <c r="A137" s="3">
        <v>37090</v>
      </c>
      <c r="B137" s="5">
        <v>14.05</v>
      </c>
      <c r="C137" s="5">
        <v>14.07</v>
      </c>
      <c r="D137" s="5">
        <v>13.35</v>
      </c>
    </row>
    <row r="138" spans="1:4">
      <c r="A138" s="3">
        <v>37091</v>
      </c>
      <c r="B138" s="5">
        <v>15.03</v>
      </c>
      <c r="C138" s="5">
        <v>15.14</v>
      </c>
      <c r="D138" s="5">
        <v>14.14</v>
      </c>
    </row>
    <row r="139" spans="1:4">
      <c r="A139" s="3">
        <v>37092</v>
      </c>
      <c r="B139" s="5">
        <v>14.28</v>
      </c>
      <c r="C139" s="5">
        <v>15.47</v>
      </c>
      <c r="D139" s="5">
        <v>14.07</v>
      </c>
    </row>
    <row r="140" spans="1:4">
      <c r="A140" s="3">
        <v>37095</v>
      </c>
      <c r="B140" s="5">
        <v>14.94</v>
      </c>
      <c r="C140" s="5">
        <v>14.99</v>
      </c>
      <c r="D140" s="5">
        <v>14.09</v>
      </c>
    </row>
    <row r="141" spans="1:4">
      <c r="A141" s="3">
        <v>37096</v>
      </c>
      <c r="B141" s="5">
        <v>15.17</v>
      </c>
      <c r="C141" s="5">
        <v>15.29</v>
      </c>
      <c r="D141" s="5">
        <v>14.75</v>
      </c>
    </row>
    <row r="142" spans="1:4">
      <c r="A142" s="3">
        <v>37097</v>
      </c>
      <c r="B142" s="5">
        <v>15.15</v>
      </c>
      <c r="C142" s="5">
        <v>15.29</v>
      </c>
      <c r="D142" s="5">
        <v>14.89</v>
      </c>
    </row>
    <row r="143" spans="1:4">
      <c r="A143" s="3">
        <v>37098</v>
      </c>
      <c r="B143" s="5">
        <v>15.35</v>
      </c>
      <c r="C143" s="5">
        <v>15.36</v>
      </c>
      <c r="D143" s="5">
        <v>15</v>
      </c>
    </row>
    <row r="144" spans="1:4">
      <c r="A144" s="3">
        <v>37099</v>
      </c>
      <c r="B144" s="5">
        <v>15.46</v>
      </c>
      <c r="C144" s="5">
        <v>15.67</v>
      </c>
      <c r="D144" s="5">
        <v>15.29</v>
      </c>
    </row>
    <row r="145" spans="1:4">
      <c r="A145" s="3">
        <v>37102</v>
      </c>
      <c r="B145" s="5">
        <v>15</v>
      </c>
      <c r="C145" s="5">
        <v>15.75</v>
      </c>
      <c r="D145" s="5">
        <v>14.94</v>
      </c>
    </row>
    <row r="146" spans="1:4">
      <c r="A146" s="3">
        <v>37103</v>
      </c>
      <c r="B146" s="5">
        <v>15.24</v>
      </c>
      <c r="C146" s="5">
        <v>15.29</v>
      </c>
      <c r="D146" s="5">
        <v>14.7</v>
      </c>
    </row>
    <row r="147" spans="1:4">
      <c r="A147" s="3">
        <v>37104</v>
      </c>
      <c r="B147" s="5">
        <v>15.33</v>
      </c>
      <c r="C147" s="5">
        <v>15.51</v>
      </c>
      <c r="D147" s="5">
        <v>15.24</v>
      </c>
    </row>
    <row r="148" spans="1:4">
      <c r="A148" s="3">
        <v>37105</v>
      </c>
      <c r="B148" s="5">
        <v>15.77</v>
      </c>
      <c r="C148" s="5">
        <v>15.84</v>
      </c>
      <c r="D148" s="5">
        <v>15.22</v>
      </c>
    </row>
    <row r="149" spans="1:4">
      <c r="A149" s="3">
        <v>37106</v>
      </c>
      <c r="B149" s="5">
        <v>16.16</v>
      </c>
      <c r="C149" s="5">
        <v>16.23</v>
      </c>
      <c r="D149" s="5">
        <v>15.72</v>
      </c>
    </row>
    <row r="150" spans="1:4">
      <c r="A150" s="3">
        <v>37109</v>
      </c>
      <c r="B150" s="5">
        <v>16.190000000000001</v>
      </c>
      <c r="C150" s="5">
        <v>16.260000000000002</v>
      </c>
      <c r="D150" s="5">
        <v>15.98</v>
      </c>
    </row>
    <row r="151" spans="1:4">
      <c r="A151" s="3">
        <v>37110</v>
      </c>
      <c r="B151" s="5">
        <v>15.31</v>
      </c>
      <c r="C151" s="5">
        <v>16.16</v>
      </c>
      <c r="D151" s="5">
        <v>15.25</v>
      </c>
    </row>
    <row r="152" spans="1:4">
      <c r="A152" s="3">
        <v>37111</v>
      </c>
      <c r="B152" s="5">
        <v>14.94</v>
      </c>
      <c r="C152" s="5">
        <v>15.48</v>
      </c>
      <c r="D152" s="5">
        <v>14.86</v>
      </c>
    </row>
    <row r="153" spans="1:4">
      <c r="A153" s="3">
        <v>37112</v>
      </c>
      <c r="B153" s="5">
        <v>14.94</v>
      </c>
      <c r="C153" s="5">
        <v>15.16</v>
      </c>
      <c r="D153" s="5">
        <v>14.7</v>
      </c>
    </row>
    <row r="154" spans="1:4">
      <c r="A154" s="3">
        <v>37113</v>
      </c>
      <c r="B154" s="5">
        <v>14.76</v>
      </c>
      <c r="C154" s="5">
        <v>15.18</v>
      </c>
      <c r="D154" s="5">
        <v>14.71</v>
      </c>
    </row>
    <row r="155" spans="1:4">
      <c r="A155" s="3">
        <v>37116</v>
      </c>
      <c r="B155" s="5">
        <v>14.8</v>
      </c>
      <c r="C155" s="5">
        <v>14.88</v>
      </c>
      <c r="D155" s="5">
        <v>14.57</v>
      </c>
    </row>
    <row r="156" spans="1:4">
      <c r="A156" s="3">
        <v>37117</v>
      </c>
      <c r="B156" s="5">
        <v>15.05</v>
      </c>
      <c r="C156" s="5">
        <v>15.27</v>
      </c>
      <c r="D156" s="5">
        <v>14.89</v>
      </c>
    </row>
    <row r="157" spans="1:4">
      <c r="A157" s="3">
        <v>37119</v>
      </c>
      <c r="B157" s="5">
        <v>15.39</v>
      </c>
      <c r="C157" s="5">
        <v>15.42</v>
      </c>
      <c r="D157" s="5">
        <v>15.1</v>
      </c>
    </row>
    <row r="158" spans="1:4">
      <c r="A158" s="3">
        <v>37120</v>
      </c>
      <c r="B158" s="5">
        <v>15.33</v>
      </c>
      <c r="C158" s="5">
        <v>15.67</v>
      </c>
      <c r="D158" s="5">
        <v>15.24</v>
      </c>
    </row>
    <row r="159" spans="1:4">
      <c r="A159" s="3">
        <v>37123</v>
      </c>
      <c r="B159" s="5">
        <v>15.46</v>
      </c>
      <c r="C159" s="5">
        <v>15.54</v>
      </c>
      <c r="D159" s="5">
        <v>15.35</v>
      </c>
    </row>
    <row r="160" spans="1:4">
      <c r="A160" s="3">
        <v>37124</v>
      </c>
      <c r="B160" s="5">
        <v>15.28</v>
      </c>
      <c r="C160" s="5">
        <v>15.49</v>
      </c>
      <c r="D160" s="5">
        <v>15.25</v>
      </c>
    </row>
    <row r="161" spans="1:4">
      <c r="A161" s="3">
        <v>37125</v>
      </c>
      <c r="B161" s="5">
        <v>15.22</v>
      </c>
      <c r="C161" s="5">
        <v>15.28</v>
      </c>
      <c r="D161" s="5">
        <v>15.12</v>
      </c>
    </row>
    <row r="162" spans="1:4">
      <c r="A162" s="3">
        <v>37126</v>
      </c>
      <c r="B162" s="5">
        <v>15.25</v>
      </c>
      <c r="C162" s="5">
        <v>15.28</v>
      </c>
      <c r="D162" s="5">
        <v>15.1</v>
      </c>
    </row>
    <row r="163" spans="1:4">
      <c r="A163" s="3">
        <v>37127</v>
      </c>
      <c r="B163" s="5">
        <v>15.56</v>
      </c>
      <c r="C163" s="5">
        <v>15.6</v>
      </c>
      <c r="D163" s="5">
        <v>15.23</v>
      </c>
    </row>
    <row r="164" spans="1:4">
      <c r="A164" s="3">
        <v>37130</v>
      </c>
      <c r="B164" s="5">
        <v>15.96</v>
      </c>
      <c r="C164" s="5">
        <v>15.98</v>
      </c>
      <c r="D164" s="5">
        <v>15.72</v>
      </c>
    </row>
    <row r="165" spans="1:4">
      <c r="A165" s="3">
        <v>37131</v>
      </c>
      <c r="B165" s="5">
        <v>16.079999999999998</v>
      </c>
      <c r="C165" s="5">
        <v>16.18</v>
      </c>
      <c r="D165" s="5">
        <v>15.84</v>
      </c>
    </row>
    <row r="166" spans="1:4">
      <c r="A166" s="3">
        <v>37132</v>
      </c>
      <c r="B166" s="5">
        <v>15.89</v>
      </c>
      <c r="C166" s="5">
        <v>16.12</v>
      </c>
      <c r="D166" s="5">
        <v>15.87</v>
      </c>
    </row>
    <row r="167" spans="1:4">
      <c r="A167" s="3">
        <v>37133</v>
      </c>
      <c r="B167" s="5">
        <v>15.89</v>
      </c>
      <c r="C167" s="5">
        <v>16.12</v>
      </c>
      <c r="D167" s="5">
        <v>15.73</v>
      </c>
    </row>
    <row r="168" spans="1:4">
      <c r="A168" s="3">
        <v>37134</v>
      </c>
      <c r="B168" s="5">
        <v>15.86</v>
      </c>
      <c r="C168" s="5">
        <v>15.95</v>
      </c>
      <c r="D168" s="5">
        <v>15.61</v>
      </c>
    </row>
    <row r="169" spans="1:4">
      <c r="A169" s="3">
        <v>37137</v>
      </c>
      <c r="B169" s="5">
        <v>15.67</v>
      </c>
      <c r="C169" s="5">
        <v>15.86</v>
      </c>
      <c r="D169" s="5">
        <v>15.47</v>
      </c>
    </row>
    <row r="170" spans="1:4">
      <c r="A170" s="3">
        <v>37138</v>
      </c>
      <c r="B170" s="5">
        <v>15.35</v>
      </c>
      <c r="C170" s="5">
        <v>15.77</v>
      </c>
      <c r="D170" s="5">
        <v>15.24</v>
      </c>
    </row>
    <row r="171" spans="1:4">
      <c r="A171" s="3">
        <v>37139</v>
      </c>
      <c r="B171" s="5">
        <v>15.24</v>
      </c>
      <c r="C171" s="5">
        <v>15.56</v>
      </c>
      <c r="D171" s="5">
        <v>15.19</v>
      </c>
    </row>
    <row r="172" spans="1:4">
      <c r="A172" s="3">
        <v>37140</v>
      </c>
      <c r="B172" s="5">
        <v>15.16</v>
      </c>
      <c r="C172" s="5">
        <v>15.33</v>
      </c>
      <c r="D172" s="5">
        <v>15.05</v>
      </c>
    </row>
    <row r="173" spans="1:4">
      <c r="A173" s="3">
        <v>37141</v>
      </c>
      <c r="B173" s="5">
        <v>14.99</v>
      </c>
      <c r="C173" s="5">
        <v>15.08</v>
      </c>
      <c r="D173" s="5">
        <v>14.83</v>
      </c>
    </row>
    <row r="174" spans="1:4">
      <c r="A174" s="3">
        <v>37144</v>
      </c>
      <c r="B174" s="5">
        <v>14.45</v>
      </c>
      <c r="C174" s="5">
        <v>14.89</v>
      </c>
      <c r="D174" s="5">
        <v>14.31</v>
      </c>
    </row>
    <row r="175" spans="1:4">
      <c r="A175" s="3">
        <v>37145</v>
      </c>
      <c r="B175" s="5">
        <v>14.45</v>
      </c>
      <c r="C175" s="5">
        <v>14.62</v>
      </c>
      <c r="D175" s="5">
        <v>14.31</v>
      </c>
    </row>
    <row r="176" spans="1:4">
      <c r="A176" s="3">
        <v>37146</v>
      </c>
      <c r="B176" s="5">
        <v>13.3</v>
      </c>
      <c r="C176" s="5">
        <v>13.58</v>
      </c>
      <c r="D176" s="5">
        <v>12.73</v>
      </c>
    </row>
    <row r="177" spans="1:4">
      <c r="A177" s="3">
        <v>37147</v>
      </c>
      <c r="B177" s="5">
        <v>13.35</v>
      </c>
      <c r="C177" s="5">
        <v>13.59</v>
      </c>
      <c r="D177" s="5">
        <v>13.3</v>
      </c>
    </row>
    <row r="178" spans="1:4">
      <c r="A178" s="3">
        <v>37148</v>
      </c>
      <c r="B178" s="5">
        <v>12.66</v>
      </c>
      <c r="C178" s="5">
        <v>13.37</v>
      </c>
      <c r="D178" s="5">
        <v>12.59</v>
      </c>
    </row>
    <row r="179" spans="1:4">
      <c r="A179" s="3">
        <v>37151</v>
      </c>
      <c r="B179" s="5">
        <v>12.34</v>
      </c>
      <c r="C179" s="5">
        <v>12.38</v>
      </c>
      <c r="D179" s="5">
        <v>11.39</v>
      </c>
    </row>
    <row r="180" spans="1:4">
      <c r="A180" s="3">
        <v>37152</v>
      </c>
      <c r="B180" s="5">
        <v>12.05</v>
      </c>
      <c r="C180" s="5">
        <v>12.34</v>
      </c>
      <c r="D180" s="5">
        <v>11.92</v>
      </c>
    </row>
    <row r="181" spans="1:4">
      <c r="A181" s="3">
        <v>37153</v>
      </c>
      <c r="B181" s="5">
        <v>12.06</v>
      </c>
      <c r="C181" s="5">
        <v>12.34</v>
      </c>
      <c r="D181" s="5">
        <v>12</v>
      </c>
    </row>
    <row r="182" spans="1:4">
      <c r="A182" s="3">
        <v>37154</v>
      </c>
      <c r="B182" s="5">
        <v>11.23</v>
      </c>
      <c r="C182" s="5">
        <v>11.78</v>
      </c>
      <c r="D182" s="5">
        <v>11.21</v>
      </c>
    </row>
    <row r="183" spans="1:4">
      <c r="A183" s="3">
        <v>37155</v>
      </c>
      <c r="B183" s="5">
        <v>11.19</v>
      </c>
      <c r="C183" s="5">
        <v>11.43</v>
      </c>
      <c r="D183" s="5">
        <v>10.49</v>
      </c>
    </row>
    <row r="184" spans="1:4">
      <c r="A184" s="3">
        <v>37158</v>
      </c>
      <c r="B184" s="5">
        <v>11.28</v>
      </c>
      <c r="C184" s="5">
        <v>11.57</v>
      </c>
      <c r="D184" s="5">
        <v>11.26</v>
      </c>
    </row>
    <row r="185" spans="1:4">
      <c r="A185" s="3">
        <v>37159</v>
      </c>
      <c r="B185" s="5">
        <v>11.28</v>
      </c>
      <c r="C185" s="5">
        <v>11.46</v>
      </c>
      <c r="D185" s="5">
        <v>11.18</v>
      </c>
    </row>
    <row r="186" spans="1:4">
      <c r="A186" s="3">
        <v>37160</v>
      </c>
      <c r="B186" s="5">
        <v>11.31</v>
      </c>
      <c r="C186" s="5">
        <v>11.45</v>
      </c>
      <c r="D186" s="5">
        <v>11.29</v>
      </c>
    </row>
    <row r="187" spans="1:4">
      <c r="A187" s="3">
        <v>37161</v>
      </c>
      <c r="B187" s="5">
        <v>11.32</v>
      </c>
      <c r="C187" s="5">
        <v>11.46</v>
      </c>
      <c r="D187" s="5">
        <v>11.11</v>
      </c>
    </row>
    <row r="188" spans="1:4">
      <c r="A188" s="3">
        <v>37162</v>
      </c>
      <c r="B188" s="5">
        <v>11.62</v>
      </c>
      <c r="C188" s="5">
        <v>11.66</v>
      </c>
      <c r="D188" s="5">
        <v>11.51</v>
      </c>
    </row>
    <row r="189" spans="1:4">
      <c r="A189" s="3">
        <v>37165</v>
      </c>
      <c r="B189" s="5">
        <v>11.59</v>
      </c>
      <c r="C189" s="5">
        <v>11.77</v>
      </c>
      <c r="D189" s="5">
        <v>11.51</v>
      </c>
    </row>
    <row r="190" spans="1:4">
      <c r="A190" s="3">
        <v>37166</v>
      </c>
      <c r="B190" s="5">
        <v>11.59</v>
      </c>
      <c r="C190" s="5">
        <v>11.62</v>
      </c>
      <c r="D190" s="5">
        <v>11.47</v>
      </c>
    </row>
    <row r="191" spans="1:4">
      <c r="A191" s="3">
        <v>37167</v>
      </c>
      <c r="B191" s="5">
        <v>11.71</v>
      </c>
      <c r="C191" s="5">
        <v>11.72</v>
      </c>
      <c r="D191" s="5">
        <v>11.52</v>
      </c>
    </row>
    <row r="192" spans="1:4">
      <c r="A192" s="3">
        <v>37168</v>
      </c>
      <c r="B192" s="5">
        <v>12.2</v>
      </c>
      <c r="C192" s="5">
        <v>12.23</v>
      </c>
      <c r="D192" s="5">
        <v>11.86</v>
      </c>
    </row>
    <row r="193" spans="1:4">
      <c r="A193" s="3">
        <v>37169</v>
      </c>
      <c r="B193" s="5">
        <v>12.3</v>
      </c>
      <c r="C193" s="5">
        <v>12.34</v>
      </c>
      <c r="D193" s="5">
        <v>12.14</v>
      </c>
    </row>
    <row r="194" spans="1:4">
      <c r="A194" s="3">
        <v>37172</v>
      </c>
      <c r="B194" s="5">
        <v>12.06</v>
      </c>
      <c r="C194" s="5">
        <v>12.1</v>
      </c>
      <c r="D194" s="5">
        <v>11.79</v>
      </c>
    </row>
    <row r="195" spans="1:4">
      <c r="A195" s="3">
        <v>37173</v>
      </c>
      <c r="B195" s="5">
        <v>12.09</v>
      </c>
      <c r="C195" s="5">
        <v>12.22</v>
      </c>
      <c r="D195" s="5">
        <v>12.05</v>
      </c>
    </row>
    <row r="196" spans="1:4">
      <c r="A196" s="3">
        <v>37174</v>
      </c>
      <c r="B196" s="5">
        <v>12.14</v>
      </c>
      <c r="C196" s="5">
        <v>12.23</v>
      </c>
      <c r="D196" s="5">
        <v>12.09</v>
      </c>
    </row>
    <row r="197" spans="1:4">
      <c r="A197" s="3">
        <v>37175</v>
      </c>
      <c r="B197" s="5">
        <v>12.39</v>
      </c>
      <c r="C197" s="5">
        <v>12.44</v>
      </c>
      <c r="D197" s="5">
        <v>12.27</v>
      </c>
    </row>
    <row r="198" spans="1:4">
      <c r="A198" s="3">
        <v>37176</v>
      </c>
      <c r="B198" s="5">
        <v>12.51</v>
      </c>
      <c r="C198" s="5">
        <v>12.57</v>
      </c>
      <c r="D198" s="5">
        <v>12.34</v>
      </c>
    </row>
    <row r="199" spans="1:4">
      <c r="A199" s="3">
        <v>37179</v>
      </c>
      <c r="B199" s="5">
        <v>12.47</v>
      </c>
      <c r="C199" s="5">
        <v>12.51</v>
      </c>
      <c r="D199" s="5">
        <v>12.34</v>
      </c>
    </row>
    <row r="200" spans="1:4">
      <c r="A200" s="3">
        <v>37180</v>
      </c>
      <c r="B200" s="5">
        <v>12.75</v>
      </c>
      <c r="C200" s="5">
        <v>12.79</v>
      </c>
      <c r="D200" s="5">
        <v>12.47</v>
      </c>
    </row>
    <row r="201" spans="1:4">
      <c r="A201" s="3">
        <v>37181</v>
      </c>
      <c r="B201" s="5">
        <v>13.26</v>
      </c>
      <c r="C201" s="5">
        <v>13.29</v>
      </c>
      <c r="D201" s="5">
        <v>12.89</v>
      </c>
    </row>
    <row r="202" spans="1:4">
      <c r="A202" s="3">
        <v>37182</v>
      </c>
      <c r="B202" s="5">
        <v>13.17</v>
      </c>
      <c r="C202" s="5">
        <v>13.18</v>
      </c>
      <c r="D202" s="5">
        <v>12.96</v>
      </c>
    </row>
    <row r="203" spans="1:4">
      <c r="A203" s="3">
        <v>37183</v>
      </c>
      <c r="B203" s="5">
        <v>13.1</v>
      </c>
      <c r="C203" s="5">
        <v>13.27</v>
      </c>
      <c r="D203" s="5">
        <v>13.02</v>
      </c>
    </row>
    <row r="204" spans="1:4">
      <c r="A204" s="3">
        <v>37186</v>
      </c>
      <c r="B204" s="5">
        <v>13.28</v>
      </c>
      <c r="C204" s="5">
        <v>13.3</v>
      </c>
      <c r="D204" s="5">
        <v>13.15</v>
      </c>
    </row>
    <row r="205" spans="1:4">
      <c r="A205" s="3">
        <v>37187</v>
      </c>
      <c r="B205" s="5">
        <v>13.22</v>
      </c>
      <c r="C205" s="5">
        <v>13.43</v>
      </c>
      <c r="D205" s="5">
        <v>13.12</v>
      </c>
    </row>
    <row r="206" spans="1:4">
      <c r="A206" s="3">
        <v>37188</v>
      </c>
      <c r="B206" s="5">
        <v>13.03</v>
      </c>
      <c r="C206" s="5">
        <v>13.28</v>
      </c>
      <c r="D206" s="5">
        <v>12.99</v>
      </c>
    </row>
    <row r="207" spans="1:4">
      <c r="A207" s="3">
        <v>37189</v>
      </c>
      <c r="B207" s="5">
        <v>13.02</v>
      </c>
      <c r="C207" s="5">
        <v>13.24</v>
      </c>
      <c r="D207" s="5">
        <v>12.99</v>
      </c>
    </row>
    <row r="208" spans="1:4">
      <c r="A208" s="3">
        <v>37190</v>
      </c>
      <c r="B208" s="5">
        <v>13.28</v>
      </c>
      <c r="C208" s="5">
        <v>13.3</v>
      </c>
      <c r="D208" s="5">
        <v>13.03</v>
      </c>
    </row>
    <row r="209" spans="1:4">
      <c r="A209" s="3">
        <v>37193</v>
      </c>
      <c r="B209" s="5">
        <v>13.49</v>
      </c>
      <c r="C209" s="5">
        <v>13.64</v>
      </c>
      <c r="D209" s="5">
        <v>13.27</v>
      </c>
    </row>
    <row r="210" spans="1:4">
      <c r="A210" s="3">
        <v>37194</v>
      </c>
      <c r="B210" s="5">
        <v>13.43</v>
      </c>
      <c r="C210" s="5">
        <v>13.45</v>
      </c>
      <c r="D210" s="5">
        <v>13.27</v>
      </c>
    </row>
    <row r="211" spans="1:4">
      <c r="A211" s="3">
        <v>37195</v>
      </c>
      <c r="B211" s="5">
        <v>14.02</v>
      </c>
      <c r="C211" s="5">
        <v>14.41</v>
      </c>
      <c r="D211" s="5">
        <v>13.4</v>
      </c>
    </row>
    <row r="212" spans="1:4">
      <c r="A212" s="3">
        <v>37196</v>
      </c>
      <c r="B212" s="5">
        <v>14.72</v>
      </c>
      <c r="C212" s="5">
        <v>15.67</v>
      </c>
      <c r="D212" s="5">
        <v>14.63</v>
      </c>
    </row>
    <row r="213" spans="1:4">
      <c r="A213" s="3">
        <v>37197</v>
      </c>
      <c r="B213" s="5">
        <v>14.24</v>
      </c>
      <c r="C213" s="5">
        <v>14.86</v>
      </c>
      <c r="D213" s="5">
        <v>14.15</v>
      </c>
    </row>
    <row r="214" spans="1:4">
      <c r="A214" s="3">
        <v>37200</v>
      </c>
      <c r="B214" s="5">
        <v>14.33</v>
      </c>
      <c r="C214" s="5">
        <v>14.5</v>
      </c>
      <c r="D214" s="5">
        <v>14.15</v>
      </c>
    </row>
    <row r="215" spans="1:4">
      <c r="A215" s="3">
        <v>37201</v>
      </c>
      <c r="B215" s="5">
        <v>13.89</v>
      </c>
      <c r="C215" s="5">
        <v>14.5</v>
      </c>
      <c r="D215" s="5">
        <v>13.85</v>
      </c>
    </row>
    <row r="216" spans="1:4">
      <c r="A216" s="3">
        <v>37202</v>
      </c>
      <c r="B216" s="5">
        <v>13.94</v>
      </c>
      <c r="C216" s="5">
        <v>14.09</v>
      </c>
      <c r="D216" s="5">
        <v>13.69</v>
      </c>
    </row>
    <row r="217" spans="1:4">
      <c r="A217" s="3">
        <v>37203</v>
      </c>
      <c r="B217" s="5">
        <v>13.95</v>
      </c>
      <c r="C217" s="5">
        <v>14.19</v>
      </c>
      <c r="D217" s="5">
        <v>13.92</v>
      </c>
    </row>
    <row r="218" spans="1:4">
      <c r="A218" s="3">
        <v>37204</v>
      </c>
      <c r="B218" s="5">
        <v>13.86</v>
      </c>
      <c r="C218" s="5">
        <v>14.16</v>
      </c>
      <c r="D218" s="5">
        <v>13.8</v>
      </c>
    </row>
    <row r="219" spans="1:4">
      <c r="A219" s="3">
        <v>37207</v>
      </c>
      <c r="B219" s="5">
        <v>13.59</v>
      </c>
      <c r="C219" s="5">
        <v>13.86</v>
      </c>
      <c r="D219" s="5">
        <v>13.58</v>
      </c>
    </row>
    <row r="220" spans="1:4">
      <c r="A220" s="3">
        <v>37208</v>
      </c>
      <c r="B220" s="5">
        <v>13.72</v>
      </c>
      <c r="C220" s="5">
        <v>13.86</v>
      </c>
      <c r="D220" s="5">
        <v>13.49</v>
      </c>
    </row>
    <row r="221" spans="1:4">
      <c r="A221" s="3">
        <v>37209</v>
      </c>
      <c r="B221" s="5">
        <v>14.02</v>
      </c>
      <c r="C221" s="5">
        <v>14.07</v>
      </c>
      <c r="D221" s="5">
        <v>13.85</v>
      </c>
    </row>
    <row r="222" spans="1:4">
      <c r="A222" s="3">
        <v>37210</v>
      </c>
      <c r="B222" s="5">
        <v>14.25</v>
      </c>
      <c r="C222" s="5">
        <v>14.38</v>
      </c>
      <c r="D222" s="5">
        <v>14.1</v>
      </c>
    </row>
    <row r="223" spans="1:4">
      <c r="A223" s="3">
        <v>37211</v>
      </c>
      <c r="B223" s="5">
        <v>14.7</v>
      </c>
      <c r="C223" s="5">
        <v>14.73</v>
      </c>
      <c r="D223" s="5">
        <v>14.25</v>
      </c>
    </row>
    <row r="224" spans="1:4">
      <c r="A224" s="3">
        <v>37214</v>
      </c>
      <c r="B224" s="5">
        <v>14.73</v>
      </c>
      <c r="C224" s="5">
        <v>14.94</v>
      </c>
      <c r="D224" s="5">
        <v>14.67</v>
      </c>
    </row>
    <row r="225" spans="1:4">
      <c r="A225" s="3">
        <v>37215</v>
      </c>
      <c r="B225" s="5">
        <v>13.94</v>
      </c>
      <c r="C225" s="5">
        <v>14.79</v>
      </c>
      <c r="D225" s="5">
        <v>13.28</v>
      </c>
    </row>
    <row r="226" spans="1:4">
      <c r="A226" s="3">
        <v>37216</v>
      </c>
      <c r="B226" s="5">
        <v>13.66</v>
      </c>
      <c r="C226" s="5">
        <v>14.22</v>
      </c>
      <c r="D226" s="5">
        <v>13.61</v>
      </c>
    </row>
    <row r="227" spans="1:4">
      <c r="A227" s="3">
        <v>37217</v>
      </c>
      <c r="B227" s="5">
        <v>13.41</v>
      </c>
      <c r="C227" s="5">
        <v>13.87</v>
      </c>
      <c r="D227" s="5">
        <v>13.33</v>
      </c>
    </row>
    <row r="228" spans="1:4">
      <c r="A228" s="3">
        <v>37218</v>
      </c>
      <c r="B228" s="5">
        <v>13.09</v>
      </c>
      <c r="C228" s="5">
        <v>13.44</v>
      </c>
      <c r="D228" s="5">
        <v>13.05</v>
      </c>
    </row>
    <row r="229" spans="1:4">
      <c r="A229" s="3">
        <v>37221</v>
      </c>
      <c r="B229" s="5">
        <v>13.08</v>
      </c>
      <c r="C229" s="5">
        <v>13.27</v>
      </c>
      <c r="D229" s="5">
        <v>13.05</v>
      </c>
    </row>
    <row r="230" spans="1:4">
      <c r="A230" s="3">
        <v>37222</v>
      </c>
      <c r="B230" s="5">
        <v>13.31</v>
      </c>
      <c r="C230" s="5">
        <v>13.37</v>
      </c>
      <c r="D230" s="5">
        <v>13.11</v>
      </c>
    </row>
    <row r="231" spans="1:4">
      <c r="A231" s="3">
        <v>37223</v>
      </c>
      <c r="B231" s="5">
        <v>13.47</v>
      </c>
      <c r="C231" s="5">
        <v>13.69</v>
      </c>
      <c r="D231" s="5">
        <v>13.35</v>
      </c>
    </row>
    <row r="232" spans="1:4">
      <c r="A232" s="3">
        <v>37224</v>
      </c>
      <c r="B232" s="5">
        <v>13.47</v>
      </c>
      <c r="C232" s="5">
        <v>13.5</v>
      </c>
      <c r="D232" s="5">
        <v>13.31</v>
      </c>
    </row>
    <row r="233" spans="1:4">
      <c r="A233" s="3">
        <v>37225</v>
      </c>
      <c r="B233" s="5">
        <v>13.47</v>
      </c>
      <c r="C233" s="5">
        <v>13.64</v>
      </c>
      <c r="D233" s="5">
        <v>13.13</v>
      </c>
    </row>
    <row r="234" spans="1:4">
      <c r="A234" s="3">
        <v>37228</v>
      </c>
      <c r="B234" s="5">
        <v>13.66</v>
      </c>
      <c r="C234" s="5">
        <v>13.69</v>
      </c>
      <c r="D234" s="5">
        <v>13.25</v>
      </c>
    </row>
    <row r="235" spans="1:4">
      <c r="A235" s="3">
        <v>37229</v>
      </c>
      <c r="B235" s="5">
        <v>13.56</v>
      </c>
      <c r="C235" s="5">
        <v>13.7</v>
      </c>
      <c r="D235" s="5">
        <v>13.51</v>
      </c>
    </row>
    <row r="236" spans="1:4">
      <c r="A236" s="3">
        <v>37230</v>
      </c>
      <c r="B236" s="5">
        <v>13.63</v>
      </c>
      <c r="C236" s="5">
        <v>13.76</v>
      </c>
      <c r="D236" s="5">
        <v>13.44</v>
      </c>
    </row>
    <row r="237" spans="1:4">
      <c r="A237" s="3">
        <v>37231</v>
      </c>
      <c r="B237" s="5">
        <v>13.69</v>
      </c>
      <c r="C237" s="5">
        <v>13.8</v>
      </c>
      <c r="D237" s="5">
        <v>13.63</v>
      </c>
    </row>
    <row r="238" spans="1:4">
      <c r="A238" s="3">
        <v>37232</v>
      </c>
      <c r="B238" s="5">
        <v>13.7</v>
      </c>
      <c r="C238" s="5">
        <v>13.74</v>
      </c>
      <c r="D238" s="5">
        <v>13.29</v>
      </c>
    </row>
    <row r="239" spans="1:4">
      <c r="A239" s="3">
        <v>37235</v>
      </c>
      <c r="B239" s="5">
        <v>13.38</v>
      </c>
      <c r="C239" s="5">
        <v>13.67</v>
      </c>
      <c r="D239" s="5">
        <v>13.36</v>
      </c>
    </row>
    <row r="240" spans="1:4">
      <c r="A240" s="3">
        <v>37236</v>
      </c>
      <c r="B240" s="5">
        <v>13.43</v>
      </c>
      <c r="C240" s="5">
        <v>13.51</v>
      </c>
      <c r="D240" s="5">
        <v>13.36</v>
      </c>
    </row>
    <row r="241" spans="1:4">
      <c r="A241" s="3">
        <v>37237</v>
      </c>
      <c r="B241" s="5">
        <v>13.06</v>
      </c>
      <c r="C241" s="5">
        <v>13.43</v>
      </c>
      <c r="D241" s="5">
        <v>13.03</v>
      </c>
    </row>
    <row r="242" spans="1:4">
      <c r="A242" s="3">
        <v>37238</v>
      </c>
      <c r="B242" s="5">
        <v>12.79</v>
      </c>
      <c r="C242" s="5">
        <v>13.06</v>
      </c>
      <c r="D242" s="5">
        <v>12.75</v>
      </c>
    </row>
    <row r="243" spans="1:4">
      <c r="A243" s="3">
        <v>37239</v>
      </c>
      <c r="B243" s="5">
        <v>12.92</v>
      </c>
      <c r="C243" s="5">
        <v>13.17</v>
      </c>
      <c r="D243" s="5">
        <v>12.73</v>
      </c>
    </row>
    <row r="244" spans="1:4">
      <c r="A244" s="3">
        <v>37242</v>
      </c>
      <c r="B244" s="5">
        <v>13</v>
      </c>
      <c r="C244" s="5">
        <v>13.06</v>
      </c>
      <c r="D244" s="5">
        <v>12.93</v>
      </c>
    </row>
    <row r="245" spans="1:4">
      <c r="A245" s="3">
        <v>37243</v>
      </c>
      <c r="B245" s="5">
        <v>13.27</v>
      </c>
      <c r="C245" s="5">
        <v>13.56</v>
      </c>
      <c r="D245" s="5">
        <v>12.89</v>
      </c>
    </row>
    <row r="246" spans="1:4">
      <c r="A246" s="3">
        <v>37244</v>
      </c>
      <c r="B246" s="5">
        <v>13.38</v>
      </c>
      <c r="C246" s="5">
        <v>13.57</v>
      </c>
      <c r="D246" s="5">
        <v>13.27</v>
      </c>
    </row>
    <row r="247" spans="1:4">
      <c r="A247" s="3">
        <v>37245</v>
      </c>
      <c r="B247" s="5">
        <v>13.17</v>
      </c>
      <c r="C247" s="5">
        <v>13.38</v>
      </c>
      <c r="D247" s="5">
        <v>13.15</v>
      </c>
    </row>
    <row r="248" spans="1:4">
      <c r="A248" s="3">
        <v>37246</v>
      </c>
      <c r="B248" s="5">
        <v>13.19</v>
      </c>
      <c r="C248" s="5">
        <v>13.24</v>
      </c>
      <c r="D248" s="5">
        <v>13.02</v>
      </c>
    </row>
    <row r="249" spans="1:4">
      <c r="A249" s="3">
        <v>37249</v>
      </c>
      <c r="B249" s="5">
        <v>13.18</v>
      </c>
      <c r="C249" s="5">
        <v>13.22</v>
      </c>
      <c r="D249" s="5">
        <v>13.05</v>
      </c>
    </row>
    <row r="250" spans="1:4">
      <c r="A250" s="3">
        <v>37252</v>
      </c>
      <c r="B250" s="5">
        <v>13.17</v>
      </c>
      <c r="C250" s="5">
        <v>13.25</v>
      </c>
      <c r="D250" s="5">
        <v>13.13</v>
      </c>
    </row>
    <row r="251" spans="1:4">
      <c r="A251" s="3">
        <v>37253</v>
      </c>
      <c r="B251" s="5">
        <v>13.13</v>
      </c>
      <c r="C251" s="5">
        <v>13.27</v>
      </c>
      <c r="D251" s="5">
        <v>13.07</v>
      </c>
    </row>
    <row r="252" spans="1:4">
      <c r="A252" s="3">
        <v>37258</v>
      </c>
      <c r="B252" s="5">
        <v>13.08</v>
      </c>
      <c r="C252" s="5">
        <v>13.27</v>
      </c>
      <c r="D252" s="5">
        <v>13.07</v>
      </c>
    </row>
    <row r="253" spans="1:4">
      <c r="A253" s="3">
        <v>37259</v>
      </c>
      <c r="B253" s="5">
        <v>13.05</v>
      </c>
      <c r="C253" s="5">
        <v>13.26</v>
      </c>
      <c r="D253" s="5">
        <v>12.99</v>
      </c>
    </row>
    <row r="254" spans="1:4">
      <c r="A254" s="3">
        <v>37260</v>
      </c>
      <c r="B254" s="5">
        <v>13.12</v>
      </c>
      <c r="C254" s="5">
        <v>13.21</v>
      </c>
      <c r="D254" s="5">
        <v>13.05</v>
      </c>
    </row>
    <row r="255" spans="1:4">
      <c r="A255" s="3">
        <v>37263</v>
      </c>
      <c r="B255" s="5">
        <v>13.1</v>
      </c>
      <c r="C255" s="5">
        <v>13.21</v>
      </c>
      <c r="D255" s="5">
        <v>13.07</v>
      </c>
    </row>
    <row r="256" spans="1:4">
      <c r="A256" s="3">
        <v>37264</v>
      </c>
      <c r="B256" s="5">
        <v>12.91</v>
      </c>
      <c r="C256" s="5">
        <v>13.15</v>
      </c>
      <c r="D256" s="5">
        <v>12.89</v>
      </c>
    </row>
    <row r="257" spans="1:4">
      <c r="A257" s="3">
        <v>37265</v>
      </c>
      <c r="B257" s="5">
        <v>12.77</v>
      </c>
      <c r="C257" s="5">
        <v>12.9</v>
      </c>
      <c r="D257" s="5">
        <v>12.7</v>
      </c>
    </row>
    <row r="258" spans="1:4">
      <c r="A258" s="3">
        <v>37266</v>
      </c>
      <c r="B258" s="5">
        <v>12.73</v>
      </c>
      <c r="C258" s="5">
        <v>12.86</v>
      </c>
      <c r="D258" s="5">
        <v>12.7</v>
      </c>
    </row>
    <row r="259" spans="1:4">
      <c r="A259" s="3">
        <v>37267</v>
      </c>
      <c r="B259" s="5">
        <v>12.51</v>
      </c>
      <c r="C259" s="5">
        <v>12.85</v>
      </c>
      <c r="D259" s="5">
        <v>12.5</v>
      </c>
    </row>
    <row r="260" spans="1:4">
      <c r="A260" s="3">
        <v>37270</v>
      </c>
      <c r="B260" s="5">
        <v>12.05</v>
      </c>
      <c r="C260" s="5">
        <v>12.51</v>
      </c>
      <c r="D260" s="5">
        <v>12.02</v>
      </c>
    </row>
    <row r="261" spans="1:4">
      <c r="A261" s="3">
        <v>37271</v>
      </c>
      <c r="B261" s="5">
        <v>12.04</v>
      </c>
      <c r="C261" s="5">
        <v>12.28</v>
      </c>
      <c r="D261" s="5">
        <v>12.02</v>
      </c>
    </row>
    <row r="262" spans="1:4">
      <c r="A262" s="3">
        <v>37272</v>
      </c>
      <c r="B262" s="5">
        <v>12</v>
      </c>
      <c r="C262" s="5">
        <v>12.13</v>
      </c>
      <c r="D262" s="5">
        <v>11.75</v>
      </c>
    </row>
    <row r="263" spans="1:4">
      <c r="A263" s="3">
        <v>37273</v>
      </c>
      <c r="B263" s="5">
        <v>12.31</v>
      </c>
      <c r="C263" s="5">
        <v>12.36</v>
      </c>
      <c r="D263" s="5">
        <v>12</v>
      </c>
    </row>
    <row r="264" spans="1:4">
      <c r="A264" s="3">
        <v>37274</v>
      </c>
      <c r="B264" s="5">
        <v>12.3</v>
      </c>
      <c r="C264" s="5">
        <v>12.46</v>
      </c>
      <c r="D264" s="5">
        <v>12.23</v>
      </c>
    </row>
    <row r="265" spans="1:4">
      <c r="A265" s="3">
        <v>37277</v>
      </c>
      <c r="B265" s="5">
        <v>12.22</v>
      </c>
      <c r="C265" s="5">
        <v>12.31</v>
      </c>
      <c r="D265" s="5">
        <v>11.92</v>
      </c>
    </row>
    <row r="266" spans="1:4">
      <c r="A266" s="3">
        <v>37278</v>
      </c>
      <c r="B266" s="5">
        <v>12.41</v>
      </c>
      <c r="C266" s="5">
        <v>12.44</v>
      </c>
      <c r="D266" s="5">
        <v>12.1</v>
      </c>
    </row>
    <row r="267" spans="1:4">
      <c r="A267" s="3">
        <v>37279</v>
      </c>
      <c r="B267" s="5">
        <v>13.05</v>
      </c>
      <c r="C267" s="5">
        <v>13.07</v>
      </c>
      <c r="D267" s="5">
        <v>12.41</v>
      </c>
    </row>
    <row r="268" spans="1:4">
      <c r="A268" s="3">
        <v>37280</v>
      </c>
      <c r="B268" s="5">
        <v>13.24</v>
      </c>
      <c r="C268" s="5">
        <v>13.26</v>
      </c>
      <c r="D268" s="5">
        <v>13.11</v>
      </c>
    </row>
    <row r="269" spans="1:4">
      <c r="A269" s="3">
        <v>37281</v>
      </c>
      <c r="B269" s="5">
        <v>13.09</v>
      </c>
      <c r="C269" s="5">
        <v>13.3</v>
      </c>
      <c r="D269" s="5">
        <v>13.05</v>
      </c>
    </row>
    <row r="270" spans="1:4">
      <c r="A270" s="3">
        <v>37284</v>
      </c>
      <c r="B270" s="5">
        <v>13.3</v>
      </c>
      <c r="C270" s="5">
        <v>13.31</v>
      </c>
      <c r="D270" s="5">
        <v>12.82</v>
      </c>
    </row>
    <row r="271" spans="1:4">
      <c r="A271" s="3">
        <v>37285</v>
      </c>
      <c r="B271" s="5">
        <v>13.3</v>
      </c>
      <c r="C271" s="5">
        <v>13.4</v>
      </c>
      <c r="D271" s="5">
        <v>13.09</v>
      </c>
    </row>
    <row r="272" spans="1:4">
      <c r="A272" s="3">
        <v>37286</v>
      </c>
      <c r="B272" s="5">
        <v>13.17</v>
      </c>
      <c r="C272" s="5">
        <v>13.3</v>
      </c>
      <c r="D272" s="5">
        <v>13.07</v>
      </c>
    </row>
    <row r="273" spans="1:4">
      <c r="A273" s="3">
        <v>37287</v>
      </c>
      <c r="B273" s="5">
        <v>13.14</v>
      </c>
      <c r="C273" s="5">
        <v>13.18</v>
      </c>
      <c r="D273" s="5">
        <v>13.02</v>
      </c>
    </row>
    <row r="274" spans="1:4">
      <c r="A274" s="3">
        <v>37288</v>
      </c>
      <c r="B274" s="5">
        <v>13.1</v>
      </c>
      <c r="C274" s="5">
        <v>13.17</v>
      </c>
      <c r="D274" s="5">
        <v>13.05</v>
      </c>
    </row>
    <row r="275" spans="1:4">
      <c r="A275" s="3">
        <v>37291</v>
      </c>
      <c r="B275" s="5">
        <v>13.02</v>
      </c>
      <c r="C275" s="5">
        <v>13.13</v>
      </c>
      <c r="D275" s="5">
        <v>12.96</v>
      </c>
    </row>
    <row r="276" spans="1:4">
      <c r="A276" s="3">
        <v>37292</v>
      </c>
      <c r="B276" s="5">
        <v>12.9</v>
      </c>
      <c r="C276" s="5">
        <v>12.98</v>
      </c>
      <c r="D276" s="5">
        <v>12.85</v>
      </c>
    </row>
    <row r="277" spans="1:4">
      <c r="A277" s="3">
        <v>37293</v>
      </c>
      <c r="B277" s="5">
        <v>12.7</v>
      </c>
      <c r="C277" s="5">
        <v>12.93</v>
      </c>
      <c r="D277" s="5">
        <v>12.65</v>
      </c>
    </row>
    <row r="278" spans="1:4">
      <c r="A278" s="3">
        <v>37294</v>
      </c>
      <c r="B278" s="5">
        <v>12.56</v>
      </c>
      <c r="C278" s="5">
        <v>12.7</v>
      </c>
      <c r="D278" s="5">
        <v>12.55</v>
      </c>
    </row>
    <row r="279" spans="1:4">
      <c r="A279" s="3">
        <v>37295</v>
      </c>
      <c r="B279" s="5">
        <v>12.51</v>
      </c>
      <c r="C279" s="5">
        <v>12.66</v>
      </c>
      <c r="D279" s="5">
        <v>12.48</v>
      </c>
    </row>
    <row r="280" spans="1:4">
      <c r="A280" s="3">
        <v>37298</v>
      </c>
      <c r="B280" s="5">
        <v>12.54</v>
      </c>
      <c r="C280" s="5">
        <v>12.7</v>
      </c>
      <c r="D280" s="5">
        <v>12.5</v>
      </c>
    </row>
    <row r="281" spans="1:4">
      <c r="A281" s="3">
        <v>37299</v>
      </c>
      <c r="B281" s="5">
        <v>12.46</v>
      </c>
      <c r="C281" s="5">
        <v>12.63</v>
      </c>
      <c r="D281" s="5">
        <v>12.34</v>
      </c>
    </row>
    <row r="282" spans="1:4">
      <c r="A282" s="3">
        <v>37300</v>
      </c>
      <c r="B282" s="5">
        <v>12.37</v>
      </c>
      <c r="C282" s="5">
        <v>12.62</v>
      </c>
      <c r="D282" s="5">
        <v>12.32</v>
      </c>
    </row>
    <row r="283" spans="1:4">
      <c r="A283" s="3">
        <v>37301</v>
      </c>
      <c r="B283" s="5">
        <v>12.37</v>
      </c>
      <c r="C283" s="5">
        <v>12.5</v>
      </c>
      <c r="D283" s="5">
        <v>12.34</v>
      </c>
    </row>
    <row r="284" spans="1:4">
      <c r="A284" s="3">
        <v>37302</v>
      </c>
      <c r="B284" s="5">
        <v>12.39</v>
      </c>
      <c r="C284" s="5">
        <v>12.47</v>
      </c>
      <c r="D284" s="5">
        <v>12.32</v>
      </c>
    </row>
    <row r="285" spans="1:4">
      <c r="A285" s="3">
        <v>37305</v>
      </c>
      <c r="B285" s="5">
        <v>12.17</v>
      </c>
      <c r="C285" s="5">
        <v>12.41</v>
      </c>
      <c r="D285" s="5">
        <v>12.1</v>
      </c>
    </row>
    <row r="286" spans="1:4">
      <c r="A286" s="3">
        <v>37306</v>
      </c>
      <c r="B286" s="5">
        <v>12.11</v>
      </c>
      <c r="C286" s="5">
        <v>12.23</v>
      </c>
      <c r="D286" s="5">
        <v>12.05</v>
      </c>
    </row>
    <row r="287" spans="1:4">
      <c r="A287" s="3">
        <v>37307</v>
      </c>
      <c r="B287" s="5">
        <v>12.06</v>
      </c>
      <c r="C287" s="5">
        <v>12.24</v>
      </c>
      <c r="D287" s="5">
        <v>11.82</v>
      </c>
    </row>
    <row r="288" spans="1:4">
      <c r="A288" s="3">
        <v>37308</v>
      </c>
      <c r="B288" s="5">
        <v>12.06</v>
      </c>
      <c r="C288" s="5">
        <v>12.22</v>
      </c>
      <c r="D288" s="5">
        <v>11.94</v>
      </c>
    </row>
    <row r="289" spans="1:4">
      <c r="A289" s="3">
        <v>37309</v>
      </c>
      <c r="B289" s="5">
        <v>11.86</v>
      </c>
      <c r="C289" s="5">
        <v>12</v>
      </c>
      <c r="D289" s="5">
        <v>11.82</v>
      </c>
    </row>
    <row r="290" spans="1:4">
      <c r="A290" s="3">
        <v>37312</v>
      </c>
      <c r="B290" s="5">
        <v>11.92</v>
      </c>
      <c r="C290" s="5">
        <v>12.12</v>
      </c>
      <c r="D290" s="5">
        <v>11.82</v>
      </c>
    </row>
    <row r="291" spans="1:4">
      <c r="A291" s="3">
        <v>37313</v>
      </c>
      <c r="B291" s="5">
        <v>12.04</v>
      </c>
      <c r="C291" s="5">
        <v>12.13</v>
      </c>
      <c r="D291" s="5">
        <v>11.96</v>
      </c>
    </row>
    <row r="292" spans="1:4">
      <c r="A292" s="3">
        <v>37314</v>
      </c>
      <c r="B292" s="5">
        <v>12.08</v>
      </c>
      <c r="C292" s="5">
        <v>12.17</v>
      </c>
      <c r="D292" s="5">
        <v>12.05</v>
      </c>
    </row>
    <row r="293" spans="1:4">
      <c r="A293" s="3">
        <v>37315</v>
      </c>
      <c r="B293" s="5">
        <v>11.82</v>
      </c>
      <c r="C293" s="5">
        <v>12.04</v>
      </c>
      <c r="D293" s="5">
        <v>11.78</v>
      </c>
    </row>
    <row r="294" spans="1:4">
      <c r="A294" s="3">
        <v>37316</v>
      </c>
      <c r="B294" s="5">
        <v>12.11</v>
      </c>
      <c r="C294" s="5">
        <v>12.14</v>
      </c>
      <c r="D294" s="5">
        <v>11.72</v>
      </c>
    </row>
    <row r="295" spans="1:4">
      <c r="A295" s="3">
        <v>37319</v>
      </c>
      <c r="B295" s="5">
        <v>12.56</v>
      </c>
      <c r="C295" s="5">
        <v>12.73</v>
      </c>
      <c r="D295" s="5">
        <v>12.24</v>
      </c>
    </row>
    <row r="296" spans="1:4">
      <c r="A296" s="3">
        <v>37320</v>
      </c>
      <c r="B296" s="5">
        <v>12.54</v>
      </c>
      <c r="C296" s="5">
        <v>12.65</v>
      </c>
      <c r="D296" s="5">
        <v>12.38</v>
      </c>
    </row>
    <row r="297" spans="1:4">
      <c r="A297" s="3">
        <v>37321</v>
      </c>
      <c r="B297" s="5">
        <v>12.53</v>
      </c>
      <c r="C297" s="5">
        <v>12.66</v>
      </c>
      <c r="D297" s="5">
        <v>12.44</v>
      </c>
    </row>
    <row r="298" spans="1:4">
      <c r="A298" s="3">
        <v>37322</v>
      </c>
      <c r="B298" s="5">
        <v>12.65</v>
      </c>
      <c r="C298" s="5">
        <v>12.72</v>
      </c>
      <c r="D298" s="5">
        <v>12.54</v>
      </c>
    </row>
    <row r="299" spans="1:4">
      <c r="A299" s="3">
        <v>37323</v>
      </c>
      <c r="B299" s="5">
        <v>12.56</v>
      </c>
      <c r="C299" s="5">
        <v>12.68</v>
      </c>
      <c r="D299" s="5">
        <v>12.51</v>
      </c>
    </row>
    <row r="300" spans="1:4">
      <c r="A300" s="3">
        <v>37326</v>
      </c>
      <c r="B300" s="5">
        <v>12.51</v>
      </c>
      <c r="C300" s="5">
        <v>12.61</v>
      </c>
      <c r="D300" s="5">
        <v>12.37</v>
      </c>
    </row>
    <row r="301" spans="1:4">
      <c r="A301" s="3">
        <v>37327</v>
      </c>
      <c r="B301" s="5">
        <v>12.41</v>
      </c>
      <c r="C301" s="5">
        <v>12.51</v>
      </c>
      <c r="D301" s="5">
        <v>12.34</v>
      </c>
    </row>
    <row r="302" spans="1:4">
      <c r="A302" s="3">
        <v>37328</v>
      </c>
      <c r="B302" s="5">
        <v>12.37</v>
      </c>
      <c r="C302" s="5">
        <v>12.46</v>
      </c>
      <c r="D302" s="5">
        <v>12.34</v>
      </c>
    </row>
    <row r="303" spans="1:4">
      <c r="A303" s="3">
        <v>37329</v>
      </c>
      <c r="B303" s="5">
        <v>12.44</v>
      </c>
      <c r="C303" s="5">
        <v>12.48</v>
      </c>
      <c r="D303" s="5">
        <v>12.32</v>
      </c>
    </row>
    <row r="304" spans="1:4">
      <c r="A304" s="3">
        <v>37330</v>
      </c>
      <c r="B304" s="5">
        <v>12.46</v>
      </c>
      <c r="C304" s="5">
        <v>12.59</v>
      </c>
      <c r="D304" s="5">
        <v>12.42</v>
      </c>
    </row>
    <row r="305" spans="1:4">
      <c r="A305" s="3">
        <v>37334</v>
      </c>
      <c r="B305" s="5">
        <v>12.17</v>
      </c>
      <c r="C305" s="5">
        <v>12.56</v>
      </c>
      <c r="D305" s="5">
        <v>12.12</v>
      </c>
    </row>
    <row r="306" spans="1:4">
      <c r="A306" s="3">
        <v>37335</v>
      </c>
      <c r="B306" s="5">
        <v>11.89</v>
      </c>
      <c r="C306" s="5">
        <v>12.14</v>
      </c>
      <c r="D306" s="5">
        <v>11.82</v>
      </c>
    </row>
    <row r="307" spans="1:4">
      <c r="A307" s="3">
        <v>37336</v>
      </c>
      <c r="B307" s="5">
        <v>11.75</v>
      </c>
      <c r="C307" s="5">
        <v>11.99</v>
      </c>
      <c r="D307" s="5">
        <v>11.72</v>
      </c>
    </row>
    <row r="308" spans="1:4">
      <c r="A308" s="3">
        <v>37337</v>
      </c>
      <c r="B308" s="5">
        <v>11.6</v>
      </c>
      <c r="C308" s="5">
        <v>11.8</v>
      </c>
      <c r="D308" s="5">
        <v>11.42</v>
      </c>
    </row>
    <row r="309" spans="1:4">
      <c r="A309" s="3">
        <v>37341</v>
      </c>
      <c r="B309" s="5">
        <v>11.43</v>
      </c>
      <c r="C309" s="5">
        <v>11.6</v>
      </c>
      <c r="D309" s="5">
        <v>11.39</v>
      </c>
    </row>
    <row r="310" spans="1:4">
      <c r="A310" s="3">
        <v>37342</v>
      </c>
      <c r="B310" s="5">
        <v>11.28</v>
      </c>
      <c r="C310" s="5">
        <v>11.43</v>
      </c>
      <c r="D310" s="5">
        <v>11.24</v>
      </c>
    </row>
    <row r="311" spans="1:4">
      <c r="A311" s="3">
        <v>37343</v>
      </c>
      <c r="B311" s="5">
        <v>11.13</v>
      </c>
      <c r="C311" s="5">
        <v>11.39</v>
      </c>
      <c r="D311" s="5">
        <v>11.1</v>
      </c>
    </row>
    <row r="312" spans="1:4">
      <c r="A312" s="3">
        <v>37348</v>
      </c>
      <c r="B312" s="5">
        <v>10.53</v>
      </c>
      <c r="C312" s="5">
        <v>11.15</v>
      </c>
      <c r="D312" s="5">
        <v>10.48</v>
      </c>
    </row>
    <row r="313" spans="1:4">
      <c r="A313" s="3">
        <v>37349</v>
      </c>
      <c r="B313" s="5">
        <v>10.38</v>
      </c>
      <c r="C313" s="5">
        <v>10.66</v>
      </c>
      <c r="D313" s="5">
        <v>10.25</v>
      </c>
    </row>
    <row r="314" spans="1:4">
      <c r="A314" s="3">
        <v>37350</v>
      </c>
      <c r="B314" s="5">
        <v>10.31</v>
      </c>
      <c r="C314" s="5">
        <v>10.76</v>
      </c>
      <c r="D314" s="5">
        <v>10.23</v>
      </c>
    </row>
    <row r="315" spans="1:4">
      <c r="A315" s="3">
        <v>37351</v>
      </c>
      <c r="B315" s="5">
        <v>10.33</v>
      </c>
      <c r="C315" s="5">
        <v>10.42</v>
      </c>
      <c r="D315" s="5">
        <v>10.28</v>
      </c>
    </row>
    <row r="316" spans="1:4">
      <c r="A316" s="3">
        <v>37354</v>
      </c>
      <c r="B316" s="5">
        <v>10.039999999999999</v>
      </c>
      <c r="C316" s="5">
        <v>10.36</v>
      </c>
      <c r="D316" s="5">
        <v>9.9700000000000006</v>
      </c>
    </row>
    <row r="317" spans="1:4">
      <c r="A317" s="3">
        <v>37355</v>
      </c>
      <c r="B317" s="5">
        <v>10.23</v>
      </c>
      <c r="C317" s="5">
        <v>10.25</v>
      </c>
      <c r="D317" s="5">
        <v>9.85</v>
      </c>
    </row>
    <row r="318" spans="1:4">
      <c r="A318" s="3">
        <v>37356</v>
      </c>
      <c r="B318" s="5">
        <v>9.94</v>
      </c>
      <c r="C318" s="5">
        <v>10.25</v>
      </c>
      <c r="D318" s="5">
        <v>9.94</v>
      </c>
    </row>
    <row r="319" spans="1:4">
      <c r="A319" s="3">
        <v>37357</v>
      </c>
      <c r="B319" s="5">
        <v>9.94</v>
      </c>
      <c r="C319" s="5">
        <v>10.02</v>
      </c>
      <c r="D319" s="5">
        <v>9.8800000000000008</v>
      </c>
    </row>
    <row r="320" spans="1:4">
      <c r="A320" s="3">
        <v>37358</v>
      </c>
      <c r="B320" s="5">
        <v>9.84</v>
      </c>
      <c r="C320" s="5">
        <v>9.9600000000000009</v>
      </c>
      <c r="D320" s="5">
        <v>9.82</v>
      </c>
    </row>
    <row r="321" spans="1:4">
      <c r="A321" s="3">
        <v>37361</v>
      </c>
      <c r="B321" s="5">
        <v>9.5299999999999994</v>
      </c>
      <c r="C321" s="5">
        <v>9.89</v>
      </c>
      <c r="D321" s="5">
        <v>9.5</v>
      </c>
    </row>
    <row r="322" spans="1:4">
      <c r="A322" s="3">
        <v>37362</v>
      </c>
      <c r="B322" s="5">
        <v>9.5299999999999994</v>
      </c>
      <c r="C322" s="5">
        <v>9.68</v>
      </c>
      <c r="D322" s="5">
        <v>9.4</v>
      </c>
    </row>
    <row r="323" spans="1:4">
      <c r="A323" s="3">
        <v>37363</v>
      </c>
      <c r="B323" s="5">
        <v>9.84</v>
      </c>
      <c r="C323" s="5">
        <v>9.84</v>
      </c>
      <c r="D323" s="5">
        <v>9.68</v>
      </c>
    </row>
    <row r="324" spans="1:4">
      <c r="A324" s="3">
        <v>37364</v>
      </c>
      <c r="B324" s="5">
        <v>9.85</v>
      </c>
      <c r="C324" s="5">
        <v>9.94</v>
      </c>
      <c r="D324" s="5">
        <v>9.82</v>
      </c>
    </row>
    <row r="325" spans="1:4">
      <c r="A325" s="3">
        <v>37365</v>
      </c>
      <c r="B325" s="5">
        <v>10.06</v>
      </c>
      <c r="C325" s="5">
        <v>10.08</v>
      </c>
      <c r="D325" s="5">
        <v>9.74</v>
      </c>
    </row>
    <row r="326" spans="1:4">
      <c r="A326" s="3">
        <v>37368</v>
      </c>
      <c r="B326" s="5">
        <v>9.9700000000000006</v>
      </c>
      <c r="C326" s="5">
        <v>10.25</v>
      </c>
      <c r="D326" s="5">
        <v>9.94</v>
      </c>
    </row>
    <row r="327" spans="1:4">
      <c r="A327" s="3">
        <v>37369</v>
      </c>
      <c r="B327" s="5">
        <v>10.14</v>
      </c>
      <c r="C327" s="5">
        <v>10.16</v>
      </c>
      <c r="D327" s="5">
        <v>9.98</v>
      </c>
    </row>
    <row r="328" spans="1:4">
      <c r="A328" s="3">
        <v>37370</v>
      </c>
      <c r="B328" s="5">
        <v>10.27</v>
      </c>
      <c r="C328" s="5">
        <v>10.28</v>
      </c>
      <c r="D328" s="5">
        <v>10.14</v>
      </c>
    </row>
    <row r="329" spans="1:4">
      <c r="A329" s="3">
        <v>37371</v>
      </c>
      <c r="B329" s="5">
        <v>9.92</v>
      </c>
      <c r="C329" s="5">
        <v>9.94</v>
      </c>
      <c r="D329" s="5">
        <v>9.7899999999999991</v>
      </c>
    </row>
    <row r="330" spans="1:4">
      <c r="A330" s="3">
        <v>37372</v>
      </c>
      <c r="B330" s="5">
        <v>9.8800000000000008</v>
      </c>
      <c r="C330" s="5">
        <v>9.94</v>
      </c>
      <c r="D330" s="5">
        <v>9.81</v>
      </c>
    </row>
    <row r="331" spans="1:4">
      <c r="A331" s="3">
        <v>37375</v>
      </c>
      <c r="B331" s="5">
        <v>9.8800000000000008</v>
      </c>
      <c r="C331" s="5">
        <v>9.94</v>
      </c>
      <c r="D331" s="5">
        <v>9.82</v>
      </c>
    </row>
    <row r="332" spans="1:4">
      <c r="A332" s="3">
        <v>37376</v>
      </c>
      <c r="B332" s="5">
        <v>9.94</v>
      </c>
      <c r="C332" s="5">
        <v>9.9700000000000006</v>
      </c>
      <c r="D332" s="5">
        <v>9.8800000000000008</v>
      </c>
    </row>
    <row r="333" spans="1:4">
      <c r="A333" s="3">
        <v>37378</v>
      </c>
      <c r="B333" s="5">
        <v>9.91</v>
      </c>
      <c r="C333" s="5">
        <v>10.01</v>
      </c>
      <c r="D333" s="5">
        <v>9.85</v>
      </c>
    </row>
    <row r="334" spans="1:4">
      <c r="A334" s="3">
        <v>37384</v>
      </c>
      <c r="B334" s="5">
        <v>10.47</v>
      </c>
      <c r="C334" s="5">
        <v>10.5</v>
      </c>
      <c r="D334" s="5">
        <v>10.01</v>
      </c>
    </row>
    <row r="335" spans="1:4">
      <c r="A335" s="3">
        <v>37385</v>
      </c>
      <c r="B335" s="5">
        <v>10.62</v>
      </c>
      <c r="C335" s="5">
        <v>10.7</v>
      </c>
      <c r="D335" s="5">
        <v>10.56</v>
      </c>
    </row>
    <row r="336" spans="1:4">
      <c r="A336" s="3">
        <v>37386</v>
      </c>
      <c r="B336" s="5">
        <v>10.72</v>
      </c>
      <c r="C336" s="5">
        <v>10.74</v>
      </c>
      <c r="D336" s="5">
        <v>10.59</v>
      </c>
    </row>
    <row r="337" spans="1:4">
      <c r="A337" s="3">
        <v>37389</v>
      </c>
      <c r="B337" s="5">
        <v>10.89</v>
      </c>
      <c r="C337" s="5">
        <v>11.04</v>
      </c>
      <c r="D337" s="5">
        <v>10.72</v>
      </c>
    </row>
    <row r="338" spans="1:4">
      <c r="A338" s="3">
        <v>37390</v>
      </c>
      <c r="B338" s="5">
        <v>11.21</v>
      </c>
      <c r="C338" s="5">
        <v>11.26</v>
      </c>
      <c r="D338" s="5">
        <v>10.89</v>
      </c>
    </row>
    <row r="339" spans="1:4">
      <c r="A339" s="3">
        <v>37391</v>
      </c>
      <c r="B339" s="5">
        <v>11.19</v>
      </c>
      <c r="C339" s="5">
        <v>11.46</v>
      </c>
      <c r="D339" s="5">
        <v>11.11</v>
      </c>
    </row>
    <row r="340" spans="1:4">
      <c r="A340" s="3">
        <v>37392</v>
      </c>
      <c r="B340" s="5">
        <v>11.31</v>
      </c>
      <c r="C340" s="5">
        <v>11.34</v>
      </c>
      <c r="D340" s="5">
        <v>11.05</v>
      </c>
    </row>
    <row r="341" spans="1:4">
      <c r="A341" s="3">
        <v>37393</v>
      </c>
      <c r="B341" s="5">
        <v>11.56</v>
      </c>
      <c r="C341" s="5">
        <v>11.6</v>
      </c>
      <c r="D341" s="5">
        <v>11.31</v>
      </c>
    </row>
    <row r="342" spans="1:4">
      <c r="A342" s="3">
        <v>37396</v>
      </c>
      <c r="B342" s="5">
        <v>11.61</v>
      </c>
      <c r="C342" s="5">
        <v>11.7</v>
      </c>
      <c r="D342" s="5">
        <v>11.5</v>
      </c>
    </row>
    <row r="343" spans="1:4">
      <c r="A343" s="3">
        <v>37397</v>
      </c>
      <c r="B343" s="5">
        <v>11.56</v>
      </c>
      <c r="C343" s="5">
        <v>11.67</v>
      </c>
      <c r="D343" s="5">
        <v>11.31</v>
      </c>
    </row>
    <row r="344" spans="1:4">
      <c r="A344" s="3">
        <v>37398</v>
      </c>
      <c r="B344" s="5">
        <v>11.31</v>
      </c>
      <c r="C344" s="5">
        <v>11.56</v>
      </c>
      <c r="D344" s="5">
        <v>11.27</v>
      </c>
    </row>
    <row r="345" spans="1:4">
      <c r="A345" s="3">
        <v>37399</v>
      </c>
      <c r="B345" s="5">
        <v>11.08</v>
      </c>
      <c r="C345" s="5">
        <v>11.39</v>
      </c>
      <c r="D345" s="5">
        <v>11.07</v>
      </c>
    </row>
    <row r="346" spans="1:4">
      <c r="A346" s="3">
        <v>37400</v>
      </c>
      <c r="B346" s="5">
        <v>11.11</v>
      </c>
      <c r="C346" s="5">
        <v>11.15</v>
      </c>
      <c r="D346" s="5">
        <v>11.03</v>
      </c>
    </row>
    <row r="347" spans="1:4">
      <c r="A347" s="3">
        <v>37403</v>
      </c>
      <c r="B347" s="5">
        <v>11.07</v>
      </c>
      <c r="C347" s="5">
        <v>11.12</v>
      </c>
      <c r="D347" s="5">
        <v>11.01</v>
      </c>
    </row>
    <row r="348" spans="1:4">
      <c r="A348" s="3">
        <v>37404</v>
      </c>
      <c r="B348" s="5">
        <v>11.07</v>
      </c>
      <c r="C348" s="5">
        <v>11.11</v>
      </c>
      <c r="D348" s="5">
        <v>11.04</v>
      </c>
    </row>
    <row r="349" spans="1:4">
      <c r="A349" s="3">
        <v>37405</v>
      </c>
      <c r="B349" s="5">
        <v>11.07</v>
      </c>
      <c r="C349" s="5">
        <v>11.09</v>
      </c>
      <c r="D349" s="5">
        <v>11.01</v>
      </c>
    </row>
    <row r="350" spans="1:4">
      <c r="A350" s="3">
        <v>37406</v>
      </c>
      <c r="B350" s="5">
        <v>10.76</v>
      </c>
      <c r="C350" s="5">
        <v>11.07</v>
      </c>
      <c r="D350" s="5">
        <v>10.68</v>
      </c>
    </row>
    <row r="351" spans="1:4">
      <c r="A351" s="3">
        <v>37407</v>
      </c>
      <c r="B351" s="5">
        <v>10.87</v>
      </c>
      <c r="C351" s="5">
        <v>11.01</v>
      </c>
      <c r="D351" s="5">
        <v>10.74</v>
      </c>
    </row>
    <row r="352" spans="1:4">
      <c r="A352" s="3">
        <v>37410</v>
      </c>
      <c r="B352" s="5">
        <v>10.66</v>
      </c>
      <c r="C352" s="5">
        <v>10.87</v>
      </c>
      <c r="D352" s="5">
        <v>10.59</v>
      </c>
    </row>
    <row r="353" spans="1:4">
      <c r="A353" s="3">
        <v>37411</v>
      </c>
      <c r="B353" s="5">
        <v>10.67</v>
      </c>
      <c r="C353" s="5">
        <v>10.69</v>
      </c>
      <c r="D353" s="5">
        <v>10.47</v>
      </c>
    </row>
    <row r="354" spans="1:4">
      <c r="A354" s="3">
        <v>37412</v>
      </c>
      <c r="B354" s="5">
        <v>10.88</v>
      </c>
      <c r="C354" s="5">
        <v>10.92</v>
      </c>
      <c r="D354" s="5">
        <v>10.67</v>
      </c>
    </row>
    <row r="355" spans="1:4">
      <c r="A355" s="3">
        <v>37413</v>
      </c>
      <c r="B355" s="5">
        <v>11.01</v>
      </c>
      <c r="C355" s="5">
        <v>11.05</v>
      </c>
      <c r="D355" s="5">
        <v>10.89</v>
      </c>
    </row>
    <row r="356" spans="1:4">
      <c r="A356" s="3">
        <v>37414</v>
      </c>
      <c r="B356" s="5">
        <v>10.87</v>
      </c>
      <c r="C356" s="5">
        <v>10.97</v>
      </c>
      <c r="D356" s="5">
        <v>10.76</v>
      </c>
    </row>
    <row r="357" spans="1:4">
      <c r="A357" s="3">
        <v>37417</v>
      </c>
      <c r="B357" s="5">
        <v>11</v>
      </c>
      <c r="C357" s="5">
        <v>11.05</v>
      </c>
      <c r="D357" s="5">
        <v>10.91</v>
      </c>
    </row>
    <row r="358" spans="1:4">
      <c r="A358" s="3">
        <v>37418</v>
      </c>
      <c r="B358" s="5">
        <v>11.11</v>
      </c>
      <c r="C358" s="5">
        <v>11.14</v>
      </c>
      <c r="D358" s="5">
        <v>10.98</v>
      </c>
    </row>
    <row r="359" spans="1:4">
      <c r="A359" s="3">
        <v>37419</v>
      </c>
      <c r="B359" s="5">
        <v>11.15</v>
      </c>
      <c r="C359" s="5">
        <v>11.15</v>
      </c>
      <c r="D359" s="5">
        <v>11</v>
      </c>
    </row>
    <row r="360" spans="1:4">
      <c r="A360" s="3">
        <v>37420</v>
      </c>
      <c r="B360" s="5">
        <v>11.11</v>
      </c>
      <c r="C360" s="5">
        <v>11.2</v>
      </c>
      <c r="D360" s="5">
        <v>11.1</v>
      </c>
    </row>
    <row r="361" spans="1:4">
      <c r="A361" s="3">
        <v>37421</v>
      </c>
      <c r="B361" s="5">
        <v>10.68</v>
      </c>
      <c r="C361" s="5">
        <v>11.08</v>
      </c>
      <c r="D361" s="5">
        <v>10.64</v>
      </c>
    </row>
    <row r="362" spans="1:4">
      <c r="A362" s="3">
        <v>37424</v>
      </c>
      <c r="B362" s="5">
        <v>10.58</v>
      </c>
      <c r="C362" s="5">
        <v>10.77</v>
      </c>
      <c r="D362" s="5">
        <v>10.57</v>
      </c>
    </row>
    <row r="363" spans="1:4">
      <c r="A363" s="3">
        <v>37425</v>
      </c>
      <c r="B363" s="5">
        <v>10.53</v>
      </c>
      <c r="C363" s="5">
        <v>10.72</v>
      </c>
      <c r="D363" s="5">
        <v>10.48</v>
      </c>
    </row>
    <row r="364" spans="1:4">
      <c r="A364" s="3">
        <v>37426</v>
      </c>
      <c r="B364" s="5">
        <v>10.14</v>
      </c>
      <c r="C364" s="5">
        <v>10.42</v>
      </c>
      <c r="D364" s="5">
        <v>10.11</v>
      </c>
    </row>
    <row r="365" spans="1:4">
      <c r="A365" s="3">
        <v>37427</v>
      </c>
      <c r="B365" s="5">
        <v>10.039999999999999</v>
      </c>
      <c r="C365" s="5">
        <v>10.36</v>
      </c>
      <c r="D365" s="5">
        <v>9.8800000000000008</v>
      </c>
    </row>
    <row r="366" spans="1:4">
      <c r="A366" s="3">
        <v>37428</v>
      </c>
      <c r="B366" s="5">
        <v>10.14</v>
      </c>
      <c r="C366" s="5">
        <v>10.23</v>
      </c>
      <c r="D366" s="5">
        <v>10.02</v>
      </c>
    </row>
    <row r="367" spans="1:4">
      <c r="A367" s="3">
        <v>37432</v>
      </c>
      <c r="B367" s="5">
        <v>10.33</v>
      </c>
      <c r="C367" s="5">
        <v>10.36</v>
      </c>
      <c r="D367" s="5">
        <v>10.14</v>
      </c>
    </row>
    <row r="368" spans="1:4">
      <c r="A368" s="3">
        <v>37433</v>
      </c>
      <c r="B368" s="5">
        <v>10.08</v>
      </c>
      <c r="C368" s="5">
        <v>10.27</v>
      </c>
      <c r="D368" s="5">
        <v>10.01</v>
      </c>
    </row>
    <row r="369" spans="1:4">
      <c r="A369" s="3">
        <v>37434</v>
      </c>
      <c r="B369" s="5">
        <v>10.36</v>
      </c>
      <c r="C369" s="5">
        <v>10.36</v>
      </c>
      <c r="D369" s="5">
        <v>10.08</v>
      </c>
    </row>
    <row r="370" spans="1:4">
      <c r="A370" s="3">
        <v>37435</v>
      </c>
      <c r="B370" s="5">
        <v>10.59</v>
      </c>
      <c r="C370" s="5">
        <v>10.69</v>
      </c>
      <c r="D370" s="5">
        <v>10.46</v>
      </c>
    </row>
    <row r="371" spans="1:4">
      <c r="A371" s="3">
        <v>37438</v>
      </c>
      <c r="B371" s="5">
        <v>10.44</v>
      </c>
      <c r="C371" s="5">
        <v>10.61</v>
      </c>
      <c r="D371" s="5">
        <v>10.36</v>
      </c>
    </row>
    <row r="372" spans="1:4">
      <c r="A372" s="3">
        <v>37439</v>
      </c>
      <c r="B372" s="5">
        <v>10</v>
      </c>
      <c r="C372" s="5">
        <v>10.44</v>
      </c>
      <c r="D372" s="5">
        <v>9.9700000000000006</v>
      </c>
    </row>
    <row r="373" spans="1:4">
      <c r="A373" s="3">
        <v>37440</v>
      </c>
      <c r="B373" s="5">
        <v>9.82</v>
      </c>
      <c r="C373" s="5">
        <v>10.08</v>
      </c>
      <c r="D373" s="5">
        <v>9.74</v>
      </c>
    </row>
    <row r="374" spans="1:4">
      <c r="A374" s="3">
        <v>37441</v>
      </c>
      <c r="B374" s="5">
        <v>9.91</v>
      </c>
      <c r="C374" s="5">
        <v>9.94</v>
      </c>
      <c r="D374" s="5">
        <v>9.84</v>
      </c>
    </row>
    <row r="375" spans="1:4">
      <c r="A375" s="3">
        <v>37442</v>
      </c>
      <c r="B375" s="5">
        <v>9.94</v>
      </c>
      <c r="C375" s="5">
        <v>10.01</v>
      </c>
      <c r="D375" s="5">
        <v>9.8800000000000008</v>
      </c>
    </row>
    <row r="376" spans="1:4">
      <c r="A376" s="3">
        <v>37445</v>
      </c>
      <c r="B376" s="5">
        <v>9.94</v>
      </c>
      <c r="C376" s="5">
        <v>10.029999999999999</v>
      </c>
      <c r="D376" s="5">
        <v>9.81</v>
      </c>
    </row>
    <row r="377" spans="1:4">
      <c r="A377" s="3">
        <v>37446</v>
      </c>
      <c r="B377" s="5">
        <v>9.84</v>
      </c>
      <c r="C377" s="5">
        <v>9.94</v>
      </c>
      <c r="D377" s="5">
        <v>9.84</v>
      </c>
    </row>
    <row r="378" spans="1:4">
      <c r="A378" s="3">
        <v>37447</v>
      </c>
      <c r="B378" s="5">
        <v>9.59</v>
      </c>
      <c r="C378" s="5">
        <v>9.7799999999999994</v>
      </c>
      <c r="D378" s="5">
        <v>9.5299999999999994</v>
      </c>
    </row>
    <row r="379" spans="1:4">
      <c r="A379" s="3">
        <v>37448</v>
      </c>
      <c r="B379" s="5">
        <v>9.42</v>
      </c>
      <c r="C379" s="5">
        <v>9.58</v>
      </c>
      <c r="D379" s="5">
        <v>9.4</v>
      </c>
    </row>
    <row r="380" spans="1:4">
      <c r="A380" s="3">
        <v>37449</v>
      </c>
      <c r="B380" s="5">
        <v>9.3000000000000007</v>
      </c>
      <c r="C380" s="5">
        <v>9.5299999999999994</v>
      </c>
      <c r="D380" s="5">
        <v>9.2799999999999994</v>
      </c>
    </row>
    <row r="381" spans="1:4">
      <c r="A381" s="3">
        <v>37452</v>
      </c>
      <c r="B381" s="5">
        <v>9.2799999999999994</v>
      </c>
      <c r="C381" s="5">
        <v>9.35</v>
      </c>
      <c r="D381" s="5">
        <v>9.23</v>
      </c>
    </row>
    <row r="382" spans="1:4">
      <c r="A382" s="3">
        <v>37453</v>
      </c>
      <c r="B382" s="5">
        <v>9.16</v>
      </c>
      <c r="C382" s="5">
        <v>9.32</v>
      </c>
      <c r="D382" s="5">
        <v>9.06</v>
      </c>
    </row>
    <row r="383" spans="1:4">
      <c r="A383" s="3">
        <v>37454</v>
      </c>
      <c r="B383" s="5">
        <v>9.23</v>
      </c>
      <c r="C383" s="5">
        <v>9.34</v>
      </c>
      <c r="D383" s="5">
        <v>9.14</v>
      </c>
    </row>
    <row r="384" spans="1:4">
      <c r="A384" s="3">
        <v>37455</v>
      </c>
      <c r="B384" s="5">
        <v>9.4</v>
      </c>
      <c r="C384" s="5">
        <v>9.49</v>
      </c>
      <c r="D384" s="5">
        <v>9.33</v>
      </c>
    </row>
    <row r="385" spans="1:4">
      <c r="A385" s="3">
        <v>37456</v>
      </c>
      <c r="B385" s="5">
        <v>9.2899999999999991</v>
      </c>
      <c r="C385" s="5">
        <v>9.4600000000000009</v>
      </c>
      <c r="D385" s="5">
        <v>9.23</v>
      </c>
    </row>
    <row r="386" spans="1:4">
      <c r="A386" s="3">
        <v>37459</v>
      </c>
      <c r="B386" s="5">
        <v>9.0299999999999994</v>
      </c>
      <c r="C386" s="5">
        <v>9.2899999999999991</v>
      </c>
      <c r="D386" s="5">
        <v>9</v>
      </c>
    </row>
    <row r="387" spans="1:4">
      <c r="A387" s="3">
        <v>37460</v>
      </c>
      <c r="B387" s="5">
        <v>9.0299999999999994</v>
      </c>
      <c r="C387" s="5">
        <v>9.23</v>
      </c>
      <c r="D387" s="5">
        <v>9.01</v>
      </c>
    </row>
    <row r="388" spans="1:4">
      <c r="A388" s="3">
        <v>37461</v>
      </c>
      <c r="B388" s="5">
        <v>8.81</v>
      </c>
      <c r="C388" s="5">
        <v>9.11</v>
      </c>
      <c r="D388" s="5">
        <v>8.7899999999999991</v>
      </c>
    </row>
    <row r="389" spans="1:4">
      <c r="A389" s="3">
        <v>37462</v>
      </c>
      <c r="B389" s="5">
        <v>9.09</v>
      </c>
      <c r="C389" s="5">
        <v>9.1199999999999992</v>
      </c>
      <c r="D389" s="5">
        <v>8.9499999999999993</v>
      </c>
    </row>
    <row r="390" spans="1:4">
      <c r="A390" s="3">
        <v>37463</v>
      </c>
      <c r="B390" s="5">
        <v>9.09</v>
      </c>
      <c r="C390" s="5">
        <v>9.1</v>
      </c>
      <c r="D390" s="5">
        <v>8.8000000000000007</v>
      </c>
    </row>
    <row r="391" spans="1:4">
      <c r="A391" s="3">
        <v>37466</v>
      </c>
      <c r="B391" s="5">
        <v>9.39</v>
      </c>
      <c r="C391" s="5">
        <v>9.42</v>
      </c>
      <c r="D391" s="5">
        <v>9.11</v>
      </c>
    </row>
    <row r="392" spans="1:4">
      <c r="A392" s="3">
        <v>37467</v>
      </c>
      <c r="B392" s="5">
        <v>9.43</v>
      </c>
      <c r="C392" s="5">
        <v>9.51</v>
      </c>
      <c r="D392" s="5">
        <v>9.23</v>
      </c>
    </row>
    <row r="393" spans="1:4">
      <c r="A393" s="3">
        <v>37468</v>
      </c>
      <c r="B393" s="5">
        <v>9.2200000000000006</v>
      </c>
      <c r="C393" s="5">
        <v>9.56</v>
      </c>
      <c r="D393" s="5">
        <v>9.1199999999999992</v>
      </c>
    </row>
    <row r="394" spans="1:4">
      <c r="A394" s="3">
        <v>37469</v>
      </c>
      <c r="B394" s="5">
        <v>9.16</v>
      </c>
      <c r="C394" s="5">
        <v>9.3000000000000007</v>
      </c>
      <c r="D394" s="5">
        <v>9.01</v>
      </c>
    </row>
    <row r="395" spans="1:4">
      <c r="A395" s="3">
        <v>37470</v>
      </c>
      <c r="B395" s="5">
        <v>9.1</v>
      </c>
      <c r="C395" s="5">
        <v>9.16</v>
      </c>
      <c r="D395" s="5">
        <v>8.9499999999999993</v>
      </c>
    </row>
    <row r="396" spans="1:4">
      <c r="A396" s="3">
        <v>37473</v>
      </c>
      <c r="B396" s="5">
        <v>8.9</v>
      </c>
      <c r="C396" s="5">
        <v>8.94</v>
      </c>
      <c r="D396" s="5">
        <v>8.8800000000000008</v>
      </c>
    </row>
    <row r="397" spans="1:4">
      <c r="A397" s="3">
        <v>37474</v>
      </c>
      <c r="B397" s="5">
        <v>8.8800000000000008</v>
      </c>
      <c r="C397" s="5">
        <v>8.93</v>
      </c>
      <c r="D397" s="5">
        <v>8.7799999999999994</v>
      </c>
    </row>
    <row r="398" spans="1:4">
      <c r="A398" s="3">
        <v>37475</v>
      </c>
      <c r="B398" s="5">
        <v>9.09</v>
      </c>
      <c r="C398" s="5">
        <v>9.1199999999999992</v>
      </c>
      <c r="D398" s="5">
        <v>8.94</v>
      </c>
    </row>
    <row r="399" spans="1:4">
      <c r="A399" s="3">
        <v>37476</v>
      </c>
      <c r="B399" s="5">
        <v>9.1199999999999992</v>
      </c>
      <c r="C399" s="5">
        <v>9.2100000000000009</v>
      </c>
      <c r="D399" s="5">
        <v>9.06</v>
      </c>
    </row>
    <row r="400" spans="1:4">
      <c r="A400" s="3">
        <v>37477</v>
      </c>
      <c r="B400" s="5">
        <v>9.09</v>
      </c>
      <c r="C400" s="5">
        <v>9.1999999999999993</v>
      </c>
      <c r="D400" s="5">
        <v>9.0299999999999994</v>
      </c>
    </row>
    <row r="401" spans="1:4">
      <c r="A401" s="3">
        <v>37480</v>
      </c>
      <c r="B401" s="5">
        <v>9.02</v>
      </c>
      <c r="C401" s="5">
        <v>9.17</v>
      </c>
      <c r="D401" s="5">
        <v>9</v>
      </c>
    </row>
    <row r="402" spans="1:4">
      <c r="A402" s="3">
        <v>37481</v>
      </c>
      <c r="B402" s="5">
        <v>8.9600000000000009</v>
      </c>
      <c r="C402" s="5">
        <v>9.0399999999999991</v>
      </c>
      <c r="D402" s="5">
        <v>8.9499999999999993</v>
      </c>
    </row>
    <row r="403" spans="1:4">
      <c r="A403" s="3">
        <v>37482</v>
      </c>
      <c r="B403" s="5">
        <v>9.0299999999999994</v>
      </c>
      <c r="C403" s="5">
        <v>9.09</v>
      </c>
      <c r="D403" s="5">
        <v>8.91</v>
      </c>
    </row>
    <row r="404" spans="1:4">
      <c r="A404" s="3">
        <v>37484</v>
      </c>
      <c r="B404" s="5">
        <v>9.16</v>
      </c>
      <c r="C404" s="5">
        <v>9.1999999999999993</v>
      </c>
      <c r="D404" s="5">
        <v>9.1199999999999992</v>
      </c>
    </row>
    <row r="405" spans="1:4">
      <c r="A405" s="3">
        <v>37487</v>
      </c>
      <c r="B405" s="5">
        <v>9.19</v>
      </c>
      <c r="C405" s="5">
        <v>9.26</v>
      </c>
      <c r="D405" s="5">
        <v>9.1199999999999992</v>
      </c>
    </row>
    <row r="406" spans="1:4">
      <c r="A406" s="3">
        <v>37488</v>
      </c>
      <c r="B406" s="5">
        <v>9.27</v>
      </c>
      <c r="C406" s="5">
        <v>9.34</v>
      </c>
      <c r="D406" s="5">
        <v>9.17</v>
      </c>
    </row>
    <row r="407" spans="1:4">
      <c r="A407" s="3">
        <v>37489</v>
      </c>
      <c r="B407" s="5">
        <v>9.77</v>
      </c>
      <c r="C407" s="5">
        <v>9.84</v>
      </c>
      <c r="D407" s="5">
        <v>9.27</v>
      </c>
    </row>
    <row r="408" spans="1:4">
      <c r="A408" s="3">
        <v>37490</v>
      </c>
      <c r="B408" s="5">
        <v>9.73</v>
      </c>
      <c r="C408" s="5">
        <v>9.9700000000000006</v>
      </c>
      <c r="D408" s="5">
        <v>9.68</v>
      </c>
    </row>
    <row r="409" spans="1:4">
      <c r="A409" s="3">
        <v>37491</v>
      </c>
      <c r="B409" s="5">
        <v>9.65</v>
      </c>
      <c r="C409" s="5">
        <v>9.74</v>
      </c>
      <c r="D409" s="5">
        <v>9.58</v>
      </c>
    </row>
    <row r="410" spans="1:4">
      <c r="A410" s="3">
        <v>37494</v>
      </c>
      <c r="B410" s="5">
        <v>9.69</v>
      </c>
      <c r="C410" s="5">
        <v>9.74</v>
      </c>
      <c r="D410" s="5">
        <v>9.52</v>
      </c>
    </row>
    <row r="411" spans="1:4">
      <c r="A411" s="3">
        <v>37495</v>
      </c>
      <c r="B411" s="5">
        <v>9.74</v>
      </c>
      <c r="C411" s="5">
        <v>9.7799999999999994</v>
      </c>
      <c r="D411" s="5">
        <v>9.6300000000000008</v>
      </c>
    </row>
    <row r="412" spans="1:4">
      <c r="A412" s="3">
        <v>37496</v>
      </c>
      <c r="B412" s="5">
        <v>9.57</v>
      </c>
      <c r="C412" s="5">
        <v>9.74</v>
      </c>
      <c r="D412" s="5">
        <v>9.5299999999999994</v>
      </c>
    </row>
    <row r="413" spans="1:4">
      <c r="A413" s="3">
        <v>37497</v>
      </c>
      <c r="B413" s="5">
        <v>9.48</v>
      </c>
      <c r="C413" s="5">
        <v>9.5500000000000007</v>
      </c>
      <c r="D413" s="5">
        <v>9.34</v>
      </c>
    </row>
    <row r="414" spans="1:4">
      <c r="A414" s="3">
        <v>37498</v>
      </c>
      <c r="B414" s="5">
        <v>9.27</v>
      </c>
      <c r="C414" s="5">
        <v>9.52</v>
      </c>
      <c r="D414" s="5">
        <v>9.23</v>
      </c>
    </row>
    <row r="415" spans="1:4">
      <c r="A415" s="3">
        <v>37501</v>
      </c>
      <c r="B415" s="5">
        <v>9.17</v>
      </c>
      <c r="C415" s="5">
        <v>9.2100000000000009</v>
      </c>
      <c r="D415" s="5">
        <v>9.1</v>
      </c>
    </row>
    <row r="416" spans="1:4">
      <c r="A416" s="3">
        <v>37502</v>
      </c>
      <c r="B416" s="5">
        <v>9.2100000000000009</v>
      </c>
      <c r="C416" s="5">
        <v>9.2899999999999991</v>
      </c>
      <c r="D416" s="5">
        <v>9.01</v>
      </c>
    </row>
    <row r="417" spans="1:4">
      <c r="A417" s="3">
        <v>37503</v>
      </c>
      <c r="B417" s="5">
        <v>9.0399999999999991</v>
      </c>
      <c r="C417" s="5">
        <v>9.32</v>
      </c>
      <c r="D417" s="5">
        <v>9</v>
      </c>
    </row>
    <row r="418" spans="1:4">
      <c r="A418" s="3">
        <v>37504</v>
      </c>
      <c r="B418" s="5">
        <v>8.9</v>
      </c>
      <c r="C418" s="5">
        <v>9.1199999999999992</v>
      </c>
      <c r="D418" s="5">
        <v>8.84</v>
      </c>
    </row>
    <row r="419" spans="1:4">
      <c r="A419" s="3">
        <v>37505</v>
      </c>
      <c r="B419" s="5">
        <v>9.0299999999999994</v>
      </c>
      <c r="C419" s="5">
        <v>9.06</v>
      </c>
      <c r="D419" s="5">
        <v>8.85</v>
      </c>
    </row>
    <row r="420" spans="1:4">
      <c r="A420" s="3">
        <v>37508</v>
      </c>
      <c r="B420" s="5">
        <v>8.9</v>
      </c>
      <c r="C420" s="5">
        <v>9.09</v>
      </c>
      <c r="D420" s="5">
        <v>8.85</v>
      </c>
    </row>
    <row r="421" spans="1:4">
      <c r="A421" s="3">
        <v>37509</v>
      </c>
      <c r="B421" s="5">
        <v>8.9499999999999993</v>
      </c>
      <c r="C421" s="5">
        <v>9</v>
      </c>
      <c r="D421" s="5">
        <v>8.8800000000000008</v>
      </c>
    </row>
    <row r="422" spans="1:4">
      <c r="A422" s="3">
        <v>37510</v>
      </c>
      <c r="B422" s="5">
        <v>9</v>
      </c>
      <c r="C422" s="5">
        <v>9.02</v>
      </c>
      <c r="D422" s="5">
        <v>8.89</v>
      </c>
    </row>
    <row r="423" spans="1:4">
      <c r="A423" s="3">
        <v>37511</v>
      </c>
      <c r="B423" s="5">
        <v>8.9499999999999993</v>
      </c>
      <c r="C423" s="5">
        <v>9.07</v>
      </c>
      <c r="D423" s="5">
        <v>8.81</v>
      </c>
    </row>
    <row r="424" spans="1:4">
      <c r="A424" s="3">
        <v>37512</v>
      </c>
      <c r="B424" s="5">
        <v>8.7799999999999994</v>
      </c>
      <c r="C424" s="5">
        <v>8.84</v>
      </c>
      <c r="D424" s="5">
        <v>8.75</v>
      </c>
    </row>
    <row r="425" spans="1:4">
      <c r="A425" s="3">
        <v>37515</v>
      </c>
      <c r="B425" s="5">
        <v>8.58</v>
      </c>
      <c r="C425" s="5">
        <v>8.7899999999999991</v>
      </c>
      <c r="D425" s="5">
        <v>8.52</v>
      </c>
    </row>
    <row r="426" spans="1:4">
      <c r="A426" s="3">
        <v>37516</v>
      </c>
      <c r="B426" s="5">
        <v>8.64</v>
      </c>
      <c r="C426" s="5">
        <v>8.69</v>
      </c>
      <c r="D426" s="5">
        <v>8.58</v>
      </c>
    </row>
    <row r="427" spans="1:4">
      <c r="A427" s="3">
        <v>37517</v>
      </c>
      <c r="B427" s="5">
        <v>8.41</v>
      </c>
      <c r="C427" s="5">
        <v>8.64</v>
      </c>
      <c r="D427" s="5">
        <v>8.3800000000000008</v>
      </c>
    </row>
    <row r="428" spans="1:4">
      <c r="A428" s="3">
        <v>37518</v>
      </c>
      <c r="B428" s="5">
        <v>8.2200000000000006</v>
      </c>
      <c r="C428" s="5">
        <v>8.4600000000000009</v>
      </c>
      <c r="D428" s="5">
        <v>8.17</v>
      </c>
    </row>
    <row r="429" spans="1:4">
      <c r="A429" s="3">
        <v>37519</v>
      </c>
      <c r="B429" s="5">
        <v>8.33</v>
      </c>
      <c r="C429" s="5">
        <v>8.4</v>
      </c>
      <c r="D429" s="5">
        <v>8.1</v>
      </c>
    </row>
    <row r="430" spans="1:4">
      <c r="A430" s="3">
        <v>37522</v>
      </c>
      <c r="B430" s="5">
        <v>8.07</v>
      </c>
      <c r="C430" s="5">
        <v>8.43</v>
      </c>
      <c r="D430" s="5">
        <v>7.97</v>
      </c>
    </row>
    <row r="431" spans="1:4">
      <c r="A431" s="3">
        <v>37523</v>
      </c>
      <c r="B431" s="5">
        <v>7.95</v>
      </c>
      <c r="C431" s="5">
        <v>8.08</v>
      </c>
      <c r="D431" s="5">
        <v>7.86</v>
      </c>
    </row>
    <row r="432" spans="1:4">
      <c r="A432" s="3">
        <v>37524</v>
      </c>
      <c r="B432" s="5">
        <v>7.82</v>
      </c>
      <c r="C432" s="5">
        <v>7.99</v>
      </c>
      <c r="D432" s="5">
        <v>7.77</v>
      </c>
    </row>
    <row r="433" spans="1:4">
      <c r="A433" s="3">
        <v>37525</v>
      </c>
      <c r="B433" s="5">
        <v>7.96</v>
      </c>
      <c r="C433" s="5">
        <v>7.97</v>
      </c>
      <c r="D433" s="5">
        <v>7.8</v>
      </c>
    </row>
    <row r="434" spans="1:4">
      <c r="A434" s="3">
        <v>37526</v>
      </c>
      <c r="B434" s="5">
        <v>7.86</v>
      </c>
      <c r="C434" s="5">
        <v>8.08</v>
      </c>
      <c r="D434" s="5">
        <v>7.82</v>
      </c>
    </row>
    <row r="435" spans="1:4">
      <c r="A435" s="3">
        <v>37529</v>
      </c>
      <c r="B435" s="5">
        <v>7.74</v>
      </c>
      <c r="C435" s="5">
        <v>7.8</v>
      </c>
      <c r="D435" s="5">
        <v>7.51</v>
      </c>
    </row>
    <row r="436" spans="1:4">
      <c r="A436" s="3">
        <v>37530</v>
      </c>
      <c r="B436" s="5">
        <v>7.71</v>
      </c>
      <c r="C436" s="5">
        <v>7.78</v>
      </c>
      <c r="D436" s="5">
        <v>7.62</v>
      </c>
    </row>
    <row r="437" spans="1:4">
      <c r="A437" s="3">
        <v>37531</v>
      </c>
      <c r="B437" s="5">
        <v>7.49</v>
      </c>
      <c r="C437" s="5">
        <v>7.85</v>
      </c>
      <c r="D437" s="5">
        <v>7.47</v>
      </c>
    </row>
    <row r="438" spans="1:4">
      <c r="A438" s="3">
        <v>37532</v>
      </c>
      <c r="B438" s="5">
        <v>7.2</v>
      </c>
      <c r="C438" s="5">
        <v>7.53</v>
      </c>
      <c r="D438" s="5">
        <v>7.11</v>
      </c>
    </row>
    <row r="439" spans="1:4">
      <c r="A439" s="3">
        <v>37533</v>
      </c>
      <c r="B439" s="5">
        <v>7.23</v>
      </c>
      <c r="C439" s="5">
        <v>7.28</v>
      </c>
      <c r="D439" s="5">
        <v>7.01</v>
      </c>
    </row>
    <row r="440" spans="1:4">
      <c r="A440" s="3">
        <v>37536</v>
      </c>
      <c r="B440" s="5">
        <v>6.93</v>
      </c>
      <c r="C440" s="5">
        <v>7.22</v>
      </c>
      <c r="D440" s="5">
        <v>6.91</v>
      </c>
    </row>
    <row r="441" spans="1:4">
      <c r="A441" s="3">
        <v>37537</v>
      </c>
      <c r="B441" s="5">
        <v>6.91</v>
      </c>
      <c r="C441" s="5">
        <v>7.04</v>
      </c>
      <c r="D441" s="5">
        <v>6.84</v>
      </c>
    </row>
    <row r="442" spans="1:4">
      <c r="A442" s="3">
        <v>37538</v>
      </c>
      <c r="B442" s="5">
        <v>6.58</v>
      </c>
      <c r="C442" s="5">
        <v>6.91</v>
      </c>
      <c r="D442" s="5">
        <v>6.55</v>
      </c>
    </row>
    <row r="443" spans="1:4">
      <c r="A443" s="3">
        <v>37539</v>
      </c>
      <c r="B443" s="5">
        <v>6.63</v>
      </c>
      <c r="C443" s="5">
        <v>6.73</v>
      </c>
      <c r="D443" s="5">
        <v>6.55</v>
      </c>
    </row>
    <row r="444" spans="1:4">
      <c r="A444" s="3">
        <v>37540</v>
      </c>
      <c r="B444" s="5">
        <v>6.99</v>
      </c>
      <c r="C444" s="5">
        <v>7.01</v>
      </c>
      <c r="D444" s="5">
        <v>6.8</v>
      </c>
    </row>
    <row r="445" spans="1:4">
      <c r="A445" s="3">
        <v>37543</v>
      </c>
      <c r="B445" s="5">
        <v>6.93</v>
      </c>
      <c r="C445" s="5">
        <v>7.19</v>
      </c>
      <c r="D445" s="5">
        <v>6.81</v>
      </c>
    </row>
    <row r="446" spans="1:4">
      <c r="A446" s="3">
        <v>37544</v>
      </c>
      <c r="B446" s="5">
        <v>6.96</v>
      </c>
      <c r="C446" s="5">
        <v>7.18</v>
      </c>
      <c r="D446" s="5">
        <v>6.92</v>
      </c>
    </row>
    <row r="447" spans="1:4">
      <c r="A447" s="3">
        <v>37545</v>
      </c>
      <c r="B447" s="5">
        <v>6.79</v>
      </c>
      <c r="C447" s="5">
        <v>7.13</v>
      </c>
      <c r="D447" s="5">
        <v>6.76</v>
      </c>
    </row>
    <row r="448" spans="1:4">
      <c r="A448" s="3">
        <v>37546</v>
      </c>
      <c r="B448" s="5">
        <v>6.99</v>
      </c>
      <c r="C448" s="5">
        <v>7.09</v>
      </c>
      <c r="D448" s="5">
        <v>6.81</v>
      </c>
    </row>
    <row r="449" spans="1:4">
      <c r="A449" s="3">
        <v>37547</v>
      </c>
      <c r="B449" s="5">
        <v>7.06</v>
      </c>
      <c r="C449" s="5">
        <v>7.22</v>
      </c>
      <c r="D449" s="5">
        <v>7.03</v>
      </c>
    </row>
    <row r="450" spans="1:4">
      <c r="A450" s="3">
        <v>37550</v>
      </c>
      <c r="B450" s="5">
        <v>7.04</v>
      </c>
      <c r="C450" s="5">
        <v>7.1</v>
      </c>
      <c r="D450" s="5">
        <v>6.99</v>
      </c>
    </row>
    <row r="451" spans="1:4">
      <c r="A451" s="3">
        <v>37551</v>
      </c>
      <c r="B451" s="5">
        <v>7.07</v>
      </c>
      <c r="C451" s="5">
        <v>7.17</v>
      </c>
      <c r="D451" s="5">
        <v>7.03</v>
      </c>
    </row>
    <row r="452" spans="1:4">
      <c r="A452" s="3">
        <v>37552</v>
      </c>
      <c r="B452" s="5">
        <v>7.09</v>
      </c>
      <c r="C452" s="5">
        <v>7.16</v>
      </c>
      <c r="D452" s="5">
        <v>7</v>
      </c>
    </row>
    <row r="453" spans="1:4">
      <c r="A453" s="3">
        <v>37553</v>
      </c>
      <c r="B453" s="5">
        <v>7.1</v>
      </c>
      <c r="C453" s="5">
        <v>7.15</v>
      </c>
      <c r="D453" s="5">
        <v>7.03</v>
      </c>
    </row>
    <row r="454" spans="1:4">
      <c r="A454" s="3">
        <v>37554</v>
      </c>
      <c r="B454" s="5">
        <v>6.97</v>
      </c>
      <c r="C454" s="5">
        <v>7.1</v>
      </c>
      <c r="D454" s="5">
        <v>6.94</v>
      </c>
    </row>
    <row r="455" spans="1:4">
      <c r="A455" s="3">
        <v>37558</v>
      </c>
      <c r="B455" s="5">
        <v>7</v>
      </c>
      <c r="C455" s="5">
        <v>7.03</v>
      </c>
      <c r="D455" s="5">
        <v>6.89</v>
      </c>
    </row>
    <row r="456" spans="1:4">
      <c r="A456" s="3">
        <v>37559</v>
      </c>
      <c r="B456" s="5">
        <v>7.1</v>
      </c>
      <c r="C456" s="5">
        <v>7.14</v>
      </c>
      <c r="D456" s="5">
        <v>6.92</v>
      </c>
    </row>
    <row r="457" spans="1:4">
      <c r="A457" s="3">
        <v>37560</v>
      </c>
      <c r="B457" s="5">
        <v>7.24</v>
      </c>
      <c r="C457" s="5">
        <v>7.26</v>
      </c>
      <c r="D457" s="5">
        <v>7.13</v>
      </c>
    </row>
    <row r="458" spans="1:4">
      <c r="A458" s="3">
        <v>37561</v>
      </c>
      <c r="B458" s="5">
        <v>7.34</v>
      </c>
      <c r="C458" s="5">
        <v>7.35</v>
      </c>
      <c r="D458" s="5">
        <v>7.13</v>
      </c>
    </row>
    <row r="459" spans="1:4">
      <c r="A459" s="3">
        <v>37564</v>
      </c>
      <c r="B459" s="5">
        <v>7.82</v>
      </c>
      <c r="C459" s="5">
        <v>7.84</v>
      </c>
      <c r="D459" s="5">
        <v>7.38</v>
      </c>
    </row>
    <row r="460" spans="1:4">
      <c r="A460" s="3">
        <v>37565</v>
      </c>
      <c r="B460" s="5">
        <v>7.86</v>
      </c>
      <c r="C460" s="5">
        <v>7.96</v>
      </c>
      <c r="D460" s="5">
        <v>7.8</v>
      </c>
    </row>
    <row r="461" spans="1:4">
      <c r="A461" s="3">
        <v>37566</v>
      </c>
      <c r="B461" s="5">
        <v>7.96</v>
      </c>
      <c r="C461" s="5">
        <v>8.06</v>
      </c>
      <c r="D461" s="5">
        <v>7.91</v>
      </c>
    </row>
    <row r="462" spans="1:4">
      <c r="A462" s="3">
        <v>37567</v>
      </c>
      <c r="B462" s="5">
        <v>7.77</v>
      </c>
      <c r="C462" s="5">
        <v>8</v>
      </c>
      <c r="D462" s="5">
        <v>7.76</v>
      </c>
    </row>
    <row r="463" spans="1:4">
      <c r="A463" s="3">
        <v>37568</v>
      </c>
      <c r="B463" s="5">
        <v>7.82</v>
      </c>
      <c r="C463" s="5">
        <v>7.85</v>
      </c>
      <c r="D463" s="5">
        <v>7.62</v>
      </c>
    </row>
    <row r="464" spans="1:4">
      <c r="A464" s="3">
        <v>37571</v>
      </c>
      <c r="B464" s="5">
        <v>7.67</v>
      </c>
      <c r="C464" s="5">
        <v>7.82</v>
      </c>
      <c r="D464" s="5">
        <v>7.65</v>
      </c>
    </row>
    <row r="465" spans="1:4">
      <c r="A465" s="3">
        <v>37572</v>
      </c>
      <c r="B465" s="5">
        <v>7.53</v>
      </c>
      <c r="C465" s="5">
        <v>7.69</v>
      </c>
      <c r="D465" s="5">
        <v>7.49</v>
      </c>
    </row>
    <row r="466" spans="1:4">
      <c r="A466" s="3">
        <v>37573</v>
      </c>
      <c r="B466" s="5">
        <v>7.18</v>
      </c>
      <c r="C466" s="5">
        <v>7.41</v>
      </c>
      <c r="D466" s="5">
        <v>7.14</v>
      </c>
    </row>
    <row r="467" spans="1:4">
      <c r="A467" s="3">
        <v>37574</v>
      </c>
      <c r="B467" s="5">
        <v>7.13</v>
      </c>
      <c r="C467" s="5">
        <v>7.29</v>
      </c>
      <c r="D467" s="5">
        <v>7.11</v>
      </c>
    </row>
    <row r="468" spans="1:4">
      <c r="A468" s="3">
        <v>37575</v>
      </c>
      <c r="B468" s="5">
        <v>7.15</v>
      </c>
      <c r="C468" s="5">
        <v>7.22</v>
      </c>
      <c r="D468" s="5">
        <v>7.11</v>
      </c>
    </row>
    <row r="469" spans="1:4">
      <c r="A469" s="3">
        <v>37578</v>
      </c>
      <c r="B469" s="5">
        <v>6.96</v>
      </c>
      <c r="C469" s="5">
        <v>7.22</v>
      </c>
      <c r="D469" s="5">
        <v>6.93</v>
      </c>
    </row>
    <row r="470" spans="1:4">
      <c r="A470" s="3">
        <v>37579</v>
      </c>
      <c r="B470" s="5">
        <v>6.93</v>
      </c>
      <c r="C470" s="5">
        <v>6.99</v>
      </c>
      <c r="D470" s="5">
        <v>6.9</v>
      </c>
    </row>
    <row r="471" spans="1:4">
      <c r="A471" s="3">
        <v>37580</v>
      </c>
      <c r="B471" s="5">
        <v>6.99</v>
      </c>
      <c r="C471" s="5">
        <v>7.06</v>
      </c>
      <c r="D471" s="5">
        <v>6.87</v>
      </c>
    </row>
    <row r="472" spans="1:4">
      <c r="A472" s="3">
        <v>37581</v>
      </c>
      <c r="B472" s="5">
        <v>7.34</v>
      </c>
      <c r="C472" s="5">
        <v>7.37</v>
      </c>
      <c r="D472" s="5">
        <v>6.97</v>
      </c>
    </row>
    <row r="473" spans="1:4">
      <c r="A473" s="3">
        <v>37582</v>
      </c>
      <c r="B473" s="5">
        <v>7.19</v>
      </c>
      <c r="C473" s="5">
        <v>7.45</v>
      </c>
      <c r="D473" s="5">
        <v>7.14</v>
      </c>
    </row>
    <row r="474" spans="1:4">
      <c r="A474" s="3">
        <v>37585</v>
      </c>
      <c r="B474" s="5">
        <v>7.37</v>
      </c>
      <c r="C474" s="5">
        <v>7.38</v>
      </c>
      <c r="D474" s="5">
        <v>7.2</v>
      </c>
    </row>
    <row r="475" spans="1:4">
      <c r="A475" s="3">
        <v>37586</v>
      </c>
      <c r="B475" s="5">
        <v>7.29</v>
      </c>
      <c r="C475" s="5">
        <v>7.42</v>
      </c>
      <c r="D475" s="5">
        <v>7.23</v>
      </c>
    </row>
    <row r="476" spans="1:4">
      <c r="A476" s="3">
        <v>37587</v>
      </c>
      <c r="B476" s="5">
        <v>7.15</v>
      </c>
      <c r="C476" s="5">
        <v>7.26</v>
      </c>
      <c r="D476" s="5">
        <v>7.14</v>
      </c>
    </row>
    <row r="477" spans="1:4">
      <c r="A477" s="3">
        <v>37588</v>
      </c>
      <c r="B477" s="5">
        <v>7.07</v>
      </c>
      <c r="C477" s="5">
        <v>7.26</v>
      </c>
      <c r="D477" s="5">
        <v>7.04</v>
      </c>
    </row>
    <row r="478" spans="1:4">
      <c r="A478" s="3">
        <v>37589</v>
      </c>
      <c r="B478" s="5">
        <v>6.9</v>
      </c>
      <c r="C478" s="5">
        <v>7.06</v>
      </c>
      <c r="D478" s="5">
        <v>6.86</v>
      </c>
    </row>
    <row r="479" spans="1:4">
      <c r="A479" s="3">
        <v>37592</v>
      </c>
      <c r="B479" s="5">
        <v>7.11</v>
      </c>
      <c r="C479" s="5">
        <v>7.13</v>
      </c>
      <c r="D479" s="5">
        <v>6.93</v>
      </c>
    </row>
    <row r="480" spans="1:4">
      <c r="A480" s="3">
        <v>37593</v>
      </c>
      <c r="B480" s="5">
        <v>7.11</v>
      </c>
      <c r="C480" s="5">
        <v>7.14</v>
      </c>
      <c r="D480" s="5">
        <v>7.09</v>
      </c>
    </row>
    <row r="481" spans="1:4">
      <c r="A481" s="3">
        <v>37594</v>
      </c>
      <c r="B481" s="5">
        <v>7.03</v>
      </c>
      <c r="C481" s="5">
        <v>7.1</v>
      </c>
      <c r="D481" s="5">
        <v>7</v>
      </c>
    </row>
    <row r="482" spans="1:4">
      <c r="A482" s="3">
        <v>37595</v>
      </c>
      <c r="B482" s="5">
        <v>6.93</v>
      </c>
      <c r="C482" s="5">
        <v>7.09</v>
      </c>
      <c r="D482" s="5">
        <v>6.91</v>
      </c>
    </row>
    <row r="483" spans="1:4">
      <c r="A483" s="3">
        <v>37596</v>
      </c>
      <c r="B483" s="5">
        <v>6.9</v>
      </c>
      <c r="C483" s="5">
        <v>6.99</v>
      </c>
      <c r="D483" s="5">
        <v>6.86</v>
      </c>
    </row>
    <row r="484" spans="1:4">
      <c r="A484" s="3">
        <v>37599</v>
      </c>
      <c r="B484" s="5">
        <v>6.84</v>
      </c>
      <c r="C484" s="5">
        <v>7.03</v>
      </c>
      <c r="D484" s="5">
        <v>6.78</v>
      </c>
    </row>
    <row r="485" spans="1:4">
      <c r="A485" s="3">
        <v>37600</v>
      </c>
      <c r="B485" s="5">
        <v>6.8</v>
      </c>
      <c r="C485" s="5">
        <v>6.84</v>
      </c>
      <c r="D485" s="5">
        <v>6.71</v>
      </c>
    </row>
    <row r="486" spans="1:4">
      <c r="A486" s="3">
        <v>37601</v>
      </c>
      <c r="B486" s="5">
        <v>6.87</v>
      </c>
      <c r="C486" s="5">
        <v>6.92</v>
      </c>
      <c r="D486" s="5">
        <v>6.79</v>
      </c>
    </row>
    <row r="487" spans="1:4">
      <c r="A487" s="3">
        <v>37602</v>
      </c>
      <c r="B487" s="5">
        <v>6.92</v>
      </c>
      <c r="C487" s="5">
        <v>6.93</v>
      </c>
      <c r="D487" s="5">
        <v>6.79</v>
      </c>
    </row>
    <row r="488" spans="1:4">
      <c r="A488" s="3">
        <v>37603</v>
      </c>
      <c r="B488" s="5">
        <v>6.9</v>
      </c>
      <c r="C488" s="5">
        <v>6.94</v>
      </c>
      <c r="D488" s="5">
        <v>6.83</v>
      </c>
    </row>
    <row r="489" spans="1:4">
      <c r="A489" s="3">
        <v>37606</v>
      </c>
      <c r="B489" s="5">
        <v>6.89</v>
      </c>
      <c r="C489" s="5">
        <v>6.99</v>
      </c>
      <c r="D489" s="5">
        <v>6.86</v>
      </c>
    </row>
    <row r="490" spans="1:4">
      <c r="A490" s="3">
        <v>37607</v>
      </c>
      <c r="B490" s="5">
        <v>6.99</v>
      </c>
      <c r="C490" s="5">
        <v>7.03</v>
      </c>
      <c r="D490" s="5">
        <v>6.89</v>
      </c>
    </row>
    <row r="491" spans="1:4">
      <c r="A491" s="3">
        <v>37608</v>
      </c>
      <c r="B491" s="5">
        <v>7.07</v>
      </c>
      <c r="C491" s="5">
        <v>7.09</v>
      </c>
      <c r="D491" s="5">
        <v>6.97</v>
      </c>
    </row>
    <row r="492" spans="1:4">
      <c r="A492" s="3">
        <v>37609</v>
      </c>
      <c r="B492" s="5">
        <v>6.89</v>
      </c>
      <c r="C492" s="5">
        <v>7.14</v>
      </c>
      <c r="D492" s="5">
        <v>6.87</v>
      </c>
    </row>
    <row r="493" spans="1:4">
      <c r="A493" s="3">
        <v>37610</v>
      </c>
      <c r="B493" s="5">
        <v>6.83</v>
      </c>
      <c r="C493" s="5">
        <v>6.94</v>
      </c>
      <c r="D493" s="5">
        <v>6.81</v>
      </c>
    </row>
    <row r="494" spans="1:4">
      <c r="A494" s="3">
        <v>37613</v>
      </c>
      <c r="B494" s="5">
        <v>6.79</v>
      </c>
      <c r="C494" s="5">
        <v>6.83</v>
      </c>
      <c r="D494" s="5">
        <v>6.77</v>
      </c>
    </row>
    <row r="495" spans="1:4">
      <c r="A495" s="3">
        <v>37614</v>
      </c>
      <c r="B495" s="5">
        <v>6.71</v>
      </c>
      <c r="C495" s="5">
        <v>6.84</v>
      </c>
      <c r="D495" s="5">
        <v>6.69</v>
      </c>
    </row>
    <row r="496" spans="1:4">
      <c r="A496" s="3">
        <v>37617</v>
      </c>
      <c r="B496" s="5">
        <v>6.69</v>
      </c>
      <c r="C496" s="5">
        <v>6.8</v>
      </c>
      <c r="D496" s="5">
        <v>6.61</v>
      </c>
    </row>
    <row r="497" spans="1:4">
      <c r="A497" s="3">
        <v>37620</v>
      </c>
      <c r="B497" s="5">
        <v>6.63</v>
      </c>
      <c r="C497" s="5">
        <v>6.68</v>
      </c>
      <c r="D497" s="5">
        <v>6.61</v>
      </c>
    </row>
    <row r="498" spans="1:4">
      <c r="A498" s="3">
        <v>37621</v>
      </c>
      <c r="B498" s="5">
        <v>6.63</v>
      </c>
      <c r="C498" s="5">
        <v>6.69</v>
      </c>
      <c r="D498" s="5">
        <v>6.63</v>
      </c>
    </row>
    <row r="499" spans="1:4">
      <c r="A499" s="3">
        <v>37623</v>
      </c>
      <c r="B499" s="5">
        <v>6.71</v>
      </c>
      <c r="C499" s="5">
        <v>6.77</v>
      </c>
      <c r="D499" s="5">
        <v>6.63</v>
      </c>
    </row>
    <row r="500" spans="1:4">
      <c r="A500" s="3">
        <v>37624</v>
      </c>
      <c r="B500" s="5">
        <v>6.77</v>
      </c>
      <c r="C500" s="5">
        <v>6.81</v>
      </c>
      <c r="D500" s="5">
        <v>6.69</v>
      </c>
    </row>
    <row r="501" spans="1:4">
      <c r="A501" s="3">
        <v>37628</v>
      </c>
      <c r="B501" s="5">
        <v>6.66</v>
      </c>
      <c r="C501" s="5">
        <v>6.77</v>
      </c>
      <c r="D501" s="5">
        <v>6.63</v>
      </c>
    </row>
    <row r="502" spans="1:4">
      <c r="A502" s="3">
        <v>37629</v>
      </c>
      <c r="B502" s="5">
        <v>6.47</v>
      </c>
      <c r="C502" s="5">
        <v>6.63</v>
      </c>
      <c r="D502" s="5">
        <v>6.45</v>
      </c>
    </row>
    <row r="503" spans="1:4">
      <c r="A503" s="3">
        <v>37630</v>
      </c>
      <c r="B503" s="5">
        <v>6.31</v>
      </c>
      <c r="C503" s="5">
        <v>6.55</v>
      </c>
      <c r="D503" s="5">
        <v>6.3</v>
      </c>
    </row>
    <row r="504" spans="1:4">
      <c r="A504" s="3">
        <v>37631</v>
      </c>
      <c r="B504" s="5">
        <v>6.2</v>
      </c>
      <c r="C504" s="5">
        <v>6.45</v>
      </c>
      <c r="D504" s="5">
        <v>6.15</v>
      </c>
    </row>
    <row r="505" spans="1:4">
      <c r="A505" s="3">
        <v>37634</v>
      </c>
      <c r="B505" s="5">
        <v>6.19</v>
      </c>
      <c r="C505" s="5">
        <v>6.36</v>
      </c>
      <c r="D505" s="5">
        <v>6.09</v>
      </c>
    </row>
    <row r="506" spans="1:4">
      <c r="A506" s="3">
        <v>37635</v>
      </c>
      <c r="B506" s="5">
        <v>6.19</v>
      </c>
      <c r="C506" s="5">
        <v>6.26</v>
      </c>
      <c r="D506" s="5">
        <v>6.17</v>
      </c>
    </row>
    <row r="507" spans="1:4">
      <c r="A507" s="3">
        <v>37636</v>
      </c>
      <c r="B507" s="5">
        <v>6.25</v>
      </c>
      <c r="C507" s="5">
        <v>6.3</v>
      </c>
      <c r="D507" s="5">
        <v>6.2</v>
      </c>
    </row>
    <row r="508" spans="1:4">
      <c r="A508" s="3">
        <v>37637</v>
      </c>
      <c r="B508" s="5">
        <v>6.32</v>
      </c>
      <c r="C508" s="5">
        <v>6.32</v>
      </c>
      <c r="D508" s="5">
        <v>6.23</v>
      </c>
    </row>
    <row r="509" spans="1:4">
      <c r="A509" s="3">
        <v>37638</v>
      </c>
      <c r="B509" s="5">
        <v>6.16</v>
      </c>
      <c r="C509" s="5">
        <v>6.31</v>
      </c>
      <c r="D509" s="5">
        <v>6.15</v>
      </c>
    </row>
    <row r="510" spans="1:4">
      <c r="A510" s="3">
        <v>37641</v>
      </c>
      <c r="B510" s="5">
        <v>6.09</v>
      </c>
      <c r="C510" s="5">
        <v>6.18</v>
      </c>
      <c r="D510" s="5">
        <v>6.06</v>
      </c>
    </row>
    <row r="511" spans="1:4">
      <c r="A511" s="3">
        <v>37642</v>
      </c>
      <c r="B511" s="5">
        <v>6.02</v>
      </c>
      <c r="C511" s="5">
        <v>6.2</v>
      </c>
      <c r="D511" s="5">
        <v>6.01</v>
      </c>
    </row>
    <row r="512" spans="1:4">
      <c r="A512" s="3">
        <v>37643</v>
      </c>
      <c r="B512" s="5">
        <v>5.99</v>
      </c>
      <c r="C512" s="5">
        <v>6.01</v>
      </c>
      <c r="D512" s="5">
        <v>5.92</v>
      </c>
    </row>
    <row r="513" spans="1:4">
      <c r="A513" s="3">
        <v>37644</v>
      </c>
      <c r="B513" s="5">
        <v>6.17</v>
      </c>
      <c r="C513" s="5">
        <v>6.19</v>
      </c>
      <c r="D513" s="5">
        <v>5.99</v>
      </c>
    </row>
    <row r="514" spans="1:4">
      <c r="A514" s="3">
        <v>37645</v>
      </c>
      <c r="B514" s="5">
        <v>6.3</v>
      </c>
      <c r="C514" s="5">
        <v>6.32</v>
      </c>
      <c r="D514" s="5">
        <v>6.13</v>
      </c>
    </row>
    <row r="515" spans="1:4">
      <c r="A515" s="3">
        <v>37648</v>
      </c>
      <c r="B515" s="5">
        <v>6.18</v>
      </c>
      <c r="C515" s="5">
        <v>6.24</v>
      </c>
      <c r="D515" s="5">
        <v>6.09</v>
      </c>
    </row>
    <row r="516" spans="1:4">
      <c r="A516" s="3">
        <v>37649</v>
      </c>
      <c r="B516" s="5">
        <v>6</v>
      </c>
      <c r="C516" s="5">
        <v>6.22</v>
      </c>
      <c r="D516" s="5">
        <v>5.97</v>
      </c>
    </row>
    <row r="517" spans="1:4">
      <c r="A517" s="3">
        <v>37650</v>
      </c>
      <c r="B517" s="5">
        <v>6.01</v>
      </c>
      <c r="C517" s="5">
        <v>6.01</v>
      </c>
      <c r="D517" s="5">
        <v>5.86</v>
      </c>
    </row>
    <row r="518" spans="1:4">
      <c r="A518" s="3">
        <v>37651</v>
      </c>
      <c r="B518" s="5">
        <v>6.08</v>
      </c>
      <c r="C518" s="5">
        <v>6.1</v>
      </c>
      <c r="D518" s="5">
        <v>6.01</v>
      </c>
    </row>
    <row r="519" spans="1:4">
      <c r="A519" s="3">
        <v>37652</v>
      </c>
      <c r="B519" s="5">
        <v>6.06</v>
      </c>
      <c r="C519" s="5">
        <v>6.08</v>
      </c>
      <c r="D519" s="5">
        <v>5.97</v>
      </c>
    </row>
    <row r="520" spans="1:4">
      <c r="A520" s="3">
        <v>37655</v>
      </c>
      <c r="B520" s="5">
        <v>6</v>
      </c>
      <c r="C520" s="5">
        <v>6.06</v>
      </c>
      <c r="D520" s="5">
        <v>5.97</v>
      </c>
    </row>
    <row r="521" spans="1:4">
      <c r="A521" s="3">
        <v>37656</v>
      </c>
      <c r="B521" s="5">
        <v>5.96</v>
      </c>
      <c r="C521" s="5">
        <v>6.01</v>
      </c>
      <c r="D521" s="5">
        <v>5.9</v>
      </c>
    </row>
    <row r="522" spans="1:4">
      <c r="A522" s="3">
        <v>37657</v>
      </c>
      <c r="B522" s="5">
        <v>5.89</v>
      </c>
      <c r="C522" s="5">
        <v>5.94</v>
      </c>
      <c r="D522" s="5">
        <v>5.87</v>
      </c>
    </row>
    <row r="523" spans="1:4">
      <c r="A523" s="3">
        <v>37658</v>
      </c>
      <c r="B523" s="5">
        <v>5.87</v>
      </c>
      <c r="C523" s="5">
        <v>6</v>
      </c>
      <c r="D523" s="5">
        <v>5.85</v>
      </c>
    </row>
    <row r="524" spans="1:4">
      <c r="A524" s="3">
        <v>37659</v>
      </c>
      <c r="B524" s="5">
        <v>5.96</v>
      </c>
      <c r="C524" s="5">
        <v>5.96</v>
      </c>
      <c r="D524" s="5">
        <v>5.82</v>
      </c>
    </row>
    <row r="525" spans="1:4">
      <c r="A525" s="3">
        <v>37662</v>
      </c>
      <c r="B525" s="5">
        <v>5.9</v>
      </c>
      <c r="C525" s="5">
        <v>5.97</v>
      </c>
      <c r="D525" s="5">
        <v>5.9</v>
      </c>
    </row>
    <row r="526" spans="1:4">
      <c r="A526" s="3">
        <v>37663</v>
      </c>
      <c r="B526" s="5">
        <v>5.99</v>
      </c>
      <c r="C526" s="5">
        <v>6.01</v>
      </c>
      <c r="D526" s="5">
        <v>5.9</v>
      </c>
    </row>
    <row r="527" spans="1:4">
      <c r="A527" s="3">
        <v>37664</v>
      </c>
      <c r="B527" s="5">
        <v>5.96</v>
      </c>
      <c r="C527" s="5">
        <v>5.99</v>
      </c>
      <c r="D527" s="5">
        <v>5.9</v>
      </c>
    </row>
    <row r="528" spans="1:4">
      <c r="A528" s="3">
        <v>37665</v>
      </c>
      <c r="B528" s="5">
        <v>5.93</v>
      </c>
      <c r="C528" s="5">
        <v>6.01</v>
      </c>
      <c r="D528" s="5">
        <v>5.9</v>
      </c>
    </row>
    <row r="529" spans="1:4">
      <c r="A529" s="3">
        <v>37666</v>
      </c>
      <c r="B529" s="5">
        <v>5.88</v>
      </c>
      <c r="C529" s="5">
        <v>6</v>
      </c>
      <c r="D529" s="5">
        <v>5.86</v>
      </c>
    </row>
    <row r="530" spans="1:4">
      <c r="A530" s="3">
        <v>37669</v>
      </c>
      <c r="B530" s="5">
        <v>5.87</v>
      </c>
      <c r="C530" s="5">
        <v>5.96</v>
      </c>
      <c r="D530" s="5">
        <v>5.85</v>
      </c>
    </row>
    <row r="531" spans="1:4">
      <c r="A531" s="3">
        <v>37670</v>
      </c>
      <c r="B531" s="5">
        <v>5.92</v>
      </c>
      <c r="C531" s="5">
        <v>5.94</v>
      </c>
      <c r="D531" s="5">
        <v>5.85</v>
      </c>
    </row>
    <row r="532" spans="1:4">
      <c r="A532" s="3">
        <v>37671</v>
      </c>
      <c r="B532" s="5">
        <v>6.01</v>
      </c>
      <c r="C532" s="5">
        <v>6.02</v>
      </c>
      <c r="D532" s="5">
        <v>5.9</v>
      </c>
    </row>
    <row r="533" spans="1:4">
      <c r="A533" s="3">
        <v>37672</v>
      </c>
      <c r="B533" s="5">
        <v>6.01</v>
      </c>
      <c r="C533" s="5">
        <v>6.06</v>
      </c>
      <c r="D533" s="5">
        <v>5.99</v>
      </c>
    </row>
    <row r="534" spans="1:4">
      <c r="A534" s="3">
        <v>37673</v>
      </c>
      <c r="B534" s="5">
        <v>5.85</v>
      </c>
      <c r="C534" s="5">
        <v>6.01</v>
      </c>
      <c r="D534" s="5">
        <v>5.84</v>
      </c>
    </row>
    <row r="535" spans="1:4">
      <c r="A535" s="3">
        <v>37676</v>
      </c>
      <c r="B535" s="5">
        <v>5.78</v>
      </c>
      <c r="C535" s="5">
        <v>5.85</v>
      </c>
      <c r="D535" s="5">
        <v>5.77</v>
      </c>
    </row>
    <row r="536" spans="1:4">
      <c r="A536" s="3">
        <v>37677</v>
      </c>
      <c r="B536" s="5">
        <v>5.46</v>
      </c>
      <c r="C536" s="5">
        <v>5.78</v>
      </c>
      <c r="D536" s="5">
        <v>5.45</v>
      </c>
    </row>
    <row r="537" spans="1:4">
      <c r="A537" s="3">
        <v>37678</v>
      </c>
      <c r="B537" s="5">
        <v>5.38</v>
      </c>
      <c r="C537" s="5">
        <v>5.54</v>
      </c>
      <c r="D537" s="5">
        <v>5.31</v>
      </c>
    </row>
    <row r="538" spans="1:4">
      <c r="A538" s="3">
        <v>37679</v>
      </c>
      <c r="B538" s="5">
        <v>5.37</v>
      </c>
      <c r="C538" s="5">
        <v>5.41</v>
      </c>
      <c r="D538" s="5">
        <v>5.27</v>
      </c>
    </row>
    <row r="539" spans="1:4">
      <c r="A539" s="3">
        <v>37680</v>
      </c>
      <c r="B539" s="5">
        <v>5.39</v>
      </c>
      <c r="C539" s="5">
        <v>5.44</v>
      </c>
      <c r="D539" s="5">
        <v>5.34</v>
      </c>
    </row>
    <row r="540" spans="1:4">
      <c r="A540" s="3">
        <v>37683</v>
      </c>
      <c r="B540" s="5">
        <v>5.35</v>
      </c>
      <c r="C540" s="5">
        <v>5.45</v>
      </c>
      <c r="D540" s="5">
        <v>5.26</v>
      </c>
    </row>
    <row r="541" spans="1:4">
      <c r="A541" s="3">
        <v>37684</v>
      </c>
      <c r="B541" s="5">
        <v>5.18</v>
      </c>
      <c r="C541" s="5">
        <v>5.41</v>
      </c>
      <c r="D541" s="5">
        <v>5.16</v>
      </c>
    </row>
    <row r="542" spans="1:4">
      <c r="A542" s="3">
        <v>37685</v>
      </c>
      <c r="B542" s="5">
        <v>5.16</v>
      </c>
      <c r="C542" s="5">
        <v>5.23</v>
      </c>
      <c r="D542" s="5">
        <v>5.09</v>
      </c>
    </row>
    <row r="543" spans="1:4">
      <c r="A543" s="3">
        <v>37686</v>
      </c>
      <c r="B543" s="5">
        <v>5.19</v>
      </c>
      <c r="C543" s="5">
        <v>5.25</v>
      </c>
      <c r="D543" s="5">
        <v>5.16</v>
      </c>
    </row>
    <row r="544" spans="1:4">
      <c r="A544" s="3">
        <v>37687</v>
      </c>
      <c r="B544" s="5">
        <v>5.1100000000000003</v>
      </c>
      <c r="C544" s="5">
        <v>5.19</v>
      </c>
      <c r="D544" s="5">
        <v>5.05</v>
      </c>
    </row>
    <row r="545" spans="1:4">
      <c r="A545" s="3">
        <v>37691</v>
      </c>
      <c r="B545" s="5">
        <v>4.9400000000000004</v>
      </c>
      <c r="C545" s="5">
        <v>5.08</v>
      </c>
      <c r="D545" s="5">
        <v>4.8899999999999997</v>
      </c>
    </row>
    <row r="546" spans="1:4">
      <c r="A546" s="3">
        <v>37692</v>
      </c>
      <c r="B546" s="5">
        <v>4.8</v>
      </c>
      <c r="C546" s="5">
        <v>4.92</v>
      </c>
      <c r="D546" s="5">
        <v>4.7699999999999996</v>
      </c>
    </row>
    <row r="547" spans="1:4">
      <c r="A547" s="3">
        <v>37693</v>
      </c>
      <c r="B547" s="5">
        <v>4.8899999999999997</v>
      </c>
      <c r="C547" s="5">
        <v>4.91</v>
      </c>
      <c r="D547" s="5">
        <v>4.8</v>
      </c>
    </row>
    <row r="548" spans="1:4">
      <c r="A548" s="3">
        <v>37694</v>
      </c>
      <c r="B548" s="5">
        <v>4.84</v>
      </c>
      <c r="C548" s="5">
        <v>5</v>
      </c>
      <c r="D548" s="5">
        <v>4.8</v>
      </c>
    </row>
    <row r="549" spans="1:4">
      <c r="A549" s="3">
        <v>37697</v>
      </c>
      <c r="B549" s="5">
        <v>4.67</v>
      </c>
      <c r="C549" s="5">
        <v>4.76</v>
      </c>
      <c r="D549" s="5">
        <v>4.66</v>
      </c>
    </row>
    <row r="550" spans="1:4">
      <c r="A550" s="3">
        <v>37698</v>
      </c>
      <c r="B550" s="5">
        <v>4.84</v>
      </c>
      <c r="C550" s="5">
        <v>4.92</v>
      </c>
      <c r="D550" s="5">
        <v>4.79</v>
      </c>
    </row>
    <row r="551" spans="1:4">
      <c r="A551" s="3">
        <v>37699</v>
      </c>
      <c r="B551" s="5">
        <v>4.83</v>
      </c>
      <c r="C551" s="5">
        <v>4.8899999999999997</v>
      </c>
      <c r="D551" s="5">
        <v>4.79</v>
      </c>
    </row>
    <row r="552" spans="1:4">
      <c r="A552" s="3">
        <v>37700</v>
      </c>
      <c r="B552" s="5">
        <v>4.7699999999999996</v>
      </c>
      <c r="C552" s="5">
        <v>4.8899999999999997</v>
      </c>
      <c r="D552" s="5">
        <v>4.75</v>
      </c>
    </row>
    <row r="553" spans="1:4">
      <c r="A553" s="3">
        <v>37701</v>
      </c>
      <c r="B553" s="5">
        <v>4.91</v>
      </c>
      <c r="C553" s="5">
        <v>4.92</v>
      </c>
      <c r="D553" s="5">
        <v>4.76</v>
      </c>
    </row>
    <row r="554" spans="1:4">
      <c r="A554" s="3">
        <v>37704</v>
      </c>
      <c r="B554" s="5">
        <v>4.83</v>
      </c>
      <c r="C554" s="5">
        <v>4.91</v>
      </c>
      <c r="D554" s="5">
        <v>4.76</v>
      </c>
    </row>
    <row r="555" spans="1:4">
      <c r="A555" s="3">
        <v>37706</v>
      </c>
      <c r="B555" s="5">
        <v>4.8</v>
      </c>
      <c r="C555" s="5">
        <v>4.9400000000000004</v>
      </c>
      <c r="D555" s="5">
        <v>4.7699999999999996</v>
      </c>
    </row>
    <row r="556" spans="1:4">
      <c r="A556" s="3">
        <v>37707</v>
      </c>
      <c r="B556" s="5">
        <v>4.76</v>
      </c>
      <c r="C556" s="5">
        <v>4.83</v>
      </c>
      <c r="D556" s="5">
        <v>4.74</v>
      </c>
    </row>
    <row r="557" spans="1:4">
      <c r="A557" s="3">
        <v>37708</v>
      </c>
      <c r="B557" s="5">
        <v>4.6399999999999997</v>
      </c>
      <c r="C557" s="5">
        <v>4.83</v>
      </c>
      <c r="D557" s="5">
        <v>4.63</v>
      </c>
    </row>
    <row r="558" spans="1:4">
      <c r="A558" s="3">
        <v>37711</v>
      </c>
      <c r="B558" s="5">
        <v>4.43</v>
      </c>
      <c r="C558" s="5">
        <v>4.5999999999999996</v>
      </c>
      <c r="D558" s="5">
        <v>4.43</v>
      </c>
    </row>
    <row r="559" spans="1:4">
      <c r="A559" s="3">
        <v>37712</v>
      </c>
      <c r="B559" s="5">
        <v>4.41</v>
      </c>
      <c r="C559" s="5">
        <v>4.49</v>
      </c>
      <c r="D559" s="5">
        <v>4.38</v>
      </c>
    </row>
    <row r="560" spans="1:4">
      <c r="A560" s="3">
        <v>37713</v>
      </c>
      <c r="B560" s="5">
        <v>4.51</v>
      </c>
      <c r="C560" s="5">
        <v>4.53</v>
      </c>
      <c r="D560" s="5">
        <v>4.4000000000000004</v>
      </c>
    </row>
    <row r="561" spans="1:4">
      <c r="A561" s="3">
        <v>37714</v>
      </c>
      <c r="B561" s="5">
        <v>4.57</v>
      </c>
      <c r="C561" s="5">
        <v>4.5999999999999996</v>
      </c>
      <c r="D561" s="5">
        <v>4.47</v>
      </c>
    </row>
    <row r="562" spans="1:4">
      <c r="A562" s="3">
        <v>37715</v>
      </c>
      <c r="B562" s="5">
        <v>4.7</v>
      </c>
      <c r="C562" s="5">
        <v>4.76</v>
      </c>
      <c r="D562" s="5">
        <v>4.55</v>
      </c>
    </row>
    <row r="563" spans="1:4">
      <c r="A563" s="3">
        <v>37718</v>
      </c>
      <c r="B563" s="5">
        <v>4.9400000000000004</v>
      </c>
      <c r="C563" s="5">
        <v>4.96</v>
      </c>
      <c r="D563" s="5">
        <v>4.83</v>
      </c>
    </row>
    <row r="564" spans="1:4">
      <c r="A564" s="3">
        <v>37719</v>
      </c>
      <c r="B564" s="5">
        <v>4.92</v>
      </c>
      <c r="C564" s="5">
        <v>4.95</v>
      </c>
      <c r="D564" s="5">
        <v>4.88</v>
      </c>
    </row>
    <row r="565" spans="1:4">
      <c r="A565" s="3">
        <v>37720</v>
      </c>
      <c r="B565" s="5">
        <v>5.05</v>
      </c>
      <c r="C565" s="5">
        <v>5.07</v>
      </c>
      <c r="D565" s="5">
        <v>4.9400000000000004</v>
      </c>
    </row>
    <row r="566" spans="1:4">
      <c r="A566" s="3">
        <v>37721</v>
      </c>
      <c r="B566" s="5">
        <v>5.15</v>
      </c>
      <c r="C566" s="5">
        <v>5.18</v>
      </c>
      <c r="D566" s="5">
        <v>5.08</v>
      </c>
    </row>
    <row r="567" spans="1:4">
      <c r="A567" s="3">
        <v>37722</v>
      </c>
      <c r="B567" s="5">
        <v>5.35</v>
      </c>
      <c r="C567" s="5">
        <v>5.36</v>
      </c>
      <c r="D567" s="5">
        <v>5.16</v>
      </c>
    </row>
    <row r="568" spans="1:4">
      <c r="A568" s="3">
        <v>37725</v>
      </c>
      <c r="B568" s="5">
        <v>5.34</v>
      </c>
      <c r="C568" s="5">
        <v>5.51</v>
      </c>
      <c r="D568" s="5">
        <v>5.26</v>
      </c>
    </row>
    <row r="569" spans="1:4">
      <c r="A569" s="3">
        <v>37726</v>
      </c>
      <c r="B569" s="5">
        <v>5.32</v>
      </c>
      <c r="C569" s="5">
        <v>5.41</v>
      </c>
      <c r="D569" s="5">
        <v>5.25</v>
      </c>
    </row>
    <row r="570" spans="1:4">
      <c r="A570" s="3">
        <v>37727</v>
      </c>
      <c r="B570" s="5">
        <v>5.34</v>
      </c>
      <c r="C570" s="5">
        <v>5.45</v>
      </c>
      <c r="D570" s="5">
        <v>5.24</v>
      </c>
    </row>
    <row r="571" spans="1:4">
      <c r="A571" s="3">
        <v>37728</v>
      </c>
      <c r="B571" s="5">
        <v>5.42</v>
      </c>
      <c r="C571" s="5">
        <v>5.45</v>
      </c>
      <c r="D571" s="5">
        <v>5.31</v>
      </c>
    </row>
    <row r="572" spans="1:4">
      <c r="A572" s="3">
        <v>37733</v>
      </c>
      <c r="B572" s="5">
        <v>5.44</v>
      </c>
      <c r="C572" s="5">
        <v>5.48</v>
      </c>
      <c r="D572" s="5">
        <v>5.41</v>
      </c>
    </row>
    <row r="573" spans="1:4">
      <c r="A573" s="3">
        <v>37734</v>
      </c>
      <c r="B573" s="5">
        <v>5.66</v>
      </c>
      <c r="C573" s="5">
        <v>5.73</v>
      </c>
      <c r="D573" s="5">
        <v>5.5</v>
      </c>
    </row>
    <row r="574" spans="1:4">
      <c r="A574" s="3">
        <v>37735</v>
      </c>
      <c r="B574" s="5">
        <v>5.71</v>
      </c>
      <c r="C574" s="5">
        <v>5.76</v>
      </c>
      <c r="D574" s="5">
        <v>5.67</v>
      </c>
    </row>
    <row r="575" spans="1:4">
      <c r="A575" s="3">
        <v>37740</v>
      </c>
      <c r="B575" s="5">
        <v>5.97</v>
      </c>
      <c r="C575" s="5">
        <v>6.01</v>
      </c>
      <c r="D575" s="5">
        <v>5.77</v>
      </c>
    </row>
    <row r="576" spans="1:4">
      <c r="A576" s="3">
        <v>37741</v>
      </c>
      <c r="B576" s="5">
        <v>6.18</v>
      </c>
      <c r="C576" s="5">
        <v>6.21</v>
      </c>
      <c r="D576" s="5">
        <v>5.99</v>
      </c>
    </row>
    <row r="577" spans="1:4">
      <c r="A577" s="3">
        <v>37743</v>
      </c>
      <c r="B577" s="5">
        <v>6.55</v>
      </c>
      <c r="C577" s="5">
        <v>6.63</v>
      </c>
      <c r="D577" s="5">
        <v>6.29</v>
      </c>
    </row>
    <row r="578" spans="1:4">
      <c r="A578" s="3">
        <v>37746</v>
      </c>
      <c r="B578" s="5">
        <v>6.9</v>
      </c>
      <c r="C578" s="5">
        <v>7.01</v>
      </c>
      <c r="D578" s="5">
        <v>6.74</v>
      </c>
    </row>
    <row r="579" spans="1:4">
      <c r="A579" s="3">
        <v>37747</v>
      </c>
      <c r="B579" s="5">
        <v>6.84</v>
      </c>
      <c r="C579" s="5">
        <v>6.93</v>
      </c>
      <c r="D579" s="5">
        <v>6.78</v>
      </c>
    </row>
    <row r="580" spans="1:4">
      <c r="A580" s="3">
        <v>37748</v>
      </c>
      <c r="B580" s="5">
        <v>6.94</v>
      </c>
      <c r="C580" s="5">
        <v>7.03</v>
      </c>
      <c r="D580" s="5">
        <v>6.89</v>
      </c>
    </row>
    <row r="581" spans="1:4">
      <c r="A581" s="3">
        <v>37749</v>
      </c>
      <c r="B581" s="5">
        <v>6.84</v>
      </c>
      <c r="C581" s="5">
        <v>6.94</v>
      </c>
      <c r="D581" s="5">
        <v>6.81</v>
      </c>
    </row>
    <row r="582" spans="1:4">
      <c r="A582" s="3">
        <v>37750</v>
      </c>
      <c r="B582" s="5">
        <v>6.61</v>
      </c>
      <c r="C582" s="5">
        <v>6.86</v>
      </c>
      <c r="D582" s="5">
        <v>6.58</v>
      </c>
    </row>
    <row r="583" spans="1:4">
      <c r="A583" s="3">
        <v>37753</v>
      </c>
      <c r="B583" s="5">
        <v>6.25</v>
      </c>
      <c r="C583" s="5">
        <v>6.41</v>
      </c>
      <c r="D583" s="5">
        <v>6.23</v>
      </c>
    </row>
    <row r="584" spans="1:4">
      <c r="A584" s="3">
        <v>37754</v>
      </c>
      <c r="B584" s="5">
        <v>6.51</v>
      </c>
      <c r="C584" s="5">
        <v>6.54</v>
      </c>
      <c r="D584" s="5">
        <v>6.25</v>
      </c>
    </row>
    <row r="585" spans="1:4">
      <c r="A585" s="3">
        <v>37755</v>
      </c>
      <c r="B585" s="5">
        <v>6.54</v>
      </c>
      <c r="C585" s="5">
        <v>6.63</v>
      </c>
      <c r="D585" s="5">
        <v>6.42</v>
      </c>
    </row>
    <row r="586" spans="1:4">
      <c r="A586" s="3">
        <v>37756</v>
      </c>
      <c r="B586" s="5">
        <v>6.46</v>
      </c>
      <c r="C586" s="5">
        <v>6.58</v>
      </c>
      <c r="D586" s="5">
        <v>6.36</v>
      </c>
    </row>
    <row r="587" spans="1:4">
      <c r="A587" s="3">
        <v>37757</v>
      </c>
      <c r="B587" s="5">
        <v>6.42</v>
      </c>
      <c r="C587" s="5">
        <v>6.59</v>
      </c>
      <c r="D587" s="5">
        <v>6.41</v>
      </c>
    </row>
    <row r="588" spans="1:4">
      <c r="A588" s="3">
        <v>37760</v>
      </c>
      <c r="B588" s="5">
        <v>6.33</v>
      </c>
      <c r="C588" s="5">
        <v>6.42</v>
      </c>
      <c r="D588" s="5">
        <v>6.32</v>
      </c>
    </row>
    <row r="589" spans="1:4">
      <c r="A589" s="3">
        <v>37761</v>
      </c>
      <c r="B589" s="5">
        <v>6.54</v>
      </c>
      <c r="C589" s="5">
        <v>6.57</v>
      </c>
      <c r="D589" s="5">
        <v>6.15</v>
      </c>
    </row>
    <row r="590" spans="1:4">
      <c r="A590" s="3">
        <v>37762</v>
      </c>
      <c r="B590" s="5">
        <v>6.4</v>
      </c>
      <c r="C590" s="5">
        <v>6.59</v>
      </c>
      <c r="D590" s="5">
        <v>6.3</v>
      </c>
    </row>
    <row r="591" spans="1:4">
      <c r="A591" s="3">
        <v>37763</v>
      </c>
      <c r="B591" s="5">
        <v>6.42</v>
      </c>
      <c r="C591" s="5">
        <v>6.52</v>
      </c>
      <c r="D591" s="5">
        <v>6.4</v>
      </c>
    </row>
    <row r="592" spans="1:4">
      <c r="A592" s="3">
        <v>37764</v>
      </c>
      <c r="B592" s="5">
        <v>6.41</v>
      </c>
      <c r="C592" s="5">
        <v>6.54</v>
      </c>
      <c r="D592" s="5">
        <v>6.35</v>
      </c>
    </row>
    <row r="593" spans="1:4">
      <c r="A593" s="3">
        <v>37767</v>
      </c>
      <c r="B593" s="5">
        <v>6.41</v>
      </c>
      <c r="C593" s="5">
        <v>6.55</v>
      </c>
      <c r="D593" s="5">
        <v>6.35</v>
      </c>
    </row>
    <row r="594" spans="1:4">
      <c r="A594" s="3">
        <v>37768</v>
      </c>
      <c r="B594" s="5">
        <v>6.33</v>
      </c>
      <c r="C594" s="5">
        <v>6.39</v>
      </c>
      <c r="D594" s="5">
        <v>6.3</v>
      </c>
    </row>
    <row r="595" spans="1:4">
      <c r="A595" s="3">
        <v>37769</v>
      </c>
      <c r="B595" s="5">
        <v>6.64</v>
      </c>
      <c r="C595" s="5">
        <v>6.66</v>
      </c>
      <c r="D595" s="5">
        <v>6.47</v>
      </c>
    </row>
    <row r="596" spans="1:4">
      <c r="A596" s="3">
        <v>37770</v>
      </c>
      <c r="B596" s="5">
        <v>6.73</v>
      </c>
      <c r="C596" s="5">
        <v>6.81</v>
      </c>
      <c r="D596" s="5">
        <v>6.64</v>
      </c>
    </row>
    <row r="597" spans="1:4">
      <c r="A597" s="3">
        <v>37771</v>
      </c>
      <c r="B597" s="5">
        <v>6.79</v>
      </c>
      <c r="C597" s="5">
        <v>6.84</v>
      </c>
      <c r="D597" s="5">
        <v>6.71</v>
      </c>
    </row>
    <row r="598" spans="1:4">
      <c r="A598" s="3">
        <v>37774</v>
      </c>
      <c r="B598" s="5">
        <v>7.03</v>
      </c>
      <c r="C598" s="5">
        <v>7.03</v>
      </c>
      <c r="D598" s="5">
        <v>6.8</v>
      </c>
    </row>
    <row r="599" spans="1:4">
      <c r="A599" s="3">
        <v>37775</v>
      </c>
      <c r="B599" s="5">
        <v>7.07</v>
      </c>
      <c r="C599" s="5">
        <v>7.19</v>
      </c>
      <c r="D599" s="5">
        <v>6.91</v>
      </c>
    </row>
    <row r="600" spans="1:4">
      <c r="A600" s="3">
        <v>37776</v>
      </c>
      <c r="B600" s="5">
        <v>7.59</v>
      </c>
      <c r="C600" s="5">
        <v>7.62</v>
      </c>
      <c r="D600" s="5">
        <v>7.13</v>
      </c>
    </row>
    <row r="601" spans="1:4">
      <c r="A601" s="3">
        <v>37777</v>
      </c>
      <c r="B601" s="5">
        <v>7.49</v>
      </c>
      <c r="C601" s="5">
        <v>7.8</v>
      </c>
      <c r="D601" s="5">
        <v>7.42</v>
      </c>
    </row>
    <row r="602" spans="1:4">
      <c r="A602" s="3">
        <v>37778</v>
      </c>
      <c r="B602" s="5">
        <v>7.65</v>
      </c>
      <c r="C602" s="5">
        <v>7.67</v>
      </c>
      <c r="D602" s="5">
        <v>7.47</v>
      </c>
    </row>
    <row r="603" spans="1:4">
      <c r="A603" s="3">
        <v>37781</v>
      </c>
      <c r="B603" s="5">
        <v>7.68</v>
      </c>
      <c r="C603" s="5">
        <v>7.82</v>
      </c>
      <c r="D603" s="5">
        <v>7.65</v>
      </c>
    </row>
    <row r="604" spans="1:4">
      <c r="A604" s="3">
        <v>37782</v>
      </c>
      <c r="B604" s="5">
        <v>7.66</v>
      </c>
      <c r="C604" s="5">
        <v>7.82</v>
      </c>
      <c r="D604" s="5">
        <v>7.6</v>
      </c>
    </row>
    <row r="605" spans="1:4">
      <c r="A605" s="3">
        <v>37783</v>
      </c>
      <c r="B605" s="5">
        <v>7.72</v>
      </c>
      <c r="C605" s="5">
        <v>7.82</v>
      </c>
      <c r="D605" s="5">
        <v>7.66</v>
      </c>
    </row>
    <row r="606" spans="1:4">
      <c r="A606" s="3">
        <v>37784</v>
      </c>
      <c r="B606" s="5">
        <v>7.99</v>
      </c>
      <c r="C606" s="5">
        <v>8.08</v>
      </c>
      <c r="D606" s="5">
        <v>7.82</v>
      </c>
    </row>
    <row r="607" spans="1:4">
      <c r="A607" s="3">
        <v>37785</v>
      </c>
      <c r="B607" s="5">
        <v>8.11</v>
      </c>
      <c r="C607" s="5">
        <v>8.27</v>
      </c>
      <c r="D607" s="5">
        <v>7.82</v>
      </c>
    </row>
    <row r="608" spans="1:4">
      <c r="A608" s="3">
        <v>37789</v>
      </c>
      <c r="B608" s="5">
        <v>8.5</v>
      </c>
      <c r="C608" s="5">
        <v>8.57</v>
      </c>
      <c r="D608" s="5">
        <v>8.2200000000000006</v>
      </c>
    </row>
    <row r="609" spans="1:4">
      <c r="A609" s="3">
        <v>37790</v>
      </c>
      <c r="B609" s="5">
        <v>8.61</v>
      </c>
      <c r="C609" s="5">
        <v>8.75</v>
      </c>
      <c r="D609" s="5">
        <v>8.51</v>
      </c>
    </row>
    <row r="610" spans="1:4">
      <c r="A610" s="3">
        <v>37791</v>
      </c>
      <c r="B610" s="5">
        <v>8.31</v>
      </c>
      <c r="C610" s="5">
        <v>8.59</v>
      </c>
      <c r="D610" s="5">
        <v>8.2200000000000006</v>
      </c>
    </row>
    <row r="611" spans="1:4">
      <c r="A611" s="3">
        <v>37792</v>
      </c>
      <c r="B611" s="5">
        <v>8.1199999999999992</v>
      </c>
      <c r="C611" s="5">
        <v>8.33</v>
      </c>
      <c r="D611" s="5">
        <v>8.02</v>
      </c>
    </row>
    <row r="612" spans="1:4">
      <c r="A612" s="3">
        <v>37795</v>
      </c>
      <c r="B612" s="5">
        <v>7.82</v>
      </c>
      <c r="C612" s="5">
        <v>8.1</v>
      </c>
      <c r="D612" s="5">
        <v>7.8</v>
      </c>
    </row>
    <row r="613" spans="1:4">
      <c r="A613" s="3">
        <v>37796</v>
      </c>
      <c r="B613" s="5">
        <v>7.88</v>
      </c>
      <c r="C613" s="5">
        <v>7.92</v>
      </c>
      <c r="D613" s="5">
        <v>7.62</v>
      </c>
    </row>
    <row r="614" spans="1:4">
      <c r="A614" s="3">
        <v>37797</v>
      </c>
      <c r="B614" s="5">
        <v>8.1199999999999992</v>
      </c>
      <c r="C614" s="5">
        <v>8.24</v>
      </c>
      <c r="D614" s="5">
        <v>7.93</v>
      </c>
    </row>
    <row r="615" spans="1:4">
      <c r="A615" s="3">
        <v>37798</v>
      </c>
      <c r="B615" s="5">
        <v>8.16</v>
      </c>
      <c r="C615" s="5">
        <v>8.27</v>
      </c>
      <c r="D615" s="5">
        <v>7.99</v>
      </c>
    </row>
    <row r="616" spans="1:4">
      <c r="A616" s="3">
        <v>37799</v>
      </c>
      <c r="B616" s="5">
        <v>8.02</v>
      </c>
      <c r="C616" s="5">
        <v>8.2799999999999994</v>
      </c>
      <c r="D616" s="5">
        <v>7.99</v>
      </c>
    </row>
    <row r="617" spans="1:4">
      <c r="A617" s="3">
        <v>37802</v>
      </c>
      <c r="B617" s="5">
        <v>7.96</v>
      </c>
      <c r="C617" s="5">
        <v>8.18</v>
      </c>
      <c r="D617" s="5">
        <v>7.91</v>
      </c>
    </row>
    <row r="618" spans="1:4">
      <c r="A618" s="3">
        <v>37803</v>
      </c>
      <c r="B618" s="5">
        <v>7.97</v>
      </c>
      <c r="C618" s="5">
        <v>8.08</v>
      </c>
      <c r="D618" s="5">
        <v>7.85</v>
      </c>
    </row>
    <row r="619" spans="1:4">
      <c r="A619" s="3">
        <v>37804</v>
      </c>
      <c r="B619" s="5">
        <v>8.5399999999999991</v>
      </c>
      <c r="C619" s="5">
        <v>8.57</v>
      </c>
      <c r="D619" s="5">
        <v>8.08</v>
      </c>
    </row>
    <row r="620" spans="1:4">
      <c r="A620" s="3">
        <v>37805</v>
      </c>
      <c r="B620" s="5">
        <v>8.6199999999999992</v>
      </c>
      <c r="C620" s="5">
        <v>8.77</v>
      </c>
      <c r="D620" s="5">
        <v>8.5399999999999991</v>
      </c>
    </row>
    <row r="621" spans="1:4">
      <c r="A621" s="3">
        <v>37806</v>
      </c>
      <c r="B621" s="5">
        <v>8.67</v>
      </c>
      <c r="C621" s="5">
        <v>8.77</v>
      </c>
      <c r="D621" s="5">
        <v>8.59</v>
      </c>
    </row>
    <row r="622" spans="1:4">
      <c r="A622" s="3">
        <v>37809</v>
      </c>
      <c r="B622" s="5">
        <v>8.9600000000000009</v>
      </c>
      <c r="C622" s="5">
        <v>8.99</v>
      </c>
      <c r="D622" s="5">
        <v>8.69</v>
      </c>
    </row>
    <row r="623" spans="1:4">
      <c r="A623" s="3">
        <v>37810</v>
      </c>
      <c r="B623" s="5">
        <v>8.8800000000000008</v>
      </c>
      <c r="C623" s="5">
        <v>9.17</v>
      </c>
      <c r="D623" s="5">
        <v>8.84</v>
      </c>
    </row>
    <row r="624" spans="1:4">
      <c r="A624" s="3">
        <v>37811</v>
      </c>
      <c r="B624" s="5">
        <v>8.7899999999999991</v>
      </c>
      <c r="C624" s="5">
        <v>8.94</v>
      </c>
      <c r="D624" s="5">
        <v>8.7200000000000006</v>
      </c>
    </row>
    <row r="625" spans="1:4">
      <c r="A625" s="3">
        <v>37812</v>
      </c>
      <c r="B625" s="5">
        <v>8.81</v>
      </c>
      <c r="C625" s="5">
        <v>9.01</v>
      </c>
      <c r="D625" s="5">
        <v>8.69</v>
      </c>
    </row>
    <row r="626" spans="1:4">
      <c r="A626" s="3">
        <v>37813</v>
      </c>
      <c r="B626" s="5">
        <v>8.7100000000000009</v>
      </c>
      <c r="C626" s="5">
        <v>8.8699999999999992</v>
      </c>
      <c r="D626" s="5">
        <v>8.67</v>
      </c>
    </row>
    <row r="627" spans="1:4">
      <c r="A627" s="3">
        <v>37816</v>
      </c>
      <c r="B627" s="5">
        <v>9.01</v>
      </c>
      <c r="C627" s="5">
        <v>9.07</v>
      </c>
      <c r="D627" s="5">
        <v>8.7899999999999991</v>
      </c>
    </row>
    <row r="628" spans="1:4">
      <c r="A628" s="3">
        <v>37817</v>
      </c>
      <c r="B628" s="5">
        <v>9.18</v>
      </c>
      <c r="C628" s="5">
        <v>9.1999999999999993</v>
      </c>
      <c r="D628" s="5">
        <v>9.0399999999999991</v>
      </c>
    </row>
    <row r="629" spans="1:4">
      <c r="A629" s="3">
        <v>37818</v>
      </c>
      <c r="B629" s="5">
        <v>9.1199999999999992</v>
      </c>
      <c r="C629" s="5">
        <v>9.32</v>
      </c>
      <c r="D629" s="5">
        <v>9.07</v>
      </c>
    </row>
    <row r="630" spans="1:4">
      <c r="A630" s="3">
        <v>37819</v>
      </c>
      <c r="B630" s="5">
        <v>9.1</v>
      </c>
      <c r="C630" s="5">
        <v>9.1199999999999992</v>
      </c>
      <c r="D630" s="5">
        <v>8.8800000000000008</v>
      </c>
    </row>
    <row r="631" spans="1:4">
      <c r="A631" s="3">
        <v>37820</v>
      </c>
      <c r="B631" s="5">
        <v>9.32</v>
      </c>
      <c r="C631" s="5">
        <v>9.44</v>
      </c>
      <c r="D631" s="5">
        <v>9.0500000000000007</v>
      </c>
    </row>
    <row r="632" spans="1:4">
      <c r="A632" s="3">
        <v>37823</v>
      </c>
      <c r="B632" s="5">
        <v>9.35</v>
      </c>
      <c r="C632" s="5">
        <v>9.5500000000000007</v>
      </c>
      <c r="D632" s="5">
        <v>9.24</v>
      </c>
    </row>
    <row r="633" spans="1:4">
      <c r="A633" s="3">
        <v>37824</v>
      </c>
      <c r="B633" s="5">
        <v>9.6300000000000008</v>
      </c>
      <c r="C633" s="5">
        <v>9.67</v>
      </c>
      <c r="D633" s="5">
        <v>9.3000000000000007</v>
      </c>
    </row>
    <row r="634" spans="1:4">
      <c r="A634" s="3">
        <v>37825</v>
      </c>
      <c r="B634" s="5">
        <v>9.58</v>
      </c>
      <c r="C634" s="5">
        <v>9.86</v>
      </c>
      <c r="D634" s="5">
        <v>9.56</v>
      </c>
    </row>
    <row r="635" spans="1:4">
      <c r="A635" s="3">
        <v>37826</v>
      </c>
      <c r="B635" s="5">
        <v>9.6300000000000008</v>
      </c>
      <c r="C635" s="5">
        <v>9.82</v>
      </c>
      <c r="D635" s="5">
        <v>9.36</v>
      </c>
    </row>
    <row r="636" spans="1:4">
      <c r="A636" s="3">
        <v>37827</v>
      </c>
      <c r="B636" s="5">
        <v>9.5</v>
      </c>
      <c r="C636" s="5">
        <v>9.66</v>
      </c>
      <c r="D636" s="5">
        <v>9.39</v>
      </c>
    </row>
    <row r="637" spans="1:4">
      <c r="A637" s="3">
        <v>37830</v>
      </c>
      <c r="B637" s="5">
        <v>9.42</v>
      </c>
      <c r="C637" s="5">
        <v>9.6999999999999993</v>
      </c>
      <c r="D637" s="5">
        <v>9.3699999999999992</v>
      </c>
    </row>
    <row r="638" spans="1:4">
      <c r="A638" s="3">
        <v>37831</v>
      </c>
      <c r="B638" s="5">
        <v>9.67</v>
      </c>
      <c r="C638" s="5">
        <v>9.68</v>
      </c>
      <c r="D638" s="5">
        <v>9.39</v>
      </c>
    </row>
    <row r="639" spans="1:4">
      <c r="A639" s="3">
        <v>37832</v>
      </c>
      <c r="B639" s="5">
        <v>9.94</v>
      </c>
      <c r="C639" s="5">
        <v>9.98</v>
      </c>
      <c r="D639" s="5">
        <v>9.67</v>
      </c>
    </row>
    <row r="640" spans="1:4">
      <c r="A640" s="3">
        <v>37833</v>
      </c>
      <c r="B640" s="5">
        <v>9.85</v>
      </c>
      <c r="C640" s="5">
        <v>9.9700000000000006</v>
      </c>
      <c r="D640" s="5">
        <v>9.81</v>
      </c>
    </row>
    <row r="641" spans="1:4">
      <c r="A641" s="3">
        <v>37834</v>
      </c>
      <c r="B641" s="5">
        <v>9.82</v>
      </c>
      <c r="C641" s="5">
        <v>9.99</v>
      </c>
      <c r="D641" s="5">
        <v>9.68</v>
      </c>
    </row>
    <row r="642" spans="1:4">
      <c r="A642" s="3">
        <v>37837</v>
      </c>
      <c r="B642" s="5">
        <v>9.76</v>
      </c>
      <c r="C642" s="5">
        <v>9.89</v>
      </c>
      <c r="D642" s="5">
        <v>9.73</v>
      </c>
    </row>
    <row r="643" spans="1:4">
      <c r="A643" s="3">
        <v>37838</v>
      </c>
      <c r="B643" s="5">
        <v>9.74</v>
      </c>
      <c r="C643" s="5">
        <v>9.86</v>
      </c>
      <c r="D643" s="5">
        <v>9.64</v>
      </c>
    </row>
    <row r="644" spans="1:4">
      <c r="A644" s="3">
        <v>37839</v>
      </c>
      <c r="B644" s="5">
        <v>9.67</v>
      </c>
      <c r="C644" s="5">
        <v>9.77</v>
      </c>
      <c r="D644" s="5">
        <v>9.6199999999999992</v>
      </c>
    </row>
    <row r="645" spans="1:4">
      <c r="A645" s="3">
        <v>37840</v>
      </c>
      <c r="B645" s="5">
        <v>9.57</v>
      </c>
      <c r="C645" s="5">
        <v>9.69</v>
      </c>
      <c r="D645" s="5">
        <v>9.5</v>
      </c>
    </row>
    <row r="646" spans="1:4">
      <c r="A646" s="3">
        <v>37841</v>
      </c>
      <c r="B646" s="5">
        <v>9.66</v>
      </c>
      <c r="C646" s="5">
        <v>9.6999999999999993</v>
      </c>
      <c r="D646" s="5">
        <v>9.5399999999999991</v>
      </c>
    </row>
    <row r="647" spans="1:4">
      <c r="A647" s="3">
        <v>37844</v>
      </c>
      <c r="B647" s="5">
        <v>9.52</v>
      </c>
      <c r="C647" s="5">
        <v>9.74</v>
      </c>
      <c r="D647" s="5">
        <v>9.5</v>
      </c>
    </row>
    <row r="648" spans="1:4">
      <c r="A648" s="3">
        <v>37845</v>
      </c>
      <c r="B648" s="5">
        <v>9.5500000000000007</v>
      </c>
      <c r="C648" s="5">
        <v>9.67</v>
      </c>
      <c r="D648" s="5">
        <v>9.4</v>
      </c>
    </row>
    <row r="649" spans="1:4">
      <c r="A649" s="3">
        <v>37846</v>
      </c>
      <c r="B649" s="5">
        <v>9.74</v>
      </c>
      <c r="C649" s="5">
        <v>9.76</v>
      </c>
      <c r="D649" s="5">
        <v>9.57</v>
      </c>
    </row>
    <row r="650" spans="1:4">
      <c r="A650" s="3">
        <v>37847</v>
      </c>
      <c r="B650" s="5">
        <v>9.8699999999999992</v>
      </c>
      <c r="C650" s="5">
        <v>9.94</v>
      </c>
      <c r="D650" s="5">
        <v>9.6999999999999993</v>
      </c>
    </row>
    <row r="651" spans="1:4">
      <c r="A651" s="3">
        <v>37851</v>
      </c>
      <c r="B651" s="5">
        <v>10.15</v>
      </c>
      <c r="C651" s="5">
        <v>10.19</v>
      </c>
      <c r="D651" s="5">
        <v>9.98</v>
      </c>
    </row>
    <row r="652" spans="1:4">
      <c r="A652" s="3">
        <v>37852</v>
      </c>
      <c r="B652" s="5">
        <v>10.26</v>
      </c>
      <c r="C652" s="5">
        <v>10.53</v>
      </c>
      <c r="D652" s="5">
        <v>10.210000000000001</v>
      </c>
    </row>
    <row r="653" spans="1:4">
      <c r="A653" s="3">
        <v>37853</v>
      </c>
      <c r="B653" s="5">
        <v>10.37</v>
      </c>
      <c r="C653" s="5">
        <v>10.53</v>
      </c>
      <c r="D653" s="5">
        <v>10.27</v>
      </c>
    </row>
    <row r="654" spans="1:4">
      <c r="A654" s="3">
        <v>37854</v>
      </c>
      <c r="B654" s="5">
        <v>10.93</v>
      </c>
      <c r="C654" s="5">
        <v>10.95</v>
      </c>
      <c r="D654" s="5">
        <v>10.42</v>
      </c>
    </row>
    <row r="655" spans="1:4">
      <c r="A655" s="3">
        <v>37855</v>
      </c>
      <c r="B655" s="5">
        <v>11.19</v>
      </c>
      <c r="C655" s="5">
        <v>11.24</v>
      </c>
      <c r="D655" s="5">
        <v>10.87</v>
      </c>
    </row>
    <row r="656" spans="1:4">
      <c r="A656" s="3">
        <v>37858</v>
      </c>
      <c r="B656" s="5">
        <v>11.41</v>
      </c>
      <c r="C656" s="5">
        <v>11.61</v>
      </c>
      <c r="D656" s="5">
        <v>11.25</v>
      </c>
    </row>
    <row r="657" spans="1:4">
      <c r="A657" s="3">
        <v>37859</v>
      </c>
      <c r="B657" s="5">
        <v>10.97</v>
      </c>
      <c r="C657" s="5">
        <v>11.64</v>
      </c>
      <c r="D657" s="5">
        <v>10.87</v>
      </c>
    </row>
    <row r="658" spans="1:4">
      <c r="A658" s="3">
        <v>37860</v>
      </c>
      <c r="B658" s="5">
        <v>10.98</v>
      </c>
      <c r="C658" s="5">
        <v>11.16</v>
      </c>
      <c r="D658" s="5">
        <v>10.77</v>
      </c>
    </row>
    <row r="659" spans="1:4">
      <c r="A659" s="3">
        <v>37861</v>
      </c>
      <c r="B659" s="5">
        <v>10.93</v>
      </c>
      <c r="C659" s="5">
        <v>11.22</v>
      </c>
      <c r="D659" s="5">
        <v>10.87</v>
      </c>
    </row>
    <row r="660" spans="1:4">
      <c r="A660" s="3">
        <v>37862</v>
      </c>
      <c r="B660" s="5">
        <v>10.77</v>
      </c>
      <c r="C660" s="5">
        <v>11.08</v>
      </c>
      <c r="D660" s="5">
        <v>10.76</v>
      </c>
    </row>
    <row r="661" spans="1:4">
      <c r="A661" s="3">
        <v>37865</v>
      </c>
      <c r="B661" s="5">
        <v>10.82</v>
      </c>
      <c r="C661" s="5">
        <v>11.07</v>
      </c>
      <c r="D661" s="5">
        <v>10.77</v>
      </c>
    </row>
    <row r="662" spans="1:4">
      <c r="A662" s="3">
        <v>37866</v>
      </c>
      <c r="B662" s="5">
        <v>10.39</v>
      </c>
      <c r="C662" s="5">
        <v>10.87</v>
      </c>
      <c r="D662" s="5">
        <v>10.3</v>
      </c>
    </row>
    <row r="663" spans="1:4">
      <c r="A663" s="3">
        <v>37867</v>
      </c>
      <c r="B663" s="5">
        <v>10.06</v>
      </c>
      <c r="C663" s="5">
        <v>10.61</v>
      </c>
      <c r="D663" s="5">
        <v>10</v>
      </c>
    </row>
    <row r="664" spans="1:4">
      <c r="A664" s="3">
        <v>37868</v>
      </c>
      <c r="B664" s="5">
        <v>10.02</v>
      </c>
      <c r="C664" s="5">
        <v>10.130000000000001</v>
      </c>
      <c r="D664" s="5">
        <v>9.74</v>
      </c>
    </row>
    <row r="665" spans="1:4">
      <c r="A665" s="3">
        <v>37869</v>
      </c>
      <c r="B665" s="5">
        <v>10.1</v>
      </c>
      <c r="C665" s="5">
        <v>10.31</v>
      </c>
      <c r="D665" s="5">
        <v>10.02</v>
      </c>
    </row>
    <row r="666" spans="1:4">
      <c r="A666" s="3">
        <v>37872</v>
      </c>
      <c r="B666" s="5">
        <v>9.84</v>
      </c>
      <c r="C666" s="5">
        <v>10.19</v>
      </c>
      <c r="D666" s="5">
        <v>9.74</v>
      </c>
    </row>
    <row r="667" spans="1:4">
      <c r="A667" s="3">
        <v>37873</v>
      </c>
      <c r="B667" s="5">
        <v>9.4</v>
      </c>
      <c r="C667" s="5">
        <v>9.84</v>
      </c>
      <c r="D667" s="5">
        <v>9.36</v>
      </c>
    </row>
    <row r="668" spans="1:4">
      <c r="A668" s="3">
        <v>37874</v>
      </c>
      <c r="B668" s="5">
        <v>9.58</v>
      </c>
      <c r="C668" s="5">
        <v>9.6300000000000008</v>
      </c>
      <c r="D668" s="5">
        <v>9.01</v>
      </c>
    </row>
    <row r="669" spans="1:4">
      <c r="A669" s="3">
        <v>37875</v>
      </c>
      <c r="B669" s="5">
        <v>9.66</v>
      </c>
      <c r="C669" s="5">
        <v>9.85</v>
      </c>
      <c r="D669" s="5">
        <v>9.4499999999999993</v>
      </c>
    </row>
    <row r="670" spans="1:4">
      <c r="A670" s="3">
        <v>37876</v>
      </c>
      <c r="B670" s="5">
        <v>9.59</v>
      </c>
      <c r="C670" s="5">
        <v>9.8000000000000007</v>
      </c>
      <c r="D670" s="5">
        <v>9.56</v>
      </c>
    </row>
    <row r="671" spans="1:4">
      <c r="A671" s="3">
        <v>37879</v>
      </c>
      <c r="B671" s="5">
        <v>9.35</v>
      </c>
      <c r="C671" s="5">
        <v>9.68</v>
      </c>
      <c r="D671" s="5">
        <v>9.32</v>
      </c>
    </row>
    <row r="672" spans="1:4">
      <c r="A672" s="3">
        <v>37880</v>
      </c>
      <c r="B672" s="5">
        <v>9.25</v>
      </c>
      <c r="C672" s="5">
        <v>9.36</v>
      </c>
      <c r="D672" s="5">
        <v>9.16</v>
      </c>
    </row>
    <row r="673" spans="1:4">
      <c r="A673" s="3">
        <v>37881</v>
      </c>
      <c r="B673" s="5">
        <v>9.69</v>
      </c>
      <c r="C673" s="5">
        <v>9.74</v>
      </c>
      <c r="D673" s="5">
        <v>9.3000000000000007</v>
      </c>
    </row>
    <row r="674" spans="1:4">
      <c r="A674" s="3">
        <v>37882</v>
      </c>
      <c r="B674" s="5">
        <v>9.57</v>
      </c>
      <c r="C674" s="5">
        <v>9.7899999999999991</v>
      </c>
      <c r="D674" s="5">
        <v>9.51</v>
      </c>
    </row>
    <row r="675" spans="1:4">
      <c r="A675" s="3">
        <v>37883</v>
      </c>
      <c r="B675" s="5">
        <v>9.64</v>
      </c>
      <c r="C675" s="5">
        <v>9.74</v>
      </c>
      <c r="D675" s="5">
        <v>9.51</v>
      </c>
    </row>
    <row r="676" spans="1:4">
      <c r="A676" s="3">
        <v>37886</v>
      </c>
      <c r="B676" s="5">
        <v>9.66</v>
      </c>
      <c r="C676" s="5">
        <v>9.76</v>
      </c>
      <c r="D676" s="5">
        <v>9.32</v>
      </c>
    </row>
    <row r="677" spans="1:4">
      <c r="A677" s="3">
        <v>37887</v>
      </c>
      <c r="B677" s="5">
        <v>9.67</v>
      </c>
      <c r="C677" s="5">
        <v>9.69</v>
      </c>
      <c r="D677" s="5">
        <v>9.42</v>
      </c>
    </row>
    <row r="678" spans="1:4">
      <c r="A678" s="3">
        <v>37888</v>
      </c>
      <c r="B678" s="5">
        <v>9.66</v>
      </c>
      <c r="C678" s="5">
        <v>9.74</v>
      </c>
      <c r="D678" s="5">
        <v>9.6300000000000008</v>
      </c>
    </row>
    <row r="679" spans="1:4">
      <c r="A679" s="3">
        <v>37889</v>
      </c>
      <c r="B679" s="5">
        <v>9.49</v>
      </c>
      <c r="C679" s="5">
        <v>9.6199999999999992</v>
      </c>
      <c r="D679" s="5">
        <v>9.4499999999999993</v>
      </c>
    </row>
    <row r="680" spans="1:4">
      <c r="A680" s="3">
        <v>37890</v>
      </c>
      <c r="B680" s="5">
        <v>9.36</v>
      </c>
      <c r="C680" s="5">
        <v>9.5399999999999991</v>
      </c>
      <c r="D680" s="5">
        <v>9.35</v>
      </c>
    </row>
    <row r="681" spans="1:4">
      <c r="A681" s="3">
        <v>37893</v>
      </c>
      <c r="B681" s="5">
        <v>9.42</v>
      </c>
      <c r="C681" s="5">
        <v>9.52</v>
      </c>
      <c r="D681" s="5">
        <v>9.23</v>
      </c>
    </row>
    <row r="682" spans="1:4">
      <c r="A682" s="3">
        <v>37894</v>
      </c>
      <c r="B682" s="5">
        <v>9.41</v>
      </c>
      <c r="C682" s="5">
        <v>9.5</v>
      </c>
      <c r="D682" s="5">
        <v>9.36</v>
      </c>
    </row>
    <row r="683" spans="1:4">
      <c r="A683" s="3">
        <v>37895</v>
      </c>
      <c r="B683" s="5">
        <v>9.3699999999999992</v>
      </c>
      <c r="C683" s="5">
        <v>9.52</v>
      </c>
      <c r="D683" s="5">
        <v>9.34</v>
      </c>
    </row>
    <row r="684" spans="1:4">
      <c r="A684" s="3">
        <v>37896</v>
      </c>
      <c r="B684" s="5">
        <v>9.6</v>
      </c>
      <c r="C684" s="5">
        <v>9.67</v>
      </c>
      <c r="D684" s="5">
        <v>9.4600000000000009</v>
      </c>
    </row>
    <row r="685" spans="1:4">
      <c r="A685" s="3">
        <v>37897</v>
      </c>
      <c r="B685" s="5">
        <v>9.89</v>
      </c>
      <c r="C685" s="5">
        <v>9.92</v>
      </c>
      <c r="D685" s="5">
        <v>9.6199999999999992</v>
      </c>
    </row>
    <row r="686" spans="1:4">
      <c r="A686" s="3">
        <v>37900</v>
      </c>
      <c r="B686" s="5">
        <v>10.3</v>
      </c>
      <c r="C686" s="5">
        <v>10.33</v>
      </c>
      <c r="D686" s="5">
        <v>9.9600000000000009</v>
      </c>
    </row>
    <row r="687" spans="1:4">
      <c r="A687" s="3">
        <v>37901</v>
      </c>
      <c r="B687" s="5">
        <v>9.81</v>
      </c>
      <c r="C687" s="5">
        <v>10.33</v>
      </c>
      <c r="D687" s="5">
        <v>9.74</v>
      </c>
    </row>
    <row r="688" spans="1:4">
      <c r="A688" s="3">
        <v>37902</v>
      </c>
      <c r="B688" s="5">
        <v>9.77</v>
      </c>
      <c r="C688" s="5">
        <v>9.9600000000000009</v>
      </c>
      <c r="D688" s="5">
        <v>9.74</v>
      </c>
    </row>
    <row r="689" spans="1:4">
      <c r="A689" s="3">
        <v>37903</v>
      </c>
      <c r="B689" s="5">
        <v>9.81</v>
      </c>
      <c r="C689" s="5">
        <v>9.92</v>
      </c>
      <c r="D689" s="5">
        <v>9.6199999999999992</v>
      </c>
    </row>
    <row r="690" spans="1:4">
      <c r="A690" s="3">
        <v>37904</v>
      </c>
      <c r="B690" s="5">
        <v>9.7200000000000006</v>
      </c>
      <c r="C690" s="5">
        <v>9.82</v>
      </c>
      <c r="D690" s="5">
        <v>9.67</v>
      </c>
    </row>
    <row r="691" spans="1:4">
      <c r="A691" s="3">
        <v>37907</v>
      </c>
      <c r="B691" s="5">
        <v>9.6199999999999992</v>
      </c>
      <c r="C691" s="5">
        <v>9.81</v>
      </c>
      <c r="D691" s="5">
        <v>9.58</v>
      </c>
    </row>
    <row r="692" spans="1:4">
      <c r="A692" s="3">
        <v>37908</v>
      </c>
      <c r="B692" s="5">
        <v>9.5399999999999991</v>
      </c>
      <c r="C692" s="5">
        <v>9.69</v>
      </c>
      <c r="D692" s="5">
        <v>9.51</v>
      </c>
    </row>
    <row r="693" spans="1:4">
      <c r="A693" s="3">
        <v>37909</v>
      </c>
      <c r="B693" s="5">
        <v>9.6199999999999992</v>
      </c>
      <c r="C693" s="5">
        <v>9.67</v>
      </c>
      <c r="D693" s="5">
        <v>9.58</v>
      </c>
    </row>
    <row r="694" spans="1:4">
      <c r="A694" s="3">
        <v>37910</v>
      </c>
      <c r="B694" s="5">
        <v>9.67</v>
      </c>
      <c r="C694" s="5">
        <v>9.7200000000000006</v>
      </c>
      <c r="D694" s="5">
        <v>9.6199999999999992</v>
      </c>
    </row>
    <row r="695" spans="1:4">
      <c r="A695" s="3">
        <v>37911</v>
      </c>
      <c r="B695" s="5">
        <v>9.69</v>
      </c>
      <c r="C695" s="5">
        <v>9.76</v>
      </c>
      <c r="D695" s="5">
        <v>9.57</v>
      </c>
    </row>
    <row r="696" spans="1:4">
      <c r="A696" s="3">
        <v>37914</v>
      </c>
      <c r="B696" s="5">
        <v>9.73</v>
      </c>
      <c r="C696" s="5">
        <v>9.8000000000000007</v>
      </c>
      <c r="D696" s="5">
        <v>9.6999999999999993</v>
      </c>
    </row>
    <row r="697" spans="1:4">
      <c r="A697" s="3">
        <v>37915</v>
      </c>
      <c r="B697" s="5">
        <v>9.7899999999999991</v>
      </c>
      <c r="C697" s="5">
        <v>9.82</v>
      </c>
      <c r="D697" s="5">
        <v>9.74</v>
      </c>
    </row>
    <row r="698" spans="1:4">
      <c r="A698" s="3">
        <v>37916</v>
      </c>
      <c r="B698" s="5">
        <v>9.7200000000000006</v>
      </c>
      <c r="C698" s="5">
        <v>9.82</v>
      </c>
      <c r="D698" s="5">
        <v>9.69</v>
      </c>
    </row>
    <row r="699" spans="1:4">
      <c r="A699" s="3">
        <v>37917</v>
      </c>
      <c r="B699" s="5">
        <v>9.64</v>
      </c>
      <c r="C699" s="5">
        <v>9.73</v>
      </c>
      <c r="D699" s="5">
        <v>9.57</v>
      </c>
    </row>
    <row r="700" spans="1:4">
      <c r="A700" s="3">
        <v>37918</v>
      </c>
      <c r="B700" s="5">
        <v>9.58</v>
      </c>
      <c r="C700" s="5">
        <v>9.66</v>
      </c>
      <c r="D700" s="5">
        <v>9.56</v>
      </c>
    </row>
    <row r="701" spans="1:4">
      <c r="A701" s="3">
        <v>37921</v>
      </c>
      <c r="B701" s="5">
        <v>9.59</v>
      </c>
      <c r="C701" s="5">
        <v>9.7200000000000006</v>
      </c>
      <c r="D701" s="5">
        <v>9.57</v>
      </c>
    </row>
    <row r="702" spans="1:4">
      <c r="A702" s="3">
        <v>37923</v>
      </c>
      <c r="B702" s="5">
        <v>9.59</v>
      </c>
      <c r="C702" s="5">
        <v>9.7200000000000006</v>
      </c>
      <c r="D702" s="5">
        <v>9.5500000000000007</v>
      </c>
    </row>
    <row r="703" spans="1:4">
      <c r="A703" s="3">
        <v>37924</v>
      </c>
      <c r="B703" s="5">
        <v>9.6999999999999993</v>
      </c>
      <c r="C703" s="5">
        <v>9.7200000000000006</v>
      </c>
      <c r="D703" s="5">
        <v>9.64</v>
      </c>
    </row>
    <row r="704" spans="1:4">
      <c r="A704" s="3">
        <v>37925</v>
      </c>
      <c r="B704" s="5">
        <v>9.73</v>
      </c>
      <c r="C704" s="5">
        <v>9.76</v>
      </c>
      <c r="D704" s="5">
        <v>9.68</v>
      </c>
    </row>
    <row r="705" spans="1:4">
      <c r="A705" s="3">
        <v>37928</v>
      </c>
      <c r="B705" s="5">
        <v>10.039999999999999</v>
      </c>
      <c r="C705" s="5">
        <v>10.130000000000001</v>
      </c>
      <c r="D705" s="5">
        <v>9.74</v>
      </c>
    </row>
    <row r="706" spans="1:4">
      <c r="A706" s="3">
        <v>37929</v>
      </c>
      <c r="B706" s="5">
        <v>9.93</v>
      </c>
      <c r="C706" s="5">
        <v>10.19</v>
      </c>
      <c r="D706" s="5">
        <v>9.89</v>
      </c>
    </row>
    <row r="707" spans="1:4">
      <c r="A707" s="3">
        <v>37930</v>
      </c>
      <c r="B707" s="5">
        <v>9.91</v>
      </c>
      <c r="C707" s="5">
        <v>10.02</v>
      </c>
      <c r="D707" s="5">
        <v>9.89</v>
      </c>
    </row>
    <row r="708" spans="1:4">
      <c r="A708" s="3">
        <v>37931</v>
      </c>
      <c r="B708" s="5">
        <v>10</v>
      </c>
      <c r="C708" s="5">
        <v>10.07</v>
      </c>
      <c r="D708" s="5">
        <v>9.91</v>
      </c>
    </row>
    <row r="709" spans="1:4">
      <c r="A709" s="3">
        <v>37932</v>
      </c>
      <c r="B709" s="5">
        <v>10.119999999999999</v>
      </c>
      <c r="C709" s="5">
        <v>10.210000000000001</v>
      </c>
      <c r="D709" s="5">
        <v>10.06</v>
      </c>
    </row>
    <row r="710" spans="1:4">
      <c r="A710" s="3">
        <v>37935</v>
      </c>
      <c r="B710" s="5">
        <v>10.19</v>
      </c>
      <c r="C710" s="5">
        <v>10.19</v>
      </c>
      <c r="D710" s="5">
        <v>10.02</v>
      </c>
    </row>
    <row r="711" spans="1:4">
      <c r="A711" s="3">
        <v>37936</v>
      </c>
      <c r="B711" s="5">
        <v>10.039999999999999</v>
      </c>
      <c r="C711" s="5">
        <v>10.16</v>
      </c>
      <c r="D711" s="5">
        <v>10.02</v>
      </c>
    </row>
    <row r="712" spans="1:4">
      <c r="A712" s="3">
        <v>37937</v>
      </c>
      <c r="B712" s="5">
        <v>10.1</v>
      </c>
      <c r="C712" s="5">
        <v>10.14</v>
      </c>
      <c r="D712" s="5">
        <v>9.91</v>
      </c>
    </row>
    <row r="713" spans="1:4">
      <c r="A713" s="3">
        <v>37938</v>
      </c>
      <c r="B713" s="5">
        <v>10.15</v>
      </c>
      <c r="C713" s="5">
        <v>10.27</v>
      </c>
      <c r="D713" s="5">
        <v>10.09</v>
      </c>
    </row>
    <row r="714" spans="1:4">
      <c r="A714" s="3">
        <v>37939</v>
      </c>
      <c r="B714" s="5">
        <v>10.25</v>
      </c>
      <c r="C714" s="5">
        <v>10.36</v>
      </c>
      <c r="D714" s="5">
        <v>10.210000000000001</v>
      </c>
    </row>
    <row r="715" spans="1:4">
      <c r="A715" s="3">
        <v>37942</v>
      </c>
      <c r="B715" s="5">
        <v>9.94</v>
      </c>
      <c r="C715" s="5">
        <v>10.15</v>
      </c>
      <c r="D715" s="5">
        <v>9.93</v>
      </c>
    </row>
    <row r="716" spans="1:4">
      <c r="A716" s="3">
        <v>37943</v>
      </c>
      <c r="B716" s="5">
        <v>9.91</v>
      </c>
      <c r="C716" s="5">
        <v>10.08</v>
      </c>
      <c r="D716" s="5">
        <v>9.89</v>
      </c>
    </row>
    <row r="717" spans="1:4">
      <c r="A717" s="3">
        <v>37944</v>
      </c>
      <c r="B717" s="5">
        <v>9.9700000000000006</v>
      </c>
      <c r="C717" s="5">
        <v>9.99</v>
      </c>
      <c r="D717" s="5">
        <v>9.74</v>
      </c>
    </row>
    <row r="718" spans="1:4">
      <c r="A718" s="3">
        <v>37945</v>
      </c>
      <c r="B718" s="5">
        <v>9.76</v>
      </c>
      <c r="C718" s="5">
        <v>10.039999999999999</v>
      </c>
      <c r="D718" s="5">
        <v>9.74</v>
      </c>
    </row>
    <row r="719" spans="1:4">
      <c r="A719" s="3">
        <v>37946</v>
      </c>
      <c r="B719" s="5">
        <v>9.93</v>
      </c>
      <c r="C719" s="5">
        <v>9.9600000000000009</v>
      </c>
      <c r="D719" s="5">
        <v>9.74</v>
      </c>
    </row>
    <row r="720" spans="1:4">
      <c r="A720" s="3">
        <v>37949</v>
      </c>
      <c r="B720" s="5">
        <v>10.02</v>
      </c>
      <c r="C720" s="5">
        <v>10.039999999999999</v>
      </c>
      <c r="D720" s="5">
        <v>9.9600000000000009</v>
      </c>
    </row>
    <row r="721" spans="1:4">
      <c r="A721" s="3">
        <v>37950</v>
      </c>
      <c r="B721" s="5">
        <v>10.130000000000001</v>
      </c>
      <c r="C721" s="5">
        <v>10.17</v>
      </c>
      <c r="D721" s="5">
        <v>10.07</v>
      </c>
    </row>
    <row r="722" spans="1:4">
      <c r="A722" s="3">
        <v>37951</v>
      </c>
      <c r="B722" s="5">
        <v>10.33</v>
      </c>
      <c r="C722" s="5">
        <v>10.36</v>
      </c>
      <c r="D722" s="5">
        <v>10.130000000000001</v>
      </c>
    </row>
    <row r="723" spans="1:4">
      <c r="A723" s="3">
        <v>37952</v>
      </c>
      <c r="B723" s="5">
        <v>10.42</v>
      </c>
      <c r="C723" s="5">
        <v>10.54</v>
      </c>
      <c r="D723" s="5">
        <v>10.36</v>
      </c>
    </row>
    <row r="724" spans="1:4">
      <c r="A724" s="3">
        <v>37953</v>
      </c>
      <c r="B724" s="5">
        <v>10.16</v>
      </c>
      <c r="C724" s="5">
        <v>10.47</v>
      </c>
      <c r="D724" s="5">
        <v>10.15</v>
      </c>
    </row>
    <row r="725" spans="1:4">
      <c r="A725" s="3">
        <v>37956</v>
      </c>
      <c r="B725" s="5">
        <v>10.130000000000001</v>
      </c>
      <c r="C725" s="5">
        <v>10.36</v>
      </c>
      <c r="D725" s="5">
        <v>10.07</v>
      </c>
    </row>
    <row r="726" spans="1:4">
      <c r="A726" s="3">
        <v>37957</v>
      </c>
      <c r="B726" s="5">
        <v>10.24</v>
      </c>
      <c r="C726" s="5">
        <v>10.26</v>
      </c>
      <c r="D726" s="5">
        <v>10.15</v>
      </c>
    </row>
    <row r="727" spans="1:4">
      <c r="A727" s="3">
        <v>37958</v>
      </c>
      <c r="B727" s="5">
        <v>10.42</v>
      </c>
      <c r="C727" s="5">
        <v>10.49</v>
      </c>
      <c r="D727" s="5">
        <v>10.24</v>
      </c>
    </row>
    <row r="728" spans="1:4">
      <c r="A728" s="3">
        <v>37959</v>
      </c>
      <c r="B728" s="5">
        <v>10.32</v>
      </c>
      <c r="C728" s="5">
        <v>10.47</v>
      </c>
      <c r="D728" s="5">
        <v>10.3</v>
      </c>
    </row>
    <row r="729" spans="1:4">
      <c r="A729" s="3">
        <v>37960</v>
      </c>
      <c r="B729" s="5">
        <v>10.17</v>
      </c>
      <c r="C729" s="5">
        <v>10.32</v>
      </c>
      <c r="D729" s="5">
        <v>10.15</v>
      </c>
    </row>
    <row r="730" spans="1:4">
      <c r="A730" s="3">
        <v>37963</v>
      </c>
      <c r="B730" s="5">
        <v>10.09</v>
      </c>
      <c r="C730" s="5">
        <v>10.15</v>
      </c>
      <c r="D730" s="5">
        <v>10.06</v>
      </c>
    </row>
    <row r="731" spans="1:4">
      <c r="A731" s="3">
        <v>37964</v>
      </c>
      <c r="B731" s="5">
        <v>10.19</v>
      </c>
      <c r="C731" s="5">
        <v>10.220000000000001</v>
      </c>
      <c r="D731" s="5">
        <v>10.1</v>
      </c>
    </row>
    <row r="732" spans="1:4">
      <c r="A732" s="3">
        <v>37965</v>
      </c>
      <c r="B732" s="5">
        <v>10.16</v>
      </c>
      <c r="C732" s="5">
        <v>10.3</v>
      </c>
      <c r="D732" s="5">
        <v>10.15</v>
      </c>
    </row>
    <row r="733" spans="1:4">
      <c r="A733" s="3">
        <v>37966</v>
      </c>
      <c r="B733" s="5">
        <v>10.17</v>
      </c>
      <c r="C733" s="5">
        <v>10.25</v>
      </c>
      <c r="D733" s="5">
        <v>10.14</v>
      </c>
    </row>
    <row r="734" spans="1:4">
      <c r="A734" s="3">
        <v>37967</v>
      </c>
      <c r="B734" s="5">
        <v>10.44</v>
      </c>
      <c r="C734" s="5">
        <v>10.49</v>
      </c>
      <c r="D734" s="5">
        <v>10.220000000000001</v>
      </c>
    </row>
    <row r="735" spans="1:4">
      <c r="A735" s="3">
        <v>37970</v>
      </c>
      <c r="B735" s="5">
        <v>10.37</v>
      </c>
      <c r="C735" s="5">
        <v>10.61</v>
      </c>
      <c r="D735" s="5">
        <v>10.29</v>
      </c>
    </row>
    <row r="736" spans="1:4">
      <c r="A736" s="3">
        <v>37971</v>
      </c>
      <c r="B736" s="5">
        <v>10.25</v>
      </c>
      <c r="C736" s="5">
        <v>10.37</v>
      </c>
      <c r="D736" s="5">
        <v>10.220000000000001</v>
      </c>
    </row>
    <row r="737" spans="1:4">
      <c r="A737" s="3">
        <v>37972</v>
      </c>
      <c r="B737" s="5">
        <v>10.37</v>
      </c>
      <c r="C737" s="5">
        <v>10.39</v>
      </c>
      <c r="D737" s="5">
        <v>10.19</v>
      </c>
    </row>
    <row r="738" spans="1:4">
      <c r="A738" s="3">
        <v>37973</v>
      </c>
      <c r="B738" s="5">
        <v>10.44</v>
      </c>
      <c r="C738" s="5">
        <v>10.49</v>
      </c>
      <c r="D738" s="5">
        <v>10.32</v>
      </c>
    </row>
    <row r="739" spans="1:4">
      <c r="A739" s="3">
        <v>37974</v>
      </c>
      <c r="B739" s="5">
        <v>10.55</v>
      </c>
      <c r="C739" s="5">
        <v>10.57</v>
      </c>
      <c r="D739" s="5">
        <v>10.38</v>
      </c>
    </row>
    <row r="740" spans="1:4">
      <c r="A740" s="3">
        <v>37977</v>
      </c>
      <c r="B740" s="5">
        <v>10.57</v>
      </c>
      <c r="C740" s="5">
        <v>10.72</v>
      </c>
      <c r="D740" s="5">
        <v>10.53</v>
      </c>
    </row>
    <row r="741" spans="1:4">
      <c r="A741" s="3">
        <v>37978</v>
      </c>
      <c r="B741" s="5">
        <v>10.47</v>
      </c>
      <c r="C741" s="5">
        <v>10.54</v>
      </c>
      <c r="D741" s="5">
        <v>10.44</v>
      </c>
    </row>
    <row r="742" spans="1:4">
      <c r="A742" s="3">
        <v>37979</v>
      </c>
      <c r="B742" s="5">
        <v>10.65</v>
      </c>
      <c r="C742" s="5">
        <v>10.69</v>
      </c>
      <c r="D742" s="5">
        <v>10.48</v>
      </c>
    </row>
    <row r="743" spans="1:4">
      <c r="A743" s="3">
        <v>37984</v>
      </c>
      <c r="B743" s="5">
        <v>10.8</v>
      </c>
      <c r="C743" s="5">
        <v>10.87</v>
      </c>
      <c r="D743" s="5">
        <v>10.64</v>
      </c>
    </row>
    <row r="744" spans="1:4">
      <c r="A744" s="3">
        <v>37985</v>
      </c>
      <c r="B744" s="5">
        <v>11.25</v>
      </c>
      <c r="C744" s="5">
        <v>11.28</v>
      </c>
      <c r="D744" s="5">
        <v>10.87</v>
      </c>
    </row>
    <row r="745" spans="1:4">
      <c r="A745" s="3">
        <v>37986</v>
      </c>
      <c r="B745" s="5">
        <v>11.2</v>
      </c>
      <c r="C745" s="5">
        <v>11.39</v>
      </c>
      <c r="D745" s="5">
        <v>11.17</v>
      </c>
    </row>
    <row r="746" spans="1:4">
      <c r="A746" s="3">
        <v>37988</v>
      </c>
      <c r="B746" s="5">
        <v>11.43</v>
      </c>
      <c r="C746" s="5">
        <v>11.52</v>
      </c>
      <c r="D746" s="5">
        <v>11.22</v>
      </c>
    </row>
    <row r="747" spans="1:4">
      <c r="A747" s="3">
        <v>37991</v>
      </c>
      <c r="B747" s="5">
        <v>11.64</v>
      </c>
      <c r="C747" s="5">
        <v>11.7</v>
      </c>
      <c r="D747" s="5">
        <v>11.48</v>
      </c>
    </row>
    <row r="748" spans="1:4">
      <c r="A748" s="3">
        <v>37993</v>
      </c>
      <c r="B748" s="5">
        <v>11.84</v>
      </c>
      <c r="C748" s="5">
        <v>11.89</v>
      </c>
      <c r="D748" s="5">
        <v>11.57</v>
      </c>
    </row>
    <row r="749" spans="1:4">
      <c r="A749" s="3">
        <v>37994</v>
      </c>
      <c r="B749" s="5">
        <v>12.1</v>
      </c>
      <c r="C749" s="5">
        <v>12.12</v>
      </c>
      <c r="D749" s="5">
        <v>11.75</v>
      </c>
    </row>
    <row r="750" spans="1:4">
      <c r="A750" s="3">
        <v>37995</v>
      </c>
      <c r="B750" s="5">
        <v>12.04</v>
      </c>
      <c r="C750" s="5">
        <v>12.17</v>
      </c>
      <c r="D750" s="5">
        <v>11.92</v>
      </c>
    </row>
    <row r="751" spans="1:4">
      <c r="A751" s="3">
        <v>37998</v>
      </c>
      <c r="B751" s="5">
        <v>11.82</v>
      </c>
      <c r="C751" s="5">
        <v>11.94</v>
      </c>
      <c r="D751" s="5">
        <v>11.77</v>
      </c>
    </row>
    <row r="752" spans="1:4">
      <c r="A752" s="3">
        <v>37999</v>
      </c>
      <c r="B752" s="5">
        <v>12.28</v>
      </c>
      <c r="C752" s="5">
        <v>12.37</v>
      </c>
      <c r="D752" s="5">
        <v>11.94</v>
      </c>
    </row>
    <row r="753" spans="1:4">
      <c r="A753" s="3">
        <v>38000</v>
      </c>
      <c r="B753" s="5">
        <v>12.62</v>
      </c>
      <c r="C753" s="5">
        <v>12.64</v>
      </c>
      <c r="D753" s="5">
        <v>12.33</v>
      </c>
    </row>
    <row r="754" spans="1:4">
      <c r="A754" s="3">
        <v>38001</v>
      </c>
      <c r="B754" s="5">
        <v>12.64</v>
      </c>
      <c r="C754" s="5">
        <v>12.88</v>
      </c>
      <c r="D754" s="5">
        <v>12.56</v>
      </c>
    </row>
    <row r="755" spans="1:4">
      <c r="A755" s="3">
        <v>38002</v>
      </c>
      <c r="B755" s="5">
        <v>12.77</v>
      </c>
      <c r="C755" s="5">
        <v>12.95</v>
      </c>
      <c r="D755" s="5">
        <v>12.43</v>
      </c>
    </row>
    <row r="756" spans="1:4">
      <c r="A756" s="3">
        <v>38005</v>
      </c>
      <c r="B756" s="5">
        <v>12.44</v>
      </c>
      <c r="C756" s="5">
        <v>12.9</v>
      </c>
      <c r="D756" s="5">
        <v>12.39</v>
      </c>
    </row>
    <row r="757" spans="1:4">
      <c r="A757" s="3">
        <v>38006</v>
      </c>
      <c r="B757" s="5">
        <v>12.12</v>
      </c>
      <c r="C757" s="5">
        <v>12.43</v>
      </c>
      <c r="D757" s="5">
        <v>12.1</v>
      </c>
    </row>
    <row r="758" spans="1:4">
      <c r="A758" s="3">
        <v>38007</v>
      </c>
      <c r="B758" s="5">
        <v>12.5</v>
      </c>
      <c r="C758" s="5">
        <v>12.65</v>
      </c>
      <c r="D758" s="5">
        <v>12.1</v>
      </c>
    </row>
    <row r="759" spans="1:4">
      <c r="A759" s="3">
        <v>38008</v>
      </c>
      <c r="B759" s="5">
        <v>12.55</v>
      </c>
      <c r="C759" s="5">
        <v>12.79</v>
      </c>
      <c r="D759" s="5">
        <v>12.42</v>
      </c>
    </row>
    <row r="760" spans="1:4">
      <c r="A760" s="3">
        <v>38009</v>
      </c>
      <c r="B760" s="5">
        <v>12.45</v>
      </c>
      <c r="C760" s="5">
        <v>12.59</v>
      </c>
      <c r="D760" s="5">
        <v>12.37</v>
      </c>
    </row>
    <row r="761" spans="1:4">
      <c r="A761" s="3">
        <v>38012</v>
      </c>
      <c r="B761" s="5">
        <v>12.11</v>
      </c>
      <c r="C761" s="5">
        <v>12.43</v>
      </c>
      <c r="D761" s="5">
        <v>12.04</v>
      </c>
    </row>
    <row r="762" spans="1:4">
      <c r="A762" s="3">
        <v>38013</v>
      </c>
      <c r="B762" s="5">
        <v>11.94</v>
      </c>
      <c r="C762" s="5">
        <v>12.22</v>
      </c>
      <c r="D762" s="5">
        <v>11.89</v>
      </c>
    </row>
    <row r="763" spans="1:4">
      <c r="A763" s="3">
        <v>38014</v>
      </c>
      <c r="B763" s="5">
        <v>11.71</v>
      </c>
      <c r="C763" s="5">
        <v>11.99</v>
      </c>
      <c r="D763" s="5">
        <v>11.64</v>
      </c>
    </row>
    <row r="764" spans="1:4">
      <c r="A764" s="3">
        <v>38015</v>
      </c>
      <c r="B764" s="5">
        <v>11.6</v>
      </c>
      <c r="C764" s="5">
        <v>11.8</v>
      </c>
      <c r="D764" s="5">
        <v>11.45</v>
      </c>
    </row>
    <row r="765" spans="1:4">
      <c r="A765" s="3">
        <v>38016</v>
      </c>
      <c r="B765" s="5">
        <v>11.92</v>
      </c>
      <c r="C765" s="5">
        <v>12.08</v>
      </c>
      <c r="D765" s="5">
        <v>11.68</v>
      </c>
    </row>
    <row r="766" spans="1:4">
      <c r="A766" s="3">
        <v>38019</v>
      </c>
      <c r="B766" s="5">
        <v>12</v>
      </c>
      <c r="C766" s="5">
        <v>12.17</v>
      </c>
      <c r="D766" s="5">
        <v>11.94</v>
      </c>
    </row>
    <row r="767" spans="1:4">
      <c r="A767" s="3">
        <v>38020</v>
      </c>
      <c r="B767" s="5">
        <v>11.82</v>
      </c>
      <c r="C767" s="5">
        <v>12</v>
      </c>
      <c r="D767" s="5">
        <v>11.75</v>
      </c>
    </row>
    <row r="768" spans="1:4">
      <c r="A768" s="3">
        <v>38021</v>
      </c>
      <c r="B768" s="5">
        <v>11.74</v>
      </c>
      <c r="C768" s="5">
        <v>11.92</v>
      </c>
      <c r="D768" s="5">
        <v>11.72</v>
      </c>
    </row>
    <row r="769" spans="1:4">
      <c r="A769" s="3">
        <v>38022</v>
      </c>
      <c r="B769" s="5">
        <v>12.1</v>
      </c>
      <c r="C769" s="5">
        <v>12.13</v>
      </c>
      <c r="D769" s="5">
        <v>11.87</v>
      </c>
    </row>
    <row r="770" spans="1:4">
      <c r="A770" s="3">
        <v>38023</v>
      </c>
      <c r="B770" s="5">
        <v>12.22</v>
      </c>
      <c r="C770" s="5">
        <v>12.37</v>
      </c>
      <c r="D770" s="5">
        <v>12.13</v>
      </c>
    </row>
    <row r="771" spans="1:4">
      <c r="A771" s="3">
        <v>38026</v>
      </c>
      <c r="B771" s="5">
        <v>12.13</v>
      </c>
      <c r="C771" s="5">
        <v>12.44</v>
      </c>
      <c r="D771" s="5">
        <v>12.05</v>
      </c>
    </row>
    <row r="772" spans="1:4">
      <c r="A772" s="3">
        <v>38027</v>
      </c>
      <c r="B772" s="5">
        <v>12.15</v>
      </c>
      <c r="C772" s="5">
        <v>12.22</v>
      </c>
      <c r="D772" s="5">
        <v>11.94</v>
      </c>
    </row>
    <row r="773" spans="1:4">
      <c r="A773" s="3">
        <v>38028</v>
      </c>
      <c r="B773" s="5">
        <v>12.44</v>
      </c>
      <c r="C773" s="5">
        <v>12.47</v>
      </c>
      <c r="D773" s="5">
        <v>12.19</v>
      </c>
    </row>
    <row r="774" spans="1:4">
      <c r="A774" s="3">
        <v>38029</v>
      </c>
      <c r="B774" s="5">
        <v>12.62</v>
      </c>
      <c r="C774" s="5">
        <v>12.72</v>
      </c>
      <c r="D774" s="5">
        <v>12.53</v>
      </c>
    </row>
    <row r="775" spans="1:4">
      <c r="A775" s="3">
        <v>38030</v>
      </c>
      <c r="B775" s="5">
        <v>12.44</v>
      </c>
      <c r="C775" s="5">
        <v>12.65</v>
      </c>
      <c r="D775" s="5">
        <v>12.4</v>
      </c>
    </row>
    <row r="776" spans="1:4">
      <c r="A776" s="3">
        <v>38033</v>
      </c>
      <c r="B776" s="5">
        <v>12.44</v>
      </c>
      <c r="C776" s="5">
        <v>12.53</v>
      </c>
      <c r="D776" s="5">
        <v>12.34</v>
      </c>
    </row>
    <row r="777" spans="1:4">
      <c r="A777" s="3">
        <v>38034</v>
      </c>
      <c r="B777" s="5">
        <v>12.43</v>
      </c>
      <c r="C777" s="5">
        <v>12.56</v>
      </c>
      <c r="D777" s="5">
        <v>12.39</v>
      </c>
    </row>
    <row r="778" spans="1:4">
      <c r="A778" s="3">
        <v>38035</v>
      </c>
      <c r="B778" s="5">
        <v>12.52</v>
      </c>
      <c r="C778" s="5">
        <v>12.56</v>
      </c>
      <c r="D778" s="5">
        <v>12.4</v>
      </c>
    </row>
    <row r="779" spans="1:4">
      <c r="A779" s="3">
        <v>38036</v>
      </c>
      <c r="B779" s="5">
        <v>12.43</v>
      </c>
      <c r="C779" s="5">
        <v>12.6</v>
      </c>
      <c r="D779" s="5">
        <v>12.39</v>
      </c>
    </row>
    <row r="780" spans="1:4">
      <c r="A780" s="3">
        <v>38037</v>
      </c>
      <c r="B780" s="5">
        <v>12.47</v>
      </c>
      <c r="C780" s="5">
        <v>12.55</v>
      </c>
      <c r="D780" s="5">
        <v>12.32</v>
      </c>
    </row>
    <row r="781" spans="1:4">
      <c r="A781" s="3">
        <v>38041</v>
      </c>
      <c r="B781" s="5">
        <v>12.3</v>
      </c>
      <c r="C781" s="5">
        <v>12.51</v>
      </c>
      <c r="D781" s="5">
        <v>12.27</v>
      </c>
    </row>
    <row r="782" spans="1:4">
      <c r="A782" s="3">
        <v>38042</v>
      </c>
      <c r="B782" s="5">
        <v>11.74</v>
      </c>
      <c r="C782" s="5">
        <v>12.27</v>
      </c>
      <c r="D782" s="5">
        <v>11.61</v>
      </c>
    </row>
    <row r="783" spans="1:4">
      <c r="A783" s="3">
        <v>38043</v>
      </c>
      <c r="B783" s="5">
        <v>11.88</v>
      </c>
      <c r="C783" s="5">
        <v>11.97</v>
      </c>
      <c r="D783" s="5">
        <v>11.61</v>
      </c>
    </row>
    <row r="784" spans="1:4">
      <c r="A784" s="3">
        <v>38044</v>
      </c>
      <c r="B784" s="5">
        <v>11.88</v>
      </c>
      <c r="C784" s="5">
        <v>12.06</v>
      </c>
      <c r="D784" s="5">
        <v>11.77</v>
      </c>
    </row>
    <row r="785" spans="1:4">
      <c r="A785" s="3">
        <v>38047</v>
      </c>
      <c r="B785" s="5">
        <v>11.89</v>
      </c>
      <c r="C785" s="5">
        <v>12.07</v>
      </c>
      <c r="D785" s="5">
        <v>11.85</v>
      </c>
    </row>
    <row r="786" spans="1:4">
      <c r="A786" s="3">
        <v>38048</v>
      </c>
      <c r="B786" s="5">
        <v>11.84</v>
      </c>
      <c r="C786" s="5">
        <v>12.02</v>
      </c>
      <c r="D786" s="5">
        <v>11.72</v>
      </c>
    </row>
    <row r="787" spans="1:4">
      <c r="A787" s="3">
        <v>38049</v>
      </c>
      <c r="B787" s="5">
        <v>11.87</v>
      </c>
      <c r="C787" s="5">
        <v>11.97</v>
      </c>
      <c r="D787" s="5">
        <v>11.72</v>
      </c>
    </row>
    <row r="788" spans="1:4">
      <c r="A788" s="3">
        <v>38050</v>
      </c>
      <c r="B788" s="5">
        <v>12.17</v>
      </c>
      <c r="C788" s="5">
        <v>12.22</v>
      </c>
      <c r="D788" s="5">
        <v>11.87</v>
      </c>
    </row>
    <row r="789" spans="1:4">
      <c r="A789" s="3">
        <v>38051</v>
      </c>
      <c r="B789" s="5">
        <v>12.19</v>
      </c>
      <c r="C789" s="5">
        <v>12.5</v>
      </c>
      <c r="D789" s="5">
        <v>12.11</v>
      </c>
    </row>
    <row r="790" spans="1:4">
      <c r="A790" s="3">
        <v>38054</v>
      </c>
      <c r="B790" s="5">
        <v>12.53</v>
      </c>
      <c r="C790" s="5">
        <v>12.68</v>
      </c>
      <c r="D790" s="5">
        <v>12.42</v>
      </c>
    </row>
    <row r="791" spans="1:4">
      <c r="A791" s="3">
        <v>38055</v>
      </c>
      <c r="B791" s="5">
        <v>12.37</v>
      </c>
      <c r="C791" s="5">
        <v>12.62</v>
      </c>
      <c r="D791" s="5">
        <v>12.33</v>
      </c>
    </row>
    <row r="792" spans="1:4">
      <c r="A792" s="3">
        <v>38056</v>
      </c>
      <c r="B792" s="5">
        <v>12.34</v>
      </c>
      <c r="C792" s="5">
        <v>12.48</v>
      </c>
      <c r="D792" s="5">
        <v>12.22</v>
      </c>
    </row>
    <row r="793" spans="1:4">
      <c r="A793" s="3">
        <v>38057</v>
      </c>
      <c r="B793" s="5">
        <v>11.9</v>
      </c>
      <c r="C793" s="5">
        <v>12.22</v>
      </c>
      <c r="D793" s="5">
        <v>11.77</v>
      </c>
    </row>
    <row r="794" spans="1:4">
      <c r="A794" s="3">
        <v>38058</v>
      </c>
      <c r="B794" s="5">
        <v>11.84</v>
      </c>
      <c r="C794" s="5">
        <v>11.94</v>
      </c>
      <c r="D794" s="5">
        <v>11.72</v>
      </c>
    </row>
    <row r="795" spans="1:4">
      <c r="A795" s="3">
        <v>38061</v>
      </c>
      <c r="B795" s="5">
        <v>11.39</v>
      </c>
      <c r="C795" s="5">
        <v>11.82</v>
      </c>
      <c r="D795" s="5">
        <v>11.36</v>
      </c>
    </row>
    <row r="796" spans="1:4">
      <c r="A796" s="3">
        <v>38062</v>
      </c>
      <c r="B796" s="5">
        <v>11.33</v>
      </c>
      <c r="C796" s="5">
        <v>11.49</v>
      </c>
      <c r="D796" s="5">
        <v>11.17</v>
      </c>
    </row>
    <row r="797" spans="1:4">
      <c r="A797" s="3">
        <v>38063</v>
      </c>
      <c r="B797" s="5">
        <v>11.52</v>
      </c>
      <c r="C797" s="5">
        <v>11.54</v>
      </c>
      <c r="D797" s="5">
        <v>11.33</v>
      </c>
    </row>
    <row r="798" spans="1:4">
      <c r="A798" s="3">
        <v>38064</v>
      </c>
      <c r="B798" s="5">
        <v>11.68</v>
      </c>
      <c r="C798" s="5">
        <v>11.72</v>
      </c>
      <c r="D798" s="5">
        <v>11.43</v>
      </c>
    </row>
    <row r="799" spans="1:4">
      <c r="A799" s="3">
        <v>38065</v>
      </c>
      <c r="B799" s="5">
        <v>11.5</v>
      </c>
      <c r="C799" s="5">
        <v>11.77</v>
      </c>
      <c r="D799" s="5">
        <v>11.43</v>
      </c>
    </row>
    <row r="800" spans="1:4">
      <c r="A800" s="3">
        <v>38068</v>
      </c>
      <c r="B800" s="5">
        <v>10.87</v>
      </c>
      <c r="C800" s="5">
        <v>11.38</v>
      </c>
      <c r="D800" s="5">
        <v>10.85</v>
      </c>
    </row>
    <row r="801" spans="1:4">
      <c r="A801" s="3">
        <v>38069</v>
      </c>
      <c r="B801" s="5">
        <v>10.97</v>
      </c>
      <c r="C801" s="5">
        <v>11.08</v>
      </c>
      <c r="D801" s="5">
        <v>10.85</v>
      </c>
    </row>
    <row r="802" spans="1:4">
      <c r="A802" s="3">
        <v>38070</v>
      </c>
      <c r="B802" s="5">
        <v>10.71</v>
      </c>
      <c r="C802" s="5">
        <v>11.11</v>
      </c>
      <c r="D802" s="5">
        <v>10.67</v>
      </c>
    </row>
    <row r="803" spans="1:4">
      <c r="A803" s="3">
        <v>38072</v>
      </c>
      <c r="B803" s="5">
        <v>10.85</v>
      </c>
      <c r="C803" s="5">
        <v>11</v>
      </c>
      <c r="D803" s="5">
        <v>10.8</v>
      </c>
    </row>
    <row r="804" spans="1:4">
      <c r="A804" s="3">
        <v>38075</v>
      </c>
      <c r="B804" s="5">
        <v>11.26</v>
      </c>
      <c r="C804" s="5">
        <v>11.28</v>
      </c>
      <c r="D804" s="5">
        <v>10.87</v>
      </c>
    </row>
    <row r="805" spans="1:4">
      <c r="A805" s="3">
        <v>38076</v>
      </c>
      <c r="B805" s="5">
        <v>11.32</v>
      </c>
      <c r="C805" s="5">
        <v>11.4</v>
      </c>
      <c r="D805" s="5">
        <v>11.21</v>
      </c>
    </row>
    <row r="806" spans="1:4">
      <c r="A806" s="3">
        <v>38077</v>
      </c>
      <c r="B806" s="5">
        <v>11.71</v>
      </c>
      <c r="C806" s="5">
        <v>11.72</v>
      </c>
      <c r="D806" s="5">
        <v>11.41</v>
      </c>
    </row>
    <row r="807" spans="1:4">
      <c r="A807" s="3">
        <v>38078</v>
      </c>
      <c r="B807" s="5">
        <v>11.79</v>
      </c>
      <c r="C807" s="5">
        <v>11.91</v>
      </c>
      <c r="D807" s="5">
        <v>11.74</v>
      </c>
    </row>
    <row r="808" spans="1:4">
      <c r="A808" s="3">
        <v>38079</v>
      </c>
      <c r="B808" s="5">
        <v>11.77</v>
      </c>
      <c r="C808" s="5">
        <v>12.04</v>
      </c>
      <c r="D808" s="5">
        <v>11.72</v>
      </c>
    </row>
    <row r="809" spans="1:4">
      <c r="A809" s="3">
        <v>38082</v>
      </c>
      <c r="B809" s="5">
        <v>12</v>
      </c>
      <c r="C809" s="5">
        <v>12.04</v>
      </c>
      <c r="D809" s="5">
        <v>11.77</v>
      </c>
    </row>
    <row r="810" spans="1:4">
      <c r="A810" s="3">
        <v>38083</v>
      </c>
      <c r="B810" s="5">
        <v>12.04</v>
      </c>
      <c r="C810" s="5">
        <v>12.11</v>
      </c>
      <c r="D810" s="5">
        <v>11.94</v>
      </c>
    </row>
    <row r="811" spans="1:4">
      <c r="A811" s="3">
        <v>38084</v>
      </c>
      <c r="B811" s="5">
        <v>12.07</v>
      </c>
      <c r="C811" s="5">
        <v>12.12</v>
      </c>
      <c r="D811" s="5">
        <v>11.96</v>
      </c>
    </row>
    <row r="812" spans="1:4">
      <c r="A812" s="3">
        <v>38085</v>
      </c>
      <c r="B812" s="5">
        <v>12.36</v>
      </c>
      <c r="C812" s="5">
        <v>12.37</v>
      </c>
      <c r="D812" s="5">
        <v>12.12</v>
      </c>
    </row>
    <row r="813" spans="1:4">
      <c r="A813" s="3">
        <v>38090</v>
      </c>
      <c r="B813" s="5">
        <v>12.51</v>
      </c>
      <c r="C813" s="5">
        <v>12.62</v>
      </c>
      <c r="D813" s="5">
        <v>12.44</v>
      </c>
    </row>
    <row r="814" spans="1:4">
      <c r="A814" s="3">
        <v>38091</v>
      </c>
      <c r="B814" s="5">
        <v>12.22</v>
      </c>
      <c r="C814" s="5">
        <v>12.4</v>
      </c>
      <c r="D814" s="5">
        <v>12.17</v>
      </c>
    </row>
    <row r="815" spans="1:4">
      <c r="A815" s="3">
        <v>38092</v>
      </c>
      <c r="B815" s="5">
        <v>12.17</v>
      </c>
      <c r="C815" s="5">
        <v>12.3</v>
      </c>
      <c r="D815" s="5">
        <v>12.08</v>
      </c>
    </row>
    <row r="816" spans="1:4">
      <c r="A816" s="3">
        <v>38093</v>
      </c>
      <c r="B816" s="5">
        <v>12.29</v>
      </c>
      <c r="C816" s="5">
        <v>12.3</v>
      </c>
      <c r="D816" s="5">
        <v>12.12</v>
      </c>
    </row>
    <row r="817" spans="1:4">
      <c r="A817" s="3">
        <v>38096</v>
      </c>
      <c r="B817" s="5">
        <v>12.19</v>
      </c>
      <c r="C817" s="5">
        <v>12.37</v>
      </c>
      <c r="D817" s="5">
        <v>12.15</v>
      </c>
    </row>
    <row r="818" spans="1:4">
      <c r="A818" s="3">
        <v>38097</v>
      </c>
      <c r="B818" s="5">
        <v>12.37</v>
      </c>
      <c r="C818" s="5">
        <v>12.39</v>
      </c>
      <c r="D818" s="5">
        <v>12.2</v>
      </c>
    </row>
    <row r="819" spans="1:4">
      <c r="A819" s="3">
        <v>38098</v>
      </c>
      <c r="B819" s="5">
        <v>12.39</v>
      </c>
      <c r="C819" s="5">
        <v>12.43</v>
      </c>
      <c r="D819" s="5">
        <v>12.25</v>
      </c>
    </row>
    <row r="820" spans="1:4">
      <c r="A820" s="3">
        <v>38099</v>
      </c>
      <c r="B820" s="5">
        <v>12.75</v>
      </c>
      <c r="C820" s="5">
        <v>12.78</v>
      </c>
      <c r="D820" s="5">
        <v>12.32</v>
      </c>
    </row>
    <row r="821" spans="1:4">
      <c r="A821" s="3">
        <v>38100</v>
      </c>
      <c r="B821" s="5">
        <v>12.96</v>
      </c>
      <c r="C821" s="5">
        <v>13.1</v>
      </c>
      <c r="D821" s="5">
        <v>12.9</v>
      </c>
    </row>
    <row r="822" spans="1:4">
      <c r="A822" s="3">
        <v>38103</v>
      </c>
      <c r="B822" s="5">
        <v>13.26</v>
      </c>
      <c r="C822" s="5">
        <v>13.27</v>
      </c>
      <c r="D822" s="5">
        <v>12.96</v>
      </c>
    </row>
    <row r="823" spans="1:4">
      <c r="A823" s="3">
        <v>38104</v>
      </c>
      <c r="B823" s="5">
        <v>13.24</v>
      </c>
      <c r="C823" s="5">
        <v>13.47</v>
      </c>
      <c r="D823" s="5">
        <v>13.17</v>
      </c>
    </row>
    <row r="824" spans="1:4">
      <c r="A824" s="3">
        <v>38105</v>
      </c>
      <c r="B824" s="5">
        <v>13.4</v>
      </c>
      <c r="C824" s="5">
        <v>13.47</v>
      </c>
      <c r="D824" s="5">
        <v>13.24</v>
      </c>
    </row>
    <row r="825" spans="1:4">
      <c r="A825" s="3">
        <v>38106</v>
      </c>
      <c r="B825" s="5">
        <v>13.48</v>
      </c>
      <c r="C825" s="5">
        <v>13.61</v>
      </c>
      <c r="D825" s="5">
        <v>13.31</v>
      </c>
    </row>
    <row r="826" spans="1:4">
      <c r="A826" s="3">
        <v>38107</v>
      </c>
      <c r="B826" s="5">
        <v>13.4</v>
      </c>
      <c r="C826" s="5">
        <v>13.54</v>
      </c>
      <c r="D826" s="5">
        <v>13.34</v>
      </c>
    </row>
    <row r="827" spans="1:4">
      <c r="A827" s="3">
        <v>38110</v>
      </c>
      <c r="B827" s="5">
        <v>13.76</v>
      </c>
      <c r="C827" s="5">
        <v>13.82</v>
      </c>
      <c r="D827" s="5">
        <v>13.35</v>
      </c>
    </row>
    <row r="828" spans="1:4">
      <c r="A828" s="3">
        <v>38111</v>
      </c>
      <c r="B828" s="5">
        <v>13.73</v>
      </c>
      <c r="C828" s="5">
        <v>13.98</v>
      </c>
      <c r="D828" s="5">
        <v>13.68</v>
      </c>
    </row>
    <row r="829" spans="1:4">
      <c r="A829" s="3">
        <v>38112</v>
      </c>
      <c r="B829" s="5">
        <v>13.41</v>
      </c>
      <c r="C829" s="5">
        <v>13.79</v>
      </c>
      <c r="D829" s="5">
        <v>13.38</v>
      </c>
    </row>
    <row r="830" spans="1:4">
      <c r="A830" s="3">
        <v>38113</v>
      </c>
      <c r="B830" s="5">
        <v>13.24</v>
      </c>
      <c r="C830" s="5">
        <v>13.69</v>
      </c>
      <c r="D830" s="5">
        <v>13.21</v>
      </c>
    </row>
    <row r="831" spans="1:4">
      <c r="A831" s="3">
        <v>38114</v>
      </c>
      <c r="B831" s="5">
        <v>13.27</v>
      </c>
      <c r="C831" s="5">
        <v>13.36</v>
      </c>
      <c r="D831" s="5">
        <v>13.09</v>
      </c>
    </row>
    <row r="832" spans="1:4">
      <c r="A832" s="3">
        <v>38117</v>
      </c>
      <c r="B832" s="5">
        <v>13</v>
      </c>
      <c r="C832" s="5">
        <v>13.18</v>
      </c>
      <c r="D832" s="5">
        <v>12.92</v>
      </c>
    </row>
    <row r="833" spans="1:4">
      <c r="A833" s="3">
        <v>38118</v>
      </c>
      <c r="B833" s="5">
        <v>13.48</v>
      </c>
      <c r="C833" s="5">
        <v>13.51</v>
      </c>
      <c r="D833" s="5">
        <v>13.07</v>
      </c>
    </row>
    <row r="834" spans="1:4">
      <c r="A834" s="3">
        <v>38119</v>
      </c>
      <c r="B834" s="5">
        <v>13.66</v>
      </c>
      <c r="C834" s="5">
        <v>13.77</v>
      </c>
      <c r="D834" s="5">
        <v>13.51</v>
      </c>
    </row>
    <row r="835" spans="1:4">
      <c r="A835" s="3">
        <v>38120</v>
      </c>
      <c r="B835" s="5">
        <v>13.8</v>
      </c>
      <c r="C835" s="5">
        <v>13.93</v>
      </c>
      <c r="D835" s="5">
        <v>13.66</v>
      </c>
    </row>
    <row r="836" spans="1:4">
      <c r="A836" s="3">
        <v>38121</v>
      </c>
      <c r="B836" s="5">
        <v>13.92</v>
      </c>
      <c r="C836" s="5">
        <v>14</v>
      </c>
      <c r="D836" s="5">
        <v>13.81</v>
      </c>
    </row>
    <row r="837" spans="1:4">
      <c r="A837" s="3">
        <v>38124</v>
      </c>
      <c r="B837" s="5">
        <v>13.87</v>
      </c>
      <c r="C837" s="5">
        <v>13.98</v>
      </c>
      <c r="D837" s="5">
        <v>13.77</v>
      </c>
    </row>
    <row r="838" spans="1:4">
      <c r="A838" s="3">
        <v>38125</v>
      </c>
      <c r="B838" s="5">
        <v>13.75</v>
      </c>
      <c r="C838" s="5">
        <v>14.01</v>
      </c>
      <c r="D838" s="5">
        <v>13.64</v>
      </c>
    </row>
    <row r="839" spans="1:4">
      <c r="A839" s="3">
        <v>38126</v>
      </c>
      <c r="B839" s="5">
        <v>13.59</v>
      </c>
      <c r="C839" s="5">
        <v>13.64</v>
      </c>
      <c r="D839" s="5">
        <v>13.45</v>
      </c>
    </row>
    <row r="840" spans="1:4">
      <c r="A840" s="3">
        <v>38127</v>
      </c>
      <c r="B840" s="5">
        <v>12.96</v>
      </c>
      <c r="C840" s="5">
        <v>13.36</v>
      </c>
      <c r="D840" s="5">
        <v>12.9</v>
      </c>
    </row>
    <row r="841" spans="1:4">
      <c r="A841" s="3">
        <v>38128</v>
      </c>
      <c r="B841" s="5">
        <v>12.56</v>
      </c>
      <c r="C841" s="5">
        <v>13.11</v>
      </c>
      <c r="D841" s="5">
        <v>12.51</v>
      </c>
    </row>
    <row r="842" spans="1:4">
      <c r="A842" s="3">
        <v>38131</v>
      </c>
      <c r="B842" s="5">
        <v>12.86</v>
      </c>
      <c r="C842" s="5">
        <v>12.96</v>
      </c>
      <c r="D842" s="5">
        <v>12.56</v>
      </c>
    </row>
    <row r="843" spans="1:4">
      <c r="A843" s="3">
        <v>38132</v>
      </c>
      <c r="B843" s="5">
        <v>12.65</v>
      </c>
      <c r="C843" s="5">
        <v>12.86</v>
      </c>
      <c r="D843" s="5">
        <v>12.6</v>
      </c>
    </row>
    <row r="844" spans="1:4">
      <c r="A844" s="3">
        <v>38133</v>
      </c>
      <c r="B844" s="5">
        <v>12.94</v>
      </c>
      <c r="C844" s="5">
        <v>12.96</v>
      </c>
      <c r="D844" s="5">
        <v>12.75</v>
      </c>
    </row>
    <row r="845" spans="1:4">
      <c r="A845" s="3">
        <v>38134</v>
      </c>
      <c r="B845" s="5">
        <v>12.87</v>
      </c>
      <c r="C845" s="5">
        <v>13.07</v>
      </c>
      <c r="D845" s="5">
        <v>12.85</v>
      </c>
    </row>
    <row r="846" spans="1:4">
      <c r="A846" s="3">
        <v>38135</v>
      </c>
      <c r="B846" s="5">
        <v>13.33</v>
      </c>
      <c r="C846" s="5">
        <v>13.39</v>
      </c>
      <c r="D846" s="5">
        <v>12.96</v>
      </c>
    </row>
    <row r="847" spans="1:4">
      <c r="A847" s="3">
        <v>38139</v>
      </c>
      <c r="B847" s="5">
        <v>12.97</v>
      </c>
      <c r="C847" s="5">
        <v>13.33</v>
      </c>
      <c r="D847" s="5">
        <v>12.92</v>
      </c>
    </row>
    <row r="848" spans="1:4">
      <c r="A848" s="3">
        <v>38140</v>
      </c>
      <c r="B848" s="5">
        <v>13.12</v>
      </c>
      <c r="C848" s="5">
        <v>13.14</v>
      </c>
      <c r="D848" s="5">
        <v>12.97</v>
      </c>
    </row>
    <row r="849" spans="1:4">
      <c r="A849" s="3">
        <v>38141</v>
      </c>
      <c r="B849" s="5">
        <v>13.35</v>
      </c>
      <c r="C849" s="5">
        <v>13.47</v>
      </c>
      <c r="D849" s="5">
        <v>13.16</v>
      </c>
    </row>
    <row r="850" spans="1:4">
      <c r="A850" s="3">
        <v>38142</v>
      </c>
      <c r="B850" s="5">
        <v>13.64</v>
      </c>
      <c r="C850" s="5">
        <v>13.7</v>
      </c>
      <c r="D850" s="5">
        <v>13.42</v>
      </c>
    </row>
    <row r="851" spans="1:4">
      <c r="A851" s="3">
        <v>38145</v>
      </c>
      <c r="B851" s="5">
        <v>13.52</v>
      </c>
      <c r="C851" s="5">
        <v>13.8</v>
      </c>
      <c r="D851" s="5">
        <v>13.48</v>
      </c>
    </row>
    <row r="852" spans="1:4">
      <c r="A852" s="3">
        <v>38146</v>
      </c>
      <c r="B852" s="5">
        <v>13.36</v>
      </c>
      <c r="C852" s="5">
        <v>13.67</v>
      </c>
      <c r="D852" s="5">
        <v>13.19</v>
      </c>
    </row>
    <row r="853" spans="1:4">
      <c r="A853" s="3">
        <v>38147</v>
      </c>
      <c r="B853" s="5">
        <v>13.34</v>
      </c>
      <c r="C853" s="5">
        <v>13.47</v>
      </c>
      <c r="D853" s="5">
        <v>13.31</v>
      </c>
    </row>
    <row r="854" spans="1:4">
      <c r="A854" s="3">
        <v>38148</v>
      </c>
      <c r="B854" s="5">
        <v>13.19</v>
      </c>
      <c r="C854" s="5">
        <v>13.45</v>
      </c>
      <c r="D854" s="5">
        <v>13.16</v>
      </c>
    </row>
    <row r="855" spans="1:4">
      <c r="A855" s="3">
        <v>38149</v>
      </c>
      <c r="B855" s="5">
        <v>13.19</v>
      </c>
      <c r="C855" s="5">
        <v>13.38</v>
      </c>
      <c r="D855" s="5">
        <v>13.01</v>
      </c>
    </row>
    <row r="856" spans="1:4">
      <c r="A856" s="3">
        <v>38152</v>
      </c>
      <c r="B856" s="5">
        <v>13.14</v>
      </c>
      <c r="C856" s="5">
        <v>13.26</v>
      </c>
      <c r="D856" s="5">
        <v>13.07</v>
      </c>
    </row>
    <row r="857" spans="1:4">
      <c r="A857" s="3">
        <v>38153</v>
      </c>
      <c r="B857" s="5">
        <v>13.3</v>
      </c>
      <c r="C857" s="5">
        <v>13.35</v>
      </c>
      <c r="D857" s="5">
        <v>13.17</v>
      </c>
    </row>
    <row r="858" spans="1:4">
      <c r="A858" s="3">
        <v>38154</v>
      </c>
      <c r="B858" s="5">
        <v>13.19</v>
      </c>
      <c r="C858" s="5">
        <v>13.42</v>
      </c>
      <c r="D858" s="5">
        <v>13.16</v>
      </c>
    </row>
    <row r="859" spans="1:4">
      <c r="A859" s="3">
        <v>38155</v>
      </c>
      <c r="B859" s="5">
        <v>13.17</v>
      </c>
      <c r="C859" s="5">
        <v>13.32</v>
      </c>
      <c r="D859" s="5">
        <v>13.08</v>
      </c>
    </row>
    <row r="860" spans="1:4">
      <c r="A860" s="3">
        <v>38156</v>
      </c>
      <c r="B860" s="5">
        <v>13.09</v>
      </c>
      <c r="C860" s="5">
        <v>13.21</v>
      </c>
      <c r="D860" s="5">
        <v>12.99</v>
      </c>
    </row>
    <row r="861" spans="1:4">
      <c r="A861" s="3">
        <v>38159</v>
      </c>
      <c r="B861" s="5">
        <v>12.77</v>
      </c>
      <c r="C861" s="5">
        <v>13.27</v>
      </c>
      <c r="D861" s="5">
        <v>12.62</v>
      </c>
    </row>
    <row r="862" spans="1:4">
      <c r="A862" s="3">
        <v>38160</v>
      </c>
      <c r="B862" s="5">
        <v>12.65</v>
      </c>
      <c r="C862" s="5">
        <v>12.81</v>
      </c>
      <c r="D862" s="5">
        <v>12.56</v>
      </c>
    </row>
    <row r="863" spans="1:4">
      <c r="A863" s="3">
        <v>38161</v>
      </c>
      <c r="B863" s="5">
        <v>12.62</v>
      </c>
      <c r="C863" s="5">
        <v>12.79</v>
      </c>
      <c r="D863" s="5">
        <v>12.57</v>
      </c>
    </row>
    <row r="864" spans="1:4">
      <c r="A864" s="3">
        <v>38162</v>
      </c>
      <c r="B864" s="5">
        <v>12.56</v>
      </c>
      <c r="C864" s="5">
        <v>12.73</v>
      </c>
      <c r="D864" s="5">
        <v>12.53</v>
      </c>
    </row>
    <row r="865" spans="1:4">
      <c r="A865" s="3">
        <v>38163</v>
      </c>
      <c r="B865" s="5">
        <v>12.38</v>
      </c>
      <c r="C865" s="5">
        <v>12.65</v>
      </c>
      <c r="D865" s="5">
        <v>12.32</v>
      </c>
    </row>
    <row r="866" spans="1:4">
      <c r="A866" s="3">
        <v>38166</v>
      </c>
      <c r="B866" s="5">
        <v>12.62</v>
      </c>
      <c r="C866" s="5">
        <v>12.7</v>
      </c>
      <c r="D866" s="5">
        <v>12.29</v>
      </c>
    </row>
    <row r="867" spans="1:4">
      <c r="A867" s="3">
        <v>38167</v>
      </c>
      <c r="B867" s="5">
        <v>12.56</v>
      </c>
      <c r="C867" s="5">
        <v>12.74</v>
      </c>
      <c r="D867" s="5">
        <v>12.42</v>
      </c>
    </row>
    <row r="868" spans="1:4">
      <c r="A868" s="3">
        <v>38168</v>
      </c>
      <c r="B868" s="5">
        <v>12.56</v>
      </c>
      <c r="C868" s="5">
        <v>12.68</v>
      </c>
      <c r="D868" s="5">
        <v>12.44</v>
      </c>
    </row>
    <row r="869" spans="1:4">
      <c r="A869" s="3">
        <v>38169</v>
      </c>
      <c r="B869" s="5">
        <v>12.38</v>
      </c>
      <c r="C869" s="5">
        <v>12.71</v>
      </c>
      <c r="D869" s="5">
        <v>12.34</v>
      </c>
    </row>
    <row r="870" spans="1:4">
      <c r="A870" s="3">
        <v>38170</v>
      </c>
      <c r="B870" s="5">
        <v>12.13</v>
      </c>
      <c r="C870" s="5">
        <v>12.36</v>
      </c>
      <c r="D870" s="5">
        <v>12.06</v>
      </c>
    </row>
    <row r="871" spans="1:4">
      <c r="A871" s="3">
        <v>38173</v>
      </c>
      <c r="B871" s="5">
        <v>12.19</v>
      </c>
      <c r="C871" s="5">
        <v>12.29</v>
      </c>
      <c r="D871" s="5">
        <v>12.15</v>
      </c>
    </row>
    <row r="872" spans="1:4">
      <c r="A872" s="3">
        <v>38174</v>
      </c>
      <c r="B872" s="5">
        <v>12.46</v>
      </c>
      <c r="C872" s="5">
        <v>12.51</v>
      </c>
      <c r="D872" s="5">
        <v>12.13</v>
      </c>
    </row>
    <row r="873" spans="1:4">
      <c r="A873" s="3">
        <v>38175</v>
      </c>
      <c r="B873" s="5">
        <v>12.44</v>
      </c>
      <c r="C873" s="5">
        <v>12.51</v>
      </c>
      <c r="D873" s="5">
        <v>12.32</v>
      </c>
    </row>
    <row r="874" spans="1:4">
      <c r="A874" s="3">
        <v>38176</v>
      </c>
      <c r="B874" s="5">
        <v>12.15</v>
      </c>
      <c r="C874" s="5">
        <v>12.39</v>
      </c>
      <c r="D874" s="5">
        <v>12.12</v>
      </c>
    </row>
    <row r="875" spans="1:4">
      <c r="A875" s="3">
        <v>38177</v>
      </c>
      <c r="B875" s="5">
        <v>12.1</v>
      </c>
      <c r="C875" s="5">
        <v>12.22</v>
      </c>
      <c r="D875" s="5">
        <v>12.06</v>
      </c>
    </row>
    <row r="876" spans="1:4">
      <c r="A876" s="3">
        <v>38180</v>
      </c>
      <c r="B876" s="5">
        <v>12.12</v>
      </c>
      <c r="C876" s="5">
        <v>12.23</v>
      </c>
      <c r="D876" s="5">
        <v>12.1</v>
      </c>
    </row>
    <row r="877" spans="1:4">
      <c r="A877" s="3">
        <v>38181</v>
      </c>
      <c r="B877" s="5">
        <v>12.23</v>
      </c>
      <c r="C877" s="5">
        <v>12.28</v>
      </c>
      <c r="D877" s="5">
        <v>12.12</v>
      </c>
    </row>
    <row r="878" spans="1:4">
      <c r="A878" s="3">
        <v>38182</v>
      </c>
      <c r="B878" s="5">
        <v>12.34</v>
      </c>
      <c r="C878" s="5">
        <v>12.42</v>
      </c>
      <c r="D878" s="5">
        <v>12.11</v>
      </c>
    </row>
    <row r="879" spans="1:4">
      <c r="A879" s="3">
        <v>38183</v>
      </c>
      <c r="B879" s="5">
        <v>12.48</v>
      </c>
      <c r="C879" s="5">
        <v>12.51</v>
      </c>
      <c r="D879" s="5">
        <v>12.36</v>
      </c>
    </row>
    <row r="880" spans="1:4">
      <c r="A880" s="3">
        <v>38184</v>
      </c>
      <c r="B880" s="5">
        <v>12.85</v>
      </c>
      <c r="C880" s="5">
        <v>12.87</v>
      </c>
      <c r="D880" s="5">
        <v>12.48</v>
      </c>
    </row>
    <row r="881" spans="1:4">
      <c r="A881" s="3">
        <v>38187</v>
      </c>
      <c r="B881" s="5">
        <v>13.04</v>
      </c>
      <c r="C881" s="5">
        <v>13.08</v>
      </c>
      <c r="D881" s="5">
        <v>12.85</v>
      </c>
    </row>
    <row r="882" spans="1:4">
      <c r="A882" s="3">
        <v>38188</v>
      </c>
      <c r="B882" s="5">
        <v>12.92</v>
      </c>
      <c r="C882" s="5">
        <v>13.05</v>
      </c>
      <c r="D882" s="5">
        <v>12.83</v>
      </c>
    </row>
    <row r="883" spans="1:4">
      <c r="A883" s="3">
        <v>38189</v>
      </c>
      <c r="B883" s="5">
        <v>12.98</v>
      </c>
      <c r="C883" s="5">
        <v>13.11</v>
      </c>
      <c r="D883" s="5">
        <v>12.92</v>
      </c>
    </row>
    <row r="884" spans="1:4">
      <c r="A884" s="3">
        <v>38190</v>
      </c>
      <c r="B884" s="5">
        <v>12.74</v>
      </c>
      <c r="C884" s="5">
        <v>12.98</v>
      </c>
      <c r="D884" s="5">
        <v>12.65</v>
      </c>
    </row>
    <row r="885" spans="1:4">
      <c r="A885" s="3">
        <v>38191</v>
      </c>
      <c r="B885" s="5">
        <v>12.85</v>
      </c>
      <c r="C885" s="5">
        <v>12.9</v>
      </c>
      <c r="D885" s="5">
        <v>12.7</v>
      </c>
    </row>
    <row r="886" spans="1:4">
      <c r="A886" s="3">
        <v>38194</v>
      </c>
      <c r="B886" s="5">
        <v>12.6</v>
      </c>
      <c r="C886" s="5">
        <v>12.96</v>
      </c>
      <c r="D886" s="5">
        <v>12.56</v>
      </c>
    </row>
    <row r="887" spans="1:4">
      <c r="A887" s="3">
        <v>38195</v>
      </c>
      <c r="B887" s="5">
        <v>12.99</v>
      </c>
      <c r="C887" s="5">
        <v>13.04</v>
      </c>
      <c r="D887" s="5">
        <v>12.62</v>
      </c>
    </row>
    <row r="888" spans="1:4">
      <c r="A888" s="3">
        <v>38196</v>
      </c>
      <c r="B888" s="5">
        <v>12.92</v>
      </c>
      <c r="C888" s="5">
        <v>13.11</v>
      </c>
      <c r="D888" s="5">
        <v>12.75</v>
      </c>
    </row>
    <row r="889" spans="1:4">
      <c r="A889" s="3">
        <v>38197</v>
      </c>
      <c r="B889" s="5">
        <v>12.83</v>
      </c>
      <c r="C889" s="5">
        <v>13.05</v>
      </c>
      <c r="D889" s="5">
        <v>12.81</v>
      </c>
    </row>
    <row r="890" spans="1:4">
      <c r="A890" s="3">
        <v>38198</v>
      </c>
      <c r="B890" s="5">
        <v>12.45</v>
      </c>
      <c r="C890" s="5">
        <v>12.79</v>
      </c>
      <c r="D890" s="5">
        <v>12.44</v>
      </c>
    </row>
    <row r="891" spans="1:4">
      <c r="A891" s="3">
        <v>38201</v>
      </c>
      <c r="B891" s="5">
        <v>12.36</v>
      </c>
      <c r="C891" s="5">
        <v>12.45</v>
      </c>
      <c r="D891" s="5">
        <v>12.32</v>
      </c>
    </row>
    <row r="892" spans="1:4">
      <c r="A892" s="3">
        <v>38202</v>
      </c>
      <c r="B892" s="5">
        <v>12.48</v>
      </c>
      <c r="C892" s="5">
        <v>12.49</v>
      </c>
      <c r="D892" s="5">
        <v>12.36</v>
      </c>
    </row>
    <row r="893" spans="1:4">
      <c r="A893" s="3">
        <v>38203</v>
      </c>
      <c r="B893" s="5">
        <v>12.19</v>
      </c>
      <c r="C893" s="5">
        <v>12.48</v>
      </c>
      <c r="D893" s="5">
        <v>12.11</v>
      </c>
    </row>
    <row r="894" spans="1:4">
      <c r="A894" s="3">
        <v>38204</v>
      </c>
      <c r="B894" s="5">
        <v>12.17</v>
      </c>
      <c r="C894" s="5">
        <v>12.34</v>
      </c>
      <c r="D894" s="5">
        <v>12.08</v>
      </c>
    </row>
    <row r="895" spans="1:4">
      <c r="A895" s="3">
        <v>38205</v>
      </c>
      <c r="B895" s="5">
        <v>12.17</v>
      </c>
      <c r="C895" s="5">
        <v>12.31</v>
      </c>
      <c r="D895" s="5">
        <v>11.97</v>
      </c>
    </row>
    <row r="896" spans="1:4">
      <c r="A896" s="3">
        <v>38208</v>
      </c>
      <c r="B896" s="5">
        <v>12.27</v>
      </c>
      <c r="C896" s="5">
        <v>12.32</v>
      </c>
      <c r="D896" s="5">
        <v>12.04</v>
      </c>
    </row>
    <row r="897" spans="1:4">
      <c r="A897" s="3">
        <v>38209</v>
      </c>
      <c r="B897" s="5">
        <v>12.13</v>
      </c>
      <c r="C897" s="5">
        <v>12.34</v>
      </c>
      <c r="D897" s="5">
        <v>12.06</v>
      </c>
    </row>
    <row r="898" spans="1:4">
      <c r="A898" s="3">
        <v>38210</v>
      </c>
      <c r="B898" s="5">
        <v>12.1</v>
      </c>
      <c r="C898" s="5">
        <v>12.19</v>
      </c>
      <c r="D898" s="5">
        <v>12.06</v>
      </c>
    </row>
    <row r="899" spans="1:4">
      <c r="A899" s="3">
        <v>38211</v>
      </c>
      <c r="B899" s="5">
        <v>11.94</v>
      </c>
      <c r="C899" s="5">
        <v>12.08</v>
      </c>
      <c r="D899" s="5">
        <v>11.89</v>
      </c>
    </row>
    <row r="900" spans="1:4">
      <c r="A900" s="3">
        <v>38215</v>
      </c>
      <c r="B900" s="5">
        <v>11.8</v>
      </c>
      <c r="C900" s="5">
        <v>11.92</v>
      </c>
      <c r="D900" s="5">
        <v>11.76</v>
      </c>
    </row>
    <row r="901" spans="1:4">
      <c r="A901" s="3">
        <v>38216</v>
      </c>
      <c r="B901" s="5">
        <v>12.01</v>
      </c>
      <c r="C901" s="5">
        <v>12.07</v>
      </c>
      <c r="D901" s="5">
        <v>11.87</v>
      </c>
    </row>
    <row r="902" spans="1:4">
      <c r="A902" s="3">
        <v>38217</v>
      </c>
      <c r="B902" s="5">
        <v>11.83</v>
      </c>
      <c r="C902" s="5">
        <v>12.04</v>
      </c>
      <c r="D902" s="5">
        <v>11.8</v>
      </c>
    </row>
    <row r="903" spans="1:4">
      <c r="A903" s="3">
        <v>38218</v>
      </c>
      <c r="B903" s="5">
        <v>11.94</v>
      </c>
      <c r="C903" s="5">
        <v>12.01</v>
      </c>
      <c r="D903" s="5">
        <v>11.83</v>
      </c>
    </row>
    <row r="904" spans="1:4">
      <c r="A904" s="3">
        <v>38219</v>
      </c>
      <c r="B904" s="5">
        <v>11.71</v>
      </c>
      <c r="C904" s="5">
        <v>12.01</v>
      </c>
      <c r="D904" s="5">
        <v>11.63</v>
      </c>
    </row>
    <row r="905" spans="1:4">
      <c r="A905" s="3">
        <v>38222</v>
      </c>
      <c r="B905" s="5">
        <v>11.84</v>
      </c>
      <c r="C905" s="5">
        <v>12</v>
      </c>
      <c r="D905" s="5">
        <v>11.77</v>
      </c>
    </row>
    <row r="906" spans="1:4">
      <c r="A906" s="3">
        <v>38223</v>
      </c>
      <c r="B906" s="5">
        <v>11.97</v>
      </c>
      <c r="C906" s="5">
        <v>12.01</v>
      </c>
      <c r="D906" s="5">
        <v>11.8</v>
      </c>
    </row>
    <row r="907" spans="1:4">
      <c r="A907" s="3">
        <v>38224</v>
      </c>
      <c r="B907" s="5">
        <v>12.34</v>
      </c>
      <c r="C907" s="5">
        <v>12.38</v>
      </c>
      <c r="D907" s="5">
        <v>11.98</v>
      </c>
    </row>
    <row r="908" spans="1:4">
      <c r="A908" s="3">
        <v>38225</v>
      </c>
      <c r="B908" s="5">
        <v>12.45</v>
      </c>
      <c r="C908" s="5">
        <v>12.49</v>
      </c>
      <c r="D908" s="5">
        <v>12.32</v>
      </c>
    </row>
    <row r="909" spans="1:4">
      <c r="A909" s="3">
        <v>38226</v>
      </c>
      <c r="B909" s="5">
        <v>12.49</v>
      </c>
      <c r="C909" s="5">
        <v>12.51</v>
      </c>
      <c r="D909" s="5">
        <v>12.29</v>
      </c>
    </row>
    <row r="910" spans="1:4">
      <c r="A910" s="3">
        <v>38229</v>
      </c>
      <c r="B910" s="5">
        <v>12.46</v>
      </c>
      <c r="C910" s="5">
        <v>12.51</v>
      </c>
      <c r="D910" s="5">
        <v>12.34</v>
      </c>
    </row>
    <row r="911" spans="1:4">
      <c r="A911" s="3">
        <v>38230</v>
      </c>
      <c r="B911" s="5">
        <v>12.63</v>
      </c>
      <c r="C911" s="5">
        <v>12.68</v>
      </c>
      <c r="D911" s="5">
        <v>12.31</v>
      </c>
    </row>
    <row r="912" spans="1:4">
      <c r="A912" s="3">
        <v>38231</v>
      </c>
      <c r="B912" s="5">
        <v>12.74</v>
      </c>
      <c r="C912" s="5">
        <v>12.81</v>
      </c>
      <c r="D912" s="5">
        <v>12.57</v>
      </c>
    </row>
    <row r="913" spans="1:4">
      <c r="A913" s="3">
        <v>38232</v>
      </c>
      <c r="B913" s="5">
        <v>12.79</v>
      </c>
      <c r="C913" s="5">
        <v>12.81</v>
      </c>
      <c r="D913" s="5">
        <v>12.63</v>
      </c>
    </row>
    <row r="914" spans="1:4">
      <c r="A914" s="3">
        <v>38233</v>
      </c>
      <c r="B914" s="5">
        <v>12.83</v>
      </c>
      <c r="C914" s="5">
        <v>12.94</v>
      </c>
      <c r="D914" s="5">
        <v>12.79</v>
      </c>
    </row>
    <row r="915" spans="1:4">
      <c r="A915" s="3">
        <v>38236</v>
      </c>
      <c r="B915" s="5">
        <v>12.87</v>
      </c>
      <c r="C915" s="5">
        <v>12.96</v>
      </c>
      <c r="D915" s="5">
        <v>12.85</v>
      </c>
    </row>
    <row r="916" spans="1:4">
      <c r="A916" s="3">
        <v>38237</v>
      </c>
      <c r="B916" s="5">
        <v>12.79</v>
      </c>
      <c r="C916" s="5">
        <v>12.85</v>
      </c>
      <c r="D916" s="5">
        <v>12.75</v>
      </c>
    </row>
    <row r="917" spans="1:4">
      <c r="A917" s="3">
        <v>38238</v>
      </c>
      <c r="B917" s="5">
        <v>12.46</v>
      </c>
      <c r="C917" s="5">
        <v>12.71</v>
      </c>
      <c r="D917" s="5">
        <v>12.44</v>
      </c>
    </row>
    <row r="918" spans="1:4">
      <c r="A918" s="3">
        <v>38239</v>
      </c>
      <c r="B918" s="5">
        <v>12.38</v>
      </c>
      <c r="C918" s="5">
        <v>12.45</v>
      </c>
      <c r="D918" s="5">
        <v>12.31</v>
      </c>
    </row>
    <row r="919" spans="1:4">
      <c r="A919" s="3">
        <v>38240</v>
      </c>
      <c r="B919" s="5">
        <v>12.68</v>
      </c>
      <c r="C919" s="5">
        <v>12.7</v>
      </c>
      <c r="D919" s="5">
        <v>12.38</v>
      </c>
    </row>
    <row r="920" spans="1:4">
      <c r="A920" s="3">
        <v>38243</v>
      </c>
      <c r="B920" s="5">
        <v>12.79</v>
      </c>
      <c r="C920" s="5">
        <v>12.79</v>
      </c>
      <c r="D920" s="5">
        <v>12.65</v>
      </c>
    </row>
    <row r="921" spans="1:4">
      <c r="A921" s="3">
        <v>38244</v>
      </c>
      <c r="B921" s="5">
        <v>12.85</v>
      </c>
      <c r="C921" s="5">
        <v>12.9</v>
      </c>
      <c r="D921" s="5">
        <v>12.66</v>
      </c>
    </row>
    <row r="922" spans="1:4">
      <c r="A922" s="3">
        <v>38245</v>
      </c>
      <c r="B922" s="5">
        <v>12.96</v>
      </c>
      <c r="C922" s="5">
        <v>12.98</v>
      </c>
      <c r="D922" s="5">
        <v>12.85</v>
      </c>
    </row>
    <row r="923" spans="1:4">
      <c r="A923" s="3">
        <v>38246</v>
      </c>
      <c r="B923" s="5">
        <v>12.87</v>
      </c>
      <c r="C923" s="5">
        <v>13.02</v>
      </c>
      <c r="D923" s="5">
        <v>12.85</v>
      </c>
    </row>
    <row r="924" spans="1:4">
      <c r="A924" s="3">
        <v>38247</v>
      </c>
      <c r="B924" s="5">
        <v>12.99</v>
      </c>
      <c r="C924" s="5">
        <v>12.99</v>
      </c>
      <c r="D924" s="5">
        <v>12.79</v>
      </c>
    </row>
    <row r="925" spans="1:4">
      <c r="A925" s="3">
        <v>38250</v>
      </c>
      <c r="B925" s="5">
        <v>13.17</v>
      </c>
      <c r="C925" s="5">
        <v>13.17</v>
      </c>
      <c r="D925" s="5">
        <v>12.94</v>
      </c>
    </row>
    <row r="926" spans="1:4">
      <c r="A926" s="3">
        <v>38251</v>
      </c>
      <c r="B926" s="5">
        <v>13.53</v>
      </c>
      <c r="C926" s="5">
        <v>13.58</v>
      </c>
      <c r="D926" s="5">
        <v>13.3</v>
      </c>
    </row>
    <row r="927" spans="1:4">
      <c r="A927" s="3">
        <v>38252</v>
      </c>
      <c r="B927" s="5">
        <v>13.59</v>
      </c>
      <c r="C927" s="5">
        <v>13.64</v>
      </c>
      <c r="D927" s="5">
        <v>13.44</v>
      </c>
    </row>
    <row r="928" spans="1:4">
      <c r="A928" s="3">
        <v>38253</v>
      </c>
      <c r="B928" s="5">
        <v>13.62</v>
      </c>
      <c r="C928" s="5">
        <v>13.62</v>
      </c>
      <c r="D928" s="5">
        <v>13.38</v>
      </c>
    </row>
    <row r="929" spans="1:4">
      <c r="A929" s="3">
        <v>38254</v>
      </c>
      <c r="B929" s="5">
        <v>13.62</v>
      </c>
      <c r="C929" s="5">
        <v>13.78</v>
      </c>
      <c r="D929" s="5">
        <v>13.52</v>
      </c>
    </row>
    <row r="930" spans="1:4">
      <c r="A930" s="3">
        <v>38257</v>
      </c>
      <c r="B930" s="5">
        <v>13.58</v>
      </c>
      <c r="C930" s="5">
        <v>13.69</v>
      </c>
      <c r="D930" s="5">
        <v>13.53</v>
      </c>
    </row>
    <row r="931" spans="1:4">
      <c r="A931" s="3">
        <v>38258</v>
      </c>
      <c r="B931" s="5">
        <v>13.71</v>
      </c>
      <c r="C931" s="5">
        <v>13.75</v>
      </c>
      <c r="D931" s="5">
        <v>13.55</v>
      </c>
    </row>
    <row r="932" spans="1:4">
      <c r="A932" s="3">
        <v>38259</v>
      </c>
      <c r="B932" s="5">
        <v>13.89</v>
      </c>
      <c r="C932" s="5">
        <v>13.94</v>
      </c>
      <c r="D932" s="5">
        <v>13.76</v>
      </c>
    </row>
    <row r="933" spans="1:4">
      <c r="A933" s="3">
        <v>38260</v>
      </c>
      <c r="B933" s="5">
        <v>13.75</v>
      </c>
      <c r="C933" s="5">
        <v>13.92</v>
      </c>
      <c r="D933" s="5">
        <v>13.48</v>
      </c>
    </row>
    <row r="934" spans="1:4">
      <c r="A934" s="3">
        <v>38261</v>
      </c>
      <c r="B934" s="5">
        <v>13.78</v>
      </c>
      <c r="C934" s="5">
        <v>13.89</v>
      </c>
      <c r="D934" s="5">
        <v>13.69</v>
      </c>
    </row>
    <row r="935" spans="1:4">
      <c r="A935" s="3">
        <v>38264</v>
      </c>
      <c r="B935" s="5">
        <v>13.94</v>
      </c>
      <c r="C935" s="5">
        <v>14.03</v>
      </c>
      <c r="D935" s="5">
        <v>13.83</v>
      </c>
    </row>
    <row r="936" spans="1:4">
      <c r="A936" s="3">
        <v>38265</v>
      </c>
      <c r="B936" s="5">
        <v>13.88</v>
      </c>
      <c r="C936" s="5">
        <v>13.92</v>
      </c>
      <c r="D936" s="5">
        <v>13.78</v>
      </c>
    </row>
    <row r="937" spans="1:4">
      <c r="A937" s="3">
        <v>38266</v>
      </c>
      <c r="B937" s="5">
        <v>13.99</v>
      </c>
      <c r="C937" s="5">
        <v>14.01</v>
      </c>
      <c r="D937" s="5">
        <v>13.81</v>
      </c>
    </row>
    <row r="938" spans="1:4">
      <c r="A938" s="3">
        <v>38267</v>
      </c>
      <c r="B938" s="5">
        <v>14.45</v>
      </c>
      <c r="C938" s="5">
        <v>14.53</v>
      </c>
      <c r="D938" s="5">
        <v>14.04</v>
      </c>
    </row>
    <row r="939" spans="1:4">
      <c r="A939" s="3">
        <v>38268</v>
      </c>
      <c r="B939" s="5">
        <v>14.42</v>
      </c>
      <c r="C939" s="5">
        <v>14.49</v>
      </c>
      <c r="D939" s="5">
        <v>14.24</v>
      </c>
    </row>
    <row r="940" spans="1:4">
      <c r="A940" s="3">
        <v>38271</v>
      </c>
      <c r="B940" s="5">
        <v>14.48</v>
      </c>
      <c r="C940" s="5">
        <v>14.51</v>
      </c>
      <c r="D940" s="5">
        <v>14.31</v>
      </c>
    </row>
    <row r="941" spans="1:4">
      <c r="A941" s="3">
        <v>38272</v>
      </c>
      <c r="B941" s="5">
        <v>14.45</v>
      </c>
      <c r="C941" s="5">
        <v>14.51</v>
      </c>
      <c r="D941" s="5">
        <v>14.33</v>
      </c>
    </row>
    <row r="942" spans="1:4">
      <c r="A942" s="3">
        <v>38273</v>
      </c>
      <c r="B942" s="5">
        <v>14.53</v>
      </c>
      <c r="C942" s="5">
        <v>14.6</v>
      </c>
      <c r="D942" s="5">
        <v>14.42</v>
      </c>
    </row>
    <row r="943" spans="1:4">
      <c r="A943" s="3">
        <v>38274</v>
      </c>
      <c r="B943" s="5">
        <v>14.62</v>
      </c>
      <c r="C943" s="5">
        <v>14.71</v>
      </c>
      <c r="D943" s="5">
        <v>14.47</v>
      </c>
    </row>
    <row r="944" spans="1:4">
      <c r="A944" s="3">
        <v>38275</v>
      </c>
      <c r="B944" s="5">
        <v>14.74</v>
      </c>
      <c r="C944" s="5">
        <v>14.76</v>
      </c>
      <c r="D944" s="5">
        <v>14.58</v>
      </c>
    </row>
    <row r="945" spans="1:4">
      <c r="A945" s="3">
        <v>38278</v>
      </c>
      <c r="B945" s="5">
        <v>14.76</v>
      </c>
      <c r="C945" s="5">
        <v>14.77</v>
      </c>
      <c r="D945" s="5">
        <v>14.58</v>
      </c>
    </row>
    <row r="946" spans="1:4">
      <c r="A946" s="3">
        <v>38279</v>
      </c>
      <c r="B946" s="5">
        <v>14.67</v>
      </c>
      <c r="C946" s="5">
        <v>14.9</v>
      </c>
      <c r="D946" s="5">
        <v>14.65</v>
      </c>
    </row>
    <row r="947" spans="1:4">
      <c r="A947" s="3">
        <v>38280</v>
      </c>
      <c r="B947" s="5">
        <v>14.66</v>
      </c>
      <c r="C947" s="5">
        <v>14.69</v>
      </c>
      <c r="D947" s="5">
        <v>14.47</v>
      </c>
    </row>
    <row r="948" spans="1:4">
      <c r="A948" s="3">
        <v>38281</v>
      </c>
      <c r="B948" s="5">
        <v>15.2</v>
      </c>
      <c r="C948" s="5">
        <v>15.24</v>
      </c>
      <c r="D948" s="5">
        <v>14.76</v>
      </c>
    </row>
    <row r="949" spans="1:4">
      <c r="A949" s="3">
        <v>38282</v>
      </c>
      <c r="B949" s="5">
        <v>15.44</v>
      </c>
      <c r="C949" s="5">
        <v>15.49</v>
      </c>
      <c r="D949" s="5">
        <v>15.2</v>
      </c>
    </row>
    <row r="950" spans="1:4">
      <c r="A950" s="3">
        <v>38285</v>
      </c>
      <c r="B950" s="5">
        <v>14.94</v>
      </c>
      <c r="C950" s="5">
        <v>15.33</v>
      </c>
      <c r="D950" s="5">
        <v>14.86</v>
      </c>
    </row>
    <row r="951" spans="1:4">
      <c r="A951" s="3">
        <v>38286</v>
      </c>
      <c r="B951" s="5">
        <v>15.36</v>
      </c>
      <c r="C951" s="5">
        <v>15.41</v>
      </c>
      <c r="D951" s="5">
        <v>14.94</v>
      </c>
    </row>
    <row r="952" spans="1:4">
      <c r="A952" s="3">
        <v>38287</v>
      </c>
      <c r="B952" s="5">
        <v>15.45</v>
      </c>
      <c r="C952" s="5">
        <v>15.55</v>
      </c>
      <c r="D952" s="5">
        <v>15.38</v>
      </c>
    </row>
    <row r="953" spans="1:4">
      <c r="A953" s="3">
        <v>38289</v>
      </c>
      <c r="B953" s="5">
        <v>15.36</v>
      </c>
      <c r="C953" s="5">
        <v>15.57</v>
      </c>
      <c r="D953" s="5">
        <v>15.27</v>
      </c>
    </row>
    <row r="954" spans="1:4">
      <c r="A954" s="3">
        <v>38292</v>
      </c>
      <c r="B954" s="5">
        <v>15.43</v>
      </c>
      <c r="C954" s="5">
        <v>15.56</v>
      </c>
      <c r="D954" s="5">
        <v>15.36</v>
      </c>
    </row>
    <row r="955" spans="1:4">
      <c r="A955" s="3">
        <v>38293</v>
      </c>
      <c r="B955" s="5">
        <v>15.93</v>
      </c>
      <c r="C955" s="5">
        <v>15.98</v>
      </c>
      <c r="D955" s="5">
        <v>15.45</v>
      </c>
    </row>
    <row r="956" spans="1:4">
      <c r="A956" s="3">
        <v>38294</v>
      </c>
      <c r="B956" s="5">
        <v>15.82</v>
      </c>
      <c r="C956" s="5">
        <v>15.98</v>
      </c>
      <c r="D956" s="5">
        <v>15.74</v>
      </c>
    </row>
    <row r="957" spans="1:4">
      <c r="A957" s="3">
        <v>38295</v>
      </c>
      <c r="B957" s="5">
        <v>16.28</v>
      </c>
      <c r="C957" s="5">
        <v>16.38</v>
      </c>
      <c r="D957" s="5">
        <v>15.74</v>
      </c>
    </row>
    <row r="958" spans="1:4">
      <c r="A958" s="3">
        <v>38296</v>
      </c>
      <c r="B958" s="5">
        <v>16.59</v>
      </c>
      <c r="C958" s="5">
        <v>16.64</v>
      </c>
      <c r="D958" s="5">
        <v>16.239999999999998</v>
      </c>
    </row>
    <row r="959" spans="1:4">
      <c r="A959" s="3">
        <v>38299</v>
      </c>
      <c r="B959" s="5">
        <v>16.350000000000001</v>
      </c>
      <c r="C959" s="5">
        <v>16.73</v>
      </c>
      <c r="D959" s="5">
        <v>16.05</v>
      </c>
    </row>
    <row r="960" spans="1:4">
      <c r="A960" s="3">
        <v>38300</v>
      </c>
      <c r="B960" s="5">
        <v>15.94</v>
      </c>
      <c r="C960" s="5">
        <v>16.350000000000001</v>
      </c>
      <c r="D960" s="5">
        <v>15.9</v>
      </c>
    </row>
    <row r="961" spans="1:4">
      <c r="A961" s="3">
        <v>38301</v>
      </c>
      <c r="B961" s="5">
        <v>16.440000000000001</v>
      </c>
      <c r="C961" s="5">
        <v>16.489999999999998</v>
      </c>
      <c r="D961" s="5">
        <v>16.09</v>
      </c>
    </row>
    <row r="962" spans="1:4">
      <c r="A962" s="3">
        <v>38302</v>
      </c>
      <c r="B962" s="5">
        <v>16.28</v>
      </c>
      <c r="C962" s="5">
        <v>16.440000000000001</v>
      </c>
      <c r="D962" s="5">
        <v>15.95</v>
      </c>
    </row>
    <row r="963" spans="1:4">
      <c r="A963" s="3">
        <v>38303</v>
      </c>
      <c r="B963" s="5">
        <v>16.36</v>
      </c>
      <c r="C963" s="5">
        <v>16.88</v>
      </c>
      <c r="D963" s="5">
        <v>16.32</v>
      </c>
    </row>
    <row r="964" spans="1:4">
      <c r="A964" s="3">
        <v>38306</v>
      </c>
      <c r="B964" s="5">
        <v>16.34</v>
      </c>
      <c r="C964" s="5">
        <v>16.489999999999998</v>
      </c>
      <c r="D964" s="5">
        <v>16.32</v>
      </c>
    </row>
    <row r="965" spans="1:4">
      <c r="A965" s="3">
        <v>38307</v>
      </c>
      <c r="B965" s="5">
        <v>16.29</v>
      </c>
      <c r="C965" s="5">
        <v>16.36</v>
      </c>
      <c r="D965" s="5">
        <v>16.190000000000001</v>
      </c>
    </row>
    <row r="966" spans="1:4">
      <c r="A966" s="3">
        <v>38308</v>
      </c>
      <c r="B966" s="5">
        <v>16.34</v>
      </c>
      <c r="C966" s="5">
        <v>16.5</v>
      </c>
      <c r="D966" s="5">
        <v>16.05</v>
      </c>
    </row>
    <row r="967" spans="1:4">
      <c r="A967" s="3">
        <v>38309</v>
      </c>
      <c r="B967" s="5">
        <v>16.170000000000002</v>
      </c>
      <c r="C967" s="5">
        <v>16.47</v>
      </c>
      <c r="D967" s="5">
        <v>16.149999999999999</v>
      </c>
    </row>
    <row r="968" spans="1:4">
      <c r="A968" s="3">
        <v>38310</v>
      </c>
      <c r="B968" s="5">
        <v>16.149999999999999</v>
      </c>
      <c r="C968" s="5">
        <v>16.29</v>
      </c>
      <c r="D968" s="5">
        <v>16.12</v>
      </c>
    </row>
    <row r="969" spans="1:4">
      <c r="A969" s="3">
        <v>38313</v>
      </c>
      <c r="B969" s="5">
        <v>16.149999999999999</v>
      </c>
      <c r="C969" s="5">
        <v>16.21</v>
      </c>
      <c r="D969" s="5">
        <v>16.05</v>
      </c>
    </row>
    <row r="970" spans="1:4">
      <c r="A970" s="3">
        <v>38314</v>
      </c>
      <c r="B970" s="5">
        <v>16</v>
      </c>
      <c r="C970" s="5">
        <v>16.29</v>
      </c>
      <c r="D970" s="5">
        <v>15.97</v>
      </c>
    </row>
    <row r="971" spans="1:4">
      <c r="A971" s="3">
        <v>38315</v>
      </c>
      <c r="B971" s="5">
        <v>16.11</v>
      </c>
      <c r="C971" s="5">
        <v>16.18</v>
      </c>
      <c r="D971" s="5">
        <v>16.010000000000002</v>
      </c>
    </row>
    <row r="972" spans="1:4">
      <c r="A972" s="3">
        <v>38316</v>
      </c>
      <c r="B972" s="5">
        <v>16.350000000000001</v>
      </c>
      <c r="C972" s="5">
        <v>16.36</v>
      </c>
      <c r="D972" s="5">
        <v>16.12</v>
      </c>
    </row>
    <row r="973" spans="1:4">
      <c r="A973" s="3">
        <v>38317</v>
      </c>
      <c r="B973" s="5">
        <v>16.350000000000001</v>
      </c>
      <c r="C973" s="5">
        <v>16.489999999999998</v>
      </c>
      <c r="D973" s="5">
        <v>16.32</v>
      </c>
    </row>
    <row r="974" spans="1:4">
      <c r="A974" s="3">
        <v>38320</v>
      </c>
      <c r="B974" s="5">
        <v>16.399999999999999</v>
      </c>
      <c r="C974" s="5">
        <v>16.440000000000001</v>
      </c>
      <c r="D974" s="5">
        <v>16.34</v>
      </c>
    </row>
    <row r="975" spans="1:4">
      <c r="A975" s="3">
        <v>38321</v>
      </c>
      <c r="B975" s="5">
        <v>16.32</v>
      </c>
      <c r="C975" s="5">
        <v>16.55</v>
      </c>
      <c r="D975" s="5">
        <v>16.190000000000001</v>
      </c>
    </row>
    <row r="976" spans="1:4">
      <c r="A976" s="3">
        <v>38322</v>
      </c>
      <c r="B976" s="5">
        <v>16.11</v>
      </c>
      <c r="C976" s="5">
        <v>16.38</v>
      </c>
      <c r="D976" s="5">
        <v>16.05</v>
      </c>
    </row>
    <row r="977" spans="1:4">
      <c r="A977" s="3">
        <v>38323</v>
      </c>
      <c r="B977" s="5">
        <v>16.14</v>
      </c>
      <c r="C977" s="5">
        <v>16.350000000000001</v>
      </c>
      <c r="D977" s="5">
        <v>16.09</v>
      </c>
    </row>
    <row r="978" spans="1:4">
      <c r="A978" s="3">
        <v>38324</v>
      </c>
      <c r="B978" s="5">
        <v>16.03</v>
      </c>
      <c r="C978" s="5">
        <v>16.239999999999998</v>
      </c>
      <c r="D978" s="5">
        <v>15.94</v>
      </c>
    </row>
    <row r="979" spans="1:4">
      <c r="A979" s="3">
        <v>38327</v>
      </c>
      <c r="B979" s="5">
        <v>16.010000000000002</v>
      </c>
      <c r="C979" s="5">
        <v>16.079999999999998</v>
      </c>
      <c r="D979" s="5">
        <v>15.95</v>
      </c>
    </row>
    <row r="980" spans="1:4">
      <c r="A980" s="3">
        <v>38328</v>
      </c>
      <c r="B980" s="5">
        <v>16.23</v>
      </c>
      <c r="C980" s="5">
        <v>16.260000000000002</v>
      </c>
      <c r="D980" s="5">
        <v>16.010000000000002</v>
      </c>
    </row>
    <row r="981" spans="1:4">
      <c r="A981" s="3">
        <v>38329</v>
      </c>
      <c r="B981" s="5">
        <v>16.34</v>
      </c>
      <c r="C981" s="5">
        <v>16.46</v>
      </c>
      <c r="D981" s="5">
        <v>16.03</v>
      </c>
    </row>
    <row r="982" spans="1:4">
      <c r="A982" s="3">
        <v>38330</v>
      </c>
      <c r="B982" s="5">
        <v>16.18</v>
      </c>
      <c r="C982" s="5">
        <v>16.36</v>
      </c>
      <c r="D982" s="5">
        <v>16.149999999999999</v>
      </c>
    </row>
    <row r="983" spans="1:4">
      <c r="A983" s="3">
        <v>38331</v>
      </c>
      <c r="B983" s="5">
        <v>16.190000000000001</v>
      </c>
      <c r="C983" s="5">
        <v>16.350000000000001</v>
      </c>
      <c r="D983" s="5">
        <v>16.09</v>
      </c>
    </row>
    <row r="984" spans="1:4">
      <c r="A984" s="3">
        <v>38334</v>
      </c>
      <c r="B984" s="5">
        <v>16.350000000000001</v>
      </c>
      <c r="C984" s="5">
        <v>16.399999999999999</v>
      </c>
      <c r="D984" s="5">
        <v>16.23</v>
      </c>
    </row>
    <row r="985" spans="1:4">
      <c r="A985" s="3">
        <v>38335</v>
      </c>
      <c r="B985" s="5">
        <v>16.260000000000002</v>
      </c>
      <c r="C985" s="5">
        <v>16.420000000000002</v>
      </c>
      <c r="D985" s="5">
        <v>16.14</v>
      </c>
    </row>
    <row r="986" spans="1:4">
      <c r="A986" s="3">
        <v>38336</v>
      </c>
      <c r="B986" s="5">
        <v>16.559999999999999</v>
      </c>
      <c r="C986" s="5">
        <v>16.600000000000001</v>
      </c>
      <c r="D986" s="5">
        <v>16.260000000000002</v>
      </c>
    </row>
    <row r="987" spans="1:4">
      <c r="A987" s="3">
        <v>38337</v>
      </c>
      <c r="B987" s="5">
        <v>16.73</v>
      </c>
      <c r="C987" s="5">
        <v>16.86</v>
      </c>
      <c r="D987" s="5">
        <v>16.559999999999999</v>
      </c>
    </row>
    <row r="988" spans="1:4">
      <c r="A988" s="3">
        <v>38338</v>
      </c>
      <c r="B988" s="5">
        <v>16.690000000000001</v>
      </c>
      <c r="C988" s="5">
        <v>16.86</v>
      </c>
      <c r="D988" s="5">
        <v>16.63</v>
      </c>
    </row>
    <row r="989" spans="1:4">
      <c r="A989" s="3">
        <v>38341</v>
      </c>
      <c r="B989" s="5">
        <v>16.809999999999999</v>
      </c>
      <c r="C989" s="5">
        <v>16.899999999999999</v>
      </c>
      <c r="D989" s="5">
        <v>16.7</v>
      </c>
    </row>
    <row r="990" spans="1:4">
      <c r="A990" s="3">
        <v>38342</v>
      </c>
      <c r="B990" s="5">
        <v>16.600000000000001</v>
      </c>
      <c r="C990" s="5">
        <v>16.809999999999999</v>
      </c>
      <c r="D990" s="5">
        <v>16.52</v>
      </c>
    </row>
    <row r="991" spans="1:4">
      <c r="A991" s="3">
        <v>38343</v>
      </c>
      <c r="B991" s="5">
        <v>16.559999999999999</v>
      </c>
      <c r="C991" s="5">
        <v>16.690000000000001</v>
      </c>
      <c r="D991" s="5">
        <v>16.5</v>
      </c>
    </row>
    <row r="992" spans="1:4">
      <c r="A992" s="3">
        <v>38344</v>
      </c>
      <c r="B992" s="5">
        <v>16.63</v>
      </c>
      <c r="C992" s="5">
        <v>16.670000000000002</v>
      </c>
      <c r="D992" s="5">
        <v>16.55</v>
      </c>
    </row>
    <row r="993" spans="1:4">
      <c r="A993" s="3">
        <v>38345</v>
      </c>
      <c r="B993" s="5">
        <v>16.79</v>
      </c>
      <c r="C993" s="5">
        <v>16.8</v>
      </c>
      <c r="D993" s="5">
        <v>16.649999999999999</v>
      </c>
    </row>
    <row r="994" spans="1:4">
      <c r="A994" s="3">
        <v>38348</v>
      </c>
      <c r="B994" s="5">
        <v>17</v>
      </c>
      <c r="C994" s="5">
        <v>17.059999999999999</v>
      </c>
      <c r="D994" s="5">
        <v>16.73</v>
      </c>
    </row>
    <row r="995" spans="1:4">
      <c r="A995" s="3">
        <v>38349</v>
      </c>
      <c r="B995" s="5">
        <v>17.079999999999998</v>
      </c>
      <c r="C995" s="5">
        <v>17.14</v>
      </c>
      <c r="D995" s="5">
        <v>16.98</v>
      </c>
    </row>
    <row r="996" spans="1:4">
      <c r="A996" s="3">
        <v>38350</v>
      </c>
      <c r="B996" s="5">
        <v>17.05</v>
      </c>
      <c r="C996" s="5">
        <v>17.079999999999998</v>
      </c>
      <c r="D996" s="5">
        <v>16.86</v>
      </c>
    </row>
    <row r="997" spans="1:4">
      <c r="A997" s="3">
        <v>38351</v>
      </c>
      <c r="B997" s="5">
        <v>17.11</v>
      </c>
      <c r="C997" s="5">
        <v>17.190000000000001</v>
      </c>
      <c r="D997" s="5">
        <v>16.97</v>
      </c>
    </row>
    <row r="998" spans="1:4">
      <c r="A998" s="3">
        <v>38352</v>
      </c>
      <c r="B998" s="5">
        <v>17.05</v>
      </c>
      <c r="C998" s="5">
        <v>17.14</v>
      </c>
      <c r="D998" s="5">
        <v>17.02</v>
      </c>
    </row>
    <row r="999" spans="1:4">
      <c r="A999" s="3">
        <v>38355</v>
      </c>
      <c r="B999" s="5">
        <v>17.53</v>
      </c>
      <c r="C999" s="5">
        <v>17.54</v>
      </c>
      <c r="D999" s="5">
        <v>17.059999999999999</v>
      </c>
    </row>
    <row r="1000" spans="1:4">
      <c r="A1000" s="3">
        <v>38356</v>
      </c>
      <c r="B1000" s="5">
        <v>17.649999999999999</v>
      </c>
      <c r="C1000" s="5">
        <v>17.68</v>
      </c>
      <c r="D1000" s="5">
        <v>17.27</v>
      </c>
    </row>
    <row r="1001" spans="1:4">
      <c r="A1001" s="3">
        <v>38357</v>
      </c>
      <c r="B1001" s="5">
        <v>17.46</v>
      </c>
      <c r="C1001" s="5">
        <v>17.760000000000002</v>
      </c>
      <c r="D1001" s="5">
        <v>17.23</v>
      </c>
    </row>
    <row r="1002" spans="1:4">
      <c r="A1002" s="3">
        <v>38359</v>
      </c>
      <c r="B1002" s="5">
        <v>17.5</v>
      </c>
      <c r="C1002" s="5">
        <v>17.760000000000002</v>
      </c>
      <c r="D1002" s="5">
        <v>17.43</v>
      </c>
    </row>
    <row r="1003" spans="1:4">
      <c r="A1003" s="3">
        <v>38362</v>
      </c>
      <c r="B1003" s="5">
        <v>17.329999999999998</v>
      </c>
      <c r="C1003" s="5">
        <v>17.48</v>
      </c>
      <c r="D1003" s="5">
        <v>17.23</v>
      </c>
    </row>
    <row r="1004" spans="1:4">
      <c r="A1004" s="3">
        <v>38363</v>
      </c>
      <c r="B1004" s="5">
        <v>17.78</v>
      </c>
      <c r="C1004" s="5">
        <v>17.82</v>
      </c>
      <c r="D1004" s="5">
        <v>17.420000000000002</v>
      </c>
    </row>
    <row r="1005" spans="1:4">
      <c r="A1005" s="3">
        <v>38364</v>
      </c>
      <c r="B1005" s="5">
        <v>18.12</v>
      </c>
      <c r="C1005" s="5">
        <v>18.27</v>
      </c>
      <c r="D1005" s="5">
        <v>17.78</v>
      </c>
    </row>
    <row r="1006" spans="1:4">
      <c r="A1006" s="3">
        <v>38365</v>
      </c>
      <c r="B1006" s="5">
        <v>18.32</v>
      </c>
      <c r="C1006" s="5">
        <v>18.38</v>
      </c>
      <c r="D1006" s="5">
        <v>18.12</v>
      </c>
    </row>
    <row r="1007" spans="1:4">
      <c r="A1007" s="3">
        <v>38366</v>
      </c>
      <c r="B1007" s="5">
        <v>18.260000000000002</v>
      </c>
      <c r="C1007" s="5">
        <v>18.57</v>
      </c>
      <c r="D1007" s="5">
        <v>18.21</v>
      </c>
    </row>
    <row r="1008" spans="1:4">
      <c r="A1008" s="3">
        <v>38369</v>
      </c>
      <c r="B1008" s="5">
        <v>18.100000000000001</v>
      </c>
      <c r="C1008" s="5">
        <v>18.27</v>
      </c>
      <c r="D1008" s="5">
        <v>18.02</v>
      </c>
    </row>
    <row r="1009" spans="1:4">
      <c r="A1009" s="3">
        <v>38370</v>
      </c>
      <c r="B1009" s="5">
        <v>18.079999999999998</v>
      </c>
      <c r="C1009" s="5">
        <v>18.27</v>
      </c>
      <c r="D1009" s="5">
        <v>17.98</v>
      </c>
    </row>
    <row r="1010" spans="1:4">
      <c r="A1010" s="3">
        <v>38371</v>
      </c>
      <c r="B1010" s="5">
        <v>18.72</v>
      </c>
      <c r="C1010" s="5">
        <v>18.8</v>
      </c>
      <c r="D1010" s="5">
        <v>18.18</v>
      </c>
    </row>
    <row r="1011" spans="1:4">
      <c r="A1011" s="3">
        <v>38372</v>
      </c>
      <c r="B1011" s="5">
        <v>18.66</v>
      </c>
      <c r="C1011" s="5">
        <v>18.940000000000001</v>
      </c>
      <c r="D1011" s="5">
        <v>18.54</v>
      </c>
    </row>
    <row r="1012" spans="1:4">
      <c r="A1012" s="3">
        <v>38373</v>
      </c>
      <c r="B1012" s="5">
        <v>18.61</v>
      </c>
      <c r="C1012" s="5">
        <v>18.77</v>
      </c>
      <c r="D1012" s="5">
        <v>18.52</v>
      </c>
    </row>
    <row r="1013" spans="1:4">
      <c r="A1013" s="3">
        <v>38376</v>
      </c>
      <c r="B1013" s="5">
        <v>18.649999999999999</v>
      </c>
      <c r="C1013" s="5">
        <v>18.72</v>
      </c>
      <c r="D1013" s="5">
        <v>18.5</v>
      </c>
    </row>
    <row r="1014" spans="1:4">
      <c r="A1014" s="3">
        <v>38377</v>
      </c>
      <c r="B1014" s="5">
        <v>18.66</v>
      </c>
      <c r="C1014" s="5">
        <v>18.86</v>
      </c>
      <c r="D1014" s="5">
        <v>18.63</v>
      </c>
    </row>
    <row r="1015" spans="1:4">
      <c r="A1015" s="3">
        <v>38378</v>
      </c>
      <c r="B1015" s="5">
        <v>18.61</v>
      </c>
      <c r="C1015" s="5">
        <v>18.809999999999999</v>
      </c>
      <c r="D1015" s="5">
        <v>18.54</v>
      </c>
    </row>
    <row r="1016" spans="1:4">
      <c r="A1016" s="3">
        <v>38379</v>
      </c>
      <c r="B1016" s="5">
        <v>18.260000000000002</v>
      </c>
      <c r="C1016" s="5">
        <v>18.59</v>
      </c>
      <c r="D1016" s="5">
        <v>18.12</v>
      </c>
    </row>
    <row r="1017" spans="1:4">
      <c r="A1017" s="3">
        <v>38380</v>
      </c>
      <c r="B1017" s="5">
        <v>18.23</v>
      </c>
      <c r="C1017" s="5">
        <v>18.32</v>
      </c>
      <c r="D1017" s="5">
        <v>17.98</v>
      </c>
    </row>
    <row r="1018" spans="1:4">
      <c r="A1018" s="3">
        <v>38383</v>
      </c>
      <c r="B1018" s="5">
        <v>18.16</v>
      </c>
      <c r="C1018" s="5">
        <v>18.61</v>
      </c>
      <c r="D1018" s="5">
        <v>18.079999999999998</v>
      </c>
    </row>
    <row r="1019" spans="1:4">
      <c r="A1019" s="3">
        <v>38384</v>
      </c>
      <c r="B1019" s="5">
        <v>17.97</v>
      </c>
      <c r="C1019" s="5">
        <v>18.190000000000001</v>
      </c>
      <c r="D1019" s="5">
        <v>17.87</v>
      </c>
    </row>
    <row r="1020" spans="1:4">
      <c r="A1020" s="3">
        <v>38385</v>
      </c>
      <c r="B1020" s="5">
        <v>17.649999999999999</v>
      </c>
      <c r="C1020" s="5">
        <v>18.05</v>
      </c>
      <c r="D1020" s="5">
        <v>17.600000000000001</v>
      </c>
    </row>
    <row r="1021" spans="1:4">
      <c r="A1021" s="3">
        <v>38386</v>
      </c>
      <c r="B1021" s="5">
        <v>18.04</v>
      </c>
      <c r="C1021" s="5">
        <v>18.190000000000001</v>
      </c>
      <c r="D1021" s="5">
        <v>17.600000000000001</v>
      </c>
    </row>
    <row r="1022" spans="1:4">
      <c r="A1022" s="3">
        <v>38387</v>
      </c>
      <c r="B1022" s="5">
        <v>17.98</v>
      </c>
      <c r="C1022" s="5">
        <v>18.23</v>
      </c>
      <c r="D1022" s="5">
        <v>17.84</v>
      </c>
    </row>
    <row r="1023" spans="1:4">
      <c r="A1023" s="3">
        <v>38390</v>
      </c>
      <c r="B1023" s="5">
        <v>18.29</v>
      </c>
      <c r="C1023" s="5">
        <v>18.38</v>
      </c>
      <c r="D1023" s="5">
        <v>17.98</v>
      </c>
    </row>
    <row r="1024" spans="1:4">
      <c r="A1024" s="3">
        <v>38391</v>
      </c>
      <c r="B1024" s="5">
        <v>18.09</v>
      </c>
      <c r="C1024" s="5">
        <v>18.27</v>
      </c>
      <c r="D1024" s="5">
        <v>18.04</v>
      </c>
    </row>
    <row r="1025" spans="1:4">
      <c r="A1025" s="3">
        <v>38392</v>
      </c>
      <c r="B1025" s="5">
        <v>17.78</v>
      </c>
      <c r="C1025" s="5">
        <v>18.05</v>
      </c>
      <c r="D1025" s="5">
        <v>17.670000000000002</v>
      </c>
    </row>
    <row r="1026" spans="1:4">
      <c r="A1026" s="3">
        <v>38393</v>
      </c>
      <c r="B1026" s="5">
        <v>17.649999999999999</v>
      </c>
      <c r="C1026" s="5">
        <v>17.89</v>
      </c>
      <c r="D1026" s="5">
        <v>17.63</v>
      </c>
    </row>
    <row r="1027" spans="1:4">
      <c r="A1027" s="3">
        <v>38394</v>
      </c>
      <c r="B1027" s="5">
        <v>17.87</v>
      </c>
      <c r="C1027" s="5">
        <v>17.89</v>
      </c>
      <c r="D1027" s="5">
        <v>17.649999999999999</v>
      </c>
    </row>
    <row r="1028" spans="1:4">
      <c r="A1028" s="3">
        <v>38397</v>
      </c>
      <c r="B1028" s="5">
        <v>17.989999999999998</v>
      </c>
      <c r="C1028" s="5">
        <v>18.149999999999999</v>
      </c>
      <c r="D1028" s="5">
        <v>17.87</v>
      </c>
    </row>
    <row r="1029" spans="1:4">
      <c r="A1029" s="3">
        <v>38398</v>
      </c>
      <c r="B1029" s="5">
        <v>18.77</v>
      </c>
      <c r="C1029" s="5">
        <v>18.89</v>
      </c>
      <c r="D1029" s="5">
        <v>18.34</v>
      </c>
    </row>
    <row r="1030" spans="1:4">
      <c r="A1030" s="3">
        <v>38399</v>
      </c>
      <c r="B1030" s="5">
        <v>18.940000000000001</v>
      </c>
      <c r="C1030" s="5">
        <v>19.100000000000001</v>
      </c>
      <c r="D1030" s="5">
        <v>18.78</v>
      </c>
    </row>
    <row r="1031" spans="1:4">
      <c r="A1031" s="3">
        <v>38400</v>
      </c>
      <c r="B1031" s="5">
        <v>19.350000000000001</v>
      </c>
      <c r="C1031" s="5">
        <v>19.39</v>
      </c>
      <c r="D1031" s="5">
        <v>19.02</v>
      </c>
    </row>
    <row r="1032" spans="1:4">
      <c r="A1032" s="3">
        <v>38401</v>
      </c>
      <c r="B1032" s="5">
        <v>19.32</v>
      </c>
      <c r="C1032" s="5">
        <v>19.399999999999999</v>
      </c>
      <c r="D1032" s="5">
        <v>19.170000000000002</v>
      </c>
    </row>
    <row r="1033" spans="1:4">
      <c r="A1033" s="3">
        <v>38404</v>
      </c>
      <c r="B1033" s="5">
        <v>18.940000000000001</v>
      </c>
      <c r="C1033" s="5">
        <v>19.41</v>
      </c>
      <c r="D1033" s="5">
        <v>18.829999999999998</v>
      </c>
    </row>
    <row r="1034" spans="1:4">
      <c r="A1034" s="3">
        <v>38405</v>
      </c>
      <c r="B1034" s="5">
        <v>19.11</v>
      </c>
      <c r="C1034" s="5">
        <v>19.23</v>
      </c>
      <c r="D1034" s="5">
        <v>18.940000000000001</v>
      </c>
    </row>
    <row r="1035" spans="1:4">
      <c r="A1035" s="3">
        <v>38406</v>
      </c>
      <c r="B1035" s="5">
        <v>19.34</v>
      </c>
      <c r="C1035" s="5">
        <v>19.690000000000001</v>
      </c>
      <c r="D1035" s="5">
        <v>19.11</v>
      </c>
    </row>
    <row r="1036" spans="1:4">
      <c r="A1036" s="3">
        <v>38407</v>
      </c>
      <c r="B1036" s="5">
        <v>19.989999999999998</v>
      </c>
      <c r="C1036" s="5">
        <v>20.010000000000002</v>
      </c>
      <c r="D1036" s="5">
        <v>19.48</v>
      </c>
    </row>
    <row r="1037" spans="1:4">
      <c r="A1037" s="3">
        <v>38408</v>
      </c>
      <c r="B1037" s="5">
        <v>19.8</v>
      </c>
      <c r="C1037" s="5">
        <v>20.239999999999998</v>
      </c>
      <c r="D1037" s="5">
        <v>19.739999999999998</v>
      </c>
    </row>
    <row r="1038" spans="1:4">
      <c r="A1038" s="3">
        <v>38411</v>
      </c>
      <c r="B1038" s="5">
        <v>20.239999999999998</v>
      </c>
      <c r="C1038" s="5">
        <v>20.36</v>
      </c>
      <c r="D1038" s="5">
        <v>19.84</v>
      </c>
    </row>
    <row r="1039" spans="1:4">
      <c r="A1039" s="3">
        <v>38412</v>
      </c>
      <c r="B1039" s="5">
        <v>20.21</v>
      </c>
      <c r="C1039" s="5">
        <v>20.39</v>
      </c>
      <c r="D1039" s="5">
        <v>20.02</v>
      </c>
    </row>
    <row r="1040" spans="1:4">
      <c r="A1040" s="3">
        <v>38413</v>
      </c>
      <c r="B1040" s="5">
        <v>19.52</v>
      </c>
      <c r="C1040" s="5">
        <v>20.3</v>
      </c>
      <c r="D1040" s="5">
        <v>19.5</v>
      </c>
    </row>
    <row r="1041" spans="1:4">
      <c r="A1041" s="3">
        <v>38414</v>
      </c>
      <c r="B1041" s="5">
        <v>19.600000000000001</v>
      </c>
      <c r="C1041" s="5">
        <v>19.8</v>
      </c>
      <c r="D1041" s="5">
        <v>19.23</v>
      </c>
    </row>
    <row r="1042" spans="1:4">
      <c r="A1042" s="3">
        <v>38415</v>
      </c>
      <c r="B1042" s="5">
        <v>20.02</v>
      </c>
      <c r="C1042" s="5">
        <v>20.079999999999998</v>
      </c>
      <c r="D1042" s="5">
        <v>19.600000000000001</v>
      </c>
    </row>
    <row r="1043" spans="1:4">
      <c r="A1043" s="3">
        <v>38418</v>
      </c>
      <c r="B1043" s="5">
        <v>19.79</v>
      </c>
      <c r="C1043" s="5">
        <v>20.05</v>
      </c>
      <c r="D1043" s="5">
        <v>19.66</v>
      </c>
    </row>
    <row r="1044" spans="1:4">
      <c r="A1044" s="3">
        <v>38419</v>
      </c>
      <c r="B1044" s="5">
        <v>19.940000000000001</v>
      </c>
      <c r="C1044" s="5">
        <v>20.05</v>
      </c>
      <c r="D1044" s="5">
        <v>19.739999999999998</v>
      </c>
    </row>
    <row r="1045" spans="1:4">
      <c r="A1045" s="3">
        <v>38420</v>
      </c>
      <c r="B1045" s="5">
        <v>20.14</v>
      </c>
      <c r="C1045" s="5">
        <v>20.22</v>
      </c>
      <c r="D1045" s="5">
        <v>19.73</v>
      </c>
    </row>
    <row r="1046" spans="1:4">
      <c r="A1046" s="3">
        <v>38421</v>
      </c>
      <c r="B1046" s="5">
        <v>20.45</v>
      </c>
      <c r="C1046" s="5">
        <v>20.6</v>
      </c>
      <c r="D1046" s="5">
        <v>19.96</v>
      </c>
    </row>
    <row r="1047" spans="1:4">
      <c r="A1047" s="3">
        <v>38422</v>
      </c>
      <c r="B1047" s="5">
        <v>20.86</v>
      </c>
      <c r="C1047" s="5">
        <v>20.9</v>
      </c>
      <c r="D1047" s="5">
        <v>20.45</v>
      </c>
    </row>
    <row r="1048" spans="1:4">
      <c r="A1048" s="3">
        <v>38426</v>
      </c>
      <c r="B1048" s="5">
        <v>20.77</v>
      </c>
      <c r="C1048" s="5">
        <v>21.07</v>
      </c>
      <c r="D1048" s="5">
        <v>20.6</v>
      </c>
    </row>
    <row r="1049" spans="1:4">
      <c r="A1049" s="3">
        <v>38427</v>
      </c>
      <c r="B1049" s="5">
        <v>20.079999999999998</v>
      </c>
      <c r="C1049" s="5">
        <v>20.64</v>
      </c>
      <c r="D1049" s="5">
        <v>20</v>
      </c>
    </row>
    <row r="1050" spans="1:4">
      <c r="A1050" s="3">
        <v>38428</v>
      </c>
      <c r="B1050" s="5">
        <v>19.2</v>
      </c>
      <c r="C1050" s="5">
        <v>19.940000000000001</v>
      </c>
      <c r="D1050" s="5">
        <v>19.04</v>
      </c>
    </row>
    <row r="1051" spans="1:4">
      <c r="A1051" s="3">
        <v>38429</v>
      </c>
      <c r="B1051" s="5">
        <v>19.41</v>
      </c>
      <c r="C1051" s="5">
        <v>19.53</v>
      </c>
      <c r="D1051" s="5">
        <v>18.61</v>
      </c>
    </row>
    <row r="1052" spans="1:4">
      <c r="A1052" s="3">
        <v>38432</v>
      </c>
      <c r="B1052" s="5">
        <v>18.829999999999998</v>
      </c>
      <c r="C1052" s="5">
        <v>19.510000000000002</v>
      </c>
      <c r="D1052" s="5">
        <v>18.68</v>
      </c>
    </row>
    <row r="1053" spans="1:4">
      <c r="A1053" s="3">
        <v>38433</v>
      </c>
      <c r="B1053" s="5">
        <v>18.75</v>
      </c>
      <c r="C1053" s="5">
        <v>18.98</v>
      </c>
      <c r="D1053" s="5">
        <v>18.36</v>
      </c>
    </row>
    <row r="1054" spans="1:4">
      <c r="A1054" s="3">
        <v>38434</v>
      </c>
      <c r="B1054" s="5">
        <v>18.78</v>
      </c>
      <c r="C1054" s="5">
        <v>18.88</v>
      </c>
      <c r="D1054" s="5">
        <v>18.41</v>
      </c>
    </row>
    <row r="1055" spans="1:4">
      <c r="A1055" s="3">
        <v>38435</v>
      </c>
      <c r="B1055" s="5">
        <v>19.04</v>
      </c>
      <c r="C1055" s="5">
        <v>19.16</v>
      </c>
      <c r="D1055" s="5">
        <v>18.829999999999998</v>
      </c>
    </row>
    <row r="1056" spans="1:4">
      <c r="A1056" s="3">
        <v>38440</v>
      </c>
      <c r="B1056" s="5">
        <v>19.100000000000001</v>
      </c>
      <c r="C1056" s="5">
        <v>19.14</v>
      </c>
      <c r="D1056" s="5">
        <v>18.829999999999998</v>
      </c>
    </row>
    <row r="1057" spans="1:4">
      <c r="A1057" s="3">
        <v>38441</v>
      </c>
      <c r="B1057" s="5">
        <v>18.54</v>
      </c>
      <c r="C1057" s="5">
        <v>19.07</v>
      </c>
      <c r="D1057" s="5">
        <v>18.45</v>
      </c>
    </row>
    <row r="1058" spans="1:4">
      <c r="A1058" s="3">
        <v>38442</v>
      </c>
      <c r="B1058" s="5">
        <v>18.32</v>
      </c>
      <c r="C1058" s="5">
        <v>19.09</v>
      </c>
      <c r="D1058" s="5">
        <v>17.96</v>
      </c>
    </row>
    <row r="1059" spans="1:4">
      <c r="A1059" s="3">
        <v>38443</v>
      </c>
      <c r="B1059" s="5">
        <v>18.54</v>
      </c>
      <c r="C1059" s="5">
        <v>18.63</v>
      </c>
      <c r="D1059" s="5">
        <v>18.05</v>
      </c>
    </row>
    <row r="1060" spans="1:4">
      <c r="A1060" s="3">
        <v>38446</v>
      </c>
      <c r="B1060" s="5">
        <v>18.829999999999998</v>
      </c>
      <c r="C1060" s="5">
        <v>18.88</v>
      </c>
      <c r="D1060" s="5">
        <v>18.39</v>
      </c>
    </row>
    <row r="1061" spans="1:4">
      <c r="A1061" s="3">
        <v>38447</v>
      </c>
      <c r="B1061" s="5">
        <v>19.46</v>
      </c>
      <c r="C1061" s="5">
        <v>19.52</v>
      </c>
      <c r="D1061" s="5">
        <v>18.96</v>
      </c>
    </row>
    <row r="1062" spans="1:4">
      <c r="A1062" s="3">
        <v>38448</v>
      </c>
      <c r="B1062" s="5">
        <v>19.72</v>
      </c>
      <c r="C1062" s="5">
        <v>19.84</v>
      </c>
      <c r="D1062" s="5">
        <v>19.45</v>
      </c>
    </row>
    <row r="1063" spans="1:4">
      <c r="A1063" s="3">
        <v>38449</v>
      </c>
      <c r="B1063" s="5">
        <v>19.79</v>
      </c>
      <c r="C1063" s="5">
        <v>19.989999999999998</v>
      </c>
      <c r="D1063" s="5">
        <v>19.72</v>
      </c>
    </row>
    <row r="1064" spans="1:4">
      <c r="A1064" s="3">
        <v>38450</v>
      </c>
      <c r="B1064" s="5">
        <v>19.57</v>
      </c>
      <c r="C1064" s="5">
        <v>20</v>
      </c>
      <c r="D1064" s="5">
        <v>19.399999999999999</v>
      </c>
    </row>
    <row r="1065" spans="1:4">
      <c r="A1065" s="3">
        <v>38453</v>
      </c>
      <c r="B1065" s="5">
        <v>19.37</v>
      </c>
      <c r="C1065" s="5">
        <v>19.600000000000001</v>
      </c>
      <c r="D1065" s="5">
        <v>19.28</v>
      </c>
    </row>
    <row r="1066" spans="1:4">
      <c r="A1066" s="3">
        <v>38454</v>
      </c>
      <c r="B1066" s="5">
        <v>19.43</v>
      </c>
      <c r="C1066" s="5">
        <v>19.48</v>
      </c>
      <c r="D1066" s="5">
        <v>19.100000000000001</v>
      </c>
    </row>
    <row r="1067" spans="1:4">
      <c r="A1067" s="3">
        <v>38455</v>
      </c>
      <c r="B1067" s="5">
        <v>19.22</v>
      </c>
      <c r="C1067" s="5">
        <v>19.78</v>
      </c>
      <c r="D1067" s="5">
        <v>19.170000000000002</v>
      </c>
    </row>
    <row r="1068" spans="1:4">
      <c r="A1068" s="3">
        <v>38456</v>
      </c>
      <c r="B1068" s="5">
        <v>19.02</v>
      </c>
      <c r="C1068" s="5">
        <v>19.25</v>
      </c>
      <c r="D1068" s="5">
        <v>18.98</v>
      </c>
    </row>
    <row r="1069" spans="1:4">
      <c r="A1069" s="3">
        <v>38457</v>
      </c>
      <c r="B1069" s="5">
        <v>18.809999999999999</v>
      </c>
      <c r="C1069" s="5">
        <v>18.98</v>
      </c>
      <c r="D1069" s="5">
        <v>18.75</v>
      </c>
    </row>
    <row r="1070" spans="1:4">
      <c r="A1070" s="3">
        <v>38460</v>
      </c>
      <c r="B1070" s="5">
        <v>18.38</v>
      </c>
      <c r="C1070" s="5">
        <v>18.63</v>
      </c>
      <c r="D1070" s="5">
        <v>18.21</v>
      </c>
    </row>
    <row r="1071" spans="1:4">
      <c r="A1071" s="3">
        <v>38461</v>
      </c>
      <c r="B1071" s="5">
        <v>18.96</v>
      </c>
      <c r="C1071" s="5">
        <v>19.04</v>
      </c>
      <c r="D1071" s="5">
        <v>18.41</v>
      </c>
    </row>
    <row r="1072" spans="1:4">
      <c r="A1072" s="3">
        <v>38462</v>
      </c>
      <c r="B1072" s="5">
        <v>18.96</v>
      </c>
      <c r="C1072" s="5">
        <v>19.190000000000001</v>
      </c>
      <c r="D1072" s="5">
        <v>18.86</v>
      </c>
    </row>
    <row r="1073" spans="1:4">
      <c r="A1073" s="3">
        <v>38463</v>
      </c>
      <c r="B1073" s="5">
        <v>18.940000000000001</v>
      </c>
      <c r="C1073" s="5">
        <v>18.96</v>
      </c>
      <c r="D1073" s="5">
        <v>18.61</v>
      </c>
    </row>
    <row r="1074" spans="1:4">
      <c r="A1074" s="3">
        <v>38464</v>
      </c>
      <c r="B1074" s="5">
        <v>19</v>
      </c>
      <c r="C1074" s="5">
        <v>19.37</v>
      </c>
      <c r="D1074" s="5">
        <v>18.940000000000001</v>
      </c>
    </row>
    <row r="1075" spans="1:4">
      <c r="A1075" s="3">
        <v>38467</v>
      </c>
      <c r="B1075" s="5">
        <v>18.84</v>
      </c>
      <c r="C1075" s="5">
        <v>19.3</v>
      </c>
      <c r="D1075" s="5">
        <v>18.809999999999999</v>
      </c>
    </row>
    <row r="1076" spans="1:4">
      <c r="A1076" s="3">
        <v>38468</v>
      </c>
      <c r="B1076" s="5">
        <v>18.809999999999999</v>
      </c>
      <c r="C1076" s="5">
        <v>19</v>
      </c>
      <c r="D1076" s="5">
        <v>18.75</v>
      </c>
    </row>
    <row r="1077" spans="1:4">
      <c r="A1077" s="3">
        <v>38469</v>
      </c>
      <c r="B1077" s="5">
        <v>18.52</v>
      </c>
      <c r="C1077" s="5">
        <v>18.75</v>
      </c>
      <c r="D1077" s="5">
        <v>18.38</v>
      </c>
    </row>
    <row r="1078" spans="1:4">
      <c r="A1078" s="3">
        <v>38470</v>
      </c>
      <c r="B1078" s="5">
        <v>18.309999999999999</v>
      </c>
      <c r="C1078" s="5">
        <v>18.47</v>
      </c>
      <c r="D1078" s="5">
        <v>18.16</v>
      </c>
    </row>
    <row r="1079" spans="1:4">
      <c r="A1079" s="3">
        <v>38475</v>
      </c>
      <c r="B1079" s="5">
        <v>18.09</v>
      </c>
      <c r="C1079" s="5">
        <v>18.649999999999999</v>
      </c>
      <c r="D1079" s="5">
        <v>18.079999999999998</v>
      </c>
    </row>
    <row r="1080" spans="1:4">
      <c r="A1080" s="3">
        <v>38476</v>
      </c>
      <c r="B1080" s="5">
        <v>18.41</v>
      </c>
      <c r="C1080" s="5">
        <v>18.5</v>
      </c>
      <c r="D1080" s="5">
        <v>17.850000000000001</v>
      </c>
    </row>
    <row r="1081" spans="1:4">
      <c r="A1081" s="3">
        <v>38477</v>
      </c>
      <c r="B1081" s="5">
        <v>18.489999999999998</v>
      </c>
      <c r="C1081" s="5">
        <v>18.8</v>
      </c>
      <c r="D1081" s="5">
        <v>18.47</v>
      </c>
    </row>
    <row r="1082" spans="1:4">
      <c r="A1082" s="3">
        <v>38478</v>
      </c>
      <c r="B1082" s="5">
        <v>18.61</v>
      </c>
      <c r="C1082" s="5">
        <v>18.68</v>
      </c>
      <c r="D1082" s="5">
        <v>18.32</v>
      </c>
    </row>
    <row r="1083" spans="1:4">
      <c r="A1083" s="3">
        <v>38481</v>
      </c>
      <c r="B1083" s="5">
        <v>18.61</v>
      </c>
      <c r="C1083" s="5">
        <v>18.7</v>
      </c>
      <c r="D1083" s="5">
        <v>18.47</v>
      </c>
    </row>
    <row r="1084" spans="1:4">
      <c r="A1084" s="3">
        <v>38482</v>
      </c>
      <c r="B1084" s="5">
        <v>18.66</v>
      </c>
      <c r="C1084" s="5">
        <v>18.75</v>
      </c>
      <c r="D1084" s="5">
        <v>18.59</v>
      </c>
    </row>
    <row r="1085" spans="1:4">
      <c r="A1085" s="3">
        <v>38483</v>
      </c>
      <c r="B1085" s="5">
        <v>18.940000000000001</v>
      </c>
      <c r="C1085" s="5">
        <v>19</v>
      </c>
      <c r="D1085" s="5">
        <v>18.66</v>
      </c>
    </row>
    <row r="1086" spans="1:4">
      <c r="A1086" s="3">
        <v>38484</v>
      </c>
      <c r="B1086" s="5">
        <v>18.89</v>
      </c>
      <c r="C1086" s="5">
        <v>19.170000000000002</v>
      </c>
      <c r="D1086" s="5">
        <v>18.84</v>
      </c>
    </row>
    <row r="1087" spans="1:4">
      <c r="A1087" s="3">
        <v>38485</v>
      </c>
      <c r="B1087" s="5">
        <v>18.68</v>
      </c>
      <c r="C1087" s="5">
        <v>18.89</v>
      </c>
      <c r="D1087" s="5">
        <v>18.649999999999999</v>
      </c>
    </row>
    <row r="1088" spans="1:4">
      <c r="A1088" s="3">
        <v>38488</v>
      </c>
      <c r="B1088" s="5">
        <v>18.91</v>
      </c>
      <c r="C1088" s="5">
        <v>18.96</v>
      </c>
      <c r="D1088" s="5">
        <v>18.7</v>
      </c>
    </row>
    <row r="1089" spans="1:4">
      <c r="A1089" s="3">
        <v>38489</v>
      </c>
      <c r="B1089" s="5">
        <v>18.93</v>
      </c>
      <c r="C1089" s="5">
        <v>19.02</v>
      </c>
      <c r="D1089" s="5">
        <v>18.829999999999998</v>
      </c>
    </row>
    <row r="1090" spans="1:4">
      <c r="A1090" s="3">
        <v>38490</v>
      </c>
      <c r="B1090" s="5">
        <v>18.27</v>
      </c>
      <c r="C1090" s="5">
        <v>18.55</v>
      </c>
      <c r="D1090" s="5">
        <v>18.260000000000002</v>
      </c>
    </row>
    <row r="1091" spans="1:4">
      <c r="A1091" s="3">
        <v>38491</v>
      </c>
      <c r="B1091" s="5">
        <v>18.260000000000002</v>
      </c>
      <c r="C1091" s="5">
        <v>18.38</v>
      </c>
      <c r="D1091" s="5">
        <v>18.079999999999998</v>
      </c>
    </row>
    <row r="1092" spans="1:4">
      <c r="A1092" s="3">
        <v>38492</v>
      </c>
      <c r="B1092" s="5">
        <v>18.489999999999998</v>
      </c>
      <c r="C1092" s="5">
        <v>18.55</v>
      </c>
      <c r="D1092" s="5">
        <v>18.260000000000002</v>
      </c>
    </row>
    <row r="1093" spans="1:4">
      <c r="A1093" s="3">
        <v>38495</v>
      </c>
      <c r="B1093" s="5">
        <v>18.57</v>
      </c>
      <c r="C1093" s="5">
        <v>18.72</v>
      </c>
      <c r="D1093" s="5">
        <v>18.34</v>
      </c>
    </row>
    <row r="1094" spans="1:4">
      <c r="A1094" s="3">
        <v>38496</v>
      </c>
      <c r="B1094" s="5">
        <v>18.68</v>
      </c>
      <c r="C1094" s="5">
        <v>18.77</v>
      </c>
      <c r="D1094" s="5">
        <v>18.5</v>
      </c>
    </row>
    <row r="1095" spans="1:4">
      <c r="A1095" s="3">
        <v>38497</v>
      </c>
      <c r="B1095" s="5">
        <v>18.829999999999998</v>
      </c>
      <c r="C1095" s="5">
        <v>18.86</v>
      </c>
      <c r="D1095" s="5">
        <v>18.39</v>
      </c>
    </row>
    <row r="1096" spans="1:4">
      <c r="A1096" s="3">
        <v>38498</v>
      </c>
      <c r="B1096" s="5">
        <v>19.27</v>
      </c>
      <c r="C1096" s="5">
        <v>19.309999999999999</v>
      </c>
      <c r="D1096" s="5">
        <v>18.86</v>
      </c>
    </row>
    <row r="1097" spans="1:4">
      <c r="A1097" s="3">
        <v>38499</v>
      </c>
      <c r="B1097" s="5">
        <v>19.399999999999999</v>
      </c>
      <c r="C1097" s="5">
        <v>19.62</v>
      </c>
      <c r="D1097" s="5">
        <v>19.27</v>
      </c>
    </row>
    <row r="1098" spans="1:4">
      <c r="A1098" s="3">
        <v>38502</v>
      </c>
      <c r="B1098" s="5">
        <v>19.45</v>
      </c>
      <c r="C1098" s="5">
        <v>19.48</v>
      </c>
      <c r="D1098" s="5">
        <v>19.14</v>
      </c>
    </row>
    <row r="1099" spans="1:4">
      <c r="A1099" s="3">
        <v>38503</v>
      </c>
      <c r="B1099" s="5">
        <v>19.27</v>
      </c>
      <c r="C1099" s="5">
        <v>19.55</v>
      </c>
      <c r="D1099" s="5">
        <v>19.02</v>
      </c>
    </row>
    <row r="1100" spans="1:4">
      <c r="A1100" s="3">
        <v>38504</v>
      </c>
      <c r="B1100" s="5">
        <v>19.23</v>
      </c>
      <c r="C1100" s="5">
        <v>19.45</v>
      </c>
      <c r="D1100" s="5">
        <v>19.16</v>
      </c>
    </row>
    <row r="1101" spans="1:4">
      <c r="A1101" s="3">
        <v>38505</v>
      </c>
      <c r="B1101" s="5">
        <v>19.53</v>
      </c>
      <c r="C1101" s="5">
        <v>19.579999999999998</v>
      </c>
      <c r="D1101" s="5">
        <v>19.27</v>
      </c>
    </row>
    <row r="1102" spans="1:4">
      <c r="A1102" s="3">
        <v>38506</v>
      </c>
      <c r="B1102" s="5">
        <v>19.79</v>
      </c>
      <c r="C1102" s="5">
        <v>19.8</v>
      </c>
      <c r="D1102" s="5">
        <v>19.52</v>
      </c>
    </row>
    <row r="1103" spans="1:4">
      <c r="A1103" s="3">
        <v>38509</v>
      </c>
      <c r="B1103" s="5">
        <v>20.190000000000001</v>
      </c>
      <c r="C1103" s="5">
        <v>20.36</v>
      </c>
      <c r="D1103" s="5">
        <v>19.73</v>
      </c>
    </row>
    <row r="1104" spans="1:4">
      <c r="A1104" s="3">
        <v>38510</v>
      </c>
      <c r="B1104" s="5">
        <v>20.21</v>
      </c>
      <c r="C1104" s="5">
        <v>20.32</v>
      </c>
      <c r="D1104" s="5">
        <v>20.05</v>
      </c>
    </row>
    <row r="1105" spans="1:4">
      <c r="A1105" s="3">
        <v>38511</v>
      </c>
      <c r="B1105" s="5">
        <v>20.36</v>
      </c>
      <c r="C1105" s="5">
        <v>20.38</v>
      </c>
      <c r="D1105" s="5">
        <v>20.100000000000001</v>
      </c>
    </row>
    <row r="1106" spans="1:4">
      <c r="A1106" s="3">
        <v>38512</v>
      </c>
      <c r="B1106" s="5">
        <v>20.56</v>
      </c>
      <c r="C1106" s="5">
        <v>20.63</v>
      </c>
      <c r="D1106" s="5">
        <v>20.260000000000002</v>
      </c>
    </row>
    <row r="1107" spans="1:4">
      <c r="A1107" s="3">
        <v>38513</v>
      </c>
      <c r="B1107" s="5">
        <v>20.75</v>
      </c>
      <c r="C1107" s="5">
        <v>20.84</v>
      </c>
      <c r="D1107" s="5">
        <v>20.49</v>
      </c>
    </row>
    <row r="1108" spans="1:4">
      <c r="A1108" s="3">
        <v>38516</v>
      </c>
      <c r="B1108" s="5">
        <v>20.43</v>
      </c>
      <c r="C1108" s="5">
        <v>20.64</v>
      </c>
      <c r="D1108" s="5">
        <v>20.39</v>
      </c>
    </row>
    <row r="1109" spans="1:4">
      <c r="A1109" s="3">
        <v>38517</v>
      </c>
      <c r="B1109" s="5">
        <v>19.93</v>
      </c>
      <c r="C1109" s="5">
        <v>20.32</v>
      </c>
      <c r="D1109" s="5">
        <v>19.73</v>
      </c>
    </row>
    <row r="1110" spans="1:4">
      <c r="A1110" s="3">
        <v>38518</v>
      </c>
      <c r="B1110" s="5">
        <v>20.36</v>
      </c>
      <c r="C1110" s="5">
        <v>20.39</v>
      </c>
      <c r="D1110" s="5">
        <v>19.760000000000002</v>
      </c>
    </row>
    <row r="1111" spans="1:4">
      <c r="A1111" s="3">
        <v>38519</v>
      </c>
      <c r="B1111" s="5">
        <v>20.38</v>
      </c>
      <c r="C1111" s="5">
        <v>20.63</v>
      </c>
      <c r="D1111" s="5">
        <v>20.260000000000002</v>
      </c>
    </row>
    <row r="1112" spans="1:4">
      <c r="A1112" s="3">
        <v>38520</v>
      </c>
      <c r="B1112" s="5">
        <v>20.36</v>
      </c>
      <c r="C1112" s="5">
        <v>20.38</v>
      </c>
      <c r="D1112" s="5">
        <v>20.14</v>
      </c>
    </row>
    <row r="1113" spans="1:4">
      <c r="A1113" s="3">
        <v>38524</v>
      </c>
      <c r="B1113" s="5">
        <v>19.8</v>
      </c>
      <c r="C1113" s="5">
        <v>20.239999999999998</v>
      </c>
      <c r="D1113" s="5">
        <v>19.78</v>
      </c>
    </row>
    <row r="1114" spans="1:4">
      <c r="A1114" s="3">
        <v>38525</v>
      </c>
      <c r="B1114" s="5">
        <v>19.3</v>
      </c>
      <c r="C1114" s="5">
        <v>19.78</v>
      </c>
      <c r="D1114" s="5">
        <v>19.190000000000001</v>
      </c>
    </row>
    <row r="1115" spans="1:4">
      <c r="A1115" s="3">
        <v>38526</v>
      </c>
      <c r="B1115" s="5">
        <v>19.72</v>
      </c>
      <c r="C1115" s="5">
        <v>19.79</v>
      </c>
      <c r="D1115" s="5">
        <v>19.170000000000002</v>
      </c>
    </row>
    <row r="1116" spans="1:4">
      <c r="A1116" s="3">
        <v>38527</v>
      </c>
      <c r="B1116" s="5">
        <v>20.100000000000001</v>
      </c>
      <c r="C1116" s="5">
        <v>20.14</v>
      </c>
      <c r="D1116" s="5">
        <v>19.55</v>
      </c>
    </row>
    <row r="1117" spans="1:4">
      <c r="A1117" s="3">
        <v>38530</v>
      </c>
      <c r="B1117" s="5">
        <v>19.989999999999998</v>
      </c>
      <c r="C1117" s="5">
        <v>20.170000000000002</v>
      </c>
      <c r="D1117" s="5">
        <v>19.66</v>
      </c>
    </row>
    <row r="1118" spans="1:4">
      <c r="A1118" s="3">
        <v>38531</v>
      </c>
      <c r="B1118" s="5">
        <v>20.14</v>
      </c>
      <c r="C1118" s="5">
        <v>20.22</v>
      </c>
      <c r="D1118" s="5">
        <v>19.899999999999999</v>
      </c>
    </row>
    <row r="1119" spans="1:4">
      <c r="A1119" s="3">
        <v>38532</v>
      </c>
      <c r="B1119" s="5">
        <v>19.62</v>
      </c>
      <c r="C1119" s="5">
        <v>20.22</v>
      </c>
      <c r="D1119" s="5">
        <v>19.53</v>
      </c>
    </row>
    <row r="1120" spans="1:4">
      <c r="A1120" s="3">
        <v>38533</v>
      </c>
      <c r="B1120" s="5">
        <v>19.72</v>
      </c>
      <c r="C1120" s="5">
        <v>20.010000000000002</v>
      </c>
      <c r="D1120" s="5">
        <v>19.48</v>
      </c>
    </row>
    <row r="1121" spans="1:4">
      <c r="A1121" s="3">
        <v>38534</v>
      </c>
      <c r="B1121" s="5">
        <v>20.39</v>
      </c>
      <c r="C1121" s="5">
        <v>20.58</v>
      </c>
      <c r="D1121" s="5">
        <v>20.3</v>
      </c>
    </row>
    <row r="1122" spans="1:4">
      <c r="A1122" s="3">
        <v>38537</v>
      </c>
      <c r="B1122" s="5">
        <v>20.38</v>
      </c>
      <c r="C1122" s="5">
        <v>20.43</v>
      </c>
      <c r="D1122" s="5">
        <v>20.22</v>
      </c>
    </row>
    <row r="1123" spans="1:4">
      <c r="A1123" s="3">
        <v>38538</v>
      </c>
      <c r="B1123" s="5">
        <v>20.63</v>
      </c>
      <c r="C1123" s="5">
        <v>20.64</v>
      </c>
      <c r="D1123" s="5">
        <v>20.239999999999998</v>
      </c>
    </row>
    <row r="1124" spans="1:4">
      <c r="A1124" s="3">
        <v>38539</v>
      </c>
      <c r="B1124" s="5">
        <v>20.92</v>
      </c>
      <c r="C1124" s="5">
        <v>21.05</v>
      </c>
      <c r="D1124" s="5">
        <v>20.72</v>
      </c>
    </row>
    <row r="1125" spans="1:4">
      <c r="A1125" s="3">
        <v>38540</v>
      </c>
      <c r="B1125" s="5">
        <v>20.47</v>
      </c>
      <c r="C1125" s="5">
        <v>20.92</v>
      </c>
      <c r="D1125" s="5">
        <v>20.149999999999999</v>
      </c>
    </row>
    <row r="1126" spans="1:4">
      <c r="A1126" s="3">
        <v>38541</v>
      </c>
      <c r="B1126" s="5">
        <v>20.82</v>
      </c>
      <c r="C1126" s="5">
        <v>20.86</v>
      </c>
      <c r="D1126" s="5">
        <v>20.58</v>
      </c>
    </row>
    <row r="1127" spans="1:4">
      <c r="A1127" s="3">
        <v>38544</v>
      </c>
      <c r="B1127" s="5">
        <v>20.63</v>
      </c>
      <c r="C1127" s="5">
        <v>20.98</v>
      </c>
      <c r="D1127" s="5">
        <v>20.53</v>
      </c>
    </row>
    <row r="1128" spans="1:4">
      <c r="A1128" s="3">
        <v>38545</v>
      </c>
      <c r="B1128" s="5">
        <v>20.41</v>
      </c>
      <c r="C1128" s="5">
        <v>20.67</v>
      </c>
      <c r="D1128" s="5">
        <v>20.38</v>
      </c>
    </row>
    <row r="1129" spans="1:4">
      <c r="A1129" s="3">
        <v>38546</v>
      </c>
      <c r="B1129" s="5">
        <v>20.49</v>
      </c>
      <c r="C1129" s="5">
        <v>20.66</v>
      </c>
      <c r="D1129" s="5">
        <v>20.45</v>
      </c>
    </row>
    <row r="1130" spans="1:4">
      <c r="A1130" s="3">
        <v>38547</v>
      </c>
      <c r="B1130" s="5">
        <v>20.43</v>
      </c>
      <c r="C1130" s="5">
        <v>20.64</v>
      </c>
      <c r="D1130" s="5">
        <v>20.32</v>
      </c>
    </row>
    <row r="1131" spans="1:4">
      <c r="A1131" s="3">
        <v>38548</v>
      </c>
      <c r="B1131" s="5">
        <v>20.64</v>
      </c>
      <c r="C1131" s="5">
        <v>20.66</v>
      </c>
      <c r="D1131" s="5">
        <v>20.38</v>
      </c>
    </row>
    <row r="1132" spans="1:4">
      <c r="A1132" s="3">
        <v>38551</v>
      </c>
      <c r="B1132" s="5">
        <v>20.82</v>
      </c>
      <c r="C1132" s="5">
        <v>20.99</v>
      </c>
      <c r="D1132" s="5">
        <v>20.64</v>
      </c>
    </row>
    <row r="1133" spans="1:4">
      <c r="A1133" s="3">
        <v>38552</v>
      </c>
      <c r="B1133" s="5">
        <v>21.48</v>
      </c>
      <c r="C1133" s="5">
        <v>21.56</v>
      </c>
      <c r="D1133" s="5">
        <v>20.86</v>
      </c>
    </row>
    <row r="1134" spans="1:4">
      <c r="A1134" s="3">
        <v>38553</v>
      </c>
      <c r="B1134" s="5">
        <v>21.61</v>
      </c>
      <c r="C1134" s="5">
        <v>21.63</v>
      </c>
      <c r="D1134" s="5">
        <v>21.28</v>
      </c>
    </row>
    <row r="1135" spans="1:4">
      <c r="A1135" s="3">
        <v>38554</v>
      </c>
      <c r="B1135" s="5">
        <v>21.71</v>
      </c>
      <c r="C1135" s="5">
        <v>21.96</v>
      </c>
      <c r="D1135" s="5">
        <v>21.48</v>
      </c>
    </row>
    <row r="1136" spans="1:4">
      <c r="A1136" s="3">
        <v>38555</v>
      </c>
      <c r="B1136" s="5">
        <v>21.71</v>
      </c>
      <c r="C1136" s="5">
        <v>21.91</v>
      </c>
      <c r="D1136" s="5">
        <v>21.61</v>
      </c>
    </row>
    <row r="1137" spans="1:4">
      <c r="A1137" s="3">
        <v>38558</v>
      </c>
      <c r="B1137" s="5">
        <v>21.63</v>
      </c>
      <c r="C1137" s="5">
        <v>21.71</v>
      </c>
      <c r="D1137" s="5">
        <v>20.94</v>
      </c>
    </row>
    <row r="1138" spans="1:4">
      <c r="A1138" s="3">
        <v>38559</v>
      </c>
      <c r="B1138" s="5">
        <v>21.43</v>
      </c>
      <c r="C1138" s="5">
        <v>21.56</v>
      </c>
      <c r="D1138" s="5">
        <v>21.37</v>
      </c>
    </row>
    <row r="1139" spans="1:4">
      <c r="A1139" s="3">
        <v>38560</v>
      </c>
      <c r="B1139" s="5">
        <v>21.49</v>
      </c>
      <c r="C1139" s="5">
        <v>21.63</v>
      </c>
      <c r="D1139" s="5">
        <v>21.37</v>
      </c>
    </row>
    <row r="1140" spans="1:4">
      <c r="A1140" s="3">
        <v>38561</v>
      </c>
      <c r="B1140" s="5">
        <v>21.23</v>
      </c>
      <c r="C1140" s="5">
        <v>21.54</v>
      </c>
      <c r="D1140" s="5">
        <v>21.19</v>
      </c>
    </row>
    <row r="1141" spans="1:4">
      <c r="A1141" s="3">
        <v>38562</v>
      </c>
      <c r="B1141" s="5">
        <v>21.2</v>
      </c>
      <c r="C1141" s="5">
        <v>21.31</v>
      </c>
      <c r="D1141" s="5">
        <v>21.03</v>
      </c>
    </row>
    <row r="1142" spans="1:4">
      <c r="A1142" s="3">
        <v>38565</v>
      </c>
      <c r="B1142" s="5">
        <v>21.71</v>
      </c>
      <c r="C1142" s="5">
        <v>21.71</v>
      </c>
      <c r="D1142" s="5">
        <v>21.07</v>
      </c>
    </row>
    <row r="1143" spans="1:4">
      <c r="A1143" s="3">
        <v>38566</v>
      </c>
      <c r="B1143" s="5">
        <v>21.73</v>
      </c>
      <c r="C1143" s="5">
        <v>21.84</v>
      </c>
      <c r="D1143" s="5">
        <v>21.46</v>
      </c>
    </row>
    <row r="1144" spans="1:4">
      <c r="A1144" s="3">
        <v>38567</v>
      </c>
      <c r="B1144" s="5">
        <v>21.99</v>
      </c>
      <c r="C1144" s="5">
        <v>22.05</v>
      </c>
      <c r="D1144" s="5">
        <v>21.46</v>
      </c>
    </row>
    <row r="1145" spans="1:4">
      <c r="A1145" s="3">
        <v>38568</v>
      </c>
      <c r="B1145" s="5">
        <v>21.78</v>
      </c>
      <c r="C1145" s="5">
        <v>21.98</v>
      </c>
      <c r="D1145" s="5">
        <v>21.71</v>
      </c>
    </row>
    <row r="1146" spans="1:4">
      <c r="A1146" s="3">
        <v>38569</v>
      </c>
      <c r="B1146" s="5">
        <v>21.84</v>
      </c>
      <c r="C1146" s="5">
        <v>21.9</v>
      </c>
      <c r="D1146" s="5">
        <v>21.48</v>
      </c>
    </row>
    <row r="1147" spans="1:4">
      <c r="A1147" s="3">
        <v>38572</v>
      </c>
      <c r="B1147" s="5">
        <v>22.05</v>
      </c>
      <c r="C1147" s="5">
        <v>22.11</v>
      </c>
      <c r="D1147" s="5">
        <v>21.65</v>
      </c>
    </row>
    <row r="1148" spans="1:4">
      <c r="A1148" s="3">
        <v>38573</v>
      </c>
      <c r="B1148" s="5">
        <v>21.99</v>
      </c>
      <c r="C1148" s="5">
        <v>22.12</v>
      </c>
      <c r="D1148" s="5">
        <v>21.91</v>
      </c>
    </row>
    <row r="1149" spans="1:4">
      <c r="A1149" s="3">
        <v>38574</v>
      </c>
      <c r="B1149" s="5">
        <v>22.05</v>
      </c>
      <c r="C1149" s="5">
        <v>22.12</v>
      </c>
      <c r="D1149" s="5">
        <v>21.98</v>
      </c>
    </row>
    <row r="1150" spans="1:4">
      <c r="A1150" s="3">
        <v>38575</v>
      </c>
      <c r="B1150" s="5">
        <v>22.1</v>
      </c>
      <c r="C1150" s="5">
        <v>22.19</v>
      </c>
      <c r="D1150" s="5">
        <v>21.85</v>
      </c>
    </row>
    <row r="1151" spans="1:4">
      <c r="A1151" s="3">
        <v>38576</v>
      </c>
      <c r="B1151" s="5">
        <v>21.57</v>
      </c>
      <c r="C1151" s="5">
        <v>22.1</v>
      </c>
      <c r="D1151" s="5">
        <v>21.43</v>
      </c>
    </row>
    <row r="1152" spans="1:4">
      <c r="A1152" s="3">
        <v>38580</v>
      </c>
      <c r="B1152" s="5">
        <v>21.26</v>
      </c>
      <c r="C1152" s="5">
        <v>21.71</v>
      </c>
      <c r="D1152" s="5">
        <v>21.18</v>
      </c>
    </row>
    <row r="1153" spans="1:4">
      <c r="A1153" s="3">
        <v>38581</v>
      </c>
      <c r="B1153" s="5">
        <v>21.31</v>
      </c>
      <c r="C1153" s="5">
        <v>21.35</v>
      </c>
      <c r="D1153" s="5">
        <v>20.98</v>
      </c>
    </row>
    <row r="1154" spans="1:4">
      <c r="A1154" s="3">
        <v>38582</v>
      </c>
      <c r="B1154" s="5">
        <v>21.26</v>
      </c>
      <c r="C1154" s="5">
        <v>21.48</v>
      </c>
      <c r="D1154" s="5">
        <v>21.18</v>
      </c>
    </row>
    <row r="1155" spans="1:4">
      <c r="A1155" s="3">
        <v>38583</v>
      </c>
      <c r="B1155" s="5">
        <v>21.42</v>
      </c>
      <c r="C1155" s="5">
        <v>21.49</v>
      </c>
      <c r="D1155" s="5">
        <v>21.09</v>
      </c>
    </row>
    <row r="1156" spans="1:4">
      <c r="A1156" s="3">
        <v>38586</v>
      </c>
      <c r="B1156" s="5">
        <v>21.34</v>
      </c>
      <c r="C1156" s="5">
        <v>21.49</v>
      </c>
      <c r="D1156" s="5">
        <v>21.28</v>
      </c>
    </row>
    <row r="1157" spans="1:4">
      <c r="A1157" s="3">
        <v>38587</v>
      </c>
      <c r="B1157" s="5">
        <v>21.13</v>
      </c>
      <c r="C1157" s="5">
        <v>21.34</v>
      </c>
      <c r="D1157" s="5">
        <v>21.09</v>
      </c>
    </row>
    <row r="1158" spans="1:4">
      <c r="A1158" s="3">
        <v>38588</v>
      </c>
      <c r="B1158" s="5">
        <v>20.75</v>
      </c>
      <c r="C1158" s="5">
        <v>21.07</v>
      </c>
      <c r="D1158" s="5">
        <v>20.72</v>
      </c>
    </row>
    <row r="1159" spans="1:4">
      <c r="A1159" s="3">
        <v>38589</v>
      </c>
      <c r="B1159" s="5">
        <v>20.58</v>
      </c>
      <c r="C1159" s="5">
        <v>20.8</v>
      </c>
      <c r="D1159" s="5">
        <v>20.45</v>
      </c>
    </row>
    <row r="1160" spans="1:4">
      <c r="A1160" s="3">
        <v>38590</v>
      </c>
      <c r="B1160" s="5">
        <v>20.66</v>
      </c>
      <c r="C1160" s="5">
        <v>20.93</v>
      </c>
      <c r="D1160" s="5">
        <v>20.58</v>
      </c>
    </row>
    <row r="1161" spans="1:4">
      <c r="A1161" s="3">
        <v>38593</v>
      </c>
      <c r="B1161" s="5">
        <v>20.56</v>
      </c>
      <c r="C1161" s="5">
        <v>20.7</v>
      </c>
      <c r="D1161" s="5">
        <v>20.190000000000001</v>
      </c>
    </row>
    <row r="1162" spans="1:4">
      <c r="A1162" s="3">
        <v>38594</v>
      </c>
      <c r="B1162" s="5">
        <v>20.84</v>
      </c>
      <c r="C1162" s="5">
        <v>20.9</v>
      </c>
      <c r="D1162" s="5">
        <v>20.41</v>
      </c>
    </row>
    <row r="1163" spans="1:4">
      <c r="A1163" s="3">
        <v>38595</v>
      </c>
      <c r="B1163" s="5">
        <v>21.15</v>
      </c>
      <c r="C1163" s="5">
        <v>21.26</v>
      </c>
      <c r="D1163" s="5">
        <v>20.99</v>
      </c>
    </row>
    <row r="1164" spans="1:4">
      <c r="A1164" s="3">
        <v>38596</v>
      </c>
      <c r="B1164" s="5">
        <v>21.63</v>
      </c>
      <c r="C1164" s="5">
        <v>21.71</v>
      </c>
      <c r="D1164" s="5">
        <v>21.15</v>
      </c>
    </row>
    <row r="1165" spans="1:4">
      <c r="A1165" s="3">
        <v>38597</v>
      </c>
      <c r="B1165" s="5">
        <v>21.64</v>
      </c>
      <c r="C1165" s="5">
        <v>21.82</v>
      </c>
      <c r="D1165" s="5">
        <v>21.44</v>
      </c>
    </row>
    <row r="1166" spans="1:4">
      <c r="A1166" s="3">
        <v>38600</v>
      </c>
      <c r="B1166" s="5">
        <v>21.69</v>
      </c>
      <c r="C1166" s="5">
        <v>21.75</v>
      </c>
      <c r="D1166" s="5">
        <v>21.35</v>
      </c>
    </row>
    <row r="1167" spans="1:4">
      <c r="A1167" s="3">
        <v>38601</v>
      </c>
      <c r="B1167" s="5">
        <v>21.78</v>
      </c>
      <c r="C1167" s="5">
        <v>21.81</v>
      </c>
      <c r="D1167" s="5">
        <v>21.37</v>
      </c>
    </row>
    <row r="1168" spans="1:4">
      <c r="A1168" s="3">
        <v>38602</v>
      </c>
      <c r="B1168" s="5">
        <v>21.78</v>
      </c>
      <c r="C1168" s="5">
        <v>21.91</v>
      </c>
      <c r="D1168" s="5">
        <v>21.73</v>
      </c>
    </row>
    <row r="1169" spans="1:4">
      <c r="A1169" s="3">
        <v>38603</v>
      </c>
      <c r="B1169" s="5">
        <v>21.54</v>
      </c>
      <c r="C1169" s="5">
        <v>21.8</v>
      </c>
      <c r="D1169" s="5">
        <v>21.49</v>
      </c>
    </row>
    <row r="1170" spans="1:4">
      <c r="A1170" s="3">
        <v>38604</v>
      </c>
      <c r="B1170" s="5">
        <v>21.29</v>
      </c>
      <c r="C1170" s="5">
        <v>21.56</v>
      </c>
      <c r="D1170" s="5">
        <v>21.17</v>
      </c>
    </row>
    <row r="1171" spans="1:4">
      <c r="A1171" s="3">
        <v>38607</v>
      </c>
      <c r="B1171" s="5">
        <v>20.92</v>
      </c>
      <c r="C1171" s="5">
        <v>21.29</v>
      </c>
      <c r="D1171" s="5">
        <v>20.86</v>
      </c>
    </row>
    <row r="1172" spans="1:4">
      <c r="A1172" s="3">
        <v>38608</v>
      </c>
      <c r="B1172" s="5">
        <v>20.6</v>
      </c>
      <c r="C1172" s="5">
        <v>20.92</v>
      </c>
      <c r="D1172" s="5">
        <v>20.49</v>
      </c>
    </row>
    <row r="1173" spans="1:4">
      <c r="A1173" s="3">
        <v>38609</v>
      </c>
      <c r="B1173" s="5">
        <v>20.82</v>
      </c>
      <c r="C1173" s="5">
        <v>20.88</v>
      </c>
      <c r="D1173" s="5">
        <v>20.56</v>
      </c>
    </row>
    <row r="1174" spans="1:4">
      <c r="A1174" s="3">
        <v>38610</v>
      </c>
      <c r="B1174" s="5">
        <v>20.98</v>
      </c>
      <c r="C1174" s="5">
        <v>21.11</v>
      </c>
      <c r="D1174" s="5">
        <v>20.78</v>
      </c>
    </row>
    <row r="1175" spans="1:4">
      <c r="A1175" s="3">
        <v>38611</v>
      </c>
      <c r="B1175" s="5">
        <v>21.56</v>
      </c>
      <c r="C1175" s="5">
        <v>21.63</v>
      </c>
      <c r="D1175" s="5">
        <v>20.98</v>
      </c>
    </row>
    <row r="1176" spans="1:4">
      <c r="A1176" s="3">
        <v>38614</v>
      </c>
      <c r="B1176" s="5">
        <v>21.44</v>
      </c>
      <c r="C1176" s="5">
        <v>21.84</v>
      </c>
      <c r="D1176" s="5">
        <v>21.39</v>
      </c>
    </row>
    <row r="1177" spans="1:4">
      <c r="A1177" s="3">
        <v>38615</v>
      </c>
      <c r="B1177" s="5">
        <v>21.42</v>
      </c>
      <c r="C1177" s="5">
        <v>21.76</v>
      </c>
      <c r="D1177" s="5">
        <v>21.39</v>
      </c>
    </row>
    <row r="1178" spans="1:4">
      <c r="A1178" s="3">
        <v>38616</v>
      </c>
      <c r="B1178" s="5">
        <v>20.84</v>
      </c>
      <c r="C1178" s="5">
        <v>21.19</v>
      </c>
      <c r="D1178" s="5">
        <v>20.73</v>
      </c>
    </row>
    <row r="1179" spans="1:4">
      <c r="A1179" s="3">
        <v>38617</v>
      </c>
      <c r="B1179" s="5">
        <v>21.23</v>
      </c>
      <c r="C1179" s="5">
        <v>21.28</v>
      </c>
      <c r="D1179" s="5">
        <v>20.82</v>
      </c>
    </row>
    <row r="1180" spans="1:4">
      <c r="A1180" s="3">
        <v>38618</v>
      </c>
      <c r="B1180" s="5">
        <v>21.48</v>
      </c>
      <c r="C1180" s="5">
        <v>21.64</v>
      </c>
      <c r="D1180" s="5">
        <v>21.35</v>
      </c>
    </row>
    <row r="1181" spans="1:4">
      <c r="A1181" s="3">
        <v>38621</v>
      </c>
      <c r="B1181" s="5">
        <v>21.8</v>
      </c>
      <c r="C1181" s="5">
        <v>21.85</v>
      </c>
      <c r="D1181" s="5">
        <v>21.54</v>
      </c>
    </row>
    <row r="1182" spans="1:4">
      <c r="A1182" s="3">
        <v>38622</v>
      </c>
      <c r="B1182" s="5">
        <v>21.77</v>
      </c>
      <c r="C1182" s="5">
        <v>21.82</v>
      </c>
      <c r="D1182" s="5">
        <v>21.61</v>
      </c>
    </row>
    <row r="1183" spans="1:4">
      <c r="A1183" s="3">
        <v>38623</v>
      </c>
      <c r="B1183" s="5">
        <v>22.06</v>
      </c>
      <c r="C1183" s="5">
        <v>22.12</v>
      </c>
      <c r="D1183" s="5">
        <v>21.64</v>
      </c>
    </row>
    <row r="1184" spans="1:4">
      <c r="A1184" s="3">
        <v>38624</v>
      </c>
      <c r="B1184" s="5">
        <v>22.19</v>
      </c>
      <c r="C1184" s="5">
        <v>22.37</v>
      </c>
      <c r="D1184" s="5">
        <v>22.11</v>
      </c>
    </row>
    <row r="1185" spans="1:4">
      <c r="A1185" s="3">
        <v>38625</v>
      </c>
      <c r="B1185" s="5">
        <v>23.38</v>
      </c>
      <c r="C1185" s="5">
        <v>23.52</v>
      </c>
      <c r="D1185" s="5">
        <v>22.64</v>
      </c>
    </row>
    <row r="1186" spans="1:4">
      <c r="A1186" s="3">
        <v>38628</v>
      </c>
      <c r="B1186" s="5">
        <v>23.12</v>
      </c>
      <c r="C1186" s="5">
        <v>23.22</v>
      </c>
      <c r="D1186" s="5">
        <v>23.07</v>
      </c>
    </row>
    <row r="1187" spans="1:4">
      <c r="A1187" s="3">
        <v>38629</v>
      </c>
      <c r="B1187" s="5">
        <v>23.09</v>
      </c>
      <c r="C1187" s="5">
        <v>23.35</v>
      </c>
      <c r="D1187" s="5">
        <v>22.91</v>
      </c>
    </row>
    <row r="1188" spans="1:4">
      <c r="A1188" s="3">
        <v>38630</v>
      </c>
      <c r="B1188" s="5">
        <v>23.09</v>
      </c>
      <c r="C1188" s="5">
        <v>23.14</v>
      </c>
      <c r="D1188" s="5">
        <v>22.81</v>
      </c>
    </row>
    <row r="1189" spans="1:4">
      <c r="A1189" s="3">
        <v>38631</v>
      </c>
      <c r="B1189" s="5">
        <v>22.75</v>
      </c>
      <c r="C1189" s="5">
        <v>22.93</v>
      </c>
      <c r="D1189" s="5">
        <v>22.7</v>
      </c>
    </row>
    <row r="1190" spans="1:4">
      <c r="A1190" s="3">
        <v>38632</v>
      </c>
      <c r="B1190" s="5">
        <v>22.64</v>
      </c>
      <c r="C1190" s="5">
        <v>22.91</v>
      </c>
      <c r="D1190" s="5">
        <v>22.55</v>
      </c>
    </row>
    <row r="1191" spans="1:4">
      <c r="A1191" s="3">
        <v>38635</v>
      </c>
      <c r="B1191" s="5">
        <v>22.75</v>
      </c>
      <c r="C1191" s="5">
        <v>22.86</v>
      </c>
      <c r="D1191" s="5">
        <v>22.61</v>
      </c>
    </row>
    <row r="1192" spans="1:4">
      <c r="A1192" s="3">
        <v>38636</v>
      </c>
      <c r="B1192" s="5">
        <v>23.11</v>
      </c>
      <c r="C1192" s="5">
        <v>23.24</v>
      </c>
      <c r="D1192" s="5">
        <v>22.79</v>
      </c>
    </row>
    <row r="1193" spans="1:4">
      <c r="A1193" s="3">
        <v>38637</v>
      </c>
      <c r="B1193" s="5">
        <v>23.41</v>
      </c>
      <c r="C1193" s="5">
        <v>23.47</v>
      </c>
      <c r="D1193" s="5">
        <v>23.04</v>
      </c>
    </row>
    <row r="1194" spans="1:4">
      <c r="A1194" s="3">
        <v>38638</v>
      </c>
      <c r="B1194" s="5">
        <v>22.81</v>
      </c>
      <c r="C1194" s="5">
        <v>23.52</v>
      </c>
      <c r="D1194" s="5">
        <v>22.73</v>
      </c>
    </row>
    <row r="1195" spans="1:4">
      <c r="A1195" s="3">
        <v>38639</v>
      </c>
      <c r="B1195" s="5">
        <v>22.45</v>
      </c>
      <c r="C1195" s="5">
        <v>22.75</v>
      </c>
      <c r="D1195" s="5">
        <v>22.35</v>
      </c>
    </row>
    <row r="1196" spans="1:4">
      <c r="A1196" s="3">
        <v>38642</v>
      </c>
      <c r="B1196" s="5">
        <v>22.47</v>
      </c>
      <c r="C1196" s="5">
        <v>22.75</v>
      </c>
      <c r="D1196" s="5">
        <v>22.22</v>
      </c>
    </row>
    <row r="1197" spans="1:4">
      <c r="A1197" s="3">
        <v>38643</v>
      </c>
      <c r="B1197" s="5">
        <v>22.33</v>
      </c>
      <c r="C1197" s="5">
        <v>22.55</v>
      </c>
      <c r="D1197" s="5">
        <v>22.29</v>
      </c>
    </row>
    <row r="1198" spans="1:4">
      <c r="A1198" s="3">
        <v>38644</v>
      </c>
      <c r="B1198" s="5">
        <v>21.56</v>
      </c>
      <c r="C1198" s="5">
        <v>22.14</v>
      </c>
      <c r="D1198" s="5">
        <v>21.49</v>
      </c>
    </row>
    <row r="1199" spans="1:4">
      <c r="A1199" s="3">
        <v>38645</v>
      </c>
      <c r="B1199" s="5">
        <v>21.57</v>
      </c>
      <c r="C1199" s="5">
        <v>22.06</v>
      </c>
      <c r="D1199" s="5">
        <v>21.49</v>
      </c>
    </row>
    <row r="1200" spans="1:4">
      <c r="A1200" s="3">
        <v>38646</v>
      </c>
      <c r="B1200" s="5">
        <v>21.8</v>
      </c>
      <c r="C1200" s="5">
        <v>21.84</v>
      </c>
      <c r="D1200" s="5">
        <v>21.54</v>
      </c>
    </row>
    <row r="1201" spans="1:4">
      <c r="A1201" s="3">
        <v>38649</v>
      </c>
      <c r="B1201" s="5">
        <v>21.77</v>
      </c>
      <c r="C1201" s="5">
        <v>22.01</v>
      </c>
      <c r="D1201" s="5">
        <v>21.69</v>
      </c>
    </row>
    <row r="1202" spans="1:4">
      <c r="A1202" s="3">
        <v>38650</v>
      </c>
      <c r="B1202" s="5">
        <v>21.88</v>
      </c>
      <c r="C1202" s="5">
        <v>22.1</v>
      </c>
      <c r="D1202" s="5">
        <v>21.78</v>
      </c>
    </row>
    <row r="1203" spans="1:4">
      <c r="A1203" s="3">
        <v>38651</v>
      </c>
      <c r="B1203" s="5">
        <v>22.33</v>
      </c>
      <c r="C1203" s="5">
        <v>22.45</v>
      </c>
      <c r="D1203" s="5">
        <v>21.96</v>
      </c>
    </row>
    <row r="1204" spans="1:4">
      <c r="A1204" s="3">
        <v>38652</v>
      </c>
      <c r="B1204" s="5">
        <v>22.52</v>
      </c>
      <c r="C1204" s="5">
        <v>22.55</v>
      </c>
      <c r="D1204" s="5">
        <v>22.33</v>
      </c>
    </row>
    <row r="1205" spans="1:4">
      <c r="A1205" s="3">
        <v>38656</v>
      </c>
      <c r="B1205" s="5">
        <v>22.84</v>
      </c>
      <c r="C1205" s="5">
        <v>22.86</v>
      </c>
      <c r="D1205" s="5">
        <v>22.52</v>
      </c>
    </row>
    <row r="1206" spans="1:4">
      <c r="A1206" s="3">
        <v>38657</v>
      </c>
      <c r="B1206" s="5">
        <v>23.07</v>
      </c>
      <c r="C1206" s="5">
        <v>23.17</v>
      </c>
      <c r="D1206" s="5">
        <v>22.81</v>
      </c>
    </row>
    <row r="1207" spans="1:4">
      <c r="A1207" s="3">
        <v>38658</v>
      </c>
      <c r="B1207" s="5">
        <v>23.16</v>
      </c>
      <c r="C1207" s="5">
        <v>23.24</v>
      </c>
      <c r="D1207" s="5">
        <v>23.07</v>
      </c>
    </row>
    <row r="1208" spans="1:4">
      <c r="A1208" s="3">
        <v>38659</v>
      </c>
      <c r="B1208" s="5">
        <v>23.22</v>
      </c>
      <c r="C1208" s="5">
        <v>23.41</v>
      </c>
      <c r="D1208" s="5">
        <v>23.06</v>
      </c>
    </row>
    <row r="1209" spans="1:4">
      <c r="A1209" s="3">
        <v>38660</v>
      </c>
      <c r="B1209" s="5">
        <v>23.11</v>
      </c>
      <c r="C1209" s="5">
        <v>23.27</v>
      </c>
      <c r="D1209" s="5">
        <v>23.04</v>
      </c>
    </row>
    <row r="1210" spans="1:4">
      <c r="A1210" s="3">
        <v>38663</v>
      </c>
      <c r="B1210" s="5">
        <v>23.17</v>
      </c>
      <c r="C1210" s="5">
        <v>23.18</v>
      </c>
      <c r="D1210" s="5">
        <v>22.99</v>
      </c>
    </row>
    <row r="1211" spans="1:4">
      <c r="A1211" s="3">
        <v>38664</v>
      </c>
      <c r="B1211" s="5">
        <v>23.15</v>
      </c>
      <c r="C1211" s="5">
        <v>23.25</v>
      </c>
      <c r="D1211" s="5">
        <v>22.97</v>
      </c>
    </row>
    <row r="1212" spans="1:4">
      <c r="A1212" s="3">
        <v>38665</v>
      </c>
      <c r="B1212" s="5">
        <v>23.16</v>
      </c>
      <c r="C1212" s="5">
        <v>23.18</v>
      </c>
      <c r="D1212" s="5">
        <v>23.07</v>
      </c>
    </row>
    <row r="1213" spans="1:4">
      <c r="A1213" s="3">
        <v>38666</v>
      </c>
      <c r="B1213" s="5">
        <v>23.02</v>
      </c>
      <c r="C1213" s="5">
        <v>23.25</v>
      </c>
      <c r="D1213" s="5">
        <v>22.61</v>
      </c>
    </row>
    <row r="1214" spans="1:4">
      <c r="A1214" s="3">
        <v>38667</v>
      </c>
      <c r="B1214" s="5">
        <v>23.3</v>
      </c>
      <c r="C1214" s="5">
        <v>23.35</v>
      </c>
      <c r="D1214" s="5">
        <v>23.17</v>
      </c>
    </row>
    <row r="1215" spans="1:4">
      <c r="A1215" s="3">
        <v>38670</v>
      </c>
      <c r="B1215" s="5">
        <v>23.79</v>
      </c>
      <c r="C1215" s="5">
        <v>23.92</v>
      </c>
      <c r="D1215" s="5">
        <v>23.27</v>
      </c>
    </row>
    <row r="1216" spans="1:4">
      <c r="A1216" s="3">
        <v>38671</v>
      </c>
      <c r="B1216" s="5">
        <v>23.81</v>
      </c>
      <c r="C1216" s="5">
        <v>24.1</v>
      </c>
      <c r="D1216" s="5">
        <v>23.74</v>
      </c>
    </row>
    <row r="1217" spans="1:4">
      <c r="A1217" s="3">
        <v>38672</v>
      </c>
      <c r="B1217" s="5">
        <v>23.94</v>
      </c>
      <c r="C1217" s="5">
        <v>24.08</v>
      </c>
      <c r="D1217" s="5">
        <v>23.73</v>
      </c>
    </row>
    <row r="1218" spans="1:4">
      <c r="A1218" s="3">
        <v>38673</v>
      </c>
      <c r="B1218" s="5">
        <v>24.41</v>
      </c>
      <c r="C1218" s="5">
        <v>24.58</v>
      </c>
      <c r="D1218" s="5">
        <v>24.22</v>
      </c>
    </row>
    <row r="1219" spans="1:4">
      <c r="A1219" s="3">
        <v>38674</v>
      </c>
      <c r="B1219" s="5">
        <v>24.58</v>
      </c>
      <c r="C1219" s="5">
        <v>24.58</v>
      </c>
      <c r="D1219" s="5">
        <v>24.39</v>
      </c>
    </row>
    <row r="1220" spans="1:4">
      <c r="A1220" s="3">
        <v>38677</v>
      </c>
      <c r="B1220" s="5">
        <v>24.35</v>
      </c>
      <c r="C1220" s="5">
        <v>24.43</v>
      </c>
      <c r="D1220" s="5">
        <v>24.1</v>
      </c>
    </row>
    <row r="1221" spans="1:4">
      <c r="A1221" s="3">
        <v>38678</v>
      </c>
      <c r="B1221" s="5">
        <v>24.45</v>
      </c>
      <c r="C1221" s="5">
        <v>24.53</v>
      </c>
      <c r="D1221" s="5">
        <v>24.42</v>
      </c>
    </row>
    <row r="1222" spans="1:4">
      <c r="A1222" s="3">
        <v>38679</v>
      </c>
      <c r="B1222" s="5">
        <v>24.37</v>
      </c>
      <c r="C1222" s="5">
        <v>24.58</v>
      </c>
      <c r="D1222" s="5">
        <v>24.3</v>
      </c>
    </row>
    <row r="1223" spans="1:4">
      <c r="A1223" s="3">
        <v>38680</v>
      </c>
      <c r="B1223" s="5">
        <v>24.47</v>
      </c>
      <c r="C1223" s="5">
        <v>24.53</v>
      </c>
      <c r="D1223" s="5">
        <v>23.98</v>
      </c>
    </row>
    <row r="1224" spans="1:4">
      <c r="A1224" s="3">
        <v>38681</v>
      </c>
      <c r="B1224" s="5">
        <v>24.11</v>
      </c>
      <c r="C1224" s="5">
        <v>24.89</v>
      </c>
      <c r="D1224" s="5">
        <v>24.01</v>
      </c>
    </row>
    <row r="1225" spans="1:4">
      <c r="A1225" s="3">
        <v>38684</v>
      </c>
      <c r="B1225" s="5">
        <v>23.81</v>
      </c>
      <c r="C1225" s="5">
        <v>24.43</v>
      </c>
      <c r="D1225" s="5">
        <v>23.79</v>
      </c>
    </row>
    <row r="1226" spans="1:4">
      <c r="A1226" s="3">
        <v>38685</v>
      </c>
      <c r="B1226" s="5">
        <v>23.88</v>
      </c>
      <c r="C1226" s="5">
        <v>23.99</v>
      </c>
      <c r="D1226" s="5">
        <v>23.67</v>
      </c>
    </row>
    <row r="1227" spans="1:4">
      <c r="A1227" s="3">
        <v>38686</v>
      </c>
      <c r="B1227" s="5">
        <v>23.32</v>
      </c>
      <c r="C1227" s="5">
        <v>23.89</v>
      </c>
      <c r="D1227" s="5">
        <v>23.2</v>
      </c>
    </row>
    <row r="1228" spans="1:4">
      <c r="A1228" s="3">
        <v>38687</v>
      </c>
      <c r="B1228" s="5">
        <v>23.73</v>
      </c>
      <c r="C1228" s="5">
        <v>23.94</v>
      </c>
      <c r="D1228" s="5">
        <v>23.57</v>
      </c>
    </row>
    <row r="1229" spans="1:4">
      <c r="A1229" s="3">
        <v>38688</v>
      </c>
      <c r="B1229" s="5">
        <v>24.04</v>
      </c>
      <c r="C1229" s="5">
        <v>24.11</v>
      </c>
      <c r="D1229" s="5">
        <v>23.76</v>
      </c>
    </row>
    <row r="1230" spans="1:4">
      <c r="A1230" s="3">
        <v>38691</v>
      </c>
      <c r="B1230" s="5">
        <v>24.35</v>
      </c>
      <c r="C1230" s="5">
        <v>24.51</v>
      </c>
      <c r="D1230" s="5">
        <v>23.92</v>
      </c>
    </row>
    <row r="1231" spans="1:4">
      <c r="A1231" s="3">
        <v>38692</v>
      </c>
      <c r="B1231" s="5">
        <v>24.65</v>
      </c>
      <c r="C1231" s="5">
        <v>24.65</v>
      </c>
      <c r="D1231" s="5">
        <v>24.24</v>
      </c>
    </row>
    <row r="1232" spans="1:4">
      <c r="A1232" s="3">
        <v>38693</v>
      </c>
      <c r="B1232" s="5">
        <v>24.58</v>
      </c>
      <c r="C1232" s="5">
        <v>24.76</v>
      </c>
      <c r="D1232" s="5">
        <v>24.47</v>
      </c>
    </row>
    <row r="1233" spans="1:4">
      <c r="A1233" s="3">
        <v>38694</v>
      </c>
      <c r="B1233" s="5">
        <v>24.15</v>
      </c>
      <c r="C1233" s="5">
        <v>24.37</v>
      </c>
      <c r="D1233" s="5">
        <v>24.15</v>
      </c>
    </row>
    <row r="1234" spans="1:4">
      <c r="A1234" s="3">
        <v>38695</v>
      </c>
      <c r="B1234" s="5">
        <v>24.08</v>
      </c>
      <c r="C1234" s="5">
        <v>24.2</v>
      </c>
      <c r="D1234" s="5">
        <v>23.94</v>
      </c>
    </row>
    <row r="1235" spans="1:4">
      <c r="A1235" s="3">
        <v>38698</v>
      </c>
      <c r="B1235" s="5">
        <v>24.35</v>
      </c>
      <c r="C1235" s="5">
        <v>24.48</v>
      </c>
      <c r="D1235" s="5">
        <v>24.2</v>
      </c>
    </row>
    <row r="1236" spans="1:4">
      <c r="A1236" s="3">
        <v>38699</v>
      </c>
      <c r="B1236" s="5">
        <v>24.51</v>
      </c>
      <c r="C1236" s="5">
        <v>24.62</v>
      </c>
      <c r="D1236" s="5">
        <v>24.38</v>
      </c>
    </row>
    <row r="1237" spans="1:4">
      <c r="A1237" s="3">
        <v>38700</v>
      </c>
      <c r="B1237" s="5">
        <v>25.1</v>
      </c>
      <c r="C1237" s="5">
        <v>25.1</v>
      </c>
      <c r="D1237" s="5">
        <v>24.66</v>
      </c>
    </row>
    <row r="1238" spans="1:4">
      <c r="A1238" s="3">
        <v>38701</v>
      </c>
      <c r="B1238" s="5">
        <v>25.15</v>
      </c>
      <c r="C1238" s="5">
        <v>25.15</v>
      </c>
      <c r="D1238" s="5">
        <v>24.82</v>
      </c>
    </row>
    <row r="1239" spans="1:4">
      <c r="A1239" s="3">
        <v>38702</v>
      </c>
      <c r="B1239" s="5">
        <v>25.95</v>
      </c>
      <c r="C1239" s="5">
        <v>25.95</v>
      </c>
      <c r="D1239" s="5">
        <v>25.14</v>
      </c>
    </row>
    <row r="1240" spans="1:4">
      <c r="A1240" s="3">
        <v>38705</v>
      </c>
      <c r="B1240" s="5">
        <v>25.91</v>
      </c>
      <c r="C1240" s="5">
        <v>26.13</v>
      </c>
      <c r="D1240" s="5">
        <v>25.66</v>
      </c>
    </row>
    <row r="1241" spans="1:4">
      <c r="A1241" s="3">
        <v>38706</v>
      </c>
      <c r="B1241" s="5">
        <v>25.72</v>
      </c>
      <c r="C1241" s="5">
        <v>25.89</v>
      </c>
      <c r="D1241" s="5">
        <v>25.66</v>
      </c>
    </row>
    <row r="1242" spans="1:4">
      <c r="A1242" s="3">
        <v>38707</v>
      </c>
      <c r="B1242" s="5">
        <v>25.51</v>
      </c>
      <c r="C1242" s="5">
        <v>25.91</v>
      </c>
      <c r="D1242" s="5">
        <v>25.5</v>
      </c>
    </row>
    <row r="1243" spans="1:4">
      <c r="A1243" s="3">
        <v>38708</v>
      </c>
      <c r="B1243" s="5">
        <v>25.04</v>
      </c>
      <c r="C1243" s="5">
        <v>25.51</v>
      </c>
      <c r="D1243" s="5">
        <v>25.04</v>
      </c>
    </row>
    <row r="1244" spans="1:4">
      <c r="A1244" s="3">
        <v>38709</v>
      </c>
      <c r="B1244" s="5">
        <v>24.93</v>
      </c>
      <c r="C1244" s="5">
        <v>25.22</v>
      </c>
      <c r="D1244" s="5">
        <v>24.93</v>
      </c>
    </row>
    <row r="1245" spans="1:4">
      <c r="A1245" s="3">
        <v>38713</v>
      </c>
      <c r="B1245" s="5">
        <v>25.27</v>
      </c>
      <c r="C1245" s="5">
        <v>25.27</v>
      </c>
      <c r="D1245" s="5">
        <v>24.84</v>
      </c>
    </row>
    <row r="1246" spans="1:4">
      <c r="A1246" s="3">
        <v>38714</v>
      </c>
      <c r="B1246" s="5">
        <v>25.14</v>
      </c>
      <c r="C1246" s="5">
        <v>25.41</v>
      </c>
      <c r="D1246" s="5">
        <v>25</v>
      </c>
    </row>
    <row r="1247" spans="1:4">
      <c r="A1247" s="3">
        <v>38715</v>
      </c>
      <c r="B1247" s="5">
        <v>25.28</v>
      </c>
      <c r="C1247" s="5">
        <v>25.28</v>
      </c>
      <c r="D1247" s="5">
        <v>25.14</v>
      </c>
    </row>
    <row r="1248" spans="1:4">
      <c r="A1248" s="3">
        <v>38716</v>
      </c>
      <c r="B1248" s="5">
        <v>25.3</v>
      </c>
      <c r="C1248" s="5">
        <v>25.39</v>
      </c>
      <c r="D1248" s="5">
        <v>25.15</v>
      </c>
    </row>
    <row r="1249" spans="1:4">
      <c r="A1249" s="3">
        <v>38719</v>
      </c>
      <c r="B1249" s="5">
        <v>25.3</v>
      </c>
      <c r="C1249" s="5">
        <v>25.5</v>
      </c>
      <c r="D1249" s="5">
        <v>25.3</v>
      </c>
    </row>
    <row r="1250" spans="1:4">
      <c r="A1250" s="3">
        <v>38720</v>
      </c>
      <c r="B1250" s="5">
        <v>25.65</v>
      </c>
      <c r="C1250" s="5">
        <v>25.74</v>
      </c>
      <c r="D1250" s="5">
        <v>25.48</v>
      </c>
    </row>
    <row r="1251" spans="1:4">
      <c r="A1251" s="3">
        <v>38721</v>
      </c>
      <c r="B1251" s="5">
        <v>25.95</v>
      </c>
      <c r="C1251" s="5">
        <v>26.07</v>
      </c>
      <c r="D1251" s="5">
        <v>25.72</v>
      </c>
    </row>
    <row r="1252" spans="1:4">
      <c r="A1252" s="3">
        <v>38722</v>
      </c>
      <c r="B1252" s="5">
        <v>25.84</v>
      </c>
      <c r="C1252" s="5">
        <v>25.94</v>
      </c>
      <c r="D1252" s="5">
        <v>25.66</v>
      </c>
    </row>
    <row r="1253" spans="1:4">
      <c r="A1253" s="3">
        <v>38726</v>
      </c>
      <c r="B1253" s="5">
        <v>26.3</v>
      </c>
      <c r="C1253" s="5">
        <v>26.34</v>
      </c>
      <c r="D1253" s="5">
        <v>26</v>
      </c>
    </row>
    <row r="1254" spans="1:4">
      <c r="A1254" s="3">
        <v>38727</v>
      </c>
      <c r="B1254" s="5">
        <v>26.53</v>
      </c>
      <c r="C1254" s="5">
        <v>26.73</v>
      </c>
      <c r="D1254" s="5">
        <v>26.08</v>
      </c>
    </row>
    <row r="1255" spans="1:4">
      <c r="A1255" s="3">
        <v>38728</v>
      </c>
      <c r="B1255" s="5">
        <v>26.51</v>
      </c>
      <c r="C1255" s="5">
        <v>26.7</v>
      </c>
      <c r="D1255" s="5">
        <v>26.42</v>
      </c>
    </row>
    <row r="1256" spans="1:4">
      <c r="A1256" s="3">
        <v>38729</v>
      </c>
      <c r="B1256" s="5">
        <v>26.15</v>
      </c>
      <c r="C1256" s="5">
        <v>26.51</v>
      </c>
      <c r="D1256" s="5">
        <v>26.13</v>
      </c>
    </row>
    <row r="1257" spans="1:4">
      <c r="A1257" s="3">
        <v>38730</v>
      </c>
      <c r="B1257" s="5">
        <v>25.92</v>
      </c>
      <c r="C1257" s="5">
        <v>25.92</v>
      </c>
      <c r="D1257" s="5">
        <v>25.7</v>
      </c>
    </row>
    <row r="1258" spans="1:4">
      <c r="A1258" s="3">
        <v>38733</v>
      </c>
      <c r="B1258" s="5">
        <v>26.18</v>
      </c>
      <c r="C1258" s="5">
        <v>26.29</v>
      </c>
      <c r="D1258" s="5">
        <v>25.82</v>
      </c>
    </row>
    <row r="1259" spans="1:4">
      <c r="A1259" s="3">
        <v>38734</v>
      </c>
      <c r="B1259" s="5">
        <v>26.44</v>
      </c>
      <c r="C1259" s="5">
        <v>26.6</v>
      </c>
      <c r="D1259" s="5">
        <v>25.95</v>
      </c>
    </row>
    <row r="1260" spans="1:4">
      <c r="A1260" s="3">
        <v>38735</v>
      </c>
      <c r="B1260" s="5">
        <v>26.21</v>
      </c>
      <c r="C1260" s="5">
        <v>26.36</v>
      </c>
      <c r="D1260" s="5">
        <v>26.04</v>
      </c>
    </row>
    <row r="1261" spans="1:4">
      <c r="A1261" s="3">
        <v>38736</v>
      </c>
      <c r="B1261" s="5">
        <v>26.98</v>
      </c>
      <c r="C1261" s="5">
        <v>26.98</v>
      </c>
      <c r="D1261" s="5">
        <v>26.42</v>
      </c>
    </row>
    <row r="1262" spans="1:4">
      <c r="A1262" s="3">
        <v>38737</v>
      </c>
      <c r="B1262" s="5">
        <v>27.26</v>
      </c>
      <c r="C1262" s="5">
        <v>27.42</v>
      </c>
      <c r="D1262" s="5">
        <v>26.85</v>
      </c>
    </row>
    <row r="1263" spans="1:4">
      <c r="A1263" s="3">
        <v>38740</v>
      </c>
      <c r="B1263" s="5">
        <v>26.7</v>
      </c>
      <c r="C1263" s="5">
        <v>27.12</v>
      </c>
      <c r="D1263" s="5">
        <v>26.62</v>
      </c>
    </row>
    <row r="1264" spans="1:4">
      <c r="A1264" s="3">
        <v>38741</v>
      </c>
      <c r="B1264" s="5">
        <v>27.12</v>
      </c>
      <c r="C1264" s="5">
        <v>27.43</v>
      </c>
      <c r="D1264" s="5">
        <v>26.77</v>
      </c>
    </row>
    <row r="1265" spans="1:4">
      <c r="A1265" s="3">
        <v>38742</v>
      </c>
      <c r="B1265" s="5">
        <v>26.71</v>
      </c>
      <c r="C1265" s="5">
        <v>27.54</v>
      </c>
      <c r="D1265" s="5">
        <v>26.7</v>
      </c>
    </row>
    <row r="1266" spans="1:4">
      <c r="A1266" s="3">
        <v>38743</v>
      </c>
      <c r="B1266" s="5">
        <v>26.4</v>
      </c>
      <c r="C1266" s="5">
        <v>26.85</v>
      </c>
      <c r="D1266" s="5">
        <v>26.4</v>
      </c>
    </row>
    <row r="1267" spans="1:4">
      <c r="A1267" s="3">
        <v>38744</v>
      </c>
      <c r="B1267" s="5">
        <v>26.11</v>
      </c>
      <c r="C1267" s="5">
        <v>26.81</v>
      </c>
      <c r="D1267" s="5">
        <v>25.97</v>
      </c>
    </row>
    <row r="1268" spans="1:4">
      <c r="A1268" s="3">
        <v>38747</v>
      </c>
      <c r="B1268" s="5">
        <v>26.53</v>
      </c>
      <c r="C1268" s="5">
        <v>26.63</v>
      </c>
      <c r="D1268" s="5">
        <v>26.21</v>
      </c>
    </row>
    <row r="1269" spans="1:4">
      <c r="A1269" s="3">
        <v>38748</v>
      </c>
      <c r="B1269" s="5">
        <v>26.44</v>
      </c>
      <c r="C1269" s="5">
        <v>26.8</v>
      </c>
      <c r="D1269" s="5">
        <v>26.44</v>
      </c>
    </row>
    <row r="1270" spans="1:4">
      <c r="A1270" s="3">
        <v>38749</v>
      </c>
      <c r="B1270" s="5">
        <v>26.91</v>
      </c>
      <c r="C1270" s="5">
        <v>26.98</v>
      </c>
      <c r="D1270" s="5">
        <v>26.49</v>
      </c>
    </row>
    <row r="1271" spans="1:4">
      <c r="A1271" s="3">
        <v>38750</v>
      </c>
      <c r="B1271" s="5">
        <v>27.22</v>
      </c>
      <c r="C1271" s="5">
        <v>27.41</v>
      </c>
      <c r="D1271" s="5">
        <v>26.88</v>
      </c>
    </row>
    <row r="1272" spans="1:4">
      <c r="A1272" s="3">
        <v>38751</v>
      </c>
      <c r="B1272" s="5">
        <v>26.74</v>
      </c>
      <c r="C1272" s="5">
        <v>27.39</v>
      </c>
      <c r="D1272" s="5">
        <v>26.74</v>
      </c>
    </row>
    <row r="1273" spans="1:4">
      <c r="A1273" s="3">
        <v>38754</v>
      </c>
      <c r="B1273" s="5">
        <v>27.15</v>
      </c>
      <c r="C1273" s="5">
        <v>27.26</v>
      </c>
      <c r="D1273" s="5">
        <v>26.98</v>
      </c>
    </row>
    <row r="1274" spans="1:4">
      <c r="A1274" s="3">
        <v>38755</v>
      </c>
      <c r="B1274" s="5">
        <v>26.92</v>
      </c>
      <c r="C1274" s="5">
        <v>27.33</v>
      </c>
      <c r="D1274" s="5">
        <v>26.79</v>
      </c>
    </row>
    <row r="1275" spans="1:4">
      <c r="A1275" s="3">
        <v>38756</v>
      </c>
      <c r="B1275" s="5">
        <v>27.6</v>
      </c>
      <c r="C1275" s="5">
        <v>27.71</v>
      </c>
      <c r="D1275" s="5">
        <v>26.94</v>
      </c>
    </row>
    <row r="1276" spans="1:4">
      <c r="A1276" s="3">
        <v>38757</v>
      </c>
      <c r="B1276" s="5">
        <v>27.78</v>
      </c>
      <c r="C1276" s="5">
        <v>27.87</v>
      </c>
      <c r="D1276" s="5">
        <v>27.68</v>
      </c>
    </row>
    <row r="1277" spans="1:4">
      <c r="A1277" s="3">
        <v>38758</v>
      </c>
      <c r="B1277" s="5">
        <v>27.62</v>
      </c>
      <c r="C1277" s="5">
        <v>28.16</v>
      </c>
      <c r="D1277" s="5">
        <v>27.62</v>
      </c>
    </row>
    <row r="1278" spans="1:4">
      <c r="A1278" s="3">
        <v>38761</v>
      </c>
      <c r="B1278" s="5">
        <v>27.33</v>
      </c>
      <c r="C1278" s="5">
        <v>27.64</v>
      </c>
      <c r="D1278" s="5">
        <v>27.24</v>
      </c>
    </row>
    <row r="1279" spans="1:4">
      <c r="A1279" s="3">
        <v>38762</v>
      </c>
      <c r="B1279" s="5">
        <v>27.06</v>
      </c>
      <c r="C1279" s="5">
        <v>27.66</v>
      </c>
      <c r="D1279" s="5">
        <v>27.02</v>
      </c>
    </row>
    <row r="1280" spans="1:4">
      <c r="A1280" s="3">
        <v>38763</v>
      </c>
      <c r="B1280" s="5">
        <v>27.29</v>
      </c>
      <c r="C1280" s="5">
        <v>27.54</v>
      </c>
      <c r="D1280" s="5">
        <v>27.07</v>
      </c>
    </row>
    <row r="1281" spans="1:4">
      <c r="A1281" s="3">
        <v>38764</v>
      </c>
      <c r="B1281" s="5">
        <v>28.04</v>
      </c>
      <c r="C1281" s="5">
        <v>28.04</v>
      </c>
      <c r="D1281" s="5">
        <v>27.42</v>
      </c>
    </row>
    <row r="1282" spans="1:4">
      <c r="A1282" s="3">
        <v>38765</v>
      </c>
      <c r="B1282" s="5">
        <v>28.1</v>
      </c>
      <c r="C1282" s="5">
        <v>28.49</v>
      </c>
      <c r="D1282" s="5">
        <v>28.1</v>
      </c>
    </row>
    <row r="1283" spans="1:4">
      <c r="A1283" s="3">
        <v>38768</v>
      </c>
      <c r="B1283" s="5">
        <v>28.1</v>
      </c>
      <c r="C1283" s="5">
        <v>28.16</v>
      </c>
      <c r="D1283" s="5">
        <v>27.98</v>
      </c>
    </row>
    <row r="1284" spans="1:4">
      <c r="A1284" s="3">
        <v>38769</v>
      </c>
      <c r="B1284" s="5">
        <v>28.32</v>
      </c>
      <c r="C1284" s="5">
        <v>28.65</v>
      </c>
      <c r="D1284" s="5">
        <v>28.1</v>
      </c>
    </row>
    <row r="1285" spans="1:4">
      <c r="A1285" s="3">
        <v>38770</v>
      </c>
      <c r="B1285" s="5">
        <v>29.39</v>
      </c>
      <c r="C1285" s="5">
        <v>30.15</v>
      </c>
      <c r="D1285" s="5">
        <v>28.7</v>
      </c>
    </row>
    <row r="1286" spans="1:4">
      <c r="A1286" s="3">
        <v>38771</v>
      </c>
      <c r="B1286" s="5">
        <v>29.89</v>
      </c>
      <c r="C1286" s="5">
        <v>30.12</v>
      </c>
      <c r="D1286" s="5">
        <v>29.39</v>
      </c>
    </row>
    <row r="1287" spans="1:4">
      <c r="A1287" s="3">
        <v>38772</v>
      </c>
      <c r="B1287" s="5">
        <v>30.56</v>
      </c>
      <c r="C1287" s="5">
        <v>30.86</v>
      </c>
      <c r="D1287" s="5">
        <v>29.64</v>
      </c>
    </row>
    <row r="1288" spans="1:4">
      <c r="A1288" s="3">
        <v>38775</v>
      </c>
      <c r="B1288" s="5">
        <v>30.8</v>
      </c>
      <c r="C1288" s="5">
        <v>31.36</v>
      </c>
      <c r="D1288" s="5">
        <v>30.67</v>
      </c>
    </row>
    <row r="1289" spans="1:4">
      <c r="A1289" s="3">
        <v>38776</v>
      </c>
      <c r="B1289" s="5">
        <v>30.36</v>
      </c>
      <c r="C1289" s="5">
        <v>30.75</v>
      </c>
      <c r="D1289" s="5">
        <v>30.24</v>
      </c>
    </row>
    <row r="1290" spans="1:4">
      <c r="A1290" s="3">
        <v>38777</v>
      </c>
      <c r="B1290" s="5">
        <v>29.27</v>
      </c>
      <c r="C1290" s="5">
        <v>30.35</v>
      </c>
      <c r="D1290" s="5">
        <v>29.24</v>
      </c>
    </row>
    <row r="1291" spans="1:4">
      <c r="A1291" s="3">
        <v>38778</v>
      </c>
      <c r="B1291" s="5">
        <v>28.37</v>
      </c>
      <c r="C1291" s="5">
        <v>29.27</v>
      </c>
      <c r="D1291" s="5">
        <v>28.35</v>
      </c>
    </row>
    <row r="1292" spans="1:4">
      <c r="A1292" s="3">
        <v>38779</v>
      </c>
      <c r="B1292" s="5">
        <v>28.09</v>
      </c>
      <c r="C1292" s="5">
        <v>29.12</v>
      </c>
      <c r="D1292" s="5">
        <v>28.09</v>
      </c>
    </row>
    <row r="1293" spans="1:4">
      <c r="A1293" s="3">
        <v>38783</v>
      </c>
      <c r="B1293" s="5">
        <v>27.06</v>
      </c>
      <c r="C1293" s="5">
        <v>28.39</v>
      </c>
      <c r="D1293" s="5">
        <v>26.85</v>
      </c>
    </row>
    <row r="1294" spans="1:4">
      <c r="A1294" s="3">
        <v>38784</v>
      </c>
      <c r="B1294" s="5">
        <v>26.98</v>
      </c>
      <c r="C1294" s="5">
        <v>27.45</v>
      </c>
      <c r="D1294" s="5">
        <v>26.34</v>
      </c>
    </row>
    <row r="1295" spans="1:4">
      <c r="A1295" s="3">
        <v>38785</v>
      </c>
      <c r="B1295" s="5">
        <v>27.85</v>
      </c>
      <c r="C1295" s="5">
        <v>28.09</v>
      </c>
      <c r="D1295" s="5">
        <v>27.56</v>
      </c>
    </row>
    <row r="1296" spans="1:4">
      <c r="A1296" s="3">
        <v>38786</v>
      </c>
      <c r="B1296" s="5">
        <v>27.66</v>
      </c>
      <c r="C1296" s="5">
        <v>27.97</v>
      </c>
      <c r="D1296" s="5">
        <v>27.43</v>
      </c>
    </row>
    <row r="1297" spans="1:4">
      <c r="A1297" s="3">
        <v>38789</v>
      </c>
      <c r="B1297" s="5">
        <v>28.26</v>
      </c>
      <c r="C1297" s="5">
        <v>28.26</v>
      </c>
      <c r="D1297" s="5">
        <v>27.75</v>
      </c>
    </row>
    <row r="1298" spans="1:4">
      <c r="A1298" s="3">
        <v>38790</v>
      </c>
      <c r="B1298" s="5">
        <v>27.67</v>
      </c>
      <c r="C1298" s="5">
        <v>28.53</v>
      </c>
      <c r="D1298" s="5">
        <v>27.67</v>
      </c>
    </row>
    <row r="1299" spans="1:4">
      <c r="A1299" s="3">
        <v>38791</v>
      </c>
      <c r="B1299" s="5">
        <v>27.58</v>
      </c>
      <c r="C1299" s="5">
        <v>28.14</v>
      </c>
      <c r="D1299" s="5">
        <v>27.58</v>
      </c>
    </row>
    <row r="1300" spans="1:4">
      <c r="A1300" s="3">
        <v>38792</v>
      </c>
      <c r="B1300" s="5">
        <v>28.18</v>
      </c>
      <c r="C1300" s="5">
        <v>28.18</v>
      </c>
      <c r="D1300" s="5">
        <v>27.43</v>
      </c>
    </row>
    <row r="1301" spans="1:4">
      <c r="A1301" s="3">
        <v>38793</v>
      </c>
      <c r="B1301" s="5">
        <v>28.73</v>
      </c>
      <c r="C1301" s="5">
        <v>28.73</v>
      </c>
      <c r="D1301" s="5">
        <v>28.1</v>
      </c>
    </row>
    <row r="1302" spans="1:4">
      <c r="A1302" s="3">
        <v>38796</v>
      </c>
      <c r="B1302" s="5">
        <v>28.59</v>
      </c>
      <c r="C1302" s="5">
        <v>29.09</v>
      </c>
      <c r="D1302" s="5">
        <v>28.47</v>
      </c>
    </row>
    <row r="1303" spans="1:4">
      <c r="A1303" s="3">
        <v>38797</v>
      </c>
      <c r="B1303" s="5">
        <v>28.46</v>
      </c>
      <c r="C1303" s="5">
        <v>28.58</v>
      </c>
      <c r="D1303" s="5">
        <v>28.16</v>
      </c>
    </row>
    <row r="1304" spans="1:4">
      <c r="A1304" s="3">
        <v>38798</v>
      </c>
      <c r="B1304" s="5">
        <v>28.16</v>
      </c>
      <c r="C1304" s="5">
        <v>28.39</v>
      </c>
      <c r="D1304" s="5">
        <v>27.98</v>
      </c>
    </row>
    <row r="1305" spans="1:4">
      <c r="A1305" s="3">
        <v>38799</v>
      </c>
      <c r="B1305" s="5">
        <v>28.01</v>
      </c>
      <c r="C1305" s="5">
        <v>28.26</v>
      </c>
      <c r="D1305" s="5">
        <v>28.01</v>
      </c>
    </row>
    <row r="1306" spans="1:4">
      <c r="A1306" s="3">
        <v>38800</v>
      </c>
      <c r="B1306" s="5">
        <v>28.01</v>
      </c>
      <c r="C1306" s="5">
        <v>28.33</v>
      </c>
      <c r="D1306" s="5">
        <v>27.77</v>
      </c>
    </row>
    <row r="1307" spans="1:4">
      <c r="A1307" s="3">
        <v>38803</v>
      </c>
      <c r="B1307" s="5">
        <v>27.81</v>
      </c>
      <c r="C1307" s="5">
        <v>27.95</v>
      </c>
      <c r="D1307" s="5">
        <v>27.67</v>
      </c>
    </row>
    <row r="1308" spans="1:4">
      <c r="A1308" s="3">
        <v>38804</v>
      </c>
      <c r="B1308" s="5">
        <v>27.04</v>
      </c>
      <c r="C1308" s="5">
        <v>27.89</v>
      </c>
      <c r="D1308" s="5">
        <v>26.95</v>
      </c>
    </row>
    <row r="1309" spans="1:4">
      <c r="A1309" s="3">
        <v>38805</v>
      </c>
      <c r="B1309" s="5">
        <v>27.67</v>
      </c>
      <c r="C1309" s="5">
        <v>27.68</v>
      </c>
      <c r="D1309" s="5">
        <v>26.88</v>
      </c>
    </row>
    <row r="1310" spans="1:4">
      <c r="A1310" s="3">
        <v>38806</v>
      </c>
      <c r="B1310" s="5">
        <v>27.66</v>
      </c>
      <c r="C1310" s="5">
        <v>27.83</v>
      </c>
      <c r="D1310" s="5">
        <v>27.39</v>
      </c>
    </row>
    <row r="1311" spans="1:4">
      <c r="A1311" s="3">
        <v>38807</v>
      </c>
      <c r="B1311" s="5">
        <v>27.26</v>
      </c>
      <c r="C1311" s="5">
        <v>27.5</v>
      </c>
      <c r="D1311" s="5">
        <v>27.08</v>
      </c>
    </row>
    <row r="1312" spans="1:4">
      <c r="A1312" s="3">
        <v>38810</v>
      </c>
      <c r="B1312" s="5">
        <v>27.26</v>
      </c>
      <c r="C1312" s="5">
        <v>27.26</v>
      </c>
      <c r="D1312" s="5">
        <v>27.26</v>
      </c>
    </row>
    <row r="1313" spans="1:4">
      <c r="A1313" s="3">
        <v>38811</v>
      </c>
      <c r="B1313" s="5">
        <v>28.28</v>
      </c>
      <c r="C1313" s="5">
        <v>28.46</v>
      </c>
      <c r="D1313" s="5">
        <v>26.49</v>
      </c>
    </row>
    <row r="1314" spans="1:4">
      <c r="A1314" s="3">
        <v>38812</v>
      </c>
      <c r="B1314" s="5">
        <v>28.32</v>
      </c>
      <c r="C1314" s="5">
        <v>28.43</v>
      </c>
      <c r="D1314" s="5">
        <v>27.98</v>
      </c>
    </row>
    <row r="1315" spans="1:4">
      <c r="A1315" s="3">
        <v>38813</v>
      </c>
      <c r="B1315" s="5">
        <v>29.16</v>
      </c>
      <c r="C1315" s="5">
        <v>29.35</v>
      </c>
      <c r="D1315" s="5">
        <v>28.01</v>
      </c>
    </row>
    <row r="1316" spans="1:4">
      <c r="A1316" s="3">
        <v>38814</v>
      </c>
      <c r="B1316" s="5">
        <v>29.37</v>
      </c>
      <c r="C1316" s="5">
        <v>29.48</v>
      </c>
      <c r="D1316" s="5">
        <v>28.89</v>
      </c>
    </row>
    <row r="1317" spans="1:4">
      <c r="A1317" s="3">
        <v>38817</v>
      </c>
      <c r="B1317" s="5">
        <v>28.67</v>
      </c>
      <c r="C1317" s="5">
        <v>29.37</v>
      </c>
      <c r="D1317" s="5">
        <v>28.67</v>
      </c>
    </row>
    <row r="1318" spans="1:4">
      <c r="A1318" s="3">
        <v>38818</v>
      </c>
      <c r="B1318" s="5">
        <v>28.18</v>
      </c>
      <c r="C1318" s="5">
        <v>28.59</v>
      </c>
      <c r="D1318" s="5">
        <v>28.18</v>
      </c>
    </row>
    <row r="1319" spans="1:4">
      <c r="A1319" s="3">
        <v>38819</v>
      </c>
      <c r="B1319" s="5">
        <v>28.05</v>
      </c>
      <c r="C1319" s="5">
        <v>28.16</v>
      </c>
      <c r="D1319" s="5">
        <v>27.77</v>
      </c>
    </row>
    <row r="1320" spans="1:4">
      <c r="A1320" s="3">
        <v>38820</v>
      </c>
      <c r="B1320" s="5">
        <v>28.01</v>
      </c>
      <c r="C1320" s="5">
        <v>28.12</v>
      </c>
      <c r="D1320" s="5">
        <v>27.87</v>
      </c>
    </row>
    <row r="1321" spans="1:4">
      <c r="A1321" s="3">
        <v>38825</v>
      </c>
      <c r="B1321" s="5">
        <v>27.77</v>
      </c>
      <c r="C1321" s="5">
        <v>28.09</v>
      </c>
      <c r="D1321" s="5">
        <v>27.77</v>
      </c>
    </row>
    <row r="1322" spans="1:4">
      <c r="A1322" s="3">
        <v>38826</v>
      </c>
      <c r="B1322" s="5">
        <v>28.09</v>
      </c>
      <c r="C1322" s="5">
        <v>28.18</v>
      </c>
      <c r="D1322" s="5">
        <v>27.81</v>
      </c>
    </row>
    <row r="1323" spans="1:4">
      <c r="A1323" s="3">
        <v>38827</v>
      </c>
      <c r="B1323" s="5">
        <v>27.57</v>
      </c>
      <c r="C1323" s="5">
        <v>28.04</v>
      </c>
      <c r="D1323" s="5">
        <v>27.41</v>
      </c>
    </row>
    <row r="1324" spans="1:4">
      <c r="A1324" s="3">
        <v>38832</v>
      </c>
      <c r="B1324" s="5">
        <v>27.35</v>
      </c>
      <c r="C1324" s="5">
        <v>27.57</v>
      </c>
      <c r="D1324" s="5">
        <v>27.11</v>
      </c>
    </row>
    <row r="1325" spans="1:4">
      <c r="A1325" s="3">
        <v>38833</v>
      </c>
      <c r="B1325" s="5">
        <v>27.67</v>
      </c>
      <c r="C1325" s="5">
        <v>27.94</v>
      </c>
      <c r="D1325" s="5">
        <v>27.35</v>
      </c>
    </row>
    <row r="1326" spans="1:4">
      <c r="A1326" s="3">
        <v>38834</v>
      </c>
      <c r="B1326" s="5">
        <v>27.58</v>
      </c>
      <c r="C1326" s="5">
        <v>27.98</v>
      </c>
      <c r="D1326" s="5">
        <v>27.5</v>
      </c>
    </row>
    <row r="1327" spans="1:4">
      <c r="A1327" s="3">
        <v>38835</v>
      </c>
      <c r="B1327" s="5">
        <v>27.66</v>
      </c>
      <c r="C1327" s="5">
        <v>27.94</v>
      </c>
      <c r="D1327" s="5">
        <v>27.42</v>
      </c>
    </row>
    <row r="1328" spans="1:4">
      <c r="A1328" s="3">
        <v>38839</v>
      </c>
      <c r="B1328" s="5">
        <v>28.1</v>
      </c>
      <c r="C1328" s="5">
        <v>28.26</v>
      </c>
      <c r="D1328" s="5">
        <v>27.66</v>
      </c>
    </row>
    <row r="1329" spans="1:4">
      <c r="A1329" s="3">
        <v>38840</v>
      </c>
      <c r="B1329" s="5">
        <v>27.75</v>
      </c>
      <c r="C1329" s="5">
        <v>27.97</v>
      </c>
      <c r="D1329" s="5">
        <v>27.48</v>
      </c>
    </row>
    <row r="1330" spans="1:4">
      <c r="A1330" s="3">
        <v>38841</v>
      </c>
      <c r="B1330" s="5">
        <v>27.75</v>
      </c>
      <c r="C1330" s="5">
        <v>28.04</v>
      </c>
      <c r="D1330" s="5">
        <v>27.75</v>
      </c>
    </row>
    <row r="1331" spans="1:4">
      <c r="A1331" s="3">
        <v>38842</v>
      </c>
      <c r="B1331" s="5">
        <v>27.41</v>
      </c>
      <c r="C1331" s="5">
        <v>27.87</v>
      </c>
      <c r="D1331" s="5">
        <v>27.39</v>
      </c>
    </row>
    <row r="1332" spans="1:4">
      <c r="A1332" s="3">
        <v>38845</v>
      </c>
      <c r="B1332" s="5">
        <v>27.75</v>
      </c>
      <c r="C1332" s="5">
        <v>27.83</v>
      </c>
      <c r="D1332" s="5">
        <v>27.41</v>
      </c>
    </row>
    <row r="1333" spans="1:4">
      <c r="A1333" s="3">
        <v>38846</v>
      </c>
      <c r="B1333" s="5">
        <v>27.71</v>
      </c>
      <c r="C1333" s="5">
        <v>27.94</v>
      </c>
      <c r="D1333" s="5">
        <v>27.57</v>
      </c>
    </row>
    <row r="1334" spans="1:4">
      <c r="A1334" s="3">
        <v>38847</v>
      </c>
      <c r="B1334" s="5">
        <v>27.18</v>
      </c>
      <c r="C1334" s="5">
        <v>27.75</v>
      </c>
      <c r="D1334" s="5">
        <v>27.18</v>
      </c>
    </row>
    <row r="1335" spans="1:4">
      <c r="A1335" s="3">
        <v>38848</v>
      </c>
      <c r="B1335" s="5">
        <v>26.98</v>
      </c>
      <c r="C1335" s="5">
        <v>26.98</v>
      </c>
      <c r="D1335" s="5">
        <v>26.57</v>
      </c>
    </row>
    <row r="1336" spans="1:4">
      <c r="A1336" s="3">
        <v>38849</v>
      </c>
      <c r="B1336" s="5">
        <v>26.44</v>
      </c>
      <c r="C1336" s="5">
        <v>26.9</v>
      </c>
      <c r="D1336" s="5">
        <v>26.44</v>
      </c>
    </row>
    <row r="1337" spans="1:4">
      <c r="A1337" s="3">
        <v>38852</v>
      </c>
      <c r="B1337" s="5">
        <v>25.57</v>
      </c>
      <c r="C1337" s="5">
        <v>26.34</v>
      </c>
      <c r="D1337" s="5">
        <v>25.57</v>
      </c>
    </row>
    <row r="1338" spans="1:4">
      <c r="A1338" s="3">
        <v>38853</v>
      </c>
      <c r="B1338" s="5">
        <v>25.35</v>
      </c>
      <c r="C1338" s="5">
        <v>25.91</v>
      </c>
      <c r="D1338" s="5">
        <v>25.09</v>
      </c>
    </row>
    <row r="1339" spans="1:4">
      <c r="A1339" s="3">
        <v>38854</v>
      </c>
      <c r="B1339" s="5">
        <v>24.8</v>
      </c>
      <c r="C1339" s="5">
        <v>25.74</v>
      </c>
      <c r="D1339" s="5">
        <v>24.8</v>
      </c>
    </row>
    <row r="1340" spans="1:4">
      <c r="A1340" s="3">
        <v>38855</v>
      </c>
      <c r="B1340" s="5">
        <v>23.81</v>
      </c>
      <c r="C1340" s="5">
        <v>24.71</v>
      </c>
      <c r="D1340" s="5">
        <v>23.34</v>
      </c>
    </row>
    <row r="1341" spans="1:4">
      <c r="A1341" s="3">
        <v>38856</v>
      </c>
      <c r="B1341" s="5">
        <v>23.68</v>
      </c>
      <c r="C1341" s="5">
        <v>24.04</v>
      </c>
      <c r="D1341" s="5">
        <v>23.53</v>
      </c>
    </row>
    <row r="1342" spans="1:4">
      <c r="A1342" s="3">
        <v>38859</v>
      </c>
      <c r="B1342" s="5">
        <v>21.81</v>
      </c>
      <c r="C1342" s="5">
        <v>23.53</v>
      </c>
      <c r="D1342" s="5">
        <v>21.37</v>
      </c>
    </row>
    <row r="1343" spans="1:4">
      <c r="A1343" s="3">
        <v>38860</v>
      </c>
      <c r="B1343" s="5">
        <v>22.79</v>
      </c>
      <c r="C1343" s="5">
        <v>23.18</v>
      </c>
      <c r="D1343" s="5">
        <v>20.3</v>
      </c>
    </row>
    <row r="1344" spans="1:4">
      <c r="A1344" s="3">
        <v>38861</v>
      </c>
      <c r="B1344" s="5">
        <v>21.78</v>
      </c>
      <c r="C1344" s="5">
        <v>23.06</v>
      </c>
      <c r="D1344" s="5">
        <v>21.71</v>
      </c>
    </row>
    <row r="1345" spans="1:4">
      <c r="A1345" s="3">
        <v>38862</v>
      </c>
      <c r="B1345" s="5">
        <v>21.99</v>
      </c>
      <c r="C1345" s="5">
        <v>22.5</v>
      </c>
      <c r="D1345" s="5">
        <v>21.46</v>
      </c>
    </row>
    <row r="1346" spans="1:4">
      <c r="A1346" s="3">
        <v>38863</v>
      </c>
      <c r="B1346" s="5">
        <v>23.16</v>
      </c>
      <c r="C1346" s="5">
        <v>23.16</v>
      </c>
      <c r="D1346" s="5">
        <v>22.39</v>
      </c>
    </row>
    <row r="1347" spans="1:4">
      <c r="A1347" s="3">
        <v>38866</v>
      </c>
      <c r="B1347" s="5">
        <v>23.18</v>
      </c>
      <c r="C1347" s="5">
        <v>23.74</v>
      </c>
      <c r="D1347" s="5">
        <v>23.06</v>
      </c>
    </row>
    <row r="1348" spans="1:4">
      <c r="A1348" s="3">
        <v>38867</v>
      </c>
      <c r="B1348" s="5">
        <v>21.99</v>
      </c>
      <c r="C1348" s="5">
        <v>22.95</v>
      </c>
      <c r="D1348" s="5">
        <v>21.99</v>
      </c>
    </row>
    <row r="1349" spans="1:4">
      <c r="A1349" s="3">
        <v>38868</v>
      </c>
      <c r="B1349" s="5">
        <v>23.4</v>
      </c>
      <c r="C1349" s="5">
        <v>23.4</v>
      </c>
      <c r="D1349" s="5">
        <v>21.85</v>
      </c>
    </row>
    <row r="1350" spans="1:4">
      <c r="A1350" s="3">
        <v>38869</v>
      </c>
      <c r="B1350" s="5">
        <v>22.05</v>
      </c>
      <c r="C1350" s="5">
        <v>23.17</v>
      </c>
      <c r="D1350" s="5">
        <v>21.85</v>
      </c>
    </row>
    <row r="1351" spans="1:4">
      <c r="A1351" s="3">
        <v>38870</v>
      </c>
      <c r="B1351" s="5">
        <v>21.83</v>
      </c>
      <c r="C1351" s="5">
        <v>22.7</v>
      </c>
      <c r="D1351" s="5">
        <v>21.5</v>
      </c>
    </row>
    <row r="1352" spans="1:4">
      <c r="A1352" s="3">
        <v>38873</v>
      </c>
      <c r="B1352" s="5">
        <v>20.36</v>
      </c>
      <c r="C1352" s="5">
        <v>21.78</v>
      </c>
      <c r="D1352" s="5">
        <v>20.36</v>
      </c>
    </row>
    <row r="1353" spans="1:4">
      <c r="A1353" s="3">
        <v>38874</v>
      </c>
      <c r="B1353" s="5">
        <v>20.36</v>
      </c>
      <c r="C1353" s="5">
        <v>20.66</v>
      </c>
      <c r="D1353" s="5">
        <v>19.510000000000002</v>
      </c>
    </row>
    <row r="1354" spans="1:4">
      <c r="A1354" s="3">
        <v>38875</v>
      </c>
      <c r="B1354" s="5">
        <v>20.87</v>
      </c>
      <c r="C1354" s="5">
        <v>21.08</v>
      </c>
      <c r="D1354" s="5">
        <v>20.09</v>
      </c>
    </row>
    <row r="1355" spans="1:4">
      <c r="A1355" s="3">
        <v>38876</v>
      </c>
      <c r="B1355" s="5">
        <v>21.08</v>
      </c>
      <c r="C1355" s="5">
        <v>21.39</v>
      </c>
      <c r="D1355" s="5">
        <v>19.850000000000001</v>
      </c>
    </row>
    <row r="1356" spans="1:4">
      <c r="A1356" s="3">
        <v>38877</v>
      </c>
      <c r="B1356" s="5">
        <v>21.41</v>
      </c>
      <c r="C1356" s="5">
        <v>21.77</v>
      </c>
      <c r="D1356" s="5">
        <v>21.21</v>
      </c>
    </row>
    <row r="1357" spans="1:4">
      <c r="A1357" s="3">
        <v>38881</v>
      </c>
      <c r="B1357" s="5">
        <v>20.38</v>
      </c>
      <c r="C1357" s="5">
        <v>20.98</v>
      </c>
      <c r="D1357" s="5">
        <v>20.3</v>
      </c>
    </row>
    <row r="1358" spans="1:4">
      <c r="A1358" s="3">
        <v>38882</v>
      </c>
      <c r="B1358" s="5">
        <v>19.97</v>
      </c>
      <c r="C1358" s="5">
        <v>20.420000000000002</v>
      </c>
      <c r="D1358" s="5">
        <v>19.82</v>
      </c>
    </row>
    <row r="1359" spans="1:4">
      <c r="A1359" s="3">
        <v>38883</v>
      </c>
      <c r="B1359" s="5">
        <v>21.87</v>
      </c>
      <c r="C1359" s="5">
        <v>21.87</v>
      </c>
      <c r="D1359" s="5">
        <v>20.27</v>
      </c>
    </row>
    <row r="1360" spans="1:4">
      <c r="A1360" s="3">
        <v>38884</v>
      </c>
      <c r="B1360" s="5">
        <v>22.24</v>
      </c>
      <c r="C1360" s="5">
        <v>22.75</v>
      </c>
      <c r="D1360" s="5">
        <v>22.16</v>
      </c>
    </row>
    <row r="1361" spans="1:4">
      <c r="A1361" s="3">
        <v>38887</v>
      </c>
      <c r="B1361" s="5">
        <v>22.06</v>
      </c>
      <c r="C1361" s="5">
        <v>22.38</v>
      </c>
      <c r="D1361" s="5">
        <v>22</v>
      </c>
    </row>
    <row r="1362" spans="1:4">
      <c r="A1362" s="3">
        <v>38888</v>
      </c>
      <c r="B1362" s="5">
        <v>21.25</v>
      </c>
      <c r="C1362" s="5">
        <v>21.64</v>
      </c>
      <c r="D1362" s="5">
        <v>21.03</v>
      </c>
    </row>
    <row r="1363" spans="1:4">
      <c r="A1363" s="3">
        <v>38889</v>
      </c>
      <c r="B1363" s="5">
        <v>20.420000000000002</v>
      </c>
      <c r="C1363" s="5">
        <v>21.07</v>
      </c>
      <c r="D1363" s="5">
        <v>20.38</v>
      </c>
    </row>
    <row r="1364" spans="1:4">
      <c r="A1364" s="3">
        <v>38890</v>
      </c>
      <c r="B1364" s="5">
        <v>21.09</v>
      </c>
      <c r="C1364" s="5">
        <v>21.34</v>
      </c>
      <c r="D1364" s="5">
        <v>20.420000000000002</v>
      </c>
    </row>
    <row r="1365" spans="1:4">
      <c r="A1365" s="3">
        <v>38891</v>
      </c>
      <c r="B1365" s="5">
        <v>21.55</v>
      </c>
      <c r="C1365" s="5">
        <v>21.85</v>
      </c>
      <c r="D1365" s="5">
        <v>21.2</v>
      </c>
    </row>
    <row r="1366" spans="1:4">
      <c r="A1366" s="3">
        <v>38894</v>
      </c>
      <c r="B1366" s="5">
        <v>21.16</v>
      </c>
      <c r="C1366" s="5">
        <v>21.82</v>
      </c>
      <c r="D1366" s="5">
        <v>20.87</v>
      </c>
    </row>
    <row r="1367" spans="1:4">
      <c r="A1367" s="3">
        <v>38895</v>
      </c>
      <c r="B1367" s="5">
        <v>20.92</v>
      </c>
      <c r="C1367" s="5">
        <v>21.13</v>
      </c>
      <c r="D1367" s="5">
        <v>20.77</v>
      </c>
    </row>
    <row r="1368" spans="1:4">
      <c r="A1368" s="3">
        <v>38896</v>
      </c>
      <c r="B1368" s="5">
        <v>20.47</v>
      </c>
      <c r="C1368" s="5">
        <v>20.68</v>
      </c>
      <c r="D1368" s="5">
        <v>20.34</v>
      </c>
    </row>
    <row r="1369" spans="1:4">
      <c r="A1369" s="3">
        <v>38897</v>
      </c>
      <c r="B1369" s="5">
        <v>21.38</v>
      </c>
      <c r="C1369" s="5">
        <v>21.38</v>
      </c>
      <c r="D1369" s="5">
        <v>20.39</v>
      </c>
    </row>
    <row r="1370" spans="1:4">
      <c r="A1370" s="3">
        <v>38898</v>
      </c>
      <c r="B1370" s="5">
        <v>23.27</v>
      </c>
      <c r="C1370" s="5">
        <v>23.27</v>
      </c>
      <c r="D1370" s="5">
        <v>22.39</v>
      </c>
    </row>
    <row r="1371" spans="1:4">
      <c r="A1371" s="3">
        <v>38901</v>
      </c>
      <c r="B1371" s="5">
        <v>22.33</v>
      </c>
      <c r="C1371" s="5">
        <v>23.18</v>
      </c>
      <c r="D1371" s="5">
        <v>22.08</v>
      </c>
    </row>
    <row r="1372" spans="1:4">
      <c r="A1372" s="3">
        <v>38902</v>
      </c>
      <c r="B1372" s="5">
        <v>22.29</v>
      </c>
      <c r="C1372" s="5">
        <v>22.72</v>
      </c>
      <c r="D1372" s="5">
        <v>22.22</v>
      </c>
    </row>
    <row r="1373" spans="1:4">
      <c r="A1373" s="3">
        <v>38903</v>
      </c>
      <c r="B1373" s="5">
        <v>21.43</v>
      </c>
      <c r="C1373" s="5">
        <v>22.11</v>
      </c>
      <c r="D1373" s="5">
        <v>21.29</v>
      </c>
    </row>
    <row r="1374" spans="1:4">
      <c r="A1374" s="3">
        <v>38904</v>
      </c>
      <c r="B1374" s="5">
        <v>21.09</v>
      </c>
      <c r="C1374" s="5">
        <v>21.71</v>
      </c>
      <c r="D1374" s="5">
        <v>20.97</v>
      </c>
    </row>
    <row r="1375" spans="1:4">
      <c r="A1375" s="3">
        <v>38905</v>
      </c>
      <c r="B1375" s="5">
        <v>21.39</v>
      </c>
      <c r="C1375" s="5">
        <v>21.39</v>
      </c>
      <c r="D1375" s="5">
        <v>20.75</v>
      </c>
    </row>
    <row r="1376" spans="1:4">
      <c r="A1376" s="3">
        <v>38908</v>
      </c>
      <c r="B1376" s="5">
        <v>21.77</v>
      </c>
      <c r="C1376" s="5">
        <v>21.83</v>
      </c>
      <c r="D1376" s="5">
        <v>21.13</v>
      </c>
    </row>
    <row r="1377" spans="1:4">
      <c r="A1377" s="3">
        <v>38909</v>
      </c>
      <c r="B1377" s="5">
        <v>22.08</v>
      </c>
      <c r="C1377" s="5">
        <v>22.22</v>
      </c>
      <c r="D1377" s="5">
        <v>21.39</v>
      </c>
    </row>
    <row r="1378" spans="1:4">
      <c r="A1378" s="3">
        <v>38910</v>
      </c>
      <c r="B1378" s="5">
        <v>22.65</v>
      </c>
      <c r="C1378" s="5">
        <v>22.96</v>
      </c>
      <c r="D1378" s="5">
        <v>22.26</v>
      </c>
    </row>
    <row r="1379" spans="1:4">
      <c r="A1379" s="3">
        <v>38911</v>
      </c>
      <c r="B1379" s="5">
        <v>22.08</v>
      </c>
      <c r="C1379" s="5">
        <v>22.54</v>
      </c>
      <c r="D1379" s="5">
        <v>21.79</v>
      </c>
    </row>
    <row r="1380" spans="1:4">
      <c r="A1380" s="3">
        <v>38912</v>
      </c>
      <c r="B1380" s="5">
        <v>21.85</v>
      </c>
      <c r="C1380" s="5">
        <v>21.87</v>
      </c>
      <c r="D1380" s="5">
        <v>21.56</v>
      </c>
    </row>
    <row r="1381" spans="1:4">
      <c r="A1381" s="3">
        <v>38915</v>
      </c>
      <c r="B1381" s="5">
        <v>20.98</v>
      </c>
      <c r="C1381" s="5">
        <v>21.55</v>
      </c>
      <c r="D1381" s="5">
        <v>20.79</v>
      </c>
    </row>
    <row r="1382" spans="1:4">
      <c r="A1382" s="3">
        <v>38916</v>
      </c>
      <c r="B1382" s="5">
        <v>21.25</v>
      </c>
      <c r="C1382" s="5">
        <v>21.25</v>
      </c>
      <c r="D1382" s="5">
        <v>20.81</v>
      </c>
    </row>
    <row r="1383" spans="1:4">
      <c r="A1383" s="3">
        <v>38917</v>
      </c>
      <c r="B1383" s="5">
        <v>21.23</v>
      </c>
      <c r="C1383" s="5">
        <v>21.49</v>
      </c>
      <c r="D1383" s="5">
        <v>21.05</v>
      </c>
    </row>
    <row r="1384" spans="1:4">
      <c r="A1384" s="3">
        <v>38918</v>
      </c>
      <c r="B1384" s="5">
        <v>21.73</v>
      </c>
      <c r="C1384" s="5">
        <v>22.05</v>
      </c>
      <c r="D1384" s="5">
        <v>21.67</v>
      </c>
    </row>
    <row r="1385" spans="1:4">
      <c r="A1385" s="3">
        <v>38919</v>
      </c>
      <c r="B1385" s="5">
        <v>21.55</v>
      </c>
      <c r="C1385" s="5">
        <v>21.73</v>
      </c>
      <c r="D1385" s="5">
        <v>21.49</v>
      </c>
    </row>
    <row r="1386" spans="1:4">
      <c r="A1386" s="3">
        <v>38922</v>
      </c>
      <c r="B1386" s="5">
        <v>21.55</v>
      </c>
      <c r="C1386" s="5">
        <v>21.93</v>
      </c>
      <c r="D1386" s="5">
        <v>21.52</v>
      </c>
    </row>
    <row r="1387" spans="1:4">
      <c r="A1387" s="3">
        <v>38923</v>
      </c>
      <c r="B1387" s="5">
        <v>21.99</v>
      </c>
      <c r="C1387" s="5">
        <v>22.16</v>
      </c>
      <c r="D1387" s="5">
        <v>21.71</v>
      </c>
    </row>
    <row r="1388" spans="1:4">
      <c r="A1388" s="3">
        <v>38924</v>
      </c>
      <c r="B1388" s="5">
        <v>21.93</v>
      </c>
      <c r="C1388" s="5">
        <v>22.24</v>
      </c>
      <c r="D1388" s="5">
        <v>21.93</v>
      </c>
    </row>
    <row r="1389" spans="1:4">
      <c r="A1389" s="3">
        <v>38925</v>
      </c>
      <c r="B1389" s="5">
        <v>22.45</v>
      </c>
      <c r="C1389" s="5">
        <v>22.54</v>
      </c>
      <c r="D1389" s="5">
        <v>22.28</v>
      </c>
    </row>
    <row r="1390" spans="1:4">
      <c r="A1390" s="3">
        <v>38926</v>
      </c>
      <c r="B1390" s="5">
        <v>22.47</v>
      </c>
      <c r="C1390" s="5">
        <v>22.75</v>
      </c>
      <c r="D1390" s="5">
        <v>22.43</v>
      </c>
    </row>
    <row r="1391" spans="1:4">
      <c r="A1391" s="3">
        <v>38929</v>
      </c>
      <c r="B1391" s="5">
        <v>22.93</v>
      </c>
      <c r="C1391" s="5">
        <v>22.95</v>
      </c>
      <c r="D1391" s="5">
        <v>22.61</v>
      </c>
    </row>
    <row r="1392" spans="1:4">
      <c r="A1392" s="3">
        <v>38930</v>
      </c>
      <c r="B1392" s="5">
        <v>22.98</v>
      </c>
      <c r="C1392" s="5">
        <v>23.24</v>
      </c>
      <c r="D1392" s="5">
        <v>22.74</v>
      </c>
    </row>
    <row r="1393" spans="1:4">
      <c r="A1393" s="3">
        <v>38931</v>
      </c>
      <c r="B1393" s="5">
        <v>22.91</v>
      </c>
      <c r="C1393" s="5">
        <v>23.23</v>
      </c>
      <c r="D1393" s="5">
        <v>22.7</v>
      </c>
    </row>
    <row r="1394" spans="1:4">
      <c r="A1394" s="3">
        <v>38932</v>
      </c>
      <c r="B1394" s="5">
        <v>23.16</v>
      </c>
      <c r="C1394" s="5">
        <v>23.21</v>
      </c>
      <c r="D1394" s="5">
        <v>22.84</v>
      </c>
    </row>
    <row r="1395" spans="1:4">
      <c r="A1395" s="3">
        <v>38933</v>
      </c>
      <c r="B1395" s="5">
        <v>23.64</v>
      </c>
      <c r="C1395" s="5">
        <v>23.8</v>
      </c>
      <c r="D1395" s="5">
        <v>23.18</v>
      </c>
    </row>
    <row r="1396" spans="1:4">
      <c r="A1396" s="3">
        <v>38936</v>
      </c>
      <c r="B1396" s="5">
        <v>23.64</v>
      </c>
      <c r="C1396" s="5">
        <v>23.64</v>
      </c>
      <c r="D1396" s="5">
        <v>23.19</v>
      </c>
    </row>
    <row r="1397" spans="1:4">
      <c r="A1397" s="3">
        <v>38937</v>
      </c>
      <c r="B1397" s="5">
        <v>23.36</v>
      </c>
      <c r="C1397" s="5">
        <v>23.9</v>
      </c>
      <c r="D1397" s="5">
        <v>23.27</v>
      </c>
    </row>
    <row r="1398" spans="1:4">
      <c r="A1398" s="3">
        <v>38938</v>
      </c>
      <c r="B1398" s="5">
        <v>23.34</v>
      </c>
      <c r="C1398" s="5">
        <v>23.39</v>
      </c>
      <c r="D1398" s="5">
        <v>22.85</v>
      </c>
    </row>
    <row r="1399" spans="1:4">
      <c r="A1399" s="3">
        <v>38939</v>
      </c>
      <c r="B1399" s="5">
        <v>23.05</v>
      </c>
      <c r="C1399" s="5">
        <v>23.3</v>
      </c>
      <c r="D1399" s="5">
        <v>22.82</v>
      </c>
    </row>
    <row r="1400" spans="1:4">
      <c r="A1400" s="3">
        <v>38940</v>
      </c>
      <c r="B1400" s="5">
        <v>23.27</v>
      </c>
      <c r="C1400" s="5">
        <v>23.35</v>
      </c>
      <c r="D1400" s="5">
        <v>23.06</v>
      </c>
    </row>
    <row r="1401" spans="1:4">
      <c r="A1401" s="3">
        <v>38943</v>
      </c>
      <c r="B1401" s="5">
        <v>23.51</v>
      </c>
      <c r="C1401" s="5">
        <v>23.59</v>
      </c>
      <c r="D1401" s="5">
        <v>23.37</v>
      </c>
    </row>
    <row r="1402" spans="1:4">
      <c r="A1402" s="3">
        <v>38945</v>
      </c>
      <c r="B1402" s="5">
        <v>24.3</v>
      </c>
      <c r="C1402" s="5">
        <v>24.33</v>
      </c>
      <c r="D1402" s="5">
        <v>23.74</v>
      </c>
    </row>
    <row r="1403" spans="1:4">
      <c r="A1403" s="3">
        <v>38946</v>
      </c>
      <c r="B1403" s="5">
        <v>24.72</v>
      </c>
      <c r="C1403" s="5">
        <v>24.88</v>
      </c>
      <c r="D1403" s="5">
        <v>24.33</v>
      </c>
    </row>
    <row r="1404" spans="1:4">
      <c r="A1404" s="3">
        <v>38947</v>
      </c>
      <c r="B1404" s="5">
        <v>24.58</v>
      </c>
      <c r="C1404" s="5">
        <v>24.87</v>
      </c>
      <c r="D1404" s="5">
        <v>24.49</v>
      </c>
    </row>
    <row r="1405" spans="1:4">
      <c r="A1405" s="3">
        <v>38950</v>
      </c>
      <c r="B1405" s="5">
        <v>24.19</v>
      </c>
      <c r="C1405" s="5">
        <v>24.51</v>
      </c>
      <c r="D1405" s="5">
        <v>24.19</v>
      </c>
    </row>
    <row r="1406" spans="1:4">
      <c r="A1406" s="3">
        <v>38951</v>
      </c>
      <c r="B1406" s="5">
        <v>23.84</v>
      </c>
      <c r="C1406" s="5">
        <v>24.31</v>
      </c>
      <c r="D1406" s="5">
        <v>23.61</v>
      </c>
    </row>
    <row r="1407" spans="1:4">
      <c r="A1407" s="3">
        <v>38952</v>
      </c>
      <c r="B1407" s="5">
        <v>23.57</v>
      </c>
      <c r="C1407" s="5">
        <v>23.91</v>
      </c>
      <c r="D1407" s="5">
        <v>23.46</v>
      </c>
    </row>
    <row r="1408" spans="1:4">
      <c r="A1408" s="3">
        <v>38953</v>
      </c>
      <c r="B1408" s="5">
        <v>23.89</v>
      </c>
      <c r="C1408" s="5">
        <v>24.07</v>
      </c>
      <c r="D1408" s="5">
        <v>23.49</v>
      </c>
    </row>
    <row r="1409" spans="1:4">
      <c r="A1409" s="3">
        <v>38954</v>
      </c>
      <c r="B1409" s="5">
        <v>23.41</v>
      </c>
      <c r="C1409" s="5">
        <v>23.96</v>
      </c>
      <c r="D1409" s="5">
        <v>23.35</v>
      </c>
    </row>
    <row r="1410" spans="1:4">
      <c r="A1410" s="3">
        <v>38957</v>
      </c>
      <c r="B1410" s="5">
        <v>22.98</v>
      </c>
      <c r="C1410" s="5">
        <v>23.53</v>
      </c>
      <c r="D1410" s="5">
        <v>22.98</v>
      </c>
    </row>
    <row r="1411" spans="1:4">
      <c r="A1411" s="3">
        <v>38958</v>
      </c>
      <c r="B1411" s="5">
        <v>23.35</v>
      </c>
      <c r="C1411" s="5">
        <v>23.57</v>
      </c>
      <c r="D1411" s="5">
        <v>23.14</v>
      </c>
    </row>
    <row r="1412" spans="1:4">
      <c r="A1412" s="3">
        <v>38959</v>
      </c>
      <c r="B1412" s="5">
        <v>23.51</v>
      </c>
      <c r="C1412" s="5">
        <v>23.66</v>
      </c>
      <c r="D1412" s="5">
        <v>23.26</v>
      </c>
    </row>
    <row r="1413" spans="1:4">
      <c r="A1413" s="3">
        <v>38960</v>
      </c>
      <c r="B1413" s="5">
        <v>24.41</v>
      </c>
      <c r="C1413" s="5">
        <v>24.42</v>
      </c>
      <c r="D1413" s="5">
        <v>23.52</v>
      </c>
    </row>
    <row r="1414" spans="1:4">
      <c r="A1414" s="3">
        <v>38961</v>
      </c>
      <c r="B1414" s="5">
        <v>25.16</v>
      </c>
      <c r="C1414" s="5">
        <v>25.23</v>
      </c>
      <c r="D1414" s="5">
        <v>24.56</v>
      </c>
    </row>
    <row r="1415" spans="1:4">
      <c r="A1415" s="3">
        <v>38964</v>
      </c>
      <c r="B1415" s="5">
        <v>25.24</v>
      </c>
      <c r="C1415" s="5">
        <v>25.27</v>
      </c>
      <c r="D1415" s="5">
        <v>24.81</v>
      </c>
    </row>
    <row r="1416" spans="1:4">
      <c r="A1416" s="3">
        <v>38965</v>
      </c>
      <c r="B1416" s="5">
        <v>24.88</v>
      </c>
      <c r="C1416" s="5">
        <v>25.43</v>
      </c>
      <c r="D1416" s="5">
        <v>24.88</v>
      </c>
    </row>
    <row r="1417" spans="1:4">
      <c r="A1417" s="3">
        <v>38966</v>
      </c>
      <c r="B1417" s="5">
        <v>24.53</v>
      </c>
      <c r="C1417" s="5">
        <v>25.2</v>
      </c>
      <c r="D1417" s="5">
        <v>24.53</v>
      </c>
    </row>
    <row r="1418" spans="1:4">
      <c r="A1418" s="3">
        <v>38967</v>
      </c>
      <c r="B1418" s="5">
        <v>24.23</v>
      </c>
      <c r="C1418" s="5">
        <v>24.38</v>
      </c>
      <c r="D1418" s="5">
        <v>24.03</v>
      </c>
    </row>
    <row r="1419" spans="1:4">
      <c r="A1419" s="3">
        <v>38968</v>
      </c>
      <c r="B1419" s="5">
        <v>24.41</v>
      </c>
      <c r="C1419" s="5">
        <v>24.81</v>
      </c>
      <c r="D1419" s="5">
        <v>24.41</v>
      </c>
    </row>
    <row r="1420" spans="1:4">
      <c r="A1420" s="3">
        <v>38971</v>
      </c>
      <c r="B1420" s="5">
        <v>24.71</v>
      </c>
      <c r="C1420" s="5">
        <v>24.77</v>
      </c>
      <c r="D1420" s="5">
        <v>24.12</v>
      </c>
    </row>
    <row r="1421" spans="1:4">
      <c r="A1421" s="3">
        <v>38972</v>
      </c>
      <c r="B1421" s="5">
        <v>24.77</v>
      </c>
      <c r="C1421" s="5">
        <v>24.93</v>
      </c>
      <c r="D1421" s="5">
        <v>24.52</v>
      </c>
    </row>
    <row r="1422" spans="1:4">
      <c r="A1422" s="3">
        <v>38973</v>
      </c>
      <c r="B1422" s="5">
        <v>24.67</v>
      </c>
      <c r="C1422" s="5">
        <v>25.27</v>
      </c>
      <c r="D1422" s="5">
        <v>24.67</v>
      </c>
    </row>
    <row r="1423" spans="1:4">
      <c r="A1423" s="3">
        <v>38974</v>
      </c>
      <c r="B1423" s="5">
        <v>24.49</v>
      </c>
      <c r="C1423" s="5">
        <v>24.87</v>
      </c>
      <c r="D1423" s="5">
        <v>24.37</v>
      </c>
    </row>
    <row r="1424" spans="1:4">
      <c r="A1424" s="3">
        <v>38975</v>
      </c>
      <c r="B1424" s="5">
        <v>24.85</v>
      </c>
      <c r="C1424" s="5">
        <v>24.87</v>
      </c>
      <c r="D1424" s="5">
        <v>24.52</v>
      </c>
    </row>
    <row r="1425" spans="1:4">
      <c r="A1425" s="3">
        <v>38978</v>
      </c>
      <c r="B1425" s="5">
        <v>24.54</v>
      </c>
      <c r="C1425" s="5">
        <v>24.87</v>
      </c>
      <c r="D1425" s="5">
        <v>24.54</v>
      </c>
    </row>
    <row r="1426" spans="1:4">
      <c r="A1426" s="3">
        <v>38979</v>
      </c>
      <c r="B1426" s="5">
        <v>24.71</v>
      </c>
      <c r="C1426" s="5">
        <v>24.85</v>
      </c>
      <c r="D1426" s="5">
        <v>24.58</v>
      </c>
    </row>
    <row r="1427" spans="1:4">
      <c r="A1427" s="3">
        <v>38980</v>
      </c>
      <c r="B1427" s="5">
        <v>25.26</v>
      </c>
      <c r="C1427" s="5">
        <v>25.29</v>
      </c>
      <c r="D1427" s="5">
        <v>24.76</v>
      </c>
    </row>
    <row r="1428" spans="1:4">
      <c r="A1428" s="3">
        <v>38981</v>
      </c>
      <c r="B1428" s="5">
        <v>26</v>
      </c>
      <c r="C1428" s="5">
        <v>26.24</v>
      </c>
      <c r="D1428" s="5">
        <v>25.47</v>
      </c>
    </row>
    <row r="1429" spans="1:4">
      <c r="A1429" s="3">
        <v>38982</v>
      </c>
      <c r="B1429" s="5">
        <v>25.83</v>
      </c>
      <c r="C1429" s="5">
        <v>25.97</v>
      </c>
      <c r="D1429" s="5">
        <v>25.53</v>
      </c>
    </row>
    <row r="1430" spans="1:4">
      <c r="A1430" s="3">
        <v>38985</v>
      </c>
      <c r="B1430" s="5">
        <v>25.47</v>
      </c>
      <c r="C1430" s="5">
        <v>26.17</v>
      </c>
      <c r="D1430" s="5">
        <v>25.47</v>
      </c>
    </row>
    <row r="1431" spans="1:4">
      <c r="A1431" s="3">
        <v>38986</v>
      </c>
      <c r="B1431" s="5">
        <v>25.36</v>
      </c>
      <c r="C1431" s="5">
        <v>25.87</v>
      </c>
      <c r="D1431" s="5">
        <v>25.36</v>
      </c>
    </row>
    <row r="1432" spans="1:4">
      <c r="A1432" s="3">
        <v>38987</v>
      </c>
      <c r="B1432" s="5">
        <v>25.92</v>
      </c>
      <c r="C1432" s="5">
        <v>25.92</v>
      </c>
      <c r="D1432" s="5">
        <v>25.55</v>
      </c>
    </row>
    <row r="1433" spans="1:4">
      <c r="A1433" s="3">
        <v>38988</v>
      </c>
      <c r="B1433" s="5">
        <v>25.77</v>
      </c>
      <c r="C1433" s="5">
        <v>25.9</v>
      </c>
      <c r="D1433" s="5">
        <v>25.7</v>
      </c>
    </row>
    <row r="1434" spans="1:4">
      <c r="A1434" s="3">
        <v>38989</v>
      </c>
      <c r="B1434" s="5">
        <v>25.57</v>
      </c>
      <c r="C1434" s="5">
        <v>25.92</v>
      </c>
      <c r="D1434" s="5">
        <v>25.39</v>
      </c>
    </row>
    <row r="1435" spans="1:4">
      <c r="A1435" s="3">
        <v>38992</v>
      </c>
      <c r="B1435" s="5">
        <v>25.39</v>
      </c>
      <c r="C1435" s="5">
        <v>25.55</v>
      </c>
      <c r="D1435" s="5">
        <v>25.14</v>
      </c>
    </row>
    <row r="1436" spans="1:4">
      <c r="A1436" s="3">
        <v>38993</v>
      </c>
      <c r="B1436" s="5">
        <v>25.1</v>
      </c>
      <c r="C1436" s="5">
        <v>25.27</v>
      </c>
      <c r="D1436" s="5">
        <v>24.93</v>
      </c>
    </row>
    <row r="1437" spans="1:4">
      <c r="A1437" s="3">
        <v>38994</v>
      </c>
      <c r="B1437" s="5">
        <v>25.55</v>
      </c>
      <c r="C1437" s="5">
        <v>25.59</v>
      </c>
      <c r="D1437" s="5">
        <v>25.1</v>
      </c>
    </row>
    <row r="1438" spans="1:4">
      <c r="A1438" s="3">
        <v>38995</v>
      </c>
      <c r="B1438" s="5">
        <v>25.8</v>
      </c>
      <c r="C1438" s="5">
        <v>25.94</v>
      </c>
      <c r="D1438" s="5">
        <v>25.66</v>
      </c>
    </row>
    <row r="1439" spans="1:4">
      <c r="A1439" s="3">
        <v>38996</v>
      </c>
      <c r="B1439" s="5">
        <v>25.62</v>
      </c>
      <c r="C1439" s="5">
        <v>25.92</v>
      </c>
      <c r="D1439" s="5">
        <v>25.29</v>
      </c>
    </row>
    <row r="1440" spans="1:4">
      <c r="A1440" s="3">
        <v>38999</v>
      </c>
      <c r="B1440" s="5">
        <v>25.16</v>
      </c>
      <c r="C1440" s="5">
        <v>25.62</v>
      </c>
      <c r="D1440" s="5">
        <v>25.16</v>
      </c>
    </row>
    <row r="1441" spans="1:4">
      <c r="A1441" s="3">
        <v>39000</v>
      </c>
      <c r="B1441" s="5">
        <v>25.36</v>
      </c>
      <c r="C1441" s="5">
        <v>25.57</v>
      </c>
      <c r="D1441" s="5">
        <v>25.16</v>
      </c>
    </row>
    <row r="1442" spans="1:4">
      <c r="A1442" s="3">
        <v>39001</v>
      </c>
      <c r="B1442" s="5">
        <v>25.21</v>
      </c>
      <c r="C1442" s="5">
        <v>25.51</v>
      </c>
      <c r="D1442" s="5">
        <v>25.08</v>
      </c>
    </row>
    <row r="1443" spans="1:4">
      <c r="A1443" s="3">
        <v>39002</v>
      </c>
      <c r="B1443" s="5">
        <v>26.18</v>
      </c>
      <c r="C1443" s="5">
        <v>26.18</v>
      </c>
      <c r="D1443" s="5">
        <v>25.39</v>
      </c>
    </row>
    <row r="1444" spans="1:4">
      <c r="A1444" s="3">
        <v>39003</v>
      </c>
      <c r="B1444" s="5">
        <v>26.39</v>
      </c>
      <c r="C1444" s="5">
        <v>26.56</v>
      </c>
      <c r="D1444" s="5">
        <v>26.29</v>
      </c>
    </row>
    <row r="1445" spans="1:4">
      <c r="A1445" s="3">
        <v>39006</v>
      </c>
      <c r="B1445" s="5">
        <v>26.07</v>
      </c>
      <c r="C1445" s="5">
        <v>26.62</v>
      </c>
      <c r="D1445" s="5">
        <v>26.07</v>
      </c>
    </row>
    <row r="1446" spans="1:4">
      <c r="A1446" s="3">
        <v>39007</v>
      </c>
      <c r="B1446" s="5">
        <v>25.92</v>
      </c>
      <c r="C1446" s="5">
        <v>26.07</v>
      </c>
      <c r="D1446" s="5">
        <v>25.78</v>
      </c>
    </row>
    <row r="1447" spans="1:4">
      <c r="A1447" s="3">
        <v>39008</v>
      </c>
      <c r="B1447" s="5">
        <v>26.38</v>
      </c>
      <c r="C1447" s="5">
        <v>26.38</v>
      </c>
      <c r="D1447" s="5">
        <v>26.1</v>
      </c>
    </row>
    <row r="1448" spans="1:4">
      <c r="A1448" s="3">
        <v>39009</v>
      </c>
      <c r="B1448" s="5">
        <v>26.68</v>
      </c>
      <c r="C1448" s="5">
        <v>26.88</v>
      </c>
      <c r="D1448" s="5">
        <v>26.23</v>
      </c>
    </row>
    <row r="1449" spans="1:4">
      <c r="A1449" s="3">
        <v>39010</v>
      </c>
      <c r="B1449" s="5">
        <v>26.98</v>
      </c>
      <c r="C1449" s="5">
        <v>27.21</v>
      </c>
      <c r="D1449" s="5">
        <v>26.98</v>
      </c>
    </row>
    <row r="1450" spans="1:4">
      <c r="A1450" s="3">
        <v>39013</v>
      </c>
      <c r="B1450" s="5">
        <v>26.79</v>
      </c>
      <c r="C1450" s="5">
        <v>27.19</v>
      </c>
      <c r="D1450" s="5">
        <v>26.57</v>
      </c>
    </row>
    <row r="1451" spans="1:4">
      <c r="A1451" s="3">
        <v>39014</v>
      </c>
      <c r="B1451" s="5">
        <v>26.7</v>
      </c>
      <c r="C1451" s="5">
        <v>27.04</v>
      </c>
      <c r="D1451" s="5">
        <v>26.7</v>
      </c>
    </row>
    <row r="1452" spans="1:4">
      <c r="A1452" s="3">
        <v>39015</v>
      </c>
      <c r="B1452" s="5">
        <v>26.86</v>
      </c>
      <c r="C1452" s="5">
        <v>27.02</v>
      </c>
      <c r="D1452" s="5">
        <v>26.81</v>
      </c>
    </row>
    <row r="1453" spans="1:4">
      <c r="A1453" s="3">
        <v>39016</v>
      </c>
      <c r="B1453" s="5">
        <v>27.21</v>
      </c>
      <c r="C1453" s="5">
        <v>27.31</v>
      </c>
      <c r="D1453" s="5">
        <v>27.02</v>
      </c>
    </row>
    <row r="1454" spans="1:4">
      <c r="A1454" s="3">
        <v>39017</v>
      </c>
      <c r="B1454" s="5">
        <v>26.85</v>
      </c>
      <c r="C1454" s="5">
        <v>27.36</v>
      </c>
      <c r="D1454" s="5">
        <v>26.85</v>
      </c>
    </row>
    <row r="1455" spans="1:4">
      <c r="A1455" s="3">
        <v>39020</v>
      </c>
      <c r="B1455" s="5">
        <v>27.02</v>
      </c>
      <c r="C1455" s="5">
        <v>27.02</v>
      </c>
      <c r="D1455" s="5">
        <v>26.49</v>
      </c>
    </row>
    <row r="1456" spans="1:4">
      <c r="A1456" s="3">
        <v>39021</v>
      </c>
      <c r="B1456" s="5">
        <v>26.8</v>
      </c>
      <c r="C1456" s="5">
        <v>27.22</v>
      </c>
      <c r="D1456" s="5">
        <v>26.8</v>
      </c>
    </row>
    <row r="1457" spans="1:4">
      <c r="A1457" s="3">
        <v>39022</v>
      </c>
      <c r="B1457" s="5">
        <v>27.13</v>
      </c>
      <c r="C1457" s="5">
        <v>27.27</v>
      </c>
      <c r="D1457" s="5">
        <v>27</v>
      </c>
    </row>
    <row r="1458" spans="1:4">
      <c r="A1458" s="3">
        <v>39023</v>
      </c>
      <c r="B1458" s="5">
        <v>26.88</v>
      </c>
      <c r="C1458" s="5">
        <v>27.24</v>
      </c>
      <c r="D1458" s="5">
        <v>26.88</v>
      </c>
    </row>
    <row r="1459" spans="1:4">
      <c r="A1459" s="3">
        <v>39024</v>
      </c>
      <c r="B1459" s="5">
        <v>27.33</v>
      </c>
      <c r="C1459" s="5">
        <v>27.33</v>
      </c>
      <c r="D1459" s="5">
        <v>26.83</v>
      </c>
    </row>
    <row r="1460" spans="1:4">
      <c r="A1460" s="3">
        <v>39027</v>
      </c>
      <c r="B1460" s="5">
        <v>27.08</v>
      </c>
      <c r="C1460" s="5">
        <v>27.33</v>
      </c>
      <c r="D1460" s="5">
        <v>27.08</v>
      </c>
    </row>
    <row r="1461" spans="1:4">
      <c r="A1461" s="3">
        <v>39028</v>
      </c>
      <c r="B1461" s="5">
        <v>27.28</v>
      </c>
      <c r="C1461" s="5">
        <v>27.39</v>
      </c>
      <c r="D1461" s="5">
        <v>27.21</v>
      </c>
    </row>
    <row r="1462" spans="1:4">
      <c r="A1462" s="3">
        <v>39029</v>
      </c>
      <c r="B1462" s="5">
        <v>27.28</v>
      </c>
      <c r="C1462" s="5">
        <v>27.39</v>
      </c>
      <c r="D1462" s="5">
        <v>27.08</v>
      </c>
    </row>
    <row r="1463" spans="1:4">
      <c r="A1463" s="3">
        <v>39030</v>
      </c>
      <c r="B1463" s="5">
        <v>27.16</v>
      </c>
      <c r="C1463" s="5">
        <v>27.41</v>
      </c>
      <c r="D1463" s="5">
        <v>27.16</v>
      </c>
    </row>
    <row r="1464" spans="1:4">
      <c r="A1464" s="3">
        <v>39031</v>
      </c>
      <c r="B1464" s="5">
        <v>27.28</v>
      </c>
      <c r="C1464" s="5">
        <v>27.28</v>
      </c>
      <c r="D1464" s="5">
        <v>26.81</v>
      </c>
    </row>
    <row r="1465" spans="1:4">
      <c r="A1465" s="3">
        <v>39034</v>
      </c>
      <c r="B1465" s="5">
        <v>27.13</v>
      </c>
      <c r="C1465" s="5">
        <v>27.47</v>
      </c>
      <c r="D1465" s="5">
        <v>27.1</v>
      </c>
    </row>
    <row r="1466" spans="1:4">
      <c r="A1466" s="3">
        <v>39035</v>
      </c>
      <c r="B1466" s="5">
        <v>27.43</v>
      </c>
      <c r="C1466" s="5">
        <v>27.49</v>
      </c>
      <c r="D1466" s="5">
        <v>27.18</v>
      </c>
    </row>
    <row r="1467" spans="1:4">
      <c r="A1467" s="3">
        <v>39036</v>
      </c>
      <c r="B1467" s="5">
        <v>27.81</v>
      </c>
      <c r="C1467" s="5">
        <v>27.85</v>
      </c>
      <c r="D1467" s="5">
        <v>27.55</v>
      </c>
    </row>
    <row r="1468" spans="1:4">
      <c r="A1468" s="3">
        <v>39037</v>
      </c>
      <c r="B1468" s="5">
        <v>27.87</v>
      </c>
      <c r="C1468" s="5">
        <v>28.04</v>
      </c>
      <c r="D1468" s="5">
        <v>27.75</v>
      </c>
    </row>
    <row r="1469" spans="1:4">
      <c r="A1469" s="3">
        <v>39038</v>
      </c>
      <c r="B1469" s="5">
        <v>27.86</v>
      </c>
      <c r="C1469" s="5">
        <v>28.04</v>
      </c>
      <c r="D1469" s="5">
        <v>27.72</v>
      </c>
    </row>
    <row r="1470" spans="1:4">
      <c r="A1470" s="3">
        <v>39041</v>
      </c>
      <c r="B1470" s="5">
        <v>27.58</v>
      </c>
      <c r="C1470" s="5">
        <v>27.86</v>
      </c>
      <c r="D1470" s="5">
        <v>27.51</v>
      </c>
    </row>
    <row r="1471" spans="1:4">
      <c r="A1471" s="3">
        <v>39042</v>
      </c>
      <c r="B1471" s="5">
        <v>27.96</v>
      </c>
      <c r="C1471" s="5">
        <v>28.04</v>
      </c>
      <c r="D1471" s="5">
        <v>27.72</v>
      </c>
    </row>
    <row r="1472" spans="1:4">
      <c r="A1472" s="3">
        <v>39043</v>
      </c>
      <c r="B1472" s="5">
        <v>27.96</v>
      </c>
      <c r="C1472" s="5">
        <v>28.31</v>
      </c>
      <c r="D1472" s="5">
        <v>27.96</v>
      </c>
    </row>
    <row r="1473" spans="1:4">
      <c r="A1473" s="3">
        <v>39044</v>
      </c>
      <c r="B1473" s="5">
        <v>27.96</v>
      </c>
      <c r="C1473" s="5">
        <v>28.11</v>
      </c>
      <c r="D1473" s="5">
        <v>27.86</v>
      </c>
    </row>
    <row r="1474" spans="1:4">
      <c r="A1474" s="3">
        <v>39045</v>
      </c>
      <c r="B1474" s="5">
        <v>27.66</v>
      </c>
      <c r="C1474" s="5">
        <v>27.95</v>
      </c>
      <c r="D1474" s="5">
        <v>27.58</v>
      </c>
    </row>
    <row r="1475" spans="1:4">
      <c r="A1475" s="3">
        <v>39048</v>
      </c>
      <c r="B1475" s="5">
        <v>27.47</v>
      </c>
      <c r="C1475" s="5">
        <v>27.81</v>
      </c>
      <c r="D1475" s="5">
        <v>27.43</v>
      </c>
    </row>
    <row r="1476" spans="1:4">
      <c r="A1476" s="3">
        <v>39049</v>
      </c>
      <c r="B1476" s="5">
        <v>26.52</v>
      </c>
      <c r="C1476" s="5">
        <v>27.36</v>
      </c>
      <c r="D1476" s="5">
        <v>26.51</v>
      </c>
    </row>
    <row r="1477" spans="1:4">
      <c r="A1477" s="3">
        <v>39050</v>
      </c>
      <c r="B1477" s="5">
        <v>27.06</v>
      </c>
      <c r="C1477" s="5">
        <v>27.14</v>
      </c>
      <c r="D1477" s="5">
        <v>26.75</v>
      </c>
    </row>
    <row r="1478" spans="1:4">
      <c r="A1478" s="3">
        <v>39051</v>
      </c>
      <c r="B1478" s="5">
        <v>26.09</v>
      </c>
      <c r="C1478" s="5">
        <v>27.22</v>
      </c>
      <c r="D1478" s="5">
        <v>26.09</v>
      </c>
    </row>
    <row r="1479" spans="1:4">
      <c r="A1479" s="3">
        <v>39052</v>
      </c>
      <c r="B1479" s="5">
        <v>26.15</v>
      </c>
      <c r="C1479" s="5">
        <v>26.45</v>
      </c>
      <c r="D1479" s="5">
        <v>25.62</v>
      </c>
    </row>
    <row r="1480" spans="1:4">
      <c r="A1480" s="3">
        <v>39055</v>
      </c>
      <c r="B1480" s="5">
        <v>25.85</v>
      </c>
      <c r="C1480" s="5">
        <v>26.26</v>
      </c>
      <c r="D1480" s="5">
        <v>25.85</v>
      </c>
    </row>
    <row r="1481" spans="1:4">
      <c r="A1481" s="3">
        <v>39056</v>
      </c>
      <c r="B1481" s="5">
        <v>25.41</v>
      </c>
      <c r="C1481" s="5">
        <v>26.1</v>
      </c>
      <c r="D1481" s="5">
        <v>25.41</v>
      </c>
    </row>
    <row r="1482" spans="1:4">
      <c r="A1482" s="3">
        <v>39057</v>
      </c>
      <c r="B1482" s="5">
        <v>25.7</v>
      </c>
      <c r="C1482" s="5">
        <v>26</v>
      </c>
      <c r="D1482" s="5">
        <v>25.59</v>
      </c>
    </row>
    <row r="1483" spans="1:4">
      <c r="A1483" s="3">
        <v>39058</v>
      </c>
      <c r="B1483" s="5">
        <v>25.77</v>
      </c>
      <c r="C1483" s="5">
        <v>26</v>
      </c>
      <c r="D1483" s="5">
        <v>25.59</v>
      </c>
    </row>
    <row r="1484" spans="1:4">
      <c r="A1484" s="3">
        <v>39059</v>
      </c>
      <c r="B1484" s="5">
        <v>25.33</v>
      </c>
      <c r="C1484" s="5">
        <v>25.77</v>
      </c>
      <c r="D1484" s="5">
        <v>25.21</v>
      </c>
    </row>
    <row r="1485" spans="1:4">
      <c r="A1485" s="3">
        <v>39062</v>
      </c>
      <c r="B1485" s="5">
        <v>25.7</v>
      </c>
      <c r="C1485" s="5">
        <v>25.89</v>
      </c>
      <c r="D1485" s="5">
        <v>25.49</v>
      </c>
    </row>
    <row r="1486" spans="1:4">
      <c r="A1486" s="3">
        <v>39063</v>
      </c>
      <c r="B1486" s="5">
        <v>25.74</v>
      </c>
      <c r="C1486" s="5">
        <v>25.98</v>
      </c>
      <c r="D1486" s="5">
        <v>25.62</v>
      </c>
    </row>
    <row r="1487" spans="1:4">
      <c r="A1487" s="3">
        <v>39064</v>
      </c>
      <c r="B1487" s="5">
        <v>26.07</v>
      </c>
      <c r="C1487" s="5">
        <v>26.13</v>
      </c>
      <c r="D1487" s="5">
        <v>25.77</v>
      </c>
    </row>
    <row r="1488" spans="1:4">
      <c r="A1488" s="3">
        <v>39065</v>
      </c>
      <c r="B1488" s="5">
        <v>26.34</v>
      </c>
      <c r="C1488" s="5">
        <v>26.44</v>
      </c>
      <c r="D1488" s="5">
        <v>26.18</v>
      </c>
    </row>
    <row r="1489" spans="1:4">
      <c r="A1489" s="3">
        <v>39066</v>
      </c>
      <c r="B1489" s="5">
        <v>26.62</v>
      </c>
      <c r="C1489" s="5">
        <v>26.75</v>
      </c>
      <c r="D1489" s="5">
        <v>26.29</v>
      </c>
    </row>
    <row r="1490" spans="1:4">
      <c r="A1490" s="3">
        <v>39069</v>
      </c>
      <c r="B1490" s="5">
        <v>26.83</v>
      </c>
      <c r="C1490" s="5">
        <v>27.02</v>
      </c>
      <c r="D1490" s="5">
        <v>26.63</v>
      </c>
    </row>
    <row r="1491" spans="1:4">
      <c r="A1491" s="3">
        <v>39070</v>
      </c>
      <c r="B1491" s="5">
        <v>26.15</v>
      </c>
      <c r="C1491" s="5">
        <v>27</v>
      </c>
      <c r="D1491" s="5">
        <v>26.15</v>
      </c>
    </row>
    <row r="1492" spans="1:4">
      <c r="A1492" s="3">
        <v>39071</v>
      </c>
      <c r="B1492" s="5">
        <v>26.21</v>
      </c>
      <c r="C1492" s="5">
        <v>26.52</v>
      </c>
      <c r="D1492" s="5">
        <v>26.01</v>
      </c>
    </row>
    <row r="1493" spans="1:4">
      <c r="A1493" s="3">
        <v>39072</v>
      </c>
      <c r="B1493" s="5">
        <v>26.07</v>
      </c>
      <c r="C1493" s="5">
        <v>26.38</v>
      </c>
      <c r="D1493" s="5">
        <v>26.06</v>
      </c>
    </row>
    <row r="1494" spans="1:4">
      <c r="A1494" s="3">
        <v>39073</v>
      </c>
      <c r="B1494" s="5">
        <v>26.13</v>
      </c>
      <c r="C1494" s="5">
        <v>26.52</v>
      </c>
      <c r="D1494" s="5">
        <v>25.92</v>
      </c>
    </row>
    <row r="1495" spans="1:4">
      <c r="A1495" s="3">
        <v>39078</v>
      </c>
      <c r="B1495" s="5">
        <v>26.29</v>
      </c>
      <c r="C1495" s="5">
        <v>26.49</v>
      </c>
      <c r="D1495" s="5">
        <v>26.13</v>
      </c>
    </row>
    <row r="1496" spans="1:4">
      <c r="A1496" s="3">
        <v>39079</v>
      </c>
      <c r="B1496" s="5">
        <v>26.44</v>
      </c>
      <c r="C1496" s="5">
        <v>26.57</v>
      </c>
      <c r="D1496" s="5">
        <v>26.33</v>
      </c>
    </row>
    <row r="1497" spans="1:4">
      <c r="A1497" s="3">
        <v>39080</v>
      </c>
      <c r="B1497" s="5">
        <v>26.29</v>
      </c>
      <c r="C1497" s="5">
        <v>26.51</v>
      </c>
      <c r="D1497" s="5">
        <v>26.29</v>
      </c>
    </row>
    <row r="1498" spans="1:4">
      <c r="A1498" s="3">
        <v>39084</v>
      </c>
      <c r="B1498" s="5">
        <v>27.08</v>
      </c>
      <c r="C1498" s="5">
        <v>27.16</v>
      </c>
      <c r="D1498" s="5">
        <v>26.45</v>
      </c>
    </row>
    <row r="1499" spans="1:4">
      <c r="A1499" s="3">
        <v>39085</v>
      </c>
      <c r="B1499" s="5">
        <v>27.36</v>
      </c>
      <c r="C1499" s="5">
        <v>27.47</v>
      </c>
      <c r="D1499" s="5">
        <v>27.06</v>
      </c>
    </row>
    <row r="1500" spans="1:4">
      <c r="A1500" s="3">
        <v>39086</v>
      </c>
      <c r="B1500" s="5">
        <v>27.67</v>
      </c>
      <c r="C1500" s="5">
        <v>27.7</v>
      </c>
      <c r="D1500" s="5">
        <v>27.08</v>
      </c>
    </row>
    <row r="1501" spans="1:4">
      <c r="A1501" s="3">
        <v>39087</v>
      </c>
      <c r="B1501" s="5">
        <v>27.85</v>
      </c>
      <c r="C1501" s="5">
        <v>27.88</v>
      </c>
      <c r="D1501" s="5">
        <v>27.53</v>
      </c>
    </row>
    <row r="1502" spans="1:4">
      <c r="A1502" s="3">
        <v>39090</v>
      </c>
      <c r="B1502" s="5">
        <v>27.95</v>
      </c>
      <c r="C1502" s="5">
        <v>27.96</v>
      </c>
      <c r="D1502" s="5">
        <v>27.64</v>
      </c>
    </row>
    <row r="1503" spans="1:4">
      <c r="A1503" s="3">
        <v>39091</v>
      </c>
      <c r="B1503" s="5">
        <v>27.88</v>
      </c>
      <c r="C1503" s="5">
        <v>27.93</v>
      </c>
      <c r="D1503" s="5">
        <v>27.81</v>
      </c>
    </row>
    <row r="1504" spans="1:4">
      <c r="A1504" s="3">
        <v>39092</v>
      </c>
      <c r="B1504" s="5">
        <v>27.12</v>
      </c>
      <c r="C1504" s="5">
        <v>27.66</v>
      </c>
      <c r="D1504" s="5">
        <v>27.02</v>
      </c>
    </row>
    <row r="1505" spans="1:4">
      <c r="A1505" s="3">
        <v>39093</v>
      </c>
      <c r="B1505" s="5">
        <v>27.31</v>
      </c>
      <c r="C1505" s="5">
        <v>27.76</v>
      </c>
      <c r="D1505" s="5">
        <v>27.12</v>
      </c>
    </row>
    <row r="1506" spans="1:4">
      <c r="A1506" s="3">
        <v>39094</v>
      </c>
      <c r="B1506" s="5">
        <v>27.74</v>
      </c>
      <c r="C1506" s="5">
        <v>28.09</v>
      </c>
      <c r="D1506" s="5">
        <v>27.53</v>
      </c>
    </row>
    <row r="1507" spans="1:4">
      <c r="A1507" s="3">
        <v>39097</v>
      </c>
      <c r="B1507" s="5">
        <v>28.03</v>
      </c>
      <c r="C1507" s="5">
        <v>28.06</v>
      </c>
      <c r="D1507" s="5">
        <v>27.6</v>
      </c>
    </row>
    <row r="1508" spans="1:4">
      <c r="A1508" s="3">
        <v>39098</v>
      </c>
      <c r="B1508" s="5">
        <v>27.51</v>
      </c>
      <c r="C1508" s="5">
        <v>27.95</v>
      </c>
      <c r="D1508" s="5">
        <v>27.51</v>
      </c>
    </row>
    <row r="1509" spans="1:4">
      <c r="A1509" s="3">
        <v>39099</v>
      </c>
      <c r="B1509" s="5">
        <v>27.72</v>
      </c>
      <c r="C1509" s="5">
        <v>27.83</v>
      </c>
      <c r="D1509" s="5">
        <v>27.51</v>
      </c>
    </row>
    <row r="1510" spans="1:4">
      <c r="A1510" s="3">
        <v>39100</v>
      </c>
      <c r="B1510" s="5">
        <v>28.11</v>
      </c>
      <c r="C1510" s="5">
        <v>28.17</v>
      </c>
      <c r="D1510" s="5">
        <v>27.85</v>
      </c>
    </row>
    <row r="1511" spans="1:4">
      <c r="A1511" s="3">
        <v>39101</v>
      </c>
      <c r="B1511" s="5">
        <v>28.04</v>
      </c>
      <c r="C1511" s="5">
        <v>28.16</v>
      </c>
      <c r="D1511" s="5">
        <v>27.88</v>
      </c>
    </row>
    <row r="1512" spans="1:4">
      <c r="A1512" s="3">
        <v>39104</v>
      </c>
      <c r="B1512" s="5">
        <v>28.34</v>
      </c>
      <c r="C1512" s="5">
        <v>28.38</v>
      </c>
      <c r="D1512" s="5">
        <v>27.95</v>
      </c>
    </row>
    <row r="1513" spans="1:4">
      <c r="A1513" s="3">
        <v>39105</v>
      </c>
      <c r="B1513" s="5">
        <v>28.49</v>
      </c>
      <c r="C1513" s="5">
        <v>28.61</v>
      </c>
      <c r="D1513" s="5">
        <v>28.06</v>
      </c>
    </row>
    <row r="1514" spans="1:4">
      <c r="A1514" s="3">
        <v>39106</v>
      </c>
      <c r="B1514" s="5">
        <v>29.39</v>
      </c>
      <c r="C1514" s="5">
        <v>29.83</v>
      </c>
      <c r="D1514" s="5">
        <v>28.52</v>
      </c>
    </row>
    <row r="1515" spans="1:4">
      <c r="A1515" s="3">
        <v>39107</v>
      </c>
      <c r="B1515" s="5">
        <v>29.74</v>
      </c>
      <c r="C1515" s="5">
        <v>30.07</v>
      </c>
      <c r="D1515" s="5">
        <v>29.33</v>
      </c>
    </row>
    <row r="1516" spans="1:4">
      <c r="A1516" s="3">
        <v>39108</v>
      </c>
      <c r="B1516" s="5">
        <v>29.62</v>
      </c>
      <c r="C1516" s="5">
        <v>30.12</v>
      </c>
      <c r="D1516" s="5">
        <v>29.24</v>
      </c>
    </row>
    <row r="1517" spans="1:4">
      <c r="A1517" s="3">
        <v>39111</v>
      </c>
      <c r="B1517" s="5">
        <v>29.63</v>
      </c>
      <c r="C1517" s="5">
        <v>29.99</v>
      </c>
      <c r="D1517" s="5">
        <v>29.41</v>
      </c>
    </row>
    <row r="1518" spans="1:4">
      <c r="A1518" s="3">
        <v>39112</v>
      </c>
      <c r="B1518" s="5">
        <v>29.62</v>
      </c>
      <c r="C1518" s="5">
        <v>29.73</v>
      </c>
      <c r="D1518" s="5">
        <v>29.43</v>
      </c>
    </row>
    <row r="1519" spans="1:4">
      <c r="A1519" s="3">
        <v>39113</v>
      </c>
      <c r="B1519" s="5">
        <v>29.91</v>
      </c>
      <c r="C1519" s="5">
        <v>30.07</v>
      </c>
      <c r="D1519" s="5">
        <v>29.56</v>
      </c>
    </row>
    <row r="1520" spans="1:4">
      <c r="A1520" s="3">
        <v>39114</v>
      </c>
      <c r="B1520" s="5">
        <v>30.07</v>
      </c>
      <c r="C1520" s="5">
        <v>30.18</v>
      </c>
      <c r="D1520" s="5">
        <v>29.94</v>
      </c>
    </row>
    <row r="1521" spans="1:4">
      <c r="A1521" s="3">
        <v>39115</v>
      </c>
      <c r="B1521" s="5">
        <v>30.13</v>
      </c>
      <c r="C1521" s="5">
        <v>30.2</v>
      </c>
      <c r="D1521" s="5">
        <v>30.04</v>
      </c>
    </row>
    <row r="1522" spans="1:4">
      <c r="A1522" s="3">
        <v>39118</v>
      </c>
      <c r="B1522" s="5">
        <v>30.41</v>
      </c>
      <c r="C1522" s="5">
        <v>30.53</v>
      </c>
      <c r="D1522" s="5">
        <v>30.09</v>
      </c>
    </row>
    <row r="1523" spans="1:4">
      <c r="A1523" s="3">
        <v>39119</v>
      </c>
      <c r="B1523" s="5">
        <v>30.29</v>
      </c>
      <c r="C1523" s="5">
        <v>30.52</v>
      </c>
      <c r="D1523" s="5">
        <v>30.06</v>
      </c>
    </row>
    <row r="1524" spans="1:4">
      <c r="A1524" s="3">
        <v>39120</v>
      </c>
      <c r="B1524" s="5">
        <v>30.04</v>
      </c>
      <c r="C1524" s="5">
        <v>30.44</v>
      </c>
      <c r="D1524" s="5">
        <v>30.01</v>
      </c>
    </row>
    <row r="1525" spans="1:4">
      <c r="A1525" s="3">
        <v>39121</v>
      </c>
      <c r="B1525" s="5">
        <v>29.83</v>
      </c>
      <c r="C1525" s="5">
        <v>29.97</v>
      </c>
      <c r="D1525" s="5">
        <v>29.68</v>
      </c>
    </row>
    <row r="1526" spans="1:4">
      <c r="A1526" s="3">
        <v>39122</v>
      </c>
      <c r="B1526" s="5">
        <v>29.45</v>
      </c>
      <c r="C1526" s="5">
        <v>29.91</v>
      </c>
      <c r="D1526" s="5">
        <v>29.45</v>
      </c>
    </row>
    <row r="1527" spans="1:4">
      <c r="A1527" s="3">
        <v>39125</v>
      </c>
      <c r="B1527" s="5">
        <v>29.08</v>
      </c>
      <c r="C1527" s="5">
        <v>29.45</v>
      </c>
      <c r="D1527" s="5">
        <v>28.9</v>
      </c>
    </row>
    <row r="1528" spans="1:4">
      <c r="A1528" s="3">
        <v>39126</v>
      </c>
      <c r="B1528" s="5">
        <v>29.56</v>
      </c>
      <c r="C1528" s="5">
        <v>29.65</v>
      </c>
      <c r="D1528" s="5">
        <v>28.85</v>
      </c>
    </row>
    <row r="1529" spans="1:4">
      <c r="A1529" s="3">
        <v>39127</v>
      </c>
      <c r="B1529" s="5">
        <v>29.76</v>
      </c>
      <c r="C1529" s="5">
        <v>30.07</v>
      </c>
      <c r="D1529" s="5">
        <v>29.72</v>
      </c>
    </row>
    <row r="1530" spans="1:4">
      <c r="A1530" s="3">
        <v>39128</v>
      </c>
      <c r="B1530" s="5">
        <v>30.46</v>
      </c>
      <c r="C1530" s="5">
        <v>30.52</v>
      </c>
      <c r="D1530" s="5">
        <v>30.02</v>
      </c>
    </row>
    <row r="1531" spans="1:4">
      <c r="A1531" s="3">
        <v>39129</v>
      </c>
      <c r="B1531" s="5">
        <v>30.22</v>
      </c>
      <c r="C1531" s="5">
        <v>30.5</v>
      </c>
      <c r="D1531" s="5">
        <v>30.11</v>
      </c>
    </row>
    <row r="1532" spans="1:4">
      <c r="A1532" s="3">
        <v>39133</v>
      </c>
      <c r="B1532" s="5">
        <v>30.41</v>
      </c>
      <c r="C1532" s="5">
        <v>30.83</v>
      </c>
      <c r="D1532" s="5">
        <v>30.27</v>
      </c>
    </row>
    <row r="1533" spans="1:4">
      <c r="A1533" s="3">
        <v>39134</v>
      </c>
      <c r="B1533" s="5">
        <v>30.13</v>
      </c>
      <c r="C1533" s="5">
        <v>30.56</v>
      </c>
      <c r="D1533" s="5">
        <v>30.03</v>
      </c>
    </row>
    <row r="1534" spans="1:4">
      <c r="A1534" s="3">
        <v>39135</v>
      </c>
      <c r="B1534" s="5">
        <v>31.24</v>
      </c>
      <c r="C1534" s="5">
        <v>31.28</v>
      </c>
      <c r="D1534" s="5">
        <v>30.55</v>
      </c>
    </row>
    <row r="1535" spans="1:4">
      <c r="A1535" s="3">
        <v>39136</v>
      </c>
      <c r="B1535" s="5">
        <v>31.63</v>
      </c>
      <c r="C1535" s="5">
        <v>31.79</v>
      </c>
      <c r="D1535" s="5">
        <v>31.04</v>
      </c>
    </row>
    <row r="1536" spans="1:4">
      <c r="A1536" s="3">
        <v>39139</v>
      </c>
      <c r="B1536" s="5">
        <v>31.58</v>
      </c>
      <c r="C1536" s="5">
        <v>31.65</v>
      </c>
      <c r="D1536" s="5">
        <v>31.21</v>
      </c>
    </row>
    <row r="1537" spans="1:4">
      <c r="A1537" s="3">
        <v>39140</v>
      </c>
      <c r="B1537" s="5">
        <v>29.6</v>
      </c>
      <c r="C1537" s="5">
        <v>31.27</v>
      </c>
      <c r="D1537" s="5">
        <v>29.6</v>
      </c>
    </row>
    <row r="1538" spans="1:4">
      <c r="A1538" s="3">
        <v>39141</v>
      </c>
      <c r="B1538" s="5">
        <v>29.45</v>
      </c>
      <c r="C1538" s="5">
        <v>30.06</v>
      </c>
      <c r="D1538" s="5">
        <v>28.74</v>
      </c>
    </row>
    <row r="1539" spans="1:4">
      <c r="A1539" s="3">
        <v>39142</v>
      </c>
      <c r="B1539" s="5">
        <v>28.38</v>
      </c>
      <c r="C1539" s="5">
        <v>29.91</v>
      </c>
      <c r="D1539" s="5">
        <v>28.34</v>
      </c>
    </row>
    <row r="1540" spans="1:4">
      <c r="A1540" s="3">
        <v>39143</v>
      </c>
      <c r="B1540" s="5">
        <v>28.65</v>
      </c>
      <c r="C1540" s="5">
        <v>28.94</v>
      </c>
      <c r="D1540" s="5">
        <v>28.06</v>
      </c>
    </row>
    <row r="1541" spans="1:4">
      <c r="A1541" s="3">
        <v>39146</v>
      </c>
      <c r="B1541" s="5">
        <v>28.26</v>
      </c>
      <c r="C1541" s="5">
        <v>28.34</v>
      </c>
      <c r="D1541" s="5">
        <v>27.53</v>
      </c>
    </row>
    <row r="1542" spans="1:4">
      <c r="A1542" s="3">
        <v>39147</v>
      </c>
      <c r="B1542" s="5">
        <v>29.17</v>
      </c>
      <c r="C1542" s="5">
        <v>29.23</v>
      </c>
      <c r="D1542" s="5">
        <v>28.49</v>
      </c>
    </row>
    <row r="1543" spans="1:4">
      <c r="A1543" s="3">
        <v>39148</v>
      </c>
      <c r="B1543" s="5">
        <v>29.33</v>
      </c>
      <c r="C1543" s="5">
        <v>29.76</v>
      </c>
      <c r="D1543" s="5">
        <v>29.24</v>
      </c>
    </row>
    <row r="1544" spans="1:4">
      <c r="A1544" s="3">
        <v>39149</v>
      </c>
      <c r="B1544" s="5">
        <v>29.4</v>
      </c>
      <c r="C1544" s="5">
        <v>29.7</v>
      </c>
      <c r="D1544" s="5">
        <v>29.17</v>
      </c>
    </row>
    <row r="1545" spans="1:4">
      <c r="A1545" s="3">
        <v>39150</v>
      </c>
      <c r="B1545" s="5">
        <v>29.76</v>
      </c>
      <c r="C1545" s="5">
        <v>29.97</v>
      </c>
      <c r="D1545" s="5">
        <v>29.39</v>
      </c>
    </row>
    <row r="1546" spans="1:4">
      <c r="A1546" s="3">
        <v>39153</v>
      </c>
      <c r="B1546" s="5">
        <v>29.45</v>
      </c>
      <c r="C1546" s="5">
        <v>29.99</v>
      </c>
      <c r="D1546" s="5">
        <v>29.45</v>
      </c>
    </row>
    <row r="1547" spans="1:4">
      <c r="A1547" s="3">
        <v>39154</v>
      </c>
      <c r="B1547" s="5">
        <v>29</v>
      </c>
      <c r="C1547" s="5">
        <v>29.53</v>
      </c>
      <c r="D1547" s="5">
        <v>28.94</v>
      </c>
    </row>
    <row r="1548" spans="1:4">
      <c r="A1548" s="3">
        <v>39155</v>
      </c>
      <c r="B1548" s="5">
        <v>28.26</v>
      </c>
      <c r="C1548" s="5">
        <v>28.45</v>
      </c>
      <c r="D1548" s="5">
        <v>28.16</v>
      </c>
    </row>
    <row r="1549" spans="1:4">
      <c r="A1549" s="3">
        <v>39156</v>
      </c>
      <c r="B1549" s="5">
        <v>28.8</v>
      </c>
      <c r="C1549" s="5">
        <v>29.16</v>
      </c>
      <c r="D1549" s="5">
        <v>28.54</v>
      </c>
    </row>
    <row r="1550" spans="1:4">
      <c r="A1550" s="3">
        <v>39157</v>
      </c>
      <c r="B1550" s="5">
        <v>30.02</v>
      </c>
      <c r="C1550" s="5">
        <v>30.02</v>
      </c>
      <c r="D1550" s="5">
        <v>28.46</v>
      </c>
    </row>
    <row r="1551" spans="1:4">
      <c r="A1551" s="3">
        <v>39160</v>
      </c>
      <c r="B1551" s="5">
        <v>30.44</v>
      </c>
      <c r="C1551" s="5">
        <v>30.55</v>
      </c>
      <c r="D1551" s="5">
        <v>30.06</v>
      </c>
    </row>
    <row r="1552" spans="1:4">
      <c r="A1552" s="3">
        <v>39161</v>
      </c>
      <c r="B1552" s="5">
        <v>30.24</v>
      </c>
      <c r="C1552" s="5">
        <v>30.66</v>
      </c>
      <c r="D1552" s="5">
        <v>30.13</v>
      </c>
    </row>
    <row r="1553" spans="1:4">
      <c r="A1553" s="3">
        <v>39162</v>
      </c>
      <c r="B1553" s="5">
        <v>30.44</v>
      </c>
      <c r="C1553" s="5">
        <v>30.86</v>
      </c>
      <c r="D1553" s="5">
        <v>30.34</v>
      </c>
    </row>
    <row r="1554" spans="1:4">
      <c r="A1554" s="3">
        <v>39163</v>
      </c>
      <c r="B1554" s="5">
        <v>30.45</v>
      </c>
      <c r="C1554" s="5">
        <v>31.14</v>
      </c>
      <c r="D1554" s="5">
        <v>30.44</v>
      </c>
    </row>
    <row r="1555" spans="1:4">
      <c r="A1555" s="3">
        <v>39164</v>
      </c>
      <c r="B1555" s="5">
        <v>31.03</v>
      </c>
      <c r="C1555" s="5">
        <v>31.03</v>
      </c>
      <c r="D1555" s="5">
        <v>30.36</v>
      </c>
    </row>
    <row r="1556" spans="1:4">
      <c r="A1556" s="3">
        <v>39167</v>
      </c>
      <c r="B1556" s="5">
        <v>31.12</v>
      </c>
      <c r="C1556" s="5">
        <v>31.21</v>
      </c>
      <c r="D1556" s="5">
        <v>30.59</v>
      </c>
    </row>
    <row r="1557" spans="1:4">
      <c r="A1557" s="3">
        <v>39168</v>
      </c>
      <c r="B1557" s="5">
        <v>30.4</v>
      </c>
      <c r="C1557" s="5">
        <v>31.04</v>
      </c>
      <c r="D1557" s="5">
        <v>30.4</v>
      </c>
    </row>
    <row r="1558" spans="1:4">
      <c r="A1558" s="3">
        <v>39169</v>
      </c>
      <c r="B1558" s="5">
        <v>29.83</v>
      </c>
      <c r="C1558" s="5">
        <v>30.29</v>
      </c>
      <c r="D1558" s="5">
        <v>29.73</v>
      </c>
    </row>
    <row r="1559" spans="1:4">
      <c r="A1559" s="3">
        <v>39170</v>
      </c>
      <c r="B1559" s="5">
        <v>30.34</v>
      </c>
      <c r="C1559" s="5">
        <v>30.63</v>
      </c>
      <c r="D1559" s="5">
        <v>30.01</v>
      </c>
    </row>
    <row r="1560" spans="1:4">
      <c r="A1560" s="3">
        <v>39171</v>
      </c>
      <c r="B1560" s="5">
        <v>29.91</v>
      </c>
      <c r="C1560" s="5">
        <v>30.46</v>
      </c>
      <c r="D1560" s="5">
        <v>29.86</v>
      </c>
    </row>
    <row r="1561" spans="1:4">
      <c r="A1561" s="3">
        <v>39174</v>
      </c>
      <c r="B1561" s="5">
        <v>29.39</v>
      </c>
      <c r="C1561" s="5">
        <v>29.81</v>
      </c>
      <c r="D1561" s="5">
        <v>29.39</v>
      </c>
    </row>
    <row r="1562" spans="1:4">
      <c r="A1562" s="3">
        <v>39175</v>
      </c>
      <c r="B1562" s="5">
        <v>29.78</v>
      </c>
      <c r="C1562" s="5">
        <v>30.15</v>
      </c>
      <c r="D1562" s="5">
        <v>29.78</v>
      </c>
    </row>
    <row r="1563" spans="1:4">
      <c r="A1563" s="3">
        <v>39176</v>
      </c>
      <c r="B1563" s="5">
        <v>30.89</v>
      </c>
      <c r="C1563" s="5">
        <v>30.91</v>
      </c>
      <c r="D1563" s="5">
        <v>29.99</v>
      </c>
    </row>
    <row r="1564" spans="1:4">
      <c r="A1564" s="3">
        <v>39177</v>
      </c>
      <c r="B1564" s="5">
        <v>31.27</v>
      </c>
      <c r="C1564" s="5">
        <v>31.33</v>
      </c>
      <c r="D1564" s="5">
        <v>30.91</v>
      </c>
    </row>
    <row r="1565" spans="1:4">
      <c r="A1565" s="3">
        <v>39182</v>
      </c>
      <c r="B1565" s="5">
        <v>31.58</v>
      </c>
      <c r="C1565" s="5">
        <v>31.66</v>
      </c>
      <c r="D1565" s="5">
        <v>31.37</v>
      </c>
    </row>
    <row r="1566" spans="1:4">
      <c r="A1566" s="3">
        <v>39183</v>
      </c>
      <c r="B1566" s="5">
        <v>31.88</v>
      </c>
      <c r="C1566" s="5">
        <v>32</v>
      </c>
      <c r="D1566" s="5">
        <v>31.53</v>
      </c>
    </row>
    <row r="1567" spans="1:4">
      <c r="A1567" s="3">
        <v>39184</v>
      </c>
      <c r="B1567" s="5">
        <v>31.43</v>
      </c>
      <c r="C1567" s="5">
        <v>31.65</v>
      </c>
      <c r="D1567" s="5">
        <v>31.33</v>
      </c>
    </row>
    <row r="1568" spans="1:4">
      <c r="A1568" s="3">
        <v>39185</v>
      </c>
      <c r="B1568" s="5">
        <v>32.1</v>
      </c>
      <c r="C1568" s="5">
        <v>32.25</v>
      </c>
      <c r="D1568" s="5">
        <v>31.68</v>
      </c>
    </row>
    <row r="1569" spans="1:4">
      <c r="A1569" s="3">
        <v>39188</v>
      </c>
      <c r="B1569" s="5">
        <v>32.78</v>
      </c>
      <c r="C1569" s="5">
        <v>32.79</v>
      </c>
      <c r="D1569" s="5">
        <v>32.270000000000003</v>
      </c>
    </row>
    <row r="1570" spans="1:4">
      <c r="A1570" s="3">
        <v>39189</v>
      </c>
      <c r="B1570" s="5">
        <v>32.44</v>
      </c>
      <c r="C1570" s="5">
        <v>32.85</v>
      </c>
      <c r="D1570" s="5">
        <v>32.33</v>
      </c>
    </row>
    <row r="1571" spans="1:4">
      <c r="A1571" s="3">
        <v>39190</v>
      </c>
      <c r="B1571" s="5">
        <v>31.8</v>
      </c>
      <c r="C1571" s="5">
        <v>32.39</v>
      </c>
      <c r="D1571" s="5">
        <v>31.77</v>
      </c>
    </row>
    <row r="1572" spans="1:4">
      <c r="A1572" s="3">
        <v>39191</v>
      </c>
      <c r="B1572" s="5">
        <v>31.43</v>
      </c>
      <c r="C1572" s="5">
        <v>31.66</v>
      </c>
      <c r="D1572" s="5">
        <v>31.27</v>
      </c>
    </row>
    <row r="1573" spans="1:4">
      <c r="A1573" s="3">
        <v>39192</v>
      </c>
      <c r="B1573" s="5">
        <v>32.020000000000003</v>
      </c>
      <c r="C1573" s="5">
        <v>32.33</v>
      </c>
      <c r="D1573" s="5">
        <v>31.84</v>
      </c>
    </row>
    <row r="1574" spans="1:4">
      <c r="A1574" s="3">
        <v>39195</v>
      </c>
      <c r="B1574" s="5">
        <v>31.65</v>
      </c>
      <c r="C1574" s="5">
        <v>32.11</v>
      </c>
      <c r="D1574" s="5">
        <v>31.59</v>
      </c>
    </row>
    <row r="1575" spans="1:4">
      <c r="A1575" s="3">
        <v>39196</v>
      </c>
      <c r="B1575" s="5">
        <v>31.49</v>
      </c>
      <c r="C1575" s="5">
        <v>31.54</v>
      </c>
      <c r="D1575" s="5">
        <v>31.27</v>
      </c>
    </row>
    <row r="1576" spans="1:4">
      <c r="A1576" s="3">
        <v>39197</v>
      </c>
      <c r="B1576" s="5">
        <v>32.1</v>
      </c>
      <c r="C1576" s="5">
        <v>32.18</v>
      </c>
      <c r="D1576" s="5">
        <v>31.38</v>
      </c>
    </row>
    <row r="1577" spans="1:4">
      <c r="A1577" s="3">
        <v>39198</v>
      </c>
      <c r="B1577" s="5">
        <v>32.340000000000003</v>
      </c>
      <c r="C1577" s="5">
        <v>32.53</v>
      </c>
      <c r="D1577" s="5">
        <v>32.270000000000003</v>
      </c>
    </row>
    <row r="1578" spans="1:4">
      <c r="A1578" s="3">
        <v>39199</v>
      </c>
      <c r="B1578" s="5">
        <v>32.020000000000003</v>
      </c>
      <c r="C1578" s="5">
        <v>32.380000000000003</v>
      </c>
      <c r="D1578" s="5">
        <v>31.88</v>
      </c>
    </row>
    <row r="1579" spans="1:4">
      <c r="A1579" s="3">
        <v>39202</v>
      </c>
      <c r="B1579" s="5">
        <v>31.1</v>
      </c>
      <c r="C1579" s="5">
        <v>31.99</v>
      </c>
      <c r="D1579" s="5">
        <v>31.08</v>
      </c>
    </row>
    <row r="1580" spans="1:4">
      <c r="A1580" s="3">
        <v>39204</v>
      </c>
      <c r="B1580" s="5">
        <v>31.08</v>
      </c>
      <c r="C1580" s="5">
        <v>31.74</v>
      </c>
      <c r="D1580" s="5">
        <v>31</v>
      </c>
    </row>
    <row r="1581" spans="1:4">
      <c r="A1581" s="3">
        <v>39205</v>
      </c>
      <c r="B1581" s="5">
        <v>31.06</v>
      </c>
      <c r="C1581" s="5">
        <v>31.39</v>
      </c>
      <c r="D1581" s="5">
        <v>30.86</v>
      </c>
    </row>
    <row r="1582" spans="1:4">
      <c r="A1582" s="3">
        <v>39206</v>
      </c>
      <c r="B1582" s="5">
        <v>31.2</v>
      </c>
      <c r="C1582" s="5">
        <v>31.22</v>
      </c>
      <c r="D1582" s="5">
        <v>30.86</v>
      </c>
    </row>
    <row r="1583" spans="1:4">
      <c r="A1583" s="3">
        <v>39209</v>
      </c>
      <c r="B1583" s="5">
        <v>31.48</v>
      </c>
      <c r="C1583" s="5">
        <v>31.63</v>
      </c>
      <c r="D1583" s="5">
        <v>31.04</v>
      </c>
    </row>
    <row r="1584" spans="1:4">
      <c r="A1584" s="3">
        <v>39210</v>
      </c>
      <c r="B1584" s="5">
        <v>30.82</v>
      </c>
      <c r="C1584" s="5">
        <v>31.47</v>
      </c>
      <c r="D1584" s="5">
        <v>30.82</v>
      </c>
    </row>
    <row r="1585" spans="1:4">
      <c r="A1585" s="3">
        <v>39211</v>
      </c>
      <c r="B1585" s="5">
        <v>30.86</v>
      </c>
      <c r="C1585" s="5">
        <v>31.27</v>
      </c>
      <c r="D1585" s="5">
        <v>30.59</v>
      </c>
    </row>
    <row r="1586" spans="1:4">
      <c r="A1586" s="3">
        <v>39212</v>
      </c>
      <c r="B1586" s="5">
        <v>30.76</v>
      </c>
      <c r="C1586" s="5">
        <v>31.22</v>
      </c>
      <c r="D1586" s="5">
        <v>30.53</v>
      </c>
    </row>
    <row r="1587" spans="1:4">
      <c r="A1587" s="3">
        <v>39213</v>
      </c>
      <c r="B1587" s="5">
        <v>30.29</v>
      </c>
      <c r="C1587" s="5">
        <v>30.75</v>
      </c>
      <c r="D1587" s="5">
        <v>30.13</v>
      </c>
    </row>
    <row r="1588" spans="1:4">
      <c r="A1588" s="3">
        <v>39216</v>
      </c>
      <c r="B1588" s="5">
        <v>31.18</v>
      </c>
      <c r="C1588" s="5">
        <v>31.18</v>
      </c>
      <c r="D1588" s="5">
        <v>30.56</v>
      </c>
    </row>
    <row r="1589" spans="1:4">
      <c r="A1589" s="3">
        <v>39217</v>
      </c>
      <c r="B1589" s="5">
        <v>32.25</v>
      </c>
      <c r="C1589" s="5">
        <v>32.25</v>
      </c>
      <c r="D1589" s="5">
        <v>31.47</v>
      </c>
    </row>
    <row r="1590" spans="1:4">
      <c r="A1590" s="3">
        <v>39218</v>
      </c>
      <c r="B1590" s="5">
        <v>32.25</v>
      </c>
      <c r="C1590" s="5">
        <v>32.39</v>
      </c>
      <c r="D1590" s="5">
        <v>31.99</v>
      </c>
    </row>
    <row r="1591" spans="1:4">
      <c r="A1591" s="3">
        <v>39219</v>
      </c>
      <c r="B1591" s="5">
        <v>32.33</v>
      </c>
      <c r="C1591" s="5">
        <v>32.5</v>
      </c>
      <c r="D1591" s="5">
        <v>32.18</v>
      </c>
    </row>
    <row r="1592" spans="1:4">
      <c r="A1592" s="3">
        <v>39220</v>
      </c>
      <c r="B1592" s="5">
        <v>32.54</v>
      </c>
      <c r="C1592" s="5">
        <v>32.57</v>
      </c>
      <c r="D1592" s="5">
        <v>32.270000000000003</v>
      </c>
    </row>
    <row r="1593" spans="1:4">
      <c r="A1593" s="3">
        <v>39223</v>
      </c>
      <c r="B1593" s="5">
        <v>32.39</v>
      </c>
      <c r="C1593" s="5">
        <v>32.659999999999997</v>
      </c>
      <c r="D1593" s="5">
        <v>32.299999999999997</v>
      </c>
    </row>
    <row r="1594" spans="1:4">
      <c r="A1594" s="3">
        <v>39224</v>
      </c>
      <c r="B1594" s="5">
        <v>32.630000000000003</v>
      </c>
      <c r="C1594" s="5">
        <v>32.78</v>
      </c>
      <c r="D1594" s="5">
        <v>32.18</v>
      </c>
    </row>
    <row r="1595" spans="1:4">
      <c r="A1595" s="3">
        <v>39225</v>
      </c>
      <c r="B1595" s="5">
        <v>32.5</v>
      </c>
      <c r="C1595" s="5">
        <v>32.85</v>
      </c>
      <c r="D1595" s="5">
        <v>32.479999999999997</v>
      </c>
    </row>
    <row r="1596" spans="1:4">
      <c r="A1596" s="3">
        <v>39226</v>
      </c>
      <c r="B1596" s="5">
        <v>32.840000000000003</v>
      </c>
      <c r="C1596" s="5">
        <v>32.840000000000003</v>
      </c>
      <c r="D1596" s="5">
        <v>32.32</v>
      </c>
    </row>
    <row r="1597" spans="1:4">
      <c r="A1597" s="3">
        <v>39227</v>
      </c>
      <c r="B1597" s="5">
        <v>32.72</v>
      </c>
      <c r="C1597" s="5">
        <v>32.869999999999997</v>
      </c>
      <c r="D1597" s="5">
        <v>32.61</v>
      </c>
    </row>
    <row r="1598" spans="1:4">
      <c r="A1598" s="3">
        <v>39231</v>
      </c>
      <c r="B1598" s="5">
        <v>33.15</v>
      </c>
      <c r="C1598" s="5">
        <v>33.28</v>
      </c>
      <c r="D1598" s="5">
        <v>32.89</v>
      </c>
    </row>
    <row r="1599" spans="1:4">
      <c r="A1599" s="3">
        <v>39232</v>
      </c>
      <c r="B1599" s="5">
        <v>32.71</v>
      </c>
      <c r="C1599" s="5">
        <v>33.26</v>
      </c>
      <c r="D1599" s="5">
        <v>32.4</v>
      </c>
    </row>
    <row r="1600" spans="1:4">
      <c r="A1600" s="3">
        <v>39233</v>
      </c>
      <c r="B1600" s="5">
        <v>33.450000000000003</v>
      </c>
      <c r="C1600" s="5">
        <v>33.450000000000003</v>
      </c>
      <c r="D1600" s="5">
        <v>33.04</v>
      </c>
    </row>
    <row r="1601" spans="1:4">
      <c r="A1601" s="3">
        <v>39234</v>
      </c>
      <c r="B1601" s="5">
        <v>32.64</v>
      </c>
      <c r="C1601" s="5">
        <v>32.78</v>
      </c>
      <c r="D1601" s="5">
        <v>32.53</v>
      </c>
    </row>
    <row r="1602" spans="1:4">
      <c r="A1602" s="3">
        <v>39237</v>
      </c>
      <c r="B1602" s="5">
        <v>31.65</v>
      </c>
      <c r="C1602" s="5">
        <v>32.67</v>
      </c>
      <c r="D1602" s="5">
        <v>31.65</v>
      </c>
    </row>
    <row r="1603" spans="1:4">
      <c r="A1603" s="3">
        <v>39238</v>
      </c>
      <c r="B1603" s="5">
        <v>31.51</v>
      </c>
      <c r="C1603" s="5">
        <v>32.21</v>
      </c>
      <c r="D1603" s="5">
        <v>31.37</v>
      </c>
    </row>
    <row r="1604" spans="1:4">
      <c r="A1604" s="3">
        <v>39239</v>
      </c>
      <c r="B1604" s="5">
        <v>31.41</v>
      </c>
      <c r="C1604" s="5">
        <v>31.95</v>
      </c>
      <c r="D1604" s="5">
        <v>31.33</v>
      </c>
    </row>
    <row r="1605" spans="1:4">
      <c r="A1605" s="3">
        <v>39240</v>
      </c>
      <c r="B1605" s="5">
        <v>31.12</v>
      </c>
      <c r="C1605" s="5">
        <v>31.66</v>
      </c>
      <c r="D1605" s="5">
        <v>30.89</v>
      </c>
    </row>
    <row r="1606" spans="1:4">
      <c r="A1606" s="3">
        <v>39241</v>
      </c>
      <c r="B1606" s="5">
        <v>31.27</v>
      </c>
      <c r="C1606" s="5">
        <v>31.35</v>
      </c>
      <c r="D1606" s="5">
        <v>30.59</v>
      </c>
    </row>
    <row r="1607" spans="1:4">
      <c r="A1607" s="3">
        <v>39244</v>
      </c>
      <c r="B1607" s="5">
        <v>31.6</v>
      </c>
      <c r="C1607" s="5">
        <v>31.8</v>
      </c>
      <c r="D1607" s="5">
        <v>31.35</v>
      </c>
    </row>
    <row r="1608" spans="1:4">
      <c r="A1608" s="3">
        <v>39245</v>
      </c>
      <c r="B1608" s="5">
        <v>31.27</v>
      </c>
      <c r="C1608" s="5">
        <v>31.77</v>
      </c>
      <c r="D1608" s="5">
        <v>31.27</v>
      </c>
    </row>
    <row r="1609" spans="1:4">
      <c r="A1609" s="3">
        <v>39246</v>
      </c>
      <c r="B1609" s="5">
        <v>31.12</v>
      </c>
      <c r="C1609" s="5">
        <v>31.28</v>
      </c>
      <c r="D1609" s="5">
        <v>30.91</v>
      </c>
    </row>
    <row r="1610" spans="1:4">
      <c r="A1610" s="3">
        <v>39247</v>
      </c>
      <c r="B1610" s="5">
        <v>31.04</v>
      </c>
      <c r="C1610" s="5">
        <v>31.59</v>
      </c>
      <c r="D1610" s="5">
        <v>30.96</v>
      </c>
    </row>
    <row r="1611" spans="1:4">
      <c r="A1611" s="3">
        <v>39248</v>
      </c>
      <c r="B1611" s="5">
        <v>31.49</v>
      </c>
      <c r="C1611" s="5">
        <v>31.58</v>
      </c>
      <c r="D1611" s="5">
        <v>31.14</v>
      </c>
    </row>
    <row r="1612" spans="1:4">
      <c r="A1612" s="3">
        <v>39251</v>
      </c>
      <c r="B1612" s="5">
        <v>31.79</v>
      </c>
      <c r="C1612" s="5">
        <v>32.01</v>
      </c>
      <c r="D1612" s="5">
        <v>31.63</v>
      </c>
    </row>
    <row r="1613" spans="1:4">
      <c r="A1613" s="3">
        <v>39252</v>
      </c>
      <c r="B1613" s="5">
        <v>31.6</v>
      </c>
      <c r="C1613" s="5">
        <v>32.020000000000003</v>
      </c>
      <c r="D1613" s="5">
        <v>31.49</v>
      </c>
    </row>
    <row r="1614" spans="1:4">
      <c r="A1614" s="3">
        <v>39253</v>
      </c>
      <c r="B1614" s="5">
        <v>31.72</v>
      </c>
      <c r="C1614" s="5">
        <v>31.81</v>
      </c>
      <c r="D1614" s="5">
        <v>31.53</v>
      </c>
    </row>
    <row r="1615" spans="1:4">
      <c r="A1615" s="3">
        <v>39254</v>
      </c>
      <c r="B1615" s="5">
        <v>31.42</v>
      </c>
      <c r="C1615" s="5">
        <v>31.59</v>
      </c>
      <c r="D1615" s="5">
        <v>31.28</v>
      </c>
    </row>
    <row r="1616" spans="1:4">
      <c r="A1616" s="3">
        <v>39255</v>
      </c>
      <c r="B1616" s="5">
        <v>31.38</v>
      </c>
      <c r="C1616" s="5">
        <v>31.65</v>
      </c>
      <c r="D1616" s="5">
        <v>31.2</v>
      </c>
    </row>
    <row r="1617" spans="1:4">
      <c r="A1617" s="3">
        <v>39258</v>
      </c>
      <c r="B1617" s="5">
        <v>31.2</v>
      </c>
      <c r="C1617" s="5">
        <v>31.61</v>
      </c>
      <c r="D1617" s="5">
        <v>31</v>
      </c>
    </row>
    <row r="1618" spans="1:4">
      <c r="A1618" s="3">
        <v>39259</v>
      </c>
      <c r="B1618" s="5">
        <v>31.59</v>
      </c>
      <c r="C1618" s="5">
        <v>31.68</v>
      </c>
      <c r="D1618" s="5">
        <v>31.08</v>
      </c>
    </row>
    <row r="1619" spans="1:4">
      <c r="A1619" s="3">
        <v>39260</v>
      </c>
      <c r="B1619" s="5">
        <v>31.25</v>
      </c>
      <c r="C1619" s="5">
        <v>31.51</v>
      </c>
      <c r="D1619" s="5">
        <v>31.15</v>
      </c>
    </row>
    <row r="1620" spans="1:4">
      <c r="A1620" s="3">
        <v>39261</v>
      </c>
      <c r="B1620" s="5">
        <v>31.51</v>
      </c>
      <c r="C1620" s="5">
        <v>31.63</v>
      </c>
      <c r="D1620" s="5">
        <v>31.35</v>
      </c>
    </row>
    <row r="1621" spans="1:4">
      <c r="A1621" s="3">
        <v>39262</v>
      </c>
      <c r="B1621" s="5">
        <v>31.95</v>
      </c>
      <c r="C1621" s="5">
        <v>32.020000000000003</v>
      </c>
      <c r="D1621" s="5">
        <v>31.59</v>
      </c>
    </row>
    <row r="1622" spans="1:4">
      <c r="A1622" s="3">
        <v>39265</v>
      </c>
      <c r="B1622" s="5">
        <v>31.95</v>
      </c>
      <c r="C1622" s="5">
        <v>31.95</v>
      </c>
      <c r="D1622" s="5">
        <v>31.58</v>
      </c>
    </row>
    <row r="1623" spans="1:4">
      <c r="A1623" s="3">
        <v>39266</v>
      </c>
      <c r="B1623" s="5">
        <v>31.95</v>
      </c>
      <c r="C1623" s="5">
        <v>32.25</v>
      </c>
      <c r="D1623" s="5">
        <v>31.95</v>
      </c>
    </row>
    <row r="1624" spans="1:4">
      <c r="A1624" s="3">
        <v>39267</v>
      </c>
      <c r="B1624" s="5">
        <v>32.74</v>
      </c>
      <c r="C1624" s="5">
        <v>32.74</v>
      </c>
      <c r="D1624" s="5">
        <v>32.130000000000003</v>
      </c>
    </row>
    <row r="1625" spans="1:4">
      <c r="A1625" s="3">
        <v>39268</v>
      </c>
      <c r="B1625" s="5">
        <v>32.83</v>
      </c>
      <c r="C1625" s="5">
        <v>33.020000000000003</v>
      </c>
      <c r="D1625" s="5">
        <v>32.71</v>
      </c>
    </row>
    <row r="1626" spans="1:4">
      <c r="A1626" s="3">
        <v>39269</v>
      </c>
      <c r="B1626" s="5">
        <v>33.06</v>
      </c>
      <c r="C1626" s="5">
        <v>33.08</v>
      </c>
      <c r="D1626" s="5">
        <v>32.71</v>
      </c>
    </row>
    <row r="1627" spans="1:4">
      <c r="A1627" s="3">
        <v>39272</v>
      </c>
      <c r="B1627" s="5">
        <v>33.369999999999997</v>
      </c>
      <c r="C1627" s="5">
        <v>33.520000000000003</v>
      </c>
      <c r="D1627" s="5">
        <v>33.17</v>
      </c>
    </row>
    <row r="1628" spans="1:4">
      <c r="A1628" s="3">
        <v>39273</v>
      </c>
      <c r="B1628" s="5">
        <v>32.83</v>
      </c>
      <c r="C1628" s="5">
        <v>33.369999999999997</v>
      </c>
      <c r="D1628" s="5">
        <v>32.83</v>
      </c>
    </row>
    <row r="1629" spans="1:4">
      <c r="A1629" s="3">
        <v>39274</v>
      </c>
      <c r="B1629" s="5">
        <v>32.99</v>
      </c>
      <c r="C1629" s="5">
        <v>32.99</v>
      </c>
      <c r="D1629" s="5">
        <v>32.33</v>
      </c>
    </row>
    <row r="1630" spans="1:4">
      <c r="A1630" s="3">
        <v>39275</v>
      </c>
      <c r="B1630" s="5">
        <v>33.380000000000003</v>
      </c>
      <c r="C1630" s="5">
        <v>33.520000000000003</v>
      </c>
      <c r="D1630" s="5">
        <v>32.869999999999997</v>
      </c>
    </row>
    <row r="1631" spans="1:4">
      <c r="A1631" s="3">
        <v>39279</v>
      </c>
      <c r="B1631" s="5">
        <v>34.25</v>
      </c>
      <c r="C1631" s="5">
        <v>34.369999999999997</v>
      </c>
      <c r="D1631" s="5">
        <v>33.85</v>
      </c>
    </row>
    <row r="1632" spans="1:4">
      <c r="A1632" s="3">
        <v>39280</v>
      </c>
      <c r="B1632" s="5">
        <v>34.06</v>
      </c>
      <c r="C1632" s="5">
        <v>34.19</v>
      </c>
      <c r="D1632" s="5">
        <v>33.9</v>
      </c>
    </row>
    <row r="1633" spans="1:4">
      <c r="A1633" s="3">
        <v>39281</v>
      </c>
      <c r="B1633" s="5">
        <v>33.880000000000003</v>
      </c>
      <c r="C1633" s="5">
        <v>34.1</v>
      </c>
      <c r="D1633" s="5">
        <v>33.700000000000003</v>
      </c>
    </row>
    <row r="1634" spans="1:4">
      <c r="A1634" s="3">
        <v>39282</v>
      </c>
      <c r="B1634" s="5">
        <v>34.43</v>
      </c>
      <c r="C1634" s="5">
        <v>34.659999999999997</v>
      </c>
      <c r="D1634" s="5">
        <v>33.979999999999997</v>
      </c>
    </row>
    <row r="1635" spans="1:4">
      <c r="A1635" s="3">
        <v>39283</v>
      </c>
      <c r="B1635" s="5">
        <v>33.979999999999997</v>
      </c>
      <c r="C1635" s="5">
        <v>34.74</v>
      </c>
      <c r="D1635" s="5">
        <v>33.979999999999997</v>
      </c>
    </row>
    <row r="1636" spans="1:4">
      <c r="A1636" s="3">
        <v>39286</v>
      </c>
      <c r="B1636" s="5">
        <v>34.57</v>
      </c>
      <c r="C1636" s="5">
        <v>34.64</v>
      </c>
      <c r="D1636" s="5">
        <v>33.840000000000003</v>
      </c>
    </row>
    <row r="1637" spans="1:4">
      <c r="A1637" s="3">
        <v>39287</v>
      </c>
      <c r="B1637" s="5">
        <v>34.36</v>
      </c>
      <c r="C1637" s="5">
        <v>34.75</v>
      </c>
      <c r="D1637" s="5">
        <v>34.06</v>
      </c>
    </row>
    <row r="1638" spans="1:4">
      <c r="A1638" s="3">
        <v>39288</v>
      </c>
      <c r="B1638" s="5">
        <v>34.75</v>
      </c>
      <c r="C1638" s="5">
        <v>34.75</v>
      </c>
      <c r="D1638" s="5">
        <v>34.18</v>
      </c>
    </row>
    <row r="1639" spans="1:4">
      <c r="A1639" s="3">
        <v>39289</v>
      </c>
      <c r="B1639" s="5">
        <v>34.01</v>
      </c>
      <c r="C1639" s="5">
        <v>34.86</v>
      </c>
      <c r="D1639" s="5">
        <v>33.909999999999997</v>
      </c>
    </row>
    <row r="1640" spans="1:4">
      <c r="A1640" s="3">
        <v>39290</v>
      </c>
      <c r="B1640" s="5">
        <v>33.08</v>
      </c>
      <c r="C1640" s="5">
        <v>33.51</v>
      </c>
      <c r="D1640" s="5">
        <v>32.85</v>
      </c>
    </row>
    <row r="1641" spans="1:4">
      <c r="A1641" s="3">
        <v>39293</v>
      </c>
      <c r="B1641" s="5">
        <v>32.25</v>
      </c>
      <c r="C1641" s="5">
        <v>33.200000000000003</v>
      </c>
      <c r="D1641" s="5">
        <v>32.229999999999997</v>
      </c>
    </row>
    <row r="1642" spans="1:4">
      <c r="A1642" s="3">
        <v>39294</v>
      </c>
      <c r="B1642" s="5">
        <v>32.71</v>
      </c>
      <c r="C1642" s="5">
        <v>33.130000000000003</v>
      </c>
      <c r="D1642" s="5">
        <v>32.54</v>
      </c>
    </row>
    <row r="1643" spans="1:4">
      <c r="A1643" s="3">
        <v>39295</v>
      </c>
      <c r="B1643" s="5">
        <v>32.85</v>
      </c>
      <c r="C1643" s="5">
        <v>33</v>
      </c>
      <c r="D1643" s="5">
        <v>31.84</v>
      </c>
    </row>
    <row r="1644" spans="1:4">
      <c r="A1644" s="3">
        <v>39296</v>
      </c>
      <c r="B1644" s="5">
        <v>32.979999999999997</v>
      </c>
      <c r="C1644" s="5">
        <v>33.33</v>
      </c>
      <c r="D1644" s="5">
        <v>32.78</v>
      </c>
    </row>
    <row r="1645" spans="1:4">
      <c r="A1645" s="3">
        <v>39297</v>
      </c>
      <c r="B1645" s="5">
        <v>32.479999999999997</v>
      </c>
      <c r="C1645" s="5">
        <v>33.06</v>
      </c>
      <c r="D1645" s="5">
        <v>32.36</v>
      </c>
    </row>
    <row r="1646" spans="1:4">
      <c r="A1646" s="3">
        <v>39300</v>
      </c>
      <c r="B1646" s="5">
        <v>32.020000000000003</v>
      </c>
      <c r="C1646" s="5">
        <v>32.25</v>
      </c>
      <c r="D1646" s="5">
        <v>32.020000000000003</v>
      </c>
    </row>
    <row r="1647" spans="1:4">
      <c r="A1647" s="3">
        <v>39301</v>
      </c>
      <c r="B1647" s="5">
        <v>32.020000000000003</v>
      </c>
      <c r="C1647" s="5">
        <v>32.83</v>
      </c>
      <c r="D1647" s="5">
        <v>32.020000000000003</v>
      </c>
    </row>
    <row r="1648" spans="1:4">
      <c r="A1648" s="3">
        <v>39302</v>
      </c>
      <c r="B1648" s="5">
        <v>32.659999999999997</v>
      </c>
      <c r="C1648" s="5">
        <v>32.78</v>
      </c>
      <c r="D1648" s="5">
        <v>32.4</v>
      </c>
    </row>
    <row r="1649" spans="1:4">
      <c r="A1649" s="3">
        <v>39303</v>
      </c>
      <c r="B1649" s="5">
        <v>32.020000000000003</v>
      </c>
      <c r="C1649" s="5">
        <v>32.770000000000003</v>
      </c>
      <c r="D1649" s="5">
        <v>32.020000000000003</v>
      </c>
    </row>
    <row r="1650" spans="1:4">
      <c r="A1650" s="3">
        <v>39304</v>
      </c>
      <c r="B1650" s="5">
        <v>31.03</v>
      </c>
      <c r="C1650" s="5">
        <v>31.72</v>
      </c>
      <c r="D1650" s="5">
        <v>31.03</v>
      </c>
    </row>
    <row r="1651" spans="1:4">
      <c r="A1651" s="3">
        <v>39307</v>
      </c>
      <c r="B1651" s="5">
        <v>31.6</v>
      </c>
      <c r="C1651" s="5">
        <v>31.76</v>
      </c>
      <c r="D1651" s="5">
        <v>31.27</v>
      </c>
    </row>
    <row r="1652" spans="1:4">
      <c r="A1652" s="3">
        <v>39308</v>
      </c>
      <c r="B1652" s="5">
        <v>31.42</v>
      </c>
      <c r="C1652" s="5">
        <v>31.65</v>
      </c>
      <c r="D1652" s="5">
        <v>31.25</v>
      </c>
    </row>
    <row r="1653" spans="1:4">
      <c r="A1653" s="3">
        <v>39310</v>
      </c>
      <c r="B1653" s="5">
        <v>29.83</v>
      </c>
      <c r="C1653" s="5">
        <v>30.63</v>
      </c>
      <c r="D1653" s="5">
        <v>29.62</v>
      </c>
    </row>
    <row r="1654" spans="1:4">
      <c r="A1654" s="3">
        <v>39311</v>
      </c>
      <c r="B1654" s="5">
        <v>30.75</v>
      </c>
      <c r="C1654" s="5">
        <v>30.92</v>
      </c>
      <c r="D1654" s="5">
        <v>29.16</v>
      </c>
    </row>
    <row r="1655" spans="1:4">
      <c r="A1655" s="3">
        <v>39314</v>
      </c>
      <c r="B1655" s="5">
        <v>30.44</v>
      </c>
      <c r="C1655" s="5">
        <v>31.41</v>
      </c>
      <c r="D1655" s="5">
        <v>30.44</v>
      </c>
    </row>
    <row r="1656" spans="1:4">
      <c r="A1656" s="3">
        <v>39315</v>
      </c>
      <c r="B1656" s="5">
        <v>30.29</v>
      </c>
      <c r="C1656" s="5">
        <v>30.87</v>
      </c>
      <c r="D1656" s="5">
        <v>30.24</v>
      </c>
    </row>
    <row r="1657" spans="1:4">
      <c r="A1657" s="3">
        <v>39316</v>
      </c>
      <c r="B1657" s="5">
        <v>31.35</v>
      </c>
      <c r="C1657" s="5">
        <v>31.35</v>
      </c>
      <c r="D1657" s="5">
        <v>30.55</v>
      </c>
    </row>
    <row r="1658" spans="1:4">
      <c r="A1658" s="3">
        <v>39317</v>
      </c>
      <c r="B1658" s="5">
        <v>32.39</v>
      </c>
      <c r="C1658" s="5">
        <v>32.39</v>
      </c>
      <c r="D1658" s="5">
        <v>32.01</v>
      </c>
    </row>
    <row r="1659" spans="1:4">
      <c r="A1659" s="3">
        <v>39318</v>
      </c>
      <c r="B1659" s="5">
        <v>31.92</v>
      </c>
      <c r="C1659" s="5">
        <v>32.28</v>
      </c>
      <c r="D1659" s="5">
        <v>31.8</v>
      </c>
    </row>
    <row r="1660" spans="1:4">
      <c r="A1660" s="3">
        <v>39321</v>
      </c>
      <c r="B1660" s="5">
        <v>32.049999999999997</v>
      </c>
      <c r="C1660" s="5">
        <v>32.33</v>
      </c>
      <c r="D1660" s="5">
        <v>31.6</v>
      </c>
    </row>
    <row r="1661" spans="1:4">
      <c r="A1661" s="3">
        <v>39322</v>
      </c>
      <c r="B1661" s="5">
        <v>32.229999999999997</v>
      </c>
      <c r="C1661" s="5">
        <v>32.4</v>
      </c>
      <c r="D1661" s="5">
        <v>31.88</v>
      </c>
    </row>
    <row r="1662" spans="1:4">
      <c r="A1662" s="3">
        <v>39323</v>
      </c>
      <c r="B1662" s="5">
        <v>32.25</v>
      </c>
      <c r="C1662" s="5">
        <v>32.44</v>
      </c>
      <c r="D1662" s="5">
        <v>31.84</v>
      </c>
    </row>
    <row r="1663" spans="1:4">
      <c r="A1663" s="3">
        <v>39324</v>
      </c>
      <c r="B1663" s="5">
        <v>32.549999999999997</v>
      </c>
      <c r="C1663" s="5">
        <v>33.049999999999997</v>
      </c>
      <c r="D1663" s="5">
        <v>32.479999999999997</v>
      </c>
    </row>
    <row r="1664" spans="1:4">
      <c r="A1664" s="3">
        <v>39325</v>
      </c>
      <c r="B1664" s="5">
        <v>32.9</v>
      </c>
      <c r="C1664" s="5">
        <v>33.159999999999997</v>
      </c>
      <c r="D1664" s="5">
        <v>32.590000000000003</v>
      </c>
    </row>
    <row r="1665" spans="1:4">
      <c r="A1665" s="3">
        <v>39328</v>
      </c>
      <c r="B1665" s="5">
        <v>33.31</v>
      </c>
      <c r="C1665" s="5">
        <v>33.43</v>
      </c>
      <c r="D1665" s="5">
        <v>33</v>
      </c>
    </row>
    <row r="1666" spans="1:4">
      <c r="A1666" s="3">
        <v>39329</v>
      </c>
      <c r="B1666" s="5">
        <v>33.36</v>
      </c>
      <c r="C1666" s="5">
        <v>33.46</v>
      </c>
      <c r="D1666" s="5">
        <v>32.85</v>
      </c>
    </row>
    <row r="1667" spans="1:4">
      <c r="A1667" s="3">
        <v>39330</v>
      </c>
      <c r="B1667" s="5">
        <v>32.85</v>
      </c>
      <c r="C1667" s="5">
        <v>33.26</v>
      </c>
      <c r="D1667" s="5">
        <v>32.85</v>
      </c>
    </row>
    <row r="1668" spans="1:4">
      <c r="A1668" s="3">
        <v>39331</v>
      </c>
      <c r="B1668" s="5">
        <v>32.99</v>
      </c>
      <c r="C1668" s="5">
        <v>33.08</v>
      </c>
      <c r="D1668" s="5">
        <v>32.78</v>
      </c>
    </row>
    <row r="1669" spans="1:4">
      <c r="A1669" s="3">
        <v>39332</v>
      </c>
      <c r="B1669" s="5">
        <v>32.18</v>
      </c>
      <c r="C1669" s="5">
        <v>33.22</v>
      </c>
      <c r="D1669" s="5">
        <v>32.18</v>
      </c>
    </row>
    <row r="1670" spans="1:4">
      <c r="A1670" s="3">
        <v>39335</v>
      </c>
      <c r="B1670" s="5">
        <v>32.229999999999997</v>
      </c>
      <c r="C1670" s="5">
        <v>32.42</v>
      </c>
      <c r="D1670" s="5">
        <v>32.07</v>
      </c>
    </row>
    <row r="1671" spans="1:4">
      <c r="A1671" s="3">
        <v>39336</v>
      </c>
      <c r="B1671" s="5">
        <v>32.44</v>
      </c>
      <c r="C1671" s="5">
        <v>32.549999999999997</v>
      </c>
      <c r="D1671" s="5">
        <v>32.28</v>
      </c>
    </row>
    <row r="1672" spans="1:4">
      <c r="A1672" s="3">
        <v>39337</v>
      </c>
      <c r="B1672" s="5">
        <v>32.44</v>
      </c>
      <c r="C1672" s="5">
        <v>33</v>
      </c>
      <c r="D1672" s="5">
        <v>32.36</v>
      </c>
    </row>
    <row r="1673" spans="1:4">
      <c r="A1673" s="3">
        <v>39338</v>
      </c>
      <c r="B1673" s="5">
        <v>32.85</v>
      </c>
      <c r="C1673" s="5">
        <v>33.06</v>
      </c>
      <c r="D1673" s="5">
        <v>32.42</v>
      </c>
    </row>
    <row r="1674" spans="1:4">
      <c r="A1674" s="3">
        <v>39339</v>
      </c>
      <c r="B1674" s="5">
        <v>32.71</v>
      </c>
      <c r="C1674" s="5">
        <v>33.28</v>
      </c>
      <c r="D1674" s="5">
        <v>32.630000000000003</v>
      </c>
    </row>
    <row r="1675" spans="1:4">
      <c r="A1675" s="3">
        <v>39342</v>
      </c>
      <c r="B1675" s="5">
        <v>32.71</v>
      </c>
      <c r="C1675" s="5">
        <v>33.31</v>
      </c>
      <c r="D1675" s="5">
        <v>32.44</v>
      </c>
    </row>
    <row r="1676" spans="1:4">
      <c r="A1676" s="3">
        <v>39343</v>
      </c>
      <c r="B1676" s="5">
        <v>33.450000000000003</v>
      </c>
      <c r="C1676" s="5">
        <v>33.47</v>
      </c>
      <c r="D1676" s="5">
        <v>32.44</v>
      </c>
    </row>
    <row r="1677" spans="1:4">
      <c r="A1677" s="3">
        <v>39344</v>
      </c>
      <c r="B1677" s="5">
        <v>33.909999999999997</v>
      </c>
      <c r="C1677" s="5">
        <v>34.299999999999997</v>
      </c>
      <c r="D1677" s="5">
        <v>33.79</v>
      </c>
    </row>
    <row r="1678" spans="1:4">
      <c r="A1678" s="3">
        <v>39345</v>
      </c>
      <c r="B1678" s="5">
        <v>33.409999999999997</v>
      </c>
      <c r="C1678" s="5">
        <v>33.880000000000003</v>
      </c>
      <c r="D1678" s="5">
        <v>33.380000000000003</v>
      </c>
    </row>
    <row r="1679" spans="1:4">
      <c r="A1679" s="3">
        <v>39346</v>
      </c>
      <c r="B1679" s="5">
        <v>33.159999999999997</v>
      </c>
      <c r="C1679" s="5">
        <v>33.43</v>
      </c>
      <c r="D1679" s="5">
        <v>33.119999999999997</v>
      </c>
    </row>
    <row r="1680" spans="1:4">
      <c r="A1680" s="3">
        <v>39349</v>
      </c>
      <c r="B1680" s="5">
        <v>32.94</v>
      </c>
      <c r="C1680" s="5">
        <v>33.25</v>
      </c>
      <c r="D1680" s="5">
        <v>32.94</v>
      </c>
    </row>
    <row r="1681" spans="1:4">
      <c r="A1681" s="3">
        <v>39350</v>
      </c>
      <c r="B1681" s="5">
        <v>33.08</v>
      </c>
      <c r="C1681" s="5">
        <v>33.18</v>
      </c>
      <c r="D1681" s="5">
        <v>32.85</v>
      </c>
    </row>
    <row r="1682" spans="1:4">
      <c r="A1682" s="3">
        <v>39351</v>
      </c>
      <c r="B1682" s="5">
        <v>33.68</v>
      </c>
      <c r="C1682" s="5">
        <v>33.68</v>
      </c>
      <c r="D1682" s="5">
        <v>33.159999999999997</v>
      </c>
    </row>
    <row r="1683" spans="1:4">
      <c r="A1683" s="3">
        <v>39352</v>
      </c>
      <c r="B1683" s="5">
        <v>33.72</v>
      </c>
      <c r="C1683" s="5">
        <v>34.06</v>
      </c>
      <c r="D1683" s="5">
        <v>33.72</v>
      </c>
    </row>
    <row r="1684" spans="1:4">
      <c r="A1684" s="3">
        <v>39353</v>
      </c>
      <c r="B1684" s="5">
        <v>33.68</v>
      </c>
      <c r="C1684" s="5">
        <v>34.01</v>
      </c>
      <c r="D1684" s="5">
        <v>33.68</v>
      </c>
    </row>
    <row r="1685" spans="1:4">
      <c r="A1685" s="3">
        <v>39356</v>
      </c>
      <c r="B1685" s="5">
        <v>33.61</v>
      </c>
      <c r="C1685" s="5">
        <v>33.61</v>
      </c>
      <c r="D1685" s="5">
        <v>33.380000000000003</v>
      </c>
    </row>
    <row r="1686" spans="1:4">
      <c r="A1686" s="3">
        <v>39357</v>
      </c>
      <c r="B1686" s="5">
        <v>33.64</v>
      </c>
      <c r="C1686" s="5">
        <v>33.909999999999997</v>
      </c>
      <c r="D1686" s="5">
        <v>33.61</v>
      </c>
    </row>
    <row r="1687" spans="1:4">
      <c r="A1687" s="3">
        <v>39358</v>
      </c>
      <c r="B1687" s="5">
        <v>33.159999999999997</v>
      </c>
      <c r="C1687" s="5">
        <v>33.869999999999997</v>
      </c>
      <c r="D1687" s="5">
        <v>33.130000000000003</v>
      </c>
    </row>
    <row r="1688" spans="1:4">
      <c r="A1688" s="3">
        <v>39359</v>
      </c>
      <c r="B1688" s="5">
        <v>33.700000000000003</v>
      </c>
      <c r="C1688" s="5">
        <v>33.700000000000003</v>
      </c>
      <c r="D1688" s="5">
        <v>33.18</v>
      </c>
    </row>
    <row r="1689" spans="1:4">
      <c r="A1689" s="3">
        <v>39360</v>
      </c>
      <c r="B1689" s="5">
        <v>34.17</v>
      </c>
      <c r="C1689" s="5">
        <v>34.17</v>
      </c>
      <c r="D1689" s="5">
        <v>33.57</v>
      </c>
    </row>
    <row r="1690" spans="1:4">
      <c r="A1690" s="3">
        <v>39363</v>
      </c>
      <c r="B1690" s="5">
        <v>34.47</v>
      </c>
      <c r="C1690" s="5">
        <v>34.479999999999997</v>
      </c>
      <c r="D1690" s="5">
        <v>34.33</v>
      </c>
    </row>
    <row r="1691" spans="1:4">
      <c r="A1691" s="3">
        <v>39364</v>
      </c>
      <c r="B1691" s="5">
        <v>34.56</v>
      </c>
      <c r="C1691" s="5">
        <v>34.700000000000003</v>
      </c>
      <c r="D1691" s="5">
        <v>34.479999999999997</v>
      </c>
    </row>
    <row r="1692" spans="1:4">
      <c r="A1692" s="3">
        <v>39365</v>
      </c>
      <c r="B1692" s="5">
        <v>34.39</v>
      </c>
      <c r="C1692" s="5">
        <v>34.78</v>
      </c>
      <c r="D1692" s="5">
        <v>34.31</v>
      </c>
    </row>
    <row r="1693" spans="1:4">
      <c r="A1693" s="3">
        <v>39366</v>
      </c>
      <c r="B1693" s="5">
        <v>34.700000000000003</v>
      </c>
      <c r="C1693" s="5">
        <v>34.700000000000003</v>
      </c>
      <c r="D1693" s="5">
        <v>34.47</v>
      </c>
    </row>
    <row r="1694" spans="1:4">
      <c r="A1694" s="3">
        <v>39367</v>
      </c>
      <c r="B1694" s="5">
        <v>34.54</v>
      </c>
      <c r="C1694" s="5">
        <v>34.700000000000003</v>
      </c>
      <c r="D1694" s="5">
        <v>34.24</v>
      </c>
    </row>
    <row r="1695" spans="1:4">
      <c r="A1695" s="3">
        <v>39370</v>
      </c>
      <c r="B1695" s="5">
        <v>34.53</v>
      </c>
      <c r="C1695" s="5">
        <v>34.72</v>
      </c>
      <c r="D1695" s="5">
        <v>34.35</v>
      </c>
    </row>
    <row r="1696" spans="1:4">
      <c r="A1696" s="3">
        <v>39371</v>
      </c>
      <c r="B1696" s="5">
        <v>33.64</v>
      </c>
      <c r="C1696" s="5">
        <v>34.24</v>
      </c>
      <c r="D1696" s="5">
        <v>33.64</v>
      </c>
    </row>
    <row r="1697" spans="1:4">
      <c r="A1697" s="3">
        <v>39372</v>
      </c>
      <c r="B1697" s="5">
        <v>33.25</v>
      </c>
      <c r="C1697" s="5">
        <v>33.79</v>
      </c>
      <c r="D1697" s="5">
        <v>32.979999999999997</v>
      </c>
    </row>
    <row r="1698" spans="1:4">
      <c r="A1698" s="3">
        <v>39373</v>
      </c>
      <c r="B1698" s="5">
        <v>32.869999999999997</v>
      </c>
      <c r="C1698" s="5">
        <v>33.630000000000003</v>
      </c>
      <c r="D1698" s="5">
        <v>32.75</v>
      </c>
    </row>
    <row r="1699" spans="1:4">
      <c r="A1699" s="3">
        <v>39377</v>
      </c>
      <c r="B1699" s="5">
        <v>32.229999999999997</v>
      </c>
      <c r="C1699" s="5">
        <v>32.43</v>
      </c>
      <c r="D1699" s="5">
        <v>32.159999999999997</v>
      </c>
    </row>
    <row r="1700" spans="1:4">
      <c r="A1700" s="3">
        <v>39378</v>
      </c>
      <c r="B1700" s="5">
        <v>33.64</v>
      </c>
      <c r="C1700" s="5">
        <v>33.64</v>
      </c>
      <c r="D1700" s="5">
        <v>32.67</v>
      </c>
    </row>
    <row r="1701" spans="1:4">
      <c r="A1701" s="3">
        <v>39379</v>
      </c>
      <c r="B1701" s="5">
        <v>33.869999999999997</v>
      </c>
      <c r="C1701" s="5">
        <v>33.94</v>
      </c>
      <c r="D1701" s="5">
        <v>33.49</v>
      </c>
    </row>
    <row r="1702" spans="1:4">
      <c r="A1702" s="3">
        <v>39380</v>
      </c>
      <c r="B1702" s="5">
        <v>34.72</v>
      </c>
      <c r="C1702" s="5">
        <v>34.75</v>
      </c>
      <c r="D1702" s="5">
        <v>34.29</v>
      </c>
    </row>
    <row r="1703" spans="1:4">
      <c r="A1703" s="3">
        <v>39384</v>
      </c>
      <c r="B1703" s="5">
        <v>35.44</v>
      </c>
      <c r="C1703" s="5">
        <v>35.53</v>
      </c>
      <c r="D1703" s="5">
        <v>35.26</v>
      </c>
    </row>
    <row r="1704" spans="1:4">
      <c r="A1704" s="3">
        <v>39385</v>
      </c>
      <c r="B1704" s="5">
        <v>35.97</v>
      </c>
      <c r="C1704" s="5">
        <v>35.97</v>
      </c>
      <c r="D1704" s="5">
        <v>35.44</v>
      </c>
    </row>
    <row r="1705" spans="1:4">
      <c r="A1705" s="3">
        <v>39386</v>
      </c>
      <c r="B1705" s="5">
        <v>36.18</v>
      </c>
      <c r="C1705" s="5">
        <v>36.18</v>
      </c>
      <c r="D1705" s="5">
        <v>35.76</v>
      </c>
    </row>
    <row r="1706" spans="1:4">
      <c r="A1706" s="3">
        <v>39387</v>
      </c>
      <c r="B1706" s="5">
        <v>35.15</v>
      </c>
      <c r="C1706" s="5">
        <v>35.97</v>
      </c>
      <c r="D1706" s="5">
        <v>34.92</v>
      </c>
    </row>
    <row r="1707" spans="1:4">
      <c r="A1707" s="3">
        <v>39388</v>
      </c>
      <c r="B1707" s="5">
        <v>35.659999999999997</v>
      </c>
      <c r="C1707" s="5">
        <v>35.96</v>
      </c>
      <c r="D1707" s="5">
        <v>34.869999999999997</v>
      </c>
    </row>
    <row r="1708" spans="1:4">
      <c r="A1708" s="3">
        <v>39391</v>
      </c>
      <c r="B1708" s="5">
        <v>35.44</v>
      </c>
      <c r="C1708" s="5">
        <v>35.71</v>
      </c>
      <c r="D1708" s="5">
        <v>35.340000000000003</v>
      </c>
    </row>
    <row r="1709" spans="1:4">
      <c r="A1709" s="3">
        <v>39392</v>
      </c>
      <c r="B1709" s="5">
        <v>36</v>
      </c>
      <c r="C1709" s="5">
        <v>36.130000000000003</v>
      </c>
      <c r="D1709" s="5">
        <v>35.6</v>
      </c>
    </row>
    <row r="1710" spans="1:4">
      <c r="A1710" s="3">
        <v>39393</v>
      </c>
      <c r="B1710" s="5">
        <v>35.770000000000003</v>
      </c>
      <c r="C1710" s="5">
        <v>36.200000000000003</v>
      </c>
      <c r="D1710" s="5">
        <v>35.74</v>
      </c>
    </row>
    <row r="1711" spans="1:4">
      <c r="A1711" s="3">
        <v>39394</v>
      </c>
      <c r="B1711" s="5">
        <v>34.76</v>
      </c>
      <c r="C1711" s="5">
        <v>35.42</v>
      </c>
      <c r="D1711" s="5">
        <v>34.76</v>
      </c>
    </row>
    <row r="1712" spans="1:4">
      <c r="A1712" s="3">
        <v>39395</v>
      </c>
      <c r="B1712" s="5">
        <v>34.51</v>
      </c>
      <c r="C1712" s="5">
        <v>35.479999999999997</v>
      </c>
      <c r="D1712" s="5">
        <v>34.51</v>
      </c>
    </row>
    <row r="1713" spans="1:4">
      <c r="A1713" s="3">
        <v>39398</v>
      </c>
      <c r="B1713" s="5">
        <v>34.54</v>
      </c>
      <c r="C1713" s="5">
        <v>34.99</v>
      </c>
      <c r="D1713" s="5">
        <v>34.47</v>
      </c>
    </row>
    <row r="1714" spans="1:4">
      <c r="A1714" s="3">
        <v>39399</v>
      </c>
      <c r="B1714" s="5">
        <v>33.96</v>
      </c>
      <c r="C1714" s="5">
        <v>34.68</v>
      </c>
      <c r="D1714" s="5">
        <v>33.96</v>
      </c>
    </row>
    <row r="1715" spans="1:4">
      <c r="A1715" s="3">
        <v>39400</v>
      </c>
      <c r="B1715" s="5">
        <v>34.479999999999997</v>
      </c>
      <c r="C1715" s="5">
        <v>34.93</v>
      </c>
      <c r="D1715" s="5">
        <v>34.31</v>
      </c>
    </row>
    <row r="1716" spans="1:4">
      <c r="A1716" s="3">
        <v>39401</v>
      </c>
      <c r="B1716" s="5">
        <v>34.090000000000003</v>
      </c>
      <c r="C1716" s="5">
        <v>34.81</v>
      </c>
      <c r="D1716" s="5">
        <v>33.94</v>
      </c>
    </row>
    <row r="1717" spans="1:4">
      <c r="A1717" s="3">
        <v>39402</v>
      </c>
      <c r="B1717" s="5">
        <v>34.61</v>
      </c>
      <c r="C1717" s="5">
        <v>34.61</v>
      </c>
      <c r="D1717" s="5">
        <v>33.64</v>
      </c>
    </row>
    <row r="1718" spans="1:4">
      <c r="A1718" s="3">
        <v>39405</v>
      </c>
      <c r="B1718" s="5">
        <v>33.409999999999997</v>
      </c>
      <c r="C1718" s="5">
        <v>34.840000000000003</v>
      </c>
      <c r="D1718" s="5">
        <v>33.36</v>
      </c>
    </row>
    <row r="1719" spans="1:4">
      <c r="A1719" s="3">
        <v>39406</v>
      </c>
      <c r="B1719" s="5">
        <v>32.89</v>
      </c>
      <c r="C1719" s="5">
        <v>33.64</v>
      </c>
      <c r="D1719" s="5">
        <v>32.78</v>
      </c>
    </row>
    <row r="1720" spans="1:4">
      <c r="A1720" s="3">
        <v>39407</v>
      </c>
      <c r="B1720" s="5">
        <v>30.92</v>
      </c>
      <c r="C1720" s="5">
        <v>32.74</v>
      </c>
      <c r="D1720" s="5">
        <v>30.92</v>
      </c>
    </row>
    <row r="1721" spans="1:4">
      <c r="A1721" s="3">
        <v>39408</v>
      </c>
      <c r="B1721" s="5">
        <v>31.02</v>
      </c>
      <c r="C1721" s="5">
        <v>31.22</v>
      </c>
      <c r="D1721" s="5">
        <v>30.15</v>
      </c>
    </row>
    <row r="1722" spans="1:4">
      <c r="A1722" s="3">
        <v>39409</v>
      </c>
      <c r="B1722" s="5">
        <v>31.91</v>
      </c>
      <c r="C1722" s="5">
        <v>32.04</v>
      </c>
      <c r="D1722" s="5">
        <v>31.02</v>
      </c>
    </row>
    <row r="1723" spans="1:4">
      <c r="A1723" s="3">
        <v>39412</v>
      </c>
      <c r="B1723" s="5">
        <v>32.51</v>
      </c>
      <c r="C1723" s="5">
        <v>32.78</v>
      </c>
      <c r="D1723" s="5">
        <v>32.28</v>
      </c>
    </row>
    <row r="1724" spans="1:4">
      <c r="A1724" s="3">
        <v>39414</v>
      </c>
      <c r="B1724" s="5">
        <v>32.21</v>
      </c>
      <c r="C1724" s="5">
        <v>32.630000000000003</v>
      </c>
      <c r="D1724" s="5">
        <v>31.91</v>
      </c>
    </row>
    <row r="1725" spans="1:4">
      <c r="A1725" s="3">
        <v>39415</v>
      </c>
      <c r="B1725" s="5">
        <v>32.81</v>
      </c>
      <c r="C1725" s="5">
        <v>33.159999999999997</v>
      </c>
      <c r="D1725" s="5">
        <v>32.67</v>
      </c>
    </row>
    <row r="1726" spans="1:4">
      <c r="A1726" s="3">
        <v>39416</v>
      </c>
      <c r="B1726" s="5">
        <v>34.61</v>
      </c>
      <c r="C1726" s="5">
        <v>34.700000000000003</v>
      </c>
      <c r="D1726" s="5">
        <v>33.450000000000003</v>
      </c>
    </row>
    <row r="1727" spans="1:4">
      <c r="A1727" s="3">
        <v>39419</v>
      </c>
      <c r="B1727" s="5">
        <v>34.31</v>
      </c>
      <c r="C1727" s="5">
        <v>34.700000000000003</v>
      </c>
      <c r="D1727" s="5">
        <v>34.31</v>
      </c>
    </row>
    <row r="1728" spans="1:4">
      <c r="A1728" s="3">
        <v>39420</v>
      </c>
      <c r="B1728" s="5">
        <v>33.49</v>
      </c>
      <c r="C1728" s="5">
        <v>34.31</v>
      </c>
      <c r="D1728" s="5">
        <v>33.119999999999997</v>
      </c>
    </row>
    <row r="1729" spans="1:4">
      <c r="A1729" s="3">
        <v>39421</v>
      </c>
      <c r="B1729" s="5">
        <v>34.24</v>
      </c>
      <c r="C1729" s="5">
        <v>34.35</v>
      </c>
      <c r="D1729" s="5">
        <v>33.880000000000003</v>
      </c>
    </row>
    <row r="1730" spans="1:4">
      <c r="A1730" s="3">
        <v>39422</v>
      </c>
      <c r="B1730" s="5">
        <v>34.409999999999997</v>
      </c>
      <c r="C1730" s="5">
        <v>34.92</v>
      </c>
      <c r="D1730" s="5">
        <v>34.299999999999997</v>
      </c>
    </row>
    <row r="1731" spans="1:4">
      <c r="A1731" s="3">
        <v>39423</v>
      </c>
      <c r="B1731" s="5">
        <v>35.22</v>
      </c>
      <c r="C1731" s="5">
        <v>35.25</v>
      </c>
      <c r="D1731" s="5">
        <v>34.86</v>
      </c>
    </row>
    <row r="1732" spans="1:4">
      <c r="A1732" s="3">
        <v>39426</v>
      </c>
      <c r="B1732" s="5">
        <v>35.07</v>
      </c>
      <c r="C1732" s="5">
        <v>35.42</v>
      </c>
      <c r="D1732" s="5">
        <v>34.700000000000003</v>
      </c>
    </row>
    <row r="1733" spans="1:4">
      <c r="A1733" s="3">
        <v>39427</v>
      </c>
      <c r="B1733" s="5">
        <v>35.04</v>
      </c>
      <c r="C1733" s="5">
        <v>35.49</v>
      </c>
      <c r="D1733" s="5">
        <v>34.92</v>
      </c>
    </row>
    <row r="1734" spans="1:4">
      <c r="A1734" s="3">
        <v>39429</v>
      </c>
      <c r="B1734" s="5">
        <v>33.82</v>
      </c>
      <c r="C1734" s="5">
        <v>34.82</v>
      </c>
      <c r="D1734" s="5">
        <v>33.72</v>
      </c>
    </row>
    <row r="1735" spans="1:4">
      <c r="A1735" s="3">
        <v>39430</v>
      </c>
      <c r="B1735" s="5">
        <v>33.94</v>
      </c>
      <c r="C1735" s="5">
        <v>34.53</v>
      </c>
      <c r="D1735" s="5">
        <v>33.64</v>
      </c>
    </row>
    <row r="1736" spans="1:4">
      <c r="A1736" s="3">
        <v>39433</v>
      </c>
      <c r="B1736" s="5">
        <v>33.46</v>
      </c>
      <c r="C1736" s="5">
        <v>33.94</v>
      </c>
      <c r="D1736" s="5">
        <v>33.18</v>
      </c>
    </row>
    <row r="1737" spans="1:4">
      <c r="A1737" s="3">
        <v>39434</v>
      </c>
      <c r="B1737" s="5">
        <v>33.57</v>
      </c>
      <c r="C1737" s="5">
        <v>33.94</v>
      </c>
      <c r="D1737" s="5">
        <v>33.46</v>
      </c>
    </row>
    <row r="1738" spans="1:4">
      <c r="A1738" s="3">
        <v>39436</v>
      </c>
      <c r="B1738" s="5">
        <v>34.82</v>
      </c>
      <c r="C1738" s="5">
        <v>34.89</v>
      </c>
      <c r="D1738" s="5">
        <v>34.04</v>
      </c>
    </row>
    <row r="1739" spans="1:4">
      <c r="A1739" s="3">
        <v>39437</v>
      </c>
      <c r="B1739" s="5">
        <v>35.340000000000003</v>
      </c>
      <c r="C1739" s="5">
        <v>35.479999999999997</v>
      </c>
      <c r="D1739" s="5">
        <v>35.07</v>
      </c>
    </row>
    <row r="1740" spans="1:4">
      <c r="A1740" s="3">
        <v>39443</v>
      </c>
      <c r="B1740" s="5">
        <v>35.369999999999997</v>
      </c>
      <c r="C1740" s="5">
        <v>35.72</v>
      </c>
      <c r="D1740" s="5">
        <v>35.369999999999997</v>
      </c>
    </row>
    <row r="1741" spans="1:4">
      <c r="A1741" s="3">
        <v>39444</v>
      </c>
      <c r="B1741" s="5">
        <v>35.369999999999997</v>
      </c>
      <c r="C1741" s="5">
        <v>35.44</v>
      </c>
      <c r="D1741" s="5">
        <v>34.82</v>
      </c>
    </row>
    <row r="1742" spans="1:4">
      <c r="A1742" s="3">
        <v>39449</v>
      </c>
      <c r="B1742" s="5">
        <v>35.25</v>
      </c>
      <c r="C1742" s="5">
        <v>35.61</v>
      </c>
      <c r="D1742" s="5">
        <v>35.04</v>
      </c>
    </row>
    <row r="1743" spans="1:4">
      <c r="A1743" s="3">
        <v>39450</v>
      </c>
      <c r="B1743" s="5">
        <v>34.99</v>
      </c>
      <c r="C1743" s="5">
        <v>35.21</v>
      </c>
      <c r="D1743" s="5">
        <v>34.86</v>
      </c>
    </row>
    <row r="1744" spans="1:4">
      <c r="A1744" s="3">
        <v>39451</v>
      </c>
      <c r="B1744" s="5">
        <v>35.03</v>
      </c>
      <c r="C1744" s="5">
        <v>35.71</v>
      </c>
      <c r="D1744" s="5">
        <v>34.840000000000003</v>
      </c>
    </row>
    <row r="1745" spans="1:4">
      <c r="A1745" s="3">
        <v>39454</v>
      </c>
      <c r="B1745" s="5">
        <v>34.99</v>
      </c>
      <c r="C1745" s="5">
        <v>35.33</v>
      </c>
      <c r="D1745" s="5">
        <v>34.47</v>
      </c>
    </row>
    <row r="1746" spans="1:4">
      <c r="A1746" s="3">
        <v>39455</v>
      </c>
      <c r="B1746" s="5">
        <v>35.75</v>
      </c>
      <c r="C1746" s="5">
        <v>35.75</v>
      </c>
      <c r="D1746" s="5">
        <v>35.35</v>
      </c>
    </row>
    <row r="1747" spans="1:4">
      <c r="A1747" s="3">
        <v>39456</v>
      </c>
      <c r="B1747" s="5">
        <v>35.17</v>
      </c>
      <c r="C1747" s="5">
        <v>35.81</v>
      </c>
      <c r="D1747" s="5">
        <v>35.049999999999997</v>
      </c>
    </row>
    <row r="1748" spans="1:4">
      <c r="A1748" s="3">
        <v>39457</v>
      </c>
      <c r="B1748" s="5">
        <v>34.6</v>
      </c>
      <c r="C1748" s="5">
        <v>35.6</v>
      </c>
      <c r="D1748" s="5">
        <v>34.5</v>
      </c>
    </row>
    <row r="1749" spans="1:4">
      <c r="A1749" s="3">
        <v>39458</v>
      </c>
      <c r="B1749" s="5">
        <v>33.96</v>
      </c>
      <c r="C1749" s="5">
        <v>34.86</v>
      </c>
      <c r="D1749" s="5">
        <v>33.64</v>
      </c>
    </row>
    <row r="1750" spans="1:4">
      <c r="A1750" s="3">
        <v>39461</v>
      </c>
      <c r="B1750" s="5">
        <v>34.01</v>
      </c>
      <c r="C1750" s="5">
        <v>34.299999999999997</v>
      </c>
      <c r="D1750" s="5">
        <v>33.340000000000003</v>
      </c>
    </row>
    <row r="1751" spans="1:4">
      <c r="A1751" s="3">
        <v>39462</v>
      </c>
      <c r="B1751" s="5">
        <v>32.28</v>
      </c>
      <c r="C1751" s="5">
        <v>34.090000000000003</v>
      </c>
      <c r="D1751" s="5">
        <v>32.049999999999997</v>
      </c>
    </row>
    <row r="1752" spans="1:4">
      <c r="A1752" s="3">
        <v>39463</v>
      </c>
      <c r="B1752" s="5">
        <v>31.3</v>
      </c>
      <c r="C1752" s="5">
        <v>32.28</v>
      </c>
      <c r="D1752" s="5">
        <v>31.22</v>
      </c>
    </row>
    <row r="1753" spans="1:4">
      <c r="A1753" s="3">
        <v>39464</v>
      </c>
      <c r="B1753" s="5">
        <v>32.1</v>
      </c>
      <c r="C1753" s="5">
        <v>32.549999999999997</v>
      </c>
      <c r="D1753" s="5">
        <v>31.14</v>
      </c>
    </row>
    <row r="1754" spans="1:4">
      <c r="A1754" s="3">
        <v>39465</v>
      </c>
      <c r="B1754" s="5">
        <v>32.630000000000003</v>
      </c>
      <c r="C1754" s="5">
        <v>33.380000000000003</v>
      </c>
      <c r="D1754" s="5">
        <v>31.49</v>
      </c>
    </row>
    <row r="1755" spans="1:4">
      <c r="A1755" s="3">
        <v>39468</v>
      </c>
      <c r="B1755" s="5">
        <v>30.82</v>
      </c>
      <c r="C1755" s="5">
        <v>31.61</v>
      </c>
      <c r="D1755" s="5">
        <v>30.41</v>
      </c>
    </row>
    <row r="1756" spans="1:4">
      <c r="A1756" s="3">
        <v>39469</v>
      </c>
      <c r="B1756" s="5">
        <v>29.91</v>
      </c>
      <c r="C1756" s="5">
        <v>31.2</v>
      </c>
      <c r="D1756" s="5">
        <v>29.33</v>
      </c>
    </row>
    <row r="1757" spans="1:4">
      <c r="A1757" s="3">
        <v>39470</v>
      </c>
      <c r="B1757" s="5">
        <v>28.55</v>
      </c>
      <c r="C1757" s="5">
        <v>31.04</v>
      </c>
      <c r="D1757" s="5">
        <v>28.55</v>
      </c>
    </row>
    <row r="1758" spans="1:4">
      <c r="A1758" s="3">
        <v>39471</v>
      </c>
      <c r="B1758" s="5">
        <v>31.56</v>
      </c>
      <c r="C1758" s="5">
        <v>31.56</v>
      </c>
      <c r="D1758" s="5">
        <v>29.83</v>
      </c>
    </row>
    <row r="1759" spans="1:4">
      <c r="A1759" s="3">
        <v>39472</v>
      </c>
      <c r="B1759" s="5">
        <v>32.44</v>
      </c>
      <c r="C1759" s="5">
        <v>32.85</v>
      </c>
      <c r="D1759" s="5">
        <v>32.020000000000003</v>
      </c>
    </row>
    <row r="1760" spans="1:4">
      <c r="A1760" s="3">
        <v>39475</v>
      </c>
      <c r="B1760" s="5">
        <v>31.17</v>
      </c>
      <c r="C1760" s="5">
        <v>32.01</v>
      </c>
      <c r="D1760" s="5">
        <v>31</v>
      </c>
    </row>
    <row r="1761" spans="1:4">
      <c r="A1761" s="3">
        <v>39476</v>
      </c>
      <c r="B1761" s="5">
        <v>31.59</v>
      </c>
      <c r="C1761" s="5">
        <v>31.88</v>
      </c>
      <c r="D1761" s="5">
        <v>31.45</v>
      </c>
    </row>
    <row r="1762" spans="1:4">
      <c r="A1762" s="3">
        <v>39477</v>
      </c>
      <c r="B1762" s="5">
        <v>31.14</v>
      </c>
      <c r="C1762" s="5">
        <v>31.56</v>
      </c>
      <c r="D1762" s="5">
        <v>30.98</v>
      </c>
    </row>
    <row r="1763" spans="1:4">
      <c r="A1763" s="3">
        <v>39478</v>
      </c>
      <c r="B1763" s="5">
        <v>30.36</v>
      </c>
      <c r="C1763" s="5">
        <v>31.14</v>
      </c>
      <c r="D1763" s="5">
        <v>30.34</v>
      </c>
    </row>
    <row r="1764" spans="1:4">
      <c r="A1764" s="3">
        <v>39479</v>
      </c>
      <c r="B1764" s="5">
        <v>31.72</v>
      </c>
      <c r="C1764" s="5">
        <v>31.95</v>
      </c>
      <c r="D1764" s="5">
        <v>30.97</v>
      </c>
    </row>
    <row r="1765" spans="1:4">
      <c r="A1765" s="3">
        <v>39482</v>
      </c>
      <c r="B1765" s="5">
        <v>32.36</v>
      </c>
      <c r="C1765" s="5">
        <v>32.5</v>
      </c>
      <c r="D1765" s="5">
        <v>32.21</v>
      </c>
    </row>
    <row r="1766" spans="1:4">
      <c r="A1766" s="3">
        <v>39483</v>
      </c>
      <c r="B1766" s="5">
        <v>30.97</v>
      </c>
      <c r="C1766" s="5">
        <v>32.299999999999997</v>
      </c>
      <c r="D1766" s="5">
        <v>30.96</v>
      </c>
    </row>
    <row r="1767" spans="1:4">
      <c r="A1767" s="3">
        <v>39484</v>
      </c>
      <c r="B1767" s="5">
        <v>30.76</v>
      </c>
      <c r="C1767" s="5">
        <v>30.79</v>
      </c>
      <c r="D1767" s="5">
        <v>30.15</v>
      </c>
    </row>
    <row r="1768" spans="1:4">
      <c r="A1768" s="3">
        <v>39485</v>
      </c>
      <c r="B1768" s="5">
        <v>31.31</v>
      </c>
      <c r="C1768" s="5">
        <v>31.31</v>
      </c>
      <c r="D1768" s="5">
        <v>30.36</v>
      </c>
    </row>
    <row r="1769" spans="1:4">
      <c r="A1769" s="3">
        <v>39486</v>
      </c>
      <c r="B1769" s="5">
        <v>30.13</v>
      </c>
      <c r="C1769" s="5">
        <v>31.65</v>
      </c>
      <c r="D1769" s="5">
        <v>30.13</v>
      </c>
    </row>
    <row r="1770" spans="1:4">
      <c r="A1770" s="3">
        <v>39489</v>
      </c>
      <c r="B1770" s="5">
        <v>29.45</v>
      </c>
      <c r="C1770" s="5">
        <v>30.13</v>
      </c>
      <c r="D1770" s="5">
        <v>29.2</v>
      </c>
    </row>
    <row r="1771" spans="1:4">
      <c r="A1771" s="3">
        <v>39490</v>
      </c>
      <c r="B1771" s="5">
        <v>29.62</v>
      </c>
      <c r="C1771" s="5">
        <v>30.04</v>
      </c>
      <c r="D1771" s="5">
        <v>29.22</v>
      </c>
    </row>
    <row r="1772" spans="1:4">
      <c r="A1772" s="3">
        <v>39491</v>
      </c>
      <c r="B1772" s="5">
        <v>29.51</v>
      </c>
      <c r="C1772" s="5">
        <v>29.83</v>
      </c>
      <c r="D1772" s="5">
        <v>29.35</v>
      </c>
    </row>
    <row r="1773" spans="1:4">
      <c r="A1773" s="3">
        <v>39492</v>
      </c>
      <c r="B1773" s="5">
        <v>29.99</v>
      </c>
      <c r="C1773" s="5">
        <v>30.25</v>
      </c>
      <c r="D1773" s="5">
        <v>29.76</v>
      </c>
    </row>
    <row r="1774" spans="1:4">
      <c r="A1774" s="3">
        <v>39493</v>
      </c>
      <c r="B1774" s="5">
        <v>28.93</v>
      </c>
      <c r="C1774" s="5">
        <v>29.93</v>
      </c>
      <c r="D1774" s="5">
        <v>28.54</v>
      </c>
    </row>
    <row r="1775" spans="1:4">
      <c r="A1775" s="3">
        <v>39496</v>
      </c>
      <c r="B1775" s="5">
        <v>28.63</v>
      </c>
      <c r="C1775" s="5">
        <v>29.41</v>
      </c>
      <c r="D1775" s="5">
        <v>28.63</v>
      </c>
    </row>
    <row r="1776" spans="1:4">
      <c r="A1776" s="3">
        <v>39497</v>
      </c>
      <c r="B1776" s="5">
        <v>28.32</v>
      </c>
      <c r="C1776" s="5">
        <v>29.04</v>
      </c>
      <c r="D1776" s="5">
        <v>28.01</v>
      </c>
    </row>
    <row r="1777" spans="1:4">
      <c r="A1777" s="3">
        <v>39498</v>
      </c>
      <c r="B1777" s="5">
        <v>27.72</v>
      </c>
      <c r="C1777" s="5">
        <v>28.26</v>
      </c>
      <c r="D1777" s="5">
        <v>27.66</v>
      </c>
    </row>
    <row r="1778" spans="1:4">
      <c r="A1778" s="3">
        <v>39499</v>
      </c>
      <c r="B1778" s="5">
        <v>28.85</v>
      </c>
      <c r="C1778" s="5">
        <v>28.89</v>
      </c>
      <c r="D1778" s="5">
        <v>27.87</v>
      </c>
    </row>
    <row r="1779" spans="1:4">
      <c r="A1779" s="3">
        <v>39500</v>
      </c>
      <c r="B1779" s="5">
        <v>28.87</v>
      </c>
      <c r="C1779" s="5">
        <v>29.12</v>
      </c>
      <c r="D1779" s="5">
        <v>28.4</v>
      </c>
    </row>
    <row r="1780" spans="1:4">
      <c r="A1780" s="3">
        <v>39503</v>
      </c>
      <c r="B1780" s="5">
        <v>29.62</v>
      </c>
      <c r="C1780" s="5">
        <v>29.79</v>
      </c>
      <c r="D1780" s="5">
        <v>29.28</v>
      </c>
    </row>
    <row r="1781" spans="1:4">
      <c r="A1781" s="3">
        <v>39504</v>
      </c>
      <c r="B1781" s="5">
        <v>29.62</v>
      </c>
      <c r="C1781" s="5">
        <v>29.83</v>
      </c>
      <c r="D1781" s="5">
        <v>29.4</v>
      </c>
    </row>
    <row r="1782" spans="1:4">
      <c r="A1782" s="3">
        <v>39505</v>
      </c>
      <c r="B1782" s="5">
        <v>29.06</v>
      </c>
      <c r="C1782" s="5">
        <v>29.62</v>
      </c>
      <c r="D1782" s="5">
        <v>29.06</v>
      </c>
    </row>
    <row r="1783" spans="1:4">
      <c r="A1783" s="3">
        <v>39506</v>
      </c>
      <c r="B1783" s="5">
        <v>28.09</v>
      </c>
      <c r="C1783" s="5">
        <v>29.44</v>
      </c>
      <c r="D1783" s="5">
        <v>27.81</v>
      </c>
    </row>
    <row r="1784" spans="1:4">
      <c r="A1784" s="3">
        <v>39507</v>
      </c>
      <c r="B1784" s="5">
        <v>27.34</v>
      </c>
      <c r="C1784" s="5">
        <v>28.29</v>
      </c>
      <c r="D1784" s="5">
        <v>27.3</v>
      </c>
    </row>
    <row r="1785" spans="1:4">
      <c r="A1785" s="3">
        <v>39510</v>
      </c>
      <c r="B1785" s="5">
        <v>26.96</v>
      </c>
      <c r="C1785" s="5">
        <v>27.19</v>
      </c>
      <c r="D1785" s="5">
        <v>26.36</v>
      </c>
    </row>
    <row r="1786" spans="1:4">
      <c r="A1786" s="3">
        <v>39513</v>
      </c>
      <c r="B1786" s="5">
        <v>26.75</v>
      </c>
      <c r="C1786" s="5">
        <v>26.89</v>
      </c>
      <c r="D1786" s="5">
        <v>26.44</v>
      </c>
    </row>
    <row r="1787" spans="1:4">
      <c r="A1787" s="3">
        <v>39514</v>
      </c>
      <c r="B1787" s="5">
        <v>26.91</v>
      </c>
      <c r="C1787" s="5">
        <v>27.53</v>
      </c>
      <c r="D1787" s="5">
        <v>26.09</v>
      </c>
    </row>
    <row r="1788" spans="1:4">
      <c r="A1788" s="3">
        <v>39518</v>
      </c>
      <c r="B1788" s="5">
        <v>27.31</v>
      </c>
      <c r="C1788" s="5">
        <v>27.57</v>
      </c>
      <c r="D1788" s="5">
        <v>26.59</v>
      </c>
    </row>
    <row r="1789" spans="1:4">
      <c r="A1789" s="3">
        <v>39519</v>
      </c>
      <c r="B1789" s="5">
        <v>28.26</v>
      </c>
      <c r="C1789" s="5">
        <v>28.26</v>
      </c>
      <c r="D1789" s="5">
        <v>27.9</v>
      </c>
    </row>
    <row r="1790" spans="1:4">
      <c r="A1790" s="3">
        <v>39520</v>
      </c>
      <c r="B1790" s="5">
        <v>26.45</v>
      </c>
      <c r="C1790" s="5">
        <v>27.95</v>
      </c>
      <c r="D1790" s="5">
        <v>26.45</v>
      </c>
    </row>
    <row r="1791" spans="1:4">
      <c r="A1791" s="3">
        <v>39521</v>
      </c>
      <c r="B1791" s="5">
        <v>25.7</v>
      </c>
      <c r="C1791" s="5">
        <v>26.95</v>
      </c>
      <c r="D1791" s="5">
        <v>25.62</v>
      </c>
    </row>
    <row r="1792" spans="1:4">
      <c r="A1792" s="3">
        <v>39524</v>
      </c>
      <c r="B1792" s="5">
        <v>23.64</v>
      </c>
      <c r="C1792" s="5">
        <v>24.77</v>
      </c>
      <c r="D1792" s="5">
        <v>23.43</v>
      </c>
    </row>
    <row r="1793" spans="1:4">
      <c r="A1793" s="3">
        <v>39525</v>
      </c>
      <c r="B1793" s="5">
        <v>25.43</v>
      </c>
      <c r="C1793" s="5">
        <v>25.43</v>
      </c>
      <c r="D1793" s="5">
        <v>23.86</v>
      </c>
    </row>
    <row r="1794" spans="1:4">
      <c r="A1794" s="3">
        <v>39526</v>
      </c>
      <c r="B1794" s="5">
        <v>25.08</v>
      </c>
      <c r="C1794" s="5">
        <v>25.7</v>
      </c>
      <c r="D1794" s="5">
        <v>24.7</v>
      </c>
    </row>
    <row r="1795" spans="1:4">
      <c r="A1795" s="3">
        <v>39527</v>
      </c>
      <c r="B1795" s="5">
        <v>24.08</v>
      </c>
      <c r="C1795" s="5">
        <v>24.67</v>
      </c>
      <c r="D1795" s="5">
        <v>23.96</v>
      </c>
    </row>
    <row r="1796" spans="1:4">
      <c r="A1796" s="3">
        <v>39533</v>
      </c>
      <c r="B1796" s="5">
        <v>24.62</v>
      </c>
      <c r="C1796" s="5">
        <v>25.33</v>
      </c>
      <c r="D1796" s="5">
        <v>24.51</v>
      </c>
    </row>
    <row r="1797" spans="1:4">
      <c r="A1797" s="3">
        <v>39534</v>
      </c>
      <c r="B1797" s="5">
        <v>25.31</v>
      </c>
      <c r="C1797" s="5">
        <v>25.95</v>
      </c>
      <c r="D1797" s="5">
        <v>24.54</v>
      </c>
    </row>
    <row r="1798" spans="1:4">
      <c r="A1798" s="3">
        <v>39535</v>
      </c>
      <c r="B1798" s="5">
        <v>26</v>
      </c>
      <c r="C1798" s="5">
        <v>26.06</v>
      </c>
      <c r="D1798" s="5">
        <v>25.23</v>
      </c>
    </row>
    <row r="1799" spans="1:4">
      <c r="A1799" s="3">
        <v>39538</v>
      </c>
      <c r="B1799" s="5">
        <v>25.24</v>
      </c>
      <c r="C1799" s="5">
        <v>25.76</v>
      </c>
      <c r="D1799" s="5">
        <v>24.87</v>
      </c>
    </row>
    <row r="1800" spans="1:4">
      <c r="A1800" s="3">
        <v>39539</v>
      </c>
      <c r="B1800" s="5">
        <v>25.8</v>
      </c>
      <c r="C1800" s="5">
        <v>25.9</v>
      </c>
      <c r="D1800" s="5">
        <v>24.93</v>
      </c>
    </row>
    <row r="1801" spans="1:4">
      <c r="A1801" s="3">
        <v>39540</v>
      </c>
      <c r="B1801" s="5">
        <v>27.34</v>
      </c>
      <c r="C1801" s="5">
        <v>27.34</v>
      </c>
      <c r="D1801" s="5">
        <v>26.18</v>
      </c>
    </row>
    <row r="1802" spans="1:4">
      <c r="A1802" s="3">
        <v>39541</v>
      </c>
      <c r="B1802" s="5">
        <v>27.14</v>
      </c>
      <c r="C1802" s="5">
        <v>27.36</v>
      </c>
      <c r="D1802" s="5">
        <v>26.67</v>
      </c>
    </row>
    <row r="1803" spans="1:4">
      <c r="A1803" s="3">
        <v>39542</v>
      </c>
      <c r="B1803" s="5">
        <v>27.27</v>
      </c>
      <c r="C1803" s="5">
        <v>27.58</v>
      </c>
      <c r="D1803" s="5">
        <v>27.02</v>
      </c>
    </row>
    <row r="1804" spans="1:4">
      <c r="A1804" s="3">
        <v>39545</v>
      </c>
      <c r="B1804" s="5">
        <v>27.92</v>
      </c>
      <c r="C1804" s="5">
        <v>28.03</v>
      </c>
      <c r="D1804" s="5">
        <v>27.57</v>
      </c>
    </row>
    <row r="1805" spans="1:4">
      <c r="A1805" s="3">
        <v>39546</v>
      </c>
      <c r="B1805" s="5">
        <v>26.38</v>
      </c>
      <c r="C1805" s="5">
        <v>27.57</v>
      </c>
      <c r="D1805" s="5">
        <v>26.19</v>
      </c>
    </row>
    <row r="1806" spans="1:4">
      <c r="A1806" s="3">
        <v>39547</v>
      </c>
      <c r="B1806" s="5">
        <v>26.68</v>
      </c>
      <c r="C1806" s="5">
        <v>26.68</v>
      </c>
      <c r="D1806" s="5">
        <v>25.9</v>
      </c>
    </row>
    <row r="1807" spans="1:4">
      <c r="A1807" s="3">
        <v>39548</v>
      </c>
      <c r="B1807" s="5">
        <v>25.55</v>
      </c>
      <c r="C1807" s="5">
        <v>26.4</v>
      </c>
      <c r="D1807" s="5">
        <v>25.41</v>
      </c>
    </row>
    <row r="1808" spans="1:4">
      <c r="A1808" s="3">
        <v>39549</v>
      </c>
      <c r="B1808" s="5">
        <v>24.31</v>
      </c>
      <c r="C1808" s="5">
        <v>25.95</v>
      </c>
      <c r="D1808" s="5">
        <v>24.31</v>
      </c>
    </row>
    <row r="1809" spans="1:4">
      <c r="A1809" s="3">
        <v>39552</v>
      </c>
      <c r="B1809" s="5">
        <v>24.3</v>
      </c>
      <c r="C1809" s="5">
        <v>24.48</v>
      </c>
      <c r="D1809" s="5">
        <v>23.64</v>
      </c>
    </row>
    <row r="1810" spans="1:4">
      <c r="A1810" s="3">
        <v>39553</v>
      </c>
      <c r="B1810" s="5">
        <v>24.31</v>
      </c>
      <c r="C1810" s="5">
        <v>24.7</v>
      </c>
      <c r="D1810" s="5">
        <v>23.79</v>
      </c>
    </row>
    <row r="1811" spans="1:4">
      <c r="A1811" s="3">
        <v>39554</v>
      </c>
      <c r="B1811" s="5">
        <v>24.17</v>
      </c>
      <c r="C1811" s="5">
        <v>24.74</v>
      </c>
      <c r="D1811" s="5">
        <v>24.17</v>
      </c>
    </row>
    <row r="1812" spans="1:4">
      <c r="A1812" s="3">
        <v>39555</v>
      </c>
      <c r="B1812" s="5">
        <v>24.17</v>
      </c>
      <c r="C1812" s="5">
        <v>24.93</v>
      </c>
      <c r="D1812" s="5">
        <v>24.17</v>
      </c>
    </row>
    <row r="1813" spans="1:4">
      <c r="A1813" s="3">
        <v>39556</v>
      </c>
      <c r="B1813" s="5">
        <v>25.55</v>
      </c>
      <c r="C1813" s="5">
        <v>25.57</v>
      </c>
      <c r="D1813" s="5">
        <v>24.48</v>
      </c>
    </row>
    <row r="1814" spans="1:4">
      <c r="A1814" s="3">
        <v>39559</v>
      </c>
      <c r="B1814" s="5">
        <v>25</v>
      </c>
      <c r="C1814" s="5">
        <v>25.9</v>
      </c>
      <c r="D1814" s="5">
        <v>25</v>
      </c>
    </row>
    <row r="1815" spans="1:4">
      <c r="A1815" s="3">
        <v>39560</v>
      </c>
      <c r="B1815" s="5">
        <v>24.7</v>
      </c>
      <c r="C1815" s="5">
        <v>25.04</v>
      </c>
      <c r="D1815" s="5">
        <v>24.35</v>
      </c>
    </row>
    <row r="1816" spans="1:4">
      <c r="A1816" s="3">
        <v>39561</v>
      </c>
      <c r="B1816" s="5">
        <v>24.77</v>
      </c>
      <c r="C1816" s="5">
        <v>25.23</v>
      </c>
      <c r="D1816" s="5">
        <v>24.54</v>
      </c>
    </row>
    <row r="1817" spans="1:4">
      <c r="A1817" s="3">
        <v>39567</v>
      </c>
      <c r="B1817" s="5">
        <v>25.57</v>
      </c>
      <c r="C1817" s="5">
        <v>25.94</v>
      </c>
      <c r="D1817" s="5">
        <v>25.26</v>
      </c>
    </row>
    <row r="1818" spans="1:4">
      <c r="A1818" s="3">
        <v>39568</v>
      </c>
      <c r="B1818" s="5">
        <v>26.86</v>
      </c>
      <c r="C1818" s="5">
        <v>26.89</v>
      </c>
      <c r="D1818" s="5">
        <v>25.72</v>
      </c>
    </row>
    <row r="1819" spans="1:4">
      <c r="A1819" s="3">
        <v>39570</v>
      </c>
      <c r="B1819" s="5">
        <v>28.47</v>
      </c>
      <c r="C1819" s="5">
        <v>28.66</v>
      </c>
      <c r="D1819" s="5">
        <v>27.36</v>
      </c>
    </row>
    <row r="1820" spans="1:4">
      <c r="A1820" s="3">
        <v>39573</v>
      </c>
      <c r="B1820" s="5">
        <v>28.05</v>
      </c>
      <c r="C1820" s="5">
        <v>28.55</v>
      </c>
      <c r="D1820" s="5">
        <v>27.99</v>
      </c>
    </row>
    <row r="1821" spans="1:4">
      <c r="A1821" s="3">
        <v>39574</v>
      </c>
      <c r="B1821" s="5">
        <v>27.19</v>
      </c>
      <c r="C1821" s="5">
        <v>28.03</v>
      </c>
      <c r="D1821" s="5">
        <v>27.02</v>
      </c>
    </row>
    <row r="1822" spans="1:4">
      <c r="A1822" s="3">
        <v>39575</v>
      </c>
      <c r="B1822" s="5">
        <v>27.75</v>
      </c>
      <c r="C1822" s="5">
        <v>28.06</v>
      </c>
      <c r="D1822" s="5">
        <v>27.39</v>
      </c>
    </row>
    <row r="1823" spans="1:4">
      <c r="A1823" s="3">
        <v>39576</v>
      </c>
      <c r="B1823" s="5">
        <v>27.55</v>
      </c>
      <c r="C1823" s="5">
        <v>27.99</v>
      </c>
      <c r="D1823" s="5">
        <v>27.12</v>
      </c>
    </row>
    <row r="1824" spans="1:4">
      <c r="A1824" s="3">
        <v>39577</v>
      </c>
      <c r="B1824" s="5">
        <v>26.83</v>
      </c>
      <c r="C1824" s="5">
        <v>27.41</v>
      </c>
      <c r="D1824" s="5">
        <v>26.74</v>
      </c>
    </row>
    <row r="1825" spans="1:4">
      <c r="A1825" s="3">
        <v>39580</v>
      </c>
      <c r="B1825" s="5">
        <v>26.45</v>
      </c>
      <c r="C1825" s="5">
        <v>27.18</v>
      </c>
      <c r="D1825" s="5">
        <v>26.45</v>
      </c>
    </row>
    <row r="1826" spans="1:4">
      <c r="A1826" s="3">
        <v>39581</v>
      </c>
      <c r="B1826" s="5">
        <v>26.95</v>
      </c>
      <c r="C1826" s="5">
        <v>27.13</v>
      </c>
      <c r="D1826" s="5">
        <v>26.51</v>
      </c>
    </row>
    <row r="1827" spans="1:4">
      <c r="A1827" s="3">
        <v>39582</v>
      </c>
      <c r="B1827" s="5">
        <v>27.18</v>
      </c>
      <c r="C1827" s="5">
        <v>27.49</v>
      </c>
      <c r="D1827" s="5">
        <v>27.02</v>
      </c>
    </row>
    <row r="1828" spans="1:4">
      <c r="A1828" s="3">
        <v>39583</v>
      </c>
      <c r="B1828" s="5">
        <v>27.57</v>
      </c>
      <c r="C1828" s="5">
        <v>27.81</v>
      </c>
      <c r="D1828" s="5">
        <v>27</v>
      </c>
    </row>
    <row r="1829" spans="1:4">
      <c r="A1829" s="3">
        <v>39584</v>
      </c>
      <c r="B1829" s="5">
        <v>27.14</v>
      </c>
      <c r="C1829" s="5">
        <v>27.41</v>
      </c>
      <c r="D1829" s="5">
        <v>26.68</v>
      </c>
    </row>
    <row r="1830" spans="1:4">
      <c r="A1830" s="3">
        <v>39587</v>
      </c>
      <c r="B1830" s="5">
        <v>27.49</v>
      </c>
      <c r="C1830" s="5">
        <v>27.64</v>
      </c>
      <c r="D1830" s="5">
        <v>27.14</v>
      </c>
    </row>
    <row r="1831" spans="1:4">
      <c r="A1831" s="3">
        <v>39588</v>
      </c>
      <c r="B1831" s="5">
        <v>26.55</v>
      </c>
      <c r="C1831" s="5">
        <v>27.49</v>
      </c>
      <c r="D1831" s="5">
        <v>26.47</v>
      </c>
    </row>
    <row r="1832" spans="1:4">
      <c r="A1832" s="3">
        <v>39589</v>
      </c>
      <c r="B1832" s="5">
        <v>26.16</v>
      </c>
      <c r="C1832" s="5">
        <v>26.79</v>
      </c>
      <c r="D1832" s="5">
        <v>25.98</v>
      </c>
    </row>
    <row r="1833" spans="1:4">
      <c r="A1833" s="3">
        <v>39590</v>
      </c>
      <c r="B1833" s="5">
        <v>25.15</v>
      </c>
      <c r="C1833" s="5">
        <v>25.89</v>
      </c>
      <c r="D1833" s="5">
        <v>25.15</v>
      </c>
    </row>
    <row r="1834" spans="1:4">
      <c r="A1834" s="3">
        <v>39591</v>
      </c>
      <c r="B1834" s="5">
        <v>25.2</v>
      </c>
      <c r="C1834" s="5">
        <v>25.66</v>
      </c>
      <c r="D1834" s="5">
        <v>24.99</v>
      </c>
    </row>
    <row r="1835" spans="1:4">
      <c r="A1835" s="3">
        <v>39594</v>
      </c>
      <c r="B1835" s="5">
        <v>24.77</v>
      </c>
      <c r="C1835" s="5">
        <v>25.12</v>
      </c>
      <c r="D1835" s="5">
        <v>24.77</v>
      </c>
    </row>
    <row r="1836" spans="1:4">
      <c r="A1836" s="3">
        <v>39595</v>
      </c>
      <c r="B1836" s="5">
        <v>25.07</v>
      </c>
      <c r="C1836" s="5">
        <v>25.2</v>
      </c>
      <c r="D1836" s="5">
        <v>24.46</v>
      </c>
    </row>
    <row r="1837" spans="1:4">
      <c r="A1837" s="3">
        <v>39596</v>
      </c>
      <c r="B1837" s="5">
        <v>26.62</v>
      </c>
      <c r="C1837" s="5">
        <v>26.62</v>
      </c>
      <c r="D1837" s="5">
        <v>25.33</v>
      </c>
    </row>
    <row r="1838" spans="1:4">
      <c r="A1838" s="3">
        <v>39597</v>
      </c>
      <c r="B1838" s="5">
        <v>26.7</v>
      </c>
      <c r="C1838" s="5">
        <v>27.29</v>
      </c>
      <c r="D1838" s="5">
        <v>26.33</v>
      </c>
    </row>
    <row r="1839" spans="1:4">
      <c r="A1839" s="3">
        <v>39598</v>
      </c>
      <c r="B1839" s="5">
        <v>28.67</v>
      </c>
      <c r="C1839" s="5">
        <v>28.67</v>
      </c>
      <c r="D1839" s="5">
        <v>27.1</v>
      </c>
    </row>
    <row r="1840" spans="1:4">
      <c r="A1840" s="3">
        <v>39601</v>
      </c>
      <c r="B1840" s="5">
        <v>27.81</v>
      </c>
      <c r="C1840" s="5">
        <v>27.96</v>
      </c>
      <c r="D1840" s="5">
        <v>27.46</v>
      </c>
    </row>
    <row r="1841" spans="1:4">
      <c r="A1841" s="3">
        <v>39602</v>
      </c>
      <c r="B1841" s="5">
        <v>27.96</v>
      </c>
      <c r="C1841" s="5">
        <v>27.98</v>
      </c>
      <c r="D1841" s="5">
        <v>27.53</v>
      </c>
    </row>
    <row r="1842" spans="1:4">
      <c r="A1842" s="3">
        <v>39603</v>
      </c>
      <c r="B1842" s="5">
        <v>27.1</v>
      </c>
      <c r="C1842" s="5">
        <v>27.96</v>
      </c>
      <c r="D1842" s="5">
        <v>27.02</v>
      </c>
    </row>
    <row r="1843" spans="1:4">
      <c r="A1843" s="3">
        <v>39604</v>
      </c>
      <c r="B1843" s="5">
        <v>26.8</v>
      </c>
      <c r="C1843" s="5">
        <v>27.53</v>
      </c>
      <c r="D1843" s="5">
        <v>26.7</v>
      </c>
    </row>
    <row r="1844" spans="1:4">
      <c r="A1844" s="3">
        <v>39605</v>
      </c>
      <c r="B1844" s="5">
        <v>26.55</v>
      </c>
      <c r="C1844" s="5">
        <v>27.41</v>
      </c>
      <c r="D1844" s="5">
        <v>26.55</v>
      </c>
    </row>
    <row r="1845" spans="1:4">
      <c r="A1845" s="3">
        <v>39608</v>
      </c>
      <c r="B1845" s="5">
        <v>25.84</v>
      </c>
      <c r="C1845" s="5">
        <v>26.17</v>
      </c>
      <c r="D1845" s="5">
        <v>25.84</v>
      </c>
    </row>
    <row r="1846" spans="1:4">
      <c r="A1846" s="3">
        <v>39609</v>
      </c>
      <c r="B1846" s="5">
        <v>25.53</v>
      </c>
      <c r="C1846" s="5">
        <v>25.83</v>
      </c>
      <c r="D1846" s="5">
        <v>25.21</v>
      </c>
    </row>
    <row r="1847" spans="1:4">
      <c r="A1847" s="3">
        <v>39610</v>
      </c>
      <c r="B1847" s="5">
        <v>25.81</v>
      </c>
      <c r="C1847" s="5">
        <v>26.16</v>
      </c>
      <c r="D1847" s="5">
        <v>25.45</v>
      </c>
    </row>
    <row r="1848" spans="1:4">
      <c r="A1848" s="3">
        <v>39611</v>
      </c>
      <c r="B1848" s="5">
        <v>25.31</v>
      </c>
      <c r="C1848" s="5">
        <v>25.87</v>
      </c>
      <c r="D1848" s="5">
        <v>25.21</v>
      </c>
    </row>
    <row r="1849" spans="1:4">
      <c r="A1849" s="3">
        <v>39612</v>
      </c>
      <c r="B1849" s="5">
        <v>24.74</v>
      </c>
      <c r="C1849" s="5">
        <v>25.55</v>
      </c>
      <c r="D1849" s="5">
        <v>24.57</v>
      </c>
    </row>
    <row r="1850" spans="1:4">
      <c r="A1850" s="3">
        <v>39616</v>
      </c>
      <c r="B1850" s="5">
        <v>24.77</v>
      </c>
      <c r="C1850" s="5">
        <v>25.1</v>
      </c>
      <c r="D1850" s="5">
        <v>24.38</v>
      </c>
    </row>
    <row r="1851" spans="1:4">
      <c r="A1851" s="3">
        <v>39617</v>
      </c>
      <c r="B1851" s="5">
        <v>24.42</v>
      </c>
      <c r="C1851" s="5">
        <v>24.93</v>
      </c>
      <c r="D1851" s="5">
        <v>24.41</v>
      </c>
    </row>
    <row r="1852" spans="1:4">
      <c r="A1852" s="3">
        <v>39618</v>
      </c>
      <c r="B1852" s="5">
        <v>23.94</v>
      </c>
      <c r="C1852" s="5">
        <v>24.51</v>
      </c>
      <c r="D1852" s="5">
        <v>23.83</v>
      </c>
    </row>
    <row r="1853" spans="1:4">
      <c r="A1853" s="3">
        <v>39619</v>
      </c>
      <c r="B1853" s="5">
        <v>23.44</v>
      </c>
      <c r="C1853" s="5">
        <v>24.25</v>
      </c>
      <c r="D1853" s="5">
        <v>23.44</v>
      </c>
    </row>
    <row r="1854" spans="1:4">
      <c r="A1854" s="3">
        <v>39622</v>
      </c>
      <c r="B1854" s="5">
        <v>22.39</v>
      </c>
      <c r="C1854" s="5">
        <v>23.66</v>
      </c>
      <c r="D1854" s="5">
        <v>22.39</v>
      </c>
    </row>
    <row r="1855" spans="1:4">
      <c r="A1855" s="3">
        <v>39623</v>
      </c>
      <c r="B1855" s="5">
        <v>21.99</v>
      </c>
      <c r="C1855" s="5">
        <v>22.83</v>
      </c>
      <c r="D1855" s="5">
        <v>21.63</v>
      </c>
    </row>
    <row r="1856" spans="1:4">
      <c r="A1856" s="3">
        <v>39624</v>
      </c>
      <c r="B1856" s="5">
        <v>23.01</v>
      </c>
      <c r="C1856" s="5">
        <v>23.27</v>
      </c>
      <c r="D1856" s="5">
        <v>22.39</v>
      </c>
    </row>
    <row r="1857" spans="1:4">
      <c r="A1857" s="3">
        <v>39625</v>
      </c>
      <c r="B1857" s="5">
        <v>22.39</v>
      </c>
      <c r="C1857" s="5">
        <v>23.28</v>
      </c>
      <c r="D1857" s="5">
        <v>22.39</v>
      </c>
    </row>
    <row r="1858" spans="1:4">
      <c r="A1858" s="3">
        <v>39626</v>
      </c>
      <c r="B1858" s="5">
        <v>22.4</v>
      </c>
      <c r="C1858" s="5">
        <v>22.4</v>
      </c>
      <c r="D1858" s="5">
        <v>21.55</v>
      </c>
    </row>
    <row r="1859" spans="1:4">
      <c r="A1859" s="3">
        <v>39629</v>
      </c>
      <c r="B1859" s="5">
        <v>22.48</v>
      </c>
      <c r="C1859" s="5">
        <v>22.9</v>
      </c>
      <c r="D1859" s="5">
        <v>21.85</v>
      </c>
    </row>
    <row r="1860" spans="1:4">
      <c r="A1860" s="3">
        <v>39630</v>
      </c>
      <c r="B1860" s="5">
        <v>21.2</v>
      </c>
      <c r="C1860" s="5">
        <v>22.39</v>
      </c>
      <c r="D1860" s="5">
        <v>21.05</v>
      </c>
    </row>
    <row r="1861" spans="1:4">
      <c r="A1861" s="3">
        <v>39631</v>
      </c>
      <c r="B1861" s="5">
        <v>20.46</v>
      </c>
      <c r="C1861" s="5">
        <v>21.66</v>
      </c>
      <c r="D1861" s="5">
        <v>20.3</v>
      </c>
    </row>
    <row r="1862" spans="1:4">
      <c r="A1862" s="3">
        <v>39632</v>
      </c>
      <c r="B1862" s="5">
        <v>21.83</v>
      </c>
      <c r="C1862" s="5">
        <v>22.04</v>
      </c>
      <c r="D1862" s="5">
        <v>19.61</v>
      </c>
    </row>
    <row r="1863" spans="1:4">
      <c r="A1863" s="3">
        <v>39633</v>
      </c>
      <c r="B1863" s="5">
        <v>21.29</v>
      </c>
      <c r="C1863" s="5">
        <v>22.22</v>
      </c>
      <c r="D1863" s="5">
        <v>21.29</v>
      </c>
    </row>
    <row r="1864" spans="1:4">
      <c r="A1864" s="3">
        <v>39636</v>
      </c>
      <c r="B1864" s="5">
        <v>21.83</v>
      </c>
      <c r="C1864" s="5">
        <v>21.9</v>
      </c>
      <c r="D1864" s="5">
        <v>21.38</v>
      </c>
    </row>
    <row r="1865" spans="1:4">
      <c r="A1865" s="3">
        <v>39637</v>
      </c>
      <c r="B1865" s="5">
        <v>21.37</v>
      </c>
      <c r="C1865" s="5">
        <v>21.44</v>
      </c>
      <c r="D1865" s="5">
        <v>20.66</v>
      </c>
    </row>
    <row r="1866" spans="1:4">
      <c r="A1866" s="3">
        <v>39638</v>
      </c>
      <c r="B1866" s="5">
        <v>22.39</v>
      </c>
      <c r="C1866" s="5">
        <v>22.65</v>
      </c>
      <c r="D1866" s="5">
        <v>21.76</v>
      </c>
    </row>
    <row r="1867" spans="1:4">
      <c r="A1867" s="3">
        <v>39639</v>
      </c>
      <c r="B1867" s="5">
        <v>21.81</v>
      </c>
      <c r="C1867" s="5">
        <v>22.39</v>
      </c>
      <c r="D1867" s="5">
        <v>21.77</v>
      </c>
    </row>
    <row r="1868" spans="1:4">
      <c r="A1868" s="3">
        <v>39640</v>
      </c>
      <c r="B1868" s="5">
        <v>20.66</v>
      </c>
      <c r="C1868" s="5">
        <v>22.18</v>
      </c>
      <c r="D1868" s="5">
        <v>20.66</v>
      </c>
    </row>
    <row r="1869" spans="1:4">
      <c r="A1869" s="3">
        <v>39643</v>
      </c>
      <c r="B1869" s="5">
        <v>21.2</v>
      </c>
      <c r="C1869" s="5">
        <v>21.37</v>
      </c>
      <c r="D1869" s="5">
        <v>20.61</v>
      </c>
    </row>
    <row r="1870" spans="1:4">
      <c r="A1870" s="3">
        <v>39644</v>
      </c>
      <c r="B1870" s="5">
        <v>20.11</v>
      </c>
      <c r="C1870" s="5">
        <v>20.66</v>
      </c>
      <c r="D1870" s="5">
        <v>20.03</v>
      </c>
    </row>
    <row r="1871" spans="1:4">
      <c r="A1871" s="3">
        <v>39645</v>
      </c>
      <c r="B1871" s="5">
        <v>19.87</v>
      </c>
      <c r="C1871" s="5">
        <v>20.239999999999998</v>
      </c>
      <c r="D1871" s="5">
        <v>19.54</v>
      </c>
    </row>
    <row r="1872" spans="1:4">
      <c r="A1872" s="3">
        <v>39646</v>
      </c>
      <c r="B1872" s="5">
        <v>22.33</v>
      </c>
      <c r="C1872" s="5">
        <v>22.33</v>
      </c>
      <c r="D1872" s="5">
        <v>20.67</v>
      </c>
    </row>
    <row r="1873" spans="1:4">
      <c r="A1873" s="3">
        <v>39647</v>
      </c>
      <c r="B1873" s="5">
        <v>23.72</v>
      </c>
      <c r="C1873" s="5">
        <v>23.72</v>
      </c>
      <c r="D1873" s="5">
        <v>21.99</v>
      </c>
    </row>
    <row r="1874" spans="1:4">
      <c r="A1874" s="3">
        <v>39650</v>
      </c>
      <c r="B1874" s="5">
        <v>23.64</v>
      </c>
      <c r="C1874" s="5">
        <v>24.13</v>
      </c>
      <c r="D1874" s="5">
        <v>23.03</v>
      </c>
    </row>
    <row r="1875" spans="1:4">
      <c r="A1875" s="3">
        <v>39651</v>
      </c>
      <c r="B1875" s="5">
        <v>22.46</v>
      </c>
      <c r="C1875" s="5">
        <v>23.24</v>
      </c>
      <c r="D1875" s="5">
        <v>22.45</v>
      </c>
    </row>
    <row r="1876" spans="1:4">
      <c r="A1876" s="3">
        <v>39652</v>
      </c>
      <c r="B1876" s="5">
        <v>24.27</v>
      </c>
      <c r="C1876" s="5">
        <v>24.51</v>
      </c>
      <c r="D1876" s="5">
        <v>23.44</v>
      </c>
    </row>
    <row r="1877" spans="1:4">
      <c r="A1877" s="3">
        <v>39653</v>
      </c>
      <c r="B1877" s="5">
        <v>24.59</v>
      </c>
      <c r="C1877" s="5">
        <v>24.66</v>
      </c>
      <c r="D1877" s="5">
        <v>23.97</v>
      </c>
    </row>
    <row r="1878" spans="1:4">
      <c r="A1878" s="3">
        <v>39654</v>
      </c>
      <c r="B1878" s="5">
        <v>23.69</v>
      </c>
      <c r="C1878" s="5">
        <v>23.96</v>
      </c>
      <c r="D1878" s="5">
        <v>23.5</v>
      </c>
    </row>
    <row r="1879" spans="1:4">
      <c r="A1879" s="3">
        <v>39657</v>
      </c>
      <c r="B1879" s="5">
        <v>23.81</v>
      </c>
      <c r="C1879" s="5">
        <v>23.92</v>
      </c>
      <c r="D1879" s="5">
        <v>23.27</v>
      </c>
    </row>
    <row r="1880" spans="1:4">
      <c r="A1880" s="3">
        <v>39658</v>
      </c>
      <c r="B1880" s="5">
        <v>23.66</v>
      </c>
      <c r="C1880" s="5">
        <v>23.69</v>
      </c>
      <c r="D1880" s="5">
        <v>23.01</v>
      </c>
    </row>
    <row r="1881" spans="1:4">
      <c r="A1881" s="3">
        <v>39659</v>
      </c>
      <c r="B1881" s="5">
        <v>23.63</v>
      </c>
      <c r="C1881" s="5">
        <v>24.31</v>
      </c>
      <c r="D1881" s="5">
        <v>23.48</v>
      </c>
    </row>
    <row r="1882" spans="1:4">
      <c r="A1882" s="3">
        <v>39660</v>
      </c>
      <c r="B1882" s="5">
        <v>23.94</v>
      </c>
      <c r="C1882" s="5">
        <v>24.71</v>
      </c>
      <c r="D1882" s="5">
        <v>23.69</v>
      </c>
    </row>
    <row r="1883" spans="1:4">
      <c r="A1883" s="3">
        <v>39661</v>
      </c>
      <c r="B1883" s="5">
        <v>23.96</v>
      </c>
      <c r="C1883" s="5">
        <v>24.42</v>
      </c>
      <c r="D1883" s="5">
        <v>23.53</v>
      </c>
    </row>
    <row r="1884" spans="1:4">
      <c r="A1884" s="3">
        <v>39664</v>
      </c>
      <c r="B1884" s="5">
        <v>24.25</v>
      </c>
      <c r="C1884" s="5">
        <v>24.44</v>
      </c>
      <c r="D1884" s="5">
        <v>23.83</v>
      </c>
    </row>
    <row r="1885" spans="1:4">
      <c r="A1885" s="3">
        <v>39665</v>
      </c>
      <c r="B1885" s="5">
        <v>25.21</v>
      </c>
      <c r="C1885" s="5">
        <v>25.21</v>
      </c>
      <c r="D1885" s="5">
        <v>23.99</v>
      </c>
    </row>
    <row r="1886" spans="1:4">
      <c r="A1886" s="3">
        <v>39666</v>
      </c>
      <c r="B1886" s="5">
        <v>25.04</v>
      </c>
      <c r="C1886" s="5">
        <v>25.77</v>
      </c>
      <c r="D1886" s="5">
        <v>24.94</v>
      </c>
    </row>
    <row r="1887" spans="1:4">
      <c r="A1887" s="3">
        <v>39667</v>
      </c>
      <c r="B1887" s="5">
        <v>24.77</v>
      </c>
      <c r="C1887" s="5">
        <v>25.01</v>
      </c>
      <c r="D1887" s="5">
        <v>24.42</v>
      </c>
    </row>
    <row r="1888" spans="1:4">
      <c r="A1888" s="3">
        <v>39668</v>
      </c>
      <c r="B1888" s="5">
        <v>23.72</v>
      </c>
      <c r="C1888" s="5">
        <v>24.76</v>
      </c>
      <c r="D1888" s="5">
        <v>23.59</v>
      </c>
    </row>
    <row r="1889" spans="1:4">
      <c r="A1889" s="3">
        <v>39671</v>
      </c>
      <c r="B1889" s="5">
        <v>23.96</v>
      </c>
      <c r="C1889" s="5">
        <v>24.52</v>
      </c>
      <c r="D1889" s="5">
        <v>23.96</v>
      </c>
    </row>
    <row r="1890" spans="1:4">
      <c r="A1890" s="3">
        <v>39672</v>
      </c>
      <c r="B1890" s="5">
        <v>24.33</v>
      </c>
      <c r="C1890" s="5">
        <v>24.65</v>
      </c>
      <c r="D1890" s="5">
        <v>23.99</v>
      </c>
    </row>
    <row r="1891" spans="1:4">
      <c r="A1891" s="3">
        <v>39673</v>
      </c>
      <c r="B1891" s="5">
        <v>23.64</v>
      </c>
      <c r="C1891" s="5">
        <v>24.05</v>
      </c>
      <c r="D1891" s="5">
        <v>23.53</v>
      </c>
    </row>
    <row r="1892" spans="1:4">
      <c r="A1892" s="3">
        <v>39674</v>
      </c>
      <c r="B1892" s="5">
        <v>23.57</v>
      </c>
      <c r="C1892" s="5">
        <v>24.03</v>
      </c>
      <c r="D1892" s="5">
        <v>23.55</v>
      </c>
    </row>
    <row r="1893" spans="1:4">
      <c r="A1893" s="3">
        <v>39678</v>
      </c>
      <c r="B1893" s="5">
        <v>23.88</v>
      </c>
      <c r="C1893" s="5">
        <v>24.14</v>
      </c>
      <c r="D1893" s="5">
        <v>23.57</v>
      </c>
    </row>
    <row r="1894" spans="1:4">
      <c r="A1894" s="3">
        <v>39679</v>
      </c>
      <c r="B1894" s="5">
        <v>23.33</v>
      </c>
      <c r="C1894" s="5">
        <v>23.66</v>
      </c>
      <c r="D1894" s="5">
        <v>23.06</v>
      </c>
    </row>
    <row r="1895" spans="1:4">
      <c r="A1895" s="3">
        <v>39680</v>
      </c>
      <c r="B1895" s="5">
        <v>23.35</v>
      </c>
      <c r="C1895" s="5">
        <v>23.55</v>
      </c>
      <c r="D1895" s="5">
        <v>23.09</v>
      </c>
    </row>
    <row r="1896" spans="1:4">
      <c r="A1896" s="3">
        <v>39681</v>
      </c>
      <c r="B1896" s="5">
        <v>22.68</v>
      </c>
      <c r="C1896" s="5">
        <v>23.12</v>
      </c>
      <c r="D1896" s="5">
        <v>22.57</v>
      </c>
    </row>
    <row r="1897" spans="1:4">
      <c r="A1897" s="3">
        <v>39682</v>
      </c>
      <c r="B1897" s="5">
        <v>22.67</v>
      </c>
      <c r="C1897" s="5">
        <v>22.89</v>
      </c>
      <c r="D1897" s="5">
        <v>22.44</v>
      </c>
    </row>
    <row r="1898" spans="1:4">
      <c r="A1898" s="3">
        <v>39685</v>
      </c>
      <c r="B1898" s="5">
        <v>22.61</v>
      </c>
      <c r="C1898" s="5">
        <v>23.03</v>
      </c>
      <c r="D1898" s="5">
        <v>22.61</v>
      </c>
    </row>
    <row r="1899" spans="1:4">
      <c r="A1899" s="3">
        <v>39686</v>
      </c>
      <c r="B1899" s="5">
        <v>22.22</v>
      </c>
      <c r="C1899" s="5">
        <v>22.59</v>
      </c>
      <c r="D1899" s="5">
        <v>22.22</v>
      </c>
    </row>
    <row r="1900" spans="1:4">
      <c r="A1900" s="3">
        <v>39687</v>
      </c>
      <c r="B1900" s="5">
        <v>21.94</v>
      </c>
      <c r="C1900" s="5">
        <v>22.4</v>
      </c>
      <c r="D1900" s="5">
        <v>21.85</v>
      </c>
    </row>
    <row r="1901" spans="1:4">
      <c r="A1901" s="3">
        <v>39688</v>
      </c>
      <c r="B1901" s="5">
        <v>22.76</v>
      </c>
      <c r="C1901" s="5">
        <v>22.76</v>
      </c>
      <c r="D1901" s="5">
        <v>21.52</v>
      </c>
    </row>
    <row r="1902" spans="1:4">
      <c r="A1902" s="3">
        <v>39692</v>
      </c>
      <c r="B1902" s="5">
        <v>23.64</v>
      </c>
      <c r="C1902" s="5">
        <v>23.77</v>
      </c>
      <c r="D1902" s="5">
        <v>23.27</v>
      </c>
    </row>
    <row r="1903" spans="1:4">
      <c r="A1903" s="3">
        <v>39693</v>
      </c>
      <c r="B1903" s="5">
        <v>25.04</v>
      </c>
      <c r="C1903" s="5">
        <v>25.04</v>
      </c>
      <c r="D1903" s="5">
        <v>23.55</v>
      </c>
    </row>
    <row r="1904" spans="1:4">
      <c r="A1904" s="3">
        <v>39694</v>
      </c>
      <c r="B1904" s="5">
        <v>24.98</v>
      </c>
      <c r="C1904" s="5">
        <v>25.23</v>
      </c>
      <c r="D1904" s="5">
        <v>24.65</v>
      </c>
    </row>
    <row r="1905" spans="1:4">
      <c r="A1905" s="3">
        <v>39695</v>
      </c>
      <c r="B1905" s="5">
        <v>24.08</v>
      </c>
      <c r="C1905" s="5">
        <v>24.83</v>
      </c>
      <c r="D1905" s="5">
        <v>24</v>
      </c>
    </row>
    <row r="1906" spans="1:4">
      <c r="A1906" s="3">
        <v>39696</v>
      </c>
      <c r="B1906" s="5">
        <v>23.53</v>
      </c>
      <c r="C1906" s="5">
        <v>23.85</v>
      </c>
      <c r="D1906" s="5">
        <v>23.28</v>
      </c>
    </row>
    <row r="1907" spans="1:4">
      <c r="A1907" s="3">
        <v>39699</v>
      </c>
      <c r="B1907" s="5">
        <v>26</v>
      </c>
      <c r="C1907" s="5">
        <v>26.07</v>
      </c>
      <c r="D1907" s="5">
        <v>24.6</v>
      </c>
    </row>
    <row r="1908" spans="1:4">
      <c r="A1908" s="3">
        <v>39700</v>
      </c>
      <c r="B1908" s="5">
        <v>25.77</v>
      </c>
      <c r="C1908" s="5">
        <v>25.92</v>
      </c>
      <c r="D1908" s="5">
        <v>25.46</v>
      </c>
    </row>
    <row r="1909" spans="1:4">
      <c r="A1909" s="3">
        <v>39701</v>
      </c>
      <c r="B1909" s="5">
        <v>25.14</v>
      </c>
      <c r="C1909" s="5">
        <v>25.29</v>
      </c>
      <c r="D1909" s="5">
        <v>24.63</v>
      </c>
    </row>
    <row r="1910" spans="1:4">
      <c r="A1910" s="3">
        <v>39702</v>
      </c>
      <c r="B1910" s="5">
        <v>23.96</v>
      </c>
      <c r="C1910" s="5">
        <v>24.88</v>
      </c>
      <c r="D1910" s="5">
        <v>23.96</v>
      </c>
    </row>
    <row r="1911" spans="1:4">
      <c r="A1911" s="3" t="s">
        <v>12</v>
      </c>
      <c r="B1911" s="5">
        <v>23.8</v>
      </c>
      <c r="C1911" s="5">
        <v>24.74</v>
      </c>
      <c r="D1911" s="5">
        <v>23.33</v>
      </c>
    </row>
    <row r="1912" spans="1:4">
      <c r="A1912" s="3" t="s">
        <v>13</v>
      </c>
      <c r="B1912" s="5">
        <v>22.78</v>
      </c>
      <c r="C1912" s="5">
        <v>22.94</v>
      </c>
      <c r="D1912" s="5">
        <v>22.11</v>
      </c>
    </row>
    <row r="1913" spans="1:4">
      <c r="A1913" s="3" t="s">
        <v>14</v>
      </c>
      <c r="B1913" s="5">
        <v>21.76</v>
      </c>
      <c r="C1913" s="5">
        <v>23.27</v>
      </c>
      <c r="D1913" s="5">
        <v>21.66</v>
      </c>
    </row>
    <row r="1914" spans="1:4">
      <c r="A1914" s="3" t="s">
        <v>15</v>
      </c>
      <c r="B1914" s="5">
        <v>21.83</v>
      </c>
      <c r="C1914" s="5">
        <v>22.78</v>
      </c>
      <c r="D1914" s="5">
        <v>21.7</v>
      </c>
    </row>
    <row r="1915" spans="1:4">
      <c r="A1915" s="3" t="s">
        <v>16</v>
      </c>
      <c r="B1915" s="5">
        <v>21.16</v>
      </c>
      <c r="C1915" s="5">
        <v>21.9</v>
      </c>
      <c r="D1915" s="5">
        <v>20.98</v>
      </c>
    </row>
    <row r="1916" spans="1:4">
      <c r="A1916" s="3" t="s">
        <v>17</v>
      </c>
      <c r="B1916" s="5">
        <v>24.82</v>
      </c>
      <c r="C1916" s="5">
        <v>24.96</v>
      </c>
      <c r="D1916" s="5">
        <v>22.5</v>
      </c>
    </row>
    <row r="1917" spans="1:4">
      <c r="A1917" s="3" t="s">
        <v>18</v>
      </c>
      <c r="B1917" s="5">
        <v>24.66</v>
      </c>
      <c r="C1917" s="5">
        <v>24.66</v>
      </c>
      <c r="D1917" s="5">
        <v>23.97</v>
      </c>
    </row>
    <row r="1918" spans="1:4">
      <c r="A1918" s="3" t="s">
        <v>19</v>
      </c>
      <c r="B1918" s="5">
        <v>23.39</v>
      </c>
      <c r="C1918" s="5">
        <v>23.8</v>
      </c>
      <c r="D1918" s="5">
        <v>22.72</v>
      </c>
    </row>
    <row r="1919" spans="1:4">
      <c r="A1919" s="3" t="s">
        <v>20</v>
      </c>
      <c r="B1919" s="5">
        <v>23.92</v>
      </c>
      <c r="C1919" s="5">
        <v>23.92</v>
      </c>
      <c r="D1919" s="5">
        <v>23.44</v>
      </c>
    </row>
    <row r="1920" spans="1:4">
      <c r="A1920" s="3" t="s">
        <v>21</v>
      </c>
      <c r="B1920" s="5">
        <v>24.65</v>
      </c>
      <c r="C1920" s="5">
        <v>24.74</v>
      </c>
      <c r="D1920" s="5">
        <v>24.07</v>
      </c>
    </row>
    <row r="1921" spans="1:4">
      <c r="A1921" s="3" t="s">
        <v>22</v>
      </c>
      <c r="B1921" s="5">
        <v>24.38</v>
      </c>
      <c r="C1921" s="5">
        <v>24.41</v>
      </c>
      <c r="D1921" s="5">
        <v>23.8</v>
      </c>
    </row>
    <row r="1922" spans="1:4">
      <c r="A1922" s="3" t="s">
        <v>23</v>
      </c>
      <c r="B1922" s="5">
        <v>22.74</v>
      </c>
      <c r="C1922" s="5">
        <v>23.8</v>
      </c>
      <c r="D1922" s="5">
        <v>22.54</v>
      </c>
    </row>
    <row r="1923" spans="1:4">
      <c r="A1923" s="3" t="s">
        <v>24</v>
      </c>
      <c r="B1923" s="5">
        <v>21.99</v>
      </c>
      <c r="C1923" s="5">
        <v>23.57</v>
      </c>
      <c r="D1923" s="5">
        <v>21.77</v>
      </c>
    </row>
    <row r="1924" spans="1:4">
      <c r="A1924" s="3">
        <v>39722</v>
      </c>
      <c r="B1924" s="5">
        <v>22.7</v>
      </c>
      <c r="C1924" s="5">
        <v>22.96</v>
      </c>
      <c r="D1924" s="5">
        <v>22.44</v>
      </c>
    </row>
    <row r="1925" spans="1:4">
      <c r="A1925" s="3">
        <v>39723</v>
      </c>
      <c r="B1925" s="5">
        <v>23.33</v>
      </c>
      <c r="C1925" s="5">
        <v>23.5</v>
      </c>
      <c r="D1925" s="5">
        <v>23.07</v>
      </c>
    </row>
    <row r="1926" spans="1:4">
      <c r="A1926" s="3">
        <v>39724</v>
      </c>
      <c r="B1926" s="5">
        <v>22.78</v>
      </c>
      <c r="C1926" s="5">
        <v>23.18</v>
      </c>
      <c r="D1926" s="5">
        <v>22.64</v>
      </c>
    </row>
    <row r="1927" spans="1:4">
      <c r="A1927" s="3">
        <v>39727</v>
      </c>
      <c r="B1927" s="5">
        <v>21.2</v>
      </c>
      <c r="C1927" s="5">
        <v>21.68</v>
      </c>
      <c r="D1927" s="5">
        <v>21.08</v>
      </c>
    </row>
    <row r="1928" spans="1:4">
      <c r="A1928" s="3">
        <v>39728</v>
      </c>
      <c r="B1928" s="5">
        <v>20.89</v>
      </c>
      <c r="C1928" s="5">
        <v>21.82</v>
      </c>
      <c r="D1928" s="5">
        <v>20.39</v>
      </c>
    </row>
    <row r="1929" spans="1:4">
      <c r="A1929" s="3">
        <v>39729</v>
      </c>
      <c r="B1929" s="5">
        <v>19.239999999999998</v>
      </c>
      <c r="C1929" s="5">
        <v>20.85</v>
      </c>
      <c r="D1929" s="5">
        <v>19.09</v>
      </c>
    </row>
    <row r="1930" spans="1:4">
      <c r="A1930" s="3">
        <v>39730</v>
      </c>
      <c r="B1930" s="5">
        <v>19</v>
      </c>
      <c r="C1930" s="5">
        <v>19.72</v>
      </c>
      <c r="D1930" s="5">
        <v>19</v>
      </c>
    </row>
    <row r="1931" spans="1:4">
      <c r="A1931" s="3">
        <v>39731</v>
      </c>
      <c r="B1931" s="5">
        <v>18.22</v>
      </c>
      <c r="C1931" s="5">
        <v>18.22</v>
      </c>
      <c r="D1931" s="5">
        <v>16.87</v>
      </c>
    </row>
    <row r="1932" spans="1:4">
      <c r="A1932" s="3">
        <v>39734</v>
      </c>
      <c r="B1932" s="5">
        <v>19.09</v>
      </c>
      <c r="C1932" s="5">
        <v>19.59</v>
      </c>
      <c r="D1932" s="5">
        <v>19</v>
      </c>
    </row>
    <row r="1933" spans="1:4">
      <c r="A1933" s="3">
        <v>39735</v>
      </c>
      <c r="B1933" s="5">
        <v>19.63</v>
      </c>
      <c r="C1933" s="5">
        <v>20.37</v>
      </c>
      <c r="D1933" s="5">
        <v>19.59</v>
      </c>
    </row>
    <row r="1934" spans="1:4">
      <c r="A1934" s="3">
        <v>39736</v>
      </c>
      <c r="B1934" s="5">
        <v>17.98</v>
      </c>
      <c r="C1934" s="5">
        <v>19.559999999999999</v>
      </c>
      <c r="D1934" s="5">
        <v>17.97</v>
      </c>
    </row>
    <row r="1935" spans="1:4">
      <c r="A1935" s="3">
        <v>39737</v>
      </c>
      <c r="B1935" s="5">
        <v>16.34</v>
      </c>
      <c r="C1935" s="5">
        <v>17.260000000000002</v>
      </c>
      <c r="D1935" s="5">
        <v>16.34</v>
      </c>
    </row>
    <row r="1936" spans="1:4">
      <c r="A1936" s="3">
        <v>39738</v>
      </c>
      <c r="B1936" s="5">
        <v>13.98</v>
      </c>
      <c r="C1936" s="5">
        <v>16.97</v>
      </c>
      <c r="D1936" s="5">
        <v>13.98</v>
      </c>
    </row>
    <row r="1937" spans="1:4">
      <c r="A1937" s="3">
        <v>39741</v>
      </c>
      <c r="B1937" s="5">
        <v>14.04</v>
      </c>
      <c r="C1937" s="5">
        <v>14.64</v>
      </c>
      <c r="D1937" s="5">
        <v>13.54</v>
      </c>
    </row>
    <row r="1938" spans="1:4">
      <c r="A1938" s="3">
        <v>39742</v>
      </c>
      <c r="B1938" s="5">
        <v>14.09</v>
      </c>
      <c r="C1938" s="5">
        <v>14.64</v>
      </c>
      <c r="D1938" s="5">
        <v>13.98</v>
      </c>
    </row>
    <row r="1939" spans="1:4">
      <c r="A1939" s="3">
        <v>39743</v>
      </c>
      <c r="B1939" s="5">
        <v>12.73</v>
      </c>
      <c r="C1939" s="5">
        <v>14.06</v>
      </c>
      <c r="D1939" s="5">
        <v>12.65</v>
      </c>
    </row>
    <row r="1940" spans="1:4">
      <c r="A1940" s="3">
        <v>39744</v>
      </c>
      <c r="B1940" s="5">
        <v>11.12</v>
      </c>
      <c r="C1940" s="5">
        <v>12.6</v>
      </c>
      <c r="D1940" s="5">
        <v>10.9</v>
      </c>
    </row>
    <row r="1941" spans="1:4">
      <c r="A1941" s="3">
        <v>39745</v>
      </c>
      <c r="B1941" s="5">
        <v>9.33</v>
      </c>
      <c r="C1941" s="5">
        <v>10.36</v>
      </c>
      <c r="D1941" s="5">
        <v>8.9499999999999993</v>
      </c>
    </row>
    <row r="1942" spans="1:4">
      <c r="A1942" s="3">
        <v>39748</v>
      </c>
      <c r="B1942" s="5">
        <v>10.6</v>
      </c>
      <c r="C1942" s="5">
        <v>10.84</v>
      </c>
      <c r="D1942" s="5">
        <v>8.83</v>
      </c>
    </row>
    <row r="1943" spans="1:4">
      <c r="A1943" s="3">
        <v>39750</v>
      </c>
      <c r="B1943" s="5">
        <v>12.34</v>
      </c>
      <c r="C1943" s="5">
        <v>12.34</v>
      </c>
      <c r="D1943" s="5">
        <v>11.71</v>
      </c>
    </row>
    <row r="1944" spans="1:4">
      <c r="A1944" s="3">
        <v>39751</v>
      </c>
      <c r="B1944" s="5">
        <v>12.91</v>
      </c>
      <c r="C1944" s="5">
        <v>12.93</v>
      </c>
      <c r="D1944" s="5">
        <v>12.52</v>
      </c>
    </row>
    <row r="1945" spans="1:4">
      <c r="A1945" s="3">
        <v>39752</v>
      </c>
      <c r="B1945" s="5">
        <v>13.43</v>
      </c>
      <c r="C1945" s="5">
        <v>13.43</v>
      </c>
      <c r="D1945" s="5">
        <v>12.54</v>
      </c>
    </row>
    <row r="1946" spans="1:4">
      <c r="A1946" s="3">
        <v>39755</v>
      </c>
      <c r="B1946" s="5">
        <v>14.12</v>
      </c>
      <c r="C1946" s="5">
        <v>14.69</v>
      </c>
      <c r="D1946" s="5">
        <v>13.93</v>
      </c>
    </row>
    <row r="1947" spans="1:4">
      <c r="A1947" s="3">
        <v>39756</v>
      </c>
      <c r="B1947" s="5">
        <v>15.63</v>
      </c>
      <c r="C1947" s="5">
        <v>15.78</v>
      </c>
      <c r="D1947" s="5">
        <v>14.28</v>
      </c>
    </row>
    <row r="1948" spans="1:4">
      <c r="A1948" s="3">
        <v>39757</v>
      </c>
      <c r="B1948" s="5">
        <v>14.95</v>
      </c>
      <c r="C1948" s="5">
        <v>16.100000000000001</v>
      </c>
      <c r="D1948" s="5">
        <v>14.83</v>
      </c>
    </row>
    <row r="1949" spans="1:4">
      <c r="A1949" s="3">
        <v>39758</v>
      </c>
      <c r="B1949" s="5">
        <v>13.75</v>
      </c>
      <c r="C1949" s="5">
        <v>14.43</v>
      </c>
      <c r="D1949" s="5">
        <v>13.51</v>
      </c>
    </row>
    <row r="1950" spans="1:4">
      <c r="A1950" s="3">
        <v>39759</v>
      </c>
      <c r="B1950" s="5">
        <v>14.37</v>
      </c>
      <c r="C1950" s="5">
        <v>14.37</v>
      </c>
      <c r="D1950" s="5">
        <v>13.58</v>
      </c>
    </row>
    <row r="1951" spans="1:4">
      <c r="A1951" s="3">
        <v>39762</v>
      </c>
      <c r="B1951" s="5">
        <v>15.24</v>
      </c>
      <c r="C1951" s="5">
        <v>15.49</v>
      </c>
      <c r="D1951" s="5">
        <v>14.94</v>
      </c>
    </row>
    <row r="1952" spans="1:4">
      <c r="A1952" s="3">
        <v>39763</v>
      </c>
      <c r="B1952" s="5">
        <v>13.84</v>
      </c>
      <c r="C1952" s="5">
        <v>15</v>
      </c>
      <c r="D1952" s="5">
        <v>13.62</v>
      </c>
    </row>
    <row r="1953" spans="1:4">
      <c r="A1953" s="3">
        <v>39764</v>
      </c>
      <c r="B1953" s="5">
        <v>12.77</v>
      </c>
      <c r="C1953" s="5">
        <v>14.14</v>
      </c>
      <c r="D1953" s="5">
        <v>12.65</v>
      </c>
    </row>
    <row r="1954" spans="1:4">
      <c r="A1954" s="3">
        <v>39765</v>
      </c>
      <c r="B1954" s="5">
        <v>11.92</v>
      </c>
      <c r="C1954" s="5">
        <v>12.65</v>
      </c>
      <c r="D1954" s="5">
        <v>11.75</v>
      </c>
    </row>
    <row r="1955" spans="1:4">
      <c r="A1955" s="3">
        <v>39766</v>
      </c>
      <c r="B1955" s="5">
        <v>12.34</v>
      </c>
      <c r="C1955" s="5">
        <v>12.74</v>
      </c>
      <c r="D1955" s="5">
        <v>12.27</v>
      </c>
    </row>
    <row r="1956" spans="1:4">
      <c r="A1956" s="3">
        <v>39769</v>
      </c>
      <c r="B1956" s="5">
        <v>11.62</v>
      </c>
      <c r="C1956" s="5">
        <v>12.25</v>
      </c>
      <c r="D1956" s="5">
        <v>11.42</v>
      </c>
    </row>
    <row r="1957" spans="1:4">
      <c r="A1957" s="3">
        <v>39770</v>
      </c>
      <c r="B1957" s="5">
        <v>11.09</v>
      </c>
      <c r="C1957" s="5">
        <v>11.39</v>
      </c>
      <c r="D1957" s="5">
        <v>10.84</v>
      </c>
    </row>
    <row r="1958" spans="1:4">
      <c r="A1958" s="3">
        <v>39771</v>
      </c>
      <c r="B1958" s="5">
        <v>10.88</v>
      </c>
      <c r="C1958" s="5">
        <v>11.39</v>
      </c>
      <c r="D1958" s="5">
        <v>10.84</v>
      </c>
    </row>
    <row r="1959" spans="1:4">
      <c r="A1959" s="3">
        <v>39772</v>
      </c>
      <c r="B1959" s="5">
        <v>10.25</v>
      </c>
      <c r="C1959" s="5">
        <v>10.54</v>
      </c>
      <c r="D1959" s="5">
        <v>10.01</v>
      </c>
    </row>
    <row r="1960" spans="1:4">
      <c r="A1960" s="3">
        <v>39773</v>
      </c>
      <c r="B1960" s="5">
        <v>10.57</v>
      </c>
      <c r="C1960" s="5">
        <v>10.82</v>
      </c>
      <c r="D1960" s="5">
        <v>10.36</v>
      </c>
    </row>
    <row r="1961" spans="1:4">
      <c r="A1961" s="3">
        <v>39776</v>
      </c>
      <c r="B1961" s="5">
        <v>11.23</v>
      </c>
      <c r="C1961" s="5">
        <v>11.4</v>
      </c>
      <c r="D1961" s="5">
        <v>10.81</v>
      </c>
    </row>
    <row r="1962" spans="1:4">
      <c r="A1962" s="3">
        <v>39777</v>
      </c>
      <c r="B1962" s="5">
        <v>11.67</v>
      </c>
      <c r="C1962" s="5">
        <v>12.05</v>
      </c>
      <c r="D1962" s="5">
        <v>11.43</v>
      </c>
    </row>
    <row r="1963" spans="1:4">
      <c r="A1963" s="3">
        <v>39778</v>
      </c>
      <c r="B1963" s="5">
        <v>10.99</v>
      </c>
      <c r="C1963" s="5">
        <v>11.67</v>
      </c>
      <c r="D1963" s="5">
        <v>10.92</v>
      </c>
    </row>
    <row r="1964" spans="1:4">
      <c r="A1964" s="3">
        <v>39779</v>
      </c>
      <c r="B1964" s="5">
        <v>11.5</v>
      </c>
      <c r="C1964" s="5">
        <v>11.73</v>
      </c>
      <c r="D1964" s="5">
        <v>11.36</v>
      </c>
    </row>
    <row r="1965" spans="1:4">
      <c r="A1965" s="3">
        <v>39780</v>
      </c>
      <c r="B1965" s="5">
        <v>11.62</v>
      </c>
      <c r="C1965" s="5">
        <v>11.71</v>
      </c>
      <c r="D1965" s="5">
        <v>11.27</v>
      </c>
    </row>
    <row r="1966" spans="1:4">
      <c r="A1966" s="3">
        <v>39783</v>
      </c>
      <c r="B1966" s="5">
        <v>10.98</v>
      </c>
      <c r="C1966" s="5">
        <v>11.47</v>
      </c>
      <c r="D1966" s="5">
        <v>10.98</v>
      </c>
    </row>
    <row r="1967" spans="1:4">
      <c r="A1967" s="3">
        <v>39784</v>
      </c>
      <c r="B1967" s="5">
        <v>10.76</v>
      </c>
      <c r="C1967" s="5">
        <v>11.23</v>
      </c>
      <c r="D1967" s="5">
        <v>10.49</v>
      </c>
    </row>
    <row r="1968" spans="1:4">
      <c r="A1968" s="3">
        <v>39785</v>
      </c>
      <c r="B1968" s="5">
        <v>10.92</v>
      </c>
      <c r="C1968" s="5">
        <v>11.04</v>
      </c>
      <c r="D1968" s="5">
        <v>10.62</v>
      </c>
    </row>
    <row r="1969" spans="1:4">
      <c r="A1969" s="3">
        <v>39786</v>
      </c>
      <c r="B1969" s="5">
        <v>11.29</v>
      </c>
      <c r="C1969" s="5">
        <v>11.45</v>
      </c>
      <c r="D1969" s="5">
        <v>10.87</v>
      </c>
    </row>
    <row r="1970" spans="1:4">
      <c r="A1970" s="3">
        <v>39787</v>
      </c>
      <c r="B1970" s="5">
        <v>10.76</v>
      </c>
      <c r="C1970" s="5">
        <v>11.15</v>
      </c>
      <c r="D1970" s="5">
        <v>10.76</v>
      </c>
    </row>
    <row r="1971" spans="1:4">
      <c r="A1971" s="3">
        <v>39790</v>
      </c>
      <c r="B1971" s="5">
        <v>11.23</v>
      </c>
      <c r="C1971" s="5">
        <v>11.47</v>
      </c>
      <c r="D1971" s="5">
        <v>11.15</v>
      </c>
    </row>
    <row r="1972" spans="1:4">
      <c r="A1972" s="3">
        <v>39791</v>
      </c>
      <c r="B1972" s="5">
        <v>10.84</v>
      </c>
      <c r="C1972" s="5">
        <v>11.38</v>
      </c>
      <c r="D1972" s="5">
        <v>10.77</v>
      </c>
    </row>
    <row r="1973" spans="1:4">
      <c r="A1973" s="3">
        <v>39792</v>
      </c>
      <c r="B1973" s="5">
        <v>10.53</v>
      </c>
      <c r="C1973" s="5">
        <v>11.03</v>
      </c>
      <c r="D1973" s="5">
        <v>10.25</v>
      </c>
    </row>
    <row r="1974" spans="1:4">
      <c r="A1974" s="3">
        <v>39793</v>
      </c>
      <c r="B1974" s="5">
        <v>10.59</v>
      </c>
      <c r="C1974" s="5">
        <v>10.9</v>
      </c>
      <c r="D1974" s="5">
        <v>10.32</v>
      </c>
    </row>
    <row r="1975" spans="1:4">
      <c r="A1975" s="3">
        <v>39794</v>
      </c>
      <c r="B1975" s="5">
        <v>10.46</v>
      </c>
      <c r="C1975" s="5">
        <v>10.46</v>
      </c>
      <c r="D1975" s="5">
        <v>10.16</v>
      </c>
    </row>
    <row r="1976" spans="1:4">
      <c r="A1976" s="3">
        <v>39797</v>
      </c>
      <c r="B1976" s="5">
        <v>10.29</v>
      </c>
      <c r="C1976" s="5">
        <v>10.76</v>
      </c>
      <c r="D1976" s="5">
        <v>10.25</v>
      </c>
    </row>
    <row r="1977" spans="1:4">
      <c r="A1977" s="3">
        <v>39798</v>
      </c>
      <c r="B1977" s="5">
        <v>9.66</v>
      </c>
      <c r="C1977" s="5">
        <v>10.32</v>
      </c>
      <c r="D1977" s="5">
        <v>9.66</v>
      </c>
    </row>
    <row r="1978" spans="1:4">
      <c r="A1978" s="3">
        <v>39799</v>
      </c>
      <c r="B1978" s="5">
        <v>9.6199999999999992</v>
      </c>
      <c r="C1978" s="5">
        <v>9.9</v>
      </c>
      <c r="D1978" s="5">
        <v>9.4700000000000006</v>
      </c>
    </row>
    <row r="1979" spans="1:4">
      <c r="A1979" s="3">
        <v>39800</v>
      </c>
      <c r="B1979" s="5">
        <v>9.3000000000000007</v>
      </c>
      <c r="C1979" s="5">
        <v>9.77</v>
      </c>
      <c r="D1979" s="5">
        <v>9.2899999999999991</v>
      </c>
    </row>
    <row r="1980" spans="1:4">
      <c r="A1980" s="3">
        <v>39801</v>
      </c>
      <c r="B1980" s="5">
        <v>9.2100000000000009</v>
      </c>
      <c r="C1980" s="5">
        <v>9.4600000000000009</v>
      </c>
      <c r="D1980" s="5">
        <v>8.81</v>
      </c>
    </row>
    <row r="1981" spans="1:4">
      <c r="A1981" s="3">
        <v>39804</v>
      </c>
      <c r="B1981" s="5">
        <v>9.1199999999999992</v>
      </c>
      <c r="C1981" s="5">
        <v>9.36</v>
      </c>
      <c r="D1981" s="5">
        <v>9.01</v>
      </c>
    </row>
    <row r="1982" spans="1:4">
      <c r="A1982" s="3">
        <v>39805</v>
      </c>
      <c r="B1982" s="5">
        <v>9.23</v>
      </c>
      <c r="C1982" s="5">
        <v>9.4</v>
      </c>
      <c r="D1982" s="5">
        <v>9.1</v>
      </c>
    </row>
    <row r="1983" spans="1:4">
      <c r="A1983" s="3">
        <v>39806</v>
      </c>
      <c r="B1983" s="5">
        <v>9.33</v>
      </c>
      <c r="C1983" s="5">
        <v>9.42</v>
      </c>
      <c r="D1983" s="5">
        <v>9.14</v>
      </c>
    </row>
    <row r="1984" spans="1:4">
      <c r="A1984" s="3">
        <v>39811</v>
      </c>
      <c r="B1984" s="5">
        <v>9.75</v>
      </c>
      <c r="C1984" s="5">
        <v>9.75</v>
      </c>
      <c r="D1984" s="5">
        <v>9.35</v>
      </c>
    </row>
    <row r="1985" spans="1:4">
      <c r="A1985" s="3">
        <v>39812</v>
      </c>
      <c r="B1985" s="5">
        <v>10.6</v>
      </c>
      <c r="C1985" s="5">
        <v>10.68</v>
      </c>
      <c r="D1985" s="5">
        <v>9.9600000000000009</v>
      </c>
    </row>
    <row r="1986" spans="1:4">
      <c r="A1986" s="3">
        <v>39813</v>
      </c>
      <c r="B1986" s="5">
        <v>10.36</v>
      </c>
      <c r="C1986" s="5">
        <v>11.14</v>
      </c>
      <c r="D1986" s="5">
        <v>10.36</v>
      </c>
    </row>
    <row r="1987" spans="1:4">
      <c r="A1987" s="3">
        <v>39815</v>
      </c>
      <c r="B1987" s="5">
        <v>10.6</v>
      </c>
      <c r="C1987" s="5">
        <v>10.82</v>
      </c>
      <c r="D1987" s="5">
        <v>10.29</v>
      </c>
    </row>
    <row r="1988" spans="1:4">
      <c r="A1988" s="3">
        <v>39818</v>
      </c>
      <c r="B1988" s="5">
        <v>11.03</v>
      </c>
      <c r="C1988" s="5">
        <v>11.06</v>
      </c>
      <c r="D1988" s="5">
        <v>10.77</v>
      </c>
    </row>
    <row r="1989" spans="1:4">
      <c r="A1989" s="3">
        <v>39820</v>
      </c>
      <c r="B1989" s="5">
        <v>11.86</v>
      </c>
      <c r="C1989" s="5">
        <v>11.86</v>
      </c>
      <c r="D1989" s="5">
        <v>11.36</v>
      </c>
    </row>
    <row r="1990" spans="1:4">
      <c r="A1990" s="3">
        <v>39821</v>
      </c>
      <c r="B1990" s="5">
        <v>11.4</v>
      </c>
      <c r="C1990" s="5">
        <v>11.77</v>
      </c>
      <c r="D1990" s="5">
        <v>11.34</v>
      </c>
    </row>
    <row r="1991" spans="1:4">
      <c r="A1991" s="3">
        <v>39822</v>
      </c>
      <c r="B1991" s="5">
        <v>11.04</v>
      </c>
      <c r="C1991" s="5">
        <v>11.66</v>
      </c>
      <c r="D1991" s="5">
        <v>11.04</v>
      </c>
    </row>
    <row r="1992" spans="1:4">
      <c r="A1992" s="3">
        <v>39825</v>
      </c>
      <c r="B1992" s="5">
        <v>10.65</v>
      </c>
      <c r="C1992" s="5">
        <v>10.99</v>
      </c>
      <c r="D1992" s="5">
        <v>10.65</v>
      </c>
    </row>
    <row r="1993" spans="1:4">
      <c r="A1993" s="3">
        <v>39826</v>
      </c>
      <c r="B1993" s="5">
        <v>10.46</v>
      </c>
      <c r="C1993" s="5">
        <v>10.57</v>
      </c>
      <c r="D1993" s="5">
        <v>10.34</v>
      </c>
    </row>
    <row r="1994" spans="1:4">
      <c r="A1994" s="3">
        <v>39827</v>
      </c>
      <c r="B1994" s="5">
        <v>9.74</v>
      </c>
      <c r="C1994" s="5">
        <v>10.68</v>
      </c>
      <c r="D1994" s="5">
        <v>9.74</v>
      </c>
    </row>
    <row r="1995" spans="1:4">
      <c r="A1995" s="3">
        <v>39828</v>
      </c>
      <c r="B1995" s="5">
        <v>9.3800000000000008</v>
      </c>
      <c r="C1995" s="5">
        <v>9.6300000000000008</v>
      </c>
      <c r="D1995" s="5">
        <v>9.27</v>
      </c>
    </row>
    <row r="1996" spans="1:4">
      <c r="A1996" s="3">
        <v>39829</v>
      </c>
      <c r="B1996" s="5">
        <v>10.01</v>
      </c>
      <c r="C1996" s="5">
        <v>10.119999999999999</v>
      </c>
      <c r="D1996" s="5">
        <v>9.75</v>
      </c>
    </row>
    <row r="1997" spans="1:4">
      <c r="A1997" s="3">
        <v>39832</v>
      </c>
      <c r="B1997" s="5">
        <v>9.0299999999999994</v>
      </c>
      <c r="C1997" s="5">
        <v>10.25</v>
      </c>
      <c r="D1997" s="5">
        <v>9.0299999999999994</v>
      </c>
    </row>
    <row r="1998" spans="1:4">
      <c r="A1998" s="3">
        <v>39833</v>
      </c>
      <c r="B1998" s="5">
        <v>9.33</v>
      </c>
      <c r="C1998" s="5">
        <v>9.49</v>
      </c>
      <c r="D1998" s="5">
        <v>9.08</v>
      </c>
    </row>
    <row r="1999" spans="1:4">
      <c r="A1999" s="3">
        <v>39834</v>
      </c>
      <c r="B1999" s="5">
        <v>9.57</v>
      </c>
      <c r="C1999" s="5">
        <v>9.74</v>
      </c>
      <c r="D1999" s="5">
        <v>8.9499999999999993</v>
      </c>
    </row>
    <row r="2000" spans="1:4">
      <c r="A2000" s="3">
        <v>39835</v>
      </c>
      <c r="B2000" s="5">
        <v>9.0500000000000007</v>
      </c>
      <c r="C2000" s="5">
        <v>9.9600000000000009</v>
      </c>
      <c r="D2000" s="5">
        <v>9.0500000000000007</v>
      </c>
    </row>
    <row r="2001" spans="1:4">
      <c r="A2001" s="3">
        <v>39836</v>
      </c>
      <c r="B2001" s="5">
        <v>9.1</v>
      </c>
      <c r="C2001" s="5">
        <v>9.25</v>
      </c>
      <c r="D2001" s="5">
        <v>8.8800000000000008</v>
      </c>
    </row>
    <row r="2002" spans="1:4">
      <c r="A2002" s="3">
        <v>39839</v>
      </c>
      <c r="B2002" s="5">
        <v>9.44</v>
      </c>
      <c r="C2002" s="5">
        <v>9.52</v>
      </c>
      <c r="D2002" s="5">
        <v>9.18</v>
      </c>
    </row>
    <row r="2003" spans="1:4">
      <c r="A2003" s="3">
        <v>39840</v>
      </c>
      <c r="B2003" s="5">
        <v>9.58</v>
      </c>
      <c r="C2003" s="5">
        <v>9.73</v>
      </c>
      <c r="D2003" s="5">
        <v>9.35</v>
      </c>
    </row>
    <row r="2004" spans="1:4">
      <c r="A2004" s="3">
        <v>39841</v>
      </c>
      <c r="B2004" s="5">
        <v>10.08</v>
      </c>
      <c r="C2004" s="5">
        <v>10.27</v>
      </c>
      <c r="D2004" s="5">
        <v>9.77</v>
      </c>
    </row>
    <row r="2005" spans="1:4">
      <c r="A2005" s="3">
        <v>39842</v>
      </c>
      <c r="B2005" s="5">
        <v>9.91</v>
      </c>
      <c r="C2005" s="5">
        <v>10.210000000000001</v>
      </c>
      <c r="D2005" s="5">
        <v>9.77</v>
      </c>
    </row>
    <row r="2006" spans="1:4">
      <c r="A2006" s="3">
        <v>39843</v>
      </c>
      <c r="B2006" s="5">
        <v>10.36</v>
      </c>
      <c r="C2006" s="5">
        <v>10.36</v>
      </c>
      <c r="D2006" s="5">
        <v>9.73</v>
      </c>
    </row>
    <row r="2007" spans="1:4">
      <c r="A2007" s="3">
        <v>39846</v>
      </c>
      <c r="B2007" s="5">
        <v>9.82</v>
      </c>
      <c r="C2007" s="5">
        <v>10.01</v>
      </c>
      <c r="D2007" s="5">
        <v>9.77</v>
      </c>
    </row>
    <row r="2008" spans="1:4">
      <c r="A2008" s="3">
        <v>39847</v>
      </c>
      <c r="B2008" s="5">
        <v>9.9700000000000006</v>
      </c>
      <c r="C2008" s="5">
        <v>10.08</v>
      </c>
      <c r="D2008" s="5">
        <v>9.8000000000000007</v>
      </c>
    </row>
    <row r="2009" spans="1:4">
      <c r="A2009" s="3">
        <v>39848</v>
      </c>
      <c r="B2009" s="5">
        <v>10.210000000000001</v>
      </c>
      <c r="C2009" s="5">
        <v>10.210000000000001</v>
      </c>
      <c r="D2009" s="5">
        <v>9.82</v>
      </c>
    </row>
    <row r="2010" spans="1:4">
      <c r="A2010" s="3">
        <v>39849</v>
      </c>
      <c r="B2010" s="5">
        <v>9.9600000000000009</v>
      </c>
      <c r="C2010" s="5">
        <v>10.08</v>
      </c>
      <c r="D2010" s="5">
        <v>9.82</v>
      </c>
    </row>
    <row r="2011" spans="1:4">
      <c r="A2011" s="3">
        <v>39850</v>
      </c>
      <c r="B2011" s="5">
        <v>10.27</v>
      </c>
      <c r="C2011" s="5">
        <v>10.27</v>
      </c>
      <c r="D2011" s="5">
        <v>9.9600000000000009</v>
      </c>
    </row>
    <row r="2012" spans="1:4">
      <c r="A2012" s="3">
        <v>39853</v>
      </c>
      <c r="B2012" s="5">
        <v>10.19</v>
      </c>
      <c r="C2012" s="5">
        <v>10.32</v>
      </c>
      <c r="D2012" s="5">
        <v>10.119999999999999</v>
      </c>
    </row>
    <row r="2013" spans="1:4">
      <c r="A2013" s="3">
        <v>39854</v>
      </c>
      <c r="B2013" s="5">
        <v>10.25</v>
      </c>
      <c r="C2013" s="5">
        <v>10.25</v>
      </c>
      <c r="D2013" s="5">
        <v>10.08</v>
      </c>
    </row>
    <row r="2014" spans="1:4">
      <c r="A2014" s="3">
        <v>39855</v>
      </c>
      <c r="B2014" s="5">
        <v>10.08</v>
      </c>
      <c r="C2014" s="5">
        <v>10.119999999999999</v>
      </c>
      <c r="D2014" s="5">
        <v>9.91</v>
      </c>
    </row>
    <row r="2015" spans="1:4">
      <c r="A2015" s="3">
        <v>39856</v>
      </c>
      <c r="B2015" s="5">
        <v>10.050000000000001</v>
      </c>
      <c r="C2015" s="5">
        <v>10.25</v>
      </c>
      <c r="D2015" s="5">
        <v>9.91</v>
      </c>
    </row>
    <row r="2016" spans="1:4">
      <c r="A2016" s="3">
        <v>39857</v>
      </c>
      <c r="B2016" s="5">
        <v>10.08</v>
      </c>
      <c r="C2016" s="5">
        <v>10.32</v>
      </c>
      <c r="D2016" s="5">
        <v>10.08</v>
      </c>
    </row>
    <row r="2017" spans="1:4">
      <c r="A2017" s="3">
        <v>39860</v>
      </c>
      <c r="B2017" s="5">
        <v>9.8800000000000008</v>
      </c>
      <c r="C2017" s="5">
        <v>10.08</v>
      </c>
      <c r="D2017" s="5">
        <v>9.82</v>
      </c>
    </row>
    <row r="2018" spans="1:4">
      <c r="A2018" s="3">
        <v>39861</v>
      </c>
      <c r="B2018" s="5">
        <v>8.9499999999999993</v>
      </c>
      <c r="C2018" s="5">
        <v>9.64</v>
      </c>
      <c r="D2018" s="5">
        <v>8.92</v>
      </c>
    </row>
    <row r="2019" spans="1:4">
      <c r="A2019" s="3">
        <v>39862</v>
      </c>
      <c r="B2019" s="5">
        <v>8.64</v>
      </c>
      <c r="C2019" s="5">
        <v>9.08</v>
      </c>
      <c r="D2019" s="5">
        <v>8.33</v>
      </c>
    </row>
    <row r="2020" spans="1:4">
      <c r="A2020" s="3">
        <v>39863</v>
      </c>
      <c r="B2020" s="5">
        <v>8.51</v>
      </c>
      <c r="C2020" s="5">
        <v>8.9700000000000006</v>
      </c>
      <c r="D2020" s="5">
        <v>8.51</v>
      </c>
    </row>
    <row r="2021" spans="1:4">
      <c r="A2021" s="3">
        <v>39864</v>
      </c>
      <c r="B2021" s="5">
        <v>8.33</v>
      </c>
      <c r="C2021" s="5">
        <v>8.36</v>
      </c>
      <c r="D2021" s="5">
        <v>8.1</v>
      </c>
    </row>
    <row r="2022" spans="1:4">
      <c r="A2022" s="3">
        <v>39867</v>
      </c>
      <c r="B2022" s="5">
        <v>7.73</v>
      </c>
      <c r="C2022" s="5">
        <v>8.56</v>
      </c>
      <c r="D2022" s="5">
        <v>7.73</v>
      </c>
    </row>
    <row r="2023" spans="1:4">
      <c r="A2023" s="3">
        <v>39868</v>
      </c>
      <c r="B2023" s="5">
        <v>7.7</v>
      </c>
      <c r="C2023" s="5">
        <v>7.93</v>
      </c>
      <c r="D2023" s="5">
        <v>7.44</v>
      </c>
    </row>
    <row r="2024" spans="1:4">
      <c r="A2024" s="3">
        <v>39869</v>
      </c>
      <c r="B2024" s="5">
        <v>7.38</v>
      </c>
      <c r="C2024" s="5">
        <v>7.99</v>
      </c>
      <c r="D2024" s="5">
        <v>7.38</v>
      </c>
    </row>
    <row r="2025" spans="1:4">
      <c r="A2025" s="3">
        <v>39870</v>
      </c>
      <c r="B2025" s="5">
        <v>7.82</v>
      </c>
      <c r="C2025" s="5">
        <v>7.82</v>
      </c>
      <c r="D2025" s="5">
        <v>7.34</v>
      </c>
    </row>
    <row r="2026" spans="1:4">
      <c r="A2026" s="3">
        <v>39871</v>
      </c>
      <c r="B2026" s="5">
        <v>7.71</v>
      </c>
      <c r="C2026" s="5">
        <v>7.77</v>
      </c>
      <c r="D2026" s="5">
        <v>7.53</v>
      </c>
    </row>
    <row r="2027" spans="1:4">
      <c r="A2027" s="3">
        <v>39875</v>
      </c>
      <c r="B2027" s="5">
        <v>7.37</v>
      </c>
      <c r="C2027" s="5">
        <v>7.54</v>
      </c>
      <c r="D2027" s="5">
        <v>7.23</v>
      </c>
    </row>
    <row r="2028" spans="1:4">
      <c r="A2028" s="3">
        <v>39876</v>
      </c>
      <c r="B2028" s="5">
        <v>7.42</v>
      </c>
      <c r="C2028" s="5">
        <v>7.59</v>
      </c>
      <c r="D2028" s="5">
        <v>7.37</v>
      </c>
    </row>
    <row r="2029" spans="1:4">
      <c r="A2029" s="3">
        <v>39877</v>
      </c>
      <c r="B2029" s="5">
        <v>7.2</v>
      </c>
      <c r="C2029" s="5">
        <v>7.54</v>
      </c>
      <c r="D2029" s="5">
        <v>7.18</v>
      </c>
    </row>
    <row r="2030" spans="1:4">
      <c r="A2030" s="3">
        <v>39878</v>
      </c>
      <c r="B2030" s="5">
        <v>7.03</v>
      </c>
      <c r="C2030" s="5">
        <v>7.18</v>
      </c>
      <c r="D2030" s="5">
        <v>6.94</v>
      </c>
    </row>
    <row r="2031" spans="1:4">
      <c r="A2031" s="3">
        <v>39881</v>
      </c>
      <c r="B2031" s="5">
        <v>7.03</v>
      </c>
      <c r="C2031" s="5">
        <v>7.12</v>
      </c>
      <c r="D2031" s="5">
        <v>6.9</v>
      </c>
    </row>
    <row r="2032" spans="1:4">
      <c r="A2032" s="3">
        <v>39882</v>
      </c>
      <c r="B2032" s="5">
        <v>8.09</v>
      </c>
      <c r="C2032" s="5">
        <v>8.16</v>
      </c>
      <c r="D2032" s="5">
        <v>7.12</v>
      </c>
    </row>
    <row r="2033" spans="1:4">
      <c r="A2033" s="3">
        <v>39883</v>
      </c>
      <c r="B2033" s="5">
        <v>7.86</v>
      </c>
      <c r="C2033" s="5">
        <v>8.4</v>
      </c>
      <c r="D2033" s="5">
        <v>7.73</v>
      </c>
    </row>
    <row r="2034" spans="1:4">
      <c r="A2034" s="3">
        <v>39884</v>
      </c>
      <c r="B2034" s="5">
        <v>7.92</v>
      </c>
      <c r="C2034" s="5">
        <v>7.92</v>
      </c>
      <c r="D2034" s="5">
        <v>7.53</v>
      </c>
    </row>
    <row r="2035" spans="1:4">
      <c r="A2035" s="3">
        <v>39885</v>
      </c>
      <c r="B2035" s="5">
        <v>7.9</v>
      </c>
      <c r="C2035" s="5">
        <v>8.33</v>
      </c>
      <c r="D2035" s="5">
        <v>7.9</v>
      </c>
    </row>
    <row r="2036" spans="1:4">
      <c r="A2036" s="3">
        <v>39888</v>
      </c>
      <c r="B2036" s="5">
        <v>8.33</v>
      </c>
      <c r="C2036" s="5">
        <v>8.33</v>
      </c>
      <c r="D2036" s="5">
        <v>8.06</v>
      </c>
    </row>
    <row r="2037" spans="1:4">
      <c r="A2037" s="3">
        <v>39889</v>
      </c>
      <c r="B2037" s="5">
        <v>8.33</v>
      </c>
      <c r="C2037" s="5">
        <v>8.6</v>
      </c>
      <c r="D2037" s="5">
        <v>8.17</v>
      </c>
    </row>
    <row r="2038" spans="1:4">
      <c r="A2038" s="3">
        <v>39890</v>
      </c>
      <c r="B2038" s="5">
        <v>8.33</v>
      </c>
      <c r="C2038" s="5">
        <v>8.67</v>
      </c>
      <c r="D2038" s="5">
        <v>8.33</v>
      </c>
    </row>
    <row r="2039" spans="1:4">
      <c r="A2039" s="3">
        <v>39891</v>
      </c>
      <c r="B2039" s="5">
        <v>8.84</v>
      </c>
      <c r="C2039" s="5">
        <v>8.84</v>
      </c>
      <c r="D2039" s="5">
        <v>8.49</v>
      </c>
    </row>
    <row r="2040" spans="1:4">
      <c r="A2040" s="3">
        <v>39892</v>
      </c>
      <c r="B2040" s="5">
        <v>9.01</v>
      </c>
      <c r="C2040" s="5">
        <v>9.01</v>
      </c>
      <c r="D2040" s="5">
        <v>8.6199999999999992</v>
      </c>
    </row>
    <row r="2041" spans="1:4">
      <c r="A2041" s="3">
        <v>39895</v>
      </c>
      <c r="B2041" s="5">
        <v>9.35</v>
      </c>
      <c r="C2041" s="5">
        <v>9.41</v>
      </c>
      <c r="D2041" s="5">
        <v>9.1199999999999992</v>
      </c>
    </row>
    <row r="2042" spans="1:4">
      <c r="A2042" s="3">
        <v>39896</v>
      </c>
      <c r="B2042" s="5">
        <v>9.41</v>
      </c>
      <c r="C2042" s="5">
        <v>9.74</v>
      </c>
      <c r="D2042" s="5">
        <v>9.31</v>
      </c>
    </row>
    <row r="2043" spans="1:4">
      <c r="A2043" s="3">
        <v>39898</v>
      </c>
      <c r="B2043" s="5">
        <v>9.68</v>
      </c>
      <c r="C2043" s="5">
        <v>9.73</v>
      </c>
      <c r="D2043" s="5">
        <v>9.4600000000000009</v>
      </c>
    </row>
    <row r="2044" spans="1:4">
      <c r="A2044" s="3">
        <v>39899</v>
      </c>
      <c r="B2044" s="5">
        <v>9.01</v>
      </c>
      <c r="C2044" s="5">
        <v>9.73</v>
      </c>
      <c r="D2044" s="5">
        <v>9</v>
      </c>
    </row>
    <row r="2045" spans="1:4">
      <c r="A2045" s="3">
        <v>39902</v>
      </c>
      <c r="B2045" s="5">
        <v>8.33</v>
      </c>
      <c r="C2045" s="5">
        <v>8.61</v>
      </c>
      <c r="D2045" s="5">
        <v>8.33</v>
      </c>
    </row>
    <row r="2046" spans="1:4">
      <c r="A2046" s="3">
        <v>39903</v>
      </c>
      <c r="B2046" s="5">
        <v>8.9600000000000009</v>
      </c>
      <c r="C2046" s="5">
        <v>9.01</v>
      </c>
      <c r="D2046" s="5">
        <v>8.49</v>
      </c>
    </row>
    <row r="2047" spans="1:4">
      <c r="A2047" s="3">
        <v>39904</v>
      </c>
      <c r="B2047" s="5">
        <v>9.0399999999999991</v>
      </c>
      <c r="C2047" s="5">
        <v>9.2899999999999991</v>
      </c>
      <c r="D2047" s="5">
        <v>8.68</v>
      </c>
    </row>
    <row r="2048" spans="1:4">
      <c r="A2048" s="3">
        <v>39905</v>
      </c>
      <c r="B2048" s="5">
        <v>9.7200000000000006</v>
      </c>
      <c r="C2048" s="5">
        <v>9.7899999999999991</v>
      </c>
      <c r="D2048" s="5">
        <v>9.4700000000000006</v>
      </c>
    </row>
    <row r="2049" spans="1:4">
      <c r="A2049" s="3">
        <v>39906</v>
      </c>
      <c r="B2049" s="5">
        <v>10.130000000000001</v>
      </c>
      <c r="C2049" s="5">
        <v>10.36</v>
      </c>
      <c r="D2049" s="5">
        <v>9.64</v>
      </c>
    </row>
    <row r="2050" spans="1:4">
      <c r="A2050" s="3">
        <v>39909</v>
      </c>
      <c r="B2050" s="5">
        <v>9.9700000000000006</v>
      </c>
      <c r="C2050" s="5">
        <v>10.64</v>
      </c>
      <c r="D2050" s="5">
        <v>9.9</v>
      </c>
    </row>
    <row r="2051" spans="1:4">
      <c r="A2051" s="3">
        <v>39910</v>
      </c>
      <c r="B2051" s="5">
        <v>9.82</v>
      </c>
      <c r="C2051" s="5">
        <v>10.09</v>
      </c>
      <c r="D2051" s="5">
        <v>9.73</v>
      </c>
    </row>
    <row r="2052" spans="1:4">
      <c r="A2052" s="3">
        <v>39911</v>
      </c>
      <c r="B2052" s="5">
        <v>10.53</v>
      </c>
      <c r="C2052" s="5">
        <v>10.71</v>
      </c>
      <c r="D2052" s="5">
        <v>9.5500000000000007</v>
      </c>
    </row>
    <row r="2053" spans="1:4">
      <c r="A2053" s="3">
        <v>39912</v>
      </c>
      <c r="B2053" s="5">
        <v>11.01</v>
      </c>
      <c r="C2053" s="5">
        <v>11.09</v>
      </c>
      <c r="D2053" s="5">
        <v>10.64</v>
      </c>
    </row>
    <row r="2054" spans="1:4">
      <c r="A2054" s="3">
        <v>39917</v>
      </c>
      <c r="B2054" s="5">
        <v>11.08</v>
      </c>
      <c r="C2054" s="5">
        <v>11.77</v>
      </c>
      <c r="D2054" s="5">
        <v>10.61</v>
      </c>
    </row>
    <row r="2055" spans="1:4">
      <c r="A2055" s="3">
        <v>39918</v>
      </c>
      <c r="B2055" s="5">
        <v>10.92</v>
      </c>
      <c r="C2055" s="5">
        <v>10.96</v>
      </c>
      <c r="D2055" s="5">
        <v>10.65</v>
      </c>
    </row>
    <row r="2056" spans="1:4">
      <c r="A2056" s="3">
        <v>39919</v>
      </c>
      <c r="B2056" s="5">
        <v>11.55</v>
      </c>
      <c r="C2056" s="5">
        <v>11.55</v>
      </c>
      <c r="D2056" s="5">
        <v>11.04</v>
      </c>
    </row>
    <row r="2057" spans="1:4">
      <c r="A2057" s="3">
        <v>39924</v>
      </c>
      <c r="B2057" s="5">
        <v>10.62</v>
      </c>
      <c r="C2057" s="5">
        <v>11.23</v>
      </c>
      <c r="D2057" s="5">
        <v>10.62</v>
      </c>
    </row>
    <row r="2058" spans="1:4">
      <c r="A2058" s="3">
        <v>39925</v>
      </c>
      <c r="B2058" s="5">
        <v>10.85</v>
      </c>
      <c r="C2058" s="5">
        <v>11.14</v>
      </c>
      <c r="D2058" s="5">
        <v>10.68</v>
      </c>
    </row>
    <row r="2059" spans="1:4">
      <c r="A2059" s="3">
        <v>39926</v>
      </c>
      <c r="B2059" s="5">
        <v>10.88</v>
      </c>
      <c r="C2059" s="5">
        <v>11.14</v>
      </c>
      <c r="D2059" s="5">
        <v>10.67</v>
      </c>
    </row>
    <row r="2060" spans="1:4">
      <c r="A2060" s="3">
        <v>39927</v>
      </c>
      <c r="B2060" s="5">
        <v>11.35</v>
      </c>
      <c r="C2060" s="5">
        <v>11.38</v>
      </c>
      <c r="D2060" s="5">
        <v>10.99</v>
      </c>
    </row>
    <row r="2061" spans="1:4">
      <c r="A2061" s="3">
        <v>39930</v>
      </c>
      <c r="B2061" s="5">
        <v>11.27</v>
      </c>
      <c r="C2061" s="5">
        <v>11.38</v>
      </c>
      <c r="D2061" s="5">
        <v>11.08</v>
      </c>
    </row>
    <row r="2062" spans="1:4">
      <c r="A2062" s="3">
        <v>39931</v>
      </c>
      <c r="B2062" s="5">
        <v>11.09</v>
      </c>
      <c r="C2062" s="5">
        <v>11.1</v>
      </c>
      <c r="D2062" s="5">
        <v>10.86</v>
      </c>
    </row>
    <row r="2063" spans="1:4">
      <c r="A2063" s="3">
        <v>39932</v>
      </c>
      <c r="B2063" s="5">
        <v>11.77</v>
      </c>
      <c r="C2063" s="5">
        <v>11.77</v>
      </c>
      <c r="D2063" s="5">
        <v>11.15</v>
      </c>
    </row>
    <row r="2064" spans="1:4">
      <c r="A2064" s="3">
        <v>39933</v>
      </c>
      <c r="B2064" s="5">
        <v>12.52</v>
      </c>
      <c r="C2064" s="5">
        <v>12.57</v>
      </c>
      <c r="D2064" s="5">
        <v>12.1</v>
      </c>
    </row>
    <row r="2065" spans="1:4">
      <c r="A2065" s="3">
        <v>39937</v>
      </c>
      <c r="B2065" s="5">
        <v>13.02</v>
      </c>
      <c r="C2065" s="5">
        <v>13.07</v>
      </c>
      <c r="D2065" s="5">
        <v>12.55</v>
      </c>
    </row>
    <row r="2066" spans="1:4">
      <c r="A2066" s="3">
        <v>39938</v>
      </c>
      <c r="B2066" s="5">
        <v>14.06</v>
      </c>
      <c r="C2066" s="5">
        <v>14.17</v>
      </c>
      <c r="D2066" s="5">
        <v>13.15</v>
      </c>
    </row>
    <row r="2067" spans="1:4">
      <c r="A2067" s="3">
        <v>39939</v>
      </c>
      <c r="B2067" s="5">
        <v>13.9</v>
      </c>
      <c r="C2067" s="5">
        <v>14.23</v>
      </c>
      <c r="D2067" s="5">
        <v>13.4</v>
      </c>
    </row>
    <row r="2068" spans="1:4">
      <c r="A2068" s="3">
        <v>39940</v>
      </c>
      <c r="B2068" s="5">
        <v>12.81</v>
      </c>
      <c r="C2068" s="5">
        <v>14.34</v>
      </c>
      <c r="D2068" s="5">
        <v>12.81</v>
      </c>
    </row>
    <row r="2069" spans="1:4">
      <c r="A2069" s="3">
        <v>39941</v>
      </c>
      <c r="B2069" s="5">
        <v>13.35</v>
      </c>
      <c r="C2069" s="5">
        <v>13.35</v>
      </c>
      <c r="D2069" s="5">
        <v>12.54</v>
      </c>
    </row>
    <row r="2070" spans="1:4">
      <c r="A2070" s="3">
        <v>39944</v>
      </c>
      <c r="B2070" s="5">
        <v>13.31</v>
      </c>
      <c r="C2070" s="5">
        <v>13.62</v>
      </c>
      <c r="D2070" s="5">
        <v>13.12</v>
      </c>
    </row>
    <row r="2071" spans="1:4">
      <c r="A2071" s="3">
        <v>39945</v>
      </c>
      <c r="B2071" s="5">
        <v>13.58</v>
      </c>
      <c r="C2071" s="5">
        <v>13.63</v>
      </c>
      <c r="D2071" s="5">
        <v>13.18</v>
      </c>
    </row>
    <row r="2072" spans="1:4">
      <c r="A2072" s="3">
        <v>39946</v>
      </c>
      <c r="B2072" s="5">
        <v>12.65</v>
      </c>
      <c r="C2072" s="5">
        <v>13.79</v>
      </c>
      <c r="D2072" s="5">
        <v>12.45</v>
      </c>
    </row>
    <row r="2073" spans="1:4">
      <c r="A2073" s="3">
        <v>39947</v>
      </c>
      <c r="B2073" s="5">
        <v>12.55</v>
      </c>
      <c r="C2073" s="5">
        <v>12.79</v>
      </c>
      <c r="D2073" s="5">
        <v>12.13</v>
      </c>
    </row>
    <row r="2074" spans="1:4">
      <c r="A2074" s="3">
        <v>39948</v>
      </c>
      <c r="B2074" s="5">
        <v>13.27</v>
      </c>
      <c r="C2074" s="5">
        <v>13.35</v>
      </c>
      <c r="D2074" s="5">
        <v>12.88</v>
      </c>
    </row>
    <row r="2075" spans="1:4">
      <c r="A2075" s="3">
        <v>39951</v>
      </c>
      <c r="B2075" s="5">
        <v>13.6</v>
      </c>
      <c r="C2075" s="5">
        <v>13.6</v>
      </c>
      <c r="D2075" s="5">
        <v>12.96</v>
      </c>
    </row>
    <row r="2076" spans="1:4">
      <c r="A2076" s="3">
        <v>39952</v>
      </c>
      <c r="B2076" s="5">
        <v>14.61</v>
      </c>
      <c r="C2076" s="5">
        <v>14.61</v>
      </c>
      <c r="D2076" s="5">
        <v>13.98</v>
      </c>
    </row>
    <row r="2077" spans="1:4">
      <c r="A2077" s="3">
        <v>39953</v>
      </c>
      <c r="B2077" s="5">
        <v>14.69</v>
      </c>
      <c r="C2077" s="5">
        <v>14.93</v>
      </c>
      <c r="D2077" s="5">
        <v>14.07</v>
      </c>
    </row>
    <row r="2078" spans="1:4">
      <c r="A2078" s="3">
        <v>39954</v>
      </c>
      <c r="B2078" s="5">
        <v>13.93</v>
      </c>
      <c r="C2078" s="5">
        <v>14.43</v>
      </c>
      <c r="D2078" s="5">
        <v>13.86</v>
      </c>
    </row>
    <row r="2079" spans="1:4">
      <c r="A2079" s="3">
        <v>39955</v>
      </c>
      <c r="B2079" s="5">
        <v>14.21</v>
      </c>
      <c r="C2079" s="5">
        <v>14.33</v>
      </c>
      <c r="D2079" s="5">
        <v>13.8</v>
      </c>
    </row>
    <row r="2080" spans="1:4">
      <c r="A2080" s="3">
        <v>39958</v>
      </c>
      <c r="B2080" s="5">
        <v>14.3</v>
      </c>
      <c r="C2080" s="5">
        <v>14.53</v>
      </c>
      <c r="D2080" s="5">
        <v>14.05</v>
      </c>
    </row>
    <row r="2081" spans="1:4">
      <c r="A2081" s="3">
        <v>39959</v>
      </c>
      <c r="B2081" s="5">
        <v>14.18</v>
      </c>
      <c r="C2081" s="5">
        <v>14.37</v>
      </c>
      <c r="D2081" s="5">
        <v>13.83</v>
      </c>
    </row>
    <row r="2082" spans="1:4">
      <c r="A2082" s="3">
        <v>39960</v>
      </c>
      <c r="B2082" s="5">
        <v>14.69</v>
      </c>
      <c r="C2082" s="5">
        <v>14.72</v>
      </c>
      <c r="D2082" s="5">
        <v>14.45</v>
      </c>
    </row>
    <row r="2083" spans="1:4">
      <c r="A2083" s="3">
        <v>39961</v>
      </c>
      <c r="B2083" s="5">
        <v>14.65</v>
      </c>
      <c r="C2083" s="5">
        <v>14.89</v>
      </c>
      <c r="D2083" s="5">
        <v>14.31</v>
      </c>
    </row>
    <row r="2084" spans="1:4">
      <c r="A2084" s="3">
        <v>39962</v>
      </c>
      <c r="B2084" s="5">
        <v>15.11</v>
      </c>
      <c r="C2084" s="5">
        <v>15.15</v>
      </c>
      <c r="D2084" s="5">
        <v>14.84</v>
      </c>
    </row>
    <row r="2085" spans="1:4">
      <c r="A2085" s="3">
        <v>39965</v>
      </c>
      <c r="B2085" s="5">
        <v>16.260000000000002</v>
      </c>
      <c r="C2085" s="5">
        <v>16.260000000000002</v>
      </c>
      <c r="D2085" s="5">
        <v>15.66</v>
      </c>
    </row>
    <row r="2086" spans="1:4">
      <c r="A2086" s="3">
        <v>39966</v>
      </c>
      <c r="B2086" s="5">
        <v>16.41</v>
      </c>
      <c r="C2086" s="5">
        <v>16.46</v>
      </c>
      <c r="D2086" s="5">
        <v>15.95</v>
      </c>
    </row>
    <row r="2087" spans="1:4">
      <c r="A2087" s="3">
        <v>39967</v>
      </c>
      <c r="B2087" s="5">
        <v>15.75</v>
      </c>
      <c r="C2087" s="5">
        <v>16.27</v>
      </c>
      <c r="D2087" s="5">
        <v>15.75</v>
      </c>
    </row>
    <row r="2088" spans="1:4">
      <c r="A2088" s="3">
        <v>39968</v>
      </c>
      <c r="B2088" s="5">
        <v>15.08</v>
      </c>
      <c r="C2088" s="5">
        <v>16.09</v>
      </c>
      <c r="D2088" s="5">
        <v>15.08</v>
      </c>
    </row>
    <row r="2089" spans="1:4">
      <c r="A2089" s="3">
        <v>39969</v>
      </c>
      <c r="B2089" s="5">
        <v>15.4</v>
      </c>
      <c r="C2089" s="5">
        <v>15.77</v>
      </c>
      <c r="D2089" s="5">
        <v>15.25</v>
      </c>
    </row>
    <row r="2090" spans="1:4">
      <c r="A2090" s="3">
        <v>39973</v>
      </c>
      <c r="B2090" s="5">
        <v>15.02</v>
      </c>
      <c r="C2090" s="5">
        <v>15.44</v>
      </c>
      <c r="D2090" s="5">
        <v>14.91</v>
      </c>
    </row>
    <row r="2091" spans="1:4">
      <c r="A2091" s="3">
        <v>39974</v>
      </c>
      <c r="B2091" s="5">
        <v>15.87</v>
      </c>
      <c r="C2091" s="5">
        <v>15.95</v>
      </c>
      <c r="D2091" s="5">
        <v>15.21</v>
      </c>
    </row>
    <row r="2092" spans="1:4">
      <c r="A2092" s="3">
        <v>39975</v>
      </c>
      <c r="B2092" s="5">
        <v>16.18</v>
      </c>
      <c r="C2092" s="5">
        <v>16.21</v>
      </c>
      <c r="D2092" s="5">
        <v>15.49</v>
      </c>
    </row>
    <row r="2093" spans="1:4">
      <c r="A2093" s="3">
        <v>39976</v>
      </c>
      <c r="B2093" s="5">
        <v>16.48</v>
      </c>
      <c r="C2093" s="5">
        <v>16.48</v>
      </c>
      <c r="D2093" s="5">
        <v>16.16</v>
      </c>
    </row>
    <row r="2094" spans="1:4">
      <c r="A2094" s="3">
        <v>39979</v>
      </c>
      <c r="B2094" s="5">
        <v>16.09</v>
      </c>
      <c r="C2094" s="5">
        <v>16.47</v>
      </c>
      <c r="D2094" s="5">
        <v>15.96</v>
      </c>
    </row>
    <row r="2095" spans="1:4">
      <c r="A2095" s="3">
        <v>39980</v>
      </c>
      <c r="B2095" s="5">
        <v>14.37</v>
      </c>
      <c r="C2095" s="5">
        <v>15.16</v>
      </c>
      <c r="D2095" s="5">
        <v>14.09</v>
      </c>
    </row>
    <row r="2096" spans="1:4">
      <c r="A2096" s="3">
        <v>39981</v>
      </c>
      <c r="B2096" s="5">
        <v>13.82</v>
      </c>
      <c r="C2096" s="5">
        <v>14.35</v>
      </c>
      <c r="D2096" s="5">
        <v>13.82</v>
      </c>
    </row>
    <row r="2097" spans="1:4">
      <c r="A2097" s="3">
        <v>39982</v>
      </c>
      <c r="B2097" s="5">
        <v>14.14</v>
      </c>
      <c r="C2097" s="5">
        <v>14.33</v>
      </c>
      <c r="D2097" s="5">
        <v>13.82</v>
      </c>
    </row>
    <row r="2098" spans="1:4">
      <c r="A2098" s="3">
        <v>39983</v>
      </c>
      <c r="B2098" s="5">
        <v>14.65</v>
      </c>
      <c r="C2098" s="5">
        <v>14.88</v>
      </c>
      <c r="D2098" s="5">
        <v>14.21</v>
      </c>
    </row>
    <row r="2099" spans="1:4">
      <c r="A2099" s="3">
        <v>39986</v>
      </c>
      <c r="B2099" s="5">
        <v>13.9</v>
      </c>
      <c r="C2099" s="5">
        <v>14.6</v>
      </c>
      <c r="D2099" s="5">
        <v>13.9</v>
      </c>
    </row>
    <row r="2100" spans="1:4">
      <c r="A2100" s="3">
        <v>39987</v>
      </c>
      <c r="B2100" s="5">
        <v>14.06</v>
      </c>
      <c r="C2100" s="5">
        <v>14.2</v>
      </c>
      <c r="D2100" s="5">
        <v>13.58</v>
      </c>
    </row>
    <row r="2101" spans="1:4">
      <c r="A2101" s="3">
        <v>39988</v>
      </c>
      <c r="B2101" s="5">
        <v>14.3</v>
      </c>
      <c r="C2101" s="5">
        <v>14.3</v>
      </c>
      <c r="D2101" s="5">
        <v>13.86</v>
      </c>
    </row>
    <row r="2102" spans="1:4">
      <c r="A2102" s="3">
        <v>39989</v>
      </c>
      <c r="B2102" s="5">
        <v>14.19</v>
      </c>
      <c r="C2102" s="5">
        <v>14.39</v>
      </c>
      <c r="D2102" s="5">
        <v>13.92</v>
      </c>
    </row>
    <row r="2103" spans="1:4">
      <c r="A2103" s="3">
        <v>39990</v>
      </c>
      <c r="B2103" s="5">
        <v>14.53</v>
      </c>
      <c r="C2103" s="5">
        <v>14.69</v>
      </c>
      <c r="D2103" s="5">
        <v>14.37</v>
      </c>
    </row>
    <row r="2104" spans="1:4">
      <c r="A2104" s="3">
        <v>39993</v>
      </c>
      <c r="B2104" s="5">
        <v>15.24</v>
      </c>
      <c r="C2104" s="5">
        <v>15.25</v>
      </c>
      <c r="D2104" s="5">
        <v>14.71</v>
      </c>
    </row>
    <row r="2105" spans="1:4">
      <c r="A2105" s="3">
        <v>39994</v>
      </c>
      <c r="B2105" s="5">
        <v>15.56</v>
      </c>
      <c r="C2105" s="5">
        <v>15.67</v>
      </c>
      <c r="D2105" s="5">
        <v>15.24</v>
      </c>
    </row>
    <row r="2106" spans="1:4">
      <c r="A2106" s="3">
        <v>39995</v>
      </c>
      <c r="B2106" s="5">
        <v>15.2</v>
      </c>
      <c r="C2106" s="5">
        <v>15.82</v>
      </c>
      <c r="D2106" s="5">
        <v>15.02</v>
      </c>
    </row>
    <row r="2107" spans="1:4">
      <c r="A2107" s="3">
        <v>39996</v>
      </c>
      <c r="B2107" s="5">
        <v>14.99</v>
      </c>
      <c r="C2107" s="5">
        <v>15.16</v>
      </c>
      <c r="D2107" s="5">
        <v>14.74</v>
      </c>
    </row>
    <row r="2108" spans="1:4">
      <c r="A2108" s="3">
        <v>39997</v>
      </c>
      <c r="B2108" s="5">
        <v>15.17</v>
      </c>
      <c r="C2108" s="5">
        <v>15.17</v>
      </c>
      <c r="D2108" s="5">
        <v>14.82</v>
      </c>
    </row>
    <row r="2109" spans="1:4">
      <c r="A2109" s="3">
        <v>40000</v>
      </c>
      <c r="B2109" s="5">
        <v>14.61</v>
      </c>
      <c r="C2109" s="5">
        <v>15.04</v>
      </c>
      <c r="D2109" s="5">
        <v>14.61</v>
      </c>
    </row>
    <row r="2110" spans="1:4">
      <c r="A2110" s="3">
        <v>40001</v>
      </c>
      <c r="B2110" s="5">
        <v>14.75</v>
      </c>
      <c r="C2110" s="5">
        <v>14.95</v>
      </c>
      <c r="D2110" s="5">
        <v>14.61</v>
      </c>
    </row>
    <row r="2111" spans="1:4">
      <c r="A2111" s="3">
        <v>40002</v>
      </c>
      <c r="B2111" s="5">
        <v>14.35</v>
      </c>
      <c r="C2111" s="5">
        <v>14.5</v>
      </c>
      <c r="D2111" s="5">
        <v>14.19</v>
      </c>
    </row>
    <row r="2112" spans="1:4">
      <c r="A2112" s="3">
        <v>40003</v>
      </c>
      <c r="B2112" s="5">
        <v>14.19</v>
      </c>
      <c r="C2112" s="5">
        <v>14.53</v>
      </c>
      <c r="D2112" s="5">
        <v>14.14</v>
      </c>
    </row>
    <row r="2113" spans="1:4">
      <c r="A2113" s="3">
        <v>40004</v>
      </c>
      <c r="B2113" s="5">
        <v>13.92</v>
      </c>
      <c r="C2113" s="5">
        <v>14.1</v>
      </c>
      <c r="D2113" s="5">
        <v>13.85</v>
      </c>
    </row>
    <row r="2114" spans="1:4">
      <c r="A2114" s="3">
        <v>40007</v>
      </c>
      <c r="B2114" s="5">
        <v>13.85</v>
      </c>
      <c r="C2114" s="5">
        <v>14.1</v>
      </c>
      <c r="D2114" s="5">
        <v>13.63</v>
      </c>
    </row>
    <row r="2115" spans="1:4">
      <c r="A2115" s="3">
        <v>40008</v>
      </c>
      <c r="B2115" s="5">
        <v>15.36</v>
      </c>
      <c r="C2115" s="5">
        <v>15.36</v>
      </c>
      <c r="D2115" s="5">
        <v>14.1</v>
      </c>
    </row>
    <row r="2116" spans="1:4">
      <c r="A2116" s="3">
        <v>40009</v>
      </c>
      <c r="B2116" s="5">
        <v>15.63</v>
      </c>
      <c r="C2116" s="5">
        <v>15.63</v>
      </c>
      <c r="D2116" s="5">
        <v>14.83</v>
      </c>
    </row>
    <row r="2117" spans="1:4">
      <c r="A2117" s="3">
        <v>40010</v>
      </c>
      <c r="B2117" s="5">
        <v>15.68</v>
      </c>
      <c r="C2117" s="5">
        <v>15.97</v>
      </c>
      <c r="D2117" s="5">
        <v>15.39</v>
      </c>
    </row>
    <row r="2118" spans="1:4">
      <c r="A2118" s="3">
        <v>40011</v>
      </c>
      <c r="B2118" s="5">
        <v>16.170000000000002</v>
      </c>
      <c r="C2118" s="5">
        <v>16.18</v>
      </c>
      <c r="D2118" s="5">
        <v>15.8</v>
      </c>
    </row>
    <row r="2119" spans="1:4">
      <c r="A2119" s="3">
        <v>40014</v>
      </c>
      <c r="B2119" s="5">
        <v>16.93</v>
      </c>
      <c r="C2119" s="5">
        <v>16.989999999999998</v>
      </c>
      <c r="D2119" s="5">
        <v>16.399999999999999</v>
      </c>
    </row>
    <row r="2120" spans="1:4">
      <c r="A2120" s="3">
        <v>40015</v>
      </c>
      <c r="B2120" s="5">
        <v>16.440000000000001</v>
      </c>
      <c r="C2120" s="5">
        <v>16.989999999999998</v>
      </c>
      <c r="D2120" s="5">
        <v>16.36</v>
      </c>
    </row>
    <row r="2121" spans="1:4">
      <c r="A2121" s="3">
        <v>40016</v>
      </c>
      <c r="B2121" s="5">
        <v>16.23</v>
      </c>
      <c r="C2121" s="5">
        <v>16.559999999999999</v>
      </c>
      <c r="D2121" s="5">
        <v>16.18</v>
      </c>
    </row>
    <row r="2122" spans="1:4">
      <c r="A2122" s="3">
        <v>40017</v>
      </c>
      <c r="B2122" s="5">
        <v>16.57</v>
      </c>
      <c r="C2122" s="5">
        <v>16.57</v>
      </c>
      <c r="D2122" s="5">
        <v>16.170000000000002</v>
      </c>
    </row>
    <row r="2123" spans="1:4">
      <c r="A2123" s="3">
        <v>40018</v>
      </c>
      <c r="B2123" s="5">
        <v>16.989999999999998</v>
      </c>
      <c r="C2123" s="5">
        <v>16.989999999999998</v>
      </c>
      <c r="D2123" s="5">
        <v>16.670000000000002</v>
      </c>
    </row>
    <row r="2124" spans="1:4">
      <c r="A2124" s="3">
        <v>40021</v>
      </c>
      <c r="B2124" s="5">
        <v>17.16</v>
      </c>
      <c r="C2124" s="5">
        <v>17.309999999999999</v>
      </c>
      <c r="D2124" s="5">
        <v>16.829999999999998</v>
      </c>
    </row>
    <row r="2125" spans="1:4">
      <c r="A2125" s="3">
        <v>40022</v>
      </c>
      <c r="B2125" s="5">
        <v>16.739999999999998</v>
      </c>
      <c r="C2125" s="5">
        <v>17.29</v>
      </c>
      <c r="D2125" s="5">
        <v>16.690000000000001</v>
      </c>
    </row>
    <row r="2126" spans="1:4">
      <c r="A2126" s="3">
        <v>40023</v>
      </c>
      <c r="B2126" s="5">
        <v>16.309999999999999</v>
      </c>
      <c r="C2126" s="5">
        <v>16.739999999999998</v>
      </c>
      <c r="D2126" s="5">
        <v>16.260000000000002</v>
      </c>
    </row>
    <row r="2127" spans="1:4">
      <c r="A2127" s="3">
        <v>40024</v>
      </c>
      <c r="B2127" s="5">
        <v>16.850000000000001</v>
      </c>
      <c r="C2127" s="5">
        <v>17.16</v>
      </c>
      <c r="D2127" s="5">
        <v>16.059999999999999</v>
      </c>
    </row>
    <row r="2128" spans="1:4">
      <c r="A2128" s="3">
        <v>40025</v>
      </c>
      <c r="B2128" s="5">
        <v>17.399999999999999</v>
      </c>
      <c r="C2128" s="5">
        <v>17.399999999999999</v>
      </c>
      <c r="D2128" s="5">
        <v>16.91</v>
      </c>
    </row>
    <row r="2129" spans="1:4">
      <c r="A2129" s="3">
        <v>40028</v>
      </c>
      <c r="B2129" s="5">
        <v>17.84</v>
      </c>
      <c r="C2129" s="5">
        <v>17.84</v>
      </c>
      <c r="D2129" s="5">
        <v>17.5</v>
      </c>
    </row>
    <row r="2130" spans="1:4">
      <c r="A2130" s="3">
        <v>40029</v>
      </c>
      <c r="B2130" s="5">
        <v>17.84</v>
      </c>
      <c r="C2130" s="5">
        <v>18.100000000000001</v>
      </c>
      <c r="D2130" s="5">
        <v>17.579999999999998</v>
      </c>
    </row>
    <row r="2131" spans="1:4">
      <c r="A2131" s="3">
        <v>40030</v>
      </c>
      <c r="B2131" s="5">
        <v>17.43</v>
      </c>
      <c r="C2131" s="5">
        <v>18.100000000000001</v>
      </c>
      <c r="D2131" s="5">
        <v>17.43</v>
      </c>
    </row>
    <row r="2132" spans="1:4">
      <c r="A2132" s="3">
        <v>40031</v>
      </c>
      <c r="B2132" s="5">
        <v>17.91</v>
      </c>
      <c r="C2132" s="5">
        <v>18.04</v>
      </c>
      <c r="D2132" s="5">
        <v>17.72</v>
      </c>
    </row>
    <row r="2133" spans="1:4">
      <c r="A2133" s="3">
        <v>40032</v>
      </c>
      <c r="B2133" s="5">
        <v>17.670000000000002</v>
      </c>
      <c r="C2133" s="5">
        <v>17.91</v>
      </c>
      <c r="D2133" s="5">
        <v>17.309999999999999</v>
      </c>
    </row>
    <row r="2134" spans="1:4">
      <c r="A2134" s="3">
        <v>40035</v>
      </c>
      <c r="B2134" s="5">
        <v>17.39</v>
      </c>
      <c r="C2134" s="5">
        <v>17.96</v>
      </c>
      <c r="D2134" s="5">
        <v>17.329999999999998</v>
      </c>
    </row>
    <row r="2135" spans="1:4">
      <c r="A2135" s="3">
        <v>40036</v>
      </c>
      <c r="B2135" s="5">
        <v>16.649999999999999</v>
      </c>
      <c r="C2135" s="5">
        <v>17.73</v>
      </c>
      <c r="D2135" s="5">
        <v>16.649999999999999</v>
      </c>
    </row>
    <row r="2136" spans="1:4">
      <c r="A2136" s="3">
        <v>40037</v>
      </c>
      <c r="B2136" s="5">
        <v>16.87</v>
      </c>
      <c r="C2136" s="5">
        <v>17.02</v>
      </c>
      <c r="D2136" s="5">
        <v>16.36</v>
      </c>
    </row>
    <row r="2137" spans="1:4">
      <c r="A2137" s="3">
        <v>40038</v>
      </c>
      <c r="B2137" s="5">
        <v>17.670000000000002</v>
      </c>
      <c r="C2137" s="5">
        <v>18.04</v>
      </c>
      <c r="D2137" s="5">
        <v>17.11</v>
      </c>
    </row>
    <row r="2138" spans="1:4">
      <c r="A2138" s="3">
        <v>40039</v>
      </c>
      <c r="B2138" s="5">
        <v>18.05</v>
      </c>
      <c r="C2138" s="5">
        <v>18.059999999999999</v>
      </c>
      <c r="D2138" s="5">
        <v>17.47</v>
      </c>
    </row>
    <row r="2139" spans="1:4">
      <c r="A2139" s="3">
        <v>40042</v>
      </c>
      <c r="B2139" s="5">
        <v>17.420000000000002</v>
      </c>
      <c r="C2139" s="5">
        <v>17.72</v>
      </c>
      <c r="D2139" s="5">
        <v>17.36</v>
      </c>
    </row>
    <row r="2140" spans="1:4">
      <c r="A2140" s="3">
        <v>40043</v>
      </c>
      <c r="B2140" s="5">
        <v>17.79</v>
      </c>
      <c r="C2140" s="5">
        <v>17.809999999999999</v>
      </c>
      <c r="D2140" s="5">
        <v>17.54</v>
      </c>
    </row>
    <row r="2141" spans="1:4">
      <c r="A2141" s="3">
        <v>40044</v>
      </c>
      <c r="B2141" s="5">
        <v>18</v>
      </c>
      <c r="C2141" s="5">
        <v>18.010000000000002</v>
      </c>
      <c r="D2141" s="5">
        <v>17.48</v>
      </c>
    </row>
    <row r="2142" spans="1:4">
      <c r="A2142" s="3">
        <v>40045</v>
      </c>
      <c r="B2142" s="5">
        <v>18.55</v>
      </c>
      <c r="C2142" s="5">
        <v>18.78</v>
      </c>
      <c r="D2142" s="5">
        <v>18.329999999999998</v>
      </c>
    </row>
    <row r="2143" spans="1:4">
      <c r="A2143" s="3">
        <v>40046</v>
      </c>
      <c r="B2143" s="5">
        <v>19.45</v>
      </c>
      <c r="C2143" s="5">
        <v>19.579999999999998</v>
      </c>
      <c r="D2143" s="5">
        <v>18.690000000000001</v>
      </c>
    </row>
    <row r="2144" spans="1:4">
      <c r="A2144" s="3">
        <v>40049</v>
      </c>
      <c r="B2144" s="5">
        <v>19.57</v>
      </c>
      <c r="C2144" s="5">
        <v>20.22</v>
      </c>
      <c r="D2144" s="5">
        <v>19.2</v>
      </c>
    </row>
    <row r="2145" spans="1:4">
      <c r="A2145" s="3">
        <v>40050</v>
      </c>
      <c r="B2145" s="5">
        <v>19.45</v>
      </c>
      <c r="C2145" s="5">
        <v>19.670000000000002</v>
      </c>
      <c r="D2145" s="5">
        <v>19.22</v>
      </c>
    </row>
    <row r="2146" spans="1:4">
      <c r="A2146" s="3">
        <v>40051</v>
      </c>
      <c r="B2146" s="5">
        <v>20.05</v>
      </c>
      <c r="C2146" s="5">
        <v>20.14</v>
      </c>
      <c r="D2146" s="5">
        <v>19.54</v>
      </c>
    </row>
    <row r="2147" spans="1:4">
      <c r="A2147" s="3">
        <v>40052</v>
      </c>
      <c r="B2147" s="5">
        <v>20.13</v>
      </c>
      <c r="C2147" s="5">
        <v>20.56</v>
      </c>
      <c r="D2147" s="5">
        <v>20.059999999999999</v>
      </c>
    </row>
    <row r="2148" spans="1:4">
      <c r="A2148" s="3">
        <v>40053</v>
      </c>
      <c r="B2148" s="5">
        <v>19.809999999999999</v>
      </c>
      <c r="C2148" s="5">
        <v>20.53</v>
      </c>
      <c r="D2148" s="5">
        <v>19.559999999999999</v>
      </c>
    </row>
    <row r="2149" spans="1:4">
      <c r="A2149" s="3">
        <v>40056</v>
      </c>
      <c r="B2149" s="5">
        <v>18.559999999999999</v>
      </c>
      <c r="C2149" s="5">
        <v>19.54</v>
      </c>
      <c r="D2149" s="5">
        <v>18.559999999999999</v>
      </c>
    </row>
    <row r="2150" spans="1:4">
      <c r="A2150" s="3">
        <v>40057</v>
      </c>
      <c r="B2150" s="5">
        <v>19.27</v>
      </c>
      <c r="C2150" s="5">
        <v>19.27</v>
      </c>
      <c r="D2150" s="5">
        <v>18.61</v>
      </c>
    </row>
    <row r="2151" spans="1:4">
      <c r="A2151" s="3">
        <v>40058</v>
      </c>
      <c r="B2151" s="5">
        <v>19.53</v>
      </c>
      <c r="C2151" s="5">
        <v>19.68</v>
      </c>
      <c r="D2151" s="5">
        <v>18.690000000000001</v>
      </c>
    </row>
    <row r="2152" spans="1:4">
      <c r="A2152" s="3">
        <v>40059</v>
      </c>
      <c r="B2152" s="5">
        <v>18.86</v>
      </c>
      <c r="C2152" s="5">
        <v>19.11</v>
      </c>
      <c r="D2152" s="5">
        <v>18.36</v>
      </c>
    </row>
    <row r="2153" spans="1:4">
      <c r="A2153" s="3">
        <v>40060</v>
      </c>
      <c r="B2153" s="5">
        <v>18.53</v>
      </c>
      <c r="C2153" s="5">
        <v>19.329999999999998</v>
      </c>
      <c r="D2153" s="5">
        <v>18.32</v>
      </c>
    </row>
    <row r="2154" spans="1:4">
      <c r="A2154" s="3">
        <v>40063</v>
      </c>
      <c r="B2154" s="5">
        <v>19.37</v>
      </c>
      <c r="C2154" s="5">
        <v>19.489999999999998</v>
      </c>
      <c r="D2154" s="5">
        <v>18.79</v>
      </c>
    </row>
    <row r="2155" spans="1:4">
      <c r="A2155" s="3">
        <v>40064</v>
      </c>
      <c r="B2155" s="5">
        <v>19.22</v>
      </c>
      <c r="C2155" s="5">
        <v>19.66</v>
      </c>
      <c r="D2155" s="5">
        <v>19.18</v>
      </c>
    </row>
    <row r="2156" spans="1:4">
      <c r="A2156" s="3">
        <v>40065</v>
      </c>
      <c r="B2156" s="5">
        <v>19.41</v>
      </c>
      <c r="C2156" s="5">
        <v>19.53</v>
      </c>
      <c r="D2156" s="5">
        <v>19.16</v>
      </c>
    </row>
    <row r="2157" spans="1:4">
      <c r="A2157" s="3">
        <v>40066</v>
      </c>
      <c r="B2157" s="5">
        <v>19.5</v>
      </c>
      <c r="C2157" s="5">
        <v>19.62</v>
      </c>
      <c r="D2157" s="5">
        <v>19.170000000000002</v>
      </c>
    </row>
    <row r="2158" spans="1:4">
      <c r="A2158" s="3">
        <v>40067</v>
      </c>
      <c r="B2158" s="5">
        <v>19.54</v>
      </c>
      <c r="C2158" s="5">
        <v>19.62</v>
      </c>
      <c r="D2158" s="5">
        <v>19.21</v>
      </c>
    </row>
    <row r="2159" spans="1:4">
      <c r="A2159" s="3">
        <v>40070</v>
      </c>
      <c r="B2159" s="5">
        <v>18.61</v>
      </c>
      <c r="C2159" s="5">
        <v>19.11</v>
      </c>
      <c r="D2159" s="5">
        <v>18.61</v>
      </c>
    </row>
    <row r="2160" spans="1:4">
      <c r="A2160" s="3">
        <v>40071</v>
      </c>
      <c r="B2160" s="5">
        <v>19</v>
      </c>
      <c r="C2160" s="5">
        <v>19.09</v>
      </c>
      <c r="D2160" s="5">
        <v>18.52</v>
      </c>
    </row>
    <row r="2161" spans="1:4">
      <c r="A2161" s="3">
        <v>40072</v>
      </c>
      <c r="B2161" s="5">
        <v>18.829999999999998</v>
      </c>
      <c r="C2161" s="5">
        <v>19.36</v>
      </c>
      <c r="D2161" s="5">
        <v>18.72</v>
      </c>
    </row>
    <row r="2162" spans="1:4">
      <c r="A2162" s="3">
        <v>40073</v>
      </c>
      <c r="B2162" s="5">
        <v>18.829999999999998</v>
      </c>
      <c r="C2162" s="5">
        <v>19.13</v>
      </c>
      <c r="D2162" s="5">
        <v>18.61</v>
      </c>
    </row>
    <row r="2163" spans="1:4">
      <c r="A2163" s="3">
        <v>40074</v>
      </c>
      <c r="B2163" s="5">
        <v>19.07</v>
      </c>
      <c r="C2163" s="5">
        <v>19.100000000000001</v>
      </c>
      <c r="D2163" s="5">
        <v>18.649999999999999</v>
      </c>
    </row>
    <row r="2164" spans="1:4">
      <c r="A2164" s="3">
        <v>40077</v>
      </c>
      <c r="B2164" s="5">
        <v>18.62</v>
      </c>
      <c r="C2164" s="5">
        <v>19.07</v>
      </c>
      <c r="D2164" s="5">
        <v>18.62</v>
      </c>
    </row>
    <row r="2165" spans="1:4">
      <c r="A2165" s="3">
        <v>40078</v>
      </c>
      <c r="B2165" s="5">
        <v>19.239999999999998</v>
      </c>
      <c r="C2165" s="5">
        <v>19.239999999999998</v>
      </c>
      <c r="D2165" s="5">
        <v>18.899999999999999</v>
      </c>
    </row>
    <row r="2166" spans="1:4">
      <c r="A2166" s="3">
        <v>40079</v>
      </c>
      <c r="B2166" s="5">
        <v>20.22</v>
      </c>
      <c r="C2166" s="5">
        <v>20.3</v>
      </c>
      <c r="D2166" s="5">
        <v>19.12</v>
      </c>
    </row>
    <row r="2167" spans="1:4">
      <c r="A2167" s="3">
        <v>40080</v>
      </c>
      <c r="B2167" s="5">
        <v>19.73</v>
      </c>
      <c r="C2167" s="5">
        <v>20.39</v>
      </c>
      <c r="D2167" s="5">
        <v>19.64</v>
      </c>
    </row>
    <row r="2168" spans="1:4">
      <c r="A2168" s="3">
        <v>40081</v>
      </c>
      <c r="B2168" s="5">
        <v>19.79</v>
      </c>
      <c r="C2168" s="5">
        <v>20.14</v>
      </c>
      <c r="D2168" s="5">
        <v>19.73</v>
      </c>
    </row>
    <row r="2169" spans="1:4">
      <c r="A2169" s="3">
        <v>40084</v>
      </c>
      <c r="B2169" s="5">
        <v>20.07</v>
      </c>
      <c r="C2169" s="5">
        <v>20.36</v>
      </c>
      <c r="D2169" s="5">
        <v>19.670000000000002</v>
      </c>
    </row>
    <row r="2170" spans="1:4">
      <c r="A2170" s="3">
        <v>40085</v>
      </c>
      <c r="B2170" s="5">
        <v>20.81</v>
      </c>
      <c r="C2170" s="5">
        <v>20.9</v>
      </c>
      <c r="D2170" s="5">
        <v>20.34</v>
      </c>
    </row>
    <row r="2171" spans="1:4">
      <c r="A2171" s="3">
        <v>40086</v>
      </c>
      <c r="B2171" s="5">
        <v>20.81</v>
      </c>
      <c r="C2171" s="5">
        <v>21.28</v>
      </c>
      <c r="D2171" s="5">
        <v>20.64</v>
      </c>
    </row>
    <row r="2172" spans="1:4">
      <c r="A2172" s="3">
        <v>40087</v>
      </c>
      <c r="B2172" s="5">
        <v>21.03</v>
      </c>
      <c r="C2172" s="5">
        <v>21.09</v>
      </c>
      <c r="D2172" s="5">
        <v>20.3</v>
      </c>
    </row>
    <row r="2173" spans="1:4">
      <c r="A2173" s="3">
        <v>40088</v>
      </c>
      <c r="B2173" s="5">
        <v>20.02</v>
      </c>
      <c r="C2173" s="5">
        <v>20.68</v>
      </c>
      <c r="D2173" s="5">
        <v>20.010000000000002</v>
      </c>
    </row>
    <row r="2174" spans="1:4">
      <c r="A2174" s="3">
        <v>40091</v>
      </c>
      <c r="B2174" s="5">
        <v>19.559999999999999</v>
      </c>
      <c r="C2174" s="5">
        <v>20.53</v>
      </c>
      <c r="D2174" s="5">
        <v>19.399999999999999</v>
      </c>
    </row>
    <row r="2175" spans="1:4">
      <c r="A2175" s="3">
        <v>40092</v>
      </c>
      <c r="B2175" s="5">
        <v>20.81</v>
      </c>
      <c r="C2175" s="5">
        <v>20.88</v>
      </c>
      <c r="D2175" s="5">
        <v>19.93</v>
      </c>
    </row>
    <row r="2176" spans="1:4">
      <c r="A2176" s="3">
        <v>40093</v>
      </c>
      <c r="B2176" s="5">
        <v>20.54</v>
      </c>
      <c r="C2176" s="5">
        <v>21.61</v>
      </c>
      <c r="D2176" s="5">
        <v>20.54</v>
      </c>
    </row>
    <row r="2177" spans="1:4">
      <c r="A2177" s="3">
        <v>40094</v>
      </c>
      <c r="B2177" s="5">
        <v>21.07</v>
      </c>
      <c r="C2177" s="5">
        <v>21.41</v>
      </c>
      <c r="D2177" s="5">
        <v>20.94</v>
      </c>
    </row>
    <row r="2178" spans="1:4">
      <c r="A2178" s="3">
        <v>40095</v>
      </c>
      <c r="B2178" s="5">
        <v>21.41</v>
      </c>
      <c r="C2178" s="5">
        <v>21.45</v>
      </c>
      <c r="D2178" s="5">
        <v>20.98</v>
      </c>
    </row>
    <row r="2179" spans="1:4">
      <c r="A2179" s="3">
        <v>40098</v>
      </c>
      <c r="B2179" s="5">
        <v>22.26</v>
      </c>
      <c r="C2179" s="5">
        <v>22.3</v>
      </c>
      <c r="D2179" s="5">
        <v>21.65</v>
      </c>
    </row>
    <row r="2180" spans="1:4">
      <c r="A2180" s="3">
        <v>40099</v>
      </c>
      <c r="B2180" s="5">
        <v>22.45</v>
      </c>
      <c r="C2180" s="5">
        <v>22.46</v>
      </c>
      <c r="D2180" s="5">
        <v>21.91</v>
      </c>
    </row>
    <row r="2181" spans="1:4">
      <c r="A2181" s="3">
        <v>40100</v>
      </c>
      <c r="B2181" s="5">
        <v>23.57</v>
      </c>
      <c r="C2181" s="5">
        <v>23.79</v>
      </c>
      <c r="D2181" s="5">
        <v>22.68</v>
      </c>
    </row>
    <row r="2182" spans="1:4">
      <c r="A2182" s="3">
        <v>40101</v>
      </c>
      <c r="B2182" s="5">
        <v>23.61</v>
      </c>
      <c r="C2182" s="5">
        <v>24</v>
      </c>
      <c r="D2182" s="5">
        <v>22.9</v>
      </c>
    </row>
    <row r="2183" spans="1:4">
      <c r="A2183" s="3">
        <v>40102</v>
      </c>
      <c r="B2183" s="5">
        <v>22.77</v>
      </c>
      <c r="C2183" s="5">
        <v>23.98</v>
      </c>
      <c r="D2183" s="5">
        <v>22.67</v>
      </c>
    </row>
    <row r="2184" spans="1:4">
      <c r="A2184" s="3">
        <v>40105</v>
      </c>
      <c r="B2184" s="5">
        <v>22.95</v>
      </c>
      <c r="C2184" s="5">
        <v>23.46</v>
      </c>
      <c r="D2184" s="5">
        <v>22.53</v>
      </c>
    </row>
    <row r="2185" spans="1:4">
      <c r="A2185" s="3">
        <v>40106</v>
      </c>
      <c r="B2185" s="5">
        <v>22.94</v>
      </c>
      <c r="C2185" s="5">
        <v>23.46</v>
      </c>
      <c r="D2185" s="5">
        <v>22.85</v>
      </c>
    </row>
    <row r="2186" spans="1:4">
      <c r="A2186" s="3">
        <v>40107</v>
      </c>
      <c r="B2186" s="5">
        <v>22.68</v>
      </c>
      <c r="C2186" s="5">
        <v>23.06</v>
      </c>
      <c r="D2186" s="5">
        <v>22.16</v>
      </c>
    </row>
    <row r="2187" spans="1:4">
      <c r="A2187" s="3">
        <v>40108</v>
      </c>
      <c r="B2187" s="5">
        <v>22.1</v>
      </c>
      <c r="C2187" s="5">
        <v>22.45</v>
      </c>
      <c r="D2187" s="5">
        <v>22.1</v>
      </c>
    </row>
    <row r="2188" spans="1:4">
      <c r="A2188" s="3">
        <v>40109</v>
      </c>
      <c r="B2188" s="5">
        <v>22.45</v>
      </c>
      <c r="C2188" s="5">
        <v>22.61</v>
      </c>
      <c r="D2188" s="5">
        <v>22.26</v>
      </c>
    </row>
    <row r="2189" spans="1:4">
      <c r="A2189" s="3">
        <v>40112</v>
      </c>
      <c r="B2189" s="5">
        <v>21.73</v>
      </c>
      <c r="C2189" s="5">
        <v>22.26</v>
      </c>
      <c r="D2189" s="5">
        <v>21.73</v>
      </c>
    </row>
    <row r="2190" spans="1:4">
      <c r="A2190" s="3">
        <v>40113</v>
      </c>
      <c r="B2190" s="5">
        <v>21.03</v>
      </c>
      <c r="C2190" s="5">
        <v>21.58</v>
      </c>
      <c r="D2190" s="5">
        <v>21.03</v>
      </c>
    </row>
    <row r="2191" spans="1:4">
      <c r="A2191" s="3">
        <v>40115</v>
      </c>
      <c r="B2191" s="5">
        <v>20.73</v>
      </c>
      <c r="C2191" s="5">
        <v>21.09</v>
      </c>
      <c r="D2191" s="5">
        <v>19.940000000000001</v>
      </c>
    </row>
    <row r="2192" spans="1:4">
      <c r="A2192" s="3">
        <v>40116</v>
      </c>
      <c r="B2192" s="5">
        <v>21.49</v>
      </c>
      <c r="C2192" s="5">
        <v>21.66</v>
      </c>
      <c r="D2192" s="5">
        <v>20.9</v>
      </c>
    </row>
    <row r="2193" spans="1:4">
      <c r="A2193" s="3">
        <v>40119</v>
      </c>
      <c r="B2193" s="5">
        <v>20.98</v>
      </c>
      <c r="C2193" s="5">
        <v>21.22</v>
      </c>
      <c r="D2193" s="5">
        <v>20.82</v>
      </c>
    </row>
    <row r="2194" spans="1:4">
      <c r="A2194" s="3">
        <v>40120</v>
      </c>
      <c r="B2194" s="5">
        <v>20.39</v>
      </c>
      <c r="C2194" s="5">
        <v>20.88</v>
      </c>
      <c r="D2194" s="5">
        <v>20.3</v>
      </c>
    </row>
    <row r="2195" spans="1:4">
      <c r="A2195" s="3">
        <v>40121</v>
      </c>
      <c r="B2195" s="5">
        <v>21.34</v>
      </c>
      <c r="C2195" s="5">
        <v>21.38</v>
      </c>
      <c r="D2195" s="5">
        <v>20.59</v>
      </c>
    </row>
    <row r="2196" spans="1:4">
      <c r="A2196" s="3">
        <v>40122</v>
      </c>
      <c r="B2196" s="5">
        <v>21.94</v>
      </c>
      <c r="C2196" s="5">
        <v>21.94</v>
      </c>
      <c r="D2196" s="5">
        <v>21.01</v>
      </c>
    </row>
    <row r="2197" spans="1:4">
      <c r="A2197" s="3">
        <v>40123</v>
      </c>
      <c r="B2197" s="5">
        <v>22</v>
      </c>
      <c r="C2197" s="5">
        <v>22.33</v>
      </c>
      <c r="D2197" s="5">
        <v>21.65</v>
      </c>
    </row>
    <row r="2198" spans="1:4">
      <c r="A2198" s="3">
        <v>40126</v>
      </c>
      <c r="B2198" s="5">
        <v>21.76</v>
      </c>
      <c r="C2198" s="5">
        <v>22.39</v>
      </c>
      <c r="D2198" s="5">
        <v>21.66</v>
      </c>
    </row>
    <row r="2199" spans="1:4">
      <c r="A2199" s="3">
        <v>40127</v>
      </c>
      <c r="B2199" s="5">
        <v>20.97</v>
      </c>
      <c r="C2199" s="5">
        <v>22.07</v>
      </c>
      <c r="D2199" s="5">
        <v>20.97</v>
      </c>
    </row>
    <row r="2200" spans="1:4">
      <c r="A2200" s="3">
        <v>40128</v>
      </c>
      <c r="B2200" s="5">
        <v>21.26</v>
      </c>
      <c r="C2200" s="5">
        <v>21.73</v>
      </c>
      <c r="D2200" s="5">
        <v>21.09</v>
      </c>
    </row>
    <row r="2201" spans="1:4">
      <c r="A2201" s="3">
        <v>40129</v>
      </c>
      <c r="B2201" s="5">
        <v>21.07</v>
      </c>
      <c r="C2201" s="5">
        <v>21.21</v>
      </c>
      <c r="D2201" s="5">
        <v>20.51</v>
      </c>
    </row>
    <row r="2202" spans="1:4">
      <c r="A2202" s="3">
        <v>40130</v>
      </c>
      <c r="B2202" s="5">
        <v>20.61</v>
      </c>
      <c r="C2202" s="5">
        <v>21.07</v>
      </c>
      <c r="D2202" s="5">
        <v>20.6</v>
      </c>
    </row>
    <row r="2203" spans="1:4">
      <c r="A2203" s="3">
        <v>40133</v>
      </c>
      <c r="B2203" s="5">
        <v>19.22</v>
      </c>
      <c r="C2203" s="5">
        <v>20.75</v>
      </c>
      <c r="D2203" s="5">
        <v>19.2</v>
      </c>
    </row>
    <row r="2204" spans="1:4">
      <c r="A2204" s="3">
        <v>40134</v>
      </c>
      <c r="B2204" s="5">
        <v>19.55</v>
      </c>
      <c r="C2204" s="5">
        <v>20.13</v>
      </c>
      <c r="D2204" s="5">
        <v>19.55</v>
      </c>
    </row>
    <row r="2205" spans="1:4">
      <c r="A2205" s="3">
        <v>40135</v>
      </c>
      <c r="B2205" s="5">
        <v>20.420000000000002</v>
      </c>
      <c r="C2205" s="5">
        <v>20.65</v>
      </c>
      <c r="D2205" s="5">
        <v>19.579999999999998</v>
      </c>
    </row>
    <row r="2206" spans="1:4">
      <c r="A2206" s="3">
        <v>40136</v>
      </c>
      <c r="B2206" s="5">
        <v>19.899999999999999</v>
      </c>
      <c r="C2206" s="5">
        <v>20.73</v>
      </c>
      <c r="D2206" s="5">
        <v>19.89</v>
      </c>
    </row>
    <row r="2207" spans="1:4">
      <c r="A2207" s="3">
        <v>40137</v>
      </c>
      <c r="B2207" s="5">
        <v>18.760000000000002</v>
      </c>
      <c r="C2207" s="5">
        <v>20</v>
      </c>
      <c r="D2207" s="5">
        <v>18.760000000000002</v>
      </c>
    </row>
    <row r="2208" spans="1:4">
      <c r="A2208" s="3">
        <v>40140</v>
      </c>
      <c r="B2208" s="5">
        <v>19.28</v>
      </c>
      <c r="C2208" s="5">
        <v>19.71</v>
      </c>
      <c r="D2208" s="5">
        <v>18.55</v>
      </c>
    </row>
    <row r="2209" spans="1:4">
      <c r="A2209" s="3">
        <v>40141</v>
      </c>
      <c r="B2209" s="5">
        <v>19.37</v>
      </c>
      <c r="C2209" s="5">
        <v>19.79</v>
      </c>
      <c r="D2209" s="5">
        <v>18.940000000000001</v>
      </c>
    </row>
    <row r="2210" spans="1:4">
      <c r="A2210" s="3">
        <v>40142</v>
      </c>
      <c r="B2210" s="5">
        <v>18.690000000000001</v>
      </c>
      <c r="C2210" s="5">
        <v>19.670000000000002</v>
      </c>
      <c r="D2210" s="5">
        <v>18.05</v>
      </c>
    </row>
    <row r="2211" spans="1:4">
      <c r="A2211" s="3">
        <v>40143</v>
      </c>
      <c r="B2211" s="5">
        <v>16.989999999999998</v>
      </c>
      <c r="C2211" s="5">
        <v>18.2</v>
      </c>
      <c r="D2211" s="5">
        <v>16.989999999999998</v>
      </c>
    </row>
    <row r="2212" spans="1:4">
      <c r="A2212" s="3">
        <v>40144</v>
      </c>
      <c r="B2212" s="5">
        <v>17.079999999999998</v>
      </c>
      <c r="C2212" s="5">
        <v>17.93</v>
      </c>
      <c r="D2212" s="5">
        <v>16.48</v>
      </c>
    </row>
    <row r="2213" spans="1:4">
      <c r="A2213" s="3">
        <v>40147</v>
      </c>
      <c r="B2213" s="5">
        <v>16.649999999999999</v>
      </c>
      <c r="C2213" s="5">
        <v>17.649999999999999</v>
      </c>
      <c r="D2213" s="5">
        <v>16.489999999999998</v>
      </c>
    </row>
    <row r="2214" spans="1:4">
      <c r="A2214" s="3">
        <v>40148</v>
      </c>
      <c r="B2214" s="5">
        <v>18.25</v>
      </c>
      <c r="C2214" s="5">
        <v>18.41</v>
      </c>
      <c r="D2214" s="5">
        <v>17.3</v>
      </c>
    </row>
    <row r="2215" spans="1:4">
      <c r="A2215" s="3">
        <v>40149</v>
      </c>
      <c r="B2215" s="5">
        <v>18.82</v>
      </c>
      <c r="C2215" s="5">
        <v>18.82</v>
      </c>
      <c r="D2215" s="5">
        <v>18.28</v>
      </c>
    </row>
    <row r="2216" spans="1:4">
      <c r="A2216" s="3">
        <v>40150</v>
      </c>
      <c r="B2216" s="5">
        <v>17.84</v>
      </c>
      <c r="C2216" s="5">
        <v>19.690000000000001</v>
      </c>
      <c r="D2216" s="5">
        <v>17.84</v>
      </c>
    </row>
    <row r="2217" spans="1:4">
      <c r="A2217" s="3">
        <v>40151</v>
      </c>
      <c r="B2217" s="5">
        <v>18.18</v>
      </c>
      <c r="C2217" s="5">
        <v>18.18</v>
      </c>
      <c r="D2217" s="5">
        <v>16.989999999999998</v>
      </c>
    </row>
    <row r="2218" spans="1:4">
      <c r="A2218" s="3">
        <v>40154</v>
      </c>
      <c r="B2218" s="5">
        <v>17.170000000000002</v>
      </c>
      <c r="C2218" s="5">
        <v>17.64</v>
      </c>
      <c r="D2218" s="5">
        <v>17.16</v>
      </c>
    </row>
    <row r="2219" spans="1:4">
      <c r="A2219" s="3">
        <v>40155</v>
      </c>
      <c r="B2219" s="5">
        <v>15.46</v>
      </c>
      <c r="C2219" s="5">
        <v>17.420000000000002</v>
      </c>
      <c r="D2219" s="5">
        <v>15.46</v>
      </c>
    </row>
    <row r="2220" spans="1:4">
      <c r="A2220" s="3">
        <v>40156</v>
      </c>
      <c r="B2220" s="5">
        <v>14.44</v>
      </c>
      <c r="C2220" s="5">
        <v>15.22</v>
      </c>
      <c r="D2220" s="5">
        <v>14.27</v>
      </c>
    </row>
    <row r="2221" spans="1:4">
      <c r="A2221" s="3">
        <v>40157</v>
      </c>
      <c r="B2221" s="5">
        <v>15.47</v>
      </c>
      <c r="C2221" s="5">
        <v>15.55</v>
      </c>
      <c r="D2221" s="5">
        <v>14.53</v>
      </c>
    </row>
    <row r="2222" spans="1:4">
      <c r="A2222" s="3">
        <v>40158</v>
      </c>
      <c r="B2222" s="5">
        <v>14.53</v>
      </c>
      <c r="C2222" s="5">
        <v>16.149999999999999</v>
      </c>
      <c r="D2222" s="5">
        <v>14.42</v>
      </c>
    </row>
    <row r="2223" spans="1:4">
      <c r="A2223" s="3">
        <v>40161</v>
      </c>
      <c r="B2223" s="5">
        <v>15.36</v>
      </c>
      <c r="C2223" s="5">
        <v>15.5</v>
      </c>
      <c r="D2223" s="5">
        <v>14.53</v>
      </c>
    </row>
    <row r="2224" spans="1:4">
      <c r="A2224" s="3">
        <v>40162</v>
      </c>
      <c r="B2224" s="5">
        <v>14.61</v>
      </c>
      <c r="C2224" s="5">
        <v>15.26</v>
      </c>
      <c r="D2224" s="5">
        <v>14.61</v>
      </c>
    </row>
    <row r="2225" spans="1:4">
      <c r="A2225" s="3">
        <v>40163</v>
      </c>
      <c r="B2225" s="5">
        <v>15.51</v>
      </c>
      <c r="C2225" s="5">
        <v>15.55</v>
      </c>
      <c r="D2225" s="5">
        <v>14.46</v>
      </c>
    </row>
    <row r="2226" spans="1:4">
      <c r="A2226" s="3">
        <v>40164</v>
      </c>
      <c r="B2226" s="5">
        <v>15.42</v>
      </c>
      <c r="C2226" s="5">
        <v>15.47</v>
      </c>
      <c r="D2226" s="5">
        <v>14.74</v>
      </c>
    </row>
    <row r="2227" spans="1:4">
      <c r="A2227" s="3">
        <v>40165</v>
      </c>
      <c r="B2227" s="5">
        <v>14.79</v>
      </c>
      <c r="C2227" s="5">
        <v>15.57</v>
      </c>
      <c r="D2227" s="5">
        <v>14.79</v>
      </c>
    </row>
    <row r="2228" spans="1:4">
      <c r="A2228" s="3">
        <v>40168</v>
      </c>
      <c r="B2228" s="5">
        <v>14.36</v>
      </c>
      <c r="C2228" s="5">
        <v>14.99</v>
      </c>
      <c r="D2228" s="5">
        <v>14.36</v>
      </c>
    </row>
    <row r="2229" spans="1:4">
      <c r="A2229" s="3">
        <v>40169</v>
      </c>
      <c r="B2229" s="5">
        <v>15.42</v>
      </c>
      <c r="C2229" s="5">
        <v>15.5</v>
      </c>
      <c r="D2229" s="5">
        <v>14.79</v>
      </c>
    </row>
    <row r="2230" spans="1:4">
      <c r="A2230" s="3">
        <v>40170</v>
      </c>
      <c r="B2230" s="5">
        <v>15.67</v>
      </c>
      <c r="C2230" s="5">
        <v>16.079999999999998</v>
      </c>
      <c r="D2230" s="5">
        <v>15.59</v>
      </c>
    </row>
    <row r="2231" spans="1:4">
      <c r="A2231" s="3">
        <v>40175</v>
      </c>
      <c r="B2231" s="5">
        <v>15.65</v>
      </c>
      <c r="C2231" s="5">
        <v>16.010000000000002</v>
      </c>
      <c r="D2231" s="5">
        <v>15.61</v>
      </c>
    </row>
    <row r="2232" spans="1:4">
      <c r="A2232" s="3">
        <v>40176</v>
      </c>
      <c r="B2232" s="5">
        <v>15.38</v>
      </c>
      <c r="C2232" s="5">
        <v>15.72</v>
      </c>
      <c r="D2232" s="5">
        <v>15.33</v>
      </c>
    </row>
    <row r="2233" spans="1:4">
      <c r="A2233" s="3">
        <v>40177</v>
      </c>
      <c r="B2233" s="5">
        <v>15.14</v>
      </c>
      <c r="C2233" s="5">
        <v>15.53</v>
      </c>
      <c r="D2233" s="5">
        <v>15.14</v>
      </c>
    </row>
    <row r="2234" spans="1:4">
      <c r="A2234" s="3">
        <v>40178</v>
      </c>
      <c r="B2234" s="5">
        <v>15.38</v>
      </c>
      <c r="C2234" s="5">
        <v>15.54</v>
      </c>
      <c r="D2234" s="5">
        <v>15.16</v>
      </c>
    </row>
    <row r="2235" spans="1:4">
      <c r="A2235" s="3">
        <v>40182</v>
      </c>
      <c r="B2235" s="5">
        <v>15.36</v>
      </c>
      <c r="C2235" s="5">
        <v>15.58</v>
      </c>
      <c r="D2235" s="5">
        <v>15.31</v>
      </c>
    </row>
    <row r="2236" spans="1:4">
      <c r="A2236" s="3">
        <v>40183</v>
      </c>
      <c r="B2236" s="5">
        <v>16.39</v>
      </c>
      <c r="C2236" s="5">
        <v>16.46</v>
      </c>
      <c r="D2236" s="5">
        <v>15.26</v>
      </c>
    </row>
    <row r="2237" spans="1:4">
      <c r="A2237" s="3">
        <v>40185</v>
      </c>
      <c r="B2237" s="5">
        <v>16.649999999999999</v>
      </c>
      <c r="C2237" s="5">
        <v>17.02</v>
      </c>
      <c r="D2237" s="5">
        <v>16.010000000000002</v>
      </c>
    </row>
    <row r="2238" spans="1:4">
      <c r="A2238" s="3">
        <v>40186</v>
      </c>
      <c r="B2238" s="5">
        <v>17.09</v>
      </c>
      <c r="C2238" s="5">
        <v>17.11</v>
      </c>
      <c r="D2238" s="5">
        <v>16.48</v>
      </c>
    </row>
    <row r="2239" spans="1:4">
      <c r="A2239" s="3">
        <v>40189</v>
      </c>
      <c r="B2239" s="5">
        <v>16.84</v>
      </c>
      <c r="C2239" s="5">
        <v>17.7</v>
      </c>
      <c r="D2239" s="5">
        <v>16.84</v>
      </c>
    </row>
    <row r="2240" spans="1:4">
      <c r="A2240" s="3">
        <v>40190</v>
      </c>
      <c r="B2240" s="5">
        <v>15.78</v>
      </c>
      <c r="C2240" s="5">
        <v>16.82</v>
      </c>
      <c r="D2240" s="5">
        <v>15.27</v>
      </c>
    </row>
    <row r="2241" spans="1:4">
      <c r="A2241" s="3">
        <v>40191</v>
      </c>
      <c r="B2241" s="5">
        <v>15.05</v>
      </c>
      <c r="C2241" s="5">
        <v>16.059999999999999</v>
      </c>
      <c r="D2241" s="5">
        <v>15.05</v>
      </c>
    </row>
    <row r="2242" spans="1:4">
      <c r="A2242" s="3">
        <v>40192</v>
      </c>
      <c r="B2242" s="5">
        <v>14.74</v>
      </c>
      <c r="C2242" s="5">
        <v>15.38</v>
      </c>
      <c r="D2242" s="5">
        <v>14.39</v>
      </c>
    </row>
    <row r="2243" spans="1:4">
      <c r="A2243" s="3">
        <v>40193</v>
      </c>
      <c r="B2243" s="5">
        <v>14.2</v>
      </c>
      <c r="C2243" s="5">
        <v>15.02</v>
      </c>
      <c r="D2243" s="5">
        <v>14.2</v>
      </c>
    </row>
    <row r="2244" spans="1:4">
      <c r="A2244" s="3">
        <v>40196</v>
      </c>
      <c r="B2244" s="5">
        <v>14.19</v>
      </c>
      <c r="C2244" s="5">
        <v>14.48</v>
      </c>
      <c r="D2244" s="5">
        <v>13.72</v>
      </c>
    </row>
    <row r="2245" spans="1:4">
      <c r="A2245" s="3">
        <v>40197</v>
      </c>
      <c r="B2245" s="5">
        <v>14.62</v>
      </c>
      <c r="C2245" s="5">
        <v>14.77</v>
      </c>
      <c r="D2245" s="5">
        <v>13.59</v>
      </c>
    </row>
    <row r="2246" spans="1:4">
      <c r="A2246" s="3">
        <v>40198</v>
      </c>
      <c r="B2246" s="5">
        <v>13.81</v>
      </c>
      <c r="C2246" s="5">
        <v>14.87</v>
      </c>
      <c r="D2246" s="5">
        <v>13.81</v>
      </c>
    </row>
    <row r="2247" spans="1:4">
      <c r="A2247" s="3">
        <v>40199</v>
      </c>
      <c r="B2247" s="5">
        <v>13.49</v>
      </c>
      <c r="C2247" s="5">
        <v>13.9</v>
      </c>
      <c r="D2247" s="5">
        <v>12.9</v>
      </c>
    </row>
    <row r="2248" spans="1:4">
      <c r="A2248" s="3">
        <v>40200</v>
      </c>
      <c r="B2248" s="5">
        <v>14.1</v>
      </c>
      <c r="C2248" s="5">
        <v>14.1</v>
      </c>
      <c r="D2248" s="5">
        <v>13.21</v>
      </c>
    </row>
    <row r="2249" spans="1:4">
      <c r="A2249" s="3">
        <v>40203</v>
      </c>
      <c r="B2249" s="5">
        <v>14.53</v>
      </c>
      <c r="C2249" s="5">
        <v>14.77</v>
      </c>
      <c r="D2249" s="5">
        <v>13.8</v>
      </c>
    </row>
    <row r="2250" spans="1:4">
      <c r="A2250" s="3">
        <v>40204</v>
      </c>
      <c r="B2250" s="5">
        <v>13.86</v>
      </c>
      <c r="C2250" s="5">
        <v>14.61</v>
      </c>
      <c r="D2250" s="5">
        <v>13.86</v>
      </c>
    </row>
    <row r="2251" spans="1:4">
      <c r="A2251" s="3">
        <v>40205</v>
      </c>
      <c r="B2251" s="5">
        <v>13.08</v>
      </c>
      <c r="C2251" s="5">
        <v>14.03</v>
      </c>
      <c r="D2251" s="5">
        <v>13.07</v>
      </c>
    </row>
    <row r="2252" spans="1:4">
      <c r="A2252" s="3">
        <v>40206</v>
      </c>
      <c r="B2252" s="5">
        <v>12.96</v>
      </c>
      <c r="C2252" s="5">
        <v>13.63</v>
      </c>
      <c r="D2252" s="5">
        <v>12.5</v>
      </c>
    </row>
    <row r="2253" spans="1:4">
      <c r="A2253" s="3">
        <v>40207</v>
      </c>
      <c r="B2253" s="5">
        <v>13.6</v>
      </c>
      <c r="C2253" s="5">
        <v>13.79</v>
      </c>
      <c r="D2253" s="5">
        <v>13.02</v>
      </c>
    </row>
    <row r="2254" spans="1:4">
      <c r="A2254" s="3">
        <v>40210</v>
      </c>
      <c r="B2254" s="5">
        <v>13.34</v>
      </c>
      <c r="C2254" s="5">
        <v>13.77</v>
      </c>
      <c r="D2254" s="5">
        <v>13.33</v>
      </c>
    </row>
    <row r="2255" spans="1:4">
      <c r="A2255" s="3">
        <v>40211</v>
      </c>
      <c r="B2255" s="5">
        <v>13.72</v>
      </c>
      <c r="C2255" s="5">
        <v>13.76</v>
      </c>
      <c r="D2255" s="5">
        <v>13.34</v>
      </c>
    </row>
    <row r="2256" spans="1:4">
      <c r="A2256" s="3">
        <v>40212</v>
      </c>
      <c r="B2256" s="5">
        <v>13.59</v>
      </c>
      <c r="C2256" s="5">
        <v>14.45</v>
      </c>
      <c r="D2256" s="5">
        <v>13.55</v>
      </c>
    </row>
    <row r="2257" spans="1:4">
      <c r="A2257" s="3">
        <v>40213</v>
      </c>
      <c r="B2257" s="5">
        <v>12.62</v>
      </c>
      <c r="C2257" s="5">
        <v>13.59</v>
      </c>
      <c r="D2257" s="5">
        <v>12.62</v>
      </c>
    </row>
    <row r="2258" spans="1:4">
      <c r="A2258" s="3">
        <v>40214</v>
      </c>
      <c r="B2258" s="5">
        <v>11.98</v>
      </c>
      <c r="C2258" s="5">
        <v>12.49</v>
      </c>
      <c r="D2258" s="5">
        <v>11.91</v>
      </c>
    </row>
    <row r="2259" spans="1:4">
      <c r="A2259" s="3">
        <v>40217</v>
      </c>
      <c r="B2259" s="5">
        <v>10.96</v>
      </c>
      <c r="C2259" s="5">
        <v>12.29</v>
      </c>
      <c r="D2259" s="5">
        <v>10.93</v>
      </c>
    </row>
    <row r="2260" spans="1:4">
      <c r="A2260" s="3">
        <v>40218</v>
      </c>
      <c r="B2260" s="5">
        <v>11.72</v>
      </c>
      <c r="C2260" s="5">
        <v>11.98</v>
      </c>
      <c r="D2260" s="5">
        <v>10.81</v>
      </c>
    </row>
    <row r="2261" spans="1:4">
      <c r="A2261" s="3">
        <v>40219</v>
      </c>
      <c r="B2261" s="5">
        <v>12.23</v>
      </c>
      <c r="C2261" s="5">
        <v>12.91</v>
      </c>
      <c r="D2261" s="5">
        <v>12.13</v>
      </c>
    </row>
    <row r="2262" spans="1:4">
      <c r="A2262" s="3">
        <v>40220</v>
      </c>
      <c r="B2262" s="5">
        <v>12.28</v>
      </c>
      <c r="C2262" s="5">
        <v>12.8</v>
      </c>
      <c r="D2262" s="5">
        <v>11.98</v>
      </c>
    </row>
    <row r="2263" spans="1:4">
      <c r="A2263" s="3">
        <v>40221</v>
      </c>
      <c r="B2263" s="5">
        <v>11.51</v>
      </c>
      <c r="C2263" s="5">
        <v>12.43</v>
      </c>
      <c r="D2263" s="5">
        <v>11.38</v>
      </c>
    </row>
    <row r="2264" spans="1:4">
      <c r="A2264" s="3">
        <v>40225</v>
      </c>
      <c r="B2264" s="5">
        <v>11.5</v>
      </c>
      <c r="C2264" s="5">
        <v>11.75</v>
      </c>
      <c r="D2264" s="5">
        <v>11.01</v>
      </c>
    </row>
    <row r="2265" spans="1:4">
      <c r="A2265" s="3">
        <v>40226</v>
      </c>
      <c r="B2265" s="5">
        <v>11.4</v>
      </c>
      <c r="C2265" s="5">
        <v>11.85</v>
      </c>
      <c r="D2265" s="5">
        <v>11.4</v>
      </c>
    </row>
    <row r="2266" spans="1:4">
      <c r="A2266" s="3">
        <v>40227</v>
      </c>
      <c r="B2266" s="5">
        <v>11.51</v>
      </c>
      <c r="C2266" s="5">
        <v>11.78</v>
      </c>
      <c r="D2266" s="5">
        <v>11.13</v>
      </c>
    </row>
    <row r="2267" spans="1:4">
      <c r="A2267" s="3">
        <v>40228</v>
      </c>
      <c r="B2267" s="5">
        <v>11.89</v>
      </c>
      <c r="C2267" s="5">
        <v>11.98</v>
      </c>
      <c r="D2267" s="5">
        <v>11.3</v>
      </c>
    </row>
    <row r="2268" spans="1:4">
      <c r="A2268" s="3">
        <v>40231</v>
      </c>
      <c r="B2268" s="5">
        <v>12.41</v>
      </c>
      <c r="C2268" s="5">
        <v>12.54</v>
      </c>
      <c r="D2268" s="5">
        <v>11.95</v>
      </c>
    </row>
    <row r="2269" spans="1:4">
      <c r="A2269" s="3">
        <v>40232</v>
      </c>
      <c r="B2269" s="5">
        <v>11.98</v>
      </c>
      <c r="C2269" s="5">
        <v>12.62</v>
      </c>
      <c r="D2269" s="5">
        <v>11.92</v>
      </c>
    </row>
    <row r="2270" spans="1:4">
      <c r="A2270" s="3">
        <v>40233</v>
      </c>
      <c r="B2270" s="5">
        <v>11.81</v>
      </c>
      <c r="C2270" s="5">
        <v>12.17</v>
      </c>
      <c r="D2270" s="5">
        <v>11.59</v>
      </c>
    </row>
    <row r="2271" spans="1:4">
      <c r="A2271" s="3">
        <v>40234</v>
      </c>
      <c r="B2271" s="5">
        <v>11.2</v>
      </c>
      <c r="C2271" s="5">
        <v>11.78</v>
      </c>
      <c r="D2271" s="5">
        <v>11.17</v>
      </c>
    </row>
    <row r="2272" spans="1:4">
      <c r="A2272" s="3">
        <v>40235</v>
      </c>
      <c r="B2272" s="5">
        <v>11.64</v>
      </c>
      <c r="C2272" s="5">
        <v>11.64</v>
      </c>
      <c r="D2272" s="5">
        <v>11.24</v>
      </c>
    </row>
    <row r="2273" spans="1:4">
      <c r="A2273" s="3">
        <v>40238</v>
      </c>
      <c r="B2273" s="5">
        <v>12.23</v>
      </c>
      <c r="C2273" s="5">
        <v>12.28</v>
      </c>
      <c r="D2273" s="5">
        <v>11.83</v>
      </c>
    </row>
    <row r="2274" spans="1:4">
      <c r="A2274" s="3">
        <v>40239</v>
      </c>
      <c r="B2274" s="5">
        <v>12.66</v>
      </c>
      <c r="C2274" s="5">
        <v>12.8</v>
      </c>
      <c r="D2274" s="5">
        <v>12.13</v>
      </c>
    </row>
    <row r="2275" spans="1:4">
      <c r="A2275" s="3">
        <v>40240</v>
      </c>
      <c r="B2275" s="5">
        <v>12.5</v>
      </c>
      <c r="C2275" s="5">
        <v>12.79</v>
      </c>
      <c r="D2275" s="5">
        <v>12.15</v>
      </c>
    </row>
    <row r="2276" spans="1:4">
      <c r="A2276" s="3">
        <v>40241</v>
      </c>
      <c r="B2276" s="5">
        <v>12.57</v>
      </c>
      <c r="C2276" s="5">
        <v>12.89</v>
      </c>
      <c r="D2276" s="5">
        <v>12.49</v>
      </c>
    </row>
    <row r="2277" spans="1:4">
      <c r="A2277" s="3">
        <v>40242</v>
      </c>
      <c r="B2277" s="5">
        <v>13.13</v>
      </c>
      <c r="C2277" s="5">
        <v>13.17</v>
      </c>
      <c r="D2277" s="5">
        <v>12.57</v>
      </c>
    </row>
    <row r="2278" spans="1:4">
      <c r="A2278" s="3">
        <v>40245</v>
      </c>
      <c r="B2278" s="5">
        <v>13.18</v>
      </c>
      <c r="C2278" s="5">
        <v>13.51</v>
      </c>
      <c r="D2278" s="5">
        <v>13.08</v>
      </c>
    </row>
    <row r="2279" spans="1:4">
      <c r="A2279" s="3">
        <v>40246</v>
      </c>
      <c r="B2279" s="5">
        <v>13.33</v>
      </c>
      <c r="C2279" s="5">
        <v>13.37</v>
      </c>
      <c r="D2279" s="5">
        <v>12.85</v>
      </c>
    </row>
    <row r="2280" spans="1:4">
      <c r="A2280" s="3">
        <v>40247</v>
      </c>
      <c r="B2280" s="5">
        <v>13.64</v>
      </c>
      <c r="C2280" s="5">
        <v>13.87</v>
      </c>
      <c r="D2280" s="5">
        <v>13.38</v>
      </c>
    </row>
    <row r="2281" spans="1:4">
      <c r="A2281" s="3">
        <v>40248</v>
      </c>
      <c r="B2281" s="5">
        <v>13.51</v>
      </c>
      <c r="C2281" s="5">
        <v>13.83</v>
      </c>
      <c r="D2281" s="5">
        <v>13.45</v>
      </c>
    </row>
    <row r="2282" spans="1:4">
      <c r="A2282" s="3">
        <v>40249</v>
      </c>
      <c r="B2282" s="5">
        <v>13.59</v>
      </c>
      <c r="C2282" s="5">
        <v>13.81</v>
      </c>
      <c r="D2282" s="5">
        <v>13.39</v>
      </c>
    </row>
    <row r="2283" spans="1:4">
      <c r="A2283" s="3">
        <v>40252</v>
      </c>
      <c r="B2283" s="5">
        <v>13.59</v>
      </c>
      <c r="C2283" s="5">
        <v>13.81</v>
      </c>
      <c r="D2283" s="5">
        <v>13.42</v>
      </c>
    </row>
    <row r="2284" spans="1:4">
      <c r="A2284" s="3">
        <v>40253</v>
      </c>
      <c r="B2284" s="5">
        <v>13.68</v>
      </c>
      <c r="C2284" s="5">
        <v>13.7</v>
      </c>
      <c r="D2284" s="5">
        <v>13.16</v>
      </c>
    </row>
    <row r="2285" spans="1:4">
      <c r="A2285" s="3">
        <v>40254</v>
      </c>
      <c r="B2285" s="5">
        <v>13.28</v>
      </c>
      <c r="C2285" s="5">
        <v>13.86</v>
      </c>
      <c r="D2285" s="5">
        <v>13.28</v>
      </c>
    </row>
    <row r="2286" spans="1:4">
      <c r="A2286" s="3">
        <v>40255</v>
      </c>
      <c r="B2286" s="5">
        <v>12.49</v>
      </c>
      <c r="C2286" s="5">
        <v>13.15</v>
      </c>
      <c r="D2286" s="5">
        <v>12.43</v>
      </c>
    </row>
    <row r="2287" spans="1:4">
      <c r="A2287" s="3">
        <v>40256</v>
      </c>
      <c r="B2287" s="5">
        <v>12.72</v>
      </c>
      <c r="C2287" s="5">
        <v>12.74</v>
      </c>
      <c r="D2287" s="5">
        <v>12</v>
      </c>
    </row>
    <row r="2288" spans="1:4">
      <c r="A2288" s="3">
        <v>40259</v>
      </c>
      <c r="B2288" s="5">
        <v>12.45</v>
      </c>
      <c r="C2288" s="5">
        <v>12.49</v>
      </c>
      <c r="D2288" s="5">
        <v>11.96</v>
      </c>
    </row>
    <row r="2289" spans="1:4">
      <c r="A2289" s="3">
        <v>40260</v>
      </c>
      <c r="B2289" s="5">
        <v>12.59</v>
      </c>
      <c r="C2289" s="5">
        <v>12.83</v>
      </c>
      <c r="D2289" s="5">
        <v>12.34</v>
      </c>
    </row>
    <row r="2290" spans="1:4">
      <c r="A2290" s="3">
        <v>40261</v>
      </c>
      <c r="B2290" s="5">
        <v>12.57</v>
      </c>
      <c r="C2290" s="5">
        <v>12.99</v>
      </c>
      <c r="D2290" s="5">
        <v>12.57</v>
      </c>
    </row>
    <row r="2291" spans="1:4">
      <c r="A2291" s="3">
        <v>40263</v>
      </c>
      <c r="B2291" s="5">
        <v>13.59</v>
      </c>
      <c r="C2291" s="5">
        <v>13.68</v>
      </c>
      <c r="D2291" s="5">
        <v>13.33</v>
      </c>
    </row>
    <row r="2292" spans="1:4">
      <c r="A2292" s="3">
        <v>40266</v>
      </c>
      <c r="B2292" s="5">
        <v>13.43</v>
      </c>
      <c r="C2292" s="5">
        <v>14.02</v>
      </c>
      <c r="D2292" s="5">
        <v>13.43</v>
      </c>
    </row>
    <row r="2293" spans="1:4">
      <c r="A2293" s="3">
        <v>40267</v>
      </c>
      <c r="B2293" s="5">
        <v>12.99</v>
      </c>
      <c r="C2293" s="5">
        <v>13.73</v>
      </c>
      <c r="D2293" s="5">
        <v>12.98</v>
      </c>
    </row>
    <row r="2294" spans="1:4">
      <c r="A2294" s="3">
        <v>40268</v>
      </c>
      <c r="B2294" s="5">
        <v>12.66</v>
      </c>
      <c r="C2294" s="5">
        <v>13</v>
      </c>
      <c r="D2294" s="5">
        <v>12.59</v>
      </c>
    </row>
    <row r="2295" spans="1:4">
      <c r="A2295" s="3">
        <v>40269</v>
      </c>
      <c r="B2295" s="5">
        <v>12.82</v>
      </c>
      <c r="C2295" s="5">
        <v>13</v>
      </c>
      <c r="D2295" s="5">
        <v>12.63</v>
      </c>
    </row>
    <row r="2296" spans="1:4">
      <c r="A2296" s="3">
        <v>40274</v>
      </c>
      <c r="B2296" s="5">
        <v>12.21</v>
      </c>
      <c r="C2296" s="5">
        <v>12.96</v>
      </c>
      <c r="D2296" s="5">
        <v>12.11</v>
      </c>
    </row>
    <row r="2297" spans="1:4">
      <c r="A2297" s="3">
        <v>40275</v>
      </c>
      <c r="B2297" s="5">
        <v>11.69</v>
      </c>
      <c r="C2297" s="5">
        <v>12.22</v>
      </c>
      <c r="D2297" s="5">
        <v>11.65</v>
      </c>
    </row>
    <row r="2298" spans="1:4">
      <c r="A2298" s="3">
        <v>40276</v>
      </c>
      <c r="B2298" s="5">
        <v>10.83</v>
      </c>
      <c r="C2298" s="5">
        <v>11.48</v>
      </c>
      <c r="D2298" s="5">
        <v>10.67</v>
      </c>
    </row>
    <row r="2299" spans="1:4">
      <c r="A2299" s="3">
        <v>40277</v>
      </c>
      <c r="B2299" s="5">
        <v>11.71</v>
      </c>
      <c r="C2299" s="5">
        <v>11.71</v>
      </c>
      <c r="D2299" s="5">
        <v>10.94</v>
      </c>
    </row>
    <row r="2300" spans="1:4">
      <c r="A2300" s="3">
        <v>40280</v>
      </c>
      <c r="B2300" s="5">
        <v>12.32</v>
      </c>
      <c r="C2300" s="5">
        <v>13.07</v>
      </c>
      <c r="D2300" s="5">
        <v>12.3</v>
      </c>
    </row>
    <row r="2301" spans="1:4">
      <c r="A2301" s="3">
        <v>40281</v>
      </c>
      <c r="B2301" s="5">
        <v>11.72</v>
      </c>
      <c r="C2301" s="5">
        <v>12.23</v>
      </c>
      <c r="D2301" s="5">
        <v>11.72</v>
      </c>
    </row>
    <row r="2302" spans="1:4">
      <c r="A2302" s="3">
        <v>40282</v>
      </c>
      <c r="B2302" s="5">
        <v>11.26</v>
      </c>
      <c r="C2302" s="5">
        <v>11.66</v>
      </c>
      <c r="D2302" s="5">
        <v>11.15</v>
      </c>
    </row>
    <row r="2303" spans="1:4">
      <c r="A2303" s="3">
        <v>40283</v>
      </c>
      <c r="B2303" s="5">
        <v>11.64</v>
      </c>
      <c r="C2303" s="5">
        <v>11.76</v>
      </c>
      <c r="D2303" s="5">
        <v>10.98</v>
      </c>
    </row>
    <row r="2304" spans="1:4">
      <c r="A2304" s="3">
        <v>40284</v>
      </c>
      <c r="B2304" s="5">
        <v>11.3</v>
      </c>
      <c r="C2304" s="5">
        <v>11.72</v>
      </c>
      <c r="D2304" s="5">
        <v>11.13</v>
      </c>
    </row>
    <row r="2305" spans="1:4">
      <c r="A2305" s="3">
        <v>40287</v>
      </c>
      <c r="B2305" s="5">
        <v>10.92</v>
      </c>
      <c r="C2305" s="5">
        <v>11.02</v>
      </c>
      <c r="D2305" s="5">
        <v>10.73</v>
      </c>
    </row>
    <row r="2306" spans="1:4">
      <c r="A2306" s="3">
        <v>40288</v>
      </c>
      <c r="B2306" s="5">
        <v>10.79</v>
      </c>
      <c r="C2306" s="5">
        <v>11.04</v>
      </c>
      <c r="D2306" s="5">
        <v>10.59</v>
      </c>
    </row>
    <row r="2307" spans="1:4">
      <c r="A2307" s="3">
        <v>40289</v>
      </c>
      <c r="B2307" s="5">
        <v>10.47</v>
      </c>
      <c r="C2307" s="5">
        <v>11.04</v>
      </c>
      <c r="D2307" s="5">
        <v>10.41</v>
      </c>
    </row>
    <row r="2308" spans="1:4">
      <c r="A2308" s="3">
        <v>40290</v>
      </c>
      <c r="B2308" s="5">
        <v>9.7899999999999991</v>
      </c>
      <c r="C2308" s="5">
        <v>10.45</v>
      </c>
      <c r="D2308" s="5">
        <v>9.74</v>
      </c>
    </row>
    <row r="2309" spans="1:4">
      <c r="A2309" s="3">
        <v>40291</v>
      </c>
      <c r="B2309" s="5">
        <v>9.7899999999999991</v>
      </c>
      <c r="C2309" s="5">
        <v>10.55</v>
      </c>
      <c r="D2309" s="5">
        <v>9.49</v>
      </c>
    </row>
    <row r="2310" spans="1:4">
      <c r="A2310" s="3">
        <v>40294</v>
      </c>
      <c r="B2310" s="5">
        <v>9.44</v>
      </c>
      <c r="C2310" s="5">
        <v>10.07</v>
      </c>
      <c r="D2310" s="5">
        <v>9.0399999999999991</v>
      </c>
    </row>
    <row r="2311" spans="1:4">
      <c r="A2311" s="3">
        <v>40295</v>
      </c>
      <c r="B2311" s="5">
        <v>8.5</v>
      </c>
      <c r="C2311" s="5">
        <v>9.26</v>
      </c>
      <c r="D2311" s="5">
        <v>8.44</v>
      </c>
    </row>
    <row r="2312" spans="1:4">
      <c r="A2312" s="3">
        <v>40296</v>
      </c>
      <c r="B2312" s="5">
        <v>8.67</v>
      </c>
      <c r="C2312" s="5">
        <v>9.23</v>
      </c>
      <c r="D2312" s="5">
        <v>8.11</v>
      </c>
    </row>
    <row r="2313" spans="1:4">
      <c r="A2313" s="3">
        <v>40297</v>
      </c>
      <c r="B2313" s="5">
        <v>10.19</v>
      </c>
      <c r="C2313" s="5">
        <v>10.33</v>
      </c>
      <c r="D2313" s="5">
        <v>9.16</v>
      </c>
    </row>
    <row r="2314" spans="1:4">
      <c r="A2314" s="3">
        <v>40298</v>
      </c>
      <c r="B2314" s="5">
        <v>10.49</v>
      </c>
      <c r="C2314" s="5">
        <v>11.44</v>
      </c>
      <c r="D2314" s="5">
        <v>10.24</v>
      </c>
    </row>
    <row r="2315" spans="1:4">
      <c r="A2315" s="3">
        <v>40301</v>
      </c>
      <c r="B2315" s="5">
        <v>10.56</v>
      </c>
      <c r="C2315" s="5">
        <v>11.1</v>
      </c>
      <c r="D2315" s="5">
        <v>10.46</v>
      </c>
    </row>
    <row r="2316" spans="1:4">
      <c r="A2316" s="3">
        <v>40302</v>
      </c>
      <c r="B2316" s="5">
        <v>9.2200000000000006</v>
      </c>
      <c r="C2316" s="5">
        <v>10.49</v>
      </c>
      <c r="D2316" s="5">
        <v>9.2200000000000006</v>
      </c>
    </row>
    <row r="2317" spans="1:4">
      <c r="A2317" s="3">
        <v>40303</v>
      </c>
      <c r="B2317" s="5">
        <v>9.0500000000000007</v>
      </c>
      <c r="C2317" s="5">
        <v>9.73</v>
      </c>
      <c r="D2317" s="5">
        <v>8.5299999999999994</v>
      </c>
    </row>
    <row r="2318" spans="1:4">
      <c r="A2318" s="3">
        <v>40304</v>
      </c>
      <c r="B2318" s="5">
        <v>9.39</v>
      </c>
      <c r="C2318" s="5">
        <v>9.59</v>
      </c>
      <c r="D2318" s="5">
        <v>8.86</v>
      </c>
    </row>
    <row r="2319" spans="1:4">
      <c r="A2319" s="3">
        <v>40305</v>
      </c>
      <c r="B2319" s="5">
        <v>8.8000000000000007</v>
      </c>
      <c r="C2319" s="5">
        <v>9.35</v>
      </c>
      <c r="D2319" s="5">
        <v>8.8000000000000007</v>
      </c>
    </row>
    <row r="2320" spans="1:4">
      <c r="A2320" s="3">
        <v>40308</v>
      </c>
      <c r="B2320" s="5">
        <v>10.29</v>
      </c>
      <c r="C2320" s="5">
        <v>10.56</v>
      </c>
      <c r="D2320" s="5">
        <v>10.02</v>
      </c>
    </row>
    <row r="2321" spans="1:4">
      <c r="A2321" s="3">
        <v>40309</v>
      </c>
      <c r="B2321" s="5">
        <v>9.6999999999999993</v>
      </c>
      <c r="C2321" s="5">
        <v>10.28</v>
      </c>
      <c r="D2321" s="5">
        <v>9.6999999999999993</v>
      </c>
    </row>
    <row r="2322" spans="1:4">
      <c r="A2322" s="3">
        <v>40310</v>
      </c>
      <c r="B2322" s="5">
        <v>9.85</v>
      </c>
      <c r="C2322" s="5">
        <v>10.029999999999999</v>
      </c>
      <c r="D2322" s="5">
        <v>9.52</v>
      </c>
    </row>
    <row r="2323" spans="1:4">
      <c r="A2323" s="3">
        <v>40311</v>
      </c>
      <c r="B2323" s="5">
        <v>9.61</v>
      </c>
      <c r="C2323" s="5">
        <v>10.06</v>
      </c>
      <c r="D2323" s="5">
        <v>9.61</v>
      </c>
    </row>
    <row r="2324" spans="1:4">
      <c r="A2324" s="3">
        <v>40312</v>
      </c>
      <c r="B2324" s="5">
        <v>9.19</v>
      </c>
      <c r="C2324" s="5">
        <v>9.49</v>
      </c>
      <c r="D2324" s="5">
        <v>9.19</v>
      </c>
    </row>
    <row r="2325" spans="1:4">
      <c r="A2325" s="3">
        <v>40315</v>
      </c>
      <c r="B2325" s="5">
        <v>8.9499999999999993</v>
      </c>
      <c r="C2325" s="5">
        <v>9.1300000000000008</v>
      </c>
      <c r="D2325" s="5">
        <v>8.68</v>
      </c>
    </row>
    <row r="2326" spans="1:4">
      <c r="A2326" s="3">
        <v>40316</v>
      </c>
      <c r="B2326" s="5">
        <v>8.75</v>
      </c>
      <c r="C2326" s="5">
        <v>9.2899999999999991</v>
      </c>
      <c r="D2326" s="5">
        <v>8.75</v>
      </c>
    </row>
    <row r="2327" spans="1:4">
      <c r="A2327" s="3">
        <v>40317</v>
      </c>
      <c r="B2327" s="5">
        <v>9.06</v>
      </c>
      <c r="C2327" s="5">
        <v>9.23</v>
      </c>
      <c r="D2327" s="5">
        <v>8.4700000000000006</v>
      </c>
    </row>
    <row r="2328" spans="1:4">
      <c r="A2328" s="3">
        <v>40318</v>
      </c>
      <c r="B2328" s="5">
        <v>8.65</v>
      </c>
      <c r="C2328" s="5">
        <v>9.18</v>
      </c>
      <c r="D2328" s="5">
        <v>8.65</v>
      </c>
    </row>
    <row r="2329" spans="1:4">
      <c r="A2329" s="3">
        <v>40319</v>
      </c>
      <c r="B2329" s="5">
        <v>8.93</v>
      </c>
      <c r="C2329" s="5">
        <v>9.07</v>
      </c>
      <c r="D2329" s="5">
        <v>8.52</v>
      </c>
    </row>
    <row r="2330" spans="1:4">
      <c r="A2330" s="3">
        <v>40323</v>
      </c>
      <c r="B2330" s="5">
        <v>8.5299999999999994</v>
      </c>
      <c r="C2330" s="5">
        <v>8.6300000000000008</v>
      </c>
      <c r="D2330" s="5">
        <v>8.49</v>
      </c>
    </row>
    <row r="2331" spans="1:4">
      <c r="A2331" s="4">
        <v>40324</v>
      </c>
      <c r="B2331" s="5">
        <v>9.01</v>
      </c>
      <c r="C2331" s="5">
        <v>9.01</v>
      </c>
      <c r="D2331" s="5">
        <v>8.61</v>
      </c>
    </row>
    <row r="2332" spans="1:4">
      <c r="A2332" s="4">
        <v>40325</v>
      </c>
      <c r="B2332" s="5">
        <v>8.6199999999999992</v>
      </c>
      <c r="C2332" s="5">
        <v>9.02</v>
      </c>
      <c r="D2332" s="5">
        <v>8.6199999999999992</v>
      </c>
    </row>
    <row r="2333" spans="1:4">
      <c r="A2333" s="4">
        <v>40326</v>
      </c>
      <c r="B2333" s="5">
        <v>8.56</v>
      </c>
      <c r="C2333" s="5">
        <v>8.8699999999999992</v>
      </c>
      <c r="D2333" s="5">
        <v>8.5399999999999991</v>
      </c>
    </row>
    <row r="2334" spans="1:4">
      <c r="A2334" s="4">
        <v>40329</v>
      </c>
      <c r="B2334" s="5">
        <v>8.52</v>
      </c>
      <c r="C2334" s="5">
        <v>8.69</v>
      </c>
      <c r="D2334" s="5">
        <v>8.5</v>
      </c>
    </row>
    <row r="2335" spans="1:4">
      <c r="A2335" s="4">
        <v>40330</v>
      </c>
      <c r="B2335" s="5">
        <v>8.4499999999999993</v>
      </c>
      <c r="C2335" s="5">
        <v>8.5</v>
      </c>
      <c r="D2335" s="5">
        <v>8.27</v>
      </c>
    </row>
    <row r="2336" spans="1:4">
      <c r="A2336" s="4">
        <v>40331</v>
      </c>
      <c r="B2336" s="5">
        <v>8.5500000000000007</v>
      </c>
      <c r="C2336" s="5">
        <v>8.66</v>
      </c>
      <c r="D2336" s="5">
        <v>8.36</v>
      </c>
    </row>
    <row r="2337" spans="1:4">
      <c r="A2337" s="4">
        <v>40332</v>
      </c>
      <c r="B2337" s="5">
        <v>8.8699999999999992</v>
      </c>
      <c r="C2337" s="5">
        <v>8.9</v>
      </c>
      <c r="D2337" s="5">
        <v>8.69</v>
      </c>
    </row>
    <row r="2338" spans="1:4">
      <c r="A2338" s="4">
        <v>40333</v>
      </c>
      <c r="B2338" s="5">
        <v>8.27</v>
      </c>
      <c r="C2338" s="5">
        <v>8.7899999999999991</v>
      </c>
      <c r="D2338" s="5">
        <v>8.27</v>
      </c>
    </row>
    <row r="2339" spans="1:4">
      <c r="A2339" s="7">
        <v>40336</v>
      </c>
      <c r="B2339" s="5">
        <v>7.86</v>
      </c>
      <c r="C2339" s="5">
        <v>8.2200000000000006</v>
      </c>
      <c r="D2339" s="5">
        <v>7.86</v>
      </c>
    </row>
    <row r="2340" spans="1:4">
      <c r="A2340" s="7">
        <v>40337</v>
      </c>
      <c r="B2340" s="5">
        <v>7.78</v>
      </c>
      <c r="C2340" s="5">
        <v>8.14</v>
      </c>
      <c r="D2340" s="5">
        <v>7.62</v>
      </c>
    </row>
    <row r="2341" spans="1:4">
      <c r="A2341" s="7">
        <v>40338</v>
      </c>
      <c r="B2341" s="5">
        <v>8.1999999999999993</v>
      </c>
      <c r="C2341" s="5">
        <v>8.1999999999999993</v>
      </c>
      <c r="D2341" s="5">
        <v>7.84</v>
      </c>
    </row>
    <row r="2342" spans="1:4">
      <c r="A2342" s="7">
        <v>40339</v>
      </c>
      <c r="B2342" s="5">
        <v>8.07</v>
      </c>
      <c r="C2342" s="5">
        <v>8.2799999999999994</v>
      </c>
      <c r="D2342" s="5">
        <v>7.99</v>
      </c>
    </row>
    <row r="2343" spans="1:4">
      <c r="A2343" s="7">
        <v>40340</v>
      </c>
      <c r="B2343" s="5">
        <v>8.24</v>
      </c>
      <c r="C2343" s="5">
        <v>8.27</v>
      </c>
      <c r="D2343" s="5">
        <v>8</v>
      </c>
    </row>
    <row r="2344" spans="1:4">
      <c r="A2344" s="7">
        <v>40343</v>
      </c>
      <c r="B2344" s="5">
        <v>8.7100000000000009</v>
      </c>
      <c r="C2344" s="5">
        <v>8.81</v>
      </c>
      <c r="D2344" s="5">
        <v>8.36</v>
      </c>
    </row>
    <row r="2345" spans="1:4">
      <c r="A2345" s="7">
        <v>40344</v>
      </c>
      <c r="B2345" s="5">
        <v>8.5</v>
      </c>
      <c r="C2345" s="5">
        <v>8.73</v>
      </c>
      <c r="D2345" s="5">
        <v>8.39</v>
      </c>
    </row>
    <row r="2346" spans="1:4">
      <c r="A2346" s="7">
        <v>40345</v>
      </c>
      <c r="B2346" s="5">
        <v>8.5399999999999991</v>
      </c>
      <c r="C2346" s="5">
        <v>8.7200000000000006</v>
      </c>
      <c r="D2346" s="5">
        <v>8.4700000000000006</v>
      </c>
    </row>
    <row r="2347" spans="1:4">
      <c r="A2347" s="7">
        <v>40346</v>
      </c>
      <c r="B2347" s="5">
        <v>8.4499999999999993</v>
      </c>
      <c r="C2347" s="5">
        <v>8.6</v>
      </c>
      <c r="D2347" s="5">
        <v>8.39</v>
      </c>
    </row>
    <row r="2348" spans="1:4">
      <c r="A2348" s="7">
        <v>40347</v>
      </c>
      <c r="B2348" s="5">
        <v>8.41</v>
      </c>
      <c r="C2348" s="5">
        <v>8.69</v>
      </c>
      <c r="D2348" s="5">
        <v>8.41</v>
      </c>
    </row>
    <row r="2349" spans="1:4">
      <c r="A2349" s="7">
        <v>40350</v>
      </c>
      <c r="B2349" s="5">
        <v>8.64</v>
      </c>
      <c r="C2349" s="5">
        <v>8.75</v>
      </c>
      <c r="D2349" s="5">
        <v>8.61</v>
      </c>
    </row>
    <row r="2350" spans="1:4">
      <c r="A2350" s="7">
        <v>40351</v>
      </c>
      <c r="B2350" s="5">
        <v>8.44</v>
      </c>
      <c r="C2350" s="5">
        <v>8.67</v>
      </c>
      <c r="D2350" s="5">
        <v>8.44</v>
      </c>
    </row>
    <row r="2351" spans="1:4">
      <c r="A2351" s="7">
        <v>40352</v>
      </c>
      <c r="B2351" s="5">
        <v>8.1999999999999993</v>
      </c>
      <c r="C2351" s="5">
        <v>8.41</v>
      </c>
      <c r="D2351" s="5">
        <v>8.1999999999999993</v>
      </c>
    </row>
    <row r="2352" spans="1:4">
      <c r="A2352" s="7">
        <v>40353</v>
      </c>
      <c r="B2352" s="5">
        <v>7.87</v>
      </c>
      <c r="C2352" s="5">
        <v>8.16</v>
      </c>
      <c r="D2352" s="5">
        <v>7.87</v>
      </c>
    </row>
    <row r="2353" spans="1:4">
      <c r="A2353" s="7">
        <v>40354</v>
      </c>
      <c r="B2353" s="5">
        <v>7.75</v>
      </c>
      <c r="C2353" s="5">
        <v>8</v>
      </c>
      <c r="D2353" s="5">
        <v>7.75</v>
      </c>
    </row>
    <row r="2354" spans="1:4">
      <c r="A2354" s="7">
        <v>40357</v>
      </c>
      <c r="B2354" s="5">
        <v>7.7</v>
      </c>
      <c r="C2354" s="5">
        <v>7.88</v>
      </c>
      <c r="D2354" s="5">
        <v>7.66</v>
      </c>
    </row>
    <row r="2355" spans="1:4">
      <c r="A2355" s="7">
        <v>40358</v>
      </c>
      <c r="B2355" s="5">
        <v>7.48</v>
      </c>
      <c r="C2355" s="5">
        <v>7.68</v>
      </c>
      <c r="D2355" s="5">
        <v>7.48</v>
      </c>
    </row>
    <row r="2356" spans="1:4">
      <c r="A2356" s="7">
        <v>40359</v>
      </c>
      <c r="B2356" s="5">
        <v>7.57</v>
      </c>
      <c r="C2356" s="5">
        <v>7.85</v>
      </c>
      <c r="D2356" s="5">
        <v>7.49</v>
      </c>
    </row>
    <row r="2357" spans="1:4">
      <c r="A2357" s="7">
        <v>40360</v>
      </c>
      <c r="B2357" s="5">
        <v>7.6</v>
      </c>
      <c r="C2357" s="5">
        <v>7.84</v>
      </c>
      <c r="D2357" s="5">
        <v>7.48</v>
      </c>
    </row>
    <row r="2358" spans="1:4">
      <c r="A2358" s="7">
        <v>40361</v>
      </c>
      <c r="B2358" s="5">
        <v>7.54</v>
      </c>
      <c r="C2358" s="5">
        <v>7.8</v>
      </c>
      <c r="D2358" s="5">
        <v>7.54</v>
      </c>
    </row>
    <row r="2359" spans="1:4">
      <c r="A2359" s="7">
        <v>40364</v>
      </c>
      <c r="B2359" s="5">
        <v>7.48</v>
      </c>
      <c r="C2359" s="5">
        <v>7.6</v>
      </c>
      <c r="D2359" s="5">
        <v>7.48</v>
      </c>
    </row>
    <row r="2360" spans="1:4">
      <c r="A2360" s="7">
        <v>40365</v>
      </c>
      <c r="B2360" s="5">
        <v>7.83</v>
      </c>
      <c r="C2360" s="5">
        <v>7.86</v>
      </c>
      <c r="D2360" s="5">
        <v>7.58</v>
      </c>
    </row>
    <row r="2361" spans="1:4">
      <c r="A2361" s="7">
        <v>40366</v>
      </c>
      <c r="B2361" s="5">
        <v>7.73</v>
      </c>
      <c r="C2361" s="5">
        <v>7.78</v>
      </c>
      <c r="D2361" s="5">
        <v>7.67</v>
      </c>
    </row>
    <row r="2362" spans="1:4">
      <c r="A2362" s="7">
        <v>40367</v>
      </c>
      <c r="B2362" s="5">
        <v>8.16</v>
      </c>
      <c r="C2362" s="5">
        <v>8.16</v>
      </c>
      <c r="D2362" s="5">
        <v>7.88</v>
      </c>
    </row>
    <row r="2363" spans="1:4">
      <c r="A2363" s="7">
        <v>40368</v>
      </c>
      <c r="B2363" s="5">
        <v>8.2200000000000006</v>
      </c>
      <c r="C2363" s="5">
        <v>8.36</v>
      </c>
      <c r="D2363" s="5">
        <v>8.17</v>
      </c>
    </row>
    <row r="2364" spans="1:4">
      <c r="A2364" s="7">
        <v>40371</v>
      </c>
      <c r="B2364" s="5">
        <v>8.3699999999999992</v>
      </c>
      <c r="C2364" s="5">
        <v>8.39</v>
      </c>
      <c r="D2364" s="5">
        <v>8.11</v>
      </c>
    </row>
    <row r="2365" spans="1:4">
      <c r="A2365" s="7">
        <v>40372</v>
      </c>
      <c r="B2365" s="5">
        <v>8.6999999999999993</v>
      </c>
      <c r="C2365" s="5">
        <v>8.8800000000000008</v>
      </c>
      <c r="D2365" s="5">
        <v>8.33</v>
      </c>
    </row>
    <row r="2366" spans="1:4">
      <c r="A2366" s="7">
        <v>40373</v>
      </c>
      <c r="B2366" s="5">
        <v>8.77</v>
      </c>
      <c r="C2366" s="5">
        <v>8.9700000000000006</v>
      </c>
      <c r="D2366" s="5">
        <v>8.73</v>
      </c>
    </row>
    <row r="2367" spans="1:4">
      <c r="A2367" s="7">
        <v>40374</v>
      </c>
      <c r="B2367" s="5">
        <v>9.26</v>
      </c>
      <c r="C2367" s="5">
        <v>9.49</v>
      </c>
      <c r="D2367" s="5">
        <v>8.8800000000000008</v>
      </c>
    </row>
    <row r="2368" spans="1:4">
      <c r="A2368" s="7">
        <v>40375</v>
      </c>
      <c r="B2368" s="5">
        <v>9.33</v>
      </c>
      <c r="C2368" s="5">
        <v>9.58</v>
      </c>
      <c r="D2368" s="5">
        <v>9.18</v>
      </c>
    </row>
    <row r="2369" spans="1:4">
      <c r="A2369" s="7">
        <v>40378</v>
      </c>
      <c r="B2369" s="5">
        <v>9.51</v>
      </c>
      <c r="C2369" s="5">
        <v>9.68</v>
      </c>
      <c r="D2369" s="5">
        <v>9.1199999999999992</v>
      </c>
    </row>
    <row r="2370" spans="1:4">
      <c r="A2370" s="7">
        <v>40379</v>
      </c>
      <c r="B2370" s="5">
        <v>9.0500000000000007</v>
      </c>
      <c r="C2370" s="5">
        <v>9.67</v>
      </c>
      <c r="D2370" s="5">
        <v>9.01</v>
      </c>
    </row>
    <row r="2371" spans="1:4">
      <c r="A2371" s="7">
        <v>40380</v>
      </c>
      <c r="B2371" s="5">
        <v>9.01</v>
      </c>
      <c r="C2371" s="5">
        <v>9.31</v>
      </c>
      <c r="D2371" s="5">
        <v>8.84</v>
      </c>
    </row>
    <row r="2372" spans="1:4">
      <c r="A2372" s="7">
        <v>40381</v>
      </c>
      <c r="B2372" s="5">
        <v>9.43</v>
      </c>
      <c r="C2372" s="5">
        <v>9.51</v>
      </c>
      <c r="D2372" s="5">
        <v>9.01</v>
      </c>
    </row>
    <row r="2373" spans="1:4">
      <c r="A2373" s="7">
        <v>40382</v>
      </c>
      <c r="B2373" s="5">
        <v>9.26</v>
      </c>
      <c r="C2373" s="5">
        <v>9.6300000000000008</v>
      </c>
      <c r="D2373" s="5">
        <v>9.17</v>
      </c>
    </row>
    <row r="2374" spans="1:4">
      <c r="A2374" s="7">
        <v>40385</v>
      </c>
      <c r="B2374" s="5">
        <v>9.49</v>
      </c>
      <c r="C2374" s="5">
        <v>9.65</v>
      </c>
      <c r="D2374" s="5">
        <v>9.19</v>
      </c>
    </row>
    <row r="2375" spans="1:4">
      <c r="A2375" s="7">
        <v>40386</v>
      </c>
      <c r="B2375" s="5">
        <v>9.9700000000000006</v>
      </c>
      <c r="C2375" s="5">
        <v>10.029999999999999</v>
      </c>
      <c r="D2375" s="5">
        <v>9.68</v>
      </c>
    </row>
    <row r="2376" spans="1:4">
      <c r="A2376" s="7">
        <v>40387</v>
      </c>
      <c r="B2376" s="5">
        <v>9.81</v>
      </c>
      <c r="C2376" s="5">
        <v>10.15</v>
      </c>
      <c r="D2376" s="5">
        <v>9.8000000000000007</v>
      </c>
    </row>
    <row r="2377" spans="1:4">
      <c r="A2377" s="7">
        <v>40388</v>
      </c>
      <c r="B2377" s="5">
        <v>9.85</v>
      </c>
      <c r="C2377" s="5">
        <v>10.14</v>
      </c>
      <c r="D2377" s="5">
        <v>9.74</v>
      </c>
    </row>
    <row r="2378" spans="1:4">
      <c r="A2378" s="7">
        <v>40389</v>
      </c>
      <c r="B2378" s="5">
        <v>9.51</v>
      </c>
      <c r="C2378" s="5">
        <v>9.81</v>
      </c>
      <c r="D2378" s="5">
        <v>9.51</v>
      </c>
    </row>
    <row r="2379" spans="1:4">
      <c r="A2379" s="7">
        <v>40392</v>
      </c>
      <c r="B2379" s="5">
        <v>10.11</v>
      </c>
      <c r="C2379" s="5">
        <v>10.14</v>
      </c>
      <c r="D2379" s="5">
        <v>9.7899999999999991</v>
      </c>
    </row>
    <row r="2380" spans="1:4">
      <c r="A2380" s="7">
        <v>40393</v>
      </c>
      <c r="B2380" s="5">
        <v>10.24</v>
      </c>
      <c r="C2380" s="5">
        <v>10.41</v>
      </c>
      <c r="D2380" s="5">
        <v>9.9600000000000009</v>
      </c>
    </row>
    <row r="2381" spans="1:4">
      <c r="A2381" s="7">
        <v>40394</v>
      </c>
      <c r="B2381" s="5">
        <v>10.28</v>
      </c>
      <c r="C2381" s="5">
        <v>10.35</v>
      </c>
      <c r="D2381" s="5">
        <v>10.08</v>
      </c>
    </row>
    <row r="2382" spans="1:4">
      <c r="A2382" s="7">
        <v>40395</v>
      </c>
      <c r="B2382" s="5">
        <v>10</v>
      </c>
      <c r="C2382" s="5">
        <v>10.38</v>
      </c>
      <c r="D2382" s="5">
        <v>9.98</v>
      </c>
    </row>
    <row r="2383" spans="1:4">
      <c r="A2383" s="7">
        <v>40396</v>
      </c>
      <c r="B2383" s="5">
        <v>9.64</v>
      </c>
      <c r="C2383" s="5">
        <v>10.119999999999999</v>
      </c>
      <c r="D2383" s="5">
        <v>9.6300000000000008</v>
      </c>
    </row>
    <row r="2384" spans="1:4">
      <c r="A2384" s="7">
        <v>40399</v>
      </c>
      <c r="B2384" s="5">
        <v>9.4700000000000006</v>
      </c>
      <c r="C2384" s="5">
        <v>9.8800000000000008</v>
      </c>
      <c r="D2384" s="5">
        <v>9.4700000000000006</v>
      </c>
    </row>
    <row r="2385" spans="1:4">
      <c r="A2385" s="7">
        <v>40400</v>
      </c>
      <c r="B2385" s="5">
        <v>9.1300000000000008</v>
      </c>
      <c r="C2385" s="5">
        <v>9.43</v>
      </c>
      <c r="D2385" s="5">
        <v>9.1300000000000008</v>
      </c>
    </row>
    <row r="2386" spans="1:4">
      <c r="A2386" s="7">
        <v>40401</v>
      </c>
      <c r="B2386" s="5">
        <v>8.9700000000000006</v>
      </c>
      <c r="C2386" s="5">
        <v>9.1199999999999992</v>
      </c>
      <c r="D2386" s="5">
        <v>8.8699999999999992</v>
      </c>
    </row>
    <row r="2387" spans="1:4">
      <c r="A2387" s="7">
        <v>40402</v>
      </c>
      <c r="B2387" s="5">
        <v>8.84</v>
      </c>
      <c r="C2387" s="5">
        <v>9.26</v>
      </c>
      <c r="D2387" s="5">
        <v>8.7799999999999994</v>
      </c>
    </row>
    <row r="2388" spans="1:4">
      <c r="A2388" s="7">
        <v>40403</v>
      </c>
      <c r="B2388" s="5">
        <v>8.76</v>
      </c>
      <c r="C2388" s="5">
        <v>9.0299999999999994</v>
      </c>
      <c r="D2388" s="5">
        <v>8.61</v>
      </c>
    </row>
    <row r="2389" spans="1:4">
      <c r="A2389" s="4">
        <v>40406</v>
      </c>
      <c r="B2389" s="5">
        <v>8.7799999999999994</v>
      </c>
      <c r="C2389" s="5">
        <v>8.8800000000000008</v>
      </c>
      <c r="D2389" s="5">
        <v>8.6300000000000008</v>
      </c>
    </row>
    <row r="2390" spans="1:4">
      <c r="A2390" s="4">
        <v>40407</v>
      </c>
      <c r="B2390" s="5">
        <v>9.17</v>
      </c>
      <c r="C2390" s="5">
        <v>9.17</v>
      </c>
      <c r="D2390" s="5">
        <v>8.83</v>
      </c>
    </row>
    <row r="2391" spans="1:4">
      <c r="A2391" s="4">
        <v>40408</v>
      </c>
      <c r="B2391" s="5">
        <v>9.08</v>
      </c>
      <c r="C2391" s="5">
        <v>9.24</v>
      </c>
      <c r="D2391" s="5">
        <v>9.08</v>
      </c>
    </row>
    <row r="2392" spans="1:4">
      <c r="A2392" s="4">
        <v>40409</v>
      </c>
      <c r="B2392" s="5">
        <v>8.9499999999999993</v>
      </c>
      <c r="C2392" s="5">
        <v>9.18</v>
      </c>
      <c r="D2392" s="5">
        <v>8.9499999999999993</v>
      </c>
    </row>
    <row r="2393" spans="1:4">
      <c r="A2393" s="4">
        <v>40410</v>
      </c>
      <c r="B2393" s="5">
        <v>8.6199999999999992</v>
      </c>
      <c r="C2393" s="5">
        <v>8.9499999999999993</v>
      </c>
      <c r="D2393" s="5">
        <v>8.6199999999999992</v>
      </c>
    </row>
    <row r="2394" spans="1:4">
      <c r="A2394" s="7">
        <v>40413</v>
      </c>
      <c r="B2394" s="5">
        <v>8.75</v>
      </c>
      <c r="C2394" s="5">
        <v>8.7899999999999991</v>
      </c>
      <c r="D2394" s="5">
        <v>8.58</v>
      </c>
    </row>
    <row r="2395" spans="1:4">
      <c r="A2395" s="7">
        <v>40414</v>
      </c>
      <c r="B2395" s="5">
        <v>8.58</v>
      </c>
      <c r="C2395" s="5">
        <v>8.7200000000000006</v>
      </c>
      <c r="D2395" s="5">
        <v>8.3800000000000008</v>
      </c>
    </row>
    <row r="2396" spans="1:4">
      <c r="A2396" s="7">
        <v>40415</v>
      </c>
      <c r="B2396" s="5">
        <v>8.2799999999999994</v>
      </c>
      <c r="C2396" s="5">
        <v>8.64</v>
      </c>
      <c r="D2396" s="5">
        <v>8.2799999999999994</v>
      </c>
    </row>
    <row r="2397" spans="1:4">
      <c r="A2397" s="7">
        <v>40416</v>
      </c>
      <c r="B2397" s="5">
        <v>8.6199999999999992</v>
      </c>
      <c r="C2397" s="5">
        <v>8.6199999999999992</v>
      </c>
      <c r="D2397" s="5">
        <v>8.27</v>
      </c>
    </row>
    <row r="2398" spans="1:4">
      <c r="A2398" s="7">
        <v>40417</v>
      </c>
      <c r="B2398" s="5">
        <v>8.6199999999999992</v>
      </c>
      <c r="C2398" s="5">
        <v>8.75</v>
      </c>
      <c r="D2398" s="5">
        <v>8.5</v>
      </c>
    </row>
    <row r="2399" spans="1:4">
      <c r="A2399" s="7">
        <v>40420</v>
      </c>
      <c r="B2399" s="5">
        <v>8.6199999999999992</v>
      </c>
      <c r="C2399" s="5">
        <v>8.89</v>
      </c>
      <c r="D2399" s="5">
        <v>8.6199999999999992</v>
      </c>
    </row>
    <row r="2400" spans="1:4">
      <c r="A2400" s="7">
        <v>40421</v>
      </c>
      <c r="B2400" s="5">
        <v>8.4600000000000009</v>
      </c>
      <c r="C2400" s="5">
        <v>8.5299999999999994</v>
      </c>
      <c r="D2400" s="5">
        <v>8.35</v>
      </c>
    </row>
    <row r="2401" spans="1:4">
      <c r="A2401" s="7">
        <v>40422</v>
      </c>
      <c r="B2401" s="5">
        <v>8.58</v>
      </c>
      <c r="C2401" s="5">
        <v>8.67</v>
      </c>
      <c r="D2401" s="5">
        <v>8.3800000000000008</v>
      </c>
    </row>
    <row r="2402" spans="1:4">
      <c r="A2402" s="7">
        <v>40423</v>
      </c>
      <c r="B2402" s="5">
        <v>9.07</v>
      </c>
      <c r="C2402" s="5">
        <v>9.07</v>
      </c>
      <c r="D2402" s="5">
        <v>8.65</v>
      </c>
    </row>
    <row r="2403" spans="1:4">
      <c r="A2403" s="7">
        <v>40424</v>
      </c>
      <c r="B2403" s="5">
        <v>9.35</v>
      </c>
      <c r="C2403" s="5">
        <v>9.49</v>
      </c>
      <c r="D2403" s="5">
        <v>9.06</v>
      </c>
    </row>
    <row r="2404" spans="1:4">
      <c r="A2404" s="7">
        <v>40427</v>
      </c>
      <c r="B2404" s="5">
        <v>9.51</v>
      </c>
      <c r="C2404" s="5">
        <v>9.5299999999999994</v>
      </c>
      <c r="D2404" s="5">
        <v>9.2799999999999994</v>
      </c>
    </row>
    <row r="2405" spans="1:4">
      <c r="A2405" s="7">
        <v>40428</v>
      </c>
      <c r="B2405" s="5">
        <v>8.84</v>
      </c>
      <c r="C2405" s="5">
        <v>9.42</v>
      </c>
      <c r="D2405" s="5">
        <v>8.84</v>
      </c>
    </row>
    <row r="2406" spans="1:4">
      <c r="A2406" s="7">
        <v>40429</v>
      </c>
      <c r="B2406" s="5">
        <v>8.27</v>
      </c>
      <c r="C2406" s="5">
        <v>8.36</v>
      </c>
      <c r="D2406" s="5">
        <v>7.76</v>
      </c>
    </row>
    <row r="2407" spans="1:4">
      <c r="A2407" s="7">
        <v>40430</v>
      </c>
      <c r="B2407" s="5">
        <v>8.2200000000000006</v>
      </c>
      <c r="C2407" s="5">
        <v>8.43</v>
      </c>
      <c r="D2407" s="5">
        <v>8.11</v>
      </c>
    </row>
    <row r="2408" spans="1:4">
      <c r="A2408" s="7">
        <v>40431</v>
      </c>
      <c r="B2408" s="5">
        <v>7.99</v>
      </c>
      <c r="C2408" s="5">
        <v>8.27</v>
      </c>
      <c r="D2408" s="5">
        <v>7.94</v>
      </c>
    </row>
    <row r="2409" spans="1:4">
      <c r="A2409" s="7">
        <v>40434</v>
      </c>
      <c r="B2409" s="5">
        <v>8.0299999999999994</v>
      </c>
      <c r="C2409" s="5">
        <v>8.1999999999999993</v>
      </c>
      <c r="D2409" s="5">
        <v>8.01</v>
      </c>
    </row>
    <row r="2410" spans="1:4">
      <c r="A2410" s="7">
        <v>40435</v>
      </c>
      <c r="B2410" s="5">
        <v>7.9</v>
      </c>
      <c r="C2410" s="5">
        <v>8.1300000000000008</v>
      </c>
      <c r="D2410" s="5">
        <v>7.9</v>
      </c>
    </row>
    <row r="2411" spans="1:4">
      <c r="A2411" s="7">
        <v>40436</v>
      </c>
      <c r="B2411" s="5">
        <v>7.8</v>
      </c>
      <c r="C2411" s="5">
        <v>7.99</v>
      </c>
      <c r="D2411" s="5">
        <v>7.66</v>
      </c>
    </row>
    <row r="2412" spans="1:4">
      <c r="A2412" s="7">
        <v>40437</v>
      </c>
      <c r="B2412" s="5">
        <v>7.73</v>
      </c>
      <c r="C2412" s="5">
        <v>7.89</v>
      </c>
      <c r="D2412" s="5">
        <v>7.73</v>
      </c>
    </row>
    <row r="2413" spans="1:4">
      <c r="A2413" s="7">
        <v>40438</v>
      </c>
      <c r="B2413" s="5">
        <v>7.82</v>
      </c>
      <c r="C2413" s="5">
        <v>8.06</v>
      </c>
      <c r="D2413" s="5">
        <v>7.77</v>
      </c>
    </row>
    <row r="2414" spans="1:4">
      <c r="A2414" s="7">
        <v>40441</v>
      </c>
      <c r="B2414" s="5">
        <v>7.51</v>
      </c>
      <c r="C2414" s="5">
        <v>7.94</v>
      </c>
      <c r="D2414" s="5">
        <v>7.51</v>
      </c>
    </row>
    <row r="2415" spans="1:4">
      <c r="A2415" s="7">
        <v>40442</v>
      </c>
      <c r="B2415" s="6">
        <v>8</v>
      </c>
      <c r="C2415" s="6">
        <v>8</v>
      </c>
      <c r="D2415" s="6">
        <v>7.66</v>
      </c>
    </row>
    <row r="2416" spans="1:4">
      <c r="A2416" s="7">
        <v>40443</v>
      </c>
      <c r="B2416" s="6">
        <v>8.02</v>
      </c>
      <c r="C2416" s="6">
        <v>8.1</v>
      </c>
      <c r="D2416" s="6">
        <v>7.84</v>
      </c>
    </row>
    <row r="2417" spans="1:4">
      <c r="A2417" s="7">
        <v>40444</v>
      </c>
      <c r="B2417" s="6">
        <v>8.0500000000000007</v>
      </c>
      <c r="C2417" s="6">
        <v>8.19</v>
      </c>
      <c r="D2417" s="6">
        <v>7.92</v>
      </c>
    </row>
    <row r="2418" spans="1:4">
      <c r="A2418" s="7">
        <v>40445</v>
      </c>
      <c r="B2418" s="6">
        <v>8</v>
      </c>
      <c r="C2418" s="6">
        <v>8.15</v>
      </c>
      <c r="D2418" s="6">
        <v>7.82</v>
      </c>
    </row>
    <row r="2419" spans="1:4">
      <c r="A2419" s="7">
        <v>40448</v>
      </c>
      <c r="B2419" s="33">
        <v>7.62</v>
      </c>
      <c r="C2419" s="33">
        <v>8.11</v>
      </c>
      <c r="D2419" s="33">
        <v>7.61</v>
      </c>
    </row>
    <row r="2420" spans="1:4">
      <c r="A2420" s="7">
        <v>40449</v>
      </c>
      <c r="B2420" s="33">
        <v>7.38</v>
      </c>
      <c r="C2420" s="33">
        <v>7.62</v>
      </c>
      <c r="D2420" s="33">
        <v>7.16</v>
      </c>
    </row>
    <row r="2421" spans="1:4">
      <c r="A2421" s="7">
        <v>40450</v>
      </c>
      <c r="B2421" s="33">
        <v>7.23</v>
      </c>
      <c r="C2421" s="33">
        <v>7.42</v>
      </c>
      <c r="D2421" s="33">
        <v>7.16</v>
      </c>
    </row>
    <row r="2422" spans="1:4">
      <c r="A2422" s="7">
        <v>40451</v>
      </c>
      <c r="B2422" s="33">
        <v>7.17</v>
      </c>
      <c r="C2422" s="33">
        <v>7.35</v>
      </c>
      <c r="D2422" s="33">
        <v>7.13</v>
      </c>
    </row>
    <row r="2423" spans="1:4">
      <c r="A2423" s="7">
        <v>40452</v>
      </c>
      <c r="B2423" s="33">
        <v>7.2</v>
      </c>
      <c r="C2423" s="33">
        <v>7.2</v>
      </c>
      <c r="D2423" s="33">
        <v>7.03</v>
      </c>
    </row>
    <row r="2424" spans="1:4">
      <c r="A2424" s="7">
        <v>40455</v>
      </c>
      <c r="B2424" s="34">
        <v>7.38</v>
      </c>
      <c r="C2424" s="34">
        <v>7.38</v>
      </c>
      <c r="D2424" s="34">
        <v>7.12</v>
      </c>
    </row>
    <row r="2425" spans="1:4">
      <c r="A2425" s="7">
        <v>40456</v>
      </c>
      <c r="B2425" s="6">
        <v>7.39</v>
      </c>
      <c r="C2425" s="6">
        <v>7.59</v>
      </c>
      <c r="D2425" s="6">
        <v>7.27</v>
      </c>
    </row>
    <row r="2426" spans="1:4">
      <c r="A2426" s="7">
        <v>40457</v>
      </c>
      <c r="B2426" s="34">
        <v>7.89</v>
      </c>
      <c r="C2426" s="34">
        <v>7.91</v>
      </c>
      <c r="D2426" s="34">
        <v>7.59</v>
      </c>
    </row>
    <row r="2427" spans="1:4">
      <c r="A2427" s="7">
        <v>40458</v>
      </c>
      <c r="B2427" s="34">
        <v>8</v>
      </c>
      <c r="C2427" s="34">
        <v>8.02</v>
      </c>
      <c r="D2427" s="34">
        <v>7.74</v>
      </c>
    </row>
    <row r="2428" spans="1:4">
      <c r="A2428" s="7">
        <v>40459</v>
      </c>
      <c r="B2428" s="6">
        <v>7.75</v>
      </c>
      <c r="C2428" s="6">
        <v>7.97</v>
      </c>
      <c r="D2428" s="6">
        <v>7.73</v>
      </c>
    </row>
    <row r="2429" spans="1:4">
      <c r="A2429" s="7">
        <v>40462</v>
      </c>
      <c r="B2429" s="34">
        <v>8.0500000000000007</v>
      </c>
      <c r="C2429" s="34">
        <v>8.07</v>
      </c>
      <c r="D2429" s="34">
        <v>7.7</v>
      </c>
    </row>
    <row r="2430" spans="1:4">
      <c r="A2430" s="35">
        <v>40463</v>
      </c>
      <c r="B2430" s="36">
        <v>8.14</v>
      </c>
      <c r="C2430" s="36">
        <v>8.17</v>
      </c>
      <c r="D2430" s="36">
        <v>7.96</v>
      </c>
    </row>
    <row r="2431" spans="1:4">
      <c r="A2431" s="35">
        <v>40464</v>
      </c>
      <c r="B2431" s="36">
        <v>8.58</v>
      </c>
      <c r="C2431" s="36">
        <v>8.64</v>
      </c>
      <c r="D2431" s="36">
        <v>8.23</v>
      </c>
    </row>
    <row r="2432" spans="1:4">
      <c r="A2432" s="35">
        <v>40465</v>
      </c>
      <c r="B2432" s="36">
        <v>8.0299999999999994</v>
      </c>
      <c r="C2432" s="36">
        <v>8.7100000000000009</v>
      </c>
      <c r="D2432" s="36">
        <v>8.0299999999999994</v>
      </c>
    </row>
    <row r="2433" spans="1:4">
      <c r="A2433" s="35">
        <v>40466</v>
      </c>
      <c r="B2433" s="36">
        <v>8.1</v>
      </c>
      <c r="C2433" s="36">
        <v>8.17</v>
      </c>
      <c r="D2433" s="36">
        <v>7.91</v>
      </c>
    </row>
    <row r="2434" spans="1:4">
      <c r="A2434" s="35">
        <v>40469</v>
      </c>
      <c r="B2434" s="37">
        <v>8.1</v>
      </c>
      <c r="C2434" s="37">
        <v>8.11</v>
      </c>
      <c r="D2434" s="37">
        <v>7.82</v>
      </c>
    </row>
    <row r="2435" spans="1:4">
      <c r="A2435" s="35">
        <v>40470</v>
      </c>
      <c r="B2435" s="37">
        <v>8.2799999999999994</v>
      </c>
      <c r="C2435" s="37">
        <v>8.44</v>
      </c>
      <c r="D2435" s="37">
        <v>7.99</v>
      </c>
    </row>
    <row r="2436" spans="1:4">
      <c r="A2436" s="35">
        <v>40471</v>
      </c>
      <c r="B2436" s="38">
        <v>8.44</v>
      </c>
      <c r="C2436" s="38">
        <v>8.48</v>
      </c>
      <c r="D2436" s="38">
        <v>8.19</v>
      </c>
    </row>
    <row r="2437" spans="1:4">
      <c r="A2437" s="35">
        <v>40472</v>
      </c>
      <c r="B2437" s="38">
        <v>8.1999999999999993</v>
      </c>
      <c r="C2437" s="38">
        <v>8.5399999999999991</v>
      </c>
      <c r="D2437" s="38">
        <v>8.16</v>
      </c>
    </row>
    <row r="2438" spans="1:4">
      <c r="A2438" s="35">
        <v>40473</v>
      </c>
      <c r="B2438" s="38">
        <v>8.2899999999999991</v>
      </c>
      <c r="C2438" s="38">
        <v>8.35</v>
      </c>
      <c r="D2438" s="38">
        <v>8.11</v>
      </c>
    </row>
    <row r="2439" spans="1:4">
      <c r="A2439" s="35">
        <v>40476</v>
      </c>
      <c r="B2439" s="38">
        <v>8.49</v>
      </c>
      <c r="C2439" s="38">
        <v>8.6199999999999992</v>
      </c>
      <c r="D2439" s="38">
        <v>8.27</v>
      </c>
    </row>
    <row r="2440" spans="1:4">
      <c r="A2440" s="35">
        <v>40477</v>
      </c>
      <c r="B2440" s="36">
        <v>8.34</v>
      </c>
      <c r="C2440" s="36">
        <v>8.5</v>
      </c>
      <c r="D2440" s="36">
        <v>8.2100000000000009</v>
      </c>
    </row>
    <row r="2441" spans="1:4">
      <c r="A2441" s="35">
        <v>40478</v>
      </c>
      <c r="B2441" s="36">
        <v>8.09</v>
      </c>
      <c r="C2441" s="36">
        <v>8.26</v>
      </c>
      <c r="D2441" s="36">
        <v>7.99</v>
      </c>
    </row>
    <row r="2442" spans="1:4">
      <c r="A2442" s="35">
        <v>40480</v>
      </c>
      <c r="B2442" s="38">
        <v>7.87</v>
      </c>
      <c r="C2442" s="38">
        <v>7.98</v>
      </c>
      <c r="D2442" s="38">
        <v>7.68</v>
      </c>
    </row>
    <row r="2443" spans="1:4">
      <c r="A2443" s="35">
        <v>40483</v>
      </c>
      <c r="B2443" s="38">
        <v>7.51</v>
      </c>
      <c r="C2443" s="38">
        <v>7.98</v>
      </c>
      <c r="D2443" s="38">
        <v>7.48</v>
      </c>
    </row>
    <row r="2444" spans="1:4">
      <c r="A2444" s="35">
        <v>40484</v>
      </c>
      <c r="B2444" s="38">
        <v>7.51</v>
      </c>
      <c r="C2444" s="38">
        <v>7.68</v>
      </c>
      <c r="D2444" s="38">
        <v>7.37</v>
      </c>
    </row>
    <row r="2445" spans="1:4">
      <c r="A2445" s="35">
        <v>40485</v>
      </c>
      <c r="B2445" s="38">
        <v>7.45</v>
      </c>
      <c r="C2445" s="38">
        <v>7.67</v>
      </c>
      <c r="D2445" s="38">
        <v>7.43</v>
      </c>
    </row>
    <row r="2446" spans="1:4">
      <c r="A2446" s="35">
        <v>40486</v>
      </c>
      <c r="B2446" s="38">
        <v>7.38</v>
      </c>
      <c r="C2446" s="38">
        <v>7.83</v>
      </c>
      <c r="D2446" s="38">
        <v>7.38</v>
      </c>
    </row>
    <row r="2447" spans="1:4">
      <c r="A2447" s="35">
        <v>40487</v>
      </c>
      <c r="B2447" s="38">
        <v>7.4</v>
      </c>
      <c r="C2447" s="38">
        <v>7.49</v>
      </c>
      <c r="D2447" s="38">
        <v>7.16</v>
      </c>
    </row>
    <row r="2448" spans="1:4">
      <c r="A2448" s="35">
        <v>40490</v>
      </c>
      <c r="B2448" s="38">
        <v>7.66</v>
      </c>
      <c r="C2448" s="38">
        <v>7.77</v>
      </c>
      <c r="D2448" s="38">
        <v>7.58</v>
      </c>
    </row>
    <row r="2449" spans="1:4">
      <c r="A2449" s="35">
        <v>40491</v>
      </c>
      <c r="B2449" s="38">
        <v>7.78</v>
      </c>
      <c r="C2449" s="38">
        <v>7.83</v>
      </c>
      <c r="D2449" s="38">
        <v>7.43</v>
      </c>
    </row>
    <row r="2450" spans="1:4">
      <c r="A2450" s="35">
        <v>40492</v>
      </c>
      <c r="B2450" s="38">
        <v>7.49</v>
      </c>
      <c r="C2450" s="38">
        <v>7.85</v>
      </c>
      <c r="D2450" s="38">
        <v>7.43</v>
      </c>
    </row>
    <row r="2451" spans="1:4">
      <c r="A2451" s="35">
        <v>40493</v>
      </c>
      <c r="B2451" s="38">
        <v>7.25</v>
      </c>
      <c r="C2451" s="38">
        <v>7.42</v>
      </c>
      <c r="D2451" s="38">
        <v>7.18</v>
      </c>
    </row>
    <row r="2452" spans="1:4">
      <c r="A2452" s="35">
        <v>40494</v>
      </c>
      <c r="B2452" s="38">
        <v>7.34</v>
      </c>
      <c r="C2452" s="38">
        <v>7.34</v>
      </c>
      <c r="D2452" s="38">
        <v>7.06</v>
      </c>
    </row>
    <row r="2453" spans="1:4">
      <c r="A2453" s="35">
        <v>40497</v>
      </c>
      <c r="B2453" s="38">
        <v>7.19</v>
      </c>
      <c r="C2453" s="38">
        <v>7.43</v>
      </c>
      <c r="D2453" s="38">
        <v>7.18</v>
      </c>
    </row>
    <row r="2454" spans="1:4">
      <c r="A2454" s="35">
        <v>40498</v>
      </c>
      <c r="B2454" s="38">
        <v>7.01</v>
      </c>
      <c r="C2454" s="38">
        <v>7.22</v>
      </c>
      <c r="D2454" s="38">
        <v>7.01</v>
      </c>
    </row>
    <row r="2455" spans="1:4">
      <c r="A2455" s="35">
        <v>40499</v>
      </c>
      <c r="B2455" s="6">
        <v>6.9</v>
      </c>
      <c r="C2455" s="6">
        <v>7.04</v>
      </c>
      <c r="D2455" s="6">
        <v>6.88</v>
      </c>
    </row>
    <row r="2456" spans="1:4">
      <c r="A2456" s="35">
        <v>40500</v>
      </c>
      <c r="B2456" s="6">
        <v>7.18</v>
      </c>
      <c r="C2456" s="6">
        <v>7.18</v>
      </c>
      <c r="D2456" s="6">
        <v>7.02</v>
      </c>
    </row>
    <row r="2457" spans="1:4">
      <c r="A2457" s="35">
        <v>40501</v>
      </c>
      <c r="B2457" s="38">
        <v>7.08</v>
      </c>
      <c r="C2457" s="38">
        <v>7.29</v>
      </c>
      <c r="D2457" s="38">
        <v>7</v>
      </c>
    </row>
    <row r="2458" spans="1:4">
      <c r="A2458" s="35">
        <v>40504</v>
      </c>
      <c r="B2458" s="38">
        <v>6.79</v>
      </c>
      <c r="C2458" s="38">
        <v>7.15</v>
      </c>
      <c r="D2458" s="38">
        <v>6.71</v>
      </c>
    </row>
    <row r="2459" spans="1:4">
      <c r="A2459" s="35">
        <v>40505</v>
      </c>
      <c r="B2459" s="38">
        <v>6.56</v>
      </c>
      <c r="C2459" s="38">
        <v>6.79</v>
      </c>
      <c r="D2459" s="38">
        <v>6.56</v>
      </c>
    </row>
    <row r="2460" spans="1:4">
      <c r="A2460" s="35">
        <v>40506</v>
      </c>
      <c r="B2460" s="38">
        <v>6.63</v>
      </c>
      <c r="C2460" s="38">
        <v>6.68</v>
      </c>
      <c r="D2460" s="38">
        <v>6.36</v>
      </c>
    </row>
    <row r="2461" spans="1:4">
      <c r="A2461" s="35">
        <v>40507</v>
      </c>
      <c r="B2461" s="38">
        <v>6.37</v>
      </c>
      <c r="C2461" s="38">
        <v>6.7</v>
      </c>
      <c r="D2461" s="38">
        <v>6.37</v>
      </c>
    </row>
    <row r="2462" spans="1:4">
      <c r="A2462" s="35">
        <v>40508</v>
      </c>
      <c r="B2462" s="38">
        <v>6.42</v>
      </c>
      <c r="C2462" s="38">
        <v>6.44</v>
      </c>
      <c r="D2462" s="38">
        <v>6.19</v>
      </c>
    </row>
    <row r="2463" spans="1:4">
      <c r="A2463" s="35">
        <v>40511</v>
      </c>
      <c r="B2463" s="38">
        <v>6.26</v>
      </c>
      <c r="C2463" s="38">
        <v>6.76</v>
      </c>
      <c r="D2463" s="38">
        <v>6.26</v>
      </c>
    </row>
    <row r="2464" spans="1:4">
      <c r="A2464" s="35">
        <v>40512</v>
      </c>
      <c r="B2464" s="38">
        <v>6.49</v>
      </c>
      <c r="C2464" s="38">
        <v>6.49</v>
      </c>
      <c r="D2464" s="38">
        <v>6.19</v>
      </c>
    </row>
    <row r="2465" spans="1:4">
      <c r="A2465" s="35">
        <v>40513</v>
      </c>
      <c r="B2465" s="6">
        <v>7.06</v>
      </c>
      <c r="C2465" s="6">
        <v>7.06</v>
      </c>
      <c r="D2465" s="6">
        <v>6.45</v>
      </c>
    </row>
    <row r="2466" spans="1:4">
      <c r="A2466" s="35">
        <v>40514</v>
      </c>
      <c r="B2466" s="38">
        <v>6.86</v>
      </c>
      <c r="C2466" s="38">
        <v>7.19</v>
      </c>
      <c r="D2466" s="38">
        <v>6.76</v>
      </c>
    </row>
    <row r="2467" spans="1:4">
      <c r="A2467" s="35">
        <v>40515</v>
      </c>
      <c r="B2467" s="38">
        <v>6.71</v>
      </c>
      <c r="C2467" s="38">
        <v>6.96</v>
      </c>
      <c r="D2467" s="38">
        <v>6.66</v>
      </c>
    </row>
    <row r="2468" spans="1:4">
      <c r="A2468" s="35">
        <v>40518</v>
      </c>
      <c r="B2468" s="38">
        <v>6.74</v>
      </c>
      <c r="C2468" s="38">
        <v>6.89</v>
      </c>
      <c r="D2468" s="38">
        <v>6.71</v>
      </c>
    </row>
    <row r="2469" spans="1:4">
      <c r="A2469" s="35">
        <v>40519</v>
      </c>
      <c r="B2469" s="38">
        <v>7.01</v>
      </c>
      <c r="C2469" s="38">
        <v>7.04</v>
      </c>
      <c r="D2469" s="38">
        <v>6.8</v>
      </c>
    </row>
    <row r="2470" spans="1:4">
      <c r="A2470" s="35">
        <v>40520</v>
      </c>
      <c r="B2470" s="38">
        <v>7.11</v>
      </c>
      <c r="C2470" s="38">
        <v>7.16</v>
      </c>
      <c r="D2470" s="38">
        <v>6.87</v>
      </c>
    </row>
    <row r="2471" spans="1:4">
      <c r="A2471" s="35">
        <v>40521</v>
      </c>
      <c r="B2471" s="38">
        <v>7.3</v>
      </c>
      <c r="C2471" s="38">
        <v>7.3</v>
      </c>
      <c r="D2471" s="38">
        <v>7.12</v>
      </c>
    </row>
    <row r="2472" spans="1:4">
      <c r="A2472" s="35">
        <v>40522</v>
      </c>
      <c r="B2472" s="38">
        <v>7.04</v>
      </c>
      <c r="C2472" s="38">
        <v>7.3</v>
      </c>
      <c r="D2472" s="38">
        <v>7.03</v>
      </c>
    </row>
    <row r="2473" spans="1:4">
      <c r="A2473" s="35">
        <v>40525</v>
      </c>
      <c r="B2473" s="38">
        <v>6.82</v>
      </c>
      <c r="C2473" s="38">
        <v>7.04</v>
      </c>
      <c r="D2473" s="38">
        <v>6.78</v>
      </c>
    </row>
    <row r="2474" spans="1:4">
      <c r="A2474" s="35">
        <v>40526</v>
      </c>
      <c r="B2474" s="38">
        <v>6.95</v>
      </c>
      <c r="C2474" s="38">
        <v>6.95</v>
      </c>
      <c r="D2474" s="38">
        <v>6.76</v>
      </c>
    </row>
    <row r="2475" spans="1:4">
      <c r="A2475" s="35">
        <v>40527</v>
      </c>
      <c r="B2475" s="38">
        <v>6.81</v>
      </c>
      <c r="C2475" s="38">
        <v>6.98</v>
      </c>
      <c r="D2475" s="38">
        <v>6.81</v>
      </c>
    </row>
    <row r="2476" spans="1:4">
      <c r="A2476" s="35">
        <v>40528</v>
      </c>
      <c r="B2476" s="38">
        <v>6.88</v>
      </c>
      <c r="C2476" s="38">
        <v>6.94</v>
      </c>
      <c r="D2476" s="38">
        <v>6.8</v>
      </c>
    </row>
    <row r="2477" spans="1:4">
      <c r="A2477" s="35">
        <v>40529</v>
      </c>
      <c r="B2477" s="38">
        <v>6.8</v>
      </c>
      <c r="C2477" s="38">
        <v>6.94</v>
      </c>
      <c r="D2477" s="38">
        <v>6.68</v>
      </c>
    </row>
    <row r="2478" spans="1:4">
      <c r="A2478" s="35">
        <v>40532</v>
      </c>
      <c r="B2478" s="38">
        <v>6.48</v>
      </c>
      <c r="C2478" s="38">
        <v>6.83</v>
      </c>
      <c r="D2478" s="38">
        <v>6.42</v>
      </c>
    </row>
    <row r="2479" spans="1:4">
      <c r="A2479" s="35">
        <v>40533</v>
      </c>
      <c r="B2479" s="38">
        <v>6.54</v>
      </c>
      <c r="C2479" s="38">
        <v>6.57</v>
      </c>
      <c r="D2479" s="38">
        <v>6.29</v>
      </c>
    </row>
    <row r="2480" spans="1:4">
      <c r="A2480" s="35">
        <v>40534</v>
      </c>
      <c r="B2480" s="38">
        <v>6.31</v>
      </c>
      <c r="C2480" s="38">
        <v>6.57</v>
      </c>
      <c r="D2480" s="38">
        <v>6.31</v>
      </c>
    </row>
    <row r="2481" spans="1:4">
      <c r="A2481" s="35">
        <v>40535</v>
      </c>
      <c r="B2481" s="38">
        <v>6.26</v>
      </c>
      <c r="C2481" s="38">
        <v>6.4</v>
      </c>
      <c r="D2481" s="38">
        <v>6.22</v>
      </c>
    </row>
    <row r="2482" spans="1:4">
      <c r="A2482" s="35">
        <v>40539</v>
      </c>
      <c r="B2482" s="38">
        <v>6.04</v>
      </c>
      <c r="C2482" s="38">
        <v>6.26</v>
      </c>
      <c r="D2482" s="38">
        <v>6.04</v>
      </c>
    </row>
    <row r="2483" spans="1:4">
      <c r="A2483" s="35">
        <v>40540</v>
      </c>
      <c r="B2483" s="38">
        <v>6.16</v>
      </c>
      <c r="C2483" s="38">
        <v>6.21</v>
      </c>
      <c r="D2483" s="38">
        <v>6.01</v>
      </c>
    </row>
    <row r="2484" spans="1:4">
      <c r="A2484" s="35">
        <v>40541</v>
      </c>
      <c r="B2484" s="38">
        <v>6.22</v>
      </c>
      <c r="C2484" s="38">
        <v>6.29</v>
      </c>
      <c r="D2484" s="38">
        <v>6.18</v>
      </c>
    </row>
    <row r="2485" spans="1:4">
      <c r="A2485" s="35">
        <v>40542</v>
      </c>
      <c r="B2485" s="38">
        <v>6.21</v>
      </c>
      <c r="C2485" s="38">
        <v>6.25</v>
      </c>
      <c r="D2485" s="38">
        <v>6.11</v>
      </c>
    </row>
    <row r="2486" spans="1:4">
      <c r="A2486" s="35">
        <v>40543</v>
      </c>
      <c r="B2486" s="38">
        <v>6.05</v>
      </c>
      <c r="C2486" s="38">
        <v>6.28</v>
      </c>
      <c r="D2486" s="38">
        <v>6.05</v>
      </c>
    </row>
    <row r="2487" spans="1:4">
      <c r="A2487" s="35">
        <v>40546</v>
      </c>
      <c r="B2487" s="38">
        <v>6.16</v>
      </c>
      <c r="C2487" s="38">
        <v>6.21</v>
      </c>
      <c r="D2487" s="38">
        <v>6.05</v>
      </c>
    </row>
    <row r="2488" spans="1:4">
      <c r="A2488" s="35">
        <v>40547</v>
      </c>
      <c r="B2488" s="38">
        <v>6.08</v>
      </c>
      <c r="C2488" s="38">
        <v>6.15</v>
      </c>
      <c r="D2488" s="38">
        <v>5.99</v>
      </c>
    </row>
    <row r="2489" spans="1:4">
      <c r="A2489" s="35">
        <v>40548</v>
      </c>
      <c r="B2489" s="38">
        <v>5.98</v>
      </c>
      <c r="C2489" s="38">
        <v>6.08</v>
      </c>
      <c r="D2489" s="38">
        <v>5.88</v>
      </c>
    </row>
    <row r="2490" spans="1:4">
      <c r="A2490" s="35">
        <v>40550</v>
      </c>
      <c r="B2490" s="38">
        <v>6.04</v>
      </c>
      <c r="C2490" s="38">
        <v>6.08</v>
      </c>
      <c r="D2490" s="38">
        <v>5.88</v>
      </c>
    </row>
    <row r="2491" spans="1:4">
      <c r="A2491" s="35">
        <v>40553</v>
      </c>
      <c r="B2491" s="38">
        <v>5.64</v>
      </c>
      <c r="C2491" s="38">
        <v>5.96</v>
      </c>
      <c r="D2491" s="38">
        <v>5.63</v>
      </c>
    </row>
    <row r="2492" spans="1:4">
      <c r="A2492" s="35">
        <v>40554</v>
      </c>
      <c r="B2492" s="38">
        <v>5.84</v>
      </c>
      <c r="C2492" s="38">
        <v>6.06</v>
      </c>
      <c r="D2492" s="38">
        <v>5.62</v>
      </c>
    </row>
    <row r="2493" spans="1:4">
      <c r="A2493" s="35">
        <v>40555</v>
      </c>
      <c r="B2493" s="38">
        <v>6.3</v>
      </c>
      <c r="C2493" s="38">
        <v>6.33</v>
      </c>
      <c r="D2493" s="38">
        <v>6.01</v>
      </c>
    </row>
    <row r="2494" spans="1:4">
      <c r="A2494" s="35">
        <v>40556</v>
      </c>
      <c r="B2494" s="38">
        <v>6.44</v>
      </c>
      <c r="C2494" s="38">
        <v>6.55</v>
      </c>
      <c r="D2494" s="38">
        <v>6.22</v>
      </c>
    </row>
    <row r="2495" spans="1:4">
      <c r="A2495" s="35">
        <v>40557</v>
      </c>
      <c r="B2495" s="38">
        <v>6.55</v>
      </c>
      <c r="C2495" s="39">
        <v>6.55</v>
      </c>
      <c r="D2495" s="38">
        <v>6.28</v>
      </c>
    </row>
    <row r="2496" spans="1:4">
      <c r="A2496" s="35">
        <v>40560</v>
      </c>
      <c r="B2496" s="38">
        <v>6.45</v>
      </c>
      <c r="C2496" s="39">
        <v>6.71</v>
      </c>
      <c r="D2496" s="38">
        <v>6.44</v>
      </c>
    </row>
    <row r="2497" spans="1:4">
      <c r="A2497" s="35">
        <v>40561</v>
      </c>
      <c r="B2497" s="38">
        <v>6.32</v>
      </c>
      <c r="C2497" s="39">
        <v>6.61</v>
      </c>
      <c r="D2497" s="38">
        <v>6.28</v>
      </c>
    </row>
    <row r="2498" spans="1:4">
      <c r="A2498" s="35">
        <v>40562</v>
      </c>
      <c r="B2498" s="38">
        <v>6.7</v>
      </c>
      <c r="C2498" s="39">
        <v>6.71</v>
      </c>
      <c r="D2498" s="38">
        <v>6.24</v>
      </c>
    </row>
    <row r="2499" spans="1:4">
      <c r="A2499" s="35">
        <v>40563</v>
      </c>
      <c r="B2499" s="38">
        <v>6.92</v>
      </c>
      <c r="C2499" s="39">
        <v>6.95</v>
      </c>
      <c r="D2499" s="38">
        <v>6.52</v>
      </c>
    </row>
    <row r="2500" spans="1:4">
      <c r="A2500" s="35">
        <v>40564</v>
      </c>
      <c r="B2500" s="38">
        <v>6.89</v>
      </c>
      <c r="C2500" s="39">
        <v>7.06</v>
      </c>
      <c r="D2500" s="38">
        <v>6.82</v>
      </c>
    </row>
    <row r="2501" spans="1:4">
      <c r="A2501" s="7">
        <v>40202</v>
      </c>
      <c r="B2501" s="38">
        <v>7.01</v>
      </c>
      <c r="C2501" s="39">
        <v>7.14</v>
      </c>
      <c r="D2501" s="39">
        <v>6.88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5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/>
  <cols>
    <col min="1" max="1" width="10.7109375" style="21" bestFit="1" customWidth="1"/>
    <col min="2" max="2" width="11.5703125" style="13" bestFit="1" customWidth="1"/>
    <col min="3" max="3" width="6.85546875" style="22" bestFit="1" customWidth="1"/>
    <col min="4" max="4" width="9.42578125" style="13" bestFit="1" customWidth="1"/>
    <col min="5" max="5" width="10.28515625" style="13" bestFit="1" customWidth="1"/>
    <col min="6" max="6" width="6.85546875" style="13" bestFit="1" customWidth="1"/>
    <col min="7" max="7" width="8.7109375" style="13" customWidth="1"/>
    <col min="8" max="8" width="7.85546875" style="13" bestFit="1" customWidth="1"/>
    <col min="9" max="9" width="9" style="13" bestFit="1" customWidth="1"/>
    <col min="10" max="10" width="8.42578125" style="13" bestFit="1" customWidth="1"/>
    <col min="11" max="11" width="5.5703125" style="13" bestFit="1" customWidth="1"/>
    <col min="12" max="12" width="8.7109375" style="13" customWidth="1"/>
    <col min="13" max="13" width="13.5703125" style="13" bestFit="1" customWidth="1"/>
    <col min="14" max="14" width="11.42578125" style="13" bestFit="1" customWidth="1"/>
    <col min="15" max="15" width="8.7109375" style="13" customWidth="1"/>
    <col min="16" max="16" width="11.5703125" style="13" bestFit="1" customWidth="1"/>
    <col min="17" max="17" width="4" style="13" bestFit="1" customWidth="1"/>
    <col min="18" max="18" width="8.7109375" style="13" customWidth="1"/>
    <col min="19" max="19" width="14.5703125" style="13" bestFit="1" customWidth="1"/>
    <col min="20" max="20" width="16" style="13" bestFit="1" customWidth="1"/>
    <col min="21" max="21" width="6" style="13" bestFit="1" customWidth="1"/>
    <col min="22" max="23" width="12.5703125" style="13" bestFit="1" customWidth="1"/>
    <col min="24" max="24" width="12" style="13" bestFit="1" customWidth="1"/>
    <col min="25" max="25" width="8.7109375" style="13" customWidth="1"/>
    <col min="26" max="26" width="13.5703125" style="13" bestFit="1" customWidth="1"/>
    <col min="27" max="27" width="15" style="13" bestFit="1" customWidth="1"/>
    <col min="28" max="28" width="6.7109375" style="13" bestFit="1" customWidth="1"/>
    <col min="29" max="29" width="12.5703125" style="13" bestFit="1" customWidth="1"/>
    <col min="30" max="30" width="10.5703125" style="13" bestFit="1" customWidth="1"/>
    <col min="31" max="31" width="11.5703125" style="13" bestFit="1" customWidth="1"/>
    <col min="32" max="16384" width="9.140625" style="13"/>
  </cols>
  <sheetData>
    <row r="1" spans="1:44" s="9" customFormat="1">
      <c r="A1" s="8" t="s">
        <v>11</v>
      </c>
      <c r="B1" s="9" t="s">
        <v>25</v>
      </c>
      <c r="C1" s="9" t="s">
        <v>6</v>
      </c>
      <c r="D1" s="9" t="s">
        <v>3</v>
      </c>
      <c r="E1" s="9" t="s">
        <v>4</v>
      </c>
      <c r="F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M1" s="9" t="s">
        <v>27</v>
      </c>
      <c r="N1" s="9" t="s">
        <v>26</v>
      </c>
      <c r="S1" s="9" t="s">
        <v>28</v>
      </c>
      <c r="T1" s="9" t="s">
        <v>29</v>
      </c>
      <c r="V1" s="9" t="s">
        <v>32</v>
      </c>
      <c r="W1" s="9" t="s">
        <v>33</v>
      </c>
      <c r="X1" s="9" t="s">
        <v>34</v>
      </c>
      <c r="Z1" s="9" t="s">
        <v>30</v>
      </c>
      <c r="AA1" s="9" t="s">
        <v>31</v>
      </c>
      <c r="AC1" s="9" t="s">
        <v>32</v>
      </c>
      <c r="AD1" s="9" t="s">
        <v>33</v>
      </c>
      <c r="AE1" s="9" t="s">
        <v>34</v>
      </c>
      <c r="AG1" s="29" t="s">
        <v>48</v>
      </c>
      <c r="AH1" s="29" t="s">
        <v>49</v>
      </c>
      <c r="AI1" s="29" t="s">
        <v>50</v>
      </c>
      <c r="AJ1" s="30" t="s">
        <v>51</v>
      </c>
      <c r="AK1" s="30" t="s">
        <v>52</v>
      </c>
      <c r="AL1" s="30">
        <v>0.5</v>
      </c>
      <c r="AM1" s="30" t="s">
        <v>53</v>
      </c>
      <c r="AO1" s="29" t="s">
        <v>54</v>
      </c>
      <c r="AP1" s="29" t="s">
        <v>55</v>
      </c>
      <c r="AQ1" s="29" t="s">
        <v>54</v>
      </c>
      <c r="AR1" s="29" t="s">
        <v>56</v>
      </c>
    </row>
    <row r="2" spans="1:44">
      <c r="A2" s="10">
        <v>36894</v>
      </c>
      <c r="B2" s="11" t="str">
        <f ca="1">IF(ROW(data!B2)&gt;singleSMA,AVERAGE(OFFSET(data!B2,0,0,-singleSMA,1)),"")</f>
        <v/>
      </c>
      <c r="C2" s="12"/>
      <c r="D2" s="11" t="str">
        <f ca="1">IF(ROW(data!B2)&gt;fastSMA,AVERAGE(OFFSET(data!B2,0,0,-fastSMA,1)),"")</f>
        <v/>
      </c>
      <c r="E2" s="11" t="str">
        <f ca="1">IF(ROW(data!B2)&gt;slowSMA,AVERAGE(OFFSET(data!B2,0,0,-slowSMA,1)),"")</f>
        <v/>
      </c>
      <c r="F2" s="11"/>
      <c r="G2" s="11"/>
      <c r="H2" s="11"/>
      <c r="I2" s="11"/>
      <c r="J2" s="11"/>
      <c r="K2" s="11" t="str">
        <f ca="1">IF(ROW(data!B2)&gt;rsi+1,100-100/(1+AVERAGE(OFFSET(I2,0,0,-rsi,1))/AVERAGE(OFFSET(J2,0,0,-rsi,1))),"")</f>
        <v/>
      </c>
      <c r="L2" s="11"/>
      <c r="M2" s="11"/>
      <c r="N2" s="11"/>
      <c r="P2" s="14" t="s">
        <v>5</v>
      </c>
      <c r="Q2" s="15"/>
      <c r="U2" s="16" t="str">
        <f ca="1">IF(S2&lt;&gt;"",OFFSET(C2,MATCH("SELL",C3:C5000,0),17),"")</f>
        <v/>
      </c>
      <c r="X2" s="13">
        <v>1</v>
      </c>
      <c r="AB2" s="13" t="str">
        <f t="shared" ref="AB2:AB66" ca="1" si="0">IF(Z2&lt;&gt;"",OFFSET(F2,MATCH("SELL",F3:F5000,0),21),"")</f>
        <v/>
      </c>
      <c r="AE2" s="13">
        <v>1</v>
      </c>
      <c r="AG2" s="32" t="str">
        <f ca="1">IF(ROW(data!B2)&gt;fib+1,MIN(OFFSET(data!B2,0,0,-fib,1)),"")</f>
        <v/>
      </c>
      <c r="AH2" s="32" t="str">
        <f ca="1">IF(ROW(data!B2)&gt;fib+1,MAX(OFFSET(data!B2,0,0,-fib,1)),"")</f>
        <v/>
      </c>
      <c r="AI2" s="32" t="str">
        <f ca="1">IF(AG2&lt;&gt;"",AH2-AG2,"")</f>
        <v/>
      </c>
      <c r="AJ2" s="31" t="str">
        <f ca="1">IF(AI2&lt;&gt;"",AG2+0.236*AI2,"")</f>
        <v/>
      </c>
      <c r="AK2" s="31" t="str">
        <f ca="1">IF(AI2&lt;&gt;"",AG2+0.382*AI2,"")</f>
        <v/>
      </c>
      <c r="AL2" s="31" t="str">
        <f ca="1">IF(AI2&lt;&gt;"",AG2+0.5*AI2,"")</f>
        <v/>
      </c>
      <c r="AM2" s="31" t="str">
        <f ca="1">IF(AI2&lt;&gt;"",AG2+0.618*AI2,"")</f>
        <v/>
      </c>
      <c r="AO2" s="32"/>
      <c r="AP2" s="32"/>
      <c r="AQ2" s="32"/>
      <c r="AR2" s="32"/>
    </row>
    <row r="3" spans="1:44">
      <c r="A3" s="10">
        <v>36895</v>
      </c>
      <c r="B3" s="11" t="str">
        <f ca="1">IF(ROW(data!B3)&gt;singleSMA,AVERAGE(OFFSET(data!B3,0,0,-singleSMA,1)),"")</f>
        <v/>
      </c>
      <c r="C3" s="12"/>
      <c r="D3" s="11" t="str">
        <f ca="1">IF(ROW(data!B3)&gt;fastSMA,AVERAGE(OFFSET(data!B3,0,0,-fastSMA,1)),"")</f>
        <v/>
      </c>
      <c r="E3" s="11" t="str">
        <f ca="1">IF(ROW(data!B3)&gt;slowSMA,AVERAGE(OFFSET(data!B3,0,0,-slowSMA,1)),"")</f>
        <v/>
      </c>
      <c r="F3" s="11"/>
      <c r="G3" s="11"/>
      <c r="H3" s="11">
        <f>(data!B3/data!B2)-1</f>
        <v>-2.8358208955223896E-2</v>
      </c>
      <c r="I3" s="11">
        <f t="shared" ref="I3:I66" si="1">IF(H3&gt;0,H3,0)</f>
        <v>0</v>
      </c>
      <c r="J3" s="11">
        <f t="shared" ref="J3:J66" si="2">IF(H3&lt;0,-H3,0)</f>
        <v>2.8358208955223896E-2</v>
      </c>
      <c r="K3" s="11" t="str">
        <f ca="1">IF(ROW(data!B3)&gt;rsi+1,100-100/(1+AVERAGE(OFFSET(I3,0,0,-rsi,1))/AVERAGE(OFFSET(J3,0,0,-rsi,1))),"")</f>
        <v/>
      </c>
      <c r="L3" s="11"/>
      <c r="M3" s="11">
        <f t="shared" ref="M3:M66" si="3">1+H3</f>
        <v>0.9716417910447761</v>
      </c>
      <c r="N3" s="11" t="str">
        <f t="shared" ref="N3:N66" ca="1" si="4">IF(ROW(M3)&gt;priceindex+1,PRODUCT(OFFSET(M3,0,0,-priceindex,1)),"")</f>
        <v/>
      </c>
      <c r="P3" s="14" t="s">
        <v>25</v>
      </c>
      <c r="Q3" s="17">
        <v>100</v>
      </c>
      <c r="U3" s="16" t="str">
        <f t="shared" ref="U3:U66" ca="1" si="5">IF(S3&lt;&gt;"",OFFSET(C3,MATCH("SELL",C4:C5001,0),17),"")</f>
        <v/>
      </c>
      <c r="V3" s="16" t="str">
        <f ca="1">IF(IFERROR(U3,"")&lt;&gt;"",U3/S3,"")</f>
        <v/>
      </c>
      <c r="W3" s="16" t="str">
        <f ca="1">IF(V3&lt;&gt;"",V3-1,"")</f>
        <v/>
      </c>
      <c r="X3" s="16">
        <f ca="1">IF(V3&lt;&gt;"",V3*X2,X2)</f>
        <v>1</v>
      </c>
      <c r="Y3" s="16"/>
      <c r="AB3" s="13" t="str">
        <f t="shared" ca="1" si="0"/>
        <v/>
      </c>
      <c r="AC3" s="13" t="str">
        <f ca="1">IF(IFERROR(AB3,"")&lt;&gt;"",AB3/Z3,"")</f>
        <v/>
      </c>
      <c r="AD3" s="13" t="str">
        <f ca="1">IF(AC3&lt;&gt;"",AC3-1,"")</f>
        <v/>
      </c>
      <c r="AE3" s="13">
        <f ca="1">IF(AC3&lt;&gt;"",AC3*AE2,AE2)</f>
        <v>1</v>
      </c>
      <c r="AG3" s="32" t="str">
        <f ca="1">IF(ROW(data!B3)&gt;fib+1,MIN(OFFSET(data!B3,0,0,-fib,1)),"")</f>
        <v/>
      </c>
      <c r="AH3" s="32" t="str">
        <f ca="1">IF(ROW(data!B3)&gt;fib+1,MAX(OFFSET(data!B3,0,0,-fib,1)),"")</f>
        <v/>
      </c>
      <c r="AI3" s="32" t="str">
        <f t="shared" ref="AI3:AI66" ca="1" si="6">IF(AG3&lt;&gt;"",AH3-AG3,"")</f>
        <v/>
      </c>
      <c r="AJ3" s="31" t="str">
        <f t="shared" ref="AJ3:AJ66" ca="1" si="7">IF(AI3&lt;&gt;"",AG3+0.236*AI3,"")</f>
        <v/>
      </c>
      <c r="AK3" s="31" t="str">
        <f t="shared" ref="AK3:AK66" ca="1" si="8">IF(AI3&lt;&gt;"",AG3+0.382*AI3,"")</f>
        <v/>
      </c>
      <c r="AL3" s="31" t="str">
        <f t="shared" ref="AL3:AL66" ca="1" si="9">IF(AI3&lt;&gt;"",AG3+0.5*AI3,"")</f>
        <v/>
      </c>
      <c r="AM3" s="31" t="str">
        <f t="shared" ref="AM3:AM66" ca="1" si="10">IF(AI3&lt;&gt;"",AG3+0.618*AI3,"")</f>
        <v/>
      </c>
      <c r="AO3" s="32">
        <f ca="1">MAX(AO2,X3-1)</f>
        <v>0</v>
      </c>
      <c r="AP3" s="32">
        <f ca="1">((1+AO3)/X3)-1</f>
        <v>0</v>
      </c>
      <c r="AQ3" s="32">
        <f ca="1">MAX(AQ2,AE3-1)</f>
        <v>0</v>
      </c>
      <c r="AR3" s="32">
        <f ca="1">((1+AQ3)/AE3)-1</f>
        <v>0</v>
      </c>
    </row>
    <row r="4" spans="1:44">
      <c r="A4" s="10">
        <v>36896</v>
      </c>
      <c r="B4" s="11" t="str">
        <f ca="1">IF(ROW(data!B4)&gt;singleSMA,AVERAGE(OFFSET(data!B4,0,0,-singleSMA,1)),"")</f>
        <v/>
      </c>
      <c r="C4" s="11" t="str">
        <f>IF(ROW(data!B2)&gt;singleSMA+2,IF(SIGN(data!B3-indicators!B3)&lt;&gt;SIGN(data!B2-indicators!B2),IF(SIGN(data!B3-indicators!B3)&gt;0,"BUY","SELL"),""),"")</f>
        <v/>
      </c>
      <c r="D4" s="11" t="str">
        <f ca="1">IF(ROW(data!B4)&gt;fastSMA,AVERAGE(OFFSET(data!B4,0,0,-fastSMA,1)),"")</f>
        <v/>
      </c>
      <c r="E4" s="11" t="str">
        <f ca="1">IF(ROW(data!B4)&gt;slowSMA,AVERAGE(OFFSET(data!B4,0,0,-slowSMA,1)),"")</f>
        <v/>
      </c>
      <c r="F4" s="11" t="str">
        <f>IF(ROW(data!B4)&gt;MAX(fastSMA,slowSMA)+2,IF(SIGN(D3-E3)&lt;&gt;SIGN(D2-E2),IF(SIGN(D3-E3)&gt;0,"BUY","SELL"),""),"")</f>
        <v/>
      </c>
      <c r="G4" s="11"/>
      <c r="H4" s="11">
        <f>(data!B4/data!B3)-1</f>
        <v>-1.8433179723502224E-2</v>
      </c>
      <c r="I4" s="11">
        <f t="shared" si="1"/>
        <v>0</v>
      </c>
      <c r="J4" s="11">
        <f t="shared" si="2"/>
        <v>1.8433179723502224E-2</v>
      </c>
      <c r="K4" s="11" t="str">
        <f ca="1">IF(ROW(data!B4)&gt;rsi+1,100-100/(1+AVERAGE(OFFSET(I4,0,0,-rsi,1))/AVERAGE(OFFSET(J4,0,0,-rsi,1))),"")</f>
        <v/>
      </c>
      <c r="L4" s="11"/>
      <c r="M4" s="11">
        <f t="shared" si="3"/>
        <v>0.98156682027649778</v>
      </c>
      <c r="N4" s="11" t="str">
        <f t="shared" ca="1" si="4"/>
        <v/>
      </c>
      <c r="P4" s="14" t="s">
        <v>3</v>
      </c>
      <c r="Q4" s="17">
        <v>20</v>
      </c>
      <c r="S4" s="13" t="str">
        <f ca="1">pricein</f>
        <v/>
      </c>
      <c r="T4" s="13" t="str">
        <f ca="1">priceout</f>
        <v/>
      </c>
      <c r="U4" s="16" t="str">
        <f t="shared" ca="1" si="5"/>
        <v/>
      </c>
      <c r="V4" s="16" t="str">
        <f t="shared" ref="V4:V67" ca="1" si="11">IF(IFERROR(U4,"")&lt;&gt;"",U4/S4,"")</f>
        <v/>
      </c>
      <c r="W4" s="16" t="str">
        <f t="shared" ref="W4:W67" ca="1" si="12">IF(V4&lt;&gt;"",V4-1,"")</f>
        <v/>
      </c>
      <c r="X4" s="16">
        <f t="shared" ref="X4:X67" ca="1" si="13">IF(V4&lt;&gt;"",V4*X3,X3)</f>
        <v>1</v>
      </c>
      <c r="Y4" s="16"/>
      <c r="Z4" s="13" t="str">
        <f ca="1">priceincross</f>
        <v/>
      </c>
      <c r="AA4" s="13" t="str">
        <f ca="1">priceoutcross</f>
        <v/>
      </c>
      <c r="AB4" s="13" t="str">
        <f t="shared" ca="1" si="0"/>
        <v/>
      </c>
      <c r="AC4" s="13" t="str">
        <f t="shared" ref="AC4:AC67" ca="1" si="14">IF(IFERROR(AB4,"")&lt;&gt;"",AB4/Z4,"")</f>
        <v/>
      </c>
      <c r="AD4" s="13" t="str">
        <f t="shared" ref="AD4:AD67" ca="1" si="15">IF(AC4&lt;&gt;"",AC4-1,"")</f>
        <v/>
      </c>
      <c r="AE4" s="13">
        <f t="shared" ref="AE4:AE67" ca="1" si="16">IF(AC4&lt;&gt;"",AC4*AE3,AE3)</f>
        <v>1</v>
      </c>
      <c r="AG4" s="32" t="str">
        <f ca="1">IF(ROW(data!B4)&gt;fib+1,MIN(OFFSET(data!B4,0,0,-fib,1)),"")</f>
        <v/>
      </c>
      <c r="AH4" s="32" t="str">
        <f ca="1">IF(ROW(data!B4)&gt;fib+1,MAX(OFFSET(data!B4,0,0,-fib,1)),"")</f>
        <v/>
      </c>
      <c r="AI4" s="32" t="str">
        <f t="shared" ca="1" si="6"/>
        <v/>
      </c>
      <c r="AJ4" s="31" t="str">
        <f t="shared" ca="1" si="7"/>
        <v/>
      </c>
      <c r="AK4" s="31" t="str">
        <f t="shared" ca="1" si="8"/>
        <v/>
      </c>
      <c r="AL4" s="31" t="str">
        <f t="shared" ca="1" si="9"/>
        <v/>
      </c>
      <c r="AM4" s="31" t="str">
        <f t="shared" ca="1" si="10"/>
        <v/>
      </c>
      <c r="AO4" s="32">
        <f t="shared" ref="AO4:AO67" ca="1" si="17">MAX(AO3,X4-1)</f>
        <v>0</v>
      </c>
      <c r="AP4" s="32">
        <f t="shared" ref="AP4:AP67" ca="1" si="18">((1+AO4)/X4)-1</f>
        <v>0</v>
      </c>
      <c r="AQ4" s="32">
        <f t="shared" ref="AQ4:AQ67" ca="1" si="19">MAX(AQ3,AE4-1)</f>
        <v>0</v>
      </c>
      <c r="AR4" s="32">
        <f t="shared" ref="AR4:AR67" ca="1" si="20">((1+AQ4)/AE4)-1</f>
        <v>0</v>
      </c>
    </row>
    <row r="5" spans="1:44">
      <c r="A5" s="10">
        <v>36899</v>
      </c>
      <c r="B5" s="11" t="str">
        <f ca="1">IF(ROW(data!B5)&gt;singleSMA,AVERAGE(OFFSET(data!B5,0,0,-singleSMA,1)),"")</f>
        <v/>
      </c>
      <c r="C5" s="11" t="str">
        <f>IF(ROW(data!B3)&gt;singleSMA+2,IF(SIGN(data!B4-indicators!B4)&lt;&gt;SIGN(data!B3-indicators!B3),IF(SIGN(data!B4-indicators!B4)&gt;0,"BUY","SELL"),""),"")</f>
        <v/>
      </c>
      <c r="D5" s="11" t="str">
        <f ca="1">IF(ROW(data!B5)&gt;fastSMA,AVERAGE(OFFSET(data!B5,0,0,-fastSMA,1)),"")</f>
        <v/>
      </c>
      <c r="E5" s="11" t="str">
        <f ca="1">IF(ROW(data!B5)&gt;slowSMA,AVERAGE(OFFSET(data!B5,0,0,-slowSMA,1)),"")</f>
        <v/>
      </c>
      <c r="F5" s="11" t="str">
        <f>IF(ROW(data!B5)&gt;MAX(fastSMA,slowSMA)+2,IF(SIGN(D4-E4)&lt;&gt;SIGN(D3-E3),IF(SIGN(D4-E4)&gt;0,"BUY","SELL"),""),"")</f>
        <v/>
      </c>
      <c r="G5" s="11"/>
      <c r="H5" s="11">
        <f>(data!B5/data!B4)-1</f>
        <v>5.2164840897228615E-4</v>
      </c>
      <c r="I5" s="11">
        <f t="shared" si="1"/>
        <v>5.2164840897228615E-4</v>
      </c>
      <c r="J5" s="11">
        <f t="shared" si="2"/>
        <v>0</v>
      </c>
      <c r="K5" s="11" t="str">
        <f ca="1">IF(ROW(data!B5)&gt;rsi+1,100-100/(1+AVERAGE(OFFSET(I5,0,0,-rsi,1))/AVERAGE(OFFSET(J5,0,0,-rsi,1))),"")</f>
        <v/>
      </c>
      <c r="L5" s="11"/>
      <c r="M5" s="11">
        <f t="shared" si="3"/>
        <v>1.0005216484089723</v>
      </c>
      <c r="N5" s="11" t="str">
        <f t="shared" ca="1" si="4"/>
        <v/>
      </c>
      <c r="P5" s="14" t="s">
        <v>4</v>
      </c>
      <c r="Q5" s="17">
        <v>100</v>
      </c>
      <c r="S5" s="13" t="str">
        <f ca="1">pricein</f>
        <v/>
      </c>
      <c r="T5" s="13" t="str">
        <f ca="1">priceout</f>
        <v/>
      </c>
      <c r="U5" s="16" t="str">
        <f t="shared" ca="1" si="5"/>
        <v/>
      </c>
      <c r="V5" s="16" t="str">
        <f t="shared" ca="1" si="11"/>
        <v/>
      </c>
      <c r="W5" s="16" t="str">
        <f t="shared" ca="1" si="12"/>
        <v/>
      </c>
      <c r="X5" s="16">
        <f t="shared" ca="1" si="13"/>
        <v>1</v>
      </c>
      <c r="Y5" s="16"/>
      <c r="Z5" s="13" t="str">
        <f ca="1">priceincross</f>
        <v/>
      </c>
      <c r="AA5" s="13" t="str">
        <f ca="1">priceoutcross</f>
        <v/>
      </c>
      <c r="AB5" s="13" t="str">
        <f t="shared" ca="1" si="0"/>
        <v/>
      </c>
      <c r="AC5" s="13" t="str">
        <f t="shared" ca="1" si="14"/>
        <v/>
      </c>
      <c r="AD5" s="13" t="str">
        <f t="shared" ca="1" si="15"/>
        <v/>
      </c>
      <c r="AE5" s="13">
        <f t="shared" ca="1" si="16"/>
        <v>1</v>
      </c>
      <c r="AG5" s="32" t="str">
        <f ca="1">IF(ROW(data!B5)&gt;fib+1,MIN(OFFSET(data!B5,0,0,-fib,1)),"")</f>
        <v/>
      </c>
      <c r="AH5" s="32" t="str">
        <f ca="1">IF(ROW(data!B5)&gt;fib+1,MAX(OFFSET(data!B5,0,0,-fib,1)),"")</f>
        <v/>
      </c>
      <c r="AI5" s="32" t="str">
        <f t="shared" ca="1" si="6"/>
        <v/>
      </c>
      <c r="AJ5" s="31" t="str">
        <f t="shared" ca="1" si="7"/>
        <v/>
      </c>
      <c r="AK5" s="31" t="str">
        <f t="shared" ca="1" si="8"/>
        <v/>
      </c>
      <c r="AL5" s="31" t="str">
        <f t="shared" ca="1" si="9"/>
        <v/>
      </c>
      <c r="AM5" s="31" t="str">
        <f t="shared" ca="1" si="10"/>
        <v/>
      </c>
      <c r="AO5" s="32">
        <f t="shared" ca="1" si="17"/>
        <v>0</v>
      </c>
      <c r="AP5" s="32">
        <f t="shared" ca="1" si="18"/>
        <v>0</v>
      </c>
      <c r="AQ5" s="32">
        <f t="shared" ca="1" si="19"/>
        <v>0</v>
      </c>
      <c r="AR5" s="32">
        <f t="shared" ca="1" si="20"/>
        <v>0</v>
      </c>
    </row>
    <row r="6" spans="1:44">
      <c r="A6" s="10">
        <v>36900</v>
      </c>
      <c r="B6" s="11" t="str">
        <f ca="1">IF(ROW(data!B6)&gt;singleSMA,AVERAGE(OFFSET(data!B6,0,0,-singleSMA,1)),"")</f>
        <v/>
      </c>
      <c r="C6" s="11" t="str">
        <f>IF(ROW(data!B4)&gt;singleSMA+2,IF(SIGN(data!B5-indicators!B5)&lt;&gt;SIGN(data!B4-indicators!B4),IF(SIGN(data!B5-indicators!B5)&gt;0,"BUY","SELL"),""),"")</f>
        <v/>
      </c>
      <c r="D6" s="11" t="str">
        <f ca="1">IF(ROW(data!B6)&gt;fastSMA,AVERAGE(OFFSET(data!B6,0,0,-fastSMA,1)),"")</f>
        <v/>
      </c>
      <c r="E6" s="11" t="str">
        <f ca="1">IF(ROW(data!B6)&gt;slowSMA,AVERAGE(OFFSET(data!B6,0,0,-slowSMA,1)),"")</f>
        <v/>
      </c>
      <c r="F6" s="11" t="str">
        <f>IF(ROW(data!B6)&gt;MAX(fastSMA,slowSMA)+2,IF(SIGN(D5-E5)&lt;&gt;SIGN(D4-E4),IF(SIGN(D5-E5)&gt;0,"BUY","SELL"),""),"")</f>
        <v/>
      </c>
      <c r="G6" s="11"/>
      <c r="H6" s="11">
        <f>(data!B6/data!B5)-1</f>
        <v>-1.9812304483837306E-2</v>
      </c>
      <c r="I6" s="11">
        <f t="shared" si="1"/>
        <v>0</v>
      </c>
      <c r="J6" s="11">
        <f t="shared" si="2"/>
        <v>1.9812304483837306E-2</v>
      </c>
      <c r="K6" s="11" t="str">
        <f ca="1">IF(ROW(data!B6)&gt;rsi+1,100-100/(1+AVERAGE(OFFSET(I6,0,0,-rsi,1))/AVERAGE(OFFSET(J6,0,0,-rsi,1))),"")</f>
        <v/>
      </c>
      <c r="L6" s="11"/>
      <c r="M6" s="11">
        <f t="shared" si="3"/>
        <v>0.98018769551616269</v>
      </c>
      <c r="N6" s="11" t="str">
        <f t="shared" ca="1" si="4"/>
        <v/>
      </c>
      <c r="P6" s="14" t="s">
        <v>10</v>
      </c>
      <c r="Q6" s="17">
        <v>20</v>
      </c>
      <c r="S6" s="13" t="str">
        <f ca="1">pricein</f>
        <v/>
      </c>
      <c r="T6" s="13" t="str">
        <f ca="1">priceout</f>
        <v/>
      </c>
      <c r="U6" s="16" t="str">
        <f t="shared" ca="1" si="5"/>
        <v/>
      </c>
      <c r="V6" s="16" t="str">
        <f t="shared" ca="1" si="11"/>
        <v/>
      </c>
      <c r="W6" s="16" t="str">
        <f t="shared" ca="1" si="12"/>
        <v/>
      </c>
      <c r="X6" s="16">
        <f t="shared" ca="1" si="13"/>
        <v>1</v>
      </c>
      <c r="Y6" s="16"/>
      <c r="Z6" s="13" t="str">
        <f ca="1">priceincross</f>
        <v/>
      </c>
      <c r="AA6" s="13" t="str">
        <f ca="1">priceoutcross</f>
        <v/>
      </c>
      <c r="AB6" s="13" t="str">
        <f t="shared" ca="1" si="0"/>
        <v/>
      </c>
      <c r="AC6" s="13" t="str">
        <f t="shared" ca="1" si="14"/>
        <v/>
      </c>
      <c r="AD6" s="13" t="str">
        <f t="shared" ca="1" si="15"/>
        <v/>
      </c>
      <c r="AE6" s="13">
        <f t="shared" ca="1" si="16"/>
        <v>1</v>
      </c>
      <c r="AG6" s="32" t="str">
        <f ca="1">IF(ROW(data!B6)&gt;fib+1,MIN(OFFSET(data!B6,0,0,-fib,1)),"")</f>
        <v/>
      </c>
      <c r="AH6" s="32" t="str">
        <f ca="1">IF(ROW(data!B6)&gt;fib+1,MAX(OFFSET(data!B6,0,0,-fib,1)),"")</f>
        <v/>
      </c>
      <c r="AI6" s="32" t="str">
        <f t="shared" ca="1" si="6"/>
        <v/>
      </c>
      <c r="AJ6" s="31" t="str">
        <f t="shared" ca="1" si="7"/>
        <v/>
      </c>
      <c r="AK6" s="31" t="str">
        <f t="shared" ca="1" si="8"/>
        <v/>
      </c>
      <c r="AL6" s="31" t="str">
        <f t="shared" ca="1" si="9"/>
        <v/>
      </c>
      <c r="AM6" s="31" t="str">
        <f t="shared" ca="1" si="10"/>
        <v/>
      </c>
      <c r="AO6" s="32">
        <f t="shared" ca="1" si="17"/>
        <v>0</v>
      </c>
      <c r="AP6" s="32">
        <f t="shared" ca="1" si="18"/>
        <v>0</v>
      </c>
      <c r="AQ6" s="32">
        <f t="shared" ca="1" si="19"/>
        <v>0</v>
      </c>
      <c r="AR6" s="32">
        <f t="shared" ca="1" si="20"/>
        <v>0</v>
      </c>
    </row>
    <row r="7" spans="1:44">
      <c r="A7" s="10">
        <v>36901</v>
      </c>
      <c r="B7" s="11" t="str">
        <f ca="1">IF(ROW(data!B7)&gt;singleSMA,AVERAGE(OFFSET(data!B7,0,0,-singleSMA,1)),"")</f>
        <v/>
      </c>
      <c r="C7" s="11" t="str">
        <f>IF(ROW(data!B5)&gt;singleSMA+2,IF(SIGN(data!B6-indicators!B6)&lt;&gt;SIGN(data!B5-indicators!B5),IF(SIGN(data!B6-indicators!B6)&gt;0,"BUY","SELL"),""),"")</f>
        <v/>
      </c>
      <c r="D7" s="11" t="str">
        <f ca="1">IF(ROW(data!B7)&gt;fastSMA,AVERAGE(OFFSET(data!B7,0,0,-fastSMA,1)),"")</f>
        <v/>
      </c>
      <c r="E7" s="11" t="str">
        <f ca="1">IF(ROW(data!B7)&gt;slowSMA,AVERAGE(OFFSET(data!B7,0,0,-slowSMA,1)),"")</f>
        <v/>
      </c>
      <c r="F7" s="11" t="str">
        <f>IF(ROW(data!B7)&gt;MAX(fastSMA,slowSMA)+2,IF(SIGN(D6-E6)&lt;&gt;SIGN(D5-E5),IF(SIGN(D6-E6)&gt;0,"BUY","SELL"),""),"")</f>
        <v/>
      </c>
      <c r="G7" s="11"/>
      <c r="H7" s="11">
        <f>(data!B7/data!B6)-1</f>
        <v>-1.1702127659574568E-2</v>
      </c>
      <c r="I7" s="11">
        <f t="shared" si="1"/>
        <v>0</v>
      </c>
      <c r="J7" s="11">
        <f t="shared" si="2"/>
        <v>1.1702127659574568E-2</v>
      </c>
      <c r="K7" s="11" t="str">
        <f ca="1">IF(ROW(data!B7)&gt;rsi+1,100-100/(1+AVERAGE(OFFSET(I7,0,0,-rsi,1))/AVERAGE(OFFSET(J7,0,0,-rsi,1))),"")</f>
        <v/>
      </c>
      <c r="L7" s="11"/>
      <c r="M7" s="11">
        <f t="shared" si="3"/>
        <v>0.98829787234042543</v>
      </c>
      <c r="N7" s="11" t="str">
        <f t="shared" ca="1" si="4"/>
        <v/>
      </c>
      <c r="O7" s="18"/>
      <c r="P7" s="14" t="s">
        <v>26</v>
      </c>
      <c r="Q7" s="17">
        <v>20</v>
      </c>
      <c r="S7" s="13" t="str">
        <f ca="1">pricein</f>
        <v/>
      </c>
      <c r="T7" s="13" t="str">
        <f ca="1">priceout</f>
        <v/>
      </c>
      <c r="U7" s="16" t="str">
        <f t="shared" ca="1" si="5"/>
        <v/>
      </c>
      <c r="V7" s="16" t="str">
        <f t="shared" ca="1" si="11"/>
        <v/>
      </c>
      <c r="W7" s="16" t="str">
        <f t="shared" ca="1" si="12"/>
        <v/>
      </c>
      <c r="X7" s="16">
        <f t="shared" ca="1" si="13"/>
        <v>1</v>
      </c>
      <c r="Y7" s="16"/>
      <c r="Z7" s="13" t="str">
        <f ca="1">priceincross</f>
        <v/>
      </c>
      <c r="AA7" s="13" t="str">
        <f ca="1">priceoutcross</f>
        <v/>
      </c>
      <c r="AB7" s="13" t="str">
        <f t="shared" ca="1" si="0"/>
        <v/>
      </c>
      <c r="AC7" s="13" t="str">
        <f t="shared" ca="1" si="14"/>
        <v/>
      </c>
      <c r="AD7" s="13" t="str">
        <f t="shared" ca="1" si="15"/>
        <v/>
      </c>
      <c r="AE7" s="13">
        <f t="shared" ca="1" si="16"/>
        <v>1</v>
      </c>
      <c r="AG7" s="32" t="str">
        <f ca="1">IF(ROW(data!B7)&gt;fib+1,MIN(OFFSET(data!B7,0,0,-fib,1)),"")</f>
        <v/>
      </c>
      <c r="AH7" s="32" t="str">
        <f ca="1">IF(ROW(data!B7)&gt;fib+1,MAX(OFFSET(data!B7,0,0,-fib,1)),"")</f>
        <v/>
      </c>
      <c r="AI7" s="32" t="str">
        <f t="shared" ca="1" si="6"/>
        <v/>
      </c>
      <c r="AJ7" s="31" t="str">
        <f t="shared" ca="1" si="7"/>
        <v/>
      </c>
      <c r="AK7" s="31" t="str">
        <f t="shared" ca="1" si="8"/>
        <v/>
      </c>
      <c r="AL7" s="31" t="str">
        <f t="shared" ca="1" si="9"/>
        <v/>
      </c>
      <c r="AM7" s="31" t="str">
        <f t="shared" ca="1" si="10"/>
        <v/>
      </c>
      <c r="AO7" s="32">
        <f t="shared" ca="1" si="17"/>
        <v>0</v>
      </c>
      <c r="AP7" s="32">
        <f t="shared" ca="1" si="18"/>
        <v>0</v>
      </c>
      <c r="AQ7" s="32">
        <f t="shared" ca="1" si="19"/>
        <v>0</v>
      </c>
      <c r="AR7" s="32">
        <f t="shared" ca="1" si="20"/>
        <v>0</v>
      </c>
    </row>
    <row r="8" spans="1:44">
      <c r="A8" s="10">
        <v>36902</v>
      </c>
      <c r="B8" s="11" t="str">
        <f ca="1">IF(ROW(data!B8)&gt;singleSMA,AVERAGE(OFFSET(data!B8,0,0,-singleSMA,1)),"")</f>
        <v/>
      </c>
      <c r="C8" s="11" t="str">
        <f>IF(ROW(data!B6)&gt;singleSMA+2,IF(SIGN(data!B7-indicators!B7)&lt;&gt;SIGN(data!B6-indicators!B6),IF(SIGN(data!B7-indicators!B7)&gt;0,"BUY","SELL"),""),"")</f>
        <v/>
      </c>
      <c r="D8" s="11" t="str">
        <f ca="1">IF(ROW(data!B8)&gt;fastSMA,AVERAGE(OFFSET(data!B8,0,0,-fastSMA,1)),"")</f>
        <v/>
      </c>
      <c r="E8" s="11" t="str">
        <f ca="1">IF(ROW(data!B8)&gt;slowSMA,AVERAGE(OFFSET(data!B8,0,0,-slowSMA,1)),"")</f>
        <v/>
      </c>
      <c r="F8" s="11" t="str">
        <f>IF(ROW(data!B8)&gt;MAX(fastSMA,slowSMA)+2,IF(SIGN(D7-E7)&lt;&gt;SIGN(D6-E6),IF(SIGN(D7-E7)&gt;0,"BUY","SELL"),""),"")</f>
        <v/>
      </c>
      <c r="G8" s="11"/>
      <c r="H8" s="11">
        <f>(data!B8/data!B7)-1</f>
        <v>5.6512378902045191E-2</v>
      </c>
      <c r="I8" s="11">
        <f t="shared" si="1"/>
        <v>5.6512378902045191E-2</v>
      </c>
      <c r="J8" s="11">
        <f t="shared" si="2"/>
        <v>0</v>
      </c>
      <c r="K8" s="11" t="str">
        <f ca="1">IF(ROW(data!B8)&gt;rsi+1,100-100/(1+AVERAGE(OFFSET(I8,0,0,-rsi,1))/AVERAGE(OFFSET(J8,0,0,-rsi,1))),"")</f>
        <v/>
      </c>
      <c r="L8" s="11"/>
      <c r="M8" s="11">
        <f t="shared" si="3"/>
        <v>1.0565123789020452</v>
      </c>
      <c r="N8" s="11" t="str">
        <f t="shared" ca="1" si="4"/>
        <v/>
      </c>
      <c r="P8" s="14" t="s">
        <v>47</v>
      </c>
      <c r="Q8" s="17">
        <v>100</v>
      </c>
      <c r="S8" s="13" t="str">
        <f ca="1">pricein</f>
        <v/>
      </c>
      <c r="T8" s="13" t="str">
        <f ca="1">priceout</f>
        <v/>
      </c>
      <c r="U8" s="16" t="str">
        <f t="shared" ca="1" si="5"/>
        <v/>
      </c>
      <c r="V8" s="16" t="str">
        <f t="shared" ca="1" si="11"/>
        <v/>
      </c>
      <c r="W8" s="16" t="str">
        <f t="shared" ca="1" si="12"/>
        <v/>
      </c>
      <c r="X8" s="16">
        <f t="shared" ca="1" si="13"/>
        <v>1</v>
      </c>
      <c r="Y8" s="16"/>
      <c r="Z8" s="13" t="str">
        <f ca="1">priceincross</f>
        <v/>
      </c>
      <c r="AA8" s="13" t="str">
        <f ca="1">priceoutcross</f>
        <v/>
      </c>
      <c r="AB8" s="13" t="str">
        <f t="shared" ca="1" si="0"/>
        <v/>
      </c>
      <c r="AC8" s="13" t="str">
        <f t="shared" ca="1" si="14"/>
        <v/>
      </c>
      <c r="AD8" s="13" t="str">
        <f t="shared" ca="1" si="15"/>
        <v/>
      </c>
      <c r="AE8" s="13">
        <f t="shared" ca="1" si="16"/>
        <v>1</v>
      </c>
      <c r="AG8" s="32" t="str">
        <f ca="1">IF(ROW(data!B8)&gt;fib+1,MIN(OFFSET(data!B8,0,0,-fib,1)),"")</f>
        <v/>
      </c>
      <c r="AH8" s="32" t="str">
        <f ca="1">IF(ROW(data!B8)&gt;fib+1,MAX(OFFSET(data!B8,0,0,-fib,1)),"")</f>
        <v/>
      </c>
      <c r="AI8" s="32" t="str">
        <f t="shared" ca="1" si="6"/>
        <v/>
      </c>
      <c r="AJ8" s="31" t="str">
        <f t="shared" ca="1" si="7"/>
        <v/>
      </c>
      <c r="AK8" s="31" t="str">
        <f t="shared" ca="1" si="8"/>
        <v/>
      </c>
      <c r="AL8" s="31" t="str">
        <f t="shared" ca="1" si="9"/>
        <v/>
      </c>
      <c r="AM8" s="31" t="str">
        <f t="shared" ca="1" si="10"/>
        <v/>
      </c>
      <c r="AO8" s="32">
        <f t="shared" ca="1" si="17"/>
        <v>0</v>
      </c>
      <c r="AP8" s="32">
        <f t="shared" ca="1" si="18"/>
        <v>0</v>
      </c>
      <c r="AQ8" s="32">
        <f t="shared" ca="1" si="19"/>
        <v>0</v>
      </c>
      <c r="AR8" s="32">
        <f t="shared" ca="1" si="20"/>
        <v>0</v>
      </c>
    </row>
    <row r="9" spans="1:44">
      <c r="A9" s="10">
        <v>36903</v>
      </c>
      <c r="B9" s="11" t="str">
        <f ca="1">IF(ROW(data!B9)&gt;singleSMA,AVERAGE(OFFSET(data!B9,0,0,-singleSMA,1)),"")</f>
        <v/>
      </c>
      <c r="C9" s="11" t="str">
        <f>IF(ROW(data!B7)&gt;singleSMA+2,IF(SIGN(data!B8-indicators!B8)&lt;&gt;SIGN(data!B7-indicators!B7),IF(SIGN(data!B8-indicators!B8)&gt;0,"BUY","SELL"),""),"")</f>
        <v/>
      </c>
      <c r="D9" s="11" t="str">
        <f ca="1">IF(ROW(data!B9)&gt;fastSMA,AVERAGE(OFFSET(data!B9,0,0,-fastSMA,1)),"")</f>
        <v/>
      </c>
      <c r="E9" s="11" t="str">
        <f ca="1">IF(ROW(data!B9)&gt;slowSMA,AVERAGE(OFFSET(data!B9,0,0,-slowSMA,1)),"")</f>
        <v/>
      </c>
      <c r="F9" s="11" t="str">
        <f>IF(ROW(data!B9)&gt;MAX(fastSMA,slowSMA)+2,IF(SIGN(D8-E8)&lt;&gt;SIGN(D7-E7),IF(SIGN(D8-E8)&gt;0,"BUY","SELL"),""),"")</f>
        <v/>
      </c>
      <c r="G9" s="11"/>
      <c r="H9" s="11">
        <f>(data!B9/data!B8)-1</f>
        <v>1.2226184411614938E-2</v>
      </c>
      <c r="I9" s="11">
        <f t="shared" si="1"/>
        <v>1.2226184411614938E-2</v>
      </c>
      <c r="J9" s="11">
        <f t="shared" si="2"/>
        <v>0</v>
      </c>
      <c r="K9" s="11" t="str">
        <f ca="1">IF(ROW(data!B9)&gt;rsi+1,100-100/(1+AVERAGE(OFFSET(I9,0,0,-rsi,1))/AVERAGE(OFFSET(J9,0,0,-rsi,1))),"")</f>
        <v/>
      </c>
      <c r="L9" s="11"/>
      <c r="M9" s="11">
        <f t="shared" si="3"/>
        <v>1.0122261844116149</v>
      </c>
      <c r="N9" s="11" t="str">
        <f t="shared" ca="1" si="4"/>
        <v/>
      </c>
      <c r="S9" s="13" t="str">
        <f ca="1">pricein</f>
        <v/>
      </c>
      <c r="T9" s="13" t="str">
        <f ca="1">priceout</f>
        <v/>
      </c>
      <c r="U9" s="16" t="str">
        <f t="shared" ca="1" si="5"/>
        <v/>
      </c>
      <c r="V9" s="16" t="str">
        <f t="shared" ca="1" si="11"/>
        <v/>
      </c>
      <c r="W9" s="16" t="str">
        <f t="shared" ca="1" si="12"/>
        <v/>
      </c>
      <c r="X9" s="16">
        <f t="shared" ca="1" si="13"/>
        <v>1</v>
      </c>
      <c r="Y9" s="16"/>
      <c r="Z9" s="13" t="str">
        <f ca="1">priceincross</f>
        <v/>
      </c>
      <c r="AA9" s="13" t="str">
        <f ca="1">priceoutcross</f>
        <v/>
      </c>
      <c r="AB9" s="13" t="str">
        <f t="shared" ca="1" si="0"/>
        <v/>
      </c>
      <c r="AC9" s="13" t="str">
        <f t="shared" ca="1" si="14"/>
        <v/>
      </c>
      <c r="AD9" s="13" t="str">
        <f t="shared" ca="1" si="15"/>
        <v/>
      </c>
      <c r="AE9" s="13">
        <f t="shared" ca="1" si="16"/>
        <v>1</v>
      </c>
      <c r="AG9" s="32" t="str">
        <f ca="1">IF(ROW(data!B9)&gt;fib+1,MIN(OFFSET(data!B9,0,0,-fib,1)),"")</f>
        <v/>
      </c>
      <c r="AH9" s="32" t="str">
        <f ca="1">IF(ROW(data!B9)&gt;fib+1,MAX(OFFSET(data!B9,0,0,-fib,1)),"")</f>
        <v/>
      </c>
      <c r="AI9" s="32" t="str">
        <f t="shared" ca="1" si="6"/>
        <v/>
      </c>
      <c r="AJ9" s="31" t="str">
        <f t="shared" ca="1" si="7"/>
        <v/>
      </c>
      <c r="AK9" s="31" t="str">
        <f t="shared" ca="1" si="8"/>
        <v/>
      </c>
      <c r="AL9" s="31" t="str">
        <f t="shared" ca="1" si="9"/>
        <v/>
      </c>
      <c r="AM9" s="31" t="str">
        <f t="shared" ca="1" si="10"/>
        <v/>
      </c>
      <c r="AO9" s="32">
        <f t="shared" ca="1" si="17"/>
        <v>0</v>
      </c>
      <c r="AP9" s="32">
        <f t="shared" ca="1" si="18"/>
        <v>0</v>
      </c>
      <c r="AQ9" s="32">
        <f t="shared" ca="1" si="19"/>
        <v>0</v>
      </c>
      <c r="AR9" s="32">
        <f t="shared" ca="1" si="20"/>
        <v>0</v>
      </c>
    </row>
    <row r="10" spans="1:44">
      <c r="A10" s="10">
        <v>36906</v>
      </c>
      <c r="B10" s="11" t="str">
        <f ca="1">IF(ROW(data!B10)&gt;singleSMA,AVERAGE(OFFSET(data!B10,0,0,-singleSMA,1)),"")</f>
        <v/>
      </c>
      <c r="C10" s="11" t="str">
        <f>IF(ROW(data!B8)&gt;singleSMA+2,IF(SIGN(data!B9-indicators!B9)&lt;&gt;SIGN(data!B8-indicators!B8),IF(SIGN(data!B9-indicators!B9)&gt;0,"BUY","SELL"),""),"")</f>
        <v/>
      </c>
      <c r="D10" s="11" t="str">
        <f ca="1">IF(ROW(data!B10)&gt;fastSMA,AVERAGE(OFFSET(data!B10,0,0,-fastSMA,1)),"")</f>
        <v/>
      </c>
      <c r="E10" s="11" t="str">
        <f ca="1">IF(ROW(data!B10)&gt;slowSMA,AVERAGE(OFFSET(data!B10,0,0,-slowSMA,1)),"")</f>
        <v/>
      </c>
      <c r="F10" s="11" t="str">
        <f>IF(ROW(data!B10)&gt;MAX(fastSMA,slowSMA)+2,IF(SIGN(D9-E9)&lt;&gt;SIGN(D8-E8),IF(SIGN(D9-E9)&gt;0,"BUY","SELL"),""),"")</f>
        <v/>
      </c>
      <c r="G10" s="11"/>
      <c r="H10" s="11">
        <f>(data!B10/data!B9)-1</f>
        <v>-3.5228988424760854E-2</v>
      </c>
      <c r="I10" s="11">
        <f t="shared" si="1"/>
        <v>0</v>
      </c>
      <c r="J10" s="11">
        <f t="shared" si="2"/>
        <v>3.5228988424760854E-2</v>
      </c>
      <c r="K10" s="11" t="str">
        <f ca="1">IF(ROW(data!B10)&gt;rsi+1,100-100/(1+AVERAGE(OFFSET(I10,0,0,-rsi,1))/AVERAGE(OFFSET(J10,0,0,-rsi,1))),"")</f>
        <v/>
      </c>
      <c r="L10" s="11"/>
      <c r="M10" s="11">
        <f t="shared" si="3"/>
        <v>0.96477101157523915</v>
      </c>
      <c r="N10" s="11" t="str">
        <f t="shared" ca="1" si="4"/>
        <v/>
      </c>
      <c r="S10" s="13" t="str">
        <f ca="1">pricein</f>
        <v/>
      </c>
      <c r="T10" s="13" t="str">
        <f ca="1">priceout</f>
        <v/>
      </c>
      <c r="U10" s="16" t="str">
        <f t="shared" ca="1" si="5"/>
        <v/>
      </c>
      <c r="V10" s="16" t="str">
        <f t="shared" ca="1" si="11"/>
        <v/>
      </c>
      <c r="W10" s="16" t="str">
        <f t="shared" ca="1" si="12"/>
        <v/>
      </c>
      <c r="X10" s="16">
        <f t="shared" ca="1" si="13"/>
        <v>1</v>
      </c>
      <c r="Y10" s="16"/>
      <c r="Z10" s="13" t="str">
        <f ca="1">priceincross</f>
        <v/>
      </c>
      <c r="AA10" s="13" t="str">
        <f ca="1">priceoutcross</f>
        <v/>
      </c>
      <c r="AB10" s="13" t="str">
        <f t="shared" ca="1" si="0"/>
        <v/>
      </c>
      <c r="AC10" s="13" t="str">
        <f t="shared" ca="1" si="14"/>
        <v/>
      </c>
      <c r="AD10" s="13" t="str">
        <f t="shared" ca="1" si="15"/>
        <v/>
      </c>
      <c r="AE10" s="13">
        <f t="shared" ca="1" si="16"/>
        <v>1</v>
      </c>
      <c r="AG10" s="32" t="str">
        <f ca="1">IF(ROW(data!B10)&gt;fib+1,MIN(OFFSET(data!B10,0,0,-fib,1)),"")</f>
        <v/>
      </c>
      <c r="AH10" s="32" t="str">
        <f ca="1">IF(ROW(data!B10)&gt;fib+1,MAX(OFFSET(data!B10,0,0,-fib,1)),"")</f>
        <v/>
      </c>
      <c r="AI10" s="32" t="str">
        <f t="shared" ca="1" si="6"/>
        <v/>
      </c>
      <c r="AJ10" s="31" t="str">
        <f t="shared" ca="1" si="7"/>
        <v/>
      </c>
      <c r="AK10" s="31" t="str">
        <f t="shared" ca="1" si="8"/>
        <v/>
      </c>
      <c r="AL10" s="31" t="str">
        <f t="shared" ca="1" si="9"/>
        <v/>
      </c>
      <c r="AM10" s="31" t="str">
        <f t="shared" ca="1" si="10"/>
        <v/>
      </c>
      <c r="AO10" s="32">
        <f t="shared" ca="1" si="17"/>
        <v>0</v>
      </c>
      <c r="AP10" s="32">
        <f t="shared" ca="1" si="18"/>
        <v>0</v>
      </c>
      <c r="AQ10" s="32">
        <f t="shared" ca="1" si="19"/>
        <v>0</v>
      </c>
      <c r="AR10" s="32">
        <f t="shared" ca="1" si="20"/>
        <v>0</v>
      </c>
    </row>
    <row r="11" spans="1:44">
      <c r="A11" s="10">
        <v>36907</v>
      </c>
      <c r="B11" s="11" t="str">
        <f ca="1">IF(ROW(data!B11)&gt;singleSMA,AVERAGE(OFFSET(data!B11,0,0,-singleSMA,1)),"")</f>
        <v/>
      </c>
      <c r="C11" s="11" t="str">
        <f>IF(ROW(data!B9)&gt;singleSMA+2,IF(SIGN(data!B10-indicators!B10)&lt;&gt;SIGN(data!B9-indicators!B9),IF(SIGN(data!B10-indicators!B10)&gt;0,"BUY","SELL"),""),"")</f>
        <v/>
      </c>
      <c r="D11" s="11" t="str">
        <f ca="1">IF(ROW(data!B11)&gt;fastSMA,AVERAGE(OFFSET(data!B11,0,0,-fastSMA,1)),"")</f>
        <v/>
      </c>
      <c r="E11" s="11" t="str">
        <f ca="1">IF(ROW(data!B11)&gt;slowSMA,AVERAGE(OFFSET(data!B11,0,0,-slowSMA,1)),"")</f>
        <v/>
      </c>
      <c r="F11" s="11" t="str">
        <f>IF(ROW(data!B11)&gt;MAX(fastSMA,slowSMA)+2,IF(SIGN(D10-E10)&lt;&gt;SIGN(D9-E9),IF(SIGN(D10-E10)&gt;0,"BUY","SELL"),""),"")</f>
        <v/>
      </c>
      <c r="G11" s="11"/>
      <c r="H11" s="11">
        <f>(data!B11/data!B10)-1</f>
        <v>-3.129890453834272E-3</v>
      </c>
      <c r="I11" s="11">
        <f t="shared" si="1"/>
        <v>0</v>
      </c>
      <c r="J11" s="11">
        <f t="shared" si="2"/>
        <v>3.129890453834272E-3</v>
      </c>
      <c r="K11" s="11" t="str">
        <f ca="1">IF(ROW(data!B11)&gt;rsi+1,100-100/(1+AVERAGE(OFFSET(I11,0,0,-rsi,1))/AVERAGE(OFFSET(J11,0,0,-rsi,1))),"")</f>
        <v/>
      </c>
      <c r="L11" s="11"/>
      <c r="M11" s="11">
        <f t="shared" si="3"/>
        <v>0.99687010954616573</v>
      </c>
      <c r="N11" s="11" t="str">
        <f t="shared" ca="1" si="4"/>
        <v/>
      </c>
      <c r="S11" s="13" t="str">
        <f ca="1">pricein</f>
        <v/>
      </c>
      <c r="T11" s="13" t="str">
        <f ca="1">priceout</f>
        <v/>
      </c>
      <c r="U11" s="16" t="str">
        <f t="shared" ca="1" si="5"/>
        <v/>
      </c>
      <c r="V11" s="16" t="str">
        <f t="shared" ca="1" si="11"/>
        <v/>
      </c>
      <c r="W11" s="16" t="str">
        <f t="shared" ca="1" si="12"/>
        <v/>
      </c>
      <c r="X11" s="16">
        <f t="shared" ca="1" si="13"/>
        <v>1</v>
      </c>
      <c r="Y11" s="16"/>
      <c r="Z11" s="13" t="str">
        <f ca="1">priceincross</f>
        <v/>
      </c>
      <c r="AA11" s="13" t="str">
        <f ca="1">priceoutcross</f>
        <v/>
      </c>
      <c r="AB11" s="13" t="str">
        <f t="shared" ca="1" si="0"/>
        <v/>
      </c>
      <c r="AC11" s="13" t="str">
        <f t="shared" ca="1" si="14"/>
        <v/>
      </c>
      <c r="AD11" s="13" t="str">
        <f t="shared" ca="1" si="15"/>
        <v/>
      </c>
      <c r="AE11" s="13">
        <f t="shared" ca="1" si="16"/>
        <v>1</v>
      </c>
      <c r="AG11" s="32" t="str">
        <f ca="1">IF(ROW(data!B11)&gt;fib+1,MIN(OFFSET(data!B11,0,0,-fib,1)),"")</f>
        <v/>
      </c>
      <c r="AH11" s="32" t="str">
        <f ca="1">IF(ROW(data!B11)&gt;fib+1,MAX(OFFSET(data!B11,0,0,-fib,1)),"")</f>
        <v/>
      </c>
      <c r="AI11" s="32" t="str">
        <f t="shared" ca="1" si="6"/>
        <v/>
      </c>
      <c r="AJ11" s="31" t="str">
        <f t="shared" ca="1" si="7"/>
        <v/>
      </c>
      <c r="AK11" s="31" t="str">
        <f t="shared" ca="1" si="8"/>
        <v/>
      </c>
      <c r="AL11" s="31" t="str">
        <f t="shared" ca="1" si="9"/>
        <v/>
      </c>
      <c r="AM11" s="31" t="str">
        <f t="shared" ca="1" si="10"/>
        <v/>
      </c>
      <c r="AO11" s="32">
        <f t="shared" ca="1" si="17"/>
        <v>0</v>
      </c>
      <c r="AP11" s="32">
        <f t="shared" ca="1" si="18"/>
        <v>0</v>
      </c>
      <c r="AQ11" s="32">
        <f t="shared" ca="1" si="19"/>
        <v>0</v>
      </c>
      <c r="AR11" s="32">
        <f t="shared" ca="1" si="20"/>
        <v>0</v>
      </c>
    </row>
    <row r="12" spans="1:44">
      <c r="A12" s="10">
        <v>36908</v>
      </c>
      <c r="B12" s="11" t="str">
        <f ca="1">IF(ROW(data!B12)&gt;singleSMA,AVERAGE(OFFSET(data!B12,0,0,-singleSMA,1)),"")</f>
        <v/>
      </c>
      <c r="C12" s="11" t="str">
        <f>IF(ROW(data!B10)&gt;singleSMA+2,IF(SIGN(data!B11-indicators!B11)&lt;&gt;SIGN(data!B10-indicators!B10),IF(SIGN(data!B11-indicators!B11)&gt;0,"BUY","SELL"),""),"")</f>
        <v/>
      </c>
      <c r="D12" s="11" t="str">
        <f ca="1">IF(ROW(data!B12)&gt;fastSMA,AVERAGE(OFFSET(data!B12,0,0,-fastSMA,1)),"")</f>
        <v/>
      </c>
      <c r="E12" s="11" t="str">
        <f ca="1">IF(ROW(data!B12)&gt;slowSMA,AVERAGE(OFFSET(data!B12,0,0,-slowSMA,1)),"")</f>
        <v/>
      </c>
      <c r="F12" s="11" t="str">
        <f>IF(ROW(data!B12)&gt;MAX(fastSMA,slowSMA)+2,IF(SIGN(D11-E11)&lt;&gt;SIGN(D10-E10),IF(SIGN(D11-E11)&gt;0,"BUY","SELL"),""),"")</f>
        <v/>
      </c>
      <c r="G12" s="11"/>
      <c r="H12" s="11">
        <f>(data!B12/data!B11)-1</f>
        <v>1.5175300889586518E-2</v>
      </c>
      <c r="I12" s="11">
        <f t="shared" si="1"/>
        <v>1.5175300889586518E-2</v>
      </c>
      <c r="J12" s="11">
        <f t="shared" si="2"/>
        <v>0</v>
      </c>
      <c r="K12" s="11" t="str">
        <f ca="1">IF(ROW(data!B12)&gt;rsi+1,100-100/(1+AVERAGE(OFFSET(I12,0,0,-rsi,1))/AVERAGE(OFFSET(J12,0,0,-rsi,1))),"")</f>
        <v/>
      </c>
      <c r="L12" s="11"/>
      <c r="M12" s="11">
        <f t="shared" si="3"/>
        <v>1.0151753008895865</v>
      </c>
      <c r="N12" s="11" t="str">
        <f t="shared" ca="1" si="4"/>
        <v/>
      </c>
      <c r="S12" s="13" t="str">
        <f ca="1">pricein</f>
        <v/>
      </c>
      <c r="T12" s="13" t="str">
        <f ca="1">priceout</f>
        <v/>
      </c>
      <c r="U12" s="16" t="str">
        <f t="shared" ca="1" si="5"/>
        <v/>
      </c>
      <c r="V12" s="16" t="str">
        <f t="shared" ca="1" si="11"/>
        <v/>
      </c>
      <c r="W12" s="16" t="str">
        <f t="shared" ca="1" si="12"/>
        <v/>
      </c>
      <c r="X12" s="16">
        <f t="shared" ca="1" si="13"/>
        <v>1</v>
      </c>
      <c r="Y12" s="16"/>
      <c r="Z12" s="13" t="str">
        <f ca="1">priceincross</f>
        <v/>
      </c>
      <c r="AA12" s="13" t="str">
        <f ca="1">priceoutcross</f>
        <v/>
      </c>
      <c r="AB12" s="13" t="str">
        <f t="shared" ca="1" si="0"/>
        <v/>
      </c>
      <c r="AC12" s="13" t="str">
        <f t="shared" ca="1" si="14"/>
        <v/>
      </c>
      <c r="AD12" s="13" t="str">
        <f t="shared" ca="1" si="15"/>
        <v/>
      </c>
      <c r="AE12" s="13">
        <f t="shared" ca="1" si="16"/>
        <v>1</v>
      </c>
      <c r="AG12" s="32" t="str">
        <f ca="1">IF(ROW(data!B12)&gt;fib+1,MIN(OFFSET(data!B12,0,0,-fib,1)),"")</f>
        <v/>
      </c>
      <c r="AH12" s="32" t="str">
        <f ca="1">IF(ROW(data!B12)&gt;fib+1,MAX(OFFSET(data!B12,0,0,-fib,1)),"")</f>
        <v/>
      </c>
      <c r="AI12" s="32" t="str">
        <f t="shared" ca="1" si="6"/>
        <v/>
      </c>
      <c r="AJ12" s="31" t="str">
        <f t="shared" ca="1" si="7"/>
        <v/>
      </c>
      <c r="AK12" s="31" t="str">
        <f t="shared" ca="1" si="8"/>
        <v/>
      </c>
      <c r="AL12" s="31" t="str">
        <f t="shared" ca="1" si="9"/>
        <v/>
      </c>
      <c r="AM12" s="31" t="str">
        <f t="shared" ca="1" si="10"/>
        <v/>
      </c>
      <c r="AO12" s="32">
        <f t="shared" ca="1" si="17"/>
        <v>0</v>
      </c>
      <c r="AP12" s="32">
        <f t="shared" ca="1" si="18"/>
        <v>0</v>
      </c>
      <c r="AQ12" s="32">
        <f t="shared" ca="1" si="19"/>
        <v>0</v>
      </c>
      <c r="AR12" s="32">
        <f t="shared" ca="1" si="20"/>
        <v>0</v>
      </c>
    </row>
    <row r="13" spans="1:44">
      <c r="A13" s="10">
        <v>36909</v>
      </c>
      <c r="B13" s="11" t="str">
        <f ca="1">IF(ROW(data!B13)&gt;singleSMA,AVERAGE(OFFSET(data!B13,0,0,-singleSMA,1)),"")</f>
        <v/>
      </c>
      <c r="C13" s="11" t="str">
        <f>IF(ROW(data!B11)&gt;singleSMA+2,IF(SIGN(data!B12-indicators!B12)&lt;&gt;SIGN(data!B11-indicators!B11),IF(SIGN(data!B12-indicators!B12)&gt;0,"BUY","SELL"),""),"")</f>
        <v/>
      </c>
      <c r="D13" s="11" t="str">
        <f ca="1">IF(ROW(data!B13)&gt;fastSMA,AVERAGE(OFFSET(data!B13,0,0,-fastSMA,1)),"")</f>
        <v/>
      </c>
      <c r="E13" s="11" t="str">
        <f ca="1">IF(ROW(data!B13)&gt;slowSMA,AVERAGE(OFFSET(data!B13,0,0,-slowSMA,1)),"")</f>
        <v/>
      </c>
      <c r="F13" s="11" t="str">
        <f>IF(ROW(data!B13)&gt;MAX(fastSMA,slowSMA)+2,IF(SIGN(D12-E12)&lt;&gt;SIGN(D11-E11),IF(SIGN(D12-E12)&gt;0,"BUY","SELL"),""),"")</f>
        <v/>
      </c>
      <c r="G13" s="11"/>
      <c r="H13" s="11">
        <f>(data!B13/data!B12)-1</f>
        <v>6.7010309278352498E-3</v>
      </c>
      <c r="I13" s="11">
        <f t="shared" si="1"/>
        <v>6.7010309278352498E-3</v>
      </c>
      <c r="J13" s="11">
        <f t="shared" si="2"/>
        <v>0</v>
      </c>
      <c r="K13" s="11" t="str">
        <f ca="1">IF(ROW(data!B13)&gt;rsi+1,100-100/(1+AVERAGE(OFFSET(I13,0,0,-rsi,1))/AVERAGE(OFFSET(J13,0,0,-rsi,1))),"")</f>
        <v/>
      </c>
      <c r="L13" s="11"/>
      <c r="M13" s="11">
        <f t="shared" si="3"/>
        <v>1.0067010309278352</v>
      </c>
      <c r="N13" s="11" t="str">
        <f t="shared" ca="1" si="4"/>
        <v/>
      </c>
      <c r="S13" s="13" t="str">
        <f ca="1">pricein</f>
        <v/>
      </c>
      <c r="T13" s="13" t="str">
        <f ca="1">priceout</f>
        <v/>
      </c>
      <c r="U13" s="16" t="str">
        <f t="shared" ca="1" si="5"/>
        <v/>
      </c>
      <c r="V13" s="16" t="str">
        <f t="shared" ca="1" si="11"/>
        <v/>
      </c>
      <c r="W13" s="16" t="str">
        <f t="shared" ca="1" si="12"/>
        <v/>
      </c>
      <c r="X13" s="16">
        <f t="shared" ca="1" si="13"/>
        <v>1</v>
      </c>
      <c r="Y13" s="16"/>
      <c r="Z13" s="13" t="str">
        <f ca="1">priceincross</f>
        <v/>
      </c>
      <c r="AA13" s="13" t="str">
        <f ca="1">priceoutcross</f>
        <v/>
      </c>
      <c r="AB13" s="13" t="str">
        <f t="shared" ca="1" si="0"/>
        <v/>
      </c>
      <c r="AC13" s="13" t="str">
        <f t="shared" ca="1" si="14"/>
        <v/>
      </c>
      <c r="AD13" s="13" t="str">
        <f t="shared" ca="1" si="15"/>
        <v/>
      </c>
      <c r="AE13" s="13">
        <f t="shared" ca="1" si="16"/>
        <v>1</v>
      </c>
      <c r="AG13" s="32" t="str">
        <f ca="1">IF(ROW(data!B13)&gt;fib+1,MIN(OFFSET(data!B13,0,0,-fib,1)),"")</f>
        <v/>
      </c>
      <c r="AH13" s="32" t="str">
        <f ca="1">IF(ROW(data!B13)&gt;fib+1,MAX(OFFSET(data!B13,0,0,-fib,1)),"")</f>
        <v/>
      </c>
      <c r="AI13" s="32" t="str">
        <f t="shared" ca="1" si="6"/>
        <v/>
      </c>
      <c r="AJ13" s="31" t="str">
        <f t="shared" ca="1" si="7"/>
        <v/>
      </c>
      <c r="AK13" s="31" t="str">
        <f t="shared" ca="1" si="8"/>
        <v/>
      </c>
      <c r="AL13" s="31" t="str">
        <f t="shared" ca="1" si="9"/>
        <v/>
      </c>
      <c r="AM13" s="31" t="str">
        <f t="shared" ca="1" si="10"/>
        <v/>
      </c>
      <c r="AO13" s="32">
        <f t="shared" ca="1" si="17"/>
        <v>0</v>
      </c>
      <c r="AP13" s="32">
        <f t="shared" ca="1" si="18"/>
        <v>0</v>
      </c>
      <c r="AQ13" s="32">
        <f t="shared" ca="1" si="19"/>
        <v>0</v>
      </c>
      <c r="AR13" s="32">
        <f t="shared" ca="1" si="20"/>
        <v>0</v>
      </c>
    </row>
    <row r="14" spans="1:44">
      <c r="A14" s="10">
        <v>36910</v>
      </c>
      <c r="B14" s="11" t="str">
        <f ca="1">IF(ROW(data!B14)&gt;singleSMA,AVERAGE(OFFSET(data!B14,0,0,-singleSMA,1)),"")</f>
        <v/>
      </c>
      <c r="C14" s="11" t="str">
        <f>IF(ROW(data!B12)&gt;singleSMA+2,IF(SIGN(data!B13-indicators!B13)&lt;&gt;SIGN(data!B12-indicators!B12),IF(SIGN(data!B13-indicators!B13)&gt;0,"BUY","SELL"),""),"")</f>
        <v/>
      </c>
      <c r="D14" s="11" t="str">
        <f ca="1">IF(ROW(data!B14)&gt;fastSMA,AVERAGE(OFFSET(data!B14,0,0,-fastSMA,1)),"")</f>
        <v/>
      </c>
      <c r="E14" s="11" t="str">
        <f ca="1">IF(ROW(data!B14)&gt;slowSMA,AVERAGE(OFFSET(data!B14,0,0,-slowSMA,1)),"")</f>
        <v/>
      </c>
      <c r="F14" s="11" t="str">
        <f>IF(ROW(data!B14)&gt;MAX(fastSMA,slowSMA)+2,IF(SIGN(D13-E13)&lt;&gt;SIGN(D12-E12),IF(SIGN(D13-E13)&gt;0,"BUY","SELL"),""),"")</f>
        <v/>
      </c>
      <c r="G14" s="11"/>
      <c r="H14" s="11">
        <f>(data!B14/data!B13)-1</f>
        <v>-1.1264720942140372E-2</v>
      </c>
      <c r="I14" s="11">
        <f t="shared" si="1"/>
        <v>0</v>
      </c>
      <c r="J14" s="11">
        <f t="shared" si="2"/>
        <v>1.1264720942140372E-2</v>
      </c>
      <c r="K14" s="11" t="str">
        <f ca="1">IF(ROW(data!B14)&gt;rsi+1,100-100/(1+AVERAGE(OFFSET(I14,0,0,-rsi,1))/AVERAGE(OFFSET(J14,0,0,-rsi,1))),"")</f>
        <v/>
      </c>
      <c r="L14" s="11"/>
      <c r="M14" s="11">
        <f t="shared" si="3"/>
        <v>0.98873527905785963</v>
      </c>
      <c r="N14" s="11" t="str">
        <f t="shared" ca="1" si="4"/>
        <v/>
      </c>
      <c r="S14" s="13" t="str">
        <f ca="1">pricein</f>
        <v/>
      </c>
      <c r="T14" s="13" t="str">
        <f ca="1">priceout</f>
        <v/>
      </c>
      <c r="U14" s="16" t="str">
        <f t="shared" ca="1" si="5"/>
        <v/>
      </c>
      <c r="V14" s="16" t="str">
        <f t="shared" ca="1" si="11"/>
        <v/>
      </c>
      <c r="W14" s="16" t="str">
        <f t="shared" ca="1" si="12"/>
        <v/>
      </c>
      <c r="X14" s="16">
        <f t="shared" ca="1" si="13"/>
        <v>1</v>
      </c>
      <c r="Y14" s="16"/>
      <c r="Z14" s="13" t="str">
        <f ca="1">priceincross</f>
        <v/>
      </c>
      <c r="AA14" s="13" t="str">
        <f ca="1">priceoutcross</f>
        <v/>
      </c>
      <c r="AB14" s="13" t="str">
        <f t="shared" ca="1" si="0"/>
        <v/>
      </c>
      <c r="AC14" s="13" t="str">
        <f t="shared" ca="1" si="14"/>
        <v/>
      </c>
      <c r="AD14" s="13" t="str">
        <f t="shared" ca="1" si="15"/>
        <v/>
      </c>
      <c r="AE14" s="13">
        <f t="shared" ca="1" si="16"/>
        <v>1</v>
      </c>
      <c r="AG14" s="32" t="str">
        <f ca="1">IF(ROW(data!B14)&gt;fib+1,MIN(OFFSET(data!B14,0,0,-fib,1)),"")</f>
        <v/>
      </c>
      <c r="AH14" s="32" t="str">
        <f ca="1">IF(ROW(data!B14)&gt;fib+1,MAX(OFFSET(data!B14,0,0,-fib,1)),"")</f>
        <v/>
      </c>
      <c r="AI14" s="32" t="str">
        <f t="shared" ca="1" si="6"/>
        <v/>
      </c>
      <c r="AJ14" s="31" t="str">
        <f t="shared" ca="1" si="7"/>
        <v/>
      </c>
      <c r="AK14" s="31" t="str">
        <f t="shared" ca="1" si="8"/>
        <v/>
      </c>
      <c r="AL14" s="31" t="str">
        <f t="shared" ca="1" si="9"/>
        <v/>
      </c>
      <c r="AM14" s="31" t="str">
        <f t="shared" ca="1" si="10"/>
        <v/>
      </c>
      <c r="AO14" s="32">
        <f t="shared" ca="1" si="17"/>
        <v>0</v>
      </c>
      <c r="AP14" s="32">
        <f t="shared" ca="1" si="18"/>
        <v>0</v>
      </c>
      <c r="AQ14" s="32">
        <f t="shared" ca="1" si="19"/>
        <v>0</v>
      </c>
      <c r="AR14" s="32">
        <f t="shared" ca="1" si="20"/>
        <v>0</v>
      </c>
    </row>
    <row r="15" spans="1:44">
      <c r="A15" s="10">
        <v>36913</v>
      </c>
      <c r="B15" s="11" t="str">
        <f ca="1">IF(ROW(data!B15)&gt;singleSMA,AVERAGE(OFFSET(data!B15,0,0,-singleSMA,1)),"")</f>
        <v/>
      </c>
      <c r="C15" s="11" t="str">
        <f>IF(ROW(data!B13)&gt;singleSMA+2,IF(SIGN(data!B14-indicators!B14)&lt;&gt;SIGN(data!B13-indicators!B13),IF(SIGN(data!B14-indicators!B14)&gt;0,"BUY","SELL"),""),"")</f>
        <v/>
      </c>
      <c r="D15" s="11" t="str">
        <f ca="1">IF(ROW(data!B15)&gt;fastSMA,AVERAGE(OFFSET(data!B15,0,0,-fastSMA,1)),"")</f>
        <v/>
      </c>
      <c r="E15" s="11" t="str">
        <f ca="1">IF(ROW(data!B15)&gt;slowSMA,AVERAGE(OFFSET(data!B15,0,0,-slowSMA,1)),"")</f>
        <v/>
      </c>
      <c r="F15" s="11" t="str">
        <f>IF(ROW(data!B15)&gt;MAX(fastSMA,slowSMA)+2,IF(SIGN(D14-E14)&lt;&gt;SIGN(D13-E13),IF(SIGN(D14-E14)&gt;0,"BUY","SELL"),""),"")</f>
        <v/>
      </c>
      <c r="G15" s="11"/>
      <c r="H15" s="11">
        <f>(data!B15/data!B14)-1</f>
        <v>-2.9518384256861707E-2</v>
      </c>
      <c r="I15" s="11">
        <f t="shared" si="1"/>
        <v>0</v>
      </c>
      <c r="J15" s="11">
        <f t="shared" si="2"/>
        <v>2.9518384256861707E-2</v>
      </c>
      <c r="K15" s="11" t="str">
        <f ca="1">IF(ROW(data!B15)&gt;rsi+1,100-100/(1+AVERAGE(OFFSET(I15,0,0,-rsi,1))/AVERAGE(OFFSET(J15,0,0,-rsi,1))),"")</f>
        <v/>
      </c>
      <c r="L15" s="11"/>
      <c r="M15" s="11">
        <f t="shared" si="3"/>
        <v>0.97048161574313829</v>
      </c>
      <c r="N15" s="11" t="str">
        <f t="shared" ca="1" si="4"/>
        <v/>
      </c>
      <c r="S15" s="13" t="str">
        <f ca="1">pricein</f>
        <v/>
      </c>
      <c r="T15" s="13" t="str">
        <f ca="1">priceout</f>
        <v/>
      </c>
      <c r="U15" s="16" t="str">
        <f t="shared" ca="1" si="5"/>
        <v/>
      </c>
      <c r="V15" s="16" t="str">
        <f t="shared" ca="1" si="11"/>
        <v/>
      </c>
      <c r="W15" s="16" t="str">
        <f t="shared" ca="1" si="12"/>
        <v/>
      </c>
      <c r="X15" s="16">
        <f t="shared" ca="1" si="13"/>
        <v>1</v>
      </c>
      <c r="Y15" s="16"/>
      <c r="Z15" s="13" t="str">
        <f ca="1">priceincross</f>
        <v/>
      </c>
      <c r="AA15" s="13" t="str">
        <f ca="1">priceoutcross</f>
        <v/>
      </c>
      <c r="AB15" s="13" t="str">
        <f t="shared" ca="1" si="0"/>
        <v/>
      </c>
      <c r="AC15" s="13" t="str">
        <f t="shared" ca="1" si="14"/>
        <v/>
      </c>
      <c r="AD15" s="13" t="str">
        <f t="shared" ca="1" si="15"/>
        <v/>
      </c>
      <c r="AE15" s="13">
        <f t="shared" ca="1" si="16"/>
        <v>1</v>
      </c>
      <c r="AG15" s="32" t="str">
        <f ca="1">IF(ROW(data!B15)&gt;fib+1,MIN(OFFSET(data!B15,0,0,-fib,1)),"")</f>
        <v/>
      </c>
      <c r="AH15" s="32" t="str">
        <f ca="1">IF(ROW(data!B15)&gt;fib+1,MAX(OFFSET(data!B15,0,0,-fib,1)),"")</f>
        <v/>
      </c>
      <c r="AI15" s="32" t="str">
        <f t="shared" ca="1" si="6"/>
        <v/>
      </c>
      <c r="AJ15" s="31" t="str">
        <f t="shared" ca="1" si="7"/>
        <v/>
      </c>
      <c r="AK15" s="31" t="str">
        <f t="shared" ca="1" si="8"/>
        <v/>
      </c>
      <c r="AL15" s="31" t="str">
        <f t="shared" ca="1" si="9"/>
        <v/>
      </c>
      <c r="AM15" s="31" t="str">
        <f t="shared" ca="1" si="10"/>
        <v/>
      </c>
      <c r="AO15" s="32">
        <f t="shared" ca="1" si="17"/>
        <v>0</v>
      </c>
      <c r="AP15" s="32">
        <f t="shared" ca="1" si="18"/>
        <v>0</v>
      </c>
      <c r="AQ15" s="32">
        <f t="shared" ca="1" si="19"/>
        <v>0</v>
      </c>
      <c r="AR15" s="32">
        <f t="shared" ca="1" si="20"/>
        <v>0</v>
      </c>
    </row>
    <row r="16" spans="1:44">
      <c r="A16" s="10">
        <v>36914</v>
      </c>
      <c r="B16" s="11" t="str">
        <f ca="1">IF(ROW(data!B16)&gt;singleSMA,AVERAGE(OFFSET(data!B16,0,0,-singleSMA,1)),"")</f>
        <v/>
      </c>
      <c r="C16" s="11" t="str">
        <f>IF(ROW(data!B14)&gt;singleSMA+2,IF(SIGN(data!B15-indicators!B15)&lt;&gt;SIGN(data!B14-indicators!B14),IF(SIGN(data!B15-indicators!B15)&gt;0,"BUY","SELL"),""),"")</f>
        <v/>
      </c>
      <c r="D16" s="11" t="str">
        <f ca="1">IF(ROW(data!B16)&gt;fastSMA,AVERAGE(OFFSET(data!B16,0,0,-fastSMA,1)),"")</f>
        <v/>
      </c>
      <c r="E16" s="11" t="str">
        <f ca="1">IF(ROW(data!B16)&gt;slowSMA,AVERAGE(OFFSET(data!B16,0,0,-slowSMA,1)),"")</f>
        <v/>
      </c>
      <c r="F16" s="11" t="str">
        <f>IF(ROW(data!B16)&gt;MAX(fastSMA,slowSMA)+2,IF(SIGN(D15-E15)&lt;&gt;SIGN(D14-E14),IF(SIGN(D15-E15)&gt;0,"BUY","SELL"),""),"")</f>
        <v/>
      </c>
      <c r="G16" s="11"/>
      <c r="H16" s="11">
        <f>(data!B16/data!B15)-1</f>
        <v>-1.8143009605122717E-2</v>
      </c>
      <c r="I16" s="11">
        <f t="shared" si="1"/>
        <v>0</v>
      </c>
      <c r="J16" s="11">
        <f t="shared" si="2"/>
        <v>1.8143009605122717E-2</v>
      </c>
      <c r="K16" s="11" t="str">
        <f ca="1">IF(ROW(data!B16)&gt;rsi+1,100-100/(1+AVERAGE(OFFSET(I16,0,0,-rsi,1))/AVERAGE(OFFSET(J16,0,0,-rsi,1))),"")</f>
        <v/>
      </c>
      <c r="L16" s="11"/>
      <c r="M16" s="11">
        <f t="shared" si="3"/>
        <v>0.98185699039487728</v>
      </c>
      <c r="N16" s="11" t="str">
        <f t="shared" ca="1" si="4"/>
        <v/>
      </c>
      <c r="S16" s="13" t="str">
        <f ca="1">pricein</f>
        <v/>
      </c>
      <c r="T16" s="13" t="str">
        <f ca="1">priceout</f>
        <v/>
      </c>
      <c r="U16" s="16" t="str">
        <f t="shared" ca="1" si="5"/>
        <v/>
      </c>
      <c r="V16" s="16" t="str">
        <f t="shared" ca="1" si="11"/>
        <v/>
      </c>
      <c r="W16" s="16" t="str">
        <f t="shared" ca="1" si="12"/>
        <v/>
      </c>
      <c r="X16" s="16">
        <f t="shared" ca="1" si="13"/>
        <v>1</v>
      </c>
      <c r="Y16" s="16"/>
      <c r="Z16" s="13" t="str">
        <f ca="1">priceincross</f>
        <v/>
      </c>
      <c r="AA16" s="13" t="str">
        <f ca="1">priceoutcross</f>
        <v/>
      </c>
      <c r="AB16" s="13" t="str">
        <f t="shared" ca="1" si="0"/>
        <v/>
      </c>
      <c r="AC16" s="13" t="str">
        <f t="shared" ca="1" si="14"/>
        <v/>
      </c>
      <c r="AD16" s="13" t="str">
        <f t="shared" ca="1" si="15"/>
        <v/>
      </c>
      <c r="AE16" s="13">
        <f t="shared" ca="1" si="16"/>
        <v>1</v>
      </c>
      <c r="AG16" s="32" t="str">
        <f ca="1">IF(ROW(data!B16)&gt;fib+1,MIN(OFFSET(data!B16,0,0,-fib,1)),"")</f>
        <v/>
      </c>
      <c r="AH16" s="32" t="str">
        <f ca="1">IF(ROW(data!B16)&gt;fib+1,MAX(OFFSET(data!B16,0,0,-fib,1)),"")</f>
        <v/>
      </c>
      <c r="AI16" s="32" t="str">
        <f t="shared" ca="1" si="6"/>
        <v/>
      </c>
      <c r="AJ16" s="31" t="str">
        <f t="shared" ca="1" si="7"/>
        <v/>
      </c>
      <c r="AK16" s="31" t="str">
        <f t="shared" ca="1" si="8"/>
        <v/>
      </c>
      <c r="AL16" s="31" t="str">
        <f t="shared" ca="1" si="9"/>
        <v/>
      </c>
      <c r="AM16" s="31" t="str">
        <f t="shared" ca="1" si="10"/>
        <v/>
      </c>
      <c r="AO16" s="32">
        <f t="shared" ca="1" si="17"/>
        <v>0</v>
      </c>
      <c r="AP16" s="32">
        <f t="shared" ca="1" si="18"/>
        <v>0</v>
      </c>
      <c r="AQ16" s="32">
        <f t="shared" ca="1" si="19"/>
        <v>0</v>
      </c>
      <c r="AR16" s="32">
        <f t="shared" ca="1" si="20"/>
        <v>0</v>
      </c>
    </row>
    <row r="17" spans="1:44">
      <c r="A17" s="10">
        <v>36915</v>
      </c>
      <c r="B17" s="11" t="str">
        <f ca="1">IF(ROW(data!B17)&gt;singleSMA,AVERAGE(OFFSET(data!B17,0,0,-singleSMA,1)),"")</f>
        <v/>
      </c>
      <c r="C17" s="11" t="str">
        <f>IF(ROW(data!B15)&gt;singleSMA+2,IF(SIGN(data!B16-indicators!B16)&lt;&gt;SIGN(data!B15-indicators!B15),IF(SIGN(data!B16-indicators!B16)&gt;0,"BUY","SELL"),""),"")</f>
        <v/>
      </c>
      <c r="D17" s="11" t="str">
        <f ca="1">IF(ROW(data!B17)&gt;fastSMA,AVERAGE(OFFSET(data!B17,0,0,-fastSMA,1)),"")</f>
        <v/>
      </c>
      <c r="E17" s="11" t="str">
        <f ca="1">IF(ROW(data!B17)&gt;slowSMA,AVERAGE(OFFSET(data!B17,0,0,-slowSMA,1)),"")</f>
        <v/>
      </c>
      <c r="F17" s="11" t="str">
        <f>IF(ROW(data!B17)&gt;MAX(fastSMA,slowSMA)+2,IF(SIGN(D16-E16)&lt;&gt;SIGN(D15-E15),IF(SIGN(D16-E16)&gt;0,"BUY","SELL"),""),"")</f>
        <v/>
      </c>
      <c r="G17" s="11"/>
      <c r="H17" s="11">
        <f>(data!B17/data!B16)-1</f>
        <v>-7.0652173913042793E-3</v>
      </c>
      <c r="I17" s="11">
        <f t="shared" si="1"/>
        <v>0</v>
      </c>
      <c r="J17" s="11">
        <f t="shared" si="2"/>
        <v>7.0652173913042793E-3</v>
      </c>
      <c r="K17" s="11" t="str">
        <f ca="1">IF(ROW(data!B17)&gt;rsi+1,100-100/(1+AVERAGE(OFFSET(I17,0,0,-rsi,1))/AVERAGE(OFFSET(J17,0,0,-rsi,1))),"")</f>
        <v/>
      </c>
      <c r="L17" s="11"/>
      <c r="M17" s="11">
        <f t="shared" si="3"/>
        <v>0.99293478260869572</v>
      </c>
      <c r="N17" s="11" t="str">
        <f t="shared" ca="1" si="4"/>
        <v/>
      </c>
      <c r="S17" s="13" t="str">
        <f ca="1">pricein</f>
        <v/>
      </c>
      <c r="T17" s="13" t="str">
        <f ca="1">priceout</f>
        <v/>
      </c>
      <c r="U17" s="16" t="str">
        <f t="shared" ca="1" si="5"/>
        <v/>
      </c>
      <c r="V17" s="16" t="str">
        <f t="shared" ca="1" si="11"/>
        <v/>
      </c>
      <c r="W17" s="16" t="str">
        <f t="shared" ca="1" si="12"/>
        <v/>
      </c>
      <c r="X17" s="16">
        <f t="shared" ca="1" si="13"/>
        <v>1</v>
      </c>
      <c r="Y17" s="16"/>
      <c r="Z17" s="13" t="str">
        <f ca="1">priceincross</f>
        <v/>
      </c>
      <c r="AA17" s="13" t="str">
        <f ca="1">priceoutcross</f>
        <v/>
      </c>
      <c r="AB17" s="13" t="str">
        <f t="shared" ca="1" si="0"/>
        <v/>
      </c>
      <c r="AC17" s="13" t="str">
        <f t="shared" ca="1" si="14"/>
        <v/>
      </c>
      <c r="AD17" s="13" t="str">
        <f t="shared" ca="1" si="15"/>
        <v/>
      </c>
      <c r="AE17" s="13">
        <f t="shared" ca="1" si="16"/>
        <v>1</v>
      </c>
      <c r="AG17" s="32" t="str">
        <f ca="1">IF(ROW(data!B17)&gt;fib+1,MIN(OFFSET(data!B17,0,0,-fib,1)),"")</f>
        <v/>
      </c>
      <c r="AH17" s="32" t="str">
        <f ca="1">IF(ROW(data!B17)&gt;fib+1,MAX(OFFSET(data!B17,0,0,-fib,1)),"")</f>
        <v/>
      </c>
      <c r="AI17" s="32" t="str">
        <f t="shared" ca="1" si="6"/>
        <v/>
      </c>
      <c r="AJ17" s="31" t="str">
        <f t="shared" ca="1" si="7"/>
        <v/>
      </c>
      <c r="AK17" s="31" t="str">
        <f t="shared" ca="1" si="8"/>
        <v/>
      </c>
      <c r="AL17" s="31" t="str">
        <f t="shared" ca="1" si="9"/>
        <v/>
      </c>
      <c r="AM17" s="31" t="str">
        <f t="shared" ca="1" si="10"/>
        <v/>
      </c>
      <c r="AO17" s="32">
        <f t="shared" ca="1" si="17"/>
        <v>0</v>
      </c>
      <c r="AP17" s="32">
        <f t="shared" ca="1" si="18"/>
        <v>0</v>
      </c>
      <c r="AQ17" s="32">
        <f t="shared" ca="1" si="19"/>
        <v>0</v>
      </c>
      <c r="AR17" s="32">
        <f t="shared" ca="1" si="20"/>
        <v>0</v>
      </c>
    </row>
    <row r="18" spans="1:44">
      <c r="A18" s="10">
        <v>36916</v>
      </c>
      <c r="B18" s="11" t="str">
        <f ca="1">IF(ROW(data!B18)&gt;singleSMA,AVERAGE(OFFSET(data!B18,0,0,-singleSMA,1)),"")</f>
        <v/>
      </c>
      <c r="C18" s="11" t="str">
        <f>IF(ROW(data!B16)&gt;singleSMA+2,IF(SIGN(data!B17-indicators!B17)&lt;&gt;SIGN(data!B16-indicators!B16),IF(SIGN(data!B17-indicators!B17)&gt;0,"BUY","SELL"),""),"")</f>
        <v/>
      </c>
      <c r="D18" s="11" t="str">
        <f ca="1">IF(ROW(data!B18)&gt;fastSMA,AVERAGE(OFFSET(data!B18,0,0,-fastSMA,1)),"")</f>
        <v/>
      </c>
      <c r="E18" s="11" t="str">
        <f ca="1">IF(ROW(data!B18)&gt;slowSMA,AVERAGE(OFFSET(data!B18,0,0,-slowSMA,1)),"")</f>
        <v/>
      </c>
      <c r="F18" s="11" t="str">
        <f>IF(ROW(data!B18)&gt;MAX(fastSMA,slowSMA)+2,IF(SIGN(D17-E17)&lt;&gt;SIGN(D16-E16),IF(SIGN(D17-E17)&gt;0,"BUY","SELL"),""),"")</f>
        <v/>
      </c>
      <c r="G18" s="11"/>
      <c r="H18" s="11">
        <f>(data!B18/data!B17)-1</f>
        <v>3.284072249589487E-3</v>
      </c>
      <c r="I18" s="11">
        <f t="shared" si="1"/>
        <v>3.284072249589487E-3</v>
      </c>
      <c r="J18" s="11">
        <f t="shared" si="2"/>
        <v>0</v>
      </c>
      <c r="K18" s="11" t="str">
        <f ca="1">IF(ROW(data!B18)&gt;rsi+1,100-100/(1+AVERAGE(OFFSET(I18,0,0,-rsi,1))/AVERAGE(OFFSET(J18,0,0,-rsi,1))),"")</f>
        <v/>
      </c>
      <c r="L18" s="11"/>
      <c r="M18" s="11">
        <f t="shared" si="3"/>
        <v>1.0032840722495895</v>
      </c>
      <c r="N18" s="11" t="str">
        <f t="shared" ca="1" si="4"/>
        <v/>
      </c>
      <c r="S18" s="13" t="str">
        <f ca="1">pricein</f>
        <v/>
      </c>
      <c r="T18" s="13" t="str">
        <f ca="1">priceout</f>
        <v/>
      </c>
      <c r="U18" s="16" t="str">
        <f t="shared" ca="1" si="5"/>
        <v/>
      </c>
      <c r="V18" s="16" t="str">
        <f t="shared" ca="1" si="11"/>
        <v/>
      </c>
      <c r="W18" s="16" t="str">
        <f t="shared" ca="1" si="12"/>
        <v/>
      </c>
      <c r="X18" s="16">
        <f t="shared" ca="1" si="13"/>
        <v>1</v>
      </c>
      <c r="Y18" s="16"/>
      <c r="Z18" s="13" t="str">
        <f ca="1">priceincross</f>
        <v/>
      </c>
      <c r="AA18" s="13" t="str">
        <f ca="1">priceoutcross</f>
        <v/>
      </c>
      <c r="AB18" s="13" t="str">
        <f t="shared" ca="1" si="0"/>
        <v/>
      </c>
      <c r="AC18" s="13" t="str">
        <f t="shared" ca="1" si="14"/>
        <v/>
      </c>
      <c r="AD18" s="13" t="str">
        <f t="shared" ca="1" si="15"/>
        <v/>
      </c>
      <c r="AE18" s="13">
        <f t="shared" ca="1" si="16"/>
        <v>1</v>
      </c>
      <c r="AG18" s="32" t="str">
        <f ca="1">IF(ROW(data!B18)&gt;fib+1,MIN(OFFSET(data!B18,0,0,-fib,1)),"")</f>
        <v/>
      </c>
      <c r="AH18" s="32" t="str">
        <f ca="1">IF(ROW(data!B18)&gt;fib+1,MAX(OFFSET(data!B18,0,0,-fib,1)),"")</f>
        <v/>
      </c>
      <c r="AI18" s="32" t="str">
        <f t="shared" ca="1" si="6"/>
        <v/>
      </c>
      <c r="AJ18" s="31" t="str">
        <f t="shared" ca="1" si="7"/>
        <v/>
      </c>
      <c r="AK18" s="31" t="str">
        <f t="shared" ca="1" si="8"/>
        <v/>
      </c>
      <c r="AL18" s="31" t="str">
        <f t="shared" ca="1" si="9"/>
        <v/>
      </c>
      <c r="AM18" s="31" t="str">
        <f t="shared" ca="1" si="10"/>
        <v/>
      </c>
      <c r="AO18" s="32">
        <f t="shared" ca="1" si="17"/>
        <v>0</v>
      </c>
      <c r="AP18" s="32">
        <f t="shared" ca="1" si="18"/>
        <v>0</v>
      </c>
      <c r="AQ18" s="32">
        <f t="shared" ca="1" si="19"/>
        <v>0</v>
      </c>
      <c r="AR18" s="32">
        <f t="shared" ca="1" si="20"/>
        <v>0</v>
      </c>
    </row>
    <row r="19" spans="1:44">
      <c r="A19" s="10">
        <v>36917</v>
      </c>
      <c r="B19" s="11" t="str">
        <f ca="1">IF(ROW(data!B19)&gt;singleSMA,AVERAGE(OFFSET(data!B19,0,0,-singleSMA,1)),"")</f>
        <v/>
      </c>
      <c r="C19" s="11" t="str">
        <f>IF(ROW(data!B17)&gt;singleSMA+2,IF(SIGN(data!B18-indicators!B18)&lt;&gt;SIGN(data!B17-indicators!B17),IF(SIGN(data!B18-indicators!B18)&gt;0,"BUY","SELL"),""),"")</f>
        <v/>
      </c>
      <c r="D19" s="11" t="str">
        <f ca="1">IF(ROW(data!B19)&gt;fastSMA,AVERAGE(OFFSET(data!B19,0,0,-fastSMA,1)),"")</f>
        <v/>
      </c>
      <c r="E19" s="11" t="str">
        <f ca="1">IF(ROW(data!B19)&gt;slowSMA,AVERAGE(OFFSET(data!B19,0,0,-slowSMA,1)),"")</f>
        <v/>
      </c>
      <c r="F19" s="11" t="str">
        <f>IF(ROW(data!B19)&gt;MAX(fastSMA,slowSMA)+2,IF(SIGN(D18-E18)&lt;&gt;SIGN(D17-E17),IF(SIGN(D18-E18)&gt;0,"BUY","SELL"),""),"")</f>
        <v/>
      </c>
      <c r="G19" s="11"/>
      <c r="H19" s="11">
        <f>(data!B19/data!B18)-1</f>
        <v>1.0911074740864724E-3</v>
      </c>
      <c r="I19" s="11">
        <f t="shared" si="1"/>
        <v>1.0911074740864724E-3</v>
      </c>
      <c r="J19" s="11">
        <f t="shared" si="2"/>
        <v>0</v>
      </c>
      <c r="K19" s="11" t="str">
        <f ca="1">IF(ROW(data!B19)&gt;rsi+1,100-100/(1+AVERAGE(OFFSET(I19,0,0,-rsi,1))/AVERAGE(OFFSET(J19,0,0,-rsi,1))),"")</f>
        <v/>
      </c>
      <c r="L19" s="11"/>
      <c r="M19" s="11">
        <f t="shared" si="3"/>
        <v>1.0010911074740865</v>
      </c>
      <c r="N19" s="11" t="str">
        <f t="shared" ca="1" si="4"/>
        <v/>
      </c>
      <c r="S19" s="13" t="str">
        <f ca="1">pricein</f>
        <v/>
      </c>
      <c r="T19" s="13" t="str">
        <f ca="1">priceout</f>
        <v/>
      </c>
      <c r="U19" s="16" t="str">
        <f t="shared" ca="1" si="5"/>
        <v/>
      </c>
      <c r="V19" s="16" t="str">
        <f t="shared" ca="1" si="11"/>
        <v/>
      </c>
      <c r="W19" s="16" t="str">
        <f t="shared" ca="1" si="12"/>
        <v/>
      </c>
      <c r="X19" s="16">
        <f t="shared" ca="1" si="13"/>
        <v>1</v>
      </c>
      <c r="Y19" s="16"/>
      <c r="Z19" s="13" t="str">
        <f ca="1">priceincross</f>
        <v/>
      </c>
      <c r="AA19" s="13" t="str">
        <f ca="1">priceoutcross</f>
        <v/>
      </c>
      <c r="AB19" s="13" t="str">
        <f t="shared" ca="1" si="0"/>
        <v/>
      </c>
      <c r="AC19" s="13" t="str">
        <f t="shared" ca="1" si="14"/>
        <v/>
      </c>
      <c r="AD19" s="13" t="str">
        <f t="shared" ca="1" si="15"/>
        <v/>
      </c>
      <c r="AE19" s="13">
        <f t="shared" ca="1" si="16"/>
        <v>1</v>
      </c>
      <c r="AG19" s="32" t="str">
        <f ca="1">IF(ROW(data!B19)&gt;fib+1,MIN(OFFSET(data!B19,0,0,-fib,1)),"")</f>
        <v/>
      </c>
      <c r="AH19" s="32" t="str">
        <f ca="1">IF(ROW(data!B19)&gt;fib+1,MAX(OFFSET(data!B19,0,0,-fib,1)),"")</f>
        <v/>
      </c>
      <c r="AI19" s="32" t="str">
        <f t="shared" ca="1" si="6"/>
        <v/>
      </c>
      <c r="AJ19" s="31" t="str">
        <f t="shared" ca="1" si="7"/>
        <v/>
      </c>
      <c r="AK19" s="31" t="str">
        <f t="shared" ca="1" si="8"/>
        <v/>
      </c>
      <c r="AL19" s="31" t="str">
        <f t="shared" ca="1" si="9"/>
        <v/>
      </c>
      <c r="AM19" s="31" t="str">
        <f t="shared" ca="1" si="10"/>
        <v/>
      </c>
      <c r="AO19" s="32">
        <f t="shared" ca="1" si="17"/>
        <v>0</v>
      </c>
      <c r="AP19" s="32">
        <f t="shared" ca="1" si="18"/>
        <v>0</v>
      </c>
      <c r="AQ19" s="32">
        <f t="shared" ca="1" si="19"/>
        <v>0</v>
      </c>
      <c r="AR19" s="32">
        <f t="shared" ca="1" si="20"/>
        <v>0</v>
      </c>
    </row>
    <row r="20" spans="1:44">
      <c r="A20" s="10">
        <v>36920</v>
      </c>
      <c r="B20" s="11" t="str">
        <f ca="1">IF(ROW(data!B20)&gt;singleSMA,AVERAGE(OFFSET(data!B20,0,0,-singleSMA,1)),"")</f>
        <v/>
      </c>
      <c r="C20" s="11" t="str">
        <f>IF(ROW(data!B18)&gt;singleSMA+2,IF(SIGN(data!B19-indicators!B19)&lt;&gt;SIGN(data!B18-indicators!B18),IF(SIGN(data!B19-indicators!B19)&gt;0,"BUY","SELL"),""),"")</f>
        <v/>
      </c>
      <c r="D20" s="11" t="str">
        <f ca="1">IF(ROW(data!B20)&gt;fastSMA,AVERAGE(OFFSET(data!B20,0,0,-fastSMA,1)),"")</f>
        <v/>
      </c>
      <c r="E20" s="11" t="str">
        <f ca="1">IF(ROW(data!B20)&gt;slowSMA,AVERAGE(OFFSET(data!B20,0,0,-slowSMA,1)),"")</f>
        <v/>
      </c>
      <c r="F20" s="11" t="str">
        <f>IF(ROW(data!B20)&gt;MAX(fastSMA,slowSMA)+2,IF(SIGN(D19-E19)&lt;&gt;SIGN(D18-E18),IF(SIGN(D19-E19)&gt;0,"BUY","SELL"),""),"")</f>
        <v/>
      </c>
      <c r="G20" s="11"/>
      <c r="H20" s="11">
        <f>(data!B20/data!B19)-1</f>
        <v>-1.4713896457765885E-2</v>
      </c>
      <c r="I20" s="11">
        <f t="shared" si="1"/>
        <v>0</v>
      </c>
      <c r="J20" s="11">
        <f t="shared" si="2"/>
        <v>1.4713896457765885E-2</v>
      </c>
      <c r="K20" s="11" t="str">
        <f ca="1">IF(ROW(data!B20)&gt;rsi+1,100-100/(1+AVERAGE(OFFSET(I20,0,0,-rsi,1))/AVERAGE(OFFSET(J20,0,0,-rsi,1))),"")</f>
        <v/>
      </c>
      <c r="L20" s="11"/>
      <c r="M20" s="11">
        <f t="shared" si="3"/>
        <v>0.98528610354223412</v>
      </c>
      <c r="N20" s="11" t="str">
        <f t="shared" ca="1" si="4"/>
        <v/>
      </c>
      <c r="S20" s="13" t="str">
        <f ca="1">pricein</f>
        <v/>
      </c>
      <c r="T20" s="13" t="str">
        <f ca="1">priceout</f>
        <v/>
      </c>
      <c r="U20" s="16" t="str">
        <f t="shared" ca="1" si="5"/>
        <v/>
      </c>
      <c r="V20" s="16" t="str">
        <f t="shared" ca="1" si="11"/>
        <v/>
      </c>
      <c r="W20" s="16" t="str">
        <f t="shared" ca="1" si="12"/>
        <v/>
      </c>
      <c r="X20" s="16">
        <f t="shared" ca="1" si="13"/>
        <v>1</v>
      </c>
      <c r="Y20" s="16"/>
      <c r="Z20" s="13" t="str">
        <f ca="1">priceincross</f>
        <v/>
      </c>
      <c r="AA20" s="13" t="str">
        <f ca="1">priceoutcross</f>
        <v/>
      </c>
      <c r="AB20" s="13" t="str">
        <f t="shared" ca="1" si="0"/>
        <v/>
      </c>
      <c r="AC20" s="13" t="str">
        <f t="shared" ca="1" si="14"/>
        <v/>
      </c>
      <c r="AD20" s="13" t="str">
        <f t="shared" ca="1" si="15"/>
        <v/>
      </c>
      <c r="AE20" s="13">
        <f t="shared" ca="1" si="16"/>
        <v>1</v>
      </c>
      <c r="AG20" s="32" t="str">
        <f ca="1">IF(ROW(data!B20)&gt;fib+1,MIN(OFFSET(data!B20,0,0,-fib,1)),"")</f>
        <v/>
      </c>
      <c r="AH20" s="32" t="str">
        <f ca="1">IF(ROW(data!B20)&gt;fib+1,MAX(OFFSET(data!B20,0,0,-fib,1)),"")</f>
        <v/>
      </c>
      <c r="AI20" s="32" t="str">
        <f t="shared" ca="1" si="6"/>
        <v/>
      </c>
      <c r="AJ20" s="31" t="str">
        <f t="shared" ca="1" si="7"/>
        <v/>
      </c>
      <c r="AK20" s="31" t="str">
        <f t="shared" ca="1" si="8"/>
        <v/>
      </c>
      <c r="AL20" s="31" t="str">
        <f t="shared" ca="1" si="9"/>
        <v/>
      </c>
      <c r="AM20" s="31" t="str">
        <f t="shared" ca="1" si="10"/>
        <v/>
      </c>
      <c r="AO20" s="32">
        <f t="shared" ca="1" si="17"/>
        <v>0</v>
      </c>
      <c r="AP20" s="32">
        <f t="shared" ca="1" si="18"/>
        <v>0</v>
      </c>
      <c r="AQ20" s="32">
        <f t="shared" ca="1" si="19"/>
        <v>0</v>
      </c>
      <c r="AR20" s="32">
        <f t="shared" ca="1" si="20"/>
        <v>0</v>
      </c>
    </row>
    <row r="21" spans="1:44">
      <c r="A21" s="10">
        <v>36921</v>
      </c>
      <c r="B21" s="11" t="str">
        <f ca="1">IF(ROW(data!B21)&gt;singleSMA,AVERAGE(OFFSET(data!B21,0,0,-singleSMA,1)),"")</f>
        <v/>
      </c>
      <c r="C21" s="11" t="str">
        <f>IF(ROW(data!B19)&gt;singleSMA+2,IF(SIGN(data!B20-indicators!B20)&lt;&gt;SIGN(data!B19-indicators!B19),IF(SIGN(data!B20-indicators!B20)&gt;0,"BUY","SELL"),""),"")</f>
        <v/>
      </c>
      <c r="D21" s="11">
        <f ca="1">IF(ROW(data!B21)&gt;fastSMA,AVERAGE(OFFSET(data!B21,0,0,-fastSMA,1)),"")</f>
        <v>19.016500000000001</v>
      </c>
      <c r="E21" s="11" t="str">
        <f ca="1">IF(ROW(data!B21)&gt;slowSMA,AVERAGE(OFFSET(data!B21,0,0,-slowSMA,1)),"")</f>
        <v/>
      </c>
      <c r="F21" s="11" t="str">
        <f>IF(ROW(data!B21)&gt;MAX(fastSMA,slowSMA)+2,IF(SIGN(D20-E20)&lt;&gt;SIGN(D19-E19),IF(SIGN(D20-E20)&gt;0,"BUY","SELL"),""),"")</f>
        <v/>
      </c>
      <c r="G21" s="11"/>
      <c r="H21" s="11">
        <f>(data!B21/data!B20)-1</f>
        <v>3.8716814159292179E-2</v>
      </c>
      <c r="I21" s="11">
        <f t="shared" si="1"/>
        <v>3.8716814159292179E-2</v>
      </c>
      <c r="J21" s="11">
        <f t="shared" si="2"/>
        <v>0</v>
      </c>
      <c r="K21" s="11" t="str">
        <f ca="1">IF(ROW(data!B21)&gt;rsi+1,100-100/(1+AVERAGE(OFFSET(I21,0,0,-rsi,1))/AVERAGE(OFFSET(J21,0,0,-rsi,1))),"")</f>
        <v/>
      </c>
      <c r="L21" s="11"/>
      <c r="M21" s="11">
        <f t="shared" si="3"/>
        <v>1.0387168141592922</v>
      </c>
      <c r="N21" s="11" t="str">
        <f t="shared" ca="1" si="4"/>
        <v/>
      </c>
      <c r="S21" s="13" t="str">
        <f ca="1">pricein</f>
        <v/>
      </c>
      <c r="T21" s="13" t="str">
        <f ca="1">priceout</f>
        <v/>
      </c>
      <c r="U21" s="16" t="str">
        <f t="shared" ca="1" si="5"/>
        <v/>
      </c>
      <c r="V21" s="16" t="str">
        <f t="shared" ca="1" si="11"/>
        <v/>
      </c>
      <c r="W21" s="16" t="str">
        <f t="shared" ca="1" si="12"/>
        <v/>
      </c>
      <c r="X21" s="16">
        <f t="shared" ca="1" si="13"/>
        <v>1</v>
      </c>
      <c r="Y21" s="16"/>
      <c r="Z21" s="13" t="str">
        <f ca="1">priceincross</f>
        <v/>
      </c>
      <c r="AA21" s="13" t="str">
        <f ca="1">priceoutcross</f>
        <v/>
      </c>
      <c r="AB21" s="13" t="str">
        <f t="shared" ca="1" si="0"/>
        <v/>
      </c>
      <c r="AC21" s="13" t="str">
        <f t="shared" ca="1" si="14"/>
        <v/>
      </c>
      <c r="AD21" s="13" t="str">
        <f t="shared" ca="1" si="15"/>
        <v/>
      </c>
      <c r="AE21" s="13">
        <f t="shared" ca="1" si="16"/>
        <v>1</v>
      </c>
      <c r="AG21" s="32" t="str">
        <f ca="1">IF(ROW(data!B21)&gt;fib+1,MIN(OFFSET(data!B21,0,0,-fib,1)),"")</f>
        <v/>
      </c>
      <c r="AH21" s="32" t="str">
        <f ca="1">IF(ROW(data!B21)&gt;fib+1,MAX(OFFSET(data!B21,0,0,-fib,1)),"")</f>
        <v/>
      </c>
      <c r="AI21" s="32" t="str">
        <f t="shared" ca="1" si="6"/>
        <v/>
      </c>
      <c r="AJ21" s="31" t="str">
        <f t="shared" ca="1" si="7"/>
        <v/>
      </c>
      <c r="AK21" s="31" t="str">
        <f t="shared" ca="1" si="8"/>
        <v/>
      </c>
      <c r="AL21" s="31" t="str">
        <f t="shared" ca="1" si="9"/>
        <v/>
      </c>
      <c r="AM21" s="31" t="str">
        <f t="shared" ca="1" si="10"/>
        <v/>
      </c>
      <c r="AO21" s="32">
        <f t="shared" ca="1" si="17"/>
        <v>0</v>
      </c>
      <c r="AP21" s="32">
        <f t="shared" ca="1" si="18"/>
        <v>0</v>
      </c>
      <c r="AQ21" s="32">
        <f t="shared" ca="1" si="19"/>
        <v>0</v>
      </c>
      <c r="AR21" s="32">
        <f t="shared" ca="1" si="20"/>
        <v>0</v>
      </c>
    </row>
    <row r="22" spans="1:44">
      <c r="A22" s="10">
        <v>36922</v>
      </c>
      <c r="B22" s="11" t="str">
        <f ca="1">IF(ROW(data!B22)&gt;singleSMA,AVERAGE(OFFSET(data!B22,0,0,-singleSMA,1)),"")</f>
        <v/>
      </c>
      <c r="C22" s="11" t="str">
        <f>IF(ROW(data!B20)&gt;singleSMA+2,IF(SIGN(data!B21-indicators!B21)&lt;&gt;SIGN(data!B20-indicators!B20),IF(SIGN(data!B21-indicators!B21)&gt;0,"BUY","SELL"),""),"")</f>
        <v/>
      </c>
      <c r="D22" s="11">
        <f ca="1">IF(ROW(data!B22)&gt;fastSMA,AVERAGE(OFFSET(data!B22,0,0,-fastSMA,1)),"")</f>
        <v>18.984500000000001</v>
      </c>
      <c r="E22" s="11" t="str">
        <f ca="1">IF(ROW(data!B22)&gt;slowSMA,AVERAGE(OFFSET(data!B22,0,0,-slowSMA,1)),"")</f>
        <v/>
      </c>
      <c r="F22" s="11" t="str">
        <f>IF(ROW(data!B22)&gt;MAX(fastSMA,slowSMA)+2,IF(SIGN(D21-E21)&lt;&gt;SIGN(D20-E20),IF(SIGN(D21-E21)&gt;0,"BUY","SELL"),""),"")</f>
        <v/>
      </c>
      <c r="G22" s="11"/>
      <c r="H22" s="11">
        <f>(data!B22/data!B21)-1</f>
        <v>3.620873269435565E-2</v>
      </c>
      <c r="I22" s="11">
        <f t="shared" si="1"/>
        <v>3.620873269435565E-2</v>
      </c>
      <c r="J22" s="11">
        <f t="shared" si="2"/>
        <v>0</v>
      </c>
      <c r="K22" s="11">
        <f ca="1">IF(ROW(data!B22)&gt;rsi+1,100-100/(1+AVERAGE(OFFSET(I22,0,0,-rsi,1))/AVERAGE(OFFSET(J22,0,0,-rsi,1))),"")</f>
        <v>46.338753245112024</v>
      </c>
      <c r="L22" s="11"/>
      <c r="M22" s="11">
        <f t="shared" si="3"/>
        <v>1.0362087326943556</v>
      </c>
      <c r="N22" s="11">
        <f t="shared" ca="1" si="4"/>
        <v>0.96815920398009969</v>
      </c>
      <c r="S22" s="13" t="str">
        <f ca="1">pricein</f>
        <v/>
      </c>
      <c r="T22" s="13" t="str">
        <f ca="1">priceout</f>
        <v/>
      </c>
      <c r="U22" s="16" t="str">
        <f t="shared" ca="1" si="5"/>
        <v/>
      </c>
      <c r="V22" s="16" t="str">
        <f t="shared" ca="1" si="11"/>
        <v/>
      </c>
      <c r="W22" s="16" t="str">
        <f t="shared" ca="1" si="12"/>
        <v/>
      </c>
      <c r="X22" s="16">
        <f t="shared" ca="1" si="13"/>
        <v>1</v>
      </c>
      <c r="Y22" s="16"/>
      <c r="Z22" s="13" t="str">
        <f ca="1">priceincross</f>
        <v/>
      </c>
      <c r="AA22" s="13" t="str">
        <f ca="1">priceoutcross</f>
        <v/>
      </c>
      <c r="AB22" s="13" t="str">
        <f t="shared" ca="1" si="0"/>
        <v/>
      </c>
      <c r="AC22" s="13" t="str">
        <f t="shared" ca="1" si="14"/>
        <v/>
      </c>
      <c r="AD22" s="13" t="str">
        <f t="shared" ca="1" si="15"/>
        <v/>
      </c>
      <c r="AE22" s="13">
        <f t="shared" ca="1" si="16"/>
        <v>1</v>
      </c>
      <c r="AG22" s="32" t="str">
        <f ca="1">IF(ROW(data!B22)&gt;fib+1,MIN(OFFSET(data!B22,0,0,-fib,1)),"")</f>
        <v/>
      </c>
      <c r="AH22" s="32" t="str">
        <f ca="1">IF(ROW(data!B22)&gt;fib+1,MAX(OFFSET(data!B22,0,0,-fib,1)),"")</f>
        <v/>
      </c>
      <c r="AI22" s="32" t="str">
        <f t="shared" ca="1" si="6"/>
        <v/>
      </c>
      <c r="AJ22" s="31" t="str">
        <f t="shared" ca="1" si="7"/>
        <v/>
      </c>
      <c r="AK22" s="31" t="str">
        <f t="shared" ca="1" si="8"/>
        <v/>
      </c>
      <c r="AL22" s="31" t="str">
        <f t="shared" ca="1" si="9"/>
        <v/>
      </c>
      <c r="AM22" s="31" t="str">
        <f t="shared" ca="1" si="10"/>
        <v/>
      </c>
      <c r="AO22" s="32">
        <f t="shared" ca="1" si="17"/>
        <v>0</v>
      </c>
      <c r="AP22" s="32">
        <f t="shared" ca="1" si="18"/>
        <v>0</v>
      </c>
      <c r="AQ22" s="32">
        <f t="shared" ca="1" si="19"/>
        <v>0</v>
      </c>
      <c r="AR22" s="32">
        <f t="shared" ca="1" si="20"/>
        <v>0</v>
      </c>
    </row>
    <row r="23" spans="1:44">
      <c r="A23" s="10">
        <v>36923</v>
      </c>
      <c r="B23" s="11" t="str">
        <f ca="1">IF(ROW(data!B23)&gt;singleSMA,AVERAGE(OFFSET(data!B23,0,0,-singleSMA,1)),"")</f>
        <v/>
      </c>
      <c r="C23" s="11" t="str">
        <f>IF(ROW(data!B21)&gt;singleSMA+2,IF(SIGN(data!B22-indicators!B22)&lt;&gt;SIGN(data!B21-indicators!B21),IF(SIGN(data!B22-indicators!B22)&gt;0,"BUY","SELL"),""),"")</f>
        <v/>
      </c>
      <c r="D23" s="11">
        <f ca="1">IF(ROW(data!B23)&gt;fastSMA,AVERAGE(OFFSET(data!B23,0,0,-fastSMA,1)),"")</f>
        <v>18.978000000000002</v>
      </c>
      <c r="E23" s="11" t="str">
        <f ca="1">IF(ROW(data!B23)&gt;slowSMA,AVERAGE(OFFSET(data!B23,0,0,-slowSMA,1)),"")</f>
        <v/>
      </c>
      <c r="F23" s="11" t="str">
        <f>IF(ROW(data!B23)&gt;MAX(fastSMA,slowSMA)+2,IF(SIGN(D22-E22)&lt;&gt;SIGN(D21-E21),IF(SIGN(D22-E22)&gt;0,"BUY","SELL"),""),"")</f>
        <v/>
      </c>
      <c r="G23" s="11"/>
      <c r="H23" s="11">
        <f>(data!B23/data!B22)-1</f>
        <v>-3.0832476875644055E-3</v>
      </c>
      <c r="I23" s="11">
        <f t="shared" si="1"/>
        <v>0</v>
      </c>
      <c r="J23" s="11">
        <f t="shared" si="2"/>
        <v>3.0832476875644055E-3</v>
      </c>
      <c r="K23" s="11">
        <f ca="1">IF(ROW(data!B23)&gt;rsi+1,100-100/(1+AVERAGE(OFFSET(I23,0,0,-rsi,1))/AVERAGE(OFFSET(J23,0,0,-rsi,1))),"")</f>
        <v>49.758023218132159</v>
      </c>
      <c r="L23" s="11"/>
      <c r="M23" s="11">
        <f t="shared" si="3"/>
        <v>0.99691675231243559</v>
      </c>
      <c r="N23" s="11">
        <f t="shared" ca="1" si="4"/>
        <v>0.99334357398873518</v>
      </c>
      <c r="S23" s="13" t="str">
        <f ca="1">pricein</f>
        <v/>
      </c>
      <c r="T23" s="13" t="str">
        <f ca="1">priceout</f>
        <v/>
      </c>
      <c r="U23" s="16" t="str">
        <f t="shared" ca="1" si="5"/>
        <v/>
      </c>
      <c r="V23" s="16" t="str">
        <f t="shared" ca="1" si="11"/>
        <v/>
      </c>
      <c r="W23" s="16" t="str">
        <f t="shared" ca="1" si="12"/>
        <v/>
      </c>
      <c r="X23" s="16">
        <f t="shared" ca="1" si="13"/>
        <v>1</v>
      </c>
      <c r="Y23" s="16"/>
      <c r="Z23" s="13" t="str">
        <f ca="1">priceincross</f>
        <v/>
      </c>
      <c r="AA23" s="13" t="str">
        <f ca="1">priceoutcross</f>
        <v/>
      </c>
      <c r="AB23" s="13" t="str">
        <f t="shared" ca="1" si="0"/>
        <v/>
      </c>
      <c r="AC23" s="13" t="str">
        <f t="shared" ca="1" si="14"/>
        <v/>
      </c>
      <c r="AD23" s="13" t="str">
        <f t="shared" ca="1" si="15"/>
        <v/>
      </c>
      <c r="AE23" s="13">
        <f t="shared" ca="1" si="16"/>
        <v>1</v>
      </c>
      <c r="AG23" s="32" t="str">
        <f ca="1">IF(ROW(data!B23)&gt;fib+1,MIN(OFFSET(data!B23,0,0,-fib,1)),"")</f>
        <v/>
      </c>
      <c r="AH23" s="32" t="str">
        <f ca="1">IF(ROW(data!B23)&gt;fib+1,MAX(OFFSET(data!B23,0,0,-fib,1)),"")</f>
        <v/>
      </c>
      <c r="AI23" s="32" t="str">
        <f t="shared" ca="1" si="6"/>
        <v/>
      </c>
      <c r="AJ23" s="31" t="str">
        <f t="shared" ca="1" si="7"/>
        <v/>
      </c>
      <c r="AK23" s="31" t="str">
        <f t="shared" ca="1" si="8"/>
        <v/>
      </c>
      <c r="AL23" s="31" t="str">
        <f t="shared" ca="1" si="9"/>
        <v/>
      </c>
      <c r="AM23" s="31" t="str">
        <f t="shared" ca="1" si="10"/>
        <v/>
      </c>
      <c r="AO23" s="32">
        <f t="shared" ca="1" si="17"/>
        <v>0</v>
      </c>
      <c r="AP23" s="32">
        <f t="shared" ca="1" si="18"/>
        <v>0</v>
      </c>
      <c r="AQ23" s="32">
        <f t="shared" ca="1" si="19"/>
        <v>0</v>
      </c>
      <c r="AR23" s="32">
        <f t="shared" ca="1" si="20"/>
        <v>0</v>
      </c>
    </row>
    <row r="24" spans="1:44">
      <c r="A24" s="10">
        <v>36924</v>
      </c>
      <c r="B24" s="11" t="str">
        <f ca="1">IF(ROW(data!B24)&gt;singleSMA,AVERAGE(OFFSET(data!B24,0,0,-singleSMA,1)),"")</f>
        <v/>
      </c>
      <c r="C24" s="11" t="str">
        <f>IF(ROW(data!B22)&gt;singleSMA+2,IF(SIGN(data!B23-indicators!B23)&lt;&gt;SIGN(data!B22-indicators!B22),IF(SIGN(data!B23-indicators!B23)&gt;0,"BUY","SELL"),""),"")</f>
        <v/>
      </c>
      <c r="D24" s="11">
        <f ca="1">IF(ROW(data!B24)&gt;fastSMA,AVERAGE(OFFSET(data!B24,0,0,-fastSMA,1)),"")</f>
        <v>18.961500000000001</v>
      </c>
      <c r="E24" s="11" t="str">
        <f ca="1">IF(ROW(data!B24)&gt;slowSMA,AVERAGE(OFFSET(data!B24,0,0,-slowSMA,1)),"")</f>
        <v/>
      </c>
      <c r="F24" s="11" t="str">
        <f>IF(ROW(data!B24)&gt;MAX(fastSMA,slowSMA)+2,IF(SIGN(D23-E23)&lt;&gt;SIGN(D22-E22),IF(SIGN(D23-E23)&gt;0,"BUY","SELL"),""),"")</f>
        <v/>
      </c>
      <c r="G24" s="11"/>
      <c r="H24" s="11">
        <f>(data!B24/data!B23)-1</f>
        <v>-2.8865979381443196E-2</v>
      </c>
      <c r="I24" s="11">
        <f t="shared" si="1"/>
        <v>0</v>
      </c>
      <c r="J24" s="11">
        <f t="shared" si="2"/>
        <v>2.8865979381443196E-2</v>
      </c>
      <c r="K24" s="11">
        <f ca="1">IF(ROW(data!B24)&gt;rsi+1,100-100/(1+AVERAGE(OFFSET(I24,0,0,-rsi,1))/AVERAGE(OFFSET(J24,0,0,-rsi,1))),"")</f>
        <v>48.287295430967461</v>
      </c>
      <c r="L24" s="11"/>
      <c r="M24" s="11">
        <f t="shared" si="3"/>
        <v>0.9711340206185568</v>
      </c>
      <c r="N24" s="11">
        <f t="shared" ca="1" si="4"/>
        <v>0.98278560250391223</v>
      </c>
      <c r="S24" s="13" t="str">
        <f ca="1">pricein</f>
        <v/>
      </c>
      <c r="T24" s="13" t="str">
        <f ca="1">priceout</f>
        <v/>
      </c>
      <c r="U24" s="16" t="str">
        <f t="shared" ca="1" si="5"/>
        <v/>
      </c>
      <c r="V24" s="16" t="str">
        <f t="shared" ca="1" si="11"/>
        <v/>
      </c>
      <c r="W24" s="16" t="str">
        <f t="shared" ca="1" si="12"/>
        <v/>
      </c>
      <c r="X24" s="16">
        <f t="shared" ca="1" si="13"/>
        <v>1</v>
      </c>
      <c r="Y24" s="16"/>
      <c r="Z24" s="13" t="str">
        <f ca="1">priceincross</f>
        <v/>
      </c>
      <c r="AA24" s="13" t="str">
        <f ca="1">priceoutcross</f>
        <v/>
      </c>
      <c r="AB24" s="13" t="str">
        <f t="shared" ca="1" si="0"/>
        <v/>
      </c>
      <c r="AC24" s="13" t="str">
        <f t="shared" ca="1" si="14"/>
        <v/>
      </c>
      <c r="AD24" s="13" t="str">
        <f t="shared" ca="1" si="15"/>
        <v/>
      </c>
      <c r="AE24" s="13">
        <f t="shared" ca="1" si="16"/>
        <v>1</v>
      </c>
      <c r="AG24" s="32" t="str">
        <f ca="1">IF(ROW(data!B24)&gt;fib+1,MIN(OFFSET(data!B24,0,0,-fib,1)),"")</f>
        <v/>
      </c>
      <c r="AH24" s="32" t="str">
        <f ca="1">IF(ROW(data!B24)&gt;fib+1,MAX(OFFSET(data!B24,0,0,-fib,1)),"")</f>
        <v/>
      </c>
      <c r="AI24" s="32" t="str">
        <f t="shared" ca="1" si="6"/>
        <v/>
      </c>
      <c r="AJ24" s="31" t="str">
        <f t="shared" ca="1" si="7"/>
        <v/>
      </c>
      <c r="AK24" s="31" t="str">
        <f t="shared" ca="1" si="8"/>
        <v/>
      </c>
      <c r="AL24" s="31" t="str">
        <f t="shared" ca="1" si="9"/>
        <v/>
      </c>
      <c r="AM24" s="31" t="str">
        <f t="shared" ca="1" si="10"/>
        <v/>
      </c>
      <c r="AO24" s="32">
        <f t="shared" ca="1" si="17"/>
        <v>0</v>
      </c>
      <c r="AP24" s="32">
        <f t="shared" ca="1" si="18"/>
        <v>0</v>
      </c>
      <c r="AQ24" s="32">
        <f t="shared" ca="1" si="19"/>
        <v>0</v>
      </c>
      <c r="AR24" s="32">
        <f t="shared" ca="1" si="20"/>
        <v>0</v>
      </c>
    </row>
    <row r="25" spans="1:44">
      <c r="A25" s="10">
        <v>36927</v>
      </c>
      <c r="B25" s="11" t="str">
        <f ca="1">IF(ROW(data!B25)&gt;singleSMA,AVERAGE(OFFSET(data!B25,0,0,-singleSMA,1)),"")</f>
        <v/>
      </c>
      <c r="C25" s="11" t="str">
        <f>IF(ROW(data!B23)&gt;singleSMA+2,IF(SIGN(data!B24-indicators!B24)&lt;&gt;SIGN(data!B23-indicators!B23),IF(SIGN(data!B24-indicators!B24)&gt;0,"BUY","SELL"),""),"")</f>
        <v/>
      </c>
      <c r="D25" s="11">
        <f ca="1">IF(ROW(data!B25)&gt;fastSMA,AVERAGE(OFFSET(data!B25,0,0,-fastSMA,1)),"")</f>
        <v>18.936</v>
      </c>
      <c r="E25" s="11" t="str">
        <f ca="1">IF(ROW(data!B25)&gt;slowSMA,AVERAGE(OFFSET(data!B25,0,0,-slowSMA,1)),"")</f>
        <v/>
      </c>
      <c r="F25" s="11" t="str">
        <f>IF(ROW(data!B25)&gt;MAX(fastSMA,slowSMA)+2,IF(SIGN(D24-E24)&lt;&gt;SIGN(D23-E23),IF(SIGN(D24-E24)&gt;0,"BUY","SELL"),""),"")</f>
        <v/>
      </c>
      <c r="G25" s="11"/>
      <c r="H25" s="11">
        <f>(data!B25/data!B24)-1</f>
        <v>-9.0233545647557811E-3</v>
      </c>
      <c r="I25" s="11">
        <f t="shared" si="1"/>
        <v>0</v>
      </c>
      <c r="J25" s="11">
        <f t="shared" si="2"/>
        <v>9.0233545647557811E-3</v>
      </c>
      <c r="K25" s="11">
        <f ca="1">IF(ROW(data!B25)&gt;rsi+1,100-100/(1+AVERAGE(OFFSET(I25,0,0,-rsi,1))/AVERAGE(OFFSET(J25,0,0,-rsi,1))),"")</f>
        <v>47.007262767806012</v>
      </c>
      <c r="L25" s="11"/>
      <c r="M25" s="11">
        <f t="shared" si="3"/>
        <v>0.99097664543524422</v>
      </c>
      <c r="N25" s="11">
        <f t="shared" ca="1" si="4"/>
        <v>0.97340980187695525</v>
      </c>
      <c r="S25" s="13" t="str">
        <f ca="1">pricein</f>
        <v/>
      </c>
      <c r="T25" s="13" t="str">
        <f ca="1">priceout</f>
        <v/>
      </c>
      <c r="U25" s="16" t="str">
        <f t="shared" ca="1" si="5"/>
        <v/>
      </c>
      <c r="V25" s="16" t="str">
        <f t="shared" ca="1" si="11"/>
        <v/>
      </c>
      <c r="W25" s="16" t="str">
        <f t="shared" ca="1" si="12"/>
        <v/>
      </c>
      <c r="X25" s="16">
        <f t="shared" ca="1" si="13"/>
        <v>1</v>
      </c>
      <c r="Y25" s="16"/>
      <c r="Z25" s="13" t="str">
        <f ca="1">priceincross</f>
        <v/>
      </c>
      <c r="AA25" s="13" t="str">
        <f ca="1">priceoutcross</f>
        <v/>
      </c>
      <c r="AB25" s="13" t="str">
        <f t="shared" ca="1" si="0"/>
        <v/>
      </c>
      <c r="AC25" s="13" t="str">
        <f t="shared" ca="1" si="14"/>
        <v/>
      </c>
      <c r="AD25" s="13" t="str">
        <f t="shared" ca="1" si="15"/>
        <v/>
      </c>
      <c r="AE25" s="13">
        <f t="shared" ca="1" si="16"/>
        <v>1</v>
      </c>
      <c r="AG25" s="32" t="str">
        <f ca="1">IF(ROW(data!B25)&gt;fib+1,MIN(OFFSET(data!B25,0,0,-fib,1)),"")</f>
        <v/>
      </c>
      <c r="AH25" s="32" t="str">
        <f ca="1">IF(ROW(data!B25)&gt;fib+1,MAX(OFFSET(data!B25,0,0,-fib,1)),"")</f>
        <v/>
      </c>
      <c r="AI25" s="32" t="str">
        <f t="shared" ca="1" si="6"/>
        <v/>
      </c>
      <c r="AJ25" s="31" t="str">
        <f t="shared" ca="1" si="7"/>
        <v/>
      </c>
      <c r="AK25" s="31" t="str">
        <f t="shared" ca="1" si="8"/>
        <v/>
      </c>
      <c r="AL25" s="31" t="str">
        <f t="shared" ca="1" si="9"/>
        <v/>
      </c>
      <c r="AM25" s="31" t="str">
        <f t="shared" ca="1" si="10"/>
        <v/>
      </c>
      <c r="AO25" s="32">
        <f t="shared" ca="1" si="17"/>
        <v>0</v>
      </c>
      <c r="AP25" s="32">
        <f t="shared" ca="1" si="18"/>
        <v>0</v>
      </c>
      <c r="AQ25" s="32">
        <f t="shared" ca="1" si="19"/>
        <v>0</v>
      </c>
      <c r="AR25" s="32">
        <f t="shared" ca="1" si="20"/>
        <v>0</v>
      </c>
    </row>
    <row r="26" spans="1:44">
      <c r="A26" s="10">
        <v>36928</v>
      </c>
      <c r="B26" s="11" t="str">
        <f ca="1">IF(ROW(data!B26)&gt;singleSMA,AVERAGE(OFFSET(data!B26,0,0,-singleSMA,1)),"")</f>
        <v/>
      </c>
      <c r="C26" s="11" t="str">
        <f>IF(ROW(data!B24)&gt;singleSMA+2,IF(SIGN(data!B25-indicators!B25)&lt;&gt;SIGN(data!B24-indicators!B24),IF(SIGN(data!B25-indicators!B25)&gt;0,"BUY","SELL"),""),"")</f>
        <v/>
      </c>
      <c r="D26" s="11">
        <f ca="1">IF(ROW(data!B26)&gt;fastSMA,AVERAGE(OFFSET(data!B26,0,0,-fastSMA,1)),"")</f>
        <v>18.9435</v>
      </c>
      <c r="E26" s="11" t="str">
        <f ca="1">IF(ROW(data!B26)&gt;slowSMA,AVERAGE(OFFSET(data!B26,0,0,-slowSMA,1)),"")</f>
        <v/>
      </c>
      <c r="F26" s="11" t="str">
        <f>IF(ROW(data!B26)&gt;MAX(fastSMA,slowSMA)+2,IF(SIGN(D25-E25)&lt;&gt;SIGN(D24-E24),IF(SIGN(D25-E25)&gt;0,"BUY","SELL"),""),"")</f>
        <v/>
      </c>
      <c r="G26" s="11"/>
      <c r="H26" s="11">
        <f>(data!B26/data!B25)-1</f>
        <v>1.4997321906802252E-2</v>
      </c>
      <c r="I26" s="11">
        <f t="shared" si="1"/>
        <v>1.4997321906802252E-2</v>
      </c>
      <c r="J26" s="11">
        <f t="shared" si="2"/>
        <v>0</v>
      </c>
      <c r="K26" s="11">
        <f ca="1">IF(ROW(data!B26)&gt;rsi+1,100-100/(1+AVERAGE(OFFSET(I26,0,0,-rsi,1))/AVERAGE(OFFSET(J26,0,0,-rsi,1))),"")</f>
        <v>51.846917392727107</v>
      </c>
      <c r="L26" s="11"/>
      <c r="M26" s="11">
        <f t="shared" si="3"/>
        <v>1.0149973219068023</v>
      </c>
      <c r="N26" s="11">
        <f t="shared" ca="1" si="4"/>
        <v>1.0079787234042556</v>
      </c>
      <c r="S26" s="13" t="str">
        <f ca="1">pricein</f>
        <v/>
      </c>
      <c r="T26" s="13" t="str">
        <f ca="1">priceout</f>
        <v/>
      </c>
      <c r="U26" s="16" t="str">
        <f t="shared" ca="1" si="5"/>
        <v/>
      </c>
      <c r="V26" s="16" t="str">
        <f t="shared" ca="1" si="11"/>
        <v/>
      </c>
      <c r="W26" s="16" t="str">
        <f t="shared" ca="1" si="12"/>
        <v/>
      </c>
      <c r="X26" s="16">
        <f t="shared" ca="1" si="13"/>
        <v>1</v>
      </c>
      <c r="Y26" s="16"/>
      <c r="Z26" s="13" t="str">
        <f ca="1">priceincross</f>
        <v/>
      </c>
      <c r="AA26" s="13" t="str">
        <f ca="1">priceoutcross</f>
        <v/>
      </c>
      <c r="AB26" s="13" t="str">
        <f t="shared" ca="1" si="0"/>
        <v/>
      </c>
      <c r="AC26" s="13" t="str">
        <f t="shared" ca="1" si="14"/>
        <v/>
      </c>
      <c r="AD26" s="13" t="str">
        <f t="shared" ca="1" si="15"/>
        <v/>
      </c>
      <c r="AE26" s="13">
        <f t="shared" ca="1" si="16"/>
        <v>1</v>
      </c>
      <c r="AG26" s="32" t="str">
        <f ca="1">IF(ROW(data!B26)&gt;fib+1,MIN(OFFSET(data!B26,0,0,-fib,1)),"")</f>
        <v/>
      </c>
      <c r="AH26" s="32" t="str">
        <f ca="1">IF(ROW(data!B26)&gt;fib+1,MAX(OFFSET(data!B26,0,0,-fib,1)),"")</f>
        <v/>
      </c>
      <c r="AI26" s="32" t="str">
        <f t="shared" ca="1" si="6"/>
        <v/>
      </c>
      <c r="AJ26" s="31" t="str">
        <f t="shared" ca="1" si="7"/>
        <v/>
      </c>
      <c r="AK26" s="31" t="str">
        <f t="shared" ca="1" si="8"/>
        <v/>
      </c>
      <c r="AL26" s="31" t="str">
        <f t="shared" ca="1" si="9"/>
        <v/>
      </c>
      <c r="AM26" s="31" t="str">
        <f t="shared" ca="1" si="10"/>
        <v/>
      </c>
      <c r="AO26" s="32">
        <f t="shared" ca="1" si="17"/>
        <v>0</v>
      </c>
      <c r="AP26" s="32">
        <f t="shared" ca="1" si="18"/>
        <v>0</v>
      </c>
      <c r="AQ26" s="32">
        <f t="shared" ca="1" si="19"/>
        <v>0</v>
      </c>
      <c r="AR26" s="32">
        <f t="shared" ca="1" si="20"/>
        <v>0</v>
      </c>
    </row>
    <row r="27" spans="1:44">
      <c r="A27" s="10">
        <v>36929</v>
      </c>
      <c r="B27" s="11" t="str">
        <f ca="1">IF(ROW(data!B27)&gt;singleSMA,AVERAGE(OFFSET(data!B27,0,0,-singleSMA,1)),"")</f>
        <v/>
      </c>
      <c r="C27" s="11" t="str">
        <f>IF(ROW(data!B25)&gt;singleSMA+2,IF(SIGN(data!B26-indicators!B26)&lt;&gt;SIGN(data!B25-indicators!B25),IF(SIGN(data!B26-indicators!B26)&gt;0,"BUY","SELL"),""),"")</f>
        <v/>
      </c>
      <c r="D27" s="11">
        <f ca="1">IF(ROW(data!B27)&gt;fastSMA,AVERAGE(OFFSET(data!B27,0,0,-fastSMA,1)),"")</f>
        <v>18.958999999999996</v>
      </c>
      <c r="E27" s="11" t="str">
        <f ca="1">IF(ROW(data!B27)&gt;slowSMA,AVERAGE(OFFSET(data!B27,0,0,-slowSMA,1)),"")</f>
        <v/>
      </c>
      <c r="F27" s="11" t="str">
        <f>IF(ROW(data!B27)&gt;MAX(fastSMA,slowSMA)+2,IF(SIGN(D26-E26)&lt;&gt;SIGN(D25-E25),IF(SIGN(D26-E26)&gt;0,"BUY","SELL"),""),"")</f>
        <v/>
      </c>
      <c r="G27" s="11"/>
      <c r="H27" s="11">
        <f>(data!B27/data!B26)-1</f>
        <v>-3.1662269129286713E-3</v>
      </c>
      <c r="I27" s="11">
        <f t="shared" si="1"/>
        <v>0</v>
      </c>
      <c r="J27" s="11">
        <f t="shared" si="2"/>
        <v>3.1662269129286713E-3</v>
      </c>
      <c r="K27" s="11">
        <f ca="1">IF(ROW(data!B27)&gt;rsi+1,100-100/(1+AVERAGE(OFFSET(I27,0,0,-rsi,1))/AVERAGE(OFFSET(J27,0,0,-rsi,1))),"")</f>
        <v>53.118218680962798</v>
      </c>
      <c r="L27" s="11"/>
      <c r="M27" s="11">
        <f t="shared" si="3"/>
        <v>0.99683377308707133</v>
      </c>
      <c r="N27" s="11">
        <f t="shared" ca="1" si="4"/>
        <v>1.0166846071044131</v>
      </c>
      <c r="S27" s="13" t="str">
        <f ca="1">pricein</f>
        <v/>
      </c>
      <c r="T27" s="13" t="str">
        <f ca="1">priceout</f>
        <v/>
      </c>
      <c r="U27" s="16" t="str">
        <f t="shared" ca="1" si="5"/>
        <v/>
      </c>
      <c r="V27" s="16" t="str">
        <f t="shared" ca="1" si="11"/>
        <v/>
      </c>
      <c r="W27" s="16" t="str">
        <f t="shared" ca="1" si="12"/>
        <v/>
      </c>
      <c r="X27" s="16">
        <f t="shared" ca="1" si="13"/>
        <v>1</v>
      </c>
      <c r="Y27" s="16"/>
      <c r="Z27" s="13" t="str">
        <f ca="1">priceincross</f>
        <v/>
      </c>
      <c r="AA27" s="13" t="str">
        <f ca="1">priceoutcross</f>
        <v/>
      </c>
      <c r="AB27" s="13" t="str">
        <f t="shared" ca="1" si="0"/>
        <v/>
      </c>
      <c r="AC27" s="13" t="str">
        <f t="shared" ca="1" si="14"/>
        <v/>
      </c>
      <c r="AD27" s="13" t="str">
        <f t="shared" ca="1" si="15"/>
        <v/>
      </c>
      <c r="AE27" s="13">
        <f t="shared" ca="1" si="16"/>
        <v>1</v>
      </c>
      <c r="AG27" s="32" t="str">
        <f ca="1">IF(ROW(data!B27)&gt;fib+1,MIN(OFFSET(data!B27,0,0,-fib,1)),"")</f>
        <v/>
      </c>
      <c r="AH27" s="32" t="str">
        <f ca="1">IF(ROW(data!B27)&gt;fib+1,MAX(OFFSET(data!B27,0,0,-fib,1)),"")</f>
        <v/>
      </c>
      <c r="AI27" s="32" t="str">
        <f t="shared" ca="1" si="6"/>
        <v/>
      </c>
      <c r="AJ27" s="31" t="str">
        <f t="shared" ca="1" si="7"/>
        <v/>
      </c>
      <c r="AK27" s="31" t="str">
        <f t="shared" ca="1" si="8"/>
        <v/>
      </c>
      <c r="AL27" s="31" t="str">
        <f t="shared" ca="1" si="9"/>
        <v/>
      </c>
      <c r="AM27" s="31" t="str">
        <f t="shared" ca="1" si="10"/>
        <v/>
      </c>
      <c r="AO27" s="32">
        <f t="shared" ca="1" si="17"/>
        <v>0</v>
      </c>
      <c r="AP27" s="32">
        <f t="shared" ca="1" si="18"/>
        <v>0</v>
      </c>
      <c r="AQ27" s="32">
        <f t="shared" ca="1" si="19"/>
        <v>0</v>
      </c>
      <c r="AR27" s="32">
        <f t="shared" ca="1" si="20"/>
        <v>0</v>
      </c>
    </row>
    <row r="28" spans="1:44">
      <c r="A28" s="10">
        <v>36930</v>
      </c>
      <c r="B28" s="11" t="str">
        <f ca="1">IF(ROW(data!B28)&gt;singleSMA,AVERAGE(OFFSET(data!B28,0,0,-singleSMA,1)),"")</f>
        <v/>
      </c>
      <c r="C28" s="11" t="str">
        <f>IF(ROW(data!B26)&gt;singleSMA+2,IF(SIGN(data!B27-indicators!B27)&lt;&gt;SIGN(data!B26-indicators!B26),IF(SIGN(data!B27-indicators!B27)&gt;0,"BUY","SELL"),""),"")</f>
        <v/>
      </c>
      <c r="D28" s="11">
        <f ca="1">IF(ROW(data!B28)&gt;fastSMA,AVERAGE(OFFSET(data!B28,0,0,-fastSMA,1)),"")</f>
        <v>18.9345</v>
      </c>
      <c r="E28" s="11" t="str">
        <f ca="1">IF(ROW(data!B28)&gt;slowSMA,AVERAGE(OFFSET(data!B28,0,0,-slowSMA,1)),"")</f>
        <v/>
      </c>
      <c r="F28" s="11" t="str">
        <f>IF(ROW(data!B28)&gt;MAX(fastSMA,slowSMA)+2,IF(SIGN(D27-E27)&lt;&gt;SIGN(D26-E26),IF(SIGN(D27-E27)&gt;0,"BUY","SELL"),""),"")</f>
        <v/>
      </c>
      <c r="G28" s="11"/>
      <c r="H28" s="11">
        <f>(data!B28/data!B27)-1</f>
        <v>1.3234515616728393E-2</v>
      </c>
      <c r="I28" s="11">
        <f t="shared" si="1"/>
        <v>1.3234515616728393E-2</v>
      </c>
      <c r="J28" s="11">
        <f t="shared" si="2"/>
        <v>0</v>
      </c>
      <c r="K28" s="11">
        <f ca="1">IF(ROW(data!B28)&gt;rsi+1,100-100/(1+AVERAGE(OFFSET(I28,0,0,-rsi,1))/AVERAGE(OFFSET(J28,0,0,-rsi,1))),"")</f>
        <v>46.462410197759951</v>
      </c>
      <c r="L28" s="11"/>
      <c r="M28" s="11">
        <f t="shared" si="3"/>
        <v>1.0132345156167284</v>
      </c>
      <c r="N28" s="11">
        <f t="shared" ca="1" si="4"/>
        <v>0.97503820682628672</v>
      </c>
      <c r="S28" s="13" t="str">
        <f ca="1">pricein</f>
        <v/>
      </c>
      <c r="T28" s="13" t="str">
        <f ca="1">priceout</f>
        <v/>
      </c>
      <c r="U28" s="16" t="str">
        <f t="shared" ca="1" si="5"/>
        <v/>
      </c>
      <c r="V28" s="16" t="str">
        <f t="shared" ca="1" si="11"/>
        <v/>
      </c>
      <c r="W28" s="16" t="str">
        <f t="shared" ca="1" si="12"/>
        <v/>
      </c>
      <c r="X28" s="16">
        <f t="shared" ca="1" si="13"/>
        <v>1</v>
      </c>
      <c r="Y28" s="16"/>
      <c r="Z28" s="13" t="str">
        <f ca="1">priceincross</f>
        <v/>
      </c>
      <c r="AA28" s="13" t="str">
        <f ca="1">priceoutcross</f>
        <v/>
      </c>
      <c r="AB28" s="13" t="str">
        <f t="shared" ca="1" si="0"/>
        <v/>
      </c>
      <c r="AC28" s="13" t="str">
        <f t="shared" ca="1" si="14"/>
        <v/>
      </c>
      <c r="AD28" s="13" t="str">
        <f t="shared" ca="1" si="15"/>
        <v/>
      </c>
      <c r="AE28" s="13">
        <f t="shared" ca="1" si="16"/>
        <v>1</v>
      </c>
      <c r="AG28" s="32" t="str">
        <f ca="1">IF(ROW(data!B28)&gt;fib+1,MIN(OFFSET(data!B28,0,0,-fib,1)),"")</f>
        <v/>
      </c>
      <c r="AH28" s="32" t="str">
        <f ca="1">IF(ROW(data!B28)&gt;fib+1,MAX(OFFSET(data!B28,0,0,-fib,1)),"")</f>
        <v/>
      </c>
      <c r="AI28" s="32" t="str">
        <f t="shared" ca="1" si="6"/>
        <v/>
      </c>
      <c r="AJ28" s="31" t="str">
        <f t="shared" ca="1" si="7"/>
        <v/>
      </c>
      <c r="AK28" s="31" t="str">
        <f t="shared" ca="1" si="8"/>
        <v/>
      </c>
      <c r="AL28" s="31" t="str">
        <f t="shared" ca="1" si="9"/>
        <v/>
      </c>
      <c r="AM28" s="31" t="str">
        <f t="shared" ca="1" si="10"/>
        <v/>
      </c>
      <c r="AO28" s="32">
        <f t="shared" ca="1" si="17"/>
        <v>0</v>
      </c>
      <c r="AP28" s="32">
        <f t="shared" ca="1" si="18"/>
        <v>0</v>
      </c>
      <c r="AQ28" s="32">
        <f t="shared" ca="1" si="19"/>
        <v>0</v>
      </c>
      <c r="AR28" s="32">
        <f t="shared" ca="1" si="20"/>
        <v>0</v>
      </c>
    </row>
    <row r="29" spans="1:44">
      <c r="A29" s="10">
        <v>36931</v>
      </c>
      <c r="B29" s="11" t="str">
        <f ca="1">IF(ROW(data!B29)&gt;singleSMA,AVERAGE(OFFSET(data!B29,0,0,-singleSMA,1)),"")</f>
        <v/>
      </c>
      <c r="C29" s="11" t="str">
        <f>IF(ROW(data!B27)&gt;singleSMA+2,IF(SIGN(data!B28-indicators!B28)&lt;&gt;SIGN(data!B27-indicators!B27),IF(SIGN(data!B28-indicators!B28)&gt;0,"BUY","SELL"),""),"")</f>
        <v/>
      </c>
      <c r="D29" s="11">
        <f ca="1">IF(ROW(data!B29)&gt;fastSMA,AVERAGE(OFFSET(data!B29,0,0,-fastSMA,1)),"")</f>
        <v>18.894499999999997</v>
      </c>
      <c r="E29" s="11" t="str">
        <f ca="1">IF(ROW(data!B29)&gt;slowSMA,AVERAGE(OFFSET(data!B29,0,0,-slowSMA,1)),"")</f>
        <v/>
      </c>
      <c r="F29" s="11" t="str">
        <f>IF(ROW(data!B29)&gt;MAX(fastSMA,slowSMA)+2,IF(SIGN(D28-E28)&lt;&gt;SIGN(D27-E27),IF(SIGN(D28-E28)&gt;0,"BUY","SELL"),""),"")</f>
        <v/>
      </c>
      <c r="G29" s="11"/>
      <c r="H29" s="11">
        <f>(data!B29/data!B28)-1</f>
        <v>-3.6572622779519337E-3</v>
      </c>
      <c r="I29" s="11">
        <f t="shared" si="1"/>
        <v>0</v>
      </c>
      <c r="J29" s="11">
        <f t="shared" si="2"/>
        <v>3.6572622779519337E-3</v>
      </c>
      <c r="K29" s="11">
        <f ca="1">IF(ROW(data!B29)&gt;rsi+1,100-100/(1+AVERAGE(OFFSET(I29,0,0,-rsi,1))/AVERAGE(OFFSET(J29,0,0,-rsi,1))),"")</f>
        <v>43.679515398317982</v>
      </c>
      <c r="L29" s="11"/>
      <c r="M29" s="11">
        <f t="shared" si="3"/>
        <v>0.99634273772204807</v>
      </c>
      <c r="N29" s="11">
        <f t="shared" ca="1" si="4"/>
        <v>0.95973829894313023</v>
      </c>
      <c r="S29" s="13" t="str">
        <f ca="1">pricein</f>
        <v/>
      </c>
      <c r="T29" s="13" t="str">
        <f ca="1">priceout</f>
        <v/>
      </c>
      <c r="U29" s="16" t="str">
        <f t="shared" ca="1" si="5"/>
        <v/>
      </c>
      <c r="V29" s="16" t="str">
        <f t="shared" ca="1" si="11"/>
        <v/>
      </c>
      <c r="W29" s="16" t="str">
        <f t="shared" ca="1" si="12"/>
        <v/>
      </c>
      <c r="X29" s="16">
        <f t="shared" ca="1" si="13"/>
        <v>1</v>
      </c>
      <c r="Y29" s="16"/>
      <c r="Z29" s="13" t="str">
        <f ca="1">priceincross</f>
        <v/>
      </c>
      <c r="AA29" s="13" t="str">
        <f ca="1">priceoutcross</f>
        <v/>
      </c>
      <c r="AB29" s="13" t="str">
        <f t="shared" ca="1" si="0"/>
        <v/>
      </c>
      <c r="AC29" s="13" t="str">
        <f t="shared" ca="1" si="14"/>
        <v/>
      </c>
      <c r="AD29" s="13" t="str">
        <f t="shared" ca="1" si="15"/>
        <v/>
      </c>
      <c r="AE29" s="13">
        <f t="shared" ca="1" si="16"/>
        <v>1</v>
      </c>
      <c r="AG29" s="32" t="str">
        <f ca="1">IF(ROW(data!B29)&gt;fib+1,MIN(OFFSET(data!B29,0,0,-fib,1)),"")</f>
        <v/>
      </c>
      <c r="AH29" s="32" t="str">
        <f ca="1">IF(ROW(data!B29)&gt;fib+1,MAX(OFFSET(data!B29,0,0,-fib,1)),"")</f>
        <v/>
      </c>
      <c r="AI29" s="32" t="str">
        <f t="shared" ca="1" si="6"/>
        <v/>
      </c>
      <c r="AJ29" s="31" t="str">
        <f t="shared" ca="1" si="7"/>
        <v/>
      </c>
      <c r="AK29" s="31" t="str">
        <f t="shared" ca="1" si="8"/>
        <v/>
      </c>
      <c r="AL29" s="31" t="str">
        <f t="shared" ca="1" si="9"/>
        <v/>
      </c>
      <c r="AM29" s="31" t="str">
        <f t="shared" ca="1" si="10"/>
        <v/>
      </c>
      <c r="AO29" s="32">
        <f t="shared" ca="1" si="17"/>
        <v>0</v>
      </c>
      <c r="AP29" s="32">
        <f t="shared" ca="1" si="18"/>
        <v>0</v>
      </c>
      <c r="AQ29" s="32">
        <f t="shared" ca="1" si="19"/>
        <v>0</v>
      </c>
      <c r="AR29" s="32">
        <f t="shared" ca="1" si="20"/>
        <v>0</v>
      </c>
    </row>
    <row r="30" spans="1:44">
      <c r="A30" s="10">
        <v>36934</v>
      </c>
      <c r="B30" s="11" t="str">
        <f ca="1">IF(ROW(data!B30)&gt;singleSMA,AVERAGE(OFFSET(data!B30,0,0,-singleSMA,1)),"")</f>
        <v/>
      </c>
      <c r="C30" s="11" t="str">
        <f>IF(ROW(data!B28)&gt;singleSMA+2,IF(SIGN(data!B29-indicators!B29)&lt;&gt;SIGN(data!B28-indicators!B28),IF(SIGN(data!B29-indicators!B29)&gt;0,"BUY","SELL"),""),"")</f>
        <v/>
      </c>
      <c r="D30" s="11">
        <f ca="1">IF(ROW(data!B30)&gt;fastSMA,AVERAGE(OFFSET(data!B30,0,0,-fastSMA,1)),"")</f>
        <v>18.882999999999999</v>
      </c>
      <c r="E30" s="11" t="str">
        <f ca="1">IF(ROW(data!B30)&gt;slowSMA,AVERAGE(OFFSET(data!B30,0,0,-slowSMA,1)),"")</f>
        <v/>
      </c>
      <c r="F30" s="11" t="str">
        <f>IF(ROW(data!B30)&gt;MAX(fastSMA,slowSMA)+2,IF(SIGN(D29-E29)&lt;&gt;SIGN(D28-E28),IF(SIGN(D29-E29)&gt;0,"BUY","SELL"),""),"")</f>
        <v/>
      </c>
      <c r="G30" s="11"/>
      <c r="H30" s="11">
        <f>(data!B30/data!B29)-1</f>
        <v>-6.8169900367067715E-3</v>
      </c>
      <c r="I30" s="11">
        <f t="shared" si="1"/>
        <v>0</v>
      </c>
      <c r="J30" s="11">
        <f t="shared" si="2"/>
        <v>6.8169900367067715E-3</v>
      </c>
      <c r="K30" s="11">
        <f ca="1">IF(ROW(data!B30)&gt;rsi+1,100-100/(1+AVERAGE(OFFSET(I30,0,0,-rsi,1))/AVERAGE(OFFSET(J30,0,0,-rsi,1))),"")</f>
        <v>48.312666555441538</v>
      </c>
      <c r="L30" s="11"/>
      <c r="M30" s="11">
        <f t="shared" si="3"/>
        <v>0.99318300996329323</v>
      </c>
      <c r="N30" s="11">
        <f t="shared" ca="1" si="4"/>
        <v>0.98800208659363609</v>
      </c>
      <c r="S30" s="13" t="str">
        <f ca="1">pricein</f>
        <v/>
      </c>
      <c r="T30" s="13" t="str">
        <f ca="1">priceout</f>
        <v/>
      </c>
      <c r="U30" s="16" t="str">
        <f t="shared" ca="1" si="5"/>
        <v/>
      </c>
      <c r="V30" s="16" t="str">
        <f t="shared" ca="1" si="11"/>
        <v/>
      </c>
      <c r="W30" s="16" t="str">
        <f t="shared" ca="1" si="12"/>
        <v/>
      </c>
      <c r="X30" s="16">
        <f t="shared" ca="1" si="13"/>
        <v>1</v>
      </c>
      <c r="Y30" s="16"/>
      <c r="Z30" s="13" t="str">
        <f ca="1">priceincross</f>
        <v/>
      </c>
      <c r="AA30" s="13" t="str">
        <f ca="1">priceoutcross</f>
        <v/>
      </c>
      <c r="AB30" s="13" t="str">
        <f t="shared" ca="1" si="0"/>
        <v/>
      </c>
      <c r="AC30" s="13" t="str">
        <f t="shared" ca="1" si="14"/>
        <v/>
      </c>
      <c r="AD30" s="13" t="str">
        <f t="shared" ca="1" si="15"/>
        <v/>
      </c>
      <c r="AE30" s="13">
        <f t="shared" ca="1" si="16"/>
        <v>1</v>
      </c>
      <c r="AG30" s="32" t="str">
        <f ca="1">IF(ROW(data!B30)&gt;fib+1,MIN(OFFSET(data!B30,0,0,-fib,1)),"")</f>
        <v/>
      </c>
      <c r="AH30" s="32" t="str">
        <f ca="1">IF(ROW(data!B30)&gt;fib+1,MAX(OFFSET(data!B30,0,0,-fib,1)),"")</f>
        <v/>
      </c>
      <c r="AI30" s="32" t="str">
        <f t="shared" ca="1" si="6"/>
        <v/>
      </c>
      <c r="AJ30" s="31" t="str">
        <f t="shared" ca="1" si="7"/>
        <v/>
      </c>
      <c r="AK30" s="31" t="str">
        <f t="shared" ca="1" si="8"/>
        <v/>
      </c>
      <c r="AL30" s="31" t="str">
        <f t="shared" ca="1" si="9"/>
        <v/>
      </c>
      <c r="AM30" s="31" t="str">
        <f t="shared" ca="1" si="10"/>
        <v/>
      </c>
      <c r="AO30" s="32">
        <f t="shared" ca="1" si="17"/>
        <v>0</v>
      </c>
      <c r="AP30" s="32">
        <f t="shared" ca="1" si="18"/>
        <v>0</v>
      </c>
      <c r="AQ30" s="32">
        <f t="shared" ca="1" si="19"/>
        <v>0</v>
      </c>
      <c r="AR30" s="32">
        <f t="shared" ca="1" si="20"/>
        <v>0</v>
      </c>
    </row>
    <row r="31" spans="1:44">
      <c r="A31" s="10">
        <v>36935</v>
      </c>
      <c r="B31" s="11" t="str">
        <f ca="1">IF(ROW(data!B31)&gt;singleSMA,AVERAGE(OFFSET(data!B31,0,0,-singleSMA,1)),"")</f>
        <v/>
      </c>
      <c r="C31" s="11" t="str">
        <f>IF(ROW(data!B29)&gt;singleSMA+2,IF(SIGN(data!B30-indicators!B30)&lt;&gt;SIGN(data!B29-indicators!B29),IF(SIGN(data!B30-indicators!B30)&gt;0,"BUY","SELL"),""),"")</f>
        <v/>
      </c>
      <c r="D31" s="11">
        <f ca="1">IF(ROW(data!B31)&gt;fastSMA,AVERAGE(OFFSET(data!B31,0,0,-fastSMA,1)),"")</f>
        <v>18.878999999999998</v>
      </c>
      <c r="E31" s="11" t="str">
        <f ca="1">IF(ROW(data!B31)&gt;slowSMA,AVERAGE(OFFSET(data!B31,0,0,-slowSMA,1)),"")</f>
        <v/>
      </c>
      <c r="F31" s="11" t="str">
        <f>IF(ROW(data!B31)&gt;MAX(fastSMA,slowSMA)+2,IF(SIGN(D30-E30)&lt;&gt;SIGN(D29-E29),IF(SIGN(D30-E30)&gt;0,"BUY","SELL"),""),"")</f>
        <v/>
      </c>
      <c r="G31" s="11"/>
      <c r="H31" s="11">
        <f>(data!B31/data!B30)-1</f>
        <v>4.7518479408659164E-3</v>
      </c>
      <c r="I31" s="11">
        <f t="shared" si="1"/>
        <v>4.7518479408659164E-3</v>
      </c>
      <c r="J31" s="11">
        <f t="shared" si="2"/>
        <v>0</v>
      </c>
      <c r="K31" s="11">
        <f ca="1">IF(ROW(data!B31)&gt;rsi+1,100-100/(1+AVERAGE(OFFSET(I31,0,0,-rsi,1))/AVERAGE(OFFSET(J31,0,0,-rsi,1))),"")</f>
        <v>49.785225284336235</v>
      </c>
      <c r="L31" s="11"/>
      <c r="M31" s="11">
        <f t="shared" si="3"/>
        <v>1.0047518479408659</v>
      </c>
      <c r="N31" s="11">
        <f t="shared" ca="1" si="4"/>
        <v>0.99581371009942488</v>
      </c>
      <c r="S31" s="13" t="str">
        <f ca="1">pricein</f>
        <v/>
      </c>
      <c r="T31" s="13" t="str">
        <f ca="1">priceout</f>
        <v/>
      </c>
      <c r="U31" s="16" t="str">
        <f t="shared" ca="1" si="5"/>
        <v/>
      </c>
      <c r="V31" s="16" t="str">
        <f t="shared" ca="1" si="11"/>
        <v/>
      </c>
      <c r="W31" s="16" t="str">
        <f t="shared" ca="1" si="12"/>
        <v/>
      </c>
      <c r="X31" s="16">
        <f t="shared" ca="1" si="13"/>
        <v>1</v>
      </c>
      <c r="Y31" s="16"/>
      <c r="Z31" s="13" t="str">
        <f ca="1">priceincross</f>
        <v/>
      </c>
      <c r="AA31" s="13" t="str">
        <f ca="1">priceoutcross</f>
        <v/>
      </c>
      <c r="AB31" s="13" t="str">
        <f t="shared" ca="1" si="0"/>
        <v/>
      </c>
      <c r="AC31" s="13" t="str">
        <f t="shared" ca="1" si="14"/>
        <v/>
      </c>
      <c r="AD31" s="13" t="str">
        <f t="shared" ca="1" si="15"/>
        <v/>
      </c>
      <c r="AE31" s="13">
        <f t="shared" ca="1" si="16"/>
        <v>1</v>
      </c>
      <c r="AG31" s="32" t="str">
        <f ca="1">IF(ROW(data!B31)&gt;fib+1,MIN(OFFSET(data!B31,0,0,-fib,1)),"")</f>
        <v/>
      </c>
      <c r="AH31" s="32" t="str">
        <f ca="1">IF(ROW(data!B31)&gt;fib+1,MAX(OFFSET(data!B31,0,0,-fib,1)),"")</f>
        <v/>
      </c>
      <c r="AI31" s="32" t="str">
        <f t="shared" ca="1" si="6"/>
        <v/>
      </c>
      <c r="AJ31" s="31" t="str">
        <f t="shared" ca="1" si="7"/>
        <v/>
      </c>
      <c r="AK31" s="31" t="str">
        <f t="shared" ca="1" si="8"/>
        <v/>
      </c>
      <c r="AL31" s="31" t="str">
        <f t="shared" ca="1" si="9"/>
        <v/>
      </c>
      <c r="AM31" s="31" t="str">
        <f t="shared" ca="1" si="10"/>
        <v/>
      </c>
      <c r="AO31" s="32">
        <f t="shared" ca="1" si="17"/>
        <v>0</v>
      </c>
      <c r="AP31" s="32">
        <f t="shared" ca="1" si="18"/>
        <v>0</v>
      </c>
      <c r="AQ31" s="32">
        <f t="shared" ca="1" si="19"/>
        <v>0</v>
      </c>
      <c r="AR31" s="32">
        <f t="shared" ca="1" si="20"/>
        <v>0</v>
      </c>
    </row>
    <row r="32" spans="1:44">
      <c r="A32" s="10">
        <v>36936</v>
      </c>
      <c r="B32" s="11" t="str">
        <f ca="1">IF(ROW(data!B32)&gt;singleSMA,AVERAGE(OFFSET(data!B32,0,0,-singleSMA,1)),"")</f>
        <v/>
      </c>
      <c r="C32" s="11" t="str">
        <f>IF(ROW(data!B30)&gt;singleSMA+2,IF(SIGN(data!B31-indicators!B31)&lt;&gt;SIGN(data!B30-indicators!B30),IF(SIGN(data!B31-indicators!B31)&gt;0,"BUY","SELL"),""),"")</f>
        <v/>
      </c>
      <c r="D32" s="11">
        <f ca="1">IF(ROW(data!B32)&gt;fastSMA,AVERAGE(OFFSET(data!B32,0,0,-fastSMA,1)),"")</f>
        <v>18.866999999999997</v>
      </c>
      <c r="E32" s="11" t="str">
        <f ca="1">IF(ROW(data!B32)&gt;slowSMA,AVERAGE(OFFSET(data!B32,0,0,-slowSMA,1)),"")</f>
        <v/>
      </c>
      <c r="F32" s="11" t="str">
        <f>IF(ROW(data!B32)&gt;MAX(fastSMA,slowSMA)+2,IF(SIGN(D31-E31)&lt;&gt;SIGN(D30-E30),IF(SIGN(D31-E31)&gt;0,"BUY","SELL"),""),"")</f>
        <v/>
      </c>
      <c r="G32" s="11"/>
      <c r="H32" s="11">
        <f>(data!B32/data!B31)-1</f>
        <v>6.8313189700472954E-3</v>
      </c>
      <c r="I32" s="11">
        <f t="shared" si="1"/>
        <v>6.8313189700472954E-3</v>
      </c>
      <c r="J32" s="11">
        <f t="shared" si="2"/>
        <v>0</v>
      </c>
      <c r="K32" s="11">
        <f ca="1">IF(ROW(data!B32)&gt;rsi+1,100-100/(1+AVERAGE(OFFSET(I32,0,0,-rsi,1))/AVERAGE(OFFSET(J32,0,0,-rsi,1))),"")</f>
        <v>48.18072535225874</v>
      </c>
      <c r="L32" s="11"/>
      <c r="M32" s="11">
        <f t="shared" si="3"/>
        <v>1.0068313189700473</v>
      </c>
      <c r="N32" s="11">
        <f t="shared" ca="1" si="4"/>
        <v>0.98762886597938171</v>
      </c>
      <c r="S32" s="13" t="str">
        <f ca="1">pricein</f>
        <v/>
      </c>
      <c r="T32" s="13" t="str">
        <f ca="1">priceout</f>
        <v/>
      </c>
      <c r="U32" s="16" t="str">
        <f t="shared" ca="1" si="5"/>
        <v/>
      </c>
      <c r="V32" s="16" t="str">
        <f t="shared" ca="1" si="11"/>
        <v/>
      </c>
      <c r="W32" s="16" t="str">
        <f t="shared" ca="1" si="12"/>
        <v/>
      </c>
      <c r="X32" s="16">
        <f t="shared" ca="1" si="13"/>
        <v>1</v>
      </c>
      <c r="Y32" s="16"/>
      <c r="Z32" s="13" t="str">
        <f ca="1">priceincross</f>
        <v/>
      </c>
      <c r="AA32" s="13" t="str">
        <f ca="1">priceoutcross</f>
        <v/>
      </c>
      <c r="AB32" s="13" t="str">
        <f t="shared" ca="1" si="0"/>
        <v/>
      </c>
      <c r="AC32" s="13" t="str">
        <f t="shared" ca="1" si="14"/>
        <v/>
      </c>
      <c r="AD32" s="13" t="str">
        <f t="shared" ca="1" si="15"/>
        <v/>
      </c>
      <c r="AE32" s="13">
        <f t="shared" ca="1" si="16"/>
        <v>1</v>
      </c>
      <c r="AG32" s="32" t="str">
        <f ca="1">IF(ROW(data!B32)&gt;fib+1,MIN(OFFSET(data!B32,0,0,-fib,1)),"")</f>
        <v/>
      </c>
      <c r="AH32" s="32" t="str">
        <f ca="1">IF(ROW(data!B32)&gt;fib+1,MAX(OFFSET(data!B32,0,0,-fib,1)),"")</f>
        <v/>
      </c>
      <c r="AI32" s="32" t="str">
        <f t="shared" ca="1" si="6"/>
        <v/>
      </c>
      <c r="AJ32" s="31" t="str">
        <f t="shared" ca="1" si="7"/>
        <v/>
      </c>
      <c r="AK32" s="31" t="str">
        <f t="shared" ca="1" si="8"/>
        <v/>
      </c>
      <c r="AL32" s="31" t="str">
        <f t="shared" ca="1" si="9"/>
        <v/>
      </c>
      <c r="AM32" s="31" t="str">
        <f t="shared" ca="1" si="10"/>
        <v/>
      </c>
      <c r="AO32" s="32">
        <f t="shared" ca="1" si="17"/>
        <v>0</v>
      </c>
      <c r="AP32" s="32">
        <f t="shared" ca="1" si="18"/>
        <v>0</v>
      </c>
      <c r="AQ32" s="32">
        <f t="shared" ca="1" si="19"/>
        <v>0</v>
      </c>
      <c r="AR32" s="32">
        <f t="shared" ca="1" si="20"/>
        <v>0</v>
      </c>
    </row>
    <row r="33" spans="1:44">
      <c r="A33" s="10">
        <v>36937</v>
      </c>
      <c r="B33" s="11" t="str">
        <f ca="1">IF(ROW(data!B33)&gt;singleSMA,AVERAGE(OFFSET(data!B33,0,0,-singleSMA,1)),"")</f>
        <v/>
      </c>
      <c r="C33" s="11" t="str">
        <f>IF(ROW(data!B31)&gt;singleSMA+2,IF(SIGN(data!B32-indicators!B32)&lt;&gt;SIGN(data!B31-indicators!B31),IF(SIGN(data!B32-indicators!B32)&gt;0,"BUY","SELL"),""),"")</f>
        <v/>
      </c>
      <c r="D33" s="11">
        <f ca="1">IF(ROW(data!B33)&gt;fastSMA,AVERAGE(OFFSET(data!B33,0,0,-fastSMA,1)),"")</f>
        <v>18.839500000000001</v>
      </c>
      <c r="E33" s="11" t="str">
        <f ca="1">IF(ROW(data!B33)&gt;slowSMA,AVERAGE(OFFSET(data!B33,0,0,-slowSMA,1)),"")</f>
        <v/>
      </c>
      <c r="F33" s="11" t="str">
        <f>IF(ROW(data!B33)&gt;MAX(fastSMA,slowSMA)+2,IF(SIGN(D32-E32)&lt;&gt;SIGN(D31-E31),IF(SIGN(D32-E32)&gt;0,"BUY","SELL"),""),"")</f>
        <v/>
      </c>
      <c r="G33" s="11"/>
      <c r="H33" s="11">
        <f>(data!B33/data!B32)-1</f>
        <v>-9.394572025052228E-3</v>
      </c>
      <c r="I33" s="11">
        <f t="shared" si="1"/>
        <v>0</v>
      </c>
      <c r="J33" s="11">
        <f t="shared" si="2"/>
        <v>9.394572025052228E-3</v>
      </c>
      <c r="K33" s="11">
        <f ca="1">IF(ROW(data!B33)&gt;rsi+1,100-100/(1+AVERAGE(OFFSET(I33,0,0,-rsi,1))/AVERAGE(OFFSET(J33,0,0,-rsi,1))),"")</f>
        <v>45.148908941162873</v>
      </c>
      <c r="L33" s="11"/>
      <c r="M33" s="11">
        <f t="shared" si="3"/>
        <v>0.99060542797494777</v>
      </c>
      <c r="N33" s="11">
        <f t="shared" ca="1" si="4"/>
        <v>0.97183819764464918</v>
      </c>
      <c r="S33" s="13" t="str">
        <f ca="1">pricein</f>
        <v/>
      </c>
      <c r="T33" s="13" t="str">
        <f ca="1">priceout</f>
        <v/>
      </c>
      <c r="U33" s="16" t="str">
        <f t="shared" ca="1" si="5"/>
        <v/>
      </c>
      <c r="V33" s="16" t="str">
        <f t="shared" ca="1" si="11"/>
        <v/>
      </c>
      <c r="W33" s="16" t="str">
        <f t="shared" ca="1" si="12"/>
        <v/>
      </c>
      <c r="X33" s="16">
        <f t="shared" ca="1" si="13"/>
        <v>1</v>
      </c>
      <c r="Y33" s="16"/>
      <c r="Z33" s="13" t="str">
        <f ca="1">priceincross</f>
        <v/>
      </c>
      <c r="AA33" s="13" t="str">
        <f ca="1">priceoutcross</f>
        <v/>
      </c>
      <c r="AB33" s="13" t="str">
        <f t="shared" ca="1" si="0"/>
        <v/>
      </c>
      <c r="AC33" s="13" t="str">
        <f t="shared" ca="1" si="14"/>
        <v/>
      </c>
      <c r="AD33" s="13" t="str">
        <f t="shared" ca="1" si="15"/>
        <v/>
      </c>
      <c r="AE33" s="13">
        <f t="shared" ca="1" si="16"/>
        <v>1</v>
      </c>
      <c r="AG33" s="32" t="str">
        <f ca="1">IF(ROW(data!B33)&gt;fib+1,MIN(OFFSET(data!B33,0,0,-fib,1)),"")</f>
        <v/>
      </c>
      <c r="AH33" s="32" t="str">
        <f ca="1">IF(ROW(data!B33)&gt;fib+1,MAX(OFFSET(data!B33,0,0,-fib,1)),"")</f>
        <v/>
      </c>
      <c r="AI33" s="32" t="str">
        <f t="shared" ca="1" si="6"/>
        <v/>
      </c>
      <c r="AJ33" s="31" t="str">
        <f t="shared" ca="1" si="7"/>
        <v/>
      </c>
      <c r="AK33" s="31" t="str">
        <f t="shared" ca="1" si="8"/>
        <v/>
      </c>
      <c r="AL33" s="31" t="str">
        <f t="shared" ca="1" si="9"/>
        <v/>
      </c>
      <c r="AM33" s="31" t="str">
        <f t="shared" ca="1" si="10"/>
        <v/>
      </c>
      <c r="AO33" s="32">
        <f t="shared" ca="1" si="17"/>
        <v>0</v>
      </c>
      <c r="AP33" s="32">
        <f t="shared" ca="1" si="18"/>
        <v>0</v>
      </c>
      <c r="AQ33" s="32">
        <f t="shared" ca="1" si="19"/>
        <v>0</v>
      </c>
      <c r="AR33" s="32">
        <f t="shared" ca="1" si="20"/>
        <v>0</v>
      </c>
    </row>
    <row r="34" spans="1:44">
      <c r="A34" s="10">
        <v>36938</v>
      </c>
      <c r="B34" s="11" t="str">
        <f ca="1">IF(ROW(data!B34)&gt;singleSMA,AVERAGE(OFFSET(data!B34,0,0,-singleSMA,1)),"")</f>
        <v/>
      </c>
      <c r="C34" s="11" t="str">
        <f>IF(ROW(data!B32)&gt;singleSMA+2,IF(SIGN(data!B33-indicators!B33)&lt;&gt;SIGN(data!B32-indicators!B32),IF(SIGN(data!B33-indicators!B33)&gt;0,"BUY","SELL"),""),"")</f>
        <v/>
      </c>
      <c r="D34" s="11">
        <f ca="1">IF(ROW(data!B34)&gt;fastSMA,AVERAGE(OFFSET(data!B34,0,0,-fastSMA,1)),"")</f>
        <v>18.818499999999997</v>
      </c>
      <c r="E34" s="11" t="str">
        <f ca="1">IF(ROW(data!B34)&gt;slowSMA,AVERAGE(OFFSET(data!B34,0,0,-slowSMA,1)),"")</f>
        <v/>
      </c>
      <c r="F34" s="11" t="str">
        <f>IF(ROW(data!B34)&gt;MAX(fastSMA,slowSMA)+2,IF(SIGN(D33-E33)&lt;&gt;SIGN(D32-E32),IF(SIGN(D33-E33)&gt;0,"BUY","SELL"),""),"")</f>
        <v/>
      </c>
      <c r="G34" s="11"/>
      <c r="H34" s="11">
        <f>(data!B34/data!B33)-1</f>
        <v>-4.7418335089567387E-3</v>
      </c>
      <c r="I34" s="11">
        <f t="shared" si="1"/>
        <v>0</v>
      </c>
      <c r="J34" s="11">
        <f t="shared" si="2"/>
        <v>4.7418335089567387E-3</v>
      </c>
      <c r="K34" s="11">
        <f ca="1">IF(ROW(data!B34)&gt;rsi+1,100-100/(1+AVERAGE(OFFSET(I34,0,0,-rsi,1))/AVERAGE(OFFSET(J34,0,0,-rsi,1))),"")</f>
        <v>46.293466737186066</v>
      </c>
      <c r="L34" s="11"/>
      <c r="M34" s="11">
        <f t="shared" si="3"/>
        <v>0.99525816649104326</v>
      </c>
      <c r="N34" s="11">
        <f t="shared" ca="1" si="4"/>
        <v>0.97824961160020762</v>
      </c>
      <c r="S34" s="13" t="str">
        <f ca="1">pricein</f>
        <v/>
      </c>
      <c r="T34" s="13" t="str">
        <f ca="1">priceout</f>
        <v/>
      </c>
      <c r="U34" s="16" t="str">
        <f t="shared" ca="1" si="5"/>
        <v/>
      </c>
      <c r="V34" s="16" t="str">
        <f t="shared" ca="1" si="11"/>
        <v/>
      </c>
      <c r="W34" s="16" t="str">
        <f t="shared" ca="1" si="12"/>
        <v/>
      </c>
      <c r="X34" s="16">
        <f t="shared" ca="1" si="13"/>
        <v>1</v>
      </c>
      <c r="Y34" s="16"/>
      <c r="Z34" s="13" t="str">
        <f ca="1">priceincross</f>
        <v/>
      </c>
      <c r="AA34" s="13" t="str">
        <f ca="1">priceoutcross</f>
        <v/>
      </c>
      <c r="AB34" s="13" t="str">
        <f t="shared" ca="1" si="0"/>
        <v/>
      </c>
      <c r="AC34" s="13" t="str">
        <f t="shared" ca="1" si="14"/>
        <v/>
      </c>
      <c r="AD34" s="13" t="str">
        <f t="shared" ca="1" si="15"/>
        <v/>
      </c>
      <c r="AE34" s="13">
        <f t="shared" ca="1" si="16"/>
        <v>1</v>
      </c>
      <c r="AG34" s="32" t="str">
        <f ca="1">IF(ROW(data!B34)&gt;fib+1,MIN(OFFSET(data!B34,0,0,-fib,1)),"")</f>
        <v/>
      </c>
      <c r="AH34" s="32" t="str">
        <f ca="1">IF(ROW(data!B34)&gt;fib+1,MAX(OFFSET(data!B34,0,0,-fib,1)),"")</f>
        <v/>
      </c>
      <c r="AI34" s="32" t="str">
        <f t="shared" ca="1" si="6"/>
        <v/>
      </c>
      <c r="AJ34" s="31" t="str">
        <f t="shared" ca="1" si="7"/>
        <v/>
      </c>
      <c r="AK34" s="31" t="str">
        <f t="shared" ca="1" si="8"/>
        <v/>
      </c>
      <c r="AL34" s="31" t="str">
        <f t="shared" ca="1" si="9"/>
        <v/>
      </c>
      <c r="AM34" s="31" t="str">
        <f t="shared" ca="1" si="10"/>
        <v/>
      </c>
      <c r="AO34" s="32">
        <f t="shared" ca="1" si="17"/>
        <v>0</v>
      </c>
      <c r="AP34" s="32">
        <f t="shared" ca="1" si="18"/>
        <v>0</v>
      </c>
      <c r="AQ34" s="32">
        <f t="shared" ca="1" si="19"/>
        <v>0</v>
      </c>
      <c r="AR34" s="32">
        <f t="shared" ca="1" si="20"/>
        <v>0</v>
      </c>
    </row>
    <row r="35" spans="1:44">
      <c r="A35" s="10">
        <v>36941</v>
      </c>
      <c r="B35" s="11" t="str">
        <f ca="1">IF(ROW(data!B35)&gt;singleSMA,AVERAGE(OFFSET(data!B35,0,0,-singleSMA,1)),"")</f>
        <v/>
      </c>
      <c r="C35" s="11" t="str">
        <f>IF(ROW(data!B33)&gt;singleSMA+2,IF(SIGN(data!B34-indicators!B34)&lt;&gt;SIGN(data!B33-indicators!B33),IF(SIGN(data!B34-indicators!B34)&gt;0,"BUY","SELL"),""),"")</f>
        <v/>
      </c>
      <c r="D35" s="11">
        <f ca="1">IF(ROW(data!B35)&gt;fastSMA,AVERAGE(OFFSET(data!B35,0,0,-fastSMA,1)),"")</f>
        <v>18.823999999999998</v>
      </c>
      <c r="E35" s="11" t="str">
        <f ca="1">IF(ROW(data!B35)&gt;slowSMA,AVERAGE(OFFSET(data!B35,0,0,-slowSMA,1)),"")</f>
        <v/>
      </c>
      <c r="F35" s="11" t="str">
        <f>IF(ROW(data!B35)&gt;MAX(fastSMA,slowSMA)+2,IF(SIGN(D34-E34)&lt;&gt;SIGN(D33-E33),IF(SIGN(D34-E34)&gt;0,"BUY","SELL"),""),"")</f>
        <v/>
      </c>
      <c r="G35" s="11"/>
      <c r="H35" s="11">
        <f>(data!B35/data!B34)-1</f>
        <v>-2.1175224986764718E-3</v>
      </c>
      <c r="I35" s="11">
        <f t="shared" si="1"/>
        <v>0</v>
      </c>
      <c r="J35" s="11">
        <f t="shared" si="2"/>
        <v>2.1175224986764718E-3</v>
      </c>
      <c r="K35" s="11">
        <f ca="1">IF(ROW(data!B35)&gt;rsi+1,100-100/(1+AVERAGE(OFFSET(I35,0,0,-rsi,1))/AVERAGE(OFFSET(J35,0,0,-rsi,1))),"")</f>
        <v>51.810883699065954</v>
      </c>
      <c r="L35" s="11"/>
      <c r="M35" s="11">
        <f t="shared" si="3"/>
        <v>0.99788247750132353</v>
      </c>
      <c r="N35" s="11">
        <f t="shared" ca="1" si="4"/>
        <v>1.0058697972251871</v>
      </c>
      <c r="S35" s="13" t="str">
        <f ca="1">pricein</f>
        <v/>
      </c>
      <c r="T35" s="13" t="str">
        <f ca="1">priceout</f>
        <v/>
      </c>
      <c r="U35" s="16" t="str">
        <f t="shared" ca="1" si="5"/>
        <v/>
      </c>
      <c r="V35" s="16" t="str">
        <f t="shared" ca="1" si="11"/>
        <v/>
      </c>
      <c r="W35" s="16" t="str">
        <f t="shared" ca="1" si="12"/>
        <v/>
      </c>
      <c r="X35" s="16">
        <f t="shared" ca="1" si="13"/>
        <v>1</v>
      </c>
      <c r="Y35" s="16"/>
      <c r="Z35" s="13" t="str">
        <f ca="1">priceincross</f>
        <v/>
      </c>
      <c r="AA35" s="13" t="str">
        <f ca="1">priceoutcross</f>
        <v/>
      </c>
      <c r="AB35" s="13" t="str">
        <f t="shared" ca="1" si="0"/>
        <v/>
      </c>
      <c r="AC35" s="13" t="str">
        <f t="shared" ca="1" si="14"/>
        <v/>
      </c>
      <c r="AD35" s="13" t="str">
        <f t="shared" ca="1" si="15"/>
        <v/>
      </c>
      <c r="AE35" s="13">
        <f t="shared" ca="1" si="16"/>
        <v>1</v>
      </c>
      <c r="AG35" s="32" t="str">
        <f ca="1">IF(ROW(data!B35)&gt;fib+1,MIN(OFFSET(data!B35,0,0,-fib,1)),"")</f>
        <v/>
      </c>
      <c r="AH35" s="32" t="str">
        <f ca="1">IF(ROW(data!B35)&gt;fib+1,MAX(OFFSET(data!B35,0,0,-fib,1)),"")</f>
        <v/>
      </c>
      <c r="AI35" s="32" t="str">
        <f t="shared" ca="1" si="6"/>
        <v/>
      </c>
      <c r="AJ35" s="31" t="str">
        <f t="shared" ca="1" si="7"/>
        <v/>
      </c>
      <c r="AK35" s="31" t="str">
        <f t="shared" ca="1" si="8"/>
        <v/>
      </c>
      <c r="AL35" s="31" t="str">
        <f t="shared" ca="1" si="9"/>
        <v/>
      </c>
      <c r="AM35" s="31" t="str">
        <f t="shared" ca="1" si="10"/>
        <v/>
      </c>
      <c r="AO35" s="32">
        <f t="shared" ca="1" si="17"/>
        <v>0</v>
      </c>
      <c r="AP35" s="32">
        <f t="shared" ca="1" si="18"/>
        <v>0</v>
      </c>
      <c r="AQ35" s="32">
        <f t="shared" ca="1" si="19"/>
        <v>0</v>
      </c>
      <c r="AR35" s="32">
        <f t="shared" ca="1" si="20"/>
        <v>0</v>
      </c>
    </row>
    <row r="36" spans="1:44">
      <c r="A36" s="10">
        <v>36942</v>
      </c>
      <c r="B36" s="11" t="str">
        <f ca="1">IF(ROW(data!B36)&gt;singleSMA,AVERAGE(OFFSET(data!B36,0,0,-singleSMA,1)),"")</f>
        <v/>
      </c>
      <c r="C36" s="11" t="str">
        <f>IF(ROW(data!B34)&gt;singleSMA+2,IF(SIGN(data!B35-indicators!B35)&lt;&gt;SIGN(data!B34-indicators!B34),IF(SIGN(data!B35-indicators!B35)&gt;0,"BUY","SELL"),""),"")</f>
        <v/>
      </c>
      <c r="D36" s="11">
        <f ca="1">IF(ROW(data!B36)&gt;fastSMA,AVERAGE(OFFSET(data!B36,0,0,-fastSMA,1)),"")</f>
        <v>18.863</v>
      </c>
      <c r="E36" s="11" t="str">
        <f ca="1">IF(ROW(data!B36)&gt;slowSMA,AVERAGE(OFFSET(data!B36,0,0,-slowSMA,1)),"")</f>
        <v/>
      </c>
      <c r="F36" s="11" t="str">
        <f>IF(ROW(data!B36)&gt;MAX(fastSMA,slowSMA)+2,IF(SIGN(D35-E35)&lt;&gt;SIGN(D34-E34),IF(SIGN(D35-E35)&gt;0,"BUY","SELL"),""),"")</f>
        <v/>
      </c>
      <c r="G36" s="11"/>
      <c r="H36" s="11">
        <f>(data!B36/data!B35)-1</f>
        <v>1.7506631299734732E-2</v>
      </c>
      <c r="I36" s="11">
        <f t="shared" si="1"/>
        <v>1.7506631299734732E-2</v>
      </c>
      <c r="J36" s="11">
        <f t="shared" si="2"/>
        <v>0</v>
      </c>
      <c r="K36" s="11">
        <f ca="1">IF(ROW(data!B36)&gt;rsi+1,100-100/(1+AVERAGE(OFFSET(I36,0,0,-rsi,1))/AVERAGE(OFFSET(J36,0,0,-rsi,1))),"")</f>
        <v>59.590560035790674</v>
      </c>
      <c r="L36" s="11"/>
      <c r="M36" s="11">
        <f t="shared" si="3"/>
        <v>1.0175066312997347</v>
      </c>
      <c r="N36" s="11">
        <f t="shared" ca="1" si="4"/>
        <v>1.0423913043478263</v>
      </c>
      <c r="S36" s="13" t="str">
        <f ca="1">pricein</f>
        <v/>
      </c>
      <c r="T36" s="13" t="str">
        <f ca="1">priceout</f>
        <v/>
      </c>
      <c r="U36" s="16" t="str">
        <f t="shared" ca="1" si="5"/>
        <v/>
      </c>
      <c r="V36" s="16" t="str">
        <f t="shared" ca="1" si="11"/>
        <v/>
      </c>
      <c r="W36" s="16" t="str">
        <f t="shared" ca="1" si="12"/>
        <v/>
      </c>
      <c r="X36" s="16">
        <f t="shared" ca="1" si="13"/>
        <v>1</v>
      </c>
      <c r="Y36" s="16"/>
      <c r="Z36" s="13" t="str">
        <f ca="1">priceincross</f>
        <v/>
      </c>
      <c r="AA36" s="13" t="str">
        <f ca="1">priceoutcross</f>
        <v/>
      </c>
      <c r="AB36" s="13" t="str">
        <f t="shared" ca="1" si="0"/>
        <v/>
      </c>
      <c r="AC36" s="13" t="str">
        <f t="shared" ca="1" si="14"/>
        <v/>
      </c>
      <c r="AD36" s="13" t="str">
        <f t="shared" ca="1" si="15"/>
        <v/>
      </c>
      <c r="AE36" s="13">
        <f t="shared" ca="1" si="16"/>
        <v>1</v>
      </c>
      <c r="AG36" s="32" t="str">
        <f ca="1">IF(ROW(data!B36)&gt;fib+1,MIN(OFFSET(data!B36,0,0,-fib,1)),"")</f>
        <v/>
      </c>
      <c r="AH36" s="32" t="str">
        <f ca="1">IF(ROW(data!B36)&gt;fib+1,MAX(OFFSET(data!B36,0,0,-fib,1)),"")</f>
        <v/>
      </c>
      <c r="AI36" s="32" t="str">
        <f t="shared" ca="1" si="6"/>
        <v/>
      </c>
      <c r="AJ36" s="31" t="str">
        <f t="shared" ca="1" si="7"/>
        <v/>
      </c>
      <c r="AK36" s="31" t="str">
        <f t="shared" ca="1" si="8"/>
        <v/>
      </c>
      <c r="AL36" s="31" t="str">
        <f t="shared" ca="1" si="9"/>
        <v/>
      </c>
      <c r="AM36" s="31" t="str">
        <f t="shared" ca="1" si="10"/>
        <v/>
      </c>
      <c r="AO36" s="32">
        <f t="shared" ca="1" si="17"/>
        <v>0</v>
      </c>
      <c r="AP36" s="32">
        <f t="shared" ca="1" si="18"/>
        <v>0</v>
      </c>
      <c r="AQ36" s="32">
        <f t="shared" ca="1" si="19"/>
        <v>0</v>
      </c>
      <c r="AR36" s="32">
        <f t="shared" ca="1" si="20"/>
        <v>0</v>
      </c>
    </row>
    <row r="37" spans="1:44">
      <c r="A37" s="10">
        <v>36943</v>
      </c>
      <c r="B37" s="11" t="str">
        <f ca="1">IF(ROW(data!B37)&gt;singleSMA,AVERAGE(OFFSET(data!B37,0,0,-singleSMA,1)),"")</f>
        <v/>
      </c>
      <c r="C37" s="11" t="str">
        <f>IF(ROW(data!B35)&gt;singleSMA+2,IF(SIGN(data!B36-indicators!B36)&lt;&gt;SIGN(data!B35-indicators!B35),IF(SIGN(data!B36-indicators!B36)&gt;0,"BUY","SELL"),""),"")</f>
        <v/>
      </c>
      <c r="D37" s="11">
        <f ca="1">IF(ROW(data!B37)&gt;fastSMA,AVERAGE(OFFSET(data!B37,0,0,-fastSMA,1)),"")</f>
        <v>18.889500000000002</v>
      </c>
      <c r="E37" s="11" t="str">
        <f ca="1">IF(ROW(data!B37)&gt;slowSMA,AVERAGE(OFFSET(data!B37,0,0,-slowSMA,1)),"")</f>
        <v/>
      </c>
      <c r="F37" s="11" t="str">
        <f>IF(ROW(data!B37)&gt;MAX(fastSMA,slowSMA)+2,IF(SIGN(D36-E36)&lt;&gt;SIGN(D35-E35),IF(SIGN(D36-E36)&gt;0,"BUY","SELL"),""),"")</f>
        <v/>
      </c>
      <c r="G37" s="11"/>
      <c r="H37" s="11">
        <f>(data!B37/data!B36)-1</f>
        <v>-1.9812304483837306E-2</v>
      </c>
      <c r="I37" s="11">
        <f t="shared" si="1"/>
        <v>0</v>
      </c>
      <c r="J37" s="11">
        <f t="shared" si="2"/>
        <v>1.9812304483837306E-2</v>
      </c>
      <c r="K37" s="11">
        <f ca="1">IF(ROW(data!B37)&gt;rsi+1,100-100/(1+AVERAGE(OFFSET(I37,0,0,-rsi,1))/AVERAGE(OFFSET(J37,0,0,-rsi,1))),"")</f>
        <v>56.45189373137395</v>
      </c>
      <c r="L37" s="11"/>
      <c r="M37" s="11">
        <f t="shared" si="3"/>
        <v>0.98018769551616269</v>
      </c>
      <c r="N37" s="11">
        <f t="shared" ca="1" si="4"/>
        <v>1.0290093048713747</v>
      </c>
      <c r="S37" s="13" t="str">
        <f ca="1">pricein</f>
        <v/>
      </c>
      <c r="T37" s="13" t="str">
        <f ca="1">priceout</f>
        <v/>
      </c>
      <c r="U37" s="16" t="str">
        <f t="shared" ca="1" si="5"/>
        <v/>
      </c>
      <c r="V37" s="16" t="str">
        <f t="shared" ca="1" si="11"/>
        <v/>
      </c>
      <c r="W37" s="16" t="str">
        <f t="shared" ca="1" si="12"/>
        <v/>
      </c>
      <c r="X37" s="16">
        <f t="shared" ca="1" si="13"/>
        <v>1</v>
      </c>
      <c r="Y37" s="16"/>
      <c r="Z37" s="13" t="str">
        <f ca="1">priceincross</f>
        <v/>
      </c>
      <c r="AA37" s="13" t="str">
        <f ca="1">priceoutcross</f>
        <v/>
      </c>
      <c r="AB37" s="13" t="str">
        <f t="shared" ca="1" si="0"/>
        <v/>
      </c>
      <c r="AC37" s="13" t="str">
        <f t="shared" ca="1" si="14"/>
        <v/>
      </c>
      <c r="AD37" s="13" t="str">
        <f t="shared" ca="1" si="15"/>
        <v/>
      </c>
      <c r="AE37" s="13">
        <f t="shared" ca="1" si="16"/>
        <v>1</v>
      </c>
      <c r="AG37" s="32" t="str">
        <f ca="1">IF(ROW(data!B37)&gt;fib+1,MIN(OFFSET(data!B37,0,0,-fib,1)),"")</f>
        <v/>
      </c>
      <c r="AH37" s="32" t="str">
        <f ca="1">IF(ROW(data!B37)&gt;fib+1,MAX(OFFSET(data!B37,0,0,-fib,1)),"")</f>
        <v/>
      </c>
      <c r="AI37" s="32" t="str">
        <f t="shared" ca="1" si="6"/>
        <v/>
      </c>
      <c r="AJ37" s="31" t="str">
        <f t="shared" ca="1" si="7"/>
        <v/>
      </c>
      <c r="AK37" s="31" t="str">
        <f t="shared" ca="1" si="8"/>
        <v/>
      </c>
      <c r="AL37" s="31" t="str">
        <f t="shared" ca="1" si="9"/>
        <v/>
      </c>
      <c r="AM37" s="31" t="str">
        <f t="shared" ca="1" si="10"/>
        <v/>
      </c>
      <c r="AO37" s="32">
        <f t="shared" ca="1" si="17"/>
        <v>0</v>
      </c>
      <c r="AP37" s="32">
        <f t="shared" ca="1" si="18"/>
        <v>0</v>
      </c>
      <c r="AQ37" s="32">
        <f t="shared" ca="1" si="19"/>
        <v>0</v>
      </c>
      <c r="AR37" s="32">
        <f t="shared" ca="1" si="20"/>
        <v>0</v>
      </c>
    </row>
    <row r="38" spans="1:44">
      <c r="A38" s="10">
        <v>36944</v>
      </c>
      <c r="B38" s="11" t="str">
        <f ca="1">IF(ROW(data!B38)&gt;singleSMA,AVERAGE(OFFSET(data!B38,0,0,-singleSMA,1)),"")</f>
        <v/>
      </c>
      <c r="C38" s="11" t="str">
        <f>IF(ROW(data!B36)&gt;singleSMA+2,IF(SIGN(data!B37-indicators!B37)&lt;&gt;SIGN(data!B36-indicators!B36),IF(SIGN(data!B37-indicators!B37)&gt;0,"BUY","SELL"),""),"")</f>
        <v/>
      </c>
      <c r="D38" s="11">
        <f ca="1">IF(ROW(data!B38)&gt;fastSMA,AVERAGE(OFFSET(data!B38,0,0,-fastSMA,1)),"")</f>
        <v>18.91</v>
      </c>
      <c r="E38" s="11" t="str">
        <f ca="1">IF(ROW(data!B38)&gt;slowSMA,AVERAGE(OFFSET(data!B38,0,0,-slowSMA,1)),"")</f>
        <v/>
      </c>
      <c r="F38" s="11" t="str">
        <f>IF(ROW(data!B38)&gt;MAX(fastSMA,slowSMA)+2,IF(SIGN(D37-E37)&lt;&gt;SIGN(D36-E36),IF(SIGN(D37-E37)&gt;0,"BUY","SELL"),""),"")</f>
        <v/>
      </c>
      <c r="G38" s="11"/>
      <c r="H38" s="11">
        <f>(data!B38/data!B37)-1</f>
        <v>-3.1914893617022155E-3</v>
      </c>
      <c r="I38" s="11">
        <f t="shared" si="1"/>
        <v>0</v>
      </c>
      <c r="J38" s="11">
        <f t="shared" si="2"/>
        <v>3.1914893617022155E-3</v>
      </c>
      <c r="K38" s="11">
        <f ca="1">IF(ROW(data!B38)&gt;rsi+1,100-100/(1+AVERAGE(OFFSET(I38,0,0,-rsi,1))/AVERAGE(OFFSET(J38,0,0,-rsi,1))),"")</f>
        <v>55.116010881555503</v>
      </c>
      <c r="L38" s="11"/>
      <c r="M38" s="11">
        <f t="shared" si="3"/>
        <v>0.99680851063829778</v>
      </c>
      <c r="N38" s="11">
        <f t="shared" ca="1" si="4"/>
        <v>1.022367703218767</v>
      </c>
      <c r="S38" s="13" t="str">
        <f ca="1">pricein</f>
        <v/>
      </c>
      <c r="T38" s="13" t="str">
        <f ca="1">priceout</f>
        <v/>
      </c>
      <c r="U38" s="16" t="str">
        <f t="shared" ca="1" si="5"/>
        <v/>
      </c>
      <c r="V38" s="16" t="str">
        <f t="shared" ca="1" si="11"/>
        <v/>
      </c>
      <c r="W38" s="16" t="str">
        <f t="shared" ca="1" si="12"/>
        <v/>
      </c>
      <c r="X38" s="16">
        <f t="shared" ca="1" si="13"/>
        <v>1</v>
      </c>
      <c r="Y38" s="16"/>
      <c r="Z38" s="13" t="str">
        <f ca="1">priceincross</f>
        <v/>
      </c>
      <c r="AA38" s="13" t="str">
        <f ca="1">priceoutcross</f>
        <v/>
      </c>
      <c r="AB38" s="13" t="str">
        <f t="shared" ca="1" si="0"/>
        <v/>
      </c>
      <c r="AC38" s="13" t="str">
        <f t="shared" ca="1" si="14"/>
        <v/>
      </c>
      <c r="AD38" s="13" t="str">
        <f t="shared" ca="1" si="15"/>
        <v/>
      </c>
      <c r="AE38" s="13">
        <f t="shared" ca="1" si="16"/>
        <v>1</v>
      </c>
      <c r="AG38" s="32" t="str">
        <f ca="1">IF(ROW(data!B38)&gt;fib+1,MIN(OFFSET(data!B38,0,0,-fib,1)),"")</f>
        <v/>
      </c>
      <c r="AH38" s="32" t="str">
        <f ca="1">IF(ROW(data!B38)&gt;fib+1,MAX(OFFSET(data!B38,0,0,-fib,1)),"")</f>
        <v/>
      </c>
      <c r="AI38" s="32" t="str">
        <f t="shared" ca="1" si="6"/>
        <v/>
      </c>
      <c r="AJ38" s="31" t="str">
        <f t="shared" ca="1" si="7"/>
        <v/>
      </c>
      <c r="AK38" s="31" t="str">
        <f t="shared" ca="1" si="8"/>
        <v/>
      </c>
      <c r="AL38" s="31" t="str">
        <f t="shared" ca="1" si="9"/>
        <v/>
      </c>
      <c r="AM38" s="31" t="str">
        <f t="shared" ca="1" si="10"/>
        <v/>
      </c>
      <c r="AO38" s="32">
        <f t="shared" ca="1" si="17"/>
        <v>0</v>
      </c>
      <c r="AP38" s="32">
        <f t="shared" ca="1" si="18"/>
        <v>0</v>
      </c>
      <c r="AQ38" s="32">
        <f t="shared" ca="1" si="19"/>
        <v>0</v>
      </c>
      <c r="AR38" s="32">
        <f t="shared" ca="1" si="20"/>
        <v>0</v>
      </c>
    </row>
    <row r="39" spans="1:44">
      <c r="A39" s="10">
        <v>36945</v>
      </c>
      <c r="B39" s="11" t="str">
        <f ca="1">IF(ROW(data!B39)&gt;singleSMA,AVERAGE(OFFSET(data!B39,0,0,-singleSMA,1)),"")</f>
        <v/>
      </c>
      <c r="C39" s="11" t="str">
        <f>IF(ROW(data!B37)&gt;singleSMA+2,IF(SIGN(data!B38-indicators!B38)&lt;&gt;SIGN(data!B37-indicators!B37),IF(SIGN(data!B38-indicators!B38)&gt;0,"BUY","SELL"),""),"")</f>
        <v/>
      </c>
      <c r="D39" s="11">
        <f ca="1">IF(ROW(data!B39)&gt;fastSMA,AVERAGE(OFFSET(data!B39,0,0,-fastSMA,1)),"")</f>
        <v>18.926000000000002</v>
      </c>
      <c r="E39" s="11" t="str">
        <f ca="1">IF(ROW(data!B39)&gt;slowSMA,AVERAGE(OFFSET(data!B39,0,0,-slowSMA,1)),"")</f>
        <v/>
      </c>
      <c r="F39" s="11" t="str">
        <f>IF(ROW(data!B39)&gt;MAX(fastSMA,slowSMA)+2,IF(SIGN(D38-E38)&lt;&gt;SIGN(D37-E37),IF(SIGN(D38-E38)&gt;0,"BUY","SELL"),""),"")</f>
        <v/>
      </c>
      <c r="G39" s="11"/>
      <c r="H39" s="11">
        <f>(data!B39/data!B38)-1</f>
        <v>-3.7353255069368929E-3</v>
      </c>
      <c r="I39" s="11">
        <f t="shared" si="1"/>
        <v>0</v>
      </c>
      <c r="J39" s="11">
        <f t="shared" si="2"/>
        <v>3.7353255069368929E-3</v>
      </c>
      <c r="K39" s="11">
        <f ca="1">IF(ROW(data!B39)&gt;rsi+1,100-100/(1+AVERAGE(OFFSET(I39,0,0,-rsi,1))/AVERAGE(OFFSET(J39,0,0,-rsi,1))),"")</f>
        <v>54.073967997135156</v>
      </c>
      <c r="L39" s="11"/>
      <c r="M39" s="11">
        <f t="shared" si="3"/>
        <v>0.99626467449306311</v>
      </c>
      <c r="N39" s="11">
        <f t="shared" ca="1" si="4"/>
        <v>1.0174386920980925</v>
      </c>
      <c r="S39" s="13" t="str">
        <f ca="1">pricein</f>
        <v/>
      </c>
      <c r="T39" s="13" t="str">
        <f ca="1">priceout</f>
        <v/>
      </c>
      <c r="U39" s="16" t="str">
        <f t="shared" ca="1" si="5"/>
        <v/>
      </c>
      <c r="V39" s="16" t="str">
        <f t="shared" ca="1" si="11"/>
        <v/>
      </c>
      <c r="W39" s="16" t="str">
        <f t="shared" ca="1" si="12"/>
        <v/>
      </c>
      <c r="X39" s="16">
        <f t="shared" ca="1" si="13"/>
        <v>1</v>
      </c>
      <c r="Y39" s="16"/>
      <c r="Z39" s="13" t="str">
        <f ca="1">priceincross</f>
        <v/>
      </c>
      <c r="AA39" s="13" t="str">
        <f ca="1">priceoutcross</f>
        <v/>
      </c>
      <c r="AB39" s="13" t="str">
        <f t="shared" ca="1" si="0"/>
        <v/>
      </c>
      <c r="AC39" s="13" t="str">
        <f t="shared" ca="1" si="14"/>
        <v/>
      </c>
      <c r="AD39" s="13" t="str">
        <f t="shared" ca="1" si="15"/>
        <v/>
      </c>
      <c r="AE39" s="13">
        <f t="shared" ca="1" si="16"/>
        <v>1</v>
      </c>
      <c r="AG39" s="32" t="str">
        <f ca="1">IF(ROW(data!B39)&gt;fib+1,MIN(OFFSET(data!B39,0,0,-fib,1)),"")</f>
        <v/>
      </c>
      <c r="AH39" s="32" t="str">
        <f ca="1">IF(ROW(data!B39)&gt;fib+1,MAX(OFFSET(data!B39,0,0,-fib,1)),"")</f>
        <v/>
      </c>
      <c r="AI39" s="32" t="str">
        <f t="shared" ca="1" si="6"/>
        <v/>
      </c>
      <c r="AJ39" s="31" t="str">
        <f t="shared" ca="1" si="7"/>
        <v/>
      </c>
      <c r="AK39" s="31" t="str">
        <f t="shared" ca="1" si="8"/>
        <v/>
      </c>
      <c r="AL39" s="31" t="str">
        <f t="shared" ca="1" si="9"/>
        <v/>
      </c>
      <c r="AM39" s="31" t="str">
        <f t="shared" ca="1" si="10"/>
        <v/>
      </c>
      <c r="AO39" s="32">
        <f t="shared" ca="1" si="17"/>
        <v>0</v>
      </c>
      <c r="AP39" s="32">
        <f t="shared" ca="1" si="18"/>
        <v>0</v>
      </c>
      <c r="AQ39" s="32">
        <f t="shared" ca="1" si="19"/>
        <v>0</v>
      </c>
      <c r="AR39" s="32">
        <f t="shared" ca="1" si="20"/>
        <v>0</v>
      </c>
    </row>
    <row r="40" spans="1:44">
      <c r="A40" s="10">
        <v>36949</v>
      </c>
      <c r="B40" s="11" t="str">
        <f ca="1">IF(ROW(data!B40)&gt;singleSMA,AVERAGE(OFFSET(data!B40,0,0,-singleSMA,1)),"")</f>
        <v/>
      </c>
      <c r="C40" s="11" t="str">
        <f>IF(ROW(data!B38)&gt;singleSMA+2,IF(SIGN(data!B39-indicators!B39)&lt;&gt;SIGN(data!B38-indicators!B38),IF(SIGN(data!B39-indicators!B39)&gt;0,"BUY","SELL"),""),"")</f>
        <v/>
      </c>
      <c r="D40" s="11">
        <f ca="1">IF(ROW(data!B40)&gt;fastSMA,AVERAGE(OFFSET(data!B40,0,0,-fastSMA,1)),"")</f>
        <v>18.946500000000004</v>
      </c>
      <c r="E40" s="11" t="str">
        <f ca="1">IF(ROW(data!B40)&gt;slowSMA,AVERAGE(OFFSET(data!B40,0,0,-slowSMA,1)),"")</f>
        <v/>
      </c>
      <c r="F40" s="11" t="str">
        <f>IF(ROW(data!B40)&gt;MAX(fastSMA,slowSMA)+2,IF(SIGN(D39-E39)&lt;&gt;SIGN(D38-E38),IF(SIGN(D39-E39)&gt;0,"BUY","SELL"),""),"")</f>
        <v/>
      </c>
      <c r="G40" s="11"/>
      <c r="H40" s="11">
        <f>(data!B40/data!B39)-1</f>
        <v>-9.6411355115160191E-3</v>
      </c>
      <c r="I40" s="11">
        <f t="shared" si="1"/>
        <v>0</v>
      </c>
      <c r="J40" s="11">
        <f t="shared" si="2"/>
        <v>9.6411355115160191E-3</v>
      </c>
      <c r="K40" s="11">
        <f ca="1">IF(ROW(data!B40)&gt;rsi+1,100-100/(1+AVERAGE(OFFSET(I40,0,0,-rsi,1))/AVERAGE(OFFSET(J40,0,0,-rsi,1))),"")</f>
        <v>55.219315374315904</v>
      </c>
      <c r="L40" s="11"/>
      <c r="M40" s="11">
        <f t="shared" si="3"/>
        <v>0.99035886448848398</v>
      </c>
      <c r="N40" s="11">
        <f t="shared" ca="1" si="4"/>
        <v>1.022676991150443</v>
      </c>
      <c r="S40" s="13" t="str">
        <f ca="1">pricein</f>
        <v/>
      </c>
      <c r="T40" s="13" t="str">
        <f ca="1">priceout</f>
        <v/>
      </c>
      <c r="U40" s="16" t="str">
        <f t="shared" ca="1" si="5"/>
        <v/>
      </c>
      <c r="V40" s="16" t="str">
        <f t="shared" ca="1" si="11"/>
        <v/>
      </c>
      <c r="W40" s="16" t="str">
        <f t="shared" ca="1" si="12"/>
        <v/>
      </c>
      <c r="X40" s="16">
        <f t="shared" ca="1" si="13"/>
        <v>1</v>
      </c>
      <c r="Y40" s="16"/>
      <c r="Z40" s="13" t="str">
        <f ca="1">priceincross</f>
        <v/>
      </c>
      <c r="AA40" s="13" t="str">
        <f ca="1">priceoutcross</f>
        <v/>
      </c>
      <c r="AB40" s="13" t="str">
        <f t="shared" ca="1" si="0"/>
        <v/>
      </c>
      <c r="AC40" s="13" t="str">
        <f t="shared" ca="1" si="14"/>
        <v/>
      </c>
      <c r="AD40" s="13" t="str">
        <f t="shared" ca="1" si="15"/>
        <v/>
      </c>
      <c r="AE40" s="13">
        <f t="shared" ca="1" si="16"/>
        <v>1</v>
      </c>
      <c r="AG40" s="32" t="str">
        <f ca="1">IF(ROW(data!B40)&gt;fib+1,MIN(OFFSET(data!B40,0,0,-fib,1)),"")</f>
        <v/>
      </c>
      <c r="AH40" s="32" t="str">
        <f ca="1">IF(ROW(data!B40)&gt;fib+1,MAX(OFFSET(data!B40,0,0,-fib,1)),"")</f>
        <v/>
      </c>
      <c r="AI40" s="32" t="str">
        <f t="shared" ca="1" si="6"/>
        <v/>
      </c>
      <c r="AJ40" s="31" t="str">
        <f t="shared" ca="1" si="7"/>
        <v/>
      </c>
      <c r="AK40" s="31" t="str">
        <f t="shared" ca="1" si="8"/>
        <v/>
      </c>
      <c r="AL40" s="31" t="str">
        <f t="shared" ca="1" si="9"/>
        <v/>
      </c>
      <c r="AM40" s="31" t="str">
        <f t="shared" ca="1" si="10"/>
        <v/>
      </c>
      <c r="AO40" s="32">
        <f t="shared" ca="1" si="17"/>
        <v>0</v>
      </c>
      <c r="AP40" s="32">
        <f t="shared" ca="1" si="18"/>
        <v>0</v>
      </c>
      <c r="AQ40" s="32">
        <f t="shared" ca="1" si="19"/>
        <v>0</v>
      </c>
      <c r="AR40" s="32">
        <f t="shared" ca="1" si="20"/>
        <v>0</v>
      </c>
    </row>
    <row r="41" spans="1:44">
      <c r="A41" s="10">
        <v>36950</v>
      </c>
      <c r="B41" s="11" t="str">
        <f ca="1">IF(ROW(data!B41)&gt;singleSMA,AVERAGE(OFFSET(data!B41,0,0,-singleSMA,1)),"")</f>
        <v/>
      </c>
      <c r="C41" s="11" t="str">
        <f>IF(ROW(data!B39)&gt;singleSMA+2,IF(SIGN(data!B40-indicators!B40)&lt;&gt;SIGN(data!B39-indicators!B39),IF(SIGN(data!B40-indicators!B40)&gt;0,"BUY","SELL"),""),"")</f>
        <v/>
      </c>
      <c r="D41" s="11">
        <f ca="1">IF(ROW(data!B41)&gt;fastSMA,AVERAGE(OFFSET(data!B41,0,0,-fastSMA,1)),"")</f>
        <v>18.935500000000005</v>
      </c>
      <c r="E41" s="11" t="str">
        <f ca="1">IF(ROW(data!B41)&gt;slowSMA,AVERAGE(OFFSET(data!B41,0,0,-slowSMA,1)),"")</f>
        <v/>
      </c>
      <c r="F41" s="11" t="str">
        <f>IF(ROW(data!B41)&gt;MAX(fastSMA,slowSMA)+2,IF(SIGN(D40-E40)&lt;&gt;SIGN(D39-E39),IF(SIGN(D40-E40)&gt;0,"BUY","SELL"),""),"")</f>
        <v/>
      </c>
      <c r="G41" s="11"/>
      <c r="H41" s="11">
        <f>(data!B41/data!B40)-1</f>
        <v>3.7858301784747805E-3</v>
      </c>
      <c r="I41" s="11">
        <f t="shared" si="1"/>
        <v>3.7858301784747805E-3</v>
      </c>
      <c r="J41" s="11">
        <f t="shared" si="2"/>
        <v>0</v>
      </c>
      <c r="K41" s="11">
        <f ca="1">IF(ROW(data!B41)&gt;rsi+1,100-100/(1+AVERAGE(OFFSET(I41,0,0,-rsi,1))/AVERAGE(OFFSET(J41,0,0,-rsi,1))),"")</f>
        <v>47.572624649790079</v>
      </c>
      <c r="L41" s="11"/>
      <c r="M41" s="11">
        <f t="shared" si="3"/>
        <v>1.0037858301784748</v>
      </c>
      <c r="N41" s="11">
        <f t="shared" ca="1" si="4"/>
        <v>0.98828541001064951</v>
      </c>
      <c r="S41" s="13" t="str">
        <f ca="1">pricein</f>
        <v/>
      </c>
      <c r="T41" s="13" t="str">
        <f ca="1">priceout</f>
        <v/>
      </c>
      <c r="U41" s="16" t="str">
        <f t="shared" ca="1" si="5"/>
        <v/>
      </c>
      <c r="V41" s="16" t="str">
        <f t="shared" ca="1" si="11"/>
        <v/>
      </c>
      <c r="W41" s="16" t="str">
        <f t="shared" ca="1" si="12"/>
        <v/>
      </c>
      <c r="X41" s="16">
        <f t="shared" ca="1" si="13"/>
        <v>1</v>
      </c>
      <c r="Y41" s="16"/>
      <c r="Z41" s="13" t="str">
        <f ca="1">priceincross</f>
        <v/>
      </c>
      <c r="AA41" s="13" t="str">
        <f ca="1">priceoutcross</f>
        <v/>
      </c>
      <c r="AB41" s="13" t="str">
        <f t="shared" ca="1" si="0"/>
        <v/>
      </c>
      <c r="AC41" s="13" t="str">
        <f t="shared" ca="1" si="14"/>
        <v/>
      </c>
      <c r="AD41" s="13" t="str">
        <f t="shared" ca="1" si="15"/>
        <v/>
      </c>
      <c r="AE41" s="13">
        <f t="shared" ca="1" si="16"/>
        <v>1</v>
      </c>
      <c r="AG41" s="32" t="str">
        <f ca="1">IF(ROW(data!B41)&gt;fib+1,MIN(OFFSET(data!B41,0,0,-fib,1)),"")</f>
        <v/>
      </c>
      <c r="AH41" s="32" t="str">
        <f ca="1">IF(ROW(data!B41)&gt;fib+1,MAX(OFFSET(data!B41,0,0,-fib,1)),"")</f>
        <v/>
      </c>
      <c r="AI41" s="32" t="str">
        <f t="shared" ca="1" si="6"/>
        <v/>
      </c>
      <c r="AJ41" s="31" t="str">
        <f t="shared" ca="1" si="7"/>
        <v/>
      </c>
      <c r="AK41" s="31" t="str">
        <f t="shared" ca="1" si="8"/>
        <v/>
      </c>
      <c r="AL41" s="31" t="str">
        <f t="shared" ca="1" si="9"/>
        <v/>
      </c>
      <c r="AM41" s="31" t="str">
        <f t="shared" ca="1" si="10"/>
        <v/>
      </c>
      <c r="AO41" s="32">
        <f t="shared" ca="1" si="17"/>
        <v>0</v>
      </c>
      <c r="AP41" s="32">
        <f t="shared" ca="1" si="18"/>
        <v>0</v>
      </c>
      <c r="AQ41" s="32">
        <f t="shared" ca="1" si="19"/>
        <v>0</v>
      </c>
      <c r="AR41" s="32">
        <f t="shared" ca="1" si="20"/>
        <v>0</v>
      </c>
    </row>
    <row r="42" spans="1:44">
      <c r="A42" s="10">
        <v>36951</v>
      </c>
      <c r="B42" s="11" t="str">
        <f ca="1">IF(ROW(data!B42)&gt;singleSMA,AVERAGE(OFFSET(data!B42,0,0,-singleSMA,1)),"")</f>
        <v/>
      </c>
      <c r="C42" s="11" t="str">
        <f>IF(ROW(data!B40)&gt;singleSMA+2,IF(SIGN(data!B41-indicators!B41)&lt;&gt;SIGN(data!B40-indicators!B40),IF(SIGN(data!B41-indicators!B41)&gt;0,"BUY","SELL"),""),"")</f>
        <v/>
      </c>
      <c r="D42" s="11">
        <f ca="1">IF(ROW(data!B42)&gt;fastSMA,AVERAGE(OFFSET(data!B42,0,0,-fastSMA,1)),"")</f>
        <v>18.890499999999999</v>
      </c>
      <c r="E42" s="11" t="str">
        <f ca="1">IF(ROW(data!B42)&gt;slowSMA,AVERAGE(OFFSET(data!B42,0,0,-slowSMA,1)),"")</f>
        <v/>
      </c>
      <c r="F42" s="11" t="str">
        <f>IF(ROW(data!B42)&gt;MAX(fastSMA,slowSMA)+2,IF(SIGN(D41-E41)&lt;&gt;SIGN(D40-E40),IF(SIGN(D41-E41)&gt;0,"BUY","SELL"),""),"")</f>
        <v/>
      </c>
      <c r="G42" s="11"/>
      <c r="H42" s="11">
        <f>(data!B42/data!B41)-1</f>
        <v>0</v>
      </c>
      <c r="I42" s="11">
        <f t="shared" si="1"/>
        <v>0</v>
      </c>
      <c r="J42" s="11">
        <f t="shared" si="2"/>
        <v>0</v>
      </c>
      <c r="K42" s="11">
        <f ca="1">IF(ROW(data!B42)&gt;rsi+1,100-100/(1+AVERAGE(OFFSET(I42,0,0,-rsi,1))/AVERAGE(OFFSET(J42,0,0,-rsi,1))),"")</f>
        <v>36.296855628325133</v>
      </c>
      <c r="L42" s="11"/>
      <c r="M42" s="11">
        <f t="shared" si="3"/>
        <v>1</v>
      </c>
      <c r="N42" s="11">
        <f t="shared" ca="1" si="4"/>
        <v>0.95375128468653647</v>
      </c>
      <c r="S42" s="13" t="str">
        <f ca="1">pricein</f>
        <v/>
      </c>
      <c r="T42" s="13" t="str">
        <f ca="1">priceout</f>
        <v/>
      </c>
      <c r="U42" s="16" t="str">
        <f t="shared" ca="1" si="5"/>
        <v/>
      </c>
      <c r="V42" s="16" t="str">
        <f t="shared" ca="1" si="11"/>
        <v/>
      </c>
      <c r="W42" s="16" t="str">
        <f t="shared" ca="1" si="12"/>
        <v/>
      </c>
      <c r="X42" s="16">
        <f t="shared" ca="1" si="13"/>
        <v>1</v>
      </c>
      <c r="Y42" s="16"/>
      <c r="Z42" s="13" t="str">
        <f ca="1">priceincross</f>
        <v/>
      </c>
      <c r="AA42" s="13" t="str">
        <f ca="1">priceoutcross</f>
        <v/>
      </c>
      <c r="AB42" s="13" t="str">
        <f t="shared" ca="1" si="0"/>
        <v/>
      </c>
      <c r="AC42" s="13" t="str">
        <f t="shared" ca="1" si="14"/>
        <v/>
      </c>
      <c r="AD42" s="13" t="str">
        <f t="shared" ca="1" si="15"/>
        <v/>
      </c>
      <c r="AE42" s="13">
        <f t="shared" ca="1" si="16"/>
        <v>1</v>
      </c>
      <c r="AG42" s="32" t="str">
        <f ca="1">IF(ROW(data!B42)&gt;fib+1,MIN(OFFSET(data!B42,0,0,-fib,1)),"")</f>
        <v/>
      </c>
      <c r="AH42" s="32" t="str">
        <f ca="1">IF(ROW(data!B42)&gt;fib+1,MAX(OFFSET(data!B42,0,0,-fib,1)),"")</f>
        <v/>
      </c>
      <c r="AI42" s="32" t="str">
        <f t="shared" ca="1" si="6"/>
        <v/>
      </c>
      <c r="AJ42" s="31" t="str">
        <f t="shared" ca="1" si="7"/>
        <v/>
      </c>
      <c r="AK42" s="31" t="str">
        <f t="shared" ca="1" si="8"/>
        <v/>
      </c>
      <c r="AL42" s="31" t="str">
        <f t="shared" ca="1" si="9"/>
        <v/>
      </c>
      <c r="AM42" s="31" t="str">
        <f t="shared" ca="1" si="10"/>
        <v/>
      </c>
      <c r="AO42" s="32">
        <f t="shared" ca="1" si="17"/>
        <v>0</v>
      </c>
      <c r="AP42" s="32">
        <f t="shared" ca="1" si="18"/>
        <v>0</v>
      </c>
      <c r="AQ42" s="32">
        <f t="shared" ca="1" si="19"/>
        <v>0</v>
      </c>
      <c r="AR42" s="32">
        <f t="shared" ca="1" si="20"/>
        <v>0</v>
      </c>
    </row>
    <row r="43" spans="1:44">
      <c r="A43" s="10">
        <v>36952</v>
      </c>
      <c r="B43" s="11" t="str">
        <f ca="1">IF(ROW(data!B43)&gt;singleSMA,AVERAGE(OFFSET(data!B43,0,0,-singleSMA,1)),"")</f>
        <v/>
      </c>
      <c r="C43" s="11" t="str">
        <f>IF(ROW(data!B41)&gt;singleSMA+2,IF(SIGN(data!B42-indicators!B42)&lt;&gt;SIGN(data!B41-indicators!B41),IF(SIGN(data!B42-indicators!B42)&gt;0,"BUY","SELL"),""),"")</f>
        <v/>
      </c>
      <c r="D43" s="11">
        <f ca="1">IF(ROW(data!B43)&gt;fastSMA,AVERAGE(OFFSET(data!B43,0,0,-fastSMA,1)),"")</f>
        <v>18.861000000000001</v>
      </c>
      <c r="E43" s="11" t="str">
        <f ca="1">IF(ROW(data!B43)&gt;slowSMA,AVERAGE(OFFSET(data!B43,0,0,-slowSMA,1)),"")</f>
        <v/>
      </c>
      <c r="F43" s="11" t="str">
        <f>IF(ROW(data!B43)&gt;MAX(fastSMA,slowSMA)+2,IF(SIGN(D42-E42)&lt;&gt;SIGN(D41-E41),IF(SIGN(D42-E42)&gt;0,"BUY","SELL"),""),"")</f>
        <v/>
      </c>
      <c r="G43" s="11"/>
      <c r="H43" s="11">
        <f>(data!B43/data!B42)-1</f>
        <v>1.3469827586206851E-2</v>
      </c>
      <c r="I43" s="11">
        <f t="shared" si="1"/>
        <v>1.3469827586206851E-2</v>
      </c>
      <c r="J43" s="11">
        <f t="shared" si="2"/>
        <v>0</v>
      </c>
      <c r="K43" s="11">
        <f ca="1">IF(ROW(data!B43)&gt;rsi+1,100-100/(1+AVERAGE(OFFSET(I43,0,0,-rsi,1))/AVERAGE(OFFSET(J43,0,0,-rsi,1))),"")</f>
        <v>41.723595974133083</v>
      </c>
      <c r="L43" s="11"/>
      <c r="M43" s="11">
        <f t="shared" si="3"/>
        <v>1.0134698275862069</v>
      </c>
      <c r="N43" s="11">
        <f t="shared" ca="1" si="4"/>
        <v>0.96958762886597949</v>
      </c>
      <c r="S43" s="13" t="str">
        <f ca="1">pricein</f>
        <v/>
      </c>
      <c r="T43" s="13" t="str">
        <f ca="1">priceout</f>
        <v/>
      </c>
      <c r="U43" s="16" t="str">
        <f t="shared" ca="1" si="5"/>
        <v/>
      </c>
      <c r="V43" s="16" t="str">
        <f t="shared" ca="1" si="11"/>
        <v/>
      </c>
      <c r="W43" s="16" t="str">
        <f t="shared" ca="1" si="12"/>
        <v/>
      </c>
      <c r="X43" s="16">
        <f t="shared" ca="1" si="13"/>
        <v>1</v>
      </c>
      <c r="Y43" s="16"/>
      <c r="Z43" s="13" t="str">
        <f ca="1">priceincross</f>
        <v/>
      </c>
      <c r="AA43" s="13" t="str">
        <f ca="1">priceoutcross</f>
        <v/>
      </c>
      <c r="AB43" s="13" t="str">
        <f t="shared" ca="1" si="0"/>
        <v/>
      </c>
      <c r="AC43" s="13" t="str">
        <f t="shared" ca="1" si="14"/>
        <v/>
      </c>
      <c r="AD43" s="13" t="str">
        <f t="shared" ca="1" si="15"/>
        <v/>
      </c>
      <c r="AE43" s="13">
        <f t="shared" ca="1" si="16"/>
        <v>1</v>
      </c>
      <c r="AG43" s="32" t="str">
        <f ca="1">IF(ROW(data!B43)&gt;fib+1,MIN(OFFSET(data!B43,0,0,-fib,1)),"")</f>
        <v/>
      </c>
      <c r="AH43" s="32" t="str">
        <f ca="1">IF(ROW(data!B43)&gt;fib+1,MAX(OFFSET(data!B43,0,0,-fib,1)),"")</f>
        <v/>
      </c>
      <c r="AI43" s="32" t="str">
        <f t="shared" ca="1" si="6"/>
        <v/>
      </c>
      <c r="AJ43" s="31" t="str">
        <f t="shared" ca="1" si="7"/>
        <v/>
      </c>
      <c r="AK43" s="31" t="str">
        <f t="shared" ca="1" si="8"/>
        <v/>
      </c>
      <c r="AL43" s="31" t="str">
        <f t="shared" ca="1" si="9"/>
        <v/>
      </c>
      <c r="AM43" s="31" t="str">
        <f t="shared" ca="1" si="10"/>
        <v/>
      </c>
      <c r="AO43" s="32">
        <f t="shared" ca="1" si="17"/>
        <v>0</v>
      </c>
      <c r="AP43" s="32">
        <f t="shared" ca="1" si="18"/>
        <v>0</v>
      </c>
      <c r="AQ43" s="32">
        <f t="shared" ca="1" si="19"/>
        <v>0</v>
      </c>
      <c r="AR43" s="32">
        <f t="shared" ca="1" si="20"/>
        <v>0</v>
      </c>
    </row>
    <row r="44" spans="1:44">
      <c r="A44" s="10">
        <v>36955</v>
      </c>
      <c r="B44" s="11" t="str">
        <f ca="1">IF(ROW(data!B44)&gt;singleSMA,AVERAGE(OFFSET(data!B44,0,0,-singleSMA,1)),"")</f>
        <v/>
      </c>
      <c r="C44" s="11" t="str">
        <f>IF(ROW(data!B42)&gt;singleSMA+2,IF(SIGN(data!B43-indicators!B43)&lt;&gt;SIGN(data!B42-indicators!B42),IF(SIGN(data!B43-indicators!B43)&gt;0,"BUY","SELL"),""),"")</f>
        <v/>
      </c>
      <c r="D44" s="11">
        <f ca="1">IF(ROW(data!B44)&gt;fastSMA,AVERAGE(OFFSET(data!B44,0,0,-fastSMA,1)),"")</f>
        <v>18.872999999999998</v>
      </c>
      <c r="E44" s="11" t="str">
        <f ca="1">IF(ROW(data!B44)&gt;slowSMA,AVERAGE(OFFSET(data!B44,0,0,-slowSMA,1)),"")</f>
        <v/>
      </c>
      <c r="F44" s="11" t="str">
        <f>IF(ROW(data!B44)&gt;MAX(fastSMA,slowSMA)+2,IF(SIGN(D43-E43)&lt;&gt;SIGN(D42-E42),IF(SIGN(D43-E43)&gt;0,"BUY","SELL"),""),"")</f>
        <v/>
      </c>
      <c r="G44" s="11"/>
      <c r="H44" s="11">
        <f>(data!B44/data!B43)-1</f>
        <v>1.4354066985645897E-2</v>
      </c>
      <c r="I44" s="11">
        <f t="shared" si="1"/>
        <v>1.4354066985645897E-2</v>
      </c>
      <c r="J44" s="11">
        <f t="shared" si="2"/>
        <v>0</v>
      </c>
      <c r="K44" s="11">
        <f ca="1">IF(ROW(data!B44)&gt;rsi+1,100-100/(1+AVERAGE(OFFSET(I44,0,0,-rsi,1))/AVERAGE(OFFSET(J44,0,0,-rsi,1))),"")</f>
        <v>54.150701911595235</v>
      </c>
      <c r="L44" s="11"/>
      <c r="M44" s="11">
        <f t="shared" si="3"/>
        <v>1.0143540669856459</v>
      </c>
      <c r="N44" s="11">
        <f t="shared" ca="1" si="4"/>
        <v>1.0127388535031843</v>
      </c>
      <c r="S44" s="13" t="str">
        <f ca="1">pricein</f>
        <v/>
      </c>
      <c r="T44" s="13" t="str">
        <f ca="1">priceout</f>
        <v/>
      </c>
      <c r="U44" s="16" t="str">
        <f t="shared" ca="1" si="5"/>
        <v/>
      </c>
      <c r="V44" s="16" t="str">
        <f t="shared" ca="1" si="11"/>
        <v/>
      </c>
      <c r="W44" s="16" t="str">
        <f t="shared" ca="1" si="12"/>
        <v/>
      </c>
      <c r="X44" s="16">
        <f t="shared" ca="1" si="13"/>
        <v>1</v>
      </c>
      <c r="Y44" s="16"/>
      <c r="Z44" s="13" t="str">
        <f ca="1">priceincross</f>
        <v/>
      </c>
      <c r="AA44" s="13" t="str">
        <f ca="1">priceoutcross</f>
        <v/>
      </c>
      <c r="AB44" s="13" t="str">
        <f t="shared" ca="1" si="0"/>
        <v/>
      </c>
      <c r="AC44" s="13" t="str">
        <f t="shared" ca="1" si="14"/>
        <v/>
      </c>
      <c r="AD44" s="13" t="str">
        <f t="shared" ca="1" si="15"/>
        <v/>
      </c>
      <c r="AE44" s="13">
        <f t="shared" ca="1" si="16"/>
        <v>1</v>
      </c>
      <c r="AG44" s="32" t="str">
        <f ca="1">IF(ROW(data!B44)&gt;fib+1,MIN(OFFSET(data!B44,0,0,-fib,1)),"")</f>
        <v/>
      </c>
      <c r="AH44" s="32" t="str">
        <f ca="1">IF(ROW(data!B44)&gt;fib+1,MAX(OFFSET(data!B44,0,0,-fib,1)),"")</f>
        <v/>
      </c>
      <c r="AI44" s="32" t="str">
        <f t="shared" ca="1" si="6"/>
        <v/>
      </c>
      <c r="AJ44" s="31" t="str">
        <f t="shared" ca="1" si="7"/>
        <v/>
      </c>
      <c r="AK44" s="31" t="str">
        <f t="shared" ca="1" si="8"/>
        <v/>
      </c>
      <c r="AL44" s="31" t="str">
        <f t="shared" ca="1" si="9"/>
        <v/>
      </c>
      <c r="AM44" s="31" t="str">
        <f t="shared" ca="1" si="10"/>
        <v/>
      </c>
      <c r="AO44" s="32">
        <f t="shared" ca="1" si="17"/>
        <v>0</v>
      </c>
      <c r="AP44" s="32">
        <f t="shared" ca="1" si="18"/>
        <v>0</v>
      </c>
      <c r="AQ44" s="32">
        <f t="shared" ca="1" si="19"/>
        <v>0</v>
      </c>
      <c r="AR44" s="32">
        <f t="shared" ca="1" si="20"/>
        <v>0</v>
      </c>
    </row>
    <row r="45" spans="1:44">
      <c r="A45" s="10">
        <v>36956</v>
      </c>
      <c r="B45" s="11" t="str">
        <f ca="1">IF(ROW(data!B45)&gt;singleSMA,AVERAGE(OFFSET(data!B45,0,0,-singleSMA,1)),"")</f>
        <v/>
      </c>
      <c r="C45" s="11" t="str">
        <f>IF(ROW(data!B43)&gt;singleSMA+2,IF(SIGN(data!B44-indicators!B44)&lt;&gt;SIGN(data!B43-indicators!B43),IF(SIGN(data!B44-indicators!B44)&gt;0,"BUY","SELL"),""),"")</f>
        <v/>
      </c>
      <c r="D45" s="11">
        <f ca="1">IF(ROW(data!B45)&gt;fastSMA,AVERAGE(OFFSET(data!B45,0,0,-fastSMA,1)),"")</f>
        <v>18.895000000000003</v>
      </c>
      <c r="E45" s="11" t="str">
        <f ca="1">IF(ROW(data!B45)&gt;slowSMA,AVERAGE(OFFSET(data!B45,0,0,-slowSMA,1)),"")</f>
        <v/>
      </c>
      <c r="F45" s="11" t="str">
        <f>IF(ROW(data!B45)&gt;MAX(fastSMA,slowSMA)+2,IF(SIGN(D44-E44)&lt;&gt;SIGN(D43-E43),IF(SIGN(D44-E44)&gt;0,"BUY","SELL"),""),"")</f>
        <v/>
      </c>
      <c r="G45" s="11"/>
      <c r="H45" s="11">
        <f>(data!B45/data!B44)-1</f>
        <v>1.5723270440253234E-3</v>
      </c>
      <c r="I45" s="11">
        <f t="shared" si="1"/>
        <v>1.5723270440253234E-3</v>
      </c>
      <c r="J45" s="11">
        <f t="shared" si="2"/>
        <v>0</v>
      </c>
      <c r="K45" s="11">
        <f ca="1">IF(ROW(data!B45)&gt;rsi+1,100-100/(1+AVERAGE(OFFSET(I45,0,0,-rsi,1))/AVERAGE(OFFSET(J45,0,0,-rsi,1))),"")</f>
        <v>57.727159221258574</v>
      </c>
      <c r="L45" s="11"/>
      <c r="M45" s="11">
        <f t="shared" si="3"/>
        <v>1.0015723270440253</v>
      </c>
      <c r="N45" s="11">
        <f t="shared" ca="1" si="4"/>
        <v>1.0235672201392609</v>
      </c>
      <c r="S45" s="13" t="str">
        <f ca="1">pricein</f>
        <v/>
      </c>
      <c r="T45" s="13" t="str">
        <f ca="1">priceout</f>
        <v/>
      </c>
      <c r="U45" s="16" t="str">
        <f t="shared" ca="1" si="5"/>
        <v/>
      </c>
      <c r="V45" s="16" t="str">
        <f t="shared" ca="1" si="11"/>
        <v/>
      </c>
      <c r="W45" s="16" t="str">
        <f t="shared" ca="1" si="12"/>
        <v/>
      </c>
      <c r="X45" s="16">
        <f t="shared" ca="1" si="13"/>
        <v>1</v>
      </c>
      <c r="Y45" s="16"/>
      <c r="Z45" s="13" t="str">
        <f ca="1">priceincross</f>
        <v/>
      </c>
      <c r="AA45" s="13" t="str">
        <f ca="1">priceoutcross</f>
        <v/>
      </c>
      <c r="AB45" s="13" t="str">
        <f t="shared" ca="1" si="0"/>
        <v/>
      </c>
      <c r="AC45" s="13" t="str">
        <f t="shared" ca="1" si="14"/>
        <v/>
      </c>
      <c r="AD45" s="13" t="str">
        <f t="shared" ca="1" si="15"/>
        <v/>
      </c>
      <c r="AE45" s="13">
        <f t="shared" ca="1" si="16"/>
        <v>1</v>
      </c>
      <c r="AG45" s="32" t="str">
        <f ca="1">IF(ROW(data!B45)&gt;fib+1,MIN(OFFSET(data!B45,0,0,-fib,1)),"")</f>
        <v/>
      </c>
      <c r="AH45" s="32" t="str">
        <f ca="1">IF(ROW(data!B45)&gt;fib+1,MAX(OFFSET(data!B45,0,0,-fib,1)),"")</f>
        <v/>
      </c>
      <c r="AI45" s="32" t="str">
        <f t="shared" ca="1" si="6"/>
        <v/>
      </c>
      <c r="AJ45" s="31" t="str">
        <f t="shared" ca="1" si="7"/>
        <v/>
      </c>
      <c r="AK45" s="31" t="str">
        <f t="shared" ca="1" si="8"/>
        <v/>
      </c>
      <c r="AL45" s="31" t="str">
        <f t="shared" ca="1" si="9"/>
        <v/>
      </c>
      <c r="AM45" s="31" t="str">
        <f t="shared" ca="1" si="10"/>
        <v/>
      </c>
      <c r="AO45" s="32">
        <f t="shared" ca="1" si="17"/>
        <v>0</v>
      </c>
      <c r="AP45" s="32">
        <f t="shared" ca="1" si="18"/>
        <v>0</v>
      </c>
      <c r="AQ45" s="32">
        <f t="shared" ca="1" si="19"/>
        <v>0</v>
      </c>
      <c r="AR45" s="32">
        <f t="shared" ca="1" si="20"/>
        <v>0</v>
      </c>
    </row>
    <row r="46" spans="1:44">
      <c r="A46" s="10">
        <v>36957</v>
      </c>
      <c r="B46" s="11" t="str">
        <f ca="1">IF(ROW(data!B46)&gt;singleSMA,AVERAGE(OFFSET(data!B46,0,0,-singleSMA,1)),"")</f>
        <v/>
      </c>
      <c r="C46" s="11" t="str">
        <f>IF(ROW(data!B44)&gt;singleSMA+2,IF(SIGN(data!B45-indicators!B45)&lt;&gt;SIGN(data!B44-indicators!B44),IF(SIGN(data!B45-indicators!B45)&gt;0,"BUY","SELL"),""),"")</f>
        <v/>
      </c>
      <c r="D46" s="11">
        <f ca="1">IF(ROW(data!B46)&gt;fastSMA,AVERAGE(OFFSET(data!B46,0,0,-fastSMA,1)),"")</f>
        <v>18.905500000000004</v>
      </c>
      <c r="E46" s="11" t="str">
        <f ca="1">IF(ROW(data!B46)&gt;slowSMA,AVERAGE(OFFSET(data!B46,0,0,-slowSMA,1)),"")</f>
        <v/>
      </c>
      <c r="F46" s="11" t="str">
        <f>IF(ROW(data!B46)&gt;MAX(fastSMA,slowSMA)+2,IF(SIGN(D45-E45)&lt;&gt;SIGN(D44-E44),IF(SIGN(D45-E45)&gt;0,"BUY","SELL"),""),"")</f>
        <v/>
      </c>
      <c r="G46" s="11"/>
      <c r="H46" s="11">
        <f>(data!B46/data!B45)-1</f>
        <v>2.6164311878598134E-3</v>
      </c>
      <c r="I46" s="11">
        <f t="shared" si="1"/>
        <v>2.6164311878598134E-3</v>
      </c>
      <c r="J46" s="11">
        <f t="shared" si="2"/>
        <v>0</v>
      </c>
      <c r="K46" s="11">
        <f ca="1">IF(ROW(data!B46)&gt;rsi+1,100-100/(1+AVERAGE(OFFSET(I46,0,0,-rsi,1))/AVERAGE(OFFSET(J46,0,0,-rsi,1))),"")</f>
        <v>54.102611906332491</v>
      </c>
      <c r="L46" s="11"/>
      <c r="M46" s="11">
        <f t="shared" si="3"/>
        <v>1.0026164311878598</v>
      </c>
      <c r="N46" s="11">
        <f t="shared" ca="1" si="4"/>
        <v>1.0110817941952512</v>
      </c>
      <c r="S46" s="13" t="str">
        <f ca="1">pricein</f>
        <v/>
      </c>
      <c r="T46" s="13" t="str">
        <f ca="1">priceout</f>
        <v/>
      </c>
      <c r="U46" s="16" t="str">
        <f t="shared" ca="1" si="5"/>
        <v/>
      </c>
      <c r="V46" s="16" t="str">
        <f t="shared" ca="1" si="11"/>
        <v/>
      </c>
      <c r="W46" s="16" t="str">
        <f t="shared" ca="1" si="12"/>
        <v/>
      </c>
      <c r="X46" s="16">
        <f t="shared" ca="1" si="13"/>
        <v>1</v>
      </c>
      <c r="Y46" s="16"/>
      <c r="Z46" s="13" t="str">
        <f ca="1">priceincross</f>
        <v/>
      </c>
      <c r="AA46" s="13" t="str">
        <f ca="1">priceoutcross</f>
        <v/>
      </c>
      <c r="AB46" s="13" t="str">
        <f t="shared" ca="1" si="0"/>
        <v/>
      </c>
      <c r="AC46" s="13" t="str">
        <f t="shared" ca="1" si="14"/>
        <v/>
      </c>
      <c r="AD46" s="13" t="str">
        <f t="shared" ca="1" si="15"/>
        <v/>
      </c>
      <c r="AE46" s="13">
        <f t="shared" ca="1" si="16"/>
        <v>1</v>
      </c>
      <c r="AG46" s="32" t="str">
        <f ca="1">IF(ROW(data!B46)&gt;fib+1,MIN(OFFSET(data!B46,0,0,-fib,1)),"")</f>
        <v/>
      </c>
      <c r="AH46" s="32" t="str">
        <f ca="1">IF(ROW(data!B46)&gt;fib+1,MAX(OFFSET(data!B46,0,0,-fib,1)),"")</f>
        <v/>
      </c>
      <c r="AI46" s="32" t="str">
        <f t="shared" ca="1" si="6"/>
        <v/>
      </c>
      <c r="AJ46" s="31" t="str">
        <f t="shared" ca="1" si="7"/>
        <v/>
      </c>
      <c r="AK46" s="31" t="str">
        <f t="shared" ca="1" si="8"/>
        <v/>
      </c>
      <c r="AL46" s="31" t="str">
        <f t="shared" ca="1" si="9"/>
        <v/>
      </c>
      <c r="AM46" s="31" t="str">
        <f t="shared" ca="1" si="10"/>
        <v/>
      </c>
      <c r="AO46" s="32">
        <f t="shared" ca="1" si="17"/>
        <v>0</v>
      </c>
      <c r="AP46" s="32">
        <f t="shared" ca="1" si="18"/>
        <v>0</v>
      </c>
      <c r="AQ46" s="32">
        <f t="shared" ca="1" si="19"/>
        <v>0</v>
      </c>
      <c r="AR46" s="32">
        <f t="shared" ca="1" si="20"/>
        <v>0</v>
      </c>
    </row>
    <row r="47" spans="1:44">
      <c r="A47" s="10">
        <v>36958</v>
      </c>
      <c r="B47" s="11" t="str">
        <f ca="1">IF(ROW(data!B47)&gt;singleSMA,AVERAGE(OFFSET(data!B47,0,0,-singleSMA,1)),"")</f>
        <v/>
      </c>
      <c r="C47" s="11" t="str">
        <f>IF(ROW(data!B45)&gt;singleSMA+2,IF(SIGN(data!B46-indicators!B46)&lt;&gt;SIGN(data!B45-indicators!B45),IF(SIGN(data!B46-indicators!B46)&gt;0,"BUY","SELL"),""),"")</f>
        <v/>
      </c>
      <c r="D47" s="11">
        <f ca="1">IF(ROW(data!B47)&gt;fastSMA,AVERAGE(OFFSET(data!B47,0,0,-fastSMA,1)),"")</f>
        <v>18.948500000000003</v>
      </c>
      <c r="E47" s="11" t="str">
        <f ca="1">IF(ROW(data!B47)&gt;slowSMA,AVERAGE(OFFSET(data!B47,0,0,-slowSMA,1)),"")</f>
        <v/>
      </c>
      <c r="F47" s="11" t="str">
        <f>IF(ROW(data!B47)&gt;MAX(fastSMA,slowSMA)+2,IF(SIGN(D46-E46)&lt;&gt;SIGN(D45-E45),IF(SIGN(D46-E46)&gt;0,"BUY","SELL"),""),"")</f>
        <v/>
      </c>
      <c r="G47" s="11"/>
      <c r="H47" s="11">
        <f>(data!B47/data!B46)-1</f>
        <v>3.0793319415448828E-2</v>
      </c>
      <c r="I47" s="11">
        <f t="shared" si="1"/>
        <v>3.0793319415448828E-2</v>
      </c>
      <c r="J47" s="11">
        <f t="shared" si="2"/>
        <v>0</v>
      </c>
      <c r="K47" s="11">
        <f ca="1">IF(ROW(data!B47)&gt;rsi+1,100-100/(1+AVERAGE(OFFSET(I47,0,0,-rsi,1))/AVERAGE(OFFSET(J47,0,0,-rsi,1))),"")</f>
        <v>63.314285847925561</v>
      </c>
      <c r="L47" s="11"/>
      <c r="M47" s="11">
        <f t="shared" si="3"/>
        <v>1.0307933194154488</v>
      </c>
      <c r="N47" s="11">
        <f t="shared" ca="1" si="4"/>
        <v>1.0455267337215457</v>
      </c>
      <c r="S47" s="13" t="str">
        <f ca="1">pricein</f>
        <v/>
      </c>
      <c r="T47" s="13" t="str">
        <f ca="1">priceout</f>
        <v/>
      </c>
      <c r="U47" s="16" t="str">
        <f t="shared" ca="1" si="5"/>
        <v/>
      </c>
      <c r="V47" s="16" t="str">
        <f t="shared" ca="1" si="11"/>
        <v/>
      </c>
      <c r="W47" s="16" t="str">
        <f t="shared" ca="1" si="12"/>
        <v/>
      </c>
      <c r="X47" s="16">
        <f t="shared" ca="1" si="13"/>
        <v>1</v>
      </c>
      <c r="Y47" s="16"/>
      <c r="Z47" s="13" t="str">
        <f ca="1">priceincross</f>
        <v/>
      </c>
      <c r="AA47" s="13" t="str">
        <f ca="1">priceoutcross</f>
        <v/>
      </c>
      <c r="AB47" s="13" t="str">
        <f t="shared" ca="1" si="0"/>
        <v/>
      </c>
      <c r="AC47" s="13" t="str">
        <f t="shared" ca="1" si="14"/>
        <v/>
      </c>
      <c r="AD47" s="13" t="str">
        <f t="shared" ca="1" si="15"/>
        <v/>
      </c>
      <c r="AE47" s="13">
        <f t="shared" ca="1" si="16"/>
        <v>1</v>
      </c>
      <c r="AG47" s="32" t="str">
        <f ca="1">IF(ROW(data!B47)&gt;fib+1,MIN(OFFSET(data!B47,0,0,-fib,1)),"")</f>
        <v/>
      </c>
      <c r="AH47" s="32" t="str">
        <f ca="1">IF(ROW(data!B47)&gt;fib+1,MAX(OFFSET(data!B47,0,0,-fib,1)),"")</f>
        <v/>
      </c>
      <c r="AI47" s="32" t="str">
        <f t="shared" ca="1" si="6"/>
        <v/>
      </c>
      <c r="AJ47" s="31" t="str">
        <f t="shared" ca="1" si="7"/>
        <v/>
      </c>
      <c r="AK47" s="31" t="str">
        <f t="shared" ca="1" si="8"/>
        <v/>
      </c>
      <c r="AL47" s="31" t="str">
        <f t="shared" ca="1" si="9"/>
        <v/>
      </c>
      <c r="AM47" s="31" t="str">
        <f t="shared" ca="1" si="10"/>
        <v/>
      </c>
      <c r="AO47" s="32">
        <f t="shared" ca="1" si="17"/>
        <v>0</v>
      </c>
      <c r="AP47" s="32">
        <f t="shared" ca="1" si="18"/>
        <v>0</v>
      </c>
      <c r="AQ47" s="32">
        <f t="shared" ca="1" si="19"/>
        <v>0</v>
      </c>
      <c r="AR47" s="32">
        <f t="shared" ca="1" si="20"/>
        <v>0</v>
      </c>
    </row>
    <row r="48" spans="1:44">
      <c r="A48" s="10">
        <v>36959</v>
      </c>
      <c r="B48" s="11" t="str">
        <f ca="1">IF(ROW(data!B48)&gt;singleSMA,AVERAGE(OFFSET(data!B48,0,0,-singleSMA,1)),"")</f>
        <v/>
      </c>
      <c r="C48" s="11" t="str">
        <f>IF(ROW(data!B46)&gt;singleSMA+2,IF(SIGN(data!B47-indicators!B47)&lt;&gt;SIGN(data!B46-indicators!B46),IF(SIGN(data!B47-indicators!B47)&gt;0,"BUY","SELL"),""),"")</f>
        <v/>
      </c>
      <c r="D48" s="11">
        <f ca="1">IF(ROW(data!B48)&gt;fastSMA,AVERAGE(OFFSET(data!B48,0,0,-fastSMA,1)),"")</f>
        <v>18.981000000000005</v>
      </c>
      <c r="E48" s="11" t="str">
        <f ca="1">IF(ROW(data!B48)&gt;slowSMA,AVERAGE(OFFSET(data!B48,0,0,-slowSMA,1)),"")</f>
        <v/>
      </c>
      <c r="F48" s="11" t="str">
        <f>IF(ROW(data!B48)&gt;MAX(fastSMA,slowSMA)+2,IF(SIGN(D47-E47)&lt;&gt;SIGN(D46-E46),IF(SIGN(D47-E47)&gt;0,"BUY","SELL"),""),"")</f>
        <v/>
      </c>
      <c r="G48" s="11"/>
      <c r="H48" s="11">
        <f>(data!B48/data!B47)-1</f>
        <v>2.0253164556962577E-3</v>
      </c>
      <c r="I48" s="11">
        <f t="shared" si="1"/>
        <v>2.0253164556962577E-3</v>
      </c>
      <c r="J48" s="11">
        <f t="shared" si="2"/>
        <v>0</v>
      </c>
      <c r="K48" s="11">
        <f ca="1">IF(ROW(data!B48)&gt;rsi+1,100-100/(1+AVERAGE(OFFSET(I48,0,0,-rsi,1))/AVERAGE(OFFSET(J48,0,0,-rsi,1))),"")</f>
        <v>60.757207369552269</v>
      </c>
      <c r="L48" s="11"/>
      <c r="M48" s="11">
        <f t="shared" si="3"/>
        <v>1.0020253164556963</v>
      </c>
      <c r="N48" s="11">
        <f t="shared" ca="1" si="4"/>
        <v>1.0339602925809821</v>
      </c>
      <c r="S48" s="13" t="str">
        <f ca="1">pricein</f>
        <v/>
      </c>
      <c r="T48" s="13" t="str">
        <f ca="1">priceout</f>
        <v/>
      </c>
      <c r="U48" s="16" t="str">
        <f t="shared" ca="1" si="5"/>
        <v/>
      </c>
      <c r="V48" s="16" t="str">
        <f t="shared" ca="1" si="11"/>
        <v/>
      </c>
      <c r="W48" s="16" t="str">
        <f t="shared" ca="1" si="12"/>
        <v/>
      </c>
      <c r="X48" s="16">
        <f t="shared" ca="1" si="13"/>
        <v>1</v>
      </c>
      <c r="Y48" s="16"/>
      <c r="Z48" s="13" t="str">
        <f ca="1">priceincross</f>
        <v/>
      </c>
      <c r="AA48" s="13" t="str">
        <f ca="1">priceoutcross</f>
        <v/>
      </c>
      <c r="AB48" s="13" t="str">
        <f t="shared" ca="1" si="0"/>
        <v/>
      </c>
      <c r="AC48" s="13" t="str">
        <f t="shared" ca="1" si="14"/>
        <v/>
      </c>
      <c r="AD48" s="13" t="str">
        <f t="shared" ca="1" si="15"/>
        <v/>
      </c>
      <c r="AE48" s="13">
        <f t="shared" ca="1" si="16"/>
        <v>1</v>
      </c>
      <c r="AG48" s="32" t="str">
        <f ca="1">IF(ROW(data!B48)&gt;fib+1,MIN(OFFSET(data!B48,0,0,-fib,1)),"")</f>
        <v/>
      </c>
      <c r="AH48" s="32" t="str">
        <f ca="1">IF(ROW(data!B48)&gt;fib+1,MAX(OFFSET(data!B48,0,0,-fib,1)),"")</f>
        <v/>
      </c>
      <c r="AI48" s="32" t="str">
        <f t="shared" ca="1" si="6"/>
        <v/>
      </c>
      <c r="AJ48" s="31" t="str">
        <f t="shared" ca="1" si="7"/>
        <v/>
      </c>
      <c r="AK48" s="31" t="str">
        <f t="shared" ca="1" si="8"/>
        <v/>
      </c>
      <c r="AL48" s="31" t="str">
        <f t="shared" ca="1" si="9"/>
        <v/>
      </c>
      <c r="AM48" s="31" t="str">
        <f t="shared" ca="1" si="10"/>
        <v/>
      </c>
      <c r="AO48" s="32">
        <f t="shared" ca="1" si="17"/>
        <v>0</v>
      </c>
      <c r="AP48" s="32">
        <f t="shared" ca="1" si="18"/>
        <v>0</v>
      </c>
      <c r="AQ48" s="32">
        <f t="shared" ca="1" si="19"/>
        <v>0</v>
      </c>
      <c r="AR48" s="32">
        <f t="shared" ca="1" si="20"/>
        <v>0</v>
      </c>
    </row>
    <row r="49" spans="1:44">
      <c r="A49" s="10">
        <v>36962</v>
      </c>
      <c r="B49" s="11" t="str">
        <f ca="1">IF(ROW(data!B49)&gt;singleSMA,AVERAGE(OFFSET(data!B49,0,0,-singleSMA,1)),"")</f>
        <v/>
      </c>
      <c r="C49" s="11" t="str">
        <f>IF(ROW(data!B47)&gt;singleSMA+2,IF(SIGN(data!B48-indicators!B48)&lt;&gt;SIGN(data!B47-indicators!B47),IF(SIGN(data!B48-indicators!B48)&gt;0,"BUY","SELL"),""),"")</f>
        <v/>
      </c>
      <c r="D49" s="11">
        <f ca="1">IF(ROW(data!B49)&gt;fastSMA,AVERAGE(OFFSET(data!B49,0,0,-fastSMA,1)),"")</f>
        <v>19.012000000000004</v>
      </c>
      <c r="E49" s="11" t="str">
        <f ca="1">IF(ROW(data!B49)&gt;slowSMA,AVERAGE(OFFSET(data!B49,0,0,-slowSMA,1)),"")</f>
        <v/>
      </c>
      <c r="F49" s="11" t="str">
        <f>IF(ROW(data!B49)&gt;MAX(fastSMA,slowSMA)+2,IF(SIGN(D48-E48)&lt;&gt;SIGN(D47-E47),IF(SIGN(D48-E48)&gt;0,"BUY","SELL"),""),"")</f>
        <v/>
      </c>
      <c r="G49" s="11"/>
      <c r="H49" s="11">
        <f>(data!B49/data!B48)-1</f>
        <v>-5.0530570995450663E-3</v>
      </c>
      <c r="I49" s="11">
        <f t="shared" si="1"/>
        <v>0</v>
      </c>
      <c r="J49" s="11">
        <f t="shared" si="2"/>
        <v>5.0530570995450663E-3</v>
      </c>
      <c r="K49" s="11">
        <f ca="1">IF(ROW(data!B49)&gt;rsi+1,100-100/(1+AVERAGE(OFFSET(I49,0,0,-rsi,1))/AVERAGE(OFFSET(J49,0,0,-rsi,1))),"")</f>
        <v>60.234403623085925</v>
      </c>
      <c r="L49" s="11"/>
      <c r="M49" s="11">
        <f t="shared" si="3"/>
        <v>0.99494694290045493</v>
      </c>
      <c r="N49" s="11">
        <f t="shared" ca="1" si="4"/>
        <v>1.0325117986366021</v>
      </c>
      <c r="S49" s="13" t="str">
        <f ca="1">pricein</f>
        <v/>
      </c>
      <c r="T49" s="13" t="str">
        <f ca="1">priceout</f>
        <v/>
      </c>
      <c r="U49" s="16" t="str">
        <f t="shared" ca="1" si="5"/>
        <v/>
      </c>
      <c r="V49" s="16" t="str">
        <f t="shared" ca="1" si="11"/>
        <v/>
      </c>
      <c r="W49" s="16" t="str">
        <f t="shared" ca="1" si="12"/>
        <v/>
      </c>
      <c r="X49" s="16">
        <f t="shared" ca="1" si="13"/>
        <v>1</v>
      </c>
      <c r="Y49" s="16"/>
      <c r="Z49" s="13" t="str">
        <f ca="1">priceincross</f>
        <v/>
      </c>
      <c r="AA49" s="13" t="str">
        <f ca="1">priceoutcross</f>
        <v/>
      </c>
      <c r="AB49" s="13" t="str">
        <f t="shared" ca="1" si="0"/>
        <v/>
      </c>
      <c r="AC49" s="13" t="str">
        <f t="shared" ca="1" si="14"/>
        <v/>
      </c>
      <c r="AD49" s="13" t="str">
        <f t="shared" ca="1" si="15"/>
        <v/>
      </c>
      <c r="AE49" s="13">
        <f t="shared" ca="1" si="16"/>
        <v>1</v>
      </c>
      <c r="AG49" s="32" t="str">
        <f ca="1">IF(ROW(data!B49)&gt;fib+1,MIN(OFFSET(data!B49,0,0,-fib,1)),"")</f>
        <v/>
      </c>
      <c r="AH49" s="32" t="str">
        <f ca="1">IF(ROW(data!B49)&gt;fib+1,MAX(OFFSET(data!B49,0,0,-fib,1)),"")</f>
        <v/>
      </c>
      <c r="AI49" s="32" t="str">
        <f t="shared" ca="1" si="6"/>
        <v/>
      </c>
      <c r="AJ49" s="31" t="str">
        <f t="shared" ca="1" si="7"/>
        <v/>
      </c>
      <c r="AK49" s="31" t="str">
        <f t="shared" ca="1" si="8"/>
        <v/>
      </c>
      <c r="AL49" s="31" t="str">
        <f t="shared" ca="1" si="9"/>
        <v/>
      </c>
      <c r="AM49" s="31" t="str">
        <f t="shared" ca="1" si="10"/>
        <v/>
      </c>
      <c r="AO49" s="32">
        <f t="shared" ca="1" si="17"/>
        <v>0</v>
      </c>
      <c r="AP49" s="32">
        <f t="shared" ca="1" si="18"/>
        <v>0</v>
      </c>
      <c r="AQ49" s="32">
        <f t="shared" ca="1" si="19"/>
        <v>0</v>
      </c>
      <c r="AR49" s="32">
        <f t="shared" ca="1" si="20"/>
        <v>0</v>
      </c>
    </row>
    <row r="50" spans="1:44">
      <c r="A50" s="10">
        <v>36963</v>
      </c>
      <c r="B50" s="11" t="str">
        <f ca="1">IF(ROW(data!B50)&gt;singleSMA,AVERAGE(OFFSET(data!B50,0,0,-singleSMA,1)),"")</f>
        <v/>
      </c>
      <c r="C50" s="11" t="str">
        <f>IF(ROW(data!B48)&gt;singleSMA+2,IF(SIGN(data!B49-indicators!B49)&lt;&gt;SIGN(data!B48-indicators!B48),IF(SIGN(data!B49-indicators!B49)&gt;0,"BUY","SELL"),""),"")</f>
        <v/>
      </c>
      <c r="D50" s="11">
        <f ca="1">IF(ROW(data!B50)&gt;fastSMA,AVERAGE(OFFSET(data!B50,0,0,-fastSMA,1)),"")</f>
        <v>19.040500000000002</v>
      </c>
      <c r="E50" s="11" t="str">
        <f ca="1">IF(ROW(data!B50)&gt;slowSMA,AVERAGE(OFFSET(data!B50,0,0,-slowSMA,1)),"")</f>
        <v/>
      </c>
      <c r="F50" s="11" t="str">
        <f>IF(ROW(data!B50)&gt;MAX(fastSMA,slowSMA)+2,IF(SIGN(D49-E49)&lt;&gt;SIGN(D48-E48),IF(SIGN(D49-E49)&gt;0,"BUY","SELL"),""),"")</f>
        <v/>
      </c>
      <c r="G50" s="11"/>
      <c r="H50" s="11">
        <f>(data!B50/data!B49)-1</f>
        <v>-9.1416962925342515E-3</v>
      </c>
      <c r="I50" s="11">
        <f t="shared" si="1"/>
        <v>0</v>
      </c>
      <c r="J50" s="11">
        <f t="shared" si="2"/>
        <v>9.1416962925342515E-3</v>
      </c>
      <c r="K50" s="11">
        <f ca="1">IF(ROW(data!B50)&gt;rsi+1,100-100/(1+AVERAGE(OFFSET(I50,0,0,-rsi,1))/AVERAGE(OFFSET(J50,0,0,-rsi,1))),"")</f>
        <v>59.383359354829025</v>
      </c>
      <c r="L50" s="11"/>
      <c r="M50" s="11">
        <f t="shared" si="3"/>
        <v>0.99085830370746575</v>
      </c>
      <c r="N50" s="11">
        <f t="shared" ca="1" si="4"/>
        <v>1.0300950369588173</v>
      </c>
      <c r="S50" s="13" t="str">
        <f ca="1">pricein</f>
        <v/>
      </c>
      <c r="T50" s="13" t="str">
        <f ca="1">priceout</f>
        <v/>
      </c>
      <c r="U50" s="16" t="str">
        <f t="shared" ca="1" si="5"/>
        <v/>
      </c>
      <c r="V50" s="16" t="str">
        <f t="shared" ca="1" si="11"/>
        <v/>
      </c>
      <c r="W50" s="16" t="str">
        <f t="shared" ca="1" si="12"/>
        <v/>
      </c>
      <c r="X50" s="16">
        <f t="shared" ca="1" si="13"/>
        <v>1</v>
      </c>
      <c r="Y50" s="16"/>
      <c r="Z50" s="13" t="str">
        <f ca="1">priceincross</f>
        <v/>
      </c>
      <c r="AA50" s="13" t="str">
        <f ca="1">priceoutcross</f>
        <v/>
      </c>
      <c r="AB50" s="13" t="str">
        <f t="shared" ca="1" si="0"/>
        <v/>
      </c>
      <c r="AC50" s="13" t="str">
        <f t="shared" ca="1" si="14"/>
        <v/>
      </c>
      <c r="AD50" s="13" t="str">
        <f t="shared" ca="1" si="15"/>
        <v/>
      </c>
      <c r="AE50" s="13">
        <f t="shared" ca="1" si="16"/>
        <v>1</v>
      </c>
      <c r="AG50" s="32" t="str">
        <f ca="1">IF(ROW(data!B50)&gt;fib+1,MIN(OFFSET(data!B50,0,0,-fib,1)),"")</f>
        <v/>
      </c>
      <c r="AH50" s="32" t="str">
        <f ca="1">IF(ROW(data!B50)&gt;fib+1,MAX(OFFSET(data!B50,0,0,-fib,1)),"")</f>
        <v/>
      </c>
      <c r="AI50" s="32" t="str">
        <f t="shared" ca="1" si="6"/>
        <v/>
      </c>
      <c r="AJ50" s="31" t="str">
        <f t="shared" ca="1" si="7"/>
        <v/>
      </c>
      <c r="AK50" s="31" t="str">
        <f t="shared" ca="1" si="8"/>
        <v/>
      </c>
      <c r="AL50" s="31" t="str">
        <f t="shared" ca="1" si="9"/>
        <v/>
      </c>
      <c r="AM50" s="31" t="str">
        <f t="shared" ca="1" si="10"/>
        <v/>
      </c>
      <c r="AO50" s="32">
        <f t="shared" ca="1" si="17"/>
        <v>0</v>
      </c>
      <c r="AP50" s="32">
        <f t="shared" ca="1" si="18"/>
        <v>0</v>
      </c>
      <c r="AQ50" s="32">
        <f t="shared" ca="1" si="19"/>
        <v>0</v>
      </c>
      <c r="AR50" s="32">
        <f t="shared" ca="1" si="20"/>
        <v>0</v>
      </c>
    </row>
    <row r="51" spans="1:44">
      <c r="A51" s="10">
        <v>36964</v>
      </c>
      <c r="B51" s="11" t="str">
        <f ca="1">IF(ROW(data!B51)&gt;singleSMA,AVERAGE(OFFSET(data!B51,0,0,-singleSMA,1)),"")</f>
        <v/>
      </c>
      <c r="C51" s="11" t="str">
        <f>IF(ROW(data!B49)&gt;singleSMA+2,IF(SIGN(data!B50-indicators!B50)&lt;&gt;SIGN(data!B49-indicators!B49),IF(SIGN(data!B50-indicators!B50)&gt;0,"BUY","SELL"),""),"")</f>
        <v/>
      </c>
      <c r="D51" s="11">
        <f ca="1">IF(ROW(data!B51)&gt;fastSMA,AVERAGE(OFFSET(data!B51,0,0,-fastSMA,1)),"")</f>
        <v>19.018000000000001</v>
      </c>
      <c r="E51" s="11" t="str">
        <f ca="1">IF(ROW(data!B51)&gt;slowSMA,AVERAGE(OFFSET(data!B51,0,0,-slowSMA,1)),"")</f>
        <v/>
      </c>
      <c r="F51" s="11" t="str">
        <f>IF(ROW(data!B51)&gt;MAX(fastSMA,slowSMA)+2,IF(SIGN(D50-E50)&lt;&gt;SIGN(D49-E49),IF(SIGN(D50-E50)&gt;0,"BUY","SELL"),""),"")</f>
        <v/>
      </c>
      <c r="G51" s="11"/>
      <c r="H51" s="11">
        <f>(data!B51/data!B50)-1</f>
        <v>-4.7667862634546587E-2</v>
      </c>
      <c r="I51" s="11">
        <f t="shared" si="1"/>
        <v>0</v>
      </c>
      <c r="J51" s="11">
        <f t="shared" si="2"/>
        <v>4.7667862634546587E-2</v>
      </c>
      <c r="K51" s="11">
        <f ca="1">IF(ROW(data!B51)&gt;rsi+1,100-100/(1+AVERAGE(OFFSET(I51,0,0,-rsi,1))/AVERAGE(OFFSET(J51,0,0,-rsi,1))),"")</f>
        <v>44.808017396271097</v>
      </c>
      <c r="L51" s="11"/>
      <c r="M51" s="11">
        <f t="shared" si="3"/>
        <v>0.95233213736545341</v>
      </c>
      <c r="N51" s="11">
        <f t="shared" ca="1" si="4"/>
        <v>0.97635312664214413</v>
      </c>
      <c r="S51" s="13" t="str">
        <f ca="1">pricein</f>
        <v/>
      </c>
      <c r="T51" s="13" t="str">
        <f ca="1">priceout</f>
        <v/>
      </c>
      <c r="U51" s="16" t="str">
        <f t="shared" ca="1" si="5"/>
        <v/>
      </c>
      <c r="V51" s="16" t="str">
        <f t="shared" ca="1" si="11"/>
        <v/>
      </c>
      <c r="W51" s="16" t="str">
        <f t="shared" ca="1" si="12"/>
        <v/>
      </c>
      <c r="X51" s="16">
        <f t="shared" ca="1" si="13"/>
        <v>1</v>
      </c>
      <c r="Y51" s="16"/>
      <c r="Z51" s="13" t="str">
        <f ca="1">priceincross</f>
        <v/>
      </c>
      <c r="AA51" s="13" t="str">
        <f ca="1">priceoutcross</f>
        <v/>
      </c>
      <c r="AB51" s="13" t="str">
        <f t="shared" ca="1" si="0"/>
        <v/>
      </c>
      <c r="AC51" s="13" t="str">
        <f t="shared" ca="1" si="14"/>
        <v/>
      </c>
      <c r="AD51" s="13" t="str">
        <f t="shared" ca="1" si="15"/>
        <v/>
      </c>
      <c r="AE51" s="13">
        <f t="shared" ca="1" si="16"/>
        <v>1</v>
      </c>
      <c r="AG51" s="32" t="str">
        <f ca="1">IF(ROW(data!B51)&gt;fib+1,MIN(OFFSET(data!B51,0,0,-fib,1)),"")</f>
        <v/>
      </c>
      <c r="AH51" s="32" t="str">
        <f ca="1">IF(ROW(data!B51)&gt;fib+1,MAX(OFFSET(data!B51,0,0,-fib,1)),"")</f>
        <v/>
      </c>
      <c r="AI51" s="32" t="str">
        <f t="shared" ca="1" si="6"/>
        <v/>
      </c>
      <c r="AJ51" s="31" t="str">
        <f t="shared" ca="1" si="7"/>
        <v/>
      </c>
      <c r="AK51" s="31" t="str">
        <f t="shared" ca="1" si="8"/>
        <v/>
      </c>
      <c r="AL51" s="31" t="str">
        <f t="shared" ca="1" si="9"/>
        <v/>
      </c>
      <c r="AM51" s="31" t="str">
        <f t="shared" ca="1" si="10"/>
        <v/>
      </c>
      <c r="AO51" s="32">
        <f t="shared" ca="1" si="17"/>
        <v>0</v>
      </c>
      <c r="AP51" s="32">
        <f t="shared" ca="1" si="18"/>
        <v>0</v>
      </c>
      <c r="AQ51" s="32">
        <f t="shared" ca="1" si="19"/>
        <v>0</v>
      </c>
      <c r="AR51" s="32">
        <f t="shared" ca="1" si="20"/>
        <v>0</v>
      </c>
    </row>
    <row r="52" spans="1:44">
      <c r="A52" s="10">
        <v>36965</v>
      </c>
      <c r="B52" s="11" t="str">
        <f ca="1">IF(ROW(data!B52)&gt;singleSMA,AVERAGE(OFFSET(data!B52,0,0,-singleSMA,1)),"")</f>
        <v/>
      </c>
      <c r="C52" s="11" t="str">
        <f>IF(ROW(data!B50)&gt;singleSMA+2,IF(SIGN(data!B51-indicators!B51)&lt;&gt;SIGN(data!B50-indicators!B50),IF(SIGN(data!B51-indicators!B51)&gt;0,"BUY","SELL"),""),"")</f>
        <v/>
      </c>
      <c r="D52" s="11">
        <f ca="1">IF(ROW(data!B52)&gt;fastSMA,AVERAGE(OFFSET(data!B52,0,0,-fastSMA,1)),"")</f>
        <v>19.000500000000002</v>
      </c>
      <c r="E52" s="11" t="str">
        <f ca="1">IF(ROW(data!B52)&gt;slowSMA,AVERAGE(OFFSET(data!B52,0,0,-slowSMA,1)),"")</f>
        <v/>
      </c>
      <c r="F52" s="11" t="str">
        <f>IF(ROW(data!B52)&gt;MAX(fastSMA,slowSMA)+2,IF(SIGN(D51-E51)&lt;&gt;SIGN(D50-E50),IF(SIGN(D51-E51)&gt;0,"BUY","SELL"),""),"")</f>
        <v/>
      </c>
      <c r="G52" s="11"/>
      <c r="H52" s="11">
        <f>(data!B52/data!B51)-1</f>
        <v>1.2378902045209861E-2</v>
      </c>
      <c r="I52" s="11">
        <f t="shared" si="1"/>
        <v>1.2378902045209861E-2</v>
      </c>
      <c r="J52" s="11">
        <f t="shared" si="2"/>
        <v>0</v>
      </c>
      <c r="K52" s="11">
        <f ca="1">IF(ROW(data!B52)&gt;rsi+1,100-100/(1+AVERAGE(OFFSET(I52,0,0,-rsi,1))/AVERAGE(OFFSET(J52,0,0,-rsi,1))),"")</f>
        <v>46.245495788655809</v>
      </c>
      <c r="L52" s="11"/>
      <c r="M52" s="11">
        <f t="shared" si="3"/>
        <v>1.0123789020452099</v>
      </c>
      <c r="N52" s="11">
        <f t="shared" ca="1" si="4"/>
        <v>0.98173277661795433</v>
      </c>
      <c r="S52" s="13" t="str">
        <f ca="1">pricein</f>
        <v/>
      </c>
      <c r="T52" s="13" t="str">
        <f ca="1">priceout</f>
        <v/>
      </c>
      <c r="U52" s="16" t="str">
        <f t="shared" ca="1" si="5"/>
        <v/>
      </c>
      <c r="V52" s="16" t="str">
        <f t="shared" ca="1" si="11"/>
        <v/>
      </c>
      <c r="W52" s="16" t="str">
        <f t="shared" ca="1" si="12"/>
        <v/>
      </c>
      <c r="X52" s="16">
        <f t="shared" ca="1" si="13"/>
        <v>1</v>
      </c>
      <c r="Y52" s="16"/>
      <c r="Z52" s="13" t="str">
        <f ca="1">priceincross</f>
        <v/>
      </c>
      <c r="AA52" s="13" t="str">
        <f ca="1">priceoutcross</f>
        <v/>
      </c>
      <c r="AB52" s="13" t="str">
        <f t="shared" ca="1" si="0"/>
        <v/>
      </c>
      <c r="AC52" s="13" t="str">
        <f t="shared" ca="1" si="14"/>
        <v/>
      </c>
      <c r="AD52" s="13" t="str">
        <f t="shared" ca="1" si="15"/>
        <v/>
      </c>
      <c r="AE52" s="13">
        <f t="shared" ca="1" si="16"/>
        <v>1</v>
      </c>
      <c r="AG52" s="32" t="str">
        <f ca="1">IF(ROW(data!B52)&gt;fib+1,MIN(OFFSET(data!B52,0,0,-fib,1)),"")</f>
        <v/>
      </c>
      <c r="AH52" s="32" t="str">
        <f ca="1">IF(ROW(data!B52)&gt;fib+1,MAX(OFFSET(data!B52,0,0,-fib,1)),"")</f>
        <v/>
      </c>
      <c r="AI52" s="32" t="str">
        <f t="shared" ca="1" si="6"/>
        <v/>
      </c>
      <c r="AJ52" s="31" t="str">
        <f t="shared" ca="1" si="7"/>
        <v/>
      </c>
      <c r="AK52" s="31" t="str">
        <f t="shared" ca="1" si="8"/>
        <v/>
      </c>
      <c r="AL52" s="31" t="str">
        <f t="shared" ca="1" si="9"/>
        <v/>
      </c>
      <c r="AM52" s="31" t="str">
        <f t="shared" ca="1" si="10"/>
        <v/>
      </c>
      <c r="AO52" s="32">
        <f t="shared" ca="1" si="17"/>
        <v>0</v>
      </c>
      <c r="AP52" s="32">
        <f t="shared" ca="1" si="18"/>
        <v>0</v>
      </c>
      <c r="AQ52" s="32">
        <f t="shared" ca="1" si="19"/>
        <v>0</v>
      </c>
      <c r="AR52" s="32">
        <f t="shared" ca="1" si="20"/>
        <v>0</v>
      </c>
    </row>
    <row r="53" spans="1:44">
      <c r="A53" s="10">
        <v>36966</v>
      </c>
      <c r="B53" s="11" t="str">
        <f ca="1">IF(ROW(data!B53)&gt;singleSMA,AVERAGE(OFFSET(data!B53,0,0,-singleSMA,1)),"")</f>
        <v/>
      </c>
      <c r="C53" s="11" t="str">
        <f>IF(ROW(data!B51)&gt;singleSMA+2,IF(SIGN(data!B52-indicators!B52)&lt;&gt;SIGN(data!B51-indicators!B51),IF(SIGN(data!B52-indicators!B52)&gt;0,"BUY","SELL"),""),"")</f>
        <v/>
      </c>
      <c r="D53" s="11">
        <f ca="1">IF(ROW(data!B53)&gt;fastSMA,AVERAGE(OFFSET(data!B53,0,0,-fastSMA,1)),"")</f>
        <v>18.991499999999998</v>
      </c>
      <c r="E53" s="11" t="str">
        <f ca="1">IF(ROW(data!B53)&gt;slowSMA,AVERAGE(OFFSET(data!B53,0,0,-slowSMA,1)),"")</f>
        <v/>
      </c>
      <c r="F53" s="11" t="str">
        <f>IF(ROW(data!B53)&gt;MAX(fastSMA,slowSMA)+2,IF(SIGN(D52-E52)&lt;&gt;SIGN(D51-E51),IF(SIGN(D52-E52)&gt;0,"BUY","SELL"),""),"")</f>
        <v/>
      </c>
      <c r="G53" s="11"/>
      <c r="H53" s="11">
        <f>(data!B53/data!B52)-1</f>
        <v>-5.3163211057938309E-4</v>
      </c>
      <c r="I53" s="11">
        <f t="shared" si="1"/>
        <v>0</v>
      </c>
      <c r="J53" s="11">
        <f t="shared" si="2"/>
        <v>5.3163211057938309E-4</v>
      </c>
      <c r="K53" s="11">
        <f ca="1">IF(ROW(data!B53)&gt;rsi+1,100-100/(1+AVERAGE(OFFSET(I53,0,0,-rsi,1))/AVERAGE(OFFSET(J53,0,0,-rsi,1))),"")</f>
        <v>48.253324021176034</v>
      </c>
      <c r="L53" s="11"/>
      <c r="M53" s="11">
        <f t="shared" si="3"/>
        <v>0.99946836788942062</v>
      </c>
      <c r="N53" s="11">
        <f t="shared" ca="1" si="4"/>
        <v>0.99051633298208652</v>
      </c>
      <c r="S53" s="13" t="str">
        <f ca="1">pricein</f>
        <v/>
      </c>
      <c r="T53" s="13" t="str">
        <f ca="1">priceout</f>
        <v/>
      </c>
      <c r="U53" s="16" t="str">
        <f t="shared" ca="1" si="5"/>
        <v/>
      </c>
      <c r="V53" s="16" t="str">
        <f t="shared" ca="1" si="11"/>
        <v/>
      </c>
      <c r="W53" s="16" t="str">
        <f t="shared" ca="1" si="12"/>
        <v/>
      </c>
      <c r="X53" s="16">
        <f t="shared" ca="1" si="13"/>
        <v>1</v>
      </c>
      <c r="Y53" s="16"/>
      <c r="Z53" s="13" t="str">
        <f ca="1">priceincross</f>
        <v/>
      </c>
      <c r="AA53" s="13" t="str">
        <f ca="1">priceoutcross</f>
        <v/>
      </c>
      <c r="AB53" s="13" t="str">
        <f t="shared" ca="1" si="0"/>
        <v/>
      </c>
      <c r="AC53" s="13" t="str">
        <f t="shared" ca="1" si="14"/>
        <v/>
      </c>
      <c r="AD53" s="13" t="str">
        <f t="shared" ca="1" si="15"/>
        <v/>
      </c>
      <c r="AE53" s="13">
        <f t="shared" ca="1" si="16"/>
        <v>1</v>
      </c>
      <c r="AG53" s="32" t="str">
        <f ca="1">IF(ROW(data!B53)&gt;fib+1,MIN(OFFSET(data!B53,0,0,-fib,1)),"")</f>
        <v/>
      </c>
      <c r="AH53" s="32" t="str">
        <f ca="1">IF(ROW(data!B53)&gt;fib+1,MAX(OFFSET(data!B53,0,0,-fib,1)),"")</f>
        <v/>
      </c>
      <c r="AI53" s="32" t="str">
        <f t="shared" ca="1" si="6"/>
        <v/>
      </c>
      <c r="AJ53" s="31" t="str">
        <f t="shared" ca="1" si="7"/>
        <v/>
      </c>
      <c r="AK53" s="31" t="str">
        <f t="shared" ca="1" si="8"/>
        <v/>
      </c>
      <c r="AL53" s="31" t="str">
        <f t="shared" ca="1" si="9"/>
        <v/>
      </c>
      <c r="AM53" s="31" t="str">
        <f t="shared" ca="1" si="10"/>
        <v/>
      </c>
      <c r="AO53" s="32">
        <f t="shared" ca="1" si="17"/>
        <v>0</v>
      </c>
      <c r="AP53" s="32">
        <f t="shared" ca="1" si="18"/>
        <v>0</v>
      </c>
      <c r="AQ53" s="32">
        <f t="shared" ca="1" si="19"/>
        <v>0</v>
      </c>
      <c r="AR53" s="32">
        <f t="shared" ca="1" si="20"/>
        <v>0</v>
      </c>
    </row>
    <row r="54" spans="1:44">
      <c r="A54" s="10">
        <v>36969</v>
      </c>
      <c r="B54" s="11" t="str">
        <f ca="1">IF(ROW(data!B54)&gt;singleSMA,AVERAGE(OFFSET(data!B54,0,0,-singleSMA,1)),"")</f>
        <v/>
      </c>
      <c r="C54" s="11" t="str">
        <f>IF(ROW(data!B52)&gt;singleSMA+2,IF(SIGN(data!B53-indicators!B53)&lt;&gt;SIGN(data!B52-indicators!B52),IF(SIGN(data!B53-indicators!B53)&gt;0,"BUY","SELL"),""),"")</f>
        <v/>
      </c>
      <c r="D54" s="11">
        <f ca="1">IF(ROW(data!B54)&gt;fastSMA,AVERAGE(OFFSET(data!B54,0,0,-fastSMA,1)),"")</f>
        <v>18.978000000000002</v>
      </c>
      <c r="E54" s="11" t="str">
        <f ca="1">IF(ROW(data!B54)&gt;slowSMA,AVERAGE(OFFSET(data!B54,0,0,-slowSMA,1)),"")</f>
        <v/>
      </c>
      <c r="F54" s="11" t="str">
        <f>IF(ROW(data!B54)&gt;MAX(fastSMA,slowSMA)+2,IF(SIGN(D53-E53)&lt;&gt;SIGN(D52-E52),IF(SIGN(D53-E53)&gt;0,"BUY","SELL"),""),"")</f>
        <v/>
      </c>
      <c r="G54" s="11"/>
      <c r="H54" s="11">
        <f>(data!B54/data!B53)-1</f>
        <v>-9.5744680851063135E-3</v>
      </c>
      <c r="I54" s="11">
        <f t="shared" si="1"/>
        <v>0</v>
      </c>
      <c r="J54" s="11">
        <f t="shared" si="2"/>
        <v>9.5744680851063135E-3</v>
      </c>
      <c r="K54" s="11">
        <f ca="1">IF(ROW(data!B54)&gt;rsi+1,100-100/(1+AVERAGE(OFFSET(I54,0,0,-rsi,1))/AVERAGE(OFFSET(J54,0,0,-rsi,1))),"")</f>
        <v>47.137414391528019</v>
      </c>
      <c r="L54" s="11"/>
      <c r="M54" s="11">
        <f t="shared" si="3"/>
        <v>0.99042553191489369</v>
      </c>
      <c r="N54" s="11">
        <f t="shared" ca="1" si="4"/>
        <v>0.98570672313393382</v>
      </c>
      <c r="S54" s="13" t="str">
        <f ca="1">pricein</f>
        <v/>
      </c>
      <c r="T54" s="13" t="str">
        <f ca="1">priceout</f>
        <v/>
      </c>
      <c r="U54" s="16" t="str">
        <f t="shared" ca="1" si="5"/>
        <v/>
      </c>
      <c r="V54" s="16" t="str">
        <f t="shared" ca="1" si="11"/>
        <v/>
      </c>
      <c r="W54" s="16" t="str">
        <f t="shared" ca="1" si="12"/>
        <v/>
      </c>
      <c r="X54" s="16">
        <f t="shared" ca="1" si="13"/>
        <v>1</v>
      </c>
      <c r="Y54" s="16"/>
      <c r="Z54" s="13" t="str">
        <f ca="1">priceincross</f>
        <v/>
      </c>
      <c r="AA54" s="13" t="str">
        <f ca="1">priceoutcross</f>
        <v/>
      </c>
      <c r="AB54" s="13" t="str">
        <f t="shared" ca="1" si="0"/>
        <v/>
      </c>
      <c r="AC54" s="13" t="str">
        <f t="shared" ca="1" si="14"/>
        <v/>
      </c>
      <c r="AD54" s="13" t="str">
        <f t="shared" ca="1" si="15"/>
        <v/>
      </c>
      <c r="AE54" s="13">
        <f t="shared" ca="1" si="16"/>
        <v>1</v>
      </c>
      <c r="AG54" s="32" t="str">
        <f ca="1">IF(ROW(data!B54)&gt;fib+1,MIN(OFFSET(data!B54,0,0,-fib,1)),"")</f>
        <v/>
      </c>
      <c r="AH54" s="32" t="str">
        <f ca="1">IF(ROW(data!B54)&gt;fib+1,MAX(OFFSET(data!B54,0,0,-fib,1)),"")</f>
        <v/>
      </c>
      <c r="AI54" s="32" t="str">
        <f t="shared" ca="1" si="6"/>
        <v/>
      </c>
      <c r="AJ54" s="31" t="str">
        <f t="shared" ca="1" si="7"/>
        <v/>
      </c>
      <c r="AK54" s="31" t="str">
        <f t="shared" ca="1" si="8"/>
        <v/>
      </c>
      <c r="AL54" s="31" t="str">
        <f t="shared" ca="1" si="9"/>
        <v/>
      </c>
      <c r="AM54" s="31" t="str">
        <f t="shared" ca="1" si="10"/>
        <v/>
      </c>
      <c r="AO54" s="32">
        <f t="shared" ca="1" si="17"/>
        <v>0</v>
      </c>
      <c r="AP54" s="32">
        <f t="shared" ca="1" si="18"/>
        <v>0</v>
      </c>
      <c r="AQ54" s="32">
        <f t="shared" ca="1" si="19"/>
        <v>0</v>
      </c>
      <c r="AR54" s="32">
        <f t="shared" ca="1" si="20"/>
        <v>0</v>
      </c>
    </row>
    <row r="55" spans="1:44">
      <c r="A55" s="10">
        <v>36970</v>
      </c>
      <c r="B55" s="11" t="str">
        <f ca="1">IF(ROW(data!B55)&gt;singleSMA,AVERAGE(OFFSET(data!B55,0,0,-singleSMA,1)),"")</f>
        <v/>
      </c>
      <c r="C55" s="11" t="str">
        <f>IF(ROW(data!B53)&gt;singleSMA+2,IF(SIGN(data!B54-indicators!B54)&lt;&gt;SIGN(data!B53-indicators!B53),IF(SIGN(data!B54-indicators!B54)&gt;0,"BUY","SELL"),""),"")</f>
        <v/>
      </c>
      <c r="D55" s="11">
        <f ca="1">IF(ROW(data!B55)&gt;fastSMA,AVERAGE(OFFSET(data!B55,0,0,-fastSMA,1)),"")</f>
        <v>18.982999999999997</v>
      </c>
      <c r="E55" s="11" t="str">
        <f ca="1">IF(ROW(data!B55)&gt;slowSMA,AVERAGE(OFFSET(data!B55,0,0,-slowSMA,1)),"")</f>
        <v/>
      </c>
      <c r="F55" s="11" t="str">
        <f>IF(ROW(data!B55)&gt;MAX(fastSMA,slowSMA)+2,IF(SIGN(D54-E54)&lt;&gt;SIGN(D53-E53),IF(SIGN(D54-E54)&gt;0,"BUY","SELL"),""),"")</f>
        <v/>
      </c>
      <c r="G55" s="11"/>
      <c r="H55" s="11">
        <f>(data!B55/data!B54)-1</f>
        <v>1.772287862513422E-2</v>
      </c>
      <c r="I55" s="11">
        <f t="shared" si="1"/>
        <v>1.772287862513422E-2</v>
      </c>
      <c r="J55" s="11">
        <f t="shared" si="2"/>
        <v>0</v>
      </c>
      <c r="K55" s="11">
        <f ca="1">IF(ROW(data!B55)&gt;rsi+1,100-100/(1+AVERAGE(OFFSET(I55,0,0,-rsi,1))/AVERAGE(OFFSET(J55,0,0,-rsi,1))),"")</f>
        <v>51.753662964885088</v>
      </c>
      <c r="L55" s="11"/>
      <c r="M55" s="11">
        <f t="shared" si="3"/>
        <v>1.0177228786251342</v>
      </c>
      <c r="N55" s="11">
        <f t="shared" ca="1" si="4"/>
        <v>1.0053050397877987</v>
      </c>
      <c r="S55" s="13" t="str">
        <f ca="1">pricein</f>
        <v/>
      </c>
      <c r="T55" s="13" t="str">
        <f ca="1">priceout</f>
        <v/>
      </c>
      <c r="U55" s="16" t="str">
        <f t="shared" ca="1" si="5"/>
        <v/>
      </c>
      <c r="V55" s="16" t="str">
        <f t="shared" ca="1" si="11"/>
        <v/>
      </c>
      <c r="W55" s="16" t="str">
        <f t="shared" ca="1" si="12"/>
        <v/>
      </c>
      <c r="X55" s="16">
        <f t="shared" ca="1" si="13"/>
        <v>1</v>
      </c>
      <c r="Y55" s="16"/>
      <c r="Z55" s="13" t="str">
        <f ca="1">priceincross</f>
        <v/>
      </c>
      <c r="AA55" s="13" t="str">
        <f ca="1">priceoutcross</f>
        <v/>
      </c>
      <c r="AB55" s="13" t="str">
        <f t="shared" ca="1" si="0"/>
        <v/>
      </c>
      <c r="AC55" s="13" t="str">
        <f t="shared" ca="1" si="14"/>
        <v/>
      </c>
      <c r="AD55" s="13" t="str">
        <f t="shared" ca="1" si="15"/>
        <v/>
      </c>
      <c r="AE55" s="13">
        <f t="shared" ca="1" si="16"/>
        <v>1</v>
      </c>
      <c r="AG55" s="32" t="str">
        <f ca="1">IF(ROW(data!B55)&gt;fib+1,MIN(OFFSET(data!B55,0,0,-fib,1)),"")</f>
        <v/>
      </c>
      <c r="AH55" s="32" t="str">
        <f ca="1">IF(ROW(data!B55)&gt;fib+1,MAX(OFFSET(data!B55,0,0,-fib,1)),"")</f>
        <v/>
      </c>
      <c r="AI55" s="32" t="str">
        <f t="shared" ca="1" si="6"/>
        <v/>
      </c>
      <c r="AJ55" s="31" t="str">
        <f t="shared" ca="1" si="7"/>
        <v/>
      </c>
      <c r="AK55" s="31" t="str">
        <f t="shared" ca="1" si="8"/>
        <v/>
      </c>
      <c r="AL55" s="31" t="str">
        <f t="shared" ca="1" si="9"/>
        <v/>
      </c>
      <c r="AM55" s="31" t="str">
        <f t="shared" ca="1" si="10"/>
        <v/>
      </c>
      <c r="AO55" s="32">
        <f t="shared" ca="1" si="17"/>
        <v>0</v>
      </c>
      <c r="AP55" s="32">
        <f t="shared" ca="1" si="18"/>
        <v>0</v>
      </c>
      <c r="AQ55" s="32">
        <f t="shared" ca="1" si="19"/>
        <v>0</v>
      </c>
      <c r="AR55" s="32">
        <f t="shared" ca="1" si="20"/>
        <v>0</v>
      </c>
    </row>
    <row r="56" spans="1:44">
      <c r="A56" s="10">
        <v>36971</v>
      </c>
      <c r="B56" s="11" t="str">
        <f ca="1">IF(ROW(data!B56)&gt;singleSMA,AVERAGE(OFFSET(data!B56,0,0,-singleSMA,1)),"")</f>
        <v/>
      </c>
      <c r="C56" s="11" t="str">
        <f>IF(ROW(data!B54)&gt;singleSMA+2,IF(SIGN(data!B55-indicators!B55)&lt;&gt;SIGN(data!B54-indicators!B54),IF(SIGN(data!B55-indicators!B55)&gt;0,"BUY","SELL"),""),"")</f>
        <v/>
      </c>
      <c r="D56" s="11">
        <f ca="1">IF(ROW(data!B56)&gt;fastSMA,AVERAGE(OFFSET(data!B56,0,0,-fastSMA,1)),"")</f>
        <v>18.973999999999997</v>
      </c>
      <c r="E56" s="11" t="str">
        <f ca="1">IF(ROW(data!B56)&gt;slowSMA,AVERAGE(OFFSET(data!B56,0,0,-slowSMA,1)),"")</f>
        <v/>
      </c>
      <c r="F56" s="11" t="str">
        <f>IF(ROW(data!B56)&gt;MAX(fastSMA,slowSMA)+2,IF(SIGN(D55-E55)&lt;&gt;SIGN(D54-E54),IF(SIGN(D55-E55)&gt;0,"BUY","SELL"),""),"")</f>
        <v/>
      </c>
      <c r="G56" s="11"/>
      <c r="H56" s="11">
        <f>(data!B56/data!B55)-1</f>
        <v>2.6385224274407815E-3</v>
      </c>
      <c r="I56" s="11">
        <f t="shared" si="1"/>
        <v>2.6385224274407815E-3</v>
      </c>
      <c r="J56" s="11">
        <f t="shared" si="2"/>
        <v>0</v>
      </c>
      <c r="K56" s="11">
        <f ca="1">IF(ROW(data!B56)&gt;rsi+1,100-100/(1+AVERAGE(OFFSET(I56,0,0,-rsi,1))/AVERAGE(OFFSET(J56,0,0,-rsi,1))),"")</f>
        <v>48.333014784648711</v>
      </c>
      <c r="L56" s="11"/>
      <c r="M56" s="11">
        <f t="shared" si="3"/>
        <v>1.0026385224274408</v>
      </c>
      <c r="N56" s="11">
        <f t="shared" ca="1" si="4"/>
        <v>0.99061522419186654</v>
      </c>
      <c r="S56" s="13" t="str">
        <f ca="1">pricein</f>
        <v/>
      </c>
      <c r="T56" s="13" t="str">
        <f ca="1">priceout</f>
        <v/>
      </c>
      <c r="U56" s="16" t="str">
        <f t="shared" ca="1" si="5"/>
        <v/>
      </c>
      <c r="V56" s="16" t="str">
        <f t="shared" ca="1" si="11"/>
        <v/>
      </c>
      <c r="W56" s="16" t="str">
        <f t="shared" ca="1" si="12"/>
        <v/>
      </c>
      <c r="X56" s="16">
        <f t="shared" ca="1" si="13"/>
        <v>1</v>
      </c>
      <c r="Y56" s="16"/>
      <c r="Z56" s="13" t="str">
        <f ca="1">priceincross</f>
        <v/>
      </c>
      <c r="AA56" s="13" t="str">
        <f ca="1">priceoutcross</f>
        <v/>
      </c>
      <c r="AB56" s="13" t="str">
        <f t="shared" ca="1" si="0"/>
        <v/>
      </c>
      <c r="AC56" s="13" t="str">
        <f t="shared" ca="1" si="14"/>
        <v/>
      </c>
      <c r="AD56" s="13" t="str">
        <f t="shared" ca="1" si="15"/>
        <v/>
      </c>
      <c r="AE56" s="13">
        <f t="shared" ca="1" si="16"/>
        <v>1</v>
      </c>
      <c r="AG56" s="32" t="str">
        <f ca="1">IF(ROW(data!B56)&gt;fib+1,MIN(OFFSET(data!B56,0,0,-fib,1)),"")</f>
        <v/>
      </c>
      <c r="AH56" s="32" t="str">
        <f ca="1">IF(ROW(data!B56)&gt;fib+1,MAX(OFFSET(data!B56,0,0,-fib,1)),"")</f>
        <v/>
      </c>
      <c r="AI56" s="32" t="str">
        <f t="shared" ca="1" si="6"/>
        <v/>
      </c>
      <c r="AJ56" s="31" t="str">
        <f t="shared" ca="1" si="7"/>
        <v/>
      </c>
      <c r="AK56" s="31" t="str">
        <f t="shared" ca="1" si="8"/>
        <v/>
      </c>
      <c r="AL56" s="31" t="str">
        <f t="shared" ca="1" si="9"/>
        <v/>
      </c>
      <c r="AM56" s="31" t="str">
        <f t="shared" ca="1" si="10"/>
        <v/>
      </c>
      <c r="AO56" s="32">
        <f t="shared" ca="1" si="17"/>
        <v>0</v>
      </c>
      <c r="AP56" s="32">
        <f t="shared" ca="1" si="18"/>
        <v>0</v>
      </c>
      <c r="AQ56" s="32">
        <f t="shared" ca="1" si="19"/>
        <v>0</v>
      </c>
      <c r="AR56" s="32">
        <f t="shared" ca="1" si="20"/>
        <v>0</v>
      </c>
    </row>
    <row r="57" spans="1:44">
      <c r="A57" s="10">
        <v>36972</v>
      </c>
      <c r="B57" s="11" t="str">
        <f ca="1">IF(ROW(data!B57)&gt;singleSMA,AVERAGE(OFFSET(data!B57,0,0,-singleSMA,1)),"")</f>
        <v/>
      </c>
      <c r="C57" s="11" t="str">
        <f>IF(ROW(data!B55)&gt;singleSMA+2,IF(SIGN(data!B56-indicators!B56)&lt;&gt;SIGN(data!B55-indicators!B55),IF(SIGN(data!B56-indicators!B56)&gt;0,"BUY","SELL"),""),"")</f>
        <v/>
      </c>
      <c r="D57" s="11">
        <f ca="1">IF(ROW(data!B57)&gt;fastSMA,AVERAGE(OFFSET(data!B57,0,0,-fastSMA,1)),"")</f>
        <v>18.976499999999998</v>
      </c>
      <c r="E57" s="11" t="str">
        <f ca="1">IF(ROW(data!B57)&gt;slowSMA,AVERAGE(OFFSET(data!B57,0,0,-slowSMA,1)),"")</f>
        <v/>
      </c>
      <c r="F57" s="11" t="str">
        <f>IF(ROW(data!B57)&gt;MAX(fastSMA,slowSMA)+2,IF(SIGN(D56-E56)&lt;&gt;SIGN(D55-E55),IF(SIGN(D56-E56)&gt;0,"BUY","SELL"),""),"")</f>
        <v/>
      </c>
      <c r="G57" s="11"/>
      <c r="H57" s="11">
        <f>(data!B57/data!B56)-1</f>
        <v>-7.8947368421051767E-3</v>
      </c>
      <c r="I57" s="11">
        <f t="shared" si="1"/>
        <v>0</v>
      </c>
      <c r="J57" s="11">
        <f t="shared" si="2"/>
        <v>7.8947368421051767E-3</v>
      </c>
      <c r="K57" s="11">
        <f ca="1">IF(ROW(data!B57)&gt;rsi+1,100-100/(1+AVERAGE(OFFSET(I57,0,0,-rsi,1))/AVERAGE(OFFSET(J57,0,0,-rsi,1))),"")</f>
        <v>51.245272197940217</v>
      </c>
      <c r="L57" s="11"/>
      <c r="M57" s="11">
        <f t="shared" si="3"/>
        <v>0.99210526315789482</v>
      </c>
      <c r="N57" s="11">
        <f t="shared" ca="1" si="4"/>
        <v>1.0026595744680851</v>
      </c>
      <c r="S57" s="13" t="str">
        <f ca="1">pricein</f>
        <v/>
      </c>
      <c r="T57" s="13" t="str">
        <f ca="1">priceout</f>
        <v/>
      </c>
      <c r="U57" s="16" t="str">
        <f t="shared" ca="1" si="5"/>
        <v/>
      </c>
      <c r="V57" s="16" t="str">
        <f t="shared" ca="1" si="11"/>
        <v/>
      </c>
      <c r="W57" s="16" t="str">
        <f t="shared" ca="1" si="12"/>
        <v/>
      </c>
      <c r="X57" s="16">
        <f t="shared" ca="1" si="13"/>
        <v>1</v>
      </c>
      <c r="Y57" s="16"/>
      <c r="Z57" s="13" t="str">
        <f ca="1">priceincross</f>
        <v/>
      </c>
      <c r="AA57" s="13" t="str">
        <f ca="1">priceoutcross</f>
        <v/>
      </c>
      <c r="AB57" s="13" t="str">
        <f t="shared" ca="1" si="0"/>
        <v/>
      </c>
      <c r="AC57" s="13" t="str">
        <f t="shared" ca="1" si="14"/>
        <v/>
      </c>
      <c r="AD57" s="13" t="str">
        <f t="shared" ca="1" si="15"/>
        <v/>
      </c>
      <c r="AE57" s="13">
        <f t="shared" ca="1" si="16"/>
        <v>1</v>
      </c>
      <c r="AG57" s="32" t="str">
        <f ca="1">IF(ROW(data!B57)&gt;fib+1,MIN(OFFSET(data!B57,0,0,-fib,1)),"")</f>
        <v/>
      </c>
      <c r="AH57" s="32" t="str">
        <f ca="1">IF(ROW(data!B57)&gt;fib+1,MAX(OFFSET(data!B57,0,0,-fib,1)),"")</f>
        <v/>
      </c>
      <c r="AI57" s="32" t="str">
        <f t="shared" ca="1" si="6"/>
        <v/>
      </c>
      <c r="AJ57" s="31" t="str">
        <f t="shared" ca="1" si="7"/>
        <v/>
      </c>
      <c r="AK57" s="31" t="str">
        <f t="shared" ca="1" si="8"/>
        <v/>
      </c>
      <c r="AL57" s="31" t="str">
        <f t="shared" ca="1" si="9"/>
        <v/>
      </c>
      <c r="AM57" s="31" t="str">
        <f t="shared" ca="1" si="10"/>
        <v/>
      </c>
      <c r="AO57" s="32">
        <f t="shared" ca="1" si="17"/>
        <v>0</v>
      </c>
      <c r="AP57" s="32">
        <f t="shared" ca="1" si="18"/>
        <v>0</v>
      </c>
      <c r="AQ57" s="32">
        <f t="shared" ca="1" si="19"/>
        <v>0</v>
      </c>
      <c r="AR57" s="32">
        <f t="shared" ca="1" si="20"/>
        <v>0</v>
      </c>
    </row>
    <row r="58" spans="1:44">
      <c r="A58" s="10">
        <v>36973</v>
      </c>
      <c r="B58" s="11" t="str">
        <f ca="1">IF(ROW(data!B58)&gt;singleSMA,AVERAGE(OFFSET(data!B58,0,0,-singleSMA,1)),"")</f>
        <v/>
      </c>
      <c r="C58" s="11" t="str">
        <f>IF(ROW(data!B56)&gt;singleSMA+2,IF(SIGN(data!B57-indicators!B57)&lt;&gt;SIGN(data!B56-indicators!B56),IF(SIGN(data!B57-indicators!B57)&gt;0,"BUY","SELL"),""),"")</f>
        <v/>
      </c>
      <c r="D58" s="11">
        <f ca="1">IF(ROW(data!B58)&gt;fastSMA,AVERAGE(OFFSET(data!B58,0,0,-fastSMA,1)),"")</f>
        <v>18.991000000000003</v>
      </c>
      <c r="E58" s="11" t="str">
        <f ca="1">IF(ROW(data!B58)&gt;slowSMA,AVERAGE(OFFSET(data!B58,0,0,-slowSMA,1)),"")</f>
        <v/>
      </c>
      <c r="F58" s="11" t="str">
        <f>IF(ROW(data!B58)&gt;MAX(fastSMA,slowSMA)+2,IF(SIGN(D57-E57)&lt;&gt;SIGN(D56-E56),IF(SIGN(D57-E57)&gt;0,"BUY","SELL"),""),"")</f>
        <v/>
      </c>
      <c r="G58" s="11"/>
      <c r="H58" s="11">
        <f>(data!B58/data!B57)-1</f>
        <v>9.549071618037086E-3</v>
      </c>
      <c r="I58" s="11">
        <f t="shared" si="1"/>
        <v>9.549071618037086E-3</v>
      </c>
      <c r="J58" s="11">
        <f t="shared" si="2"/>
        <v>0</v>
      </c>
      <c r="K58" s="11">
        <f ca="1">IF(ROW(data!B58)&gt;rsi+1,100-100/(1+AVERAGE(OFFSET(I58,0,0,-rsi,1))/AVERAGE(OFFSET(J58,0,0,-rsi,1))),"")</f>
        <v>54.32693861466845</v>
      </c>
      <c r="L58" s="11"/>
      <c r="M58" s="11">
        <f t="shared" si="3"/>
        <v>1.0095490716180371</v>
      </c>
      <c r="N58" s="11">
        <f t="shared" ca="1" si="4"/>
        <v>1.0154749199573112</v>
      </c>
      <c r="S58" s="13" t="str">
        <f ca="1">pricein</f>
        <v/>
      </c>
      <c r="T58" s="13" t="str">
        <f ca="1">priceout</f>
        <v/>
      </c>
      <c r="U58" s="16" t="str">
        <f t="shared" ca="1" si="5"/>
        <v/>
      </c>
      <c r="V58" s="16" t="str">
        <f t="shared" ca="1" si="11"/>
        <v/>
      </c>
      <c r="W58" s="16" t="str">
        <f t="shared" ca="1" si="12"/>
        <v/>
      </c>
      <c r="X58" s="16">
        <f t="shared" ca="1" si="13"/>
        <v>1</v>
      </c>
      <c r="Y58" s="16"/>
      <c r="Z58" s="13" t="str">
        <f ca="1">priceincross</f>
        <v/>
      </c>
      <c r="AA58" s="13" t="str">
        <f ca="1">priceoutcross</f>
        <v/>
      </c>
      <c r="AB58" s="13" t="str">
        <f t="shared" ca="1" si="0"/>
        <v/>
      </c>
      <c r="AC58" s="13" t="str">
        <f t="shared" ca="1" si="14"/>
        <v/>
      </c>
      <c r="AD58" s="13" t="str">
        <f t="shared" ca="1" si="15"/>
        <v/>
      </c>
      <c r="AE58" s="13">
        <f t="shared" ca="1" si="16"/>
        <v>1</v>
      </c>
      <c r="AG58" s="32" t="str">
        <f ca="1">IF(ROW(data!B58)&gt;fib+1,MIN(OFFSET(data!B58,0,0,-fib,1)),"")</f>
        <v/>
      </c>
      <c r="AH58" s="32" t="str">
        <f ca="1">IF(ROW(data!B58)&gt;fib+1,MAX(OFFSET(data!B58,0,0,-fib,1)),"")</f>
        <v/>
      </c>
      <c r="AI58" s="32" t="str">
        <f t="shared" ca="1" si="6"/>
        <v/>
      </c>
      <c r="AJ58" s="31" t="str">
        <f t="shared" ca="1" si="7"/>
        <v/>
      </c>
      <c r="AK58" s="31" t="str">
        <f t="shared" ca="1" si="8"/>
        <v/>
      </c>
      <c r="AL58" s="31" t="str">
        <f t="shared" ca="1" si="9"/>
        <v/>
      </c>
      <c r="AM58" s="31" t="str">
        <f t="shared" ca="1" si="10"/>
        <v/>
      </c>
      <c r="AO58" s="32">
        <f t="shared" ca="1" si="17"/>
        <v>0</v>
      </c>
      <c r="AP58" s="32">
        <f t="shared" ca="1" si="18"/>
        <v>0</v>
      </c>
      <c r="AQ58" s="32">
        <f t="shared" ca="1" si="19"/>
        <v>0</v>
      </c>
      <c r="AR58" s="32">
        <f t="shared" ca="1" si="20"/>
        <v>0</v>
      </c>
    </row>
    <row r="59" spans="1:44">
      <c r="A59" s="10">
        <v>36976</v>
      </c>
      <c r="B59" s="11" t="str">
        <f ca="1">IF(ROW(data!B59)&gt;singleSMA,AVERAGE(OFFSET(data!B59,0,0,-singleSMA,1)),"")</f>
        <v/>
      </c>
      <c r="C59" s="11" t="str">
        <f>IF(ROW(data!B57)&gt;singleSMA+2,IF(SIGN(data!B58-indicators!B58)&lt;&gt;SIGN(data!B57-indicators!B57),IF(SIGN(data!B58-indicators!B58)&gt;0,"BUY","SELL"),""),"")</f>
        <v/>
      </c>
      <c r="D59" s="11">
        <f ca="1">IF(ROW(data!B59)&gt;fastSMA,AVERAGE(OFFSET(data!B59,0,0,-fastSMA,1)),"")</f>
        <v>19.017999999999997</v>
      </c>
      <c r="E59" s="11" t="str">
        <f ca="1">IF(ROW(data!B59)&gt;slowSMA,AVERAGE(OFFSET(data!B59,0,0,-slowSMA,1)),"")</f>
        <v/>
      </c>
      <c r="F59" s="11" t="str">
        <f>IF(ROW(data!B59)&gt;MAX(fastSMA,slowSMA)+2,IF(SIGN(D58-E58)&lt;&gt;SIGN(D57-E57),IF(SIGN(D58-E58)&gt;0,"BUY","SELL"),""),"")</f>
        <v/>
      </c>
      <c r="G59" s="11"/>
      <c r="H59" s="11">
        <f>(data!B59/data!B58)-1</f>
        <v>9.4587493431423919E-3</v>
      </c>
      <c r="I59" s="11">
        <f t="shared" si="1"/>
        <v>9.4587493431423919E-3</v>
      </c>
      <c r="J59" s="11">
        <f t="shared" si="2"/>
        <v>0</v>
      </c>
      <c r="K59" s="11">
        <f ca="1">IF(ROW(data!B59)&gt;rsi+1,100-100/(1+AVERAGE(OFFSET(I59,0,0,-rsi,1))/AVERAGE(OFFSET(J59,0,0,-rsi,1))),"")</f>
        <v>57.352332185513859</v>
      </c>
      <c r="L59" s="11"/>
      <c r="M59" s="11">
        <f t="shared" si="3"/>
        <v>1.0094587493431424</v>
      </c>
      <c r="N59" s="11">
        <f t="shared" ca="1" si="4"/>
        <v>1.0289234065345476</v>
      </c>
      <c r="S59" s="13" t="str">
        <f ca="1">pricein</f>
        <v/>
      </c>
      <c r="T59" s="13" t="str">
        <f ca="1">priceout</f>
        <v/>
      </c>
      <c r="U59" s="16" t="str">
        <f t="shared" ca="1" si="5"/>
        <v/>
      </c>
      <c r="V59" s="16" t="str">
        <f t="shared" ca="1" si="11"/>
        <v/>
      </c>
      <c r="W59" s="16" t="str">
        <f t="shared" ca="1" si="12"/>
        <v/>
      </c>
      <c r="X59" s="16">
        <f t="shared" ca="1" si="13"/>
        <v>1</v>
      </c>
      <c r="Y59" s="16"/>
      <c r="Z59" s="13" t="str">
        <f ca="1">priceincross</f>
        <v/>
      </c>
      <c r="AA59" s="13" t="str">
        <f ca="1">priceoutcross</f>
        <v/>
      </c>
      <c r="AB59" s="13" t="str">
        <f t="shared" ca="1" si="0"/>
        <v/>
      </c>
      <c r="AC59" s="13" t="str">
        <f t="shared" ca="1" si="14"/>
        <v/>
      </c>
      <c r="AD59" s="13" t="str">
        <f t="shared" ca="1" si="15"/>
        <v/>
      </c>
      <c r="AE59" s="13">
        <f t="shared" ca="1" si="16"/>
        <v>1</v>
      </c>
      <c r="AG59" s="32" t="str">
        <f ca="1">IF(ROW(data!B59)&gt;fib+1,MIN(OFFSET(data!B59,0,0,-fib,1)),"")</f>
        <v/>
      </c>
      <c r="AH59" s="32" t="str">
        <f ca="1">IF(ROW(data!B59)&gt;fib+1,MAX(OFFSET(data!B59,0,0,-fib,1)),"")</f>
        <v/>
      </c>
      <c r="AI59" s="32" t="str">
        <f t="shared" ca="1" si="6"/>
        <v/>
      </c>
      <c r="AJ59" s="31" t="str">
        <f t="shared" ca="1" si="7"/>
        <v/>
      </c>
      <c r="AK59" s="31" t="str">
        <f t="shared" ca="1" si="8"/>
        <v/>
      </c>
      <c r="AL59" s="31" t="str">
        <f t="shared" ca="1" si="9"/>
        <v/>
      </c>
      <c r="AM59" s="31" t="str">
        <f t="shared" ca="1" si="10"/>
        <v/>
      </c>
      <c r="AO59" s="32">
        <f t="shared" ca="1" si="17"/>
        <v>0</v>
      </c>
      <c r="AP59" s="32">
        <f t="shared" ca="1" si="18"/>
        <v>0</v>
      </c>
      <c r="AQ59" s="32">
        <f t="shared" ca="1" si="19"/>
        <v>0</v>
      </c>
      <c r="AR59" s="32">
        <f t="shared" ca="1" si="20"/>
        <v>0</v>
      </c>
    </row>
    <row r="60" spans="1:44">
      <c r="A60" s="10">
        <v>36977</v>
      </c>
      <c r="B60" s="11" t="str">
        <f ca="1">IF(ROW(data!B60)&gt;singleSMA,AVERAGE(OFFSET(data!B60,0,0,-singleSMA,1)),"")</f>
        <v/>
      </c>
      <c r="C60" s="11" t="str">
        <f>IF(ROW(data!B58)&gt;singleSMA+2,IF(SIGN(data!B59-indicators!B59)&lt;&gt;SIGN(data!B58-indicators!B58),IF(SIGN(data!B59-indicators!B59)&gt;0,"BUY","SELL"),""),"")</f>
        <v/>
      </c>
      <c r="D60" s="11">
        <f ca="1">IF(ROW(data!B60)&gt;fastSMA,AVERAGE(OFFSET(data!B60,0,0,-fastSMA,1)),"")</f>
        <v>19.049999999999997</v>
      </c>
      <c r="E60" s="11" t="str">
        <f ca="1">IF(ROW(data!B60)&gt;slowSMA,AVERAGE(OFFSET(data!B60,0,0,-slowSMA,1)),"")</f>
        <v/>
      </c>
      <c r="F60" s="11" t="str">
        <f>IF(ROW(data!B60)&gt;MAX(fastSMA,slowSMA)+2,IF(SIGN(D59-E59)&lt;&gt;SIGN(D58-E58),IF(SIGN(D59-E59)&gt;0,"BUY","SELL"),""),"")</f>
        <v/>
      </c>
      <c r="G60" s="11"/>
      <c r="H60" s="11">
        <f>(data!B60/data!B59)-1</f>
        <v>-4.1644976574701786E-3</v>
      </c>
      <c r="I60" s="11">
        <f t="shared" si="1"/>
        <v>0</v>
      </c>
      <c r="J60" s="11">
        <f t="shared" si="2"/>
        <v>4.1644976574701786E-3</v>
      </c>
      <c r="K60" s="11">
        <f ca="1">IF(ROW(data!B60)&gt;rsi+1,100-100/(1+AVERAGE(OFFSET(I60,0,0,-rsi,1))/AVERAGE(OFFSET(J60,0,0,-rsi,1))),"")</f>
        <v>58.889066104487299</v>
      </c>
      <c r="L60" s="11"/>
      <c r="M60" s="11">
        <f t="shared" si="3"/>
        <v>0.99583550234252982</v>
      </c>
      <c r="N60" s="11">
        <f t="shared" ca="1" si="4"/>
        <v>1.0346133044889132</v>
      </c>
      <c r="S60" s="13" t="str">
        <f ca="1">pricein</f>
        <v/>
      </c>
      <c r="T60" s="13" t="str">
        <f ca="1">priceout</f>
        <v/>
      </c>
      <c r="U60" s="16" t="str">
        <f t="shared" ca="1" si="5"/>
        <v/>
      </c>
      <c r="V60" s="16" t="str">
        <f t="shared" ca="1" si="11"/>
        <v/>
      </c>
      <c r="W60" s="16" t="str">
        <f t="shared" ca="1" si="12"/>
        <v/>
      </c>
      <c r="X60" s="16">
        <f t="shared" ca="1" si="13"/>
        <v>1</v>
      </c>
      <c r="Y60" s="16"/>
      <c r="Z60" s="13" t="str">
        <f ca="1">priceincross</f>
        <v/>
      </c>
      <c r="AA60" s="13" t="str">
        <f ca="1">priceoutcross</f>
        <v/>
      </c>
      <c r="AB60" s="13" t="str">
        <f t="shared" ca="1" si="0"/>
        <v/>
      </c>
      <c r="AC60" s="13" t="str">
        <f t="shared" ca="1" si="14"/>
        <v/>
      </c>
      <c r="AD60" s="13" t="str">
        <f t="shared" ca="1" si="15"/>
        <v/>
      </c>
      <c r="AE60" s="13">
        <f t="shared" ca="1" si="16"/>
        <v>1</v>
      </c>
      <c r="AG60" s="32" t="str">
        <f ca="1">IF(ROW(data!B60)&gt;fib+1,MIN(OFFSET(data!B60,0,0,-fib,1)),"")</f>
        <v/>
      </c>
      <c r="AH60" s="32" t="str">
        <f ca="1">IF(ROW(data!B60)&gt;fib+1,MAX(OFFSET(data!B60,0,0,-fib,1)),"")</f>
        <v/>
      </c>
      <c r="AI60" s="32" t="str">
        <f t="shared" ca="1" si="6"/>
        <v/>
      </c>
      <c r="AJ60" s="31" t="str">
        <f t="shared" ca="1" si="7"/>
        <v/>
      </c>
      <c r="AK60" s="31" t="str">
        <f t="shared" ca="1" si="8"/>
        <v/>
      </c>
      <c r="AL60" s="31" t="str">
        <f t="shared" ca="1" si="9"/>
        <v/>
      </c>
      <c r="AM60" s="31" t="str">
        <f t="shared" ca="1" si="10"/>
        <v/>
      </c>
      <c r="AO60" s="32">
        <f t="shared" ca="1" si="17"/>
        <v>0</v>
      </c>
      <c r="AP60" s="32">
        <f t="shared" ca="1" si="18"/>
        <v>0</v>
      </c>
      <c r="AQ60" s="32">
        <f t="shared" ca="1" si="19"/>
        <v>0</v>
      </c>
      <c r="AR60" s="32">
        <f t="shared" ca="1" si="20"/>
        <v>0</v>
      </c>
    </row>
    <row r="61" spans="1:44">
      <c r="A61" s="10">
        <v>36978</v>
      </c>
      <c r="B61" s="11" t="str">
        <f ca="1">IF(ROW(data!B61)&gt;singleSMA,AVERAGE(OFFSET(data!B61,0,0,-singleSMA,1)),"")</f>
        <v/>
      </c>
      <c r="C61" s="11" t="str">
        <f>IF(ROW(data!B59)&gt;singleSMA+2,IF(SIGN(data!B60-indicators!B60)&lt;&gt;SIGN(data!B59-indicators!B59),IF(SIGN(data!B60-indicators!B60)&gt;0,"BUY","SELL"),""),"")</f>
        <v/>
      </c>
      <c r="D61" s="11">
        <f ca="1">IF(ROW(data!B61)&gt;fastSMA,AVERAGE(OFFSET(data!B61,0,0,-fastSMA,1)),"")</f>
        <v>19.080500000000001</v>
      </c>
      <c r="E61" s="11" t="str">
        <f ca="1">IF(ROW(data!B61)&gt;slowSMA,AVERAGE(OFFSET(data!B61,0,0,-slowSMA,1)),"")</f>
        <v/>
      </c>
      <c r="F61" s="11" t="str">
        <f>IF(ROW(data!B61)&gt;MAX(fastSMA,slowSMA)+2,IF(SIGN(D60-E60)&lt;&gt;SIGN(D59-E59),IF(SIGN(D60-E60)&gt;0,"BUY","SELL"),""),"")</f>
        <v/>
      </c>
      <c r="G61" s="11"/>
      <c r="H61" s="11">
        <f>(data!B61/data!B60)-1</f>
        <v>2.090956612650352E-3</v>
      </c>
      <c r="I61" s="11">
        <f t="shared" si="1"/>
        <v>2.090956612650352E-3</v>
      </c>
      <c r="J61" s="11">
        <f t="shared" si="2"/>
        <v>0</v>
      </c>
      <c r="K61" s="11">
        <f ca="1">IF(ROW(data!B61)&gt;rsi+1,100-100/(1+AVERAGE(OFFSET(I61,0,0,-rsi,1))/AVERAGE(OFFSET(J61,0,0,-rsi,1))),"")</f>
        <v>58.545314685618351</v>
      </c>
      <c r="L61" s="11"/>
      <c r="M61" s="11">
        <f t="shared" si="3"/>
        <v>1.0020909566126504</v>
      </c>
      <c r="N61" s="11">
        <f t="shared" ca="1" si="4"/>
        <v>1.032866379310345</v>
      </c>
      <c r="S61" s="13" t="str">
        <f ca="1">pricein</f>
        <v/>
      </c>
      <c r="T61" s="13" t="str">
        <f ca="1">priceout</f>
        <v/>
      </c>
      <c r="U61" s="16" t="str">
        <f t="shared" ca="1" si="5"/>
        <v/>
      </c>
      <c r="V61" s="16" t="str">
        <f t="shared" ca="1" si="11"/>
        <v/>
      </c>
      <c r="W61" s="16" t="str">
        <f t="shared" ca="1" si="12"/>
        <v/>
      </c>
      <c r="X61" s="16">
        <f t="shared" ca="1" si="13"/>
        <v>1</v>
      </c>
      <c r="Y61" s="16"/>
      <c r="Z61" s="13" t="str">
        <f ca="1">priceincross</f>
        <v/>
      </c>
      <c r="AA61" s="13" t="str">
        <f ca="1">priceoutcross</f>
        <v/>
      </c>
      <c r="AB61" s="13" t="str">
        <f t="shared" ca="1" si="0"/>
        <v/>
      </c>
      <c r="AC61" s="13" t="str">
        <f t="shared" ca="1" si="14"/>
        <v/>
      </c>
      <c r="AD61" s="13" t="str">
        <f t="shared" ca="1" si="15"/>
        <v/>
      </c>
      <c r="AE61" s="13">
        <f t="shared" ca="1" si="16"/>
        <v>1</v>
      </c>
      <c r="AG61" s="32" t="str">
        <f ca="1">IF(ROW(data!B61)&gt;fib+1,MIN(OFFSET(data!B61,0,0,-fib,1)),"")</f>
        <v/>
      </c>
      <c r="AH61" s="32" t="str">
        <f ca="1">IF(ROW(data!B61)&gt;fib+1,MAX(OFFSET(data!B61,0,0,-fib,1)),"")</f>
        <v/>
      </c>
      <c r="AI61" s="32" t="str">
        <f t="shared" ca="1" si="6"/>
        <v/>
      </c>
      <c r="AJ61" s="31" t="str">
        <f t="shared" ca="1" si="7"/>
        <v/>
      </c>
      <c r="AK61" s="31" t="str">
        <f t="shared" ca="1" si="8"/>
        <v/>
      </c>
      <c r="AL61" s="31" t="str">
        <f t="shared" ca="1" si="9"/>
        <v/>
      </c>
      <c r="AM61" s="31" t="str">
        <f t="shared" ca="1" si="10"/>
        <v/>
      </c>
      <c r="AO61" s="32">
        <f t="shared" ca="1" si="17"/>
        <v>0</v>
      </c>
      <c r="AP61" s="32">
        <f t="shared" ca="1" si="18"/>
        <v>0</v>
      </c>
      <c r="AQ61" s="32">
        <f t="shared" ca="1" si="19"/>
        <v>0</v>
      </c>
      <c r="AR61" s="32">
        <f t="shared" ca="1" si="20"/>
        <v>0</v>
      </c>
    </row>
    <row r="62" spans="1:44">
      <c r="A62" s="10">
        <v>36979</v>
      </c>
      <c r="B62" s="11" t="str">
        <f ca="1">IF(ROW(data!B62)&gt;singleSMA,AVERAGE(OFFSET(data!B62,0,0,-singleSMA,1)),"")</f>
        <v/>
      </c>
      <c r="C62" s="11" t="str">
        <f>IF(ROW(data!B60)&gt;singleSMA+2,IF(SIGN(data!B61-indicators!B61)&lt;&gt;SIGN(data!B60-indicators!B60),IF(SIGN(data!B61-indicators!B61)&gt;0,"BUY","SELL"),""),"")</f>
        <v/>
      </c>
      <c r="D62" s="11">
        <f ca="1">IF(ROW(data!B62)&gt;fastSMA,AVERAGE(OFFSET(data!B62,0,0,-fastSMA,1)),"")</f>
        <v>19.091499999999996</v>
      </c>
      <c r="E62" s="11" t="str">
        <f ca="1">IF(ROW(data!B62)&gt;slowSMA,AVERAGE(OFFSET(data!B62,0,0,-slowSMA,1)),"")</f>
        <v/>
      </c>
      <c r="F62" s="11" t="str">
        <f>IF(ROW(data!B62)&gt;MAX(fastSMA,slowSMA)+2,IF(SIGN(D61-E61)&lt;&gt;SIGN(D60-E60),IF(SIGN(D61-E61)&gt;0,"BUY","SELL"),""),"")</f>
        <v/>
      </c>
      <c r="G62" s="11"/>
      <c r="H62" s="11">
        <f>(data!B62/data!B61)-1</f>
        <v>-2.0344287949921824E-2</v>
      </c>
      <c r="I62" s="11">
        <f t="shared" si="1"/>
        <v>0</v>
      </c>
      <c r="J62" s="11">
        <f t="shared" si="2"/>
        <v>2.0344287949921824E-2</v>
      </c>
      <c r="K62" s="11">
        <f ca="1">IF(ROW(data!B62)&gt;rsi+1,100-100/(1+AVERAGE(OFFSET(I62,0,0,-rsi,1))/AVERAGE(OFFSET(J62,0,0,-rsi,1))),"")</f>
        <v>53.205246477730242</v>
      </c>
      <c r="L62" s="11"/>
      <c r="M62" s="11">
        <f t="shared" si="3"/>
        <v>0.97965571205007818</v>
      </c>
      <c r="N62" s="11">
        <f t="shared" ca="1" si="4"/>
        <v>1.0118534482758621</v>
      </c>
      <c r="S62" s="13" t="str">
        <f ca="1">pricein</f>
        <v/>
      </c>
      <c r="T62" s="13" t="str">
        <f ca="1">priceout</f>
        <v/>
      </c>
      <c r="U62" s="16" t="str">
        <f t="shared" ca="1" si="5"/>
        <v/>
      </c>
      <c r="V62" s="16" t="str">
        <f t="shared" ca="1" si="11"/>
        <v/>
      </c>
      <c r="W62" s="16" t="str">
        <f t="shared" ca="1" si="12"/>
        <v/>
      </c>
      <c r="X62" s="16">
        <f t="shared" ca="1" si="13"/>
        <v>1</v>
      </c>
      <c r="Y62" s="16"/>
      <c r="Z62" s="13" t="str">
        <f ca="1">priceincross</f>
        <v/>
      </c>
      <c r="AA62" s="13" t="str">
        <f ca="1">priceoutcross</f>
        <v/>
      </c>
      <c r="AB62" s="13" t="str">
        <f t="shared" ca="1" si="0"/>
        <v/>
      </c>
      <c r="AC62" s="13" t="str">
        <f t="shared" ca="1" si="14"/>
        <v/>
      </c>
      <c r="AD62" s="13" t="str">
        <f t="shared" ca="1" si="15"/>
        <v/>
      </c>
      <c r="AE62" s="13">
        <f t="shared" ca="1" si="16"/>
        <v>1</v>
      </c>
      <c r="AG62" s="32" t="str">
        <f ca="1">IF(ROW(data!B62)&gt;fib+1,MIN(OFFSET(data!B62,0,0,-fib,1)),"")</f>
        <v/>
      </c>
      <c r="AH62" s="32" t="str">
        <f ca="1">IF(ROW(data!B62)&gt;fib+1,MAX(OFFSET(data!B62,0,0,-fib,1)),"")</f>
        <v/>
      </c>
      <c r="AI62" s="32" t="str">
        <f t="shared" ca="1" si="6"/>
        <v/>
      </c>
      <c r="AJ62" s="31" t="str">
        <f t="shared" ca="1" si="7"/>
        <v/>
      </c>
      <c r="AK62" s="31" t="str">
        <f t="shared" ca="1" si="8"/>
        <v/>
      </c>
      <c r="AL62" s="31" t="str">
        <f t="shared" ca="1" si="9"/>
        <v/>
      </c>
      <c r="AM62" s="31" t="str">
        <f t="shared" ca="1" si="10"/>
        <v/>
      </c>
      <c r="AO62" s="32">
        <f t="shared" ca="1" si="17"/>
        <v>0</v>
      </c>
      <c r="AP62" s="32">
        <f t="shared" ca="1" si="18"/>
        <v>0</v>
      </c>
      <c r="AQ62" s="32">
        <f t="shared" ca="1" si="19"/>
        <v>0</v>
      </c>
      <c r="AR62" s="32">
        <f t="shared" ca="1" si="20"/>
        <v>0</v>
      </c>
    </row>
    <row r="63" spans="1:44">
      <c r="A63" s="10">
        <v>36980</v>
      </c>
      <c r="B63" s="11" t="str">
        <f ca="1">IF(ROW(data!B63)&gt;singleSMA,AVERAGE(OFFSET(data!B63,0,0,-singleSMA,1)),"")</f>
        <v/>
      </c>
      <c r="C63" s="11" t="str">
        <f>IF(ROW(data!B61)&gt;singleSMA+2,IF(SIGN(data!B62-indicators!B62)&lt;&gt;SIGN(data!B61-indicators!B61),IF(SIGN(data!B62-indicators!B62)&gt;0,"BUY","SELL"),""),"")</f>
        <v/>
      </c>
      <c r="D63" s="11">
        <f ca="1">IF(ROW(data!B63)&gt;fastSMA,AVERAGE(OFFSET(data!B63,0,0,-fastSMA,1)),"")</f>
        <v>19.098499999999998</v>
      </c>
      <c r="E63" s="11" t="str">
        <f ca="1">IF(ROW(data!B63)&gt;slowSMA,AVERAGE(OFFSET(data!B63,0,0,-slowSMA,1)),"")</f>
        <v/>
      </c>
      <c r="F63" s="11" t="str">
        <f>IF(ROW(data!B63)&gt;MAX(fastSMA,slowSMA)+2,IF(SIGN(D62-E62)&lt;&gt;SIGN(D61-E61),IF(SIGN(D62-E62)&gt;0,"BUY","SELL"),""),"")</f>
        <v/>
      </c>
      <c r="G63" s="11"/>
      <c r="H63" s="11">
        <f>(data!B63/data!B62)-1</f>
        <v>9.0521831735888014E-3</v>
      </c>
      <c r="I63" s="11">
        <f t="shared" si="1"/>
        <v>9.0521831735888014E-3</v>
      </c>
      <c r="J63" s="11">
        <f t="shared" si="2"/>
        <v>0</v>
      </c>
      <c r="K63" s="11">
        <f ca="1">IF(ROW(data!B63)&gt;rsi+1,100-100/(1+AVERAGE(OFFSET(I63,0,0,-rsi,1))/AVERAGE(OFFSET(J63,0,0,-rsi,1))),"")</f>
        <v>52.259688486418973</v>
      </c>
      <c r="L63" s="11"/>
      <c r="M63" s="11">
        <f t="shared" si="3"/>
        <v>1.0090521831735888</v>
      </c>
      <c r="N63" s="11">
        <f t="shared" ca="1" si="4"/>
        <v>1.0074428495481131</v>
      </c>
      <c r="S63" s="13" t="str">
        <f ca="1">pricein</f>
        <v/>
      </c>
      <c r="T63" s="13" t="str">
        <f ca="1">priceout</f>
        <v/>
      </c>
      <c r="U63" s="16" t="str">
        <f t="shared" ca="1" si="5"/>
        <v/>
      </c>
      <c r="V63" s="16" t="str">
        <f t="shared" ca="1" si="11"/>
        <v/>
      </c>
      <c r="W63" s="16" t="str">
        <f t="shared" ca="1" si="12"/>
        <v/>
      </c>
      <c r="X63" s="16">
        <f t="shared" ca="1" si="13"/>
        <v>1</v>
      </c>
      <c r="Y63" s="16"/>
      <c r="Z63" s="13" t="str">
        <f ca="1">priceincross</f>
        <v/>
      </c>
      <c r="AA63" s="13" t="str">
        <f ca="1">priceoutcross</f>
        <v/>
      </c>
      <c r="AB63" s="13" t="str">
        <f t="shared" ca="1" si="0"/>
        <v/>
      </c>
      <c r="AC63" s="13" t="str">
        <f t="shared" ca="1" si="14"/>
        <v/>
      </c>
      <c r="AD63" s="13" t="str">
        <f t="shared" ca="1" si="15"/>
        <v/>
      </c>
      <c r="AE63" s="13">
        <f t="shared" ca="1" si="16"/>
        <v>1</v>
      </c>
      <c r="AG63" s="32" t="str">
        <f ca="1">IF(ROW(data!B63)&gt;fib+1,MIN(OFFSET(data!B63,0,0,-fib,1)),"")</f>
        <v/>
      </c>
      <c r="AH63" s="32" t="str">
        <f ca="1">IF(ROW(data!B63)&gt;fib+1,MAX(OFFSET(data!B63,0,0,-fib,1)),"")</f>
        <v/>
      </c>
      <c r="AI63" s="32" t="str">
        <f t="shared" ca="1" si="6"/>
        <v/>
      </c>
      <c r="AJ63" s="31" t="str">
        <f t="shared" ca="1" si="7"/>
        <v/>
      </c>
      <c r="AK63" s="31" t="str">
        <f t="shared" ca="1" si="8"/>
        <v/>
      </c>
      <c r="AL63" s="31" t="str">
        <f t="shared" ca="1" si="9"/>
        <v/>
      </c>
      <c r="AM63" s="31" t="str">
        <f t="shared" ca="1" si="10"/>
        <v/>
      </c>
      <c r="AO63" s="32">
        <f t="shared" ca="1" si="17"/>
        <v>0</v>
      </c>
      <c r="AP63" s="32">
        <f t="shared" ca="1" si="18"/>
        <v>0</v>
      </c>
      <c r="AQ63" s="32">
        <f t="shared" ca="1" si="19"/>
        <v>0</v>
      </c>
      <c r="AR63" s="32">
        <f t="shared" ca="1" si="20"/>
        <v>0</v>
      </c>
    </row>
    <row r="64" spans="1:44">
      <c r="A64" s="10">
        <v>36983</v>
      </c>
      <c r="B64" s="11" t="str">
        <f ca="1">IF(ROW(data!B64)&gt;singleSMA,AVERAGE(OFFSET(data!B64,0,0,-singleSMA,1)),"")</f>
        <v/>
      </c>
      <c r="C64" s="11" t="str">
        <f>IF(ROW(data!B62)&gt;singleSMA+2,IF(SIGN(data!B63-indicators!B63)&lt;&gt;SIGN(data!B62-indicators!B62),IF(SIGN(data!B63-indicators!B63)&gt;0,"BUY","SELL"),""),"")</f>
        <v/>
      </c>
      <c r="D64" s="11">
        <f ca="1">IF(ROW(data!B64)&gt;fastSMA,AVERAGE(OFFSET(data!B64,0,0,-fastSMA,1)),"")</f>
        <v>19.084499999999998</v>
      </c>
      <c r="E64" s="11" t="str">
        <f ca="1">IF(ROW(data!B64)&gt;slowSMA,AVERAGE(OFFSET(data!B64,0,0,-slowSMA,1)),"")</f>
        <v/>
      </c>
      <c r="F64" s="11" t="str">
        <f>IF(ROW(data!B64)&gt;MAX(fastSMA,slowSMA)+2,IF(SIGN(D63-E63)&lt;&gt;SIGN(D62-E62),IF(SIGN(D63-E63)&gt;0,"BUY","SELL"),""),"")</f>
        <v/>
      </c>
      <c r="G64" s="11"/>
      <c r="H64" s="11">
        <f>(data!B64/data!B63)-1</f>
        <v>-7.9155672823217893E-3</v>
      </c>
      <c r="I64" s="11">
        <f t="shared" si="1"/>
        <v>0</v>
      </c>
      <c r="J64" s="11">
        <f t="shared" si="2"/>
        <v>7.9155672823217893E-3</v>
      </c>
      <c r="K64" s="11">
        <f ca="1">IF(ROW(data!B64)&gt;rsi+1,100-100/(1+AVERAGE(OFFSET(I64,0,0,-rsi,1))/AVERAGE(OFFSET(J64,0,0,-rsi,1))),"")</f>
        <v>47.080598880332531</v>
      </c>
      <c r="L64" s="11"/>
      <c r="M64" s="11">
        <f t="shared" si="3"/>
        <v>0.99208443271767821</v>
      </c>
      <c r="N64" s="11">
        <f t="shared" ca="1" si="4"/>
        <v>0.98532494758909939</v>
      </c>
      <c r="S64" s="13" t="str">
        <f ca="1">pricein</f>
        <v/>
      </c>
      <c r="T64" s="13" t="str">
        <f ca="1">priceout</f>
        <v/>
      </c>
      <c r="U64" s="16" t="str">
        <f t="shared" ca="1" si="5"/>
        <v/>
      </c>
      <c r="V64" s="16" t="str">
        <f t="shared" ca="1" si="11"/>
        <v/>
      </c>
      <c r="W64" s="16" t="str">
        <f t="shared" ca="1" si="12"/>
        <v/>
      </c>
      <c r="X64" s="16">
        <f t="shared" ca="1" si="13"/>
        <v>1</v>
      </c>
      <c r="Y64" s="16"/>
      <c r="Z64" s="13" t="str">
        <f ca="1">priceincross</f>
        <v/>
      </c>
      <c r="AA64" s="13" t="str">
        <f ca="1">priceoutcross</f>
        <v/>
      </c>
      <c r="AB64" s="13" t="str">
        <f t="shared" ca="1" si="0"/>
        <v/>
      </c>
      <c r="AC64" s="13" t="str">
        <f t="shared" ca="1" si="14"/>
        <v/>
      </c>
      <c r="AD64" s="13" t="str">
        <f t="shared" ca="1" si="15"/>
        <v/>
      </c>
      <c r="AE64" s="13">
        <f t="shared" ca="1" si="16"/>
        <v>1</v>
      </c>
      <c r="AG64" s="32" t="str">
        <f ca="1">IF(ROW(data!B64)&gt;fib+1,MIN(OFFSET(data!B64,0,0,-fib,1)),"")</f>
        <v/>
      </c>
      <c r="AH64" s="32" t="str">
        <f ca="1">IF(ROW(data!B64)&gt;fib+1,MAX(OFFSET(data!B64,0,0,-fib,1)),"")</f>
        <v/>
      </c>
      <c r="AI64" s="32" t="str">
        <f t="shared" ca="1" si="6"/>
        <v/>
      </c>
      <c r="AJ64" s="31" t="str">
        <f t="shared" ca="1" si="7"/>
        <v/>
      </c>
      <c r="AK64" s="31" t="str">
        <f t="shared" ca="1" si="8"/>
        <v/>
      </c>
      <c r="AL64" s="31" t="str">
        <f t="shared" ca="1" si="9"/>
        <v/>
      </c>
      <c r="AM64" s="31" t="str">
        <f t="shared" ca="1" si="10"/>
        <v/>
      </c>
      <c r="AO64" s="32">
        <f t="shared" ca="1" si="17"/>
        <v>0</v>
      </c>
      <c r="AP64" s="32">
        <f t="shared" ca="1" si="18"/>
        <v>0</v>
      </c>
      <c r="AQ64" s="32">
        <f t="shared" ca="1" si="19"/>
        <v>0</v>
      </c>
      <c r="AR64" s="32">
        <f t="shared" ca="1" si="20"/>
        <v>0</v>
      </c>
    </row>
    <row r="65" spans="1:44">
      <c r="A65" s="10">
        <v>36984</v>
      </c>
      <c r="B65" s="11" t="str">
        <f ca="1">IF(ROW(data!B65)&gt;singleSMA,AVERAGE(OFFSET(data!B65,0,0,-singleSMA,1)),"")</f>
        <v/>
      </c>
      <c r="C65" s="11" t="str">
        <f>IF(ROW(data!B63)&gt;singleSMA+2,IF(SIGN(data!B64-indicators!B64)&lt;&gt;SIGN(data!B63-indicators!B63),IF(SIGN(data!B64-indicators!B64)&gt;0,"BUY","SELL"),""),"")</f>
        <v/>
      </c>
      <c r="D65" s="11">
        <f ca="1">IF(ROW(data!B65)&gt;fastSMA,AVERAGE(OFFSET(data!B65,0,0,-fastSMA,1)),"")</f>
        <v>19.068000000000001</v>
      </c>
      <c r="E65" s="11" t="str">
        <f ca="1">IF(ROW(data!B65)&gt;slowSMA,AVERAGE(OFFSET(data!B65,0,0,-slowSMA,1)),"")</f>
        <v/>
      </c>
      <c r="F65" s="11" t="str">
        <f>IF(ROW(data!B65)&gt;MAX(fastSMA,slowSMA)+2,IF(SIGN(D64-E64)&lt;&gt;SIGN(D63-E63),IF(SIGN(D64-E64)&gt;0,"BUY","SELL"),""),"")</f>
        <v/>
      </c>
      <c r="G65" s="11"/>
      <c r="H65" s="11">
        <f>(data!B65/data!B64)-1</f>
        <v>-1.0638297872340718E-3</v>
      </c>
      <c r="I65" s="11">
        <f t="shared" si="1"/>
        <v>0</v>
      </c>
      <c r="J65" s="11">
        <f t="shared" si="2"/>
        <v>1.0638297872340718E-3</v>
      </c>
      <c r="K65" s="11">
        <f ca="1">IF(ROW(data!B65)&gt;rsi+1,100-100/(1+AVERAGE(OFFSET(I65,0,0,-rsi,1))/AVERAGE(OFFSET(J65,0,0,-rsi,1))),"")</f>
        <v>46.450904863822188</v>
      </c>
      <c r="L65" s="11"/>
      <c r="M65" s="11">
        <f t="shared" si="3"/>
        <v>0.99893617021276593</v>
      </c>
      <c r="N65" s="11">
        <f t="shared" ca="1" si="4"/>
        <v>0.9827315541601257</v>
      </c>
      <c r="S65" s="13" t="str">
        <f ca="1">pricein</f>
        <v/>
      </c>
      <c r="T65" s="13" t="str">
        <f ca="1">priceout</f>
        <v/>
      </c>
      <c r="U65" s="16" t="str">
        <f t="shared" ca="1" si="5"/>
        <v/>
      </c>
      <c r="V65" s="16" t="str">
        <f t="shared" ca="1" si="11"/>
        <v/>
      </c>
      <c r="W65" s="16" t="str">
        <f t="shared" ca="1" si="12"/>
        <v/>
      </c>
      <c r="X65" s="16">
        <f t="shared" ca="1" si="13"/>
        <v>1</v>
      </c>
      <c r="Y65" s="16"/>
      <c r="Z65" s="13" t="str">
        <f ca="1">priceincross</f>
        <v/>
      </c>
      <c r="AA65" s="13" t="str">
        <f ca="1">priceoutcross</f>
        <v/>
      </c>
      <c r="AB65" s="13" t="str">
        <f t="shared" ca="1" si="0"/>
        <v/>
      </c>
      <c r="AC65" s="13" t="str">
        <f t="shared" ca="1" si="14"/>
        <v/>
      </c>
      <c r="AD65" s="13" t="str">
        <f t="shared" ca="1" si="15"/>
        <v/>
      </c>
      <c r="AE65" s="13">
        <f t="shared" ca="1" si="16"/>
        <v>1</v>
      </c>
      <c r="AG65" s="32" t="str">
        <f ca="1">IF(ROW(data!B65)&gt;fib+1,MIN(OFFSET(data!B65,0,0,-fib,1)),"")</f>
        <v/>
      </c>
      <c r="AH65" s="32" t="str">
        <f ca="1">IF(ROW(data!B65)&gt;fib+1,MAX(OFFSET(data!B65,0,0,-fib,1)),"")</f>
        <v/>
      </c>
      <c r="AI65" s="32" t="str">
        <f t="shared" ca="1" si="6"/>
        <v/>
      </c>
      <c r="AJ65" s="31" t="str">
        <f t="shared" ca="1" si="7"/>
        <v/>
      </c>
      <c r="AK65" s="31" t="str">
        <f t="shared" ca="1" si="8"/>
        <v/>
      </c>
      <c r="AL65" s="31" t="str">
        <f t="shared" ca="1" si="9"/>
        <v/>
      </c>
      <c r="AM65" s="31" t="str">
        <f t="shared" ca="1" si="10"/>
        <v/>
      </c>
      <c r="AO65" s="32">
        <f t="shared" ca="1" si="17"/>
        <v>0</v>
      </c>
      <c r="AP65" s="32">
        <f t="shared" ca="1" si="18"/>
        <v>0</v>
      </c>
      <c r="AQ65" s="32">
        <f t="shared" ca="1" si="19"/>
        <v>0</v>
      </c>
      <c r="AR65" s="32">
        <f t="shared" ca="1" si="20"/>
        <v>0</v>
      </c>
    </row>
    <row r="66" spans="1:44">
      <c r="A66" s="10">
        <v>36985</v>
      </c>
      <c r="B66" s="11" t="str">
        <f ca="1">IF(ROW(data!B66)&gt;singleSMA,AVERAGE(OFFSET(data!B66,0,0,-singleSMA,1)),"")</f>
        <v/>
      </c>
      <c r="C66" s="11" t="str">
        <f>IF(ROW(data!B64)&gt;singleSMA+2,IF(SIGN(data!B65-indicators!B65)&lt;&gt;SIGN(data!B64-indicators!B64),IF(SIGN(data!B65-indicators!B65)&gt;0,"BUY","SELL"),""),"")</f>
        <v/>
      </c>
      <c r="D66" s="11">
        <f ca="1">IF(ROW(data!B66)&gt;fastSMA,AVERAGE(OFFSET(data!B66,0,0,-fastSMA,1)),"")</f>
        <v>19.050500000000003</v>
      </c>
      <c r="E66" s="11" t="str">
        <f ca="1">IF(ROW(data!B66)&gt;slowSMA,AVERAGE(OFFSET(data!B66,0,0,-slowSMA,1)),"")</f>
        <v/>
      </c>
      <c r="F66" s="11" t="str">
        <f>IF(ROW(data!B66)&gt;MAX(fastSMA,slowSMA)+2,IF(SIGN(D65-E65)&lt;&gt;SIGN(D64-E64),IF(SIGN(D65-E65)&gt;0,"BUY","SELL"),""),"")</f>
        <v/>
      </c>
      <c r="G66" s="11"/>
      <c r="H66" s="11">
        <f>(data!B66/data!B65)-1</f>
        <v>1.5974440894568342E-3</v>
      </c>
      <c r="I66" s="11">
        <f t="shared" si="1"/>
        <v>1.5974440894568342E-3</v>
      </c>
      <c r="J66" s="11">
        <f t="shared" si="2"/>
        <v>0</v>
      </c>
      <c r="K66" s="11">
        <f ca="1">IF(ROW(data!B66)&gt;rsi+1,100-100/(1+AVERAGE(OFFSET(I66,0,0,-rsi,1))/AVERAGE(OFFSET(J66,0,0,-rsi,1))),"")</f>
        <v>46.191880362743653</v>
      </c>
      <c r="L66" s="11"/>
      <c r="M66" s="11">
        <f t="shared" si="3"/>
        <v>1.0015974440894568</v>
      </c>
      <c r="N66" s="11">
        <f t="shared" ca="1" si="4"/>
        <v>0.98173277661795444</v>
      </c>
      <c r="S66" s="13" t="str">
        <f ca="1">pricein</f>
        <v/>
      </c>
      <c r="T66" s="13" t="str">
        <f ca="1">priceout</f>
        <v/>
      </c>
      <c r="U66" s="16" t="str">
        <f t="shared" ca="1" si="5"/>
        <v/>
      </c>
      <c r="V66" s="16" t="str">
        <f t="shared" ca="1" si="11"/>
        <v/>
      </c>
      <c r="W66" s="16" t="str">
        <f t="shared" ca="1" si="12"/>
        <v/>
      </c>
      <c r="X66" s="16">
        <f t="shared" ca="1" si="13"/>
        <v>1</v>
      </c>
      <c r="Y66" s="16"/>
      <c r="Z66" s="13" t="str">
        <f ca="1">priceincross</f>
        <v/>
      </c>
      <c r="AA66" s="13" t="str">
        <f ca="1">priceoutcross</f>
        <v/>
      </c>
      <c r="AB66" s="13" t="str">
        <f t="shared" ca="1" si="0"/>
        <v/>
      </c>
      <c r="AC66" s="13" t="str">
        <f t="shared" ca="1" si="14"/>
        <v/>
      </c>
      <c r="AD66" s="13" t="str">
        <f t="shared" ca="1" si="15"/>
        <v/>
      </c>
      <c r="AE66" s="13">
        <f t="shared" ca="1" si="16"/>
        <v>1</v>
      </c>
      <c r="AG66" s="32" t="str">
        <f ca="1">IF(ROW(data!B66)&gt;fib+1,MIN(OFFSET(data!B66,0,0,-fib,1)),"")</f>
        <v/>
      </c>
      <c r="AH66" s="32" t="str">
        <f ca="1">IF(ROW(data!B66)&gt;fib+1,MAX(OFFSET(data!B66,0,0,-fib,1)),"")</f>
        <v/>
      </c>
      <c r="AI66" s="32" t="str">
        <f t="shared" ca="1" si="6"/>
        <v/>
      </c>
      <c r="AJ66" s="31" t="str">
        <f t="shared" ca="1" si="7"/>
        <v/>
      </c>
      <c r="AK66" s="31" t="str">
        <f t="shared" ca="1" si="8"/>
        <v/>
      </c>
      <c r="AL66" s="31" t="str">
        <f t="shared" ca="1" si="9"/>
        <v/>
      </c>
      <c r="AM66" s="31" t="str">
        <f t="shared" ca="1" si="10"/>
        <v/>
      </c>
      <c r="AO66" s="32">
        <f t="shared" ca="1" si="17"/>
        <v>0</v>
      </c>
      <c r="AP66" s="32">
        <f t="shared" ca="1" si="18"/>
        <v>0</v>
      </c>
      <c r="AQ66" s="32">
        <f t="shared" ca="1" si="19"/>
        <v>0</v>
      </c>
      <c r="AR66" s="32">
        <f t="shared" ca="1" si="20"/>
        <v>0</v>
      </c>
    </row>
    <row r="67" spans="1:44">
      <c r="A67" s="10">
        <v>36986</v>
      </c>
      <c r="B67" s="11" t="str">
        <f ca="1">IF(ROW(data!B67)&gt;singleSMA,AVERAGE(OFFSET(data!B67,0,0,-singleSMA,1)),"")</f>
        <v/>
      </c>
      <c r="C67" s="11" t="str">
        <f>IF(ROW(data!B65)&gt;singleSMA+2,IF(SIGN(data!B66-indicators!B66)&lt;&gt;SIGN(data!B65-indicators!B65),IF(SIGN(data!B66-indicators!B66)&gt;0,"BUY","SELL"),""),"")</f>
        <v/>
      </c>
      <c r="D67" s="11">
        <f ca="1">IF(ROW(data!B67)&gt;fastSMA,AVERAGE(OFFSET(data!B67,0,0,-fastSMA,1)),"")</f>
        <v>19.022999999999996</v>
      </c>
      <c r="E67" s="11" t="str">
        <f ca="1">IF(ROW(data!B67)&gt;slowSMA,AVERAGE(OFFSET(data!B67,0,0,-slowSMA,1)),"")</f>
        <v/>
      </c>
      <c r="F67" s="11" t="str">
        <f>IF(ROW(data!B67)&gt;MAX(fastSMA,slowSMA)+2,IF(SIGN(D66-E66)&lt;&gt;SIGN(D65-E65),IF(SIGN(D66-E66)&gt;0,"BUY","SELL"),""),"")</f>
        <v/>
      </c>
      <c r="G67" s="11"/>
      <c r="H67" s="11">
        <f>(data!B67/data!B66)-1</f>
        <v>2.0733652312599604E-2</v>
      </c>
      <c r="I67" s="11">
        <f t="shared" ref="I67:I130" si="21">IF(H67&gt;0,H67,0)</f>
        <v>2.0733652312599604E-2</v>
      </c>
      <c r="J67" s="11">
        <f t="shared" ref="J67:J130" si="22">IF(H67&lt;0,-H67,0)</f>
        <v>0</v>
      </c>
      <c r="K67" s="11">
        <f ca="1">IF(ROW(data!B67)&gt;rsi+1,100-100/(1+AVERAGE(OFFSET(I67,0,0,-rsi,1))/AVERAGE(OFFSET(J67,0,0,-rsi,1))),"")</f>
        <v>43.493507350466622</v>
      </c>
      <c r="L67" s="11"/>
      <c r="M67" s="11">
        <f t="shared" ref="M67:M130" si="23">1+H67</f>
        <v>1.0207336523125996</v>
      </c>
      <c r="N67" s="11">
        <f t="shared" ref="N67:N130" ca="1" si="24">IF(ROW(M67)&gt;priceindex+1,PRODUCT(OFFSET(M67,0,0,-priceindex,1)),"")</f>
        <v>0.97215189873417707</v>
      </c>
      <c r="S67" s="13" t="str">
        <f ca="1">pricein</f>
        <v/>
      </c>
      <c r="T67" s="13" t="str">
        <f ca="1">priceout</f>
        <v/>
      </c>
      <c r="U67" s="16" t="str">
        <f t="shared" ref="U67:U130" ca="1" si="25">IF(S67&lt;&gt;"",OFFSET(C67,MATCH("SELL",C68:C5065,0),17),"")</f>
        <v/>
      </c>
      <c r="V67" s="16" t="str">
        <f t="shared" ca="1" si="11"/>
        <v/>
      </c>
      <c r="W67" s="16" t="str">
        <f t="shared" ca="1" si="12"/>
        <v/>
      </c>
      <c r="X67" s="16">
        <f t="shared" ca="1" si="13"/>
        <v>1</v>
      </c>
      <c r="Y67" s="16"/>
      <c r="Z67" s="13" t="str">
        <f ca="1">priceincross</f>
        <v/>
      </c>
      <c r="AA67" s="13" t="str">
        <f ca="1">priceoutcross</f>
        <v/>
      </c>
      <c r="AB67" s="13" t="str">
        <f t="shared" ref="AB67:AB130" ca="1" si="26">IF(Z67&lt;&gt;"",OFFSET(F67,MATCH("SELL",F68:F5065,0),21),"")</f>
        <v/>
      </c>
      <c r="AC67" s="13" t="str">
        <f t="shared" ca="1" si="14"/>
        <v/>
      </c>
      <c r="AD67" s="13" t="str">
        <f t="shared" ca="1" si="15"/>
        <v/>
      </c>
      <c r="AE67" s="13">
        <f t="shared" ca="1" si="16"/>
        <v>1</v>
      </c>
      <c r="AG67" s="32" t="str">
        <f ca="1">IF(ROW(data!B67)&gt;fib+1,MIN(OFFSET(data!B67,0,0,-fib,1)),"")</f>
        <v/>
      </c>
      <c r="AH67" s="32" t="str">
        <f ca="1">IF(ROW(data!B67)&gt;fib+1,MAX(OFFSET(data!B67,0,0,-fib,1)),"")</f>
        <v/>
      </c>
      <c r="AI67" s="32" t="str">
        <f t="shared" ref="AI67:AI130" ca="1" si="27">IF(AG67&lt;&gt;"",AH67-AG67,"")</f>
        <v/>
      </c>
      <c r="AJ67" s="31" t="str">
        <f t="shared" ref="AJ67:AJ130" ca="1" si="28">IF(AI67&lt;&gt;"",AG67+0.236*AI67,"")</f>
        <v/>
      </c>
      <c r="AK67" s="31" t="str">
        <f t="shared" ref="AK67:AK130" ca="1" si="29">IF(AI67&lt;&gt;"",AG67+0.382*AI67,"")</f>
        <v/>
      </c>
      <c r="AL67" s="31" t="str">
        <f t="shared" ref="AL67:AL130" ca="1" si="30">IF(AI67&lt;&gt;"",AG67+0.5*AI67,"")</f>
        <v/>
      </c>
      <c r="AM67" s="31" t="str">
        <f t="shared" ref="AM67:AM130" ca="1" si="31">IF(AI67&lt;&gt;"",AG67+0.618*AI67,"")</f>
        <v/>
      </c>
      <c r="AO67" s="32">
        <f t="shared" ca="1" si="17"/>
        <v>0</v>
      </c>
      <c r="AP67" s="32">
        <f t="shared" ca="1" si="18"/>
        <v>0</v>
      </c>
      <c r="AQ67" s="32">
        <f t="shared" ca="1" si="19"/>
        <v>0</v>
      </c>
      <c r="AR67" s="32">
        <f t="shared" ca="1" si="20"/>
        <v>0</v>
      </c>
    </row>
    <row r="68" spans="1:44">
      <c r="A68" s="10">
        <v>36987</v>
      </c>
      <c r="B68" s="11" t="str">
        <f ca="1">IF(ROW(data!B68)&gt;singleSMA,AVERAGE(OFFSET(data!B68,0,0,-singleSMA,1)),"")</f>
        <v/>
      </c>
      <c r="C68" s="11" t="str">
        <f>IF(ROW(data!B66)&gt;singleSMA+2,IF(SIGN(data!B67-indicators!B67)&lt;&gt;SIGN(data!B66-indicators!B66),IF(SIGN(data!B67-indicators!B67)&gt;0,"BUY","SELL"),""),"")</f>
        <v/>
      </c>
      <c r="D68" s="11">
        <f ca="1">IF(ROW(data!B68)&gt;fastSMA,AVERAGE(OFFSET(data!B68,0,0,-fastSMA,1)),"")</f>
        <v>19.005999999999997</v>
      </c>
      <c r="E68" s="11" t="str">
        <f ca="1">IF(ROW(data!B68)&gt;slowSMA,AVERAGE(OFFSET(data!B68,0,0,-slowSMA,1)),"")</f>
        <v/>
      </c>
      <c r="F68" s="11" t="str">
        <f>IF(ROW(data!B68)&gt;MAX(fastSMA,slowSMA)+2,IF(SIGN(D67-E67)&lt;&gt;SIGN(D66-E66),IF(SIGN(D67-E67)&gt;0,"BUY","SELL"),""),"")</f>
        <v/>
      </c>
      <c r="G68" s="11"/>
      <c r="H68" s="11">
        <f>(data!B68/data!B67)-1</f>
        <v>1.3020833333333259E-2</v>
      </c>
      <c r="I68" s="11">
        <f t="shared" si="21"/>
        <v>1.3020833333333259E-2</v>
      </c>
      <c r="J68" s="11">
        <f t="shared" si="22"/>
        <v>0</v>
      </c>
      <c r="K68" s="11">
        <f ca="1">IF(ROW(data!B68)&gt;rsi+1,100-100/(1+AVERAGE(OFFSET(I68,0,0,-rsi,1))/AVERAGE(OFFSET(J68,0,0,-rsi,1))),"")</f>
        <v>46.42986499027753</v>
      </c>
      <c r="L68" s="11"/>
      <c r="M68" s="11">
        <f t="shared" si="23"/>
        <v>1.0130208333333333</v>
      </c>
      <c r="N68" s="11">
        <f t="shared" ca="1" si="24"/>
        <v>0.98281960586154615</v>
      </c>
      <c r="S68" s="13" t="str">
        <f ca="1">pricein</f>
        <v/>
      </c>
      <c r="T68" s="13" t="str">
        <f ca="1">priceout</f>
        <v/>
      </c>
      <c r="U68" s="16" t="str">
        <f t="shared" ca="1" si="25"/>
        <v/>
      </c>
      <c r="V68" s="16" t="str">
        <f t="shared" ref="V68:V131" ca="1" si="32">IF(IFERROR(U68,"")&lt;&gt;"",U68/S68,"")</f>
        <v/>
      </c>
      <c r="W68" s="16" t="str">
        <f t="shared" ref="W68:W131" ca="1" si="33">IF(V68&lt;&gt;"",V68-1,"")</f>
        <v/>
      </c>
      <c r="X68" s="16">
        <f t="shared" ref="X68:X131" ca="1" si="34">IF(V68&lt;&gt;"",V68*X67,X67)</f>
        <v>1</v>
      </c>
      <c r="Y68" s="16"/>
      <c r="Z68" s="13" t="str">
        <f ca="1">priceincross</f>
        <v/>
      </c>
      <c r="AA68" s="13" t="str">
        <f ca="1">priceoutcross</f>
        <v/>
      </c>
      <c r="AB68" s="13" t="str">
        <f t="shared" ca="1" si="26"/>
        <v/>
      </c>
      <c r="AC68" s="13" t="str">
        <f t="shared" ref="AC68:AC131" ca="1" si="35">IF(IFERROR(AB68,"")&lt;&gt;"",AB68/Z68,"")</f>
        <v/>
      </c>
      <c r="AD68" s="13" t="str">
        <f t="shared" ref="AD68:AD131" ca="1" si="36">IF(AC68&lt;&gt;"",AC68-1,"")</f>
        <v/>
      </c>
      <c r="AE68" s="13">
        <f t="shared" ref="AE68:AE131" ca="1" si="37">IF(AC68&lt;&gt;"",AC68*AE67,AE67)</f>
        <v>1</v>
      </c>
      <c r="AG68" s="32" t="str">
        <f ca="1">IF(ROW(data!B68)&gt;fib+1,MIN(OFFSET(data!B68,0,0,-fib,1)),"")</f>
        <v/>
      </c>
      <c r="AH68" s="32" t="str">
        <f ca="1">IF(ROW(data!B68)&gt;fib+1,MAX(OFFSET(data!B68,0,0,-fib,1)),"")</f>
        <v/>
      </c>
      <c r="AI68" s="32" t="str">
        <f t="shared" ca="1" si="27"/>
        <v/>
      </c>
      <c r="AJ68" s="31" t="str">
        <f t="shared" ca="1" si="28"/>
        <v/>
      </c>
      <c r="AK68" s="31" t="str">
        <f t="shared" ca="1" si="29"/>
        <v/>
      </c>
      <c r="AL68" s="31" t="str">
        <f t="shared" ca="1" si="30"/>
        <v/>
      </c>
      <c r="AM68" s="31" t="str">
        <f t="shared" ca="1" si="31"/>
        <v/>
      </c>
      <c r="AO68" s="32">
        <f t="shared" ref="AO68:AO131" ca="1" si="38">MAX(AO67,X68-1)</f>
        <v>0</v>
      </c>
      <c r="AP68" s="32">
        <f t="shared" ref="AP68:AP131" ca="1" si="39">((1+AO68)/X68)-1</f>
        <v>0</v>
      </c>
      <c r="AQ68" s="32">
        <f t="shared" ref="AQ68:AQ131" ca="1" si="40">MAX(AQ67,AE68-1)</f>
        <v>0</v>
      </c>
      <c r="AR68" s="32">
        <f t="shared" ref="AR68:AR131" ca="1" si="41">((1+AQ68)/AE68)-1</f>
        <v>0</v>
      </c>
    </row>
    <row r="69" spans="1:44">
      <c r="A69" s="10">
        <v>36990</v>
      </c>
      <c r="B69" s="11" t="str">
        <f ca="1">IF(ROW(data!B69)&gt;singleSMA,AVERAGE(OFFSET(data!B69,0,0,-singleSMA,1)),"")</f>
        <v/>
      </c>
      <c r="C69" s="11" t="str">
        <f>IF(ROW(data!B67)&gt;singleSMA+2,IF(SIGN(data!B68-indicators!B68)&lt;&gt;SIGN(data!B67-indicators!B67),IF(SIGN(data!B68-indicators!B68)&gt;0,"BUY","SELL"),""),"")</f>
        <v/>
      </c>
      <c r="D69" s="11">
        <f ca="1">IF(ROW(data!B69)&gt;fastSMA,AVERAGE(OFFSET(data!B69,0,0,-fastSMA,1)),"")</f>
        <v>18.994</v>
      </c>
      <c r="E69" s="11" t="str">
        <f ca="1">IF(ROW(data!B69)&gt;slowSMA,AVERAGE(OFFSET(data!B69,0,0,-slowSMA,1)),"")</f>
        <v/>
      </c>
      <c r="F69" s="11" t="str">
        <f>IF(ROW(data!B69)&gt;MAX(fastSMA,slowSMA)+2,IF(SIGN(D68-E68)&lt;&gt;SIGN(D67-E67),IF(SIGN(D68-E68)&gt;0,"BUY","SELL"),""),"")</f>
        <v/>
      </c>
      <c r="G69" s="11"/>
      <c r="H69" s="11">
        <f>(data!B69/data!B68)-1</f>
        <v>0</v>
      </c>
      <c r="I69" s="11">
        <f t="shared" si="21"/>
        <v>0</v>
      </c>
      <c r="J69" s="11">
        <f t="shared" si="22"/>
        <v>0</v>
      </c>
      <c r="K69" s="11">
        <f ca="1">IF(ROW(data!B69)&gt;rsi+1,100-100/(1+AVERAGE(OFFSET(I69,0,0,-rsi,1))/AVERAGE(OFFSET(J69,0,0,-rsi,1))),"")</f>
        <v>47.565774479169683</v>
      </c>
      <c r="L69" s="11"/>
      <c r="M69" s="11">
        <f t="shared" si="23"/>
        <v>1</v>
      </c>
      <c r="N69" s="11">
        <f t="shared" ca="1" si="24"/>
        <v>0.98781107160995396</v>
      </c>
      <c r="S69" s="13" t="str">
        <f ca="1">pricein</f>
        <v/>
      </c>
      <c r="T69" s="13" t="str">
        <f ca="1">priceout</f>
        <v/>
      </c>
      <c r="U69" s="16" t="str">
        <f t="shared" ca="1" si="25"/>
        <v/>
      </c>
      <c r="V69" s="16" t="str">
        <f t="shared" ca="1" si="32"/>
        <v/>
      </c>
      <c r="W69" s="16" t="str">
        <f t="shared" ca="1" si="33"/>
        <v/>
      </c>
      <c r="X69" s="16">
        <f t="shared" ca="1" si="34"/>
        <v>1</v>
      </c>
      <c r="Y69" s="16"/>
      <c r="Z69" s="13" t="str">
        <f ca="1">priceincross</f>
        <v/>
      </c>
      <c r="AA69" s="13" t="str">
        <f ca="1">priceoutcross</f>
        <v/>
      </c>
      <c r="AB69" s="13" t="str">
        <f t="shared" ca="1" si="26"/>
        <v/>
      </c>
      <c r="AC69" s="13" t="str">
        <f t="shared" ca="1" si="35"/>
        <v/>
      </c>
      <c r="AD69" s="13" t="str">
        <f t="shared" ca="1" si="36"/>
        <v/>
      </c>
      <c r="AE69" s="13">
        <f t="shared" ca="1" si="37"/>
        <v>1</v>
      </c>
      <c r="AG69" s="32" t="str">
        <f ca="1">IF(ROW(data!B69)&gt;fib+1,MIN(OFFSET(data!B69,0,0,-fib,1)),"")</f>
        <v/>
      </c>
      <c r="AH69" s="32" t="str">
        <f ca="1">IF(ROW(data!B69)&gt;fib+1,MAX(OFFSET(data!B69,0,0,-fib,1)),"")</f>
        <v/>
      </c>
      <c r="AI69" s="32" t="str">
        <f t="shared" ca="1" si="27"/>
        <v/>
      </c>
      <c r="AJ69" s="31" t="str">
        <f t="shared" ca="1" si="28"/>
        <v/>
      </c>
      <c r="AK69" s="31" t="str">
        <f t="shared" ca="1" si="29"/>
        <v/>
      </c>
      <c r="AL69" s="31" t="str">
        <f t="shared" ca="1" si="30"/>
        <v/>
      </c>
      <c r="AM69" s="31" t="str">
        <f t="shared" ca="1" si="31"/>
        <v/>
      </c>
      <c r="AO69" s="32">
        <f t="shared" ca="1" si="38"/>
        <v>0</v>
      </c>
      <c r="AP69" s="32">
        <f t="shared" ca="1" si="39"/>
        <v>0</v>
      </c>
      <c r="AQ69" s="32">
        <f t="shared" ca="1" si="40"/>
        <v>0</v>
      </c>
      <c r="AR69" s="32">
        <f t="shared" ca="1" si="41"/>
        <v>0</v>
      </c>
    </row>
    <row r="70" spans="1:44">
      <c r="A70" s="10">
        <v>36991</v>
      </c>
      <c r="B70" s="11" t="str">
        <f ca="1">IF(ROW(data!B70)&gt;singleSMA,AVERAGE(OFFSET(data!B70,0,0,-singleSMA,1)),"")</f>
        <v/>
      </c>
      <c r="C70" s="11" t="str">
        <f>IF(ROW(data!B68)&gt;singleSMA+2,IF(SIGN(data!B69-indicators!B69)&lt;&gt;SIGN(data!B68-indicators!B68),IF(SIGN(data!B69-indicators!B69)&gt;0,"BUY","SELL"),""),"")</f>
        <v/>
      </c>
      <c r="D70" s="11">
        <f ca="1">IF(ROW(data!B70)&gt;fastSMA,AVERAGE(OFFSET(data!B70,0,0,-fastSMA,1)),"")</f>
        <v>19.012</v>
      </c>
      <c r="E70" s="11" t="str">
        <f ca="1">IF(ROW(data!B70)&gt;slowSMA,AVERAGE(OFFSET(data!B70,0,0,-slowSMA,1)),"")</f>
        <v/>
      </c>
      <c r="F70" s="11" t="str">
        <f>IF(ROW(data!B70)&gt;MAX(fastSMA,slowSMA)+2,IF(SIGN(D69-E69)&lt;&gt;SIGN(D68-E68),IF(SIGN(D69-E69)&gt;0,"BUY","SELL"),""),"")</f>
        <v/>
      </c>
      <c r="G70" s="11"/>
      <c r="H70" s="11">
        <f>(data!B70/data!B69)-1</f>
        <v>2.1593830334190267E-2</v>
      </c>
      <c r="I70" s="11">
        <f t="shared" si="21"/>
        <v>2.1593830334190267E-2</v>
      </c>
      <c r="J70" s="11">
        <f t="shared" si="22"/>
        <v>0</v>
      </c>
      <c r="K70" s="11">
        <f ca="1">IF(ROW(data!B70)&gt;rsi+1,100-100/(1+AVERAGE(OFFSET(I70,0,0,-rsi,1))/AVERAGE(OFFSET(J70,0,0,-rsi,1))),"")</f>
        <v>54.721624888630792</v>
      </c>
      <c r="L70" s="11"/>
      <c r="M70" s="11">
        <f t="shared" si="23"/>
        <v>1.0215938303341903</v>
      </c>
      <c r="N70" s="11">
        <f t="shared" ca="1" si="24"/>
        <v>1.018452075858534</v>
      </c>
      <c r="S70" s="13" t="str">
        <f ca="1">pricein</f>
        <v/>
      </c>
      <c r="T70" s="13" t="str">
        <f ca="1">priceout</f>
        <v/>
      </c>
      <c r="U70" s="16" t="str">
        <f t="shared" ca="1" si="25"/>
        <v/>
      </c>
      <c r="V70" s="16" t="str">
        <f t="shared" ca="1" si="32"/>
        <v/>
      </c>
      <c r="W70" s="16" t="str">
        <f t="shared" ca="1" si="33"/>
        <v/>
      </c>
      <c r="X70" s="16">
        <f t="shared" ca="1" si="34"/>
        <v>1</v>
      </c>
      <c r="Y70" s="16"/>
      <c r="Z70" s="13" t="str">
        <f ca="1">priceincross</f>
        <v/>
      </c>
      <c r="AA70" s="13" t="str">
        <f ca="1">priceoutcross</f>
        <v/>
      </c>
      <c r="AB70" s="13" t="str">
        <f t="shared" ca="1" si="26"/>
        <v/>
      </c>
      <c r="AC70" s="13" t="str">
        <f t="shared" ca="1" si="35"/>
        <v/>
      </c>
      <c r="AD70" s="13" t="str">
        <f t="shared" ca="1" si="36"/>
        <v/>
      </c>
      <c r="AE70" s="13">
        <f t="shared" ca="1" si="37"/>
        <v>1</v>
      </c>
      <c r="AG70" s="32" t="str">
        <f ca="1">IF(ROW(data!B70)&gt;fib+1,MIN(OFFSET(data!B70,0,0,-fib,1)),"")</f>
        <v/>
      </c>
      <c r="AH70" s="32" t="str">
        <f ca="1">IF(ROW(data!B70)&gt;fib+1,MAX(OFFSET(data!B70,0,0,-fib,1)),"")</f>
        <v/>
      </c>
      <c r="AI70" s="32" t="str">
        <f t="shared" ca="1" si="27"/>
        <v/>
      </c>
      <c r="AJ70" s="31" t="str">
        <f t="shared" ca="1" si="28"/>
        <v/>
      </c>
      <c r="AK70" s="31" t="str">
        <f t="shared" ca="1" si="29"/>
        <v/>
      </c>
      <c r="AL70" s="31" t="str">
        <f t="shared" ca="1" si="30"/>
        <v/>
      </c>
      <c r="AM70" s="31" t="str">
        <f t="shared" ca="1" si="31"/>
        <v/>
      </c>
      <c r="AO70" s="32">
        <f t="shared" ca="1" si="38"/>
        <v>0</v>
      </c>
      <c r="AP70" s="32">
        <f t="shared" ca="1" si="39"/>
        <v>0</v>
      </c>
      <c r="AQ70" s="32">
        <f t="shared" ca="1" si="40"/>
        <v>0</v>
      </c>
      <c r="AR70" s="32">
        <f t="shared" ca="1" si="41"/>
        <v>0</v>
      </c>
    </row>
    <row r="71" spans="1:44">
      <c r="A71" s="10">
        <v>36992</v>
      </c>
      <c r="B71" s="11" t="str">
        <f ca="1">IF(ROW(data!B71)&gt;singleSMA,AVERAGE(OFFSET(data!B71,0,0,-singleSMA,1)),"")</f>
        <v/>
      </c>
      <c r="C71" s="11" t="str">
        <f>IF(ROW(data!B69)&gt;singleSMA+2,IF(SIGN(data!B70-indicators!B70)&lt;&gt;SIGN(data!B69-indicators!B69),IF(SIGN(data!B70-indicators!B70)&gt;0,"BUY","SELL"),""),"")</f>
        <v/>
      </c>
      <c r="D71" s="11">
        <f ca="1">IF(ROW(data!B71)&gt;fastSMA,AVERAGE(OFFSET(data!B71,0,0,-fastSMA,1)),"")</f>
        <v>19.069499999999998</v>
      </c>
      <c r="E71" s="11" t="str">
        <f ca="1">IF(ROW(data!B71)&gt;slowSMA,AVERAGE(OFFSET(data!B71,0,0,-slowSMA,1)),"")</f>
        <v/>
      </c>
      <c r="F71" s="11" t="str">
        <f>IF(ROW(data!B71)&gt;MAX(fastSMA,slowSMA)+2,IF(SIGN(D70-E70)&lt;&gt;SIGN(D69-E69),IF(SIGN(D70-E70)&gt;0,"BUY","SELL"),""),"")</f>
        <v/>
      </c>
      <c r="G71" s="11"/>
      <c r="H71" s="11">
        <f>(data!B71/data!B70)-1</f>
        <v>-7.0457976849521708E-3</v>
      </c>
      <c r="I71" s="11">
        <f t="shared" si="21"/>
        <v>0</v>
      </c>
      <c r="J71" s="11">
        <f t="shared" si="22"/>
        <v>7.0457976849521708E-3</v>
      </c>
      <c r="K71" s="11">
        <f ca="1">IF(ROW(data!B71)&gt;rsi+1,100-100/(1+AVERAGE(OFFSET(I71,0,0,-rsi,1))/AVERAGE(OFFSET(J71,0,0,-rsi,1))),"")</f>
        <v>67.183823989072096</v>
      </c>
      <c r="L71" s="11"/>
      <c r="M71" s="11">
        <f t="shared" si="23"/>
        <v>0.99295420231504783</v>
      </c>
      <c r="N71" s="11">
        <f t="shared" ca="1" si="24"/>
        <v>1.06189451022605</v>
      </c>
      <c r="S71" s="13" t="str">
        <f ca="1">pricein</f>
        <v/>
      </c>
      <c r="T71" s="13" t="str">
        <f ca="1">priceout</f>
        <v/>
      </c>
      <c r="U71" s="16" t="str">
        <f t="shared" ca="1" si="25"/>
        <v/>
      </c>
      <c r="V71" s="16" t="str">
        <f t="shared" ca="1" si="32"/>
        <v/>
      </c>
      <c r="W71" s="16" t="str">
        <f t="shared" ca="1" si="33"/>
        <v/>
      </c>
      <c r="X71" s="16">
        <f t="shared" ca="1" si="34"/>
        <v>1</v>
      </c>
      <c r="Y71" s="16"/>
      <c r="Z71" s="13" t="str">
        <f ca="1">priceincross</f>
        <v/>
      </c>
      <c r="AA71" s="13" t="str">
        <f ca="1">priceoutcross</f>
        <v/>
      </c>
      <c r="AB71" s="13" t="str">
        <f t="shared" ca="1" si="26"/>
        <v/>
      </c>
      <c r="AC71" s="13" t="str">
        <f t="shared" ca="1" si="35"/>
        <v/>
      </c>
      <c r="AD71" s="13" t="str">
        <f t="shared" ca="1" si="36"/>
        <v/>
      </c>
      <c r="AE71" s="13">
        <f t="shared" ca="1" si="37"/>
        <v>1</v>
      </c>
      <c r="AG71" s="32" t="str">
        <f ca="1">IF(ROW(data!B71)&gt;fib+1,MIN(OFFSET(data!B71,0,0,-fib,1)),"")</f>
        <v/>
      </c>
      <c r="AH71" s="32" t="str">
        <f ca="1">IF(ROW(data!B71)&gt;fib+1,MAX(OFFSET(data!B71,0,0,-fib,1)),"")</f>
        <v/>
      </c>
      <c r="AI71" s="32" t="str">
        <f t="shared" ca="1" si="27"/>
        <v/>
      </c>
      <c r="AJ71" s="31" t="str">
        <f t="shared" ca="1" si="28"/>
        <v/>
      </c>
      <c r="AK71" s="31" t="str">
        <f t="shared" ca="1" si="29"/>
        <v/>
      </c>
      <c r="AL71" s="31" t="str">
        <f t="shared" ca="1" si="30"/>
        <v/>
      </c>
      <c r="AM71" s="31" t="str">
        <f t="shared" ca="1" si="31"/>
        <v/>
      </c>
      <c r="AO71" s="32">
        <f t="shared" ca="1" si="38"/>
        <v>0</v>
      </c>
      <c r="AP71" s="32">
        <f t="shared" ca="1" si="39"/>
        <v>0</v>
      </c>
      <c r="AQ71" s="32">
        <f t="shared" ca="1" si="40"/>
        <v>0</v>
      </c>
      <c r="AR71" s="32">
        <f t="shared" ca="1" si="41"/>
        <v>0</v>
      </c>
    </row>
    <row r="72" spans="1:44">
      <c r="A72" s="10">
        <v>36993</v>
      </c>
      <c r="B72" s="11" t="str">
        <f ca="1">IF(ROW(data!B72)&gt;singleSMA,AVERAGE(OFFSET(data!B72,0,0,-singleSMA,1)),"")</f>
        <v/>
      </c>
      <c r="C72" s="11" t="str">
        <f>IF(ROW(data!B70)&gt;singleSMA+2,IF(SIGN(data!B71-indicators!B71)&lt;&gt;SIGN(data!B70-indicators!B70),IF(SIGN(data!B71-indicators!B71)&gt;0,"BUY","SELL"),""),"")</f>
        <v/>
      </c>
      <c r="D72" s="11">
        <f ca="1">IF(ROW(data!B72)&gt;fastSMA,AVERAGE(OFFSET(data!B72,0,0,-fastSMA,1)),"")</f>
        <v>19.150500000000001</v>
      </c>
      <c r="E72" s="11" t="str">
        <f ca="1">IF(ROW(data!B72)&gt;slowSMA,AVERAGE(OFFSET(data!B72,0,0,-slowSMA,1)),"")</f>
        <v/>
      </c>
      <c r="F72" s="11" t="str">
        <f>IF(ROW(data!B72)&gt;MAX(fastSMA,slowSMA)+2,IF(SIGN(D71-E71)&lt;&gt;SIGN(D70-E70),IF(SIGN(D71-E71)&gt;0,"BUY","SELL"),""),"")</f>
        <v/>
      </c>
      <c r="G72" s="11"/>
      <c r="H72" s="11">
        <f>(data!B72/data!B71)-1</f>
        <v>3.5478966041561089E-2</v>
      </c>
      <c r="I72" s="11">
        <f t="shared" si="21"/>
        <v>3.5478966041561089E-2</v>
      </c>
      <c r="J72" s="11">
        <f t="shared" si="22"/>
        <v>0</v>
      </c>
      <c r="K72" s="11">
        <f ca="1">IF(ROW(data!B72)&gt;rsi+1,100-100/(1+AVERAGE(OFFSET(I72,0,0,-rsi,1))/AVERAGE(OFFSET(J72,0,0,-rsi,1))),"")</f>
        <v>70.946411952880027</v>
      </c>
      <c r="L72" s="11"/>
      <c r="M72" s="11">
        <f t="shared" si="23"/>
        <v>1.0354789660415611</v>
      </c>
      <c r="N72" s="11">
        <f t="shared" ca="1" si="24"/>
        <v>1.0861244019138756</v>
      </c>
      <c r="S72" s="13" t="str">
        <f ca="1">pricein</f>
        <v/>
      </c>
      <c r="T72" s="13" t="str">
        <f ca="1">priceout</f>
        <v/>
      </c>
      <c r="U72" s="16" t="str">
        <f t="shared" ca="1" si="25"/>
        <v/>
      </c>
      <c r="V72" s="16" t="str">
        <f t="shared" ca="1" si="32"/>
        <v/>
      </c>
      <c r="W72" s="16" t="str">
        <f t="shared" ca="1" si="33"/>
        <v/>
      </c>
      <c r="X72" s="16">
        <f t="shared" ca="1" si="34"/>
        <v>1</v>
      </c>
      <c r="Y72" s="16"/>
      <c r="Z72" s="13" t="str">
        <f ca="1">priceincross</f>
        <v/>
      </c>
      <c r="AA72" s="13" t="str">
        <f ca="1">priceoutcross</f>
        <v/>
      </c>
      <c r="AB72" s="13" t="str">
        <f t="shared" ca="1" si="26"/>
        <v/>
      </c>
      <c r="AC72" s="13" t="str">
        <f t="shared" ca="1" si="35"/>
        <v/>
      </c>
      <c r="AD72" s="13" t="str">
        <f t="shared" ca="1" si="36"/>
        <v/>
      </c>
      <c r="AE72" s="13">
        <f t="shared" ca="1" si="37"/>
        <v>1</v>
      </c>
      <c r="AG72" s="32" t="str">
        <f ca="1">IF(ROW(data!B72)&gt;fib+1,MIN(OFFSET(data!B72,0,0,-fib,1)),"")</f>
        <v/>
      </c>
      <c r="AH72" s="32" t="str">
        <f ca="1">IF(ROW(data!B72)&gt;fib+1,MAX(OFFSET(data!B72,0,0,-fib,1)),"")</f>
        <v/>
      </c>
      <c r="AI72" s="32" t="str">
        <f t="shared" ca="1" si="27"/>
        <v/>
      </c>
      <c r="AJ72" s="31" t="str">
        <f t="shared" ca="1" si="28"/>
        <v/>
      </c>
      <c r="AK72" s="31" t="str">
        <f t="shared" ca="1" si="29"/>
        <v/>
      </c>
      <c r="AL72" s="31" t="str">
        <f t="shared" ca="1" si="30"/>
        <v/>
      </c>
      <c r="AM72" s="31" t="str">
        <f t="shared" ca="1" si="31"/>
        <v/>
      </c>
      <c r="AO72" s="32">
        <f t="shared" ca="1" si="38"/>
        <v>0</v>
      </c>
      <c r="AP72" s="32">
        <f t="shared" ca="1" si="39"/>
        <v>0</v>
      </c>
      <c r="AQ72" s="32">
        <f t="shared" ca="1" si="40"/>
        <v>0</v>
      </c>
      <c r="AR72" s="32">
        <f t="shared" ca="1" si="41"/>
        <v>0</v>
      </c>
    </row>
    <row r="73" spans="1:44">
      <c r="A73" s="10">
        <v>36998</v>
      </c>
      <c r="B73" s="11" t="str">
        <f ca="1">IF(ROW(data!B73)&gt;singleSMA,AVERAGE(OFFSET(data!B73,0,0,-singleSMA,1)),"")</f>
        <v/>
      </c>
      <c r="C73" s="11" t="str">
        <f>IF(ROW(data!B71)&gt;singleSMA+2,IF(SIGN(data!B72-indicators!B72)&lt;&gt;SIGN(data!B71-indicators!B71),IF(SIGN(data!B72-indicators!B72)&gt;0,"BUY","SELL"),""),"")</f>
        <v/>
      </c>
      <c r="D73" s="11">
        <f ca="1">IF(ROW(data!B73)&gt;fastSMA,AVERAGE(OFFSET(data!B73,0,0,-fastSMA,1)),"")</f>
        <v>19.262499999999999</v>
      </c>
      <c r="E73" s="11" t="str">
        <f ca="1">IF(ROW(data!B73)&gt;slowSMA,AVERAGE(OFFSET(data!B73,0,0,-slowSMA,1)),"")</f>
        <v/>
      </c>
      <c r="F73" s="11" t="str">
        <f>IF(ROW(data!B73)&gt;MAX(fastSMA,slowSMA)+2,IF(SIGN(D72-E72)&lt;&gt;SIGN(D71-E71),IF(SIGN(D72-E72)&gt;0,"BUY","SELL"),""),"")</f>
        <v/>
      </c>
      <c r="G73" s="11"/>
      <c r="H73" s="11">
        <f>(data!B73/data!B72)-1</f>
        <v>2.9858051884483539E-2</v>
      </c>
      <c r="I73" s="11">
        <f t="shared" si="21"/>
        <v>2.9858051884483539E-2</v>
      </c>
      <c r="J73" s="11">
        <f t="shared" si="22"/>
        <v>0</v>
      </c>
      <c r="K73" s="11">
        <f ca="1">IF(ROW(data!B73)&gt;rsi+1,100-100/(1+AVERAGE(OFFSET(I73,0,0,-rsi,1))/AVERAGE(OFFSET(J73,0,0,-rsi,1))),"")</f>
        <v>74.868454843501297</v>
      </c>
      <c r="L73" s="11"/>
      <c r="M73" s="11">
        <f t="shared" si="23"/>
        <v>1.0298580518844835</v>
      </c>
      <c r="N73" s="11">
        <f t="shared" ca="1" si="24"/>
        <v>1.1191489361702127</v>
      </c>
      <c r="S73" s="13" t="str">
        <f ca="1">pricein</f>
        <v/>
      </c>
      <c r="T73" s="13" t="str">
        <f ca="1">priceout</f>
        <v/>
      </c>
      <c r="U73" s="16" t="str">
        <f t="shared" ca="1" si="25"/>
        <v/>
      </c>
      <c r="V73" s="16" t="str">
        <f t="shared" ca="1" si="32"/>
        <v/>
      </c>
      <c r="W73" s="16" t="str">
        <f t="shared" ca="1" si="33"/>
        <v/>
      </c>
      <c r="X73" s="16">
        <f t="shared" ca="1" si="34"/>
        <v>1</v>
      </c>
      <c r="Y73" s="16"/>
      <c r="Z73" s="13" t="str">
        <f ca="1">priceincross</f>
        <v/>
      </c>
      <c r="AA73" s="13" t="str">
        <f ca="1">priceoutcross</f>
        <v/>
      </c>
      <c r="AB73" s="13" t="str">
        <f t="shared" ca="1" si="26"/>
        <v/>
      </c>
      <c r="AC73" s="13" t="str">
        <f t="shared" ca="1" si="35"/>
        <v/>
      </c>
      <c r="AD73" s="13" t="str">
        <f t="shared" ca="1" si="36"/>
        <v/>
      </c>
      <c r="AE73" s="13">
        <f t="shared" ca="1" si="37"/>
        <v>1</v>
      </c>
      <c r="AG73" s="32" t="str">
        <f ca="1">IF(ROW(data!B73)&gt;fib+1,MIN(OFFSET(data!B73,0,0,-fib,1)),"")</f>
        <v/>
      </c>
      <c r="AH73" s="32" t="str">
        <f ca="1">IF(ROW(data!B73)&gt;fib+1,MAX(OFFSET(data!B73,0,0,-fib,1)),"")</f>
        <v/>
      </c>
      <c r="AI73" s="32" t="str">
        <f t="shared" ca="1" si="27"/>
        <v/>
      </c>
      <c r="AJ73" s="31" t="str">
        <f t="shared" ca="1" si="28"/>
        <v/>
      </c>
      <c r="AK73" s="31" t="str">
        <f t="shared" ca="1" si="29"/>
        <v/>
      </c>
      <c r="AL73" s="31" t="str">
        <f t="shared" ca="1" si="30"/>
        <v/>
      </c>
      <c r="AM73" s="31" t="str">
        <f t="shared" ca="1" si="31"/>
        <v/>
      </c>
      <c r="AO73" s="32">
        <f t="shared" ca="1" si="38"/>
        <v>0</v>
      </c>
      <c r="AP73" s="32">
        <f t="shared" ca="1" si="39"/>
        <v>0</v>
      </c>
      <c r="AQ73" s="32">
        <f t="shared" ca="1" si="40"/>
        <v>0</v>
      </c>
      <c r="AR73" s="32">
        <f t="shared" ca="1" si="41"/>
        <v>0</v>
      </c>
    </row>
    <row r="74" spans="1:44">
      <c r="A74" s="10">
        <v>36999</v>
      </c>
      <c r="B74" s="11" t="str">
        <f ca="1">IF(ROW(data!B74)&gt;singleSMA,AVERAGE(OFFSET(data!B74,0,0,-singleSMA,1)),"")</f>
        <v/>
      </c>
      <c r="C74" s="11" t="str">
        <f>IF(ROW(data!B72)&gt;singleSMA+2,IF(SIGN(data!B73-indicators!B73)&lt;&gt;SIGN(data!B72-indicators!B72),IF(SIGN(data!B73-indicators!B73)&gt;0,"BUY","SELL"),""),"")</f>
        <v/>
      </c>
      <c r="D74" s="11">
        <f ca="1">IF(ROW(data!B74)&gt;fastSMA,AVERAGE(OFFSET(data!B74,0,0,-fastSMA,1)),"")</f>
        <v>19.420000000000002</v>
      </c>
      <c r="E74" s="11" t="str">
        <f ca="1">IF(ROW(data!B74)&gt;slowSMA,AVERAGE(OFFSET(data!B74,0,0,-slowSMA,1)),"")</f>
        <v/>
      </c>
      <c r="F74" s="11" t="str">
        <f>IF(ROW(data!B74)&gt;MAX(fastSMA,slowSMA)+2,IF(SIGN(D73-E73)&lt;&gt;SIGN(D72-E72),IF(SIGN(D73-E73)&gt;0,"BUY","SELL"),""),"")</f>
        <v/>
      </c>
      <c r="G74" s="11"/>
      <c r="H74" s="11">
        <f>(data!B74/data!B73)-1</f>
        <v>3.469581749049433E-2</v>
      </c>
      <c r="I74" s="11">
        <f t="shared" si="21"/>
        <v>3.469581749049433E-2</v>
      </c>
      <c r="J74" s="11">
        <f t="shared" si="22"/>
        <v>0</v>
      </c>
      <c r="K74" s="11">
        <f ca="1">IF(ROW(data!B74)&gt;rsi+1,100-100/(1+AVERAGE(OFFSET(I74,0,0,-rsi,1))/AVERAGE(OFFSET(J74,0,0,-rsi,1))),"")</f>
        <v>81.076594716489737</v>
      </c>
      <c r="L74" s="11"/>
      <c r="M74" s="11">
        <f t="shared" si="23"/>
        <v>1.0346958174904943</v>
      </c>
      <c r="N74" s="11">
        <f t="shared" ca="1" si="24"/>
        <v>1.1691729323308264</v>
      </c>
      <c r="S74" s="13" t="str">
        <f ca="1">pricein</f>
        <v/>
      </c>
      <c r="T74" s="13" t="str">
        <f ca="1">priceout</f>
        <v/>
      </c>
      <c r="U74" s="16" t="str">
        <f t="shared" ca="1" si="25"/>
        <v/>
      </c>
      <c r="V74" s="16" t="str">
        <f t="shared" ca="1" si="32"/>
        <v/>
      </c>
      <c r="W74" s="16" t="str">
        <f t="shared" ca="1" si="33"/>
        <v/>
      </c>
      <c r="X74" s="16">
        <f t="shared" ca="1" si="34"/>
        <v>1</v>
      </c>
      <c r="Y74" s="16"/>
      <c r="Z74" s="13" t="str">
        <f ca="1">priceincross</f>
        <v/>
      </c>
      <c r="AA74" s="13" t="str">
        <f ca="1">priceoutcross</f>
        <v/>
      </c>
      <c r="AB74" s="13" t="str">
        <f t="shared" ca="1" si="26"/>
        <v/>
      </c>
      <c r="AC74" s="13" t="str">
        <f t="shared" ca="1" si="35"/>
        <v/>
      </c>
      <c r="AD74" s="13" t="str">
        <f t="shared" ca="1" si="36"/>
        <v/>
      </c>
      <c r="AE74" s="13">
        <f t="shared" ca="1" si="37"/>
        <v>1</v>
      </c>
      <c r="AG74" s="32" t="str">
        <f ca="1">IF(ROW(data!B74)&gt;fib+1,MIN(OFFSET(data!B74,0,0,-fib,1)),"")</f>
        <v/>
      </c>
      <c r="AH74" s="32" t="str">
        <f ca="1">IF(ROW(data!B74)&gt;fib+1,MAX(OFFSET(data!B74,0,0,-fib,1)),"")</f>
        <v/>
      </c>
      <c r="AI74" s="32" t="str">
        <f t="shared" ca="1" si="27"/>
        <v/>
      </c>
      <c r="AJ74" s="31" t="str">
        <f t="shared" ca="1" si="28"/>
        <v/>
      </c>
      <c r="AK74" s="31" t="str">
        <f t="shared" ca="1" si="29"/>
        <v/>
      </c>
      <c r="AL74" s="31" t="str">
        <f t="shared" ca="1" si="30"/>
        <v/>
      </c>
      <c r="AM74" s="31" t="str">
        <f t="shared" ca="1" si="31"/>
        <v/>
      </c>
      <c r="AO74" s="32">
        <f t="shared" ca="1" si="38"/>
        <v>0</v>
      </c>
      <c r="AP74" s="32">
        <f t="shared" ca="1" si="39"/>
        <v>0</v>
      </c>
      <c r="AQ74" s="32">
        <f t="shared" ca="1" si="40"/>
        <v>0</v>
      </c>
      <c r="AR74" s="32">
        <f t="shared" ca="1" si="41"/>
        <v>0</v>
      </c>
    </row>
    <row r="75" spans="1:44">
      <c r="A75" s="10">
        <v>37000</v>
      </c>
      <c r="B75" s="11" t="str">
        <f ca="1">IF(ROW(data!B75)&gt;singleSMA,AVERAGE(OFFSET(data!B75,0,0,-singleSMA,1)),"")</f>
        <v/>
      </c>
      <c r="C75" s="11" t="str">
        <f>IF(ROW(data!B73)&gt;singleSMA+2,IF(SIGN(data!B74-indicators!B74)&lt;&gt;SIGN(data!B73-indicators!B73),IF(SIGN(data!B74-indicators!B74)&gt;0,"BUY","SELL"),""),"")</f>
        <v/>
      </c>
      <c r="D75" s="11">
        <f ca="1">IF(ROW(data!B75)&gt;fastSMA,AVERAGE(OFFSET(data!B75,0,0,-fastSMA,1)),"")</f>
        <v>19.554000000000002</v>
      </c>
      <c r="E75" s="11" t="str">
        <f ca="1">IF(ROW(data!B75)&gt;slowSMA,AVERAGE(OFFSET(data!B75,0,0,-slowSMA,1)),"")</f>
        <v/>
      </c>
      <c r="F75" s="11" t="str">
        <f>IF(ROW(data!B75)&gt;MAX(fastSMA,slowSMA)+2,IF(SIGN(D74-E74)&lt;&gt;SIGN(D73-E73),IF(SIGN(D74-E74)&gt;0,"BUY","SELL"),""),"")</f>
        <v/>
      </c>
      <c r="G75" s="11"/>
      <c r="H75" s="11">
        <f>(data!B75/data!B74)-1</f>
        <v>-6.4308681672026191E-3</v>
      </c>
      <c r="I75" s="11">
        <f t="shared" si="21"/>
        <v>0</v>
      </c>
      <c r="J75" s="11">
        <f t="shared" si="22"/>
        <v>6.4308681672026191E-3</v>
      </c>
      <c r="K75" s="11">
        <f ca="1">IF(ROW(data!B75)&gt;rsi+1,100-100/(1+AVERAGE(OFFSET(I75,0,0,-rsi,1))/AVERAGE(OFFSET(J75,0,0,-rsi,1))),"")</f>
        <v>77.574251224509979</v>
      </c>
      <c r="L75" s="11"/>
      <c r="M75" s="11">
        <f t="shared" si="23"/>
        <v>0.99356913183279738</v>
      </c>
      <c r="N75" s="11">
        <f t="shared" ca="1" si="24"/>
        <v>1.1414248021108178</v>
      </c>
      <c r="S75" s="13" t="str">
        <f ca="1">pricein</f>
        <v/>
      </c>
      <c r="T75" s="13" t="str">
        <f ca="1">priceout</f>
        <v/>
      </c>
      <c r="U75" s="16" t="str">
        <f t="shared" ca="1" si="25"/>
        <v/>
      </c>
      <c r="V75" s="16" t="str">
        <f t="shared" ca="1" si="32"/>
        <v/>
      </c>
      <c r="W75" s="16" t="str">
        <f t="shared" ca="1" si="33"/>
        <v/>
      </c>
      <c r="X75" s="16">
        <f t="shared" ca="1" si="34"/>
        <v>1</v>
      </c>
      <c r="Y75" s="16"/>
      <c r="Z75" s="13" t="str">
        <f ca="1">priceincross</f>
        <v/>
      </c>
      <c r="AA75" s="13" t="str">
        <f ca="1">priceoutcross</f>
        <v/>
      </c>
      <c r="AB75" s="13" t="str">
        <f t="shared" ca="1" si="26"/>
        <v/>
      </c>
      <c r="AC75" s="13" t="str">
        <f t="shared" ca="1" si="35"/>
        <v/>
      </c>
      <c r="AD75" s="13" t="str">
        <f t="shared" ca="1" si="36"/>
        <v/>
      </c>
      <c r="AE75" s="13">
        <f t="shared" ca="1" si="37"/>
        <v>1</v>
      </c>
      <c r="AG75" s="32" t="str">
        <f ca="1">IF(ROW(data!B75)&gt;fib+1,MIN(OFFSET(data!B75,0,0,-fib,1)),"")</f>
        <v/>
      </c>
      <c r="AH75" s="32" t="str">
        <f ca="1">IF(ROW(data!B75)&gt;fib+1,MAX(OFFSET(data!B75,0,0,-fib,1)),"")</f>
        <v/>
      </c>
      <c r="AI75" s="32" t="str">
        <f t="shared" ca="1" si="27"/>
        <v/>
      </c>
      <c r="AJ75" s="31" t="str">
        <f t="shared" ca="1" si="28"/>
        <v/>
      </c>
      <c r="AK75" s="31" t="str">
        <f t="shared" ca="1" si="29"/>
        <v/>
      </c>
      <c r="AL75" s="31" t="str">
        <f t="shared" ca="1" si="30"/>
        <v/>
      </c>
      <c r="AM75" s="31" t="str">
        <f t="shared" ca="1" si="31"/>
        <v/>
      </c>
      <c r="AO75" s="32">
        <f t="shared" ca="1" si="38"/>
        <v>0</v>
      </c>
      <c r="AP75" s="32">
        <f t="shared" ca="1" si="39"/>
        <v>0</v>
      </c>
      <c r="AQ75" s="32">
        <f t="shared" ca="1" si="40"/>
        <v>0</v>
      </c>
      <c r="AR75" s="32">
        <f t="shared" ca="1" si="41"/>
        <v>0</v>
      </c>
    </row>
    <row r="76" spans="1:44">
      <c r="A76" s="10">
        <v>37001</v>
      </c>
      <c r="B76" s="11" t="str">
        <f ca="1">IF(ROW(data!B76)&gt;singleSMA,AVERAGE(OFFSET(data!B76,0,0,-singleSMA,1)),"")</f>
        <v/>
      </c>
      <c r="C76" s="11" t="str">
        <f>IF(ROW(data!B74)&gt;singleSMA+2,IF(SIGN(data!B75-indicators!B75)&lt;&gt;SIGN(data!B74-indicators!B74),IF(SIGN(data!B75-indicators!B75)&gt;0,"BUY","SELL"),""),"")</f>
        <v/>
      </c>
      <c r="D76" s="11">
        <f ca="1">IF(ROW(data!B76)&gt;fastSMA,AVERAGE(OFFSET(data!B76,0,0,-fastSMA,1)),"")</f>
        <v>19.687000000000001</v>
      </c>
      <c r="E76" s="11" t="str">
        <f ca="1">IF(ROW(data!B76)&gt;slowSMA,AVERAGE(OFFSET(data!B76,0,0,-slowSMA,1)),"")</f>
        <v/>
      </c>
      <c r="F76" s="11" t="str">
        <f>IF(ROW(data!B76)&gt;MAX(fastSMA,slowSMA)+2,IF(SIGN(D75-E75)&lt;&gt;SIGN(D74-E74),IF(SIGN(D75-E75)&gt;0,"BUY","SELL"),""),"")</f>
        <v/>
      </c>
      <c r="G76" s="11"/>
      <c r="H76" s="11">
        <f>(data!B76/data!B75)-1</f>
        <v>1.3869625520110951E-3</v>
      </c>
      <c r="I76" s="11">
        <f t="shared" si="21"/>
        <v>1.3869625520110951E-3</v>
      </c>
      <c r="J76" s="11">
        <f t="shared" si="22"/>
        <v>0</v>
      </c>
      <c r="K76" s="11">
        <f ca="1">IF(ROW(data!B76)&gt;rsi+1,100-100/(1+AVERAGE(OFFSET(I76,0,0,-rsi,1))/AVERAGE(OFFSET(J76,0,0,-rsi,1))),"")</f>
        <v>77.458926971781409</v>
      </c>
      <c r="L76" s="11"/>
      <c r="M76" s="11">
        <f t="shared" si="23"/>
        <v>1.0013869625520111</v>
      </c>
      <c r="N76" s="11">
        <f t="shared" ca="1" si="24"/>
        <v>1.1399999999999997</v>
      </c>
      <c r="S76" s="13" t="str">
        <f ca="1">pricein</f>
        <v/>
      </c>
      <c r="T76" s="13" t="str">
        <f ca="1">priceout</f>
        <v/>
      </c>
      <c r="U76" s="16" t="str">
        <f t="shared" ca="1" si="25"/>
        <v/>
      </c>
      <c r="V76" s="16" t="str">
        <f t="shared" ca="1" si="32"/>
        <v/>
      </c>
      <c r="W76" s="16" t="str">
        <f t="shared" ca="1" si="33"/>
        <v/>
      </c>
      <c r="X76" s="16">
        <f t="shared" ca="1" si="34"/>
        <v>1</v>
      </c>
      <c r="Y76" s="16"/>
      <c r="Z76" s="13" t="str">
        <f ca="1">priceincross</f>
        <v/>
      </c>
      <c r="AA76" s="13" t="str">
        <f ca="1">priceoutcross</f>
        <v/>
      </c>
      <c r="AB76" s="13" t="str">
        <f t="shared" ca="1" si="26"/>
        <v/>
      </c>
      <c r="AC76" s="13" t="str">
        <f t="shared" ca="1" si="35"/>
        <v/>
      </c>
      <c r="AD76" s="13" t="str">
        <f t="shared" ca="1" si="36"/>
        <v/>
      </c>
      <c r="AE76" s="13">
        <f t="shared" ca="1" si="37"/>
        <v>1</v>
      </c>
      <c r="AG76" s="32" t="str">
        <f ca="1">IF(ROW(data!B76)&gt;fib+1,MIN(OFFSET(data!B76,0,0,-fib,1)),"")</f>
        <v/>
      </c>
      <c r="AH76" s="32" t="str">
        <f ca="1">IF(ROW(data!B76)&gt;fib+1,MAX(OFFSET(data!B76,0,0,-fib,1)),"")</f>
        <v/>
      </c>
      <c r="AI76" s="32" t="str">
        <f t="shared" ca="1" si="27"/>
        <v/>
      </c>
      <c r="AJ76" s="31" t="str">
        <f t="shared" ca="1" si="28"/>
        <v/>
      </c>
      <c r="AK76" s="31" t="str">
        <f t="shared" ca="1" si="29"/>
        <v/>
      </c>
      <c r="AL76" s="31" t="str">
        <f t="shared" ca="1" si="30"/>
        <v/>
      </c>
      <c r="AM76" s="31" t="str">
        <f t="shared" ca="1" si="31"/>
        <v/>
      </c>
      <c r="AO76" s="32">
        <f t="shared" ca="1" si="38"/>
        <v>0</v>
      </c>
      <c r="AP76" s="32">
        <f t="shared" ca="1" si="39"/>
        <v>0</v>
      </c>
      <c r="AQ76" s="32">
        <f t="shared" ca="1" si="40"/>
        <v>0</v>
      </c>
      <c r="AR76" s="32">
        <f t="shared" ca="1" si="41"/>
        <v>0</v>
      </c>
    </row>
    <row r="77" spans="1:44">
      <c r="A77" s="10">
        <v>37004</v>
      </c>
      <c r="B77" s="11" t="str">
        <f ca="1">IF(ROW(data!B77)&gt;singleSMA,AVERAGE(OFFSET(data!B77,0,0,-singleSMA,1)),"")</f>
        <v/>
      </c>
      <c r="C77" s="11" t="str">
        <f>IF(ROW(data!B75)&gt;singleSMA+2,IF(SIGN(data!B76-indicators!B76)&lt;&gt;SIGN(data!B75-indicators!B75),IF(SIGN(data!B76-indicators!B76)&gt;0,"BUY","SELL"),""),"")</f>
        <v/>
      </c>
      <c r="D77" s="11">
        <f ca="1">IF(ROW(data!B77)&gt;fastSMA,AVERAGE(OFFSET(data!B77,0,0,-fastSMA,1)),"")</f>
        <v>19.822500000000002</v>
      </c>
      <c r="E77" s="11" t="str">
        <f ca="1">IF(ROW(data!B77)&gt;slowSMA,AVERAGE(OFFSET(data!B77,0,0,-slowSMA,1)),"")</f>
        <v/>
      </c>
      <c r="F77" s="11" t="str">
        <f>IF(ROW(data!B77)&gt;MAX(fastSMA,slowSMA)+2,IF(SIGN(D76-E76)&lt;&gt;SIGN(D75-E75),IF(SIGN(D76-E76)&gt;0,"BUY","SELL"),""),"")</f>
        <v/>
      </c>
      <c r="G77" s="11"/>
      <c r="H77" s="11">
        <f>(data!B77/data!B76)-1</f>
        <v>-4.6168051708218583E-3</v>
      </c>
      <c r="I77" s="11">
        <f t="shared" si="21"/>
        <v>0</v>
      </c>
      <c r="J77" s="11">
        <f t="shared" si="22"/>
        <v>4.6168051708218583E-3</v>
      </c>
      <c r="K77" s="11">
        <f ca="1">IF(ROW(data!B77)&gt;rsi+1,100-100/(1+AVERAGE(OFFSET(I77,0,0,-rsi,1))/AVERAGE(OFFSET(J77,0,0,-rsi,1))),"")</f>
        <v>78.516432188568459</v>
      </c>
      <c r="L77" s="11"/>
      <c r="M77" s="11">
        <f t="shared" si="23"/>
        <v>0.99538319482917814</v>
      </c>
      <c r="N77" s="11">
        <f t="shared" ca="1" si="24"/>
        <v>1.1437665782493358</v>
      </c>
      <c r="S77" s="13" t="str">
        <f ca="1">pricein</f>
        <v/>
      </c>
      <c r="T77" s="13" t="str">
        <f ca="1">priceout</f>
        <v/>
      </c>
      <c r="U77" s="16" t="str">
        <f t="shared" ca="1" si="25"/>
        <v/>
      </c>
      <c r="V77" s="16" t="str">
        <f t="shared" ca="1" si="32"/>
        <v/>
      </c>
      <c r="W77" s="16" t="str">
        <f t="shared" ca="1" si="33"/>
        <v/>
      </c>
      <c r="X77" s="16">
        <f t="shared" ca="1" si="34"/>
        <v>1</v>
      </c>
      <c r="Y77" s="16"/>
      <c r="Z77" s="13" t="str">
        <f ca="1">priceincross</f>
        <v/>
      </c>
      <c r="AA77" s="13" t="str">
        <f ca="1">priceoutcross</f>
        <v/>
      </c>
      <c r="AB77" s="13" t="str">
        <f t="shared" ca="1" si="26"/>
        <v/>
      </c>
      <c r="AC77" s="13" t="str">
        <f t="shared" ca="1" si="35"/>
        <v/>
      </c>
      <c r="AD77" s="13" t="str">
        <f t="shared" ca="1" si="36"/>
        <v/>
      </c>
      <c r="AE77" s="13">
        <f t="shared" ca="1" si="37"/>
        <v>1</v>
      </c>
      <c r="AG77" s="32" t="str">
        <f ca="1">IF(ROW(data!B77)&gt;fib+1,MIN(OFFSET(data!B77,0,0,-fib,1)),"")</f>
        <v/>
      </c>
      <c r="AH77" s="32" t="str">
        <f ca="1">IF(ROW(data!B77)&gt;fib+1,MAX(OFFSET(data!B77,0,0,-fib,1)),"")</f>
        <v/>
      </c>
      <c r="AI77" s="32" t="str">
        <f t="shared" ca="1" si="27"/>
        <v/>
      </c>
      <c r="AJ77" s="31" t="str">
        <f t="shared" ca="1" si="28"/>
        <v/>
      </c>
      <c r="AK77" s="31" t="str">
        <f t="shared" ca="1" si="29"/>
        <v/>
      </c>
      <c r="AL77" s="31" t="str">
        <f t="shared" ca="1" si="30"/>
        <v/>
      </c>
      <c r="AM77" s="31" t="str">
        <f t="shared" ca="1" si="31"/>
        <v/>
      </c>
      <c r="AO77" s="32">
        <f t="shared" ca="1" si="38"/>
        <v>0</v>
      </c>
      <c r="AP77" s="32">
        <f t="shared" ca="1" si="39"/>
        <v>0</v>
      </c>
      <c r="AQ77" s="32">
        <f t="shared" ca="1" si="40"/>
        <v>0</v>
      </c>
      <c r="AR77" s="32">
        <f t="shared" ca="1" si="41"/>
        <v>0</v>
      </c>
    </row>
    <row r="78" spans="1:44">
      <c r="A78" s="10">
        <v>37005</v>
      </c>
      <c r="B78" s="11" t="str">
        <f ca="1">IF(ROW(data!B78)&gt;singleSMA,AVERAGE(OFFSET(data!B78,0,0,-singleSMA,1)),"")</f>
        <v/>
      </c>
      <c r="C78" s="11" t="str">
        <f>IF(ROW(data!B76)&gt;singleSMA+2,IF(SIGN(data!B77-indicators!B77)&lt;&gt;SIGN(data!B76-indicators!B76),IF(SIGN(data!B77-indicators!B77)&gt;0,"BUY","SELL"),""),"")</f>
        <v/>
      </c>
      <c r="D78" s="11">
        <f ca="1">IF(ROW(data!B78)&gt;fastSMA,AVERAGE(OFFSET(data!B78,0,0,-fastSMA,1)),"")</f>
        <v>19.925999999999998</v>
      </c>
      <c r="E78" s="11" t="str">
        <f ca="1">IF(ROW(data!B78)&gt;slowSMA,AVERAGE(OFFSET(data!B78,0,0,-slowSMA,1)),"")</f>
        <v/>
      </c>
      <c r="F78" s="11" t="str">
        <f>IF(ROW(data!B78)&gt;MAX(fastSMA,slowSMA)+2,IF(SIGN(D77-E77)&lt;&gt;SIGN(D76-E76),IF(SIGN(D77-E77)&gt;0,"BUY","SELL"),""),"")</f>
        <v/>
      </c>
      <c r="G78" s="11"/>
      <c r="H78" s="11">
        <f>(data!B78/data!B77)-1</f>
        <v>-2.1335807050092637E-2</v>
      </c>
      <c r="I78" s="11">
        <f t="shared" si="21"/>
        <v>0</v>
      </c>
      <c r="J78" s="11">
        <f t="shared" si="22"/>
        <v>2.1335807050092637E-2</v>
      </c>
      <c r="K78" s="11">
        <f ca="1">IF(ROW(data!B78)&gt;rsi+1,100-100/(1+AVERAGE(OFFSET(I78,0,0,-rsi,1))/AVERAGE(OFFSET(J78,0,0,-rsi,1))),"")</f>
        <v>71.051278398191471</v>
      </c>
      <c r="L78" s="11"/>
      <c r="M78" s="11">
        <f t="shared" si="23"/>
        <v>0.97866419294990736</v>
      </c>
      <c r="N78" s="11">
        <f t="shared" ca="1" si="24"/>
        <v>1.1087756174461374</v>
      </c>
      <c r="S78" s="13" t="str">
        <f ca="1">pricein</f>
        <v/>
      </c>
      <c r="T78" s="13" t="str">
        <f ca="1">priceout</f>
        <v/>
      </c>
      <c r="U78" s="16" t="str">
        <f t="shared" ca="1" si="25"/>
        <v/>
      </c>
      <c r="V78" s="16" t="str">
        <f t="shared" ca="1" si="32"/>
        <v/>
      </c>
      <c r="W78" s="16" t="str">
        <f t="shared" ca="1" si="33"/>
        <v/>
      </c>
      <c r="X78" s="16">
        <f t="shared" ca="1" si="34"/>
        <v>1</v>
      </c>
      <c r="Y78" s="16"/>
      <c r="Z78" s="13" t="str">
        <f ca="1">priceincross</f>
        <v/>
      </c>
      <c r="AA78" s="13" t="str">
        <f ca="1">priceoutcross</f>
        <v/>
      </c>
      <c r="AB78" s="13" t="str">
        <f t="shared" ca="1" si="26"/>
        <v/>
      </c>
      <c r="AC78" s="13" t="str">
        <f t="shared" ca="1" si="35"/>
        <v/>
      </c>
      <c r="AD78" s="13" t="str">
        <f t="shared" ca="1" si="36"/>
        <v/>
      </c>
      <c r="AE78" s="13">
        <f t="shared" ca="1" si="37"/>
        <v>1</v>
      </c>
      <c r="AG78" s="32" t="str">
        <f ca="1">IF(ROW(data!B78)&gt;fib+1,MIN(OFFSET(data!B78,0,0,-fib,1)),"")</f>
        <v/>
      </c>
      <c r="AH78" s="32" t="str">
        <f ca="1">IF(ROW(data!B78)&gt;fib+1,MAX(OFFSET(data!B78,0,0,-fib,1)),"")</f>
        <v/>
      </c>
      <c r="AI78" s="32" t="str">
        <f t="shared" ca="1" si="27"/>
        <v/>
      </c>
      <c r="AJ78" s="31" t="str">
        <f t="shared" ca="1" si="28"/>
        <v/>
      </c>
      <c r="AK78" s="31" t="str">
        <f t="shared" ca="1" si="29"/>
        <v/>
      </c>
      <c r="AL78" s="31" t="str">
        <f t="shared" ca="1" si="30"/>
        <v/>
      </c>
      <c r="AM78" s="31" t="str">
        <f t="shared" ca="1" si="31"/>
        <v/>
      </c>
      <c r="AO78" s="32">
        <f t="shared" ca="1" si="38"/>
        <v>0</v>
      </c>
      <c r="AP78" s="32">
        <f t="shared" ca="1" si="39"/>
        <v>0</v>
      </c>
      <c r="AQ78" s="32">
        <f t="shared" ca="1" si="40"/>
        <v>0</v>
      </c>
      <c r="AR78" s="32">
        <f t="shared" ca="1" si="41"/>
        <v>0</v>
      </c>
    </row>
    <row r="79" spans="1:44">
      <c r="A79" s="10">
        <v>37006</v>
      </c>
      <c r="B79" s="11" t="str">
        <f ca="1">IF(ROW(data!B79)&gt;singleSMA,AVERAGE(OFFSET(data!B79,0,0,-singleSMA,1)),"")</f>
        <v/>
      </c>
      <c r="C79" s="11" t="str">
        <f>IF(ROW(data!B77)&gt;singleSMA+2,IF(SIGN(data!B78-indicators!B78)&lt;&gt;SIGN(data!B77-indicators!B77),IF(SIGN(data!B78-indicators!B78)&gt;0,"BUY","SELL"),""),"")</f>
        <v/>
      </c>
      <c r="D79" s="11">
        <f ca="1">IF(ROW(data!B79)&gt;fastSMA,AVERAGE(OFFSET(data!B79,0,0,-fastSMA,1)),"")</f>
        <v>20.025500000000001</v>
      </c>
      <c r="E79" s="11" t="str">
        <f ca="1">IF(ROW(data!B79)&gt;slowSMA,AVERAGE(OFFSET(data!B79,0,0,-slowSMA,1)),"")</f>
        <v/>
      </c>
      <c r="F79" s="11" t="str">
        <f>IF(ROW(data!B79)&gt;MAX(fastSMA,slowSMA)+2,IF(SIGN(D78-E78)&lt;&gt;SIGN(D77-E77),IF(SIGN(D78-E78)&gt;0,"BUY","SELL"),""),"")</f>
        <v/>
      </c>
      <c r="G79" s="11"/>
      <c r="H79" s="11">
        <f>(data!B79/data!B78)-1</f>
        <v>4.7393364928909332E-3</v>
      </c>
      <c r="I79" s="11">
        <f t="shared" si="21"/>
        <v>4.7393364928909332E-3</v>
      </c>
      <c r="J79" s="11">
        <f t="shared" si="22"/>
        <v>0</v>
      </c>
      <c r="K79" s="11">
        <f ca="1">IF(ROW(data!B79)&gt;rsi+1,100-100/(1+AVERAGE(OFFSET(I79,0,0,-rsi,1))/AVERAGE(OFFSET(J79,0,0,-rsi,1))),"")</f>
        <v>70.498527421811303</v>
      </c>
      <c r="L79" s="11"/>
      <c r="M79" s="11">
        <f t="shared" si="23"/>
        <v>1.0047393364928909</v>
      </c>
      <c r="N79" s="11">
        <f t="shared" ca="1" si="24"/>
        <v>1.103591879229568</v>
      </c>
      <c r="S79" s="13" t="str">
        <f ca="1">pricein</f>
        <v/>
      </c>
      <c r="T79" s="13" t="str">
        <f ca="1">priceout</f>
        <v/>
      </c>
      <c r="U79" s="16" t="str">
        <f t="shared" ca="1" si="25"/>
        <v/>
      </c>
      <c r="V79" s="16" t="str">
        <f t="shared" ca="1" si="32"/>
        <v/>
      </c>
      <c r="W79" s="16" t="str">
        <f t="shared" ca="1" si="33"/>
        <v/>
      </c>
      <c r="X79" s="16">
        <f t="shared" ca="1" si="34"/>
        <v>1</v>
      </c>
      <c r="Y79" s="16"/>
      <c r="Z79" s="13" t="str">
        <f ca="1">priceincross</f>
        <v/>
      </c>
      <c r="AA79" s="13" t="str">
        <f ca="1">priceoutcross</f>
        <v/>
      </c>
      <c r="AB79" s="13" t="str">
        <f t="shared" ca="1" si="26"/>
        <v/>
      </c>
      <c r="AC79" s="13" t="str">
        <f t="shared" ca="1" si="35"/>
        <v/>
      </c>
      <c r="AD79" s="13" t="str">
        <f t="shared" ca="1" si="36"/>
        <v/>
      </c>
      <c r="AE79" s="13">
        <f t="shared" ca="1" si="37"/>
        <v>1</v>
      </c>
      <c r="AG79" s="32" t="str">
        <f ca="1">IF(ROW(data!B79)&gt;fib+1,MIN(OFFSET(data!B79,0,0,-fib,1)),"")</f>
        <v/>
      </c>
      <c r="AH79" s="32" t="str">
        <f ca="1">IF(ROW(data!B79)&gt;fib+1,MAX(OFFSET(data!B79,0,0,-fib,1)),"")</f>
        <v/>
      </c>
      <c r="AI79" s="32" t="str">
        <f t="shared" ca="1" si="27"/>
        <v/>
      </c>
      <c r="AJ79" s="31" t="str">
        <f t="shared" ca="1" si="28"/>
        <v/>
      </c>
      <c r="AK79" s="31" t="str">
        <f t="shared" ca="1" si="29"/>
        <v/>
      </c>
      <c r="AL79" s="31" t="str">
        <f t="shared" ca="1" si="30"/>
        <v/>
      </c>
      <c r="AM79" s="31" t="str">
        <f t="shared" ca="1" si="31"/>
        <v/>
      </c>
      <c r="AO79" s="32">
        <f t="shared" ca="1" si="38"/>
        <v>0</v>
      </c>
      <c r="AP79" s="32">
        <f t="shared" ca="1" si="39"/>
        <v>0</v>
      </c>
      <c r="AQ79" s="32">
        <f t="shared" ca="1" si="40"/>
        <v>0</v>
      </c>
      <c r="AR79" s="32">
        <f t="shared" ca="1" si="41"/>
        <v>0</v>
      </c>
    </row>
    <row r="80" spans="1:44">
      <c r="A80" s="10">
        <v>37007</v>
      </c>
      <c r="B80" s="11" t="str">
        <f ca="1">IF(ROW(data!B80)&gt;singleSMA,AVERAGE(OFFSET(data!B80,0,0,-singleSMA,1)),"")</f>
        <v/>
      </c>
      <c r="C80" s="11" t="str">
        <f>IF(ROW(data!B78)&gt;singleSMA+2,IF(SIGN(data!B79-indicators!B79)&lt;&gt;SIGN(data!B78-indicators!B78),IF(SIGN(data!B79-indicators!B79)&gt;0,"BUY","SELL"),""),"")</f>
        <v/>
      </c>
      <c r="D80" s="11">
        <f ca="1">IF(ROW(data!B80)&gt;fastSMA,AVERAGE(OFFSET(data!B80,0,0,-fastSMA,1)),"")</f>
        <v>20.130500000000001</v>
      </c>
      <c r="E80" s="11" t="str">
        <f ca="1">IF(ROW(data!B80)&gt;slowSMA,AVERAGE(OFFSET(data!B80,0,0,-slowSMA,1)),"")</f>
        <v/>
      </c>
      <c r="F80" s="11" t="str">
        <f>IF(ROW(data!B80)&gt;MAX(fastSMA,slowSMA)+2,IF(SIGN(D79-E79)&lt;&gt;SIGN(D78-E78),IF(SIGN(D79-E79)&gt;0,"BUY","SELL"),""),"")</f>
        <v/>
      </c>
      <c r="G80" s="11"/>
      <c r="H80" s="11">
        <f>(data!B80/data!B79)-1</f>
        <v>1.4150943396227245E-3</v>
      </c>
      <c r="I80" s="11">
        <f t="shared" si="21"/>
        <v>1.4150943396227245E-3</v>
      </c>
      <c r="J80" s="11">
        <f t="shared" si="22"/>
        <v>0</v>
      </c>
      <c r="K80" s="11">
        <f ca="1">IF(ROW(data!B80)&gt;rsi+1,100-100/(1+AVERAGE(OFFSET(I80,0,0,-rsi,1))/AVERAGE(OFFSET(J80,0,0,-rsi,1))),"")</f>
        <v>71.870525135869102</v>
      </c>
      <c r="L80" s="11"/>
      <c r="M80" s="11">
        <f t="shared" si="23"/>
        <v>1.0014150943396227</v>
      </c>
      <c r="N80" s="11">
        <f t="shared" ca="1" si="24"/>
        <v>1.1097752221641397</v>
      </c>
      <c r="S80" s="13" t="str">
        <f ca="1">pricein</f>
        <v/>
      </c>
      <c r="T80" s="13" t="str">
        <f ca="1">priceout</f>
        <v/>
      </c>
      <c r="U80" s="16" t="str">
        <f t="shared" ca="1" si="25"/>
        <v/>
      </c>
      <c r="V80" s="16" t="str">
        <f t="shared" ca="1" si="32"/>
        <v/>
      </c>
      <c r="W80" s="16" t="str">
        <f t="shared" ca="1" si="33"/>
        <v/>
      </c>
      <c r="X80" s="16">
        <f t="shared" ca="1" si="34"/>
        <v>1</v>
      </c>
      <c r="Y80" s="16"/>
      <c r="Z80" s="13" t="str">
        <f ca="1">priceincross</f>
        <v/>
      </c>
      <c r="AA80" s="13" t="str">
        <f ca="1">priceoutcross</f>
        <v/>
      </c>
      <c r="AB80" s="13" t="str">
        <f t="shared" ca="1" si="26"/>
        <v/>
      </c>
      <c r="AC80" s="13" t="str">
        <f t="shared" ca="1" si="35"/>
        <v/>
      </c>
      <c r="AD80" s="13" t="str">
        <f t="shared" ca="1" si="36"/>
        <v/>
      </c>
      <c r="AE80" s="13">
        <f t="shared" ca="1" si="37"/>
        <v>1</v>
      </c>
      <c r="AG80" s="32" t="str">
        <f ca="1">IF(ROW(data!B80)&gt;fib+1,MIN(OFFSET(data!B80,0,0,-fib,1)),"")</f>
        <v/>
      </c>
      <c r="AH80" s="32" t="str">
        <f ca="1">IF(ROW(data!B80)&gt;fib+1,MAX(OFFSET(data!B80,0,0,-fib,1)),"")</f>
        <v/>
      </c>
      <c r="AI80" s="32" t="str">
        <f t="shared" ca="1" si="27"/>
        <v/>
      </c>
      <c r="AJ80" s="31" t="str">
        <f t="shared" ca="1" si="28"/>
        <v/>
      </c>
      <c r="AK80" s="31" t="str">
        <f t="shared" ca="1" si="29"/>
        <v/>
      </c>
      <c r="AL80" s="31" t="str">
        <f t="shared" ca="1" si="30"/>
        <v/>
      </c>
      <c r="AM80" s="31" t="str">
        <f t="shared" ca="1" si="31"/>
        <v/>
      </c>
      <c r="AO80" s="32">
        <f t="shared" ca="1" si="38"/>
        <v>0</v>
      </c>
      <c r="AP80" s="32">
        <f t="shared" ca="1" si="39"/>
        <v>0</v>
      </c>
      <c r="AQ80" s="32">
        <f t="shared" ca="1" si="40"/>
        <v>0</v>
      </c>
      <c r="AR80" s="32">
        <f t="shared" ca="1" si="41"/>
        <v>0</v>
      </c>
    </row>
    <row r="81" spans="1:44">
      <c r="A81" s="10">
        <v>37008</v>
      </c>
      <c r="B81" s="11" t="str">
        <f ca="1">IF(ROW(data!B81)&gt;singleSMA,AVERAGE(OFFSET(data!B81,0,0,-singleSMA,1)),"")</f>
        <v/>
      </c>
      <c r="C81" s="11" t="str">
        <f>IF(ROW(data!B79)&gt;singleSMA+2,IF(SIGN(data!B80-indicators!B80)&lt;&gt;SIGN(data!B79-indicators!B79),IF(SIGN(data!B80-indicators!B80)&gt;0,"BUY","SELL"),""),"")</f>
        <v/>
      </c>
      <c r="D81" s="11">
        <f ca="1">IF(ROW(data!B81)&gt;fastSMA,AVERAGE(OFFSET(data!B81,0,0,-fastSMA,1)),"")</f>
        <v>20.235000000000003</v>
      </c>
      <c r="E81" s="11" t="str">
        <f ca="1">IF(ROW(data!B81)&gt;slowSMA,AVERAGE(OFFSET(data!B81,0,0,-slowSMA,1)),"")</f>
        <v/>
      </c>
      <c r="F81" s="11" t="str">
        <f>IF(ROW(data!B81)&gt;MAX(fastSMA,slowSMA)+2,IF(SIGN(D80-E80)&lt;&gt;SIGN(D79-E79),IF(SIGN(D80-E80)&gt;0,"BUY","SELL"),""),"")</f>
        <v/>
      </c>
      <c r="G81" s="11"/>
      <c r="H81" s="11">
        <f>(data!B81/data!B80)-1</f>
        <v>1.4130946773434072E-3</v>
      </c>
      <c r="I81" s="11">
        <f t="shared" si="21"/>
        <v>1.4130946773434072E-3</v>
      </c>
      <c r="J81" s="11">
        <f t="shared" si="22"/>
        <v>0</v>
      </c>
      <c r="K81" s="11">
        <f ca="1">IF(ROW(data!B81)&gt;rsi+1,100-100/(1+AVERAGE(OFFSET(I81,0,0,-rsi,1))/AVERAGE(OFFSET(J81,0,0,-rsi,1))),"")</f>
        <v>71.792294075090865</v>
      </c>
      <c r="L81" s="11"/>
      <c r="M81" s="11">
        <f t="shared" si="23"/>
        <v>1.0014130946773434</v>
      </c>
      <c r="N81" s="11">
        <f t="shared" ca="1" si="24"/>
        <v>1.1090245174752218</v>
      </c>
      <c r="S81" s="13" t="str">
        <f ca="1">pricein</f>
        <v/>
      </c>
      <c r="T81" s="13" t="str">
        <f ca="1">priceout</f>
        <v/>
      </c>
      <c r="U81" s="16" t="str">
        <f t="shared" ca="1" si="25"/>
        <v/>
      </c>
      <c r="V81" s="16" t="str">
        <f t="shared" ca="1" si="32"/>
        <v/>
      </c>
      <c r="W81" s="16" t="str">
        <f t="shared" ca="1" si="33"/>
        <v/>
      </c>
      <c r="X81" s="16">
        <f t="shared" ca="1" si="34"/>
        <v>1</v>
      </c>
      <c r="Y81" s="16"/>
      <c r="Z81" s="13" t="str">
        <f ca="1">priceincross</f>
        <v/>
      </c>
      <c r="AA81" s="13" t="str">
        <f ca="1">priceoutcross</f>
        <v/>
      </c>
      <c r="AB81" s="13" t="str">
        <f t="shared" ca="1" si="26"/>
        <v/>
      </c>
      <c r="AC81" s="13" t="str">
        <f t="shared" ca="1" si="35"/>
        <v/>
      </c>
      <c r="AD81" s="13" t="str">
        <f t="shared" ca="1" si="36"/>
        <v/>
      </c>
      <c r="AE81" s="13">
        <f t="shared" ca="1" si="37"/>
        <v>1</v>
      </c>
      <c r="AG81" s="32" t="str">
        <f ca="1">IF(ROW(data!B81)&gt;fib+1,MIN(OFFSET(data!B81,0,0,-fib,1)),"")</f>
        <v/>
      </c>
      <c r="AH81" s="32" t="str">
        <f ca="1">IF(ROW(data!B81)&gt;fib+1,MAX(OFFSET(data!B81,0,0,-fib,1)),"")</f>
        <v/>
      </c>
      <c r="AI81" s="32" t="str">
        <f t="shared" ca="1" si="27"/>
        <v/>
      </c>
      <c r="AJ81" s="31" t="str">
        <f t="shared" ca="1" si="28"/>
        <v/>
      </c>
      <c r="AK81" s="31" t="str">
        <f t="shared" ca="1" si="29"/>
        <v/>
      </c>
      <c r="AL81" s="31" t="str">
        <f t="shared" ca="1" si="30"/>
        <v/>
      </c>
      <c r="AM81" s="31" t="str">
        <f t="shared" ca="1" si="31"/>
        <v/>
      </c>
      <c r="AO81" s="32">
        <f t="shared" ca="1" si="38"/>
        <v>0</v>
      </c>
      <c r="AP81" s="32">
        <f t="shared" ca="1" si="39"/>
        <v>0</v>
      </c>
      <c r="AQ81" s="32">
        <f t="shared" ca="1" si="40"/>
        <v>0</v>
      </c>
      <c r="AR81" s="32">
        <f t="shared" ca="1" si="41"/>
        <v>0</v>
      </c>
    </row>
    <row r="82" spans="1:44">
      <c r="A82" s="10">
        <v>37011</v>
      </c>
      <c r="B82" s="11" t="str">
        <f ca="1">IF(ROW(data!B82)&gt;singleSMA,AVERAGE(OFFSET(data!B82,0,0,-singleSMA,1)),"")</f>
        <v/>
      </c>
      <c r="C82" s="11" t="str">
        <f>IF(ROW(data!B80)&gt;singleSMA+2,IF(SIGN(data!B81-indicators!B81)&lt;&gt;SIGN(data!B80-indicators!B80),IF(SIGN(data!B81-indicators!B81)&gt;0,"BUY","SELL"),""),"")</f>
        <v/>
      </c>
      <c r="D82" s="11">
        <f ca="1">IF(ROW(data!B82)&gt;fastSMA,AVERAGE(OFFSET(data!B82,0,0,-fastSMA,1)),"")</f>
        <v>20.371000000000002</v>
      </c>
      <c r="E82" s="11" t="str">
        <f ca="1">IF(ROW(data!B82)&gt;slowSMA,AVERAGE(OFFSET(data!B82,0,0,-slowSMA,1)),"")</f>
        <v/>
      </c>
      <c r="F82" s="11" t="str">
        <f>IF(ROW(data!B82)&gt;MAX(fastSMA,slowSMA)+2,IF(SIGN(D81-E81)&lt;&gt;SIGN(D80-E80),IF(SIGN(D81-E81)&gt;0,"BUY","SELL"),""),"")</f>
        <v/>
      </c>
      <c r="G82" s="11"/>
      <c r="H82" s="11">
        <f>(data!B82/data!B81)-1</f>
        <v>1.1288805268109048E-2</v>
      </c>
      <c r="I82" s="11">
        <f t="shared" si="21"/>
        <v>1.1288805268109048E-2</v>
      </c>
      <c r="J82" s="11">
        <f t="shared" si="22"/>
        <v>0</v>
      </c>
      <c r="K82" s="11">
        <f ca="1">IF(ROW(data!B82)&gt;rsi+1,100-100/(1+AVERAGE(OFFSET(I82,0,0,-rsi,1))/AVERAGE(OFFSET(J82,0,0,-rsi,1))),"")</f>
        <v>79.372716684906891</v>
      </c>
      <c r="L82" s="11"/>
      <c r="M82" s="11">
        <f t="shared" si="23"/>
        <v>1.011288805268109</v>
      </c>
      <c r="N82" s="11">
        <f t="shared" ca="1" si="24"/>
        <v>1.1448349307774226</v>
      </c>
      <c r="S82" s="13" t="str">
        <f ca="1">pricein</f>
        <v/>
      </c>
      <c r="T82" s="13" t="str">
        <f ca="1">priceout</f>
        <v/>
      </c>
      <c r="U82" s="16" t="str">
        <f t="shared" ca="1" si="25"/>
        <v/>
      </c>
      <c r="V82" s="16" t="str">
        <f t="shared" ca="1" si="32"/>
        <v/>
      </c>
      <c r="W82" s="16" t="str">
        <f t="shared" ca="1" si="33"/>
        <v/>
      </c>
      <c r="X82" s="16">
        <f t="shared" ca="1" si="34"/>
        <v>1</v>
      </c>
      <c r="Y82" s="16"/>
      <c r="Z82" s="13" t="str">
        <f ca="1">priceincross</f>
        <v/>
      </c>
      <c r="AA82" s="13" t="str">
        <f ca="1">priceoutcross</f>
        <v/>
      </c>
      <c r="AB82" s="13" t="str">
        <f t="shared" ca="1" si="26"/>
        <v/>
      </c>
      <c r="AC82" s="13" t="str">
        <f t="shared" ca="1" si="35"/>
        <v/>
      </c>
      <c r="AD82" s="13" t="str">
        <f t="shared" ca="1" si="36"/>
        <v/>
      </c>
      <c r="AE82" s="13">
        <f t="shared" ca="1" si="37"/>
        <v>1</v>
      </c>
      <c r="AG82" s="32" t="str">
        <f ca="1">IF(ROW(data!B82)&gt;fib+1,MIN(OFFSET(data!B82,0,0,-fib,1)),"")</f>
        <v/>
      </c>
      <c r="AH82" s="32" t="str">
        <f ca="1">IF(ROW(data!B82)&gt;fib+1,MAX(OFFSET(data!B82,0,0,-fib,1)),"")</f>
        <v/>
      </c>
      <c r="AI82" s="32" t="str">
        <f t="shared" ca="1" si="27"/>
        <v/>
      </c>
      <c r="AJ82" s="31" t="str">
        <f t="shared" ca="1" si="28"/>
        <v/>
      </c>
      <c r="AK82" s="31" t="str">
        <f t="shared" ca="1" si="29"/>
        <v/>
      </c>
      <c r="AL82" s="31" t="str">
        <f t="shared" ca="1" si="30"/>
        <v/>
      </c>
      <c r="AM82" s="31" t="str">
        <f t="shared" ca="1" si="31"/>
        <v/>
      </c>
      <c r="AO82" s="32">
        <f t="shared" ca="1" si="38"/>
        <v>0</v>
      </c>
      <c r="AP82" s="32">
        <f t="shared" ca="1" si="39"/>
        <v>0</v>
      </c>
      <c r="AQ82" s="32">
        <f t="shared" ca="1" si="40"/>
        <v>0</v>
      </c>
      <c r="AR82" s="32">
        <f t="shared" ca="1" si="41"/>
        <v>0</v>
      </c>
    </row>
    <row r="83" spans="1:44">
      <c r="A83" s="10">
        <v>37013</v>
      </c>
      <c r="B83" s="11" t="str">
        <f ca="1">IF(ROW(data!B83)&gt;singleSMA,AVERAGE(OFFSET(data!B83,0,0,-singleSMA,1)),"")</f>
        <v/>
      </c>
      <c r="C83" s="11" t="str">
        <f>IF(ROW(data!B81)&gt;singleSMA+2,IF(SIGN(data!B82-indicators!B82)&lt;&gt;SIGN(data!B81-indicators!B81),IF(SIGN(data!B82-indicators!B82)&gt;0,"BUY","SELL"),""),"")</f>
        <v/>
      </c>
      <c r="D83" s="11">
        <f ca="1">IF(ROW(data!B83)&gt;fastSMA,AVERAGE(OFFSET(data!B83,0,0,-fastSMA,1)),"")</f>
        <v>20.492000000000001</v>
      </c>
      <c r="E83" s="11" t="str">
        <f ca="1">IF(ROW(data!B83)&gt;slowSMA,AVERAGE(OFFSET(data!B83,0,0,-slowSMA,1)),"")</f>
        <v/>
      </c>
      <c r="F83" s="11" t="str">
        <f>IF(ROW(data!B83)&gt;MAX(fastSMA,slowSMA)+2,IF(SIGN(D82-E82)&lt;&gt;SIGN(D81-E81),IF(SIGN(D82-E82)&gt;0,"BUY","SELL"),""),"")</f>
        <v/>
      </c>
      <c r="G83" s="11"/>
      <c r="H83" s="11">
        <f>(data!B83/data!B82)-1</f>
        <v>-6.0465116279069253E-3</v>
      </c>
      <c r="I83" s="11">
        <f t="shared" si="21"/>
        <v>0</v>
      </c>
      <c r="J83" s="11">
        <f t="shared" si="22"/>
        <v>6.0465116279069253E-3</v>
      </c>
      <c r="K83" s="11">
        <f ca="1">IF(ROW(data!B83)&gt;rsi+1,100-100/(1+AVERAGE(OFFSET(I83,0,0,-rsi,1))/AVERAGE(OFFSET(J83,0,0,-rsi,1))),"")</f>
        <v>76.495220067567573</v>
      </c>
      <c r="L83" s="11"/>
      <c r="M83" s="11">
        <f t="shared" si="23"/>
        <v>0.99395348837209307</v>
      </c>
      <c r="N83" s="11">
        <f t="shared" ca="1" si="24"/>
        <v>1.1277044854881264</v>
      </c>
      <c r="S83" s="13" t="str">
        <f ca="1">pricein</f>
        <v/>
      </c>
      <c r="T83" s="13" t="str">
        <f ca="1">priceout</f>
        <v/>
      </c>
      <c r="U83" s="16" t="str">
        <f t="shared" ca="1" si="25"/>
        <v/>
      </c>
      <c r="V83" s="16" t="str">
        <f t="shared" ca="1" si="32"/>
        <v/>
      </c>
      <c r="W83" s="16" t="str">
        <f t="shared" ca="1" si="33"/>
        <v/>
      </c>
      <c r="X83" s="16">
        <f t="shared" ca="1" si="34"/>
        <v>1</v>
      </c>
      <c r="Y83" s="16"/>
      <c r="Z83" s="13" t="str">
        <f ca="1">priceincross</f>
        <v/>
      </c>
      <c r="AA83" s="13" t="str">
        <f ca="1">priceoutcross</f>
        <v/>
      </c>
      <c r="AB83" s="13" t="str">
        <f t="shared" ca="1" si="26"/>
        <v/>
      </c>
      <c r="AC83" s="13" t="str">
        <f t="shared" ca="1" si="35"/>
        <v/>
      </c>
      <c r="AD83" s="13" t="str">
        <f t="shared" ca="1" si="36"/>
        <v/>
      </c>
      <c r="AE83" s="13">
        <f t="shared" ca="1" si="37"/>
        <v>1</v>
      </c>
      <c r="AG83" s="32" t="str">
        <f ca="1">IF(ROW(data!B83)&gt;fib+1,MIN(OFFSET(data!B83,0,0,-fib,1)),"")</f>
        <v/>
      </c>
      <c r="AH83" s="32" t="str">
        <f ca="1">IF(ROW(data!B83)&gt;fib+1,MAX(OFFSET(data!B83,0,0,-fib,1)),"")</f>
        <v/>
      </c>
      <c r="AI83" s="32" t="str">
        <f t="shared" ca="1" si="27"/>
        <v/>
      </c>
      <c r="AJ83" s="31" t="str">
        <f t="shared" ca="1" si="28"/>
        <v/>
      </c>
      <c r="AK83" s="31" t="str">
        <f t="shared" ca="1" si="29"/>
        <v/>
      </c>
      <c r="AL83" s="31" t="str">
        <f t="shared" ca="1" si="30"/>
        <v/>
      </c>
      <c r="AM83" s="31" t="str">
        <f t="shared" ca="1" si="31"/>
        <v/>
      </c>
      <c r="AO83" s="32">
        <f t="shared" ca="1" si="38"/>
        <v>0</v>
      </c>
      <c r="AP83" s="32">
        <f t="shared" ca="1" si="39"/>
        <v>0</v>
      </c>
      <c r="AQ83" s="32">
        <f t="shared" ca="1" si="40"/>
        <v>0</v>
      </c>
      <c r="AR83" s="32">
        <f t="shared" ca="1" si="41"/>
        <v>0</v>
      </c>
    </row>
    <row r="84" spans="1:44">
      <c r="A84" s="10">
        <v>37014</v>
      </c>
      <c r="B84" s="11" t="str">
        <f ca="1">IF(ROW(data!B84)&gt;singleSMA,AVERAGE(OFFSET(data!B84,0,0,-singleSMA,1)),"")</f>
        <v/>
      </c>
      <c r="C84" s="11" t="str">
        <f>IF(ROW(data!B82)&gt;singleSMA+2,IF(SIGN(data!B83-indicators!B83)&lt;&gt;SIGN(data!B82-indicators!B82),IF(SIGN(data!B83-indicators!B83)&gt;0,"BUY","SELL"),""),"")</f>
        <v/>
      </c>
      <c r="D84" s="11">
        <f ca="1">IF(ROW(data!B84)&gt;fastSMA,AVERAGE(OFFSET(data!B84,0,0,-fastSMA,1)),"")</f>
        <v>20.606000000000002</v>
      </c>
      <c r="E84" s="11" t="str">
        <f ca="1">IF(ROW(data!B84)&gt;slowSMA,AVERAGE(OFFSET(data!B84,0,0,-slowSMA,1)),"")</f>
        <v/>
      </c>
      <c r="F84" s="11" t="str">
        <f>IF(ROW(data!B84)&gt;MAX(fastSMA,slowSMA)+2,IF(SIGN(D83-E83)&lt;&gt;SIGN(D82-E82),IF(SIGN(D83-E83)&gt;0,"BUY","SELL"),""),"")</f>
        <v/>
      </c>
      <c r="G84" s="11"/>
      <c r="H84" s="11">
        <f>(data!B84/data!B83)-1</f>
        <v>-1.357042583060375E-2</v>
      </c>
      <c r="I84" s="11">
        <f t="shared" si="21"/>
        <v>0</v>
      </c>
      <c r="J84" s="11">
        <f t="shared" si="22"/>
        <v>1.357042583060375E-2</v>
      </c>
      <c r="K84" s="11">
        <f ca="1">IF(ROW(data!B84)&gt;rsi+1,100-100/(1+AVERAGE(OFFSET(I84,0,0,-rsi,1))/AVERAGE(OFFSET(J84,0,0,-rsi,1))),"")</f>
        <v>74.67258439623015</v>
      </c>
      <c r="L84" s="11"/>
      <c r="M84" s="11">
        <f t="shared" si="23"/>
        <v>0.98642957416939625</v>
      </c>
      <c r="N84" s="11">
        <f t="shared" ca="1" si="24"/>
        <v>1.1212765957446806</v>
      </c>
      <c r="S84" s="13" t="str">
        <f ca="1">pricein</f>
        <v/>
      </c>
      <c r="T84" s="13" t="str">
        <f ca="1">priceout</f>
        <v/>
      </c>
      <c r="U84" s="16" t="str">
        <f t="shared" ca="1" si="25"/>
        <v/>
      </c>
      <c r="V84" s="16" t="str">
        <f t="shared" ca="1" si="32"/>
        <v/>
      </c>
      <c r="W84" s="16" t="str">
        <f t="shared" ca="1" si="33"/>
        <v/>
      </c>
      <c r="X84" s="16">
        <f t="shared" ca="1" si="34"/>
        <v>1</v>
      </c>
      <c r="Y84" s="16"/>
      <c r="Z84" s="13" t="str">
        <f ca="1">priceincross</f>
        <v/>
      </c>
      <c r="AA84" s="13" t="str">
        <f ca="1">priceoutcross</f>
        <v/>
      </c>
      <c r="AB84" s="13" t="str">
        <f t="shared" ca="1" si="26"/>
        <v/>
      </c>
      <c r="AC84" s="13" t="str">
        <f t="shared" ca="1" si="35"/>
        <v/>
      </c>
      <c r="AD84" s="13" t="str">
        <f t="shared" ca="1" si="36"/>
        <v/>
      </c>
      <c r="AE84" s="13">
        <f t="shared" ca="1" si="37"/>
        <v>1</v>
      </c>
      <c r="AG84" s="32" t="str">
        <f ca="1">IF(ROW(data!B84)&gt;fib+1,MIN(OFFSET(data!B84,0,0,-fib,1)),"")</f>
        <v/>
      </c>
      <c r="AH84" s="32" t="str">
        <f ca="1">IF(ROW(data!B84)&gt;fib+1,MAX(OFFSET(data!B84,0,0,-fib,1)),"")</f>
        <v/>
      </c>
      <c r="AI84" s="32" t="str">
        <f t="shared" ca="1" si="27"/>
        <v/>
      </c>
      <c r="AJ84" s="31" t="str">
        <f t="shared" ca="1" si="28"/>
        <v/>
      </c>
      <c r="AK84" s="31" t="str">
        <f t="shared" ca="1" si="29"/>
        <v/>
      </c>
      <c r="AL84" s="31" t="str">
        <f t="shared" ca="1" si="30"/>
        <v/>
      </c>
      <c r="AM84" s="31" t="str">
        <f t="shared" ca="1" si="31"/>
        <v/>
      </c>
      <c r="AO84" s="32">
        <f t="shared" ca="1" si="38"/>
        <v>0</v>
      </c>
      <c r="AP84" s="32">
        <f t="shared" ca="1" si="39"/>
        <v>0</v>
      </c>
      <c r="AQ84" s="32">
        <f t="shared" ca="1" si="40"/>
        <v>0</v>
      </c>
      <c r="AR84" s="32">
        <f t="shared" ca="1" si="41"/>
        <v>0</v>
      </c>
    </row>
    <row r="85" spans="1:44">
      <c r="A85" s="10">
        <v>37015</v>
      </c>
      <c r="B85" s="11" t="str">
        <f ca="1">IF(ROW(data!B85)&gt;singleSMA,AVERAGE(OFFSET(data!B85,0,0,-singleSMA,1)),"")</f>
        <v/>
      </c>
      <c r="C85" s="11" t="str">
        <f>IF(ROW(data!B83)&gt;singleSMA+2,IF(SIGN(data!B84-indicators!B84)&lt;&gt;SIGN(data!B83-indicators!B83),IF(SIGN(data!B84-indicators!B84)&gt;0,"BUY","SELL"),""),"")</f>
        <v/>
      </c>
      <c r="D85" s="11">
        <f ca="1">IF(ROW(data!B85)&gt;fastSMA,AVERAGE(OFFSET(data!B85,0,0,-fastSMA,1)),"")</f>
        <v>20.720999999999997</v>
      </c>
      <c r="E85" s="11" t="str">
        <f ca="1">IF(ROW(data!B85)&gt;slowSMA,AVERAGE(OFFSET(data!B85,0,0,-slowSMA,1)),"")</f>
        <v/>
      </c>
      <c r="F85" s="11" t="str">
        <f>IF(ROW(data!B85)&gt;MAX(fastSMA,slowSMA)+2,IF(SIGN(D84-E84)&lt;&gt;SIGN(D83-E83),IF(SIGN(D84-E84)&gt;0,"BUY","SELL"),""),"")</f>
        <v/>
      </c>
      <c r="G85" s="11"/>
      <c r="H85" s="11">
        <f>(data!B85/data!B84)-1</f>
        <v>0</v>
      </c>
      <c r="I85" s="11">
        <f t="shared" si="21"/>
        <v>0</v>
      </c>
      <c r="J85" s="11">
        <f t="shared" si="22"/>
        <v>0</v>
      </c>
      <c r="K85" s="11">
        <f ca="1">IF(ROW(data!B85)&gt;rsi+1,100-100/(1+AVERAGE(OFFSET(I85,0,0,-rsi,1))/AVERAGE(OFFSET(J85,0,0,-rsi,1))),"")</f>
        <v>75.008808025694591</v>
      </c>
      <c r="L85" s="11"/>
      <c r="M85" s="11">
        <f t="shared" si="23"/>
        <v>1</v>
      </c>
      <c r="N85" s="11">
        <f t="shared" ca="1" si="24"/>
        <v>1.1224707135250263</v>
      </c>
      <c r="S85" s="13" t="str">
        <f ca="1">pricein</f>
        <v/>
      </c>
      <c r="T85" s="13" t="str">
        <f ca="1">priceout</f>
        <v/>
      </c>
      <c r="U85" s="16" t="str">
        <f t="shared" ca="1" si="25"/>
        <v/>
      </c>
      <c r="V85" s="16" t="str">
        <f t="shared" ca="1" si="32"/>
        <v/>
      </c>
      <c r="W85" s="16" t="str">
        <f t="shared" ca="1" si="33"/>
        <v/>
      </c>
      <c r="X85" s="16">
        <f t="shared" ca="1" si="34"/>
        <v>1</v>
      </c>
      <c r="Y85" s="16"/>
      <c r="Z85" s="13" t="str">
        <f ca="1">priceincross</f>
        <v/>
      </c>
      <c r="AA85" s="13" t="str">
        <f ca="1">priceoutcross</f>
        <v/>
      </c>
      <c r="AB85" s="13" t="str">
        <f t="shared" ca="1" si="26"/>
        <v/>
      </c>
      <c r="AC85" s="13" t="str">
        <f t="shared" ca="1" si="35"/>
        <v/>
      </c>
      <c r="AD85" s="13" t="str">
        <f t="shared" ca="1" si="36"/>
        <v/>
      </c>
      <c r="AE85" s="13">
        <f t="shared" ca="1" si="37"/>
        <v>1</v>
      </c>
      <c r="AG85" s="32" t="str">
        <f ca="1">IF(ROW(data!B85)&gt;fib+1,MIN(OFFSET(data!B85,0,0,-fib,1)),"")</f>
        <v/>
      </c>
      <c r="AH85" s="32" t="str">
        <f ca="1">IF(ROW(data!B85)&gt;fib+1,MAX(OFFSET(data!B85,0,0,-fib,1)),"")</f>
        <v/>
      </c>
      <c r="AI85" s="32" t="str">
        <f t="shared" ca="1" si="27"/>
        <v/>
      </c>
      <c r="AJ85" s="31" t="str">
        <f t="shared" ca="1" si="28"/>
        <v/>
      </c>
      <c r="AK85" s="31" t="str">
        <f t="shared" ca="1" si="29"/>
        <v/>
      </c>
      <c r="AL85" s="31" t="str">
        <f t="shared" ca="1" si="30"/>
        <v/>
      </c>
      <c r="AM85" s="31" t="str">
        <f t="shared" ca="1" si="31"/>
        <v/>
      </c>
      <c r="AO85" s="32">
        <f t="shared" ca="1" si="38"/>
        <v>0</v>
      </c>
      <c r="AP85" s="32">
        <f t="shared" ca="1" si="39"/>
        <v>0</v>
      </c>
      <c r="AQ85" s="32">
        <f t="shared" ca="1" si="40"/>
        <v>0</v>
      </c>
      <c r="AR85" s="32">
        <f t="shared" ca="1" si="41"/>
        <v>0</v>
      </c>
    </row>
    <row r="86" spans="1:44">
      <c r="A86" s="10">
        <v>37018</v>
      </c>
      <c r="B86" s="11" t="str">
        <f ca="1">IF(ROW(data!B86)&gt;singleSMA,AVERAGE(OFFSET(data!B86,0,0,-singleSMA,1)),"")</f>
        <v/>
      </c>
      <c r="C86" s="11" t="str">
        <f>IF(ROW(data!B84)&gt;singleSMA+2,IF(SIGN(data!B85-indicators!B85)&lt;&gt;SIGN(data!B84-indicators!B84),IF(SIGN(data!B85-indicators!B85)&gt;0,"BUY","SELL"),""),"")</f>
        <v/>
      </c>
      <c r="D86" s="11">
        <f ca="1">IF(ROW(data!B86)&gt;fastSMA,AVERAGE(OFFSET(data!B86,0,0,-fastSMA,1)),"")</f>
        <v>20.834499999999998</v>
      </c>
      <c r="E86" s="11" t="str">
        <f ca="1">IF(ROW(data!B86)&gt;slowSMA,AVERAGE(OFFSET(data!B86,0,0,-slowSMA,1)),"")</f>
        <v/>
      </c>
      <c r="F86" s="11" t="str">
        <f>IF(ROW(data!B86)&gt;MAX(fastSMA,slowSMA)+2,IF(SIGN(D85-E85)&lt;&gt;SIGN(D84-E84),IF(SIGN(D85-E85)&gt;0,"BUY","SELL"),""),"")</f>
        <v/>
      </c>
      <c r="G86" s="11"/>
      <c r="H86" s="11">
        <f>(data!B86/data!B85)-1</f>
        <v>0</v>
      </c>
      <c r="I86" s="11">
        <f t="shared" si="21"/>
        <v>0</v>
      </c>
      <c r="J86" s="11">
        <f t="shared" si="22"/>
        <v>0</v>
      </c>
      <c r="K86" s="11">
        <f ca="1">IF(ROW(data!B86)&gt;rsi+1,100-100/(1+AVERAGE(OFFSET(I86,0,0,-rsi,1))/AVERAGE(OFFSET(J86,0,0,-rsi,1))),"")</f>
        <v>74.838688625749541</v>
      </c>
      <c r="L86" s="11"/>
      <c r="M86" s="11">
        <f t="shared" si="23"/>
        <v>1</v>
      </c>
      <c r="N86" s="11">
        <f t="shared" ca="1" si="24"/>
        <v>1.1206804891015414</v>
      </c>
      <c r="S86" s="13" t="str">
        <f ca="1">pricein</f>
        <v/>
      </c>
      <c r="T86" s="13" t="str">
        <f ca="1">priceout</f>
        <v/>
      </c>
      <c r="U86" s="16" t="str">
        <f t="shared" ca="1" si="25"/>
        <v/>
      </c>
      <c r="V86" s="16" t="str">
        <f t="shared" ca="1" si="32"/>
        <v/>
      </c>
      <c r="W86" s="16" t="str">
        <f t="shared" ca="1" si="33"/>
        <v/>
      </c>
      <c r="X86" s="16">
        <f t="shared" ca="1" si="34"/>
        <v>1</v>
      </c>
      <c r="Y86" s="16"/>
      <c r="Z86" s="13" t="str">
        <f ca="1">priceincross</f>
        <v/>
      </c>
      <c r="AA86" s="13" t="str">
        <f ca="1">priceoutcross</f>
        <v/>
      </c>
      <c r="AB86" s="13" t="str">
        <f t="shared" ca="1" si="26"/>
        <v/>
      </c>
      <c r="AC86" s="13" t="str">
        <f t="shared" ca="1" si="35"/>
        <v/>
      </c>
      <c r="AD86" s="13" t="str">
        <f t="shared" ca="1" si="36"/>
        <v/>
      </c>
      <c r="AE86" s="13">
        <f t="shared" ca="1" si="37"/>
        <v>1</v>
      </c>
      <c r="AG86" s="32" t="str">
        <f ca="1">IF(ROW(data!B86)&gt;fib+1,MIN(OFFSET(data!B86,0,0,-fib,1)),"")</f>
        <v/>
      </c>
      <c r="AH86" s="32" t="str">
        <f ca="1">IF(ROW(data!B86)&gt;fib+1,MAX(OFFSET(data!B86,0,0,-fib,1)),"")</f>
        <v/>
      </c>
      <c r="AI86" s="32" t="str">
        <f t="shared" ca="1" si="27"/>
        <v/>
      </c>
      <c r="AJ86" s="31" t="str">
        <f t="shared" ca="1" si="28"/>
        <v/>
      </c>
      <c r="AK86" s="31" t="str">
        <f t="shared" ca="1" si="29"/>
        <v/>
      </c>
      <c r="AL86" s="31" t="str">
        <f t="shared" ca="1" si="30"/>
        <v/>
      </c>
      <c r="AM86" s="31" t="str">
        <f t="shared" ca="1" si="31"/>
        <v/>
      </c>
      <c r="AO86" s="32">
        <f t="shared" ca="1" si="38"/>
        <v>0</v>
      </c>
      <c r="AP86" s="32">
        <f t="shared" ca="1" si="39"/>
        <v>0</v>
      </c>
      <c r="AQ86" s="32">
        <f t="shared" ca="1" si="40"/>
        <v>0</v>
      </c>
      <c r="AR86" s="32">
        <f t="shared" ca="1" si="41"/>
        <v>0</v>
      </c>
    </row>
    <row r="87" spans="1:44">
      <c r="A87" s="10">
        <v>37019</v>
      </c>
      <c r="B87" s="11" t="str">
        <f ca="1">IF(ROW(data!B87)&gt;singleSMA,AVERAGE(OFFSET(data!B87,0,0,-singleSMA,1)),"")</f>
        <v/>
      </c>
      <c r="C87" s="11" t="str">
        <f>IF(ROW(data!B85)&gt;singleSMA+2,IF(SIGN(data!B86-indicators!B86)&lt;&gt;SIGN(data!B85-indicators!B85),IF(SIGN(data!B86-indicators!B86)&gt;0,"BUY","SELL"),""),"")</f>
        <v/>
      </c>
      <c r="D87" s="11">
        <f ca="1">IF(ROW(data!B87)&gt;fastSMA,AVERAGE(OFFSET(data!B87,0,0,-fastSMA,1)),"")</f>
        <v>20.939</v>
      </c>
      <c r="E87" s="11" t="str">
        <f ca="1">IF(ROW(data!B87)&gt;slowSMA,AVERAGE(OFFSET(data!B87,0,0,-slowSMA,1)),"")</f>
        <v/>
      </c>
      <c r="F87" s="11" t="str">
        <f>IF(ROW(data!B87)&gt;MAX(fastSMA,slowSMA)+2,IF(SIGN(D86-E86)&lt;&gt;SIGN(D85-E85),IF(SIGN(D86-E86)&gt;0,"BUY","SELL"),""),"")</f>
        <v/>
      </c>
      <c r="G87" s="11"/>
      <c r="H87" s="11">
        <f>(data!B87/data!B86)-1</f>
        <v>9.962049335863421E-3</v>
      </c>
      <c r="I87" s="11">
        <f t="shared" si="21"/>
        <v>9.962049335863421E-3</v>
      </c>
      <c r="J87" s="11">
        <f t="shared" si="22"/>
        <v>0</v>
      </c>
      <c r="K87" s="11">
        <f ca="1">IF(ROW(data!B87)&gt;rsi+1,100-100/(1+AVERAGE(OFFSET(I87,0,0,-rsi,1))/AVERAGE(OFFSET(J87,0,0,-rsi,1))),"")</f>
        <v>73.628198238750144</v>
      </c>
      <c r="L87" s="11"/>
      <c r="M87" s="11">
        <f t="shared" si="23"/>
        <v>1.0099620493358634</v>
      </c>
      <c r="N87" s="11">
        <f t="shared" ca="1" si="24"/>
        <v>1.1088541666666669</v>
      </c>
      <c r="S87" s="13" t="str">
        <f ca="1">pricein</f>
        <v/>
      </c>
      <c r="T87" s="13" t="str">
        <f ca="1">priceout</f>
        <v/>
      </c>
      <c r="U87" s="16" t="str">
        <f t="shared" ca="1" si="25"/>
        <v/>
      </c>
      <c r="V87" s="16" t="str">
        <f t="shared" ca="1" si="32"/>
        <v/>
      </c>
      <c r="W87" s="16" t="str">
        <f t="shared" ca="1" si="33"/>
        <v/>
      </c>
      <c r="X87" s="16">
        <f t="shared" ca="1" si="34"/>
        <v>1</v>
      </c>
      <c r="Y87" s="16"/>
      <c r="Z87" s="13" t="str">
        <f ca="1">priceincross</f>
        <v/>
      </c>
      <c r="AA87" s="13" t="str">
        <f ca="1">priceoutcross</f>
        <v/>
      </c>
      <c r="AB87" s="13" t="str">
        <f t="shared" ca="1" si="26"/>
        <v/>
      </c>
      <c r="AC87" s="13" t="str">
        <f t="shared" ca="1" si="35"/>
        <v/>
      </c>
      <c r="AD87" s="13" t="str">
        <f t="shared" ca="1" si="36"/>
        <v/>
      </c>
      <c r="AE87" s="13">
        <f t="shared" ca="1" si="37"/>
        <v>1</v>
      </c>
      <c r="AG87" s="32" t="str">
        <f ca="1">IF(ROW(data!B87)&gt;fib+1,MIN(OFFSET(data!B87,0,0,-fib,1)),"")</f>
        <v/>
      </c>
      <c r="AH87" s="32" t="str">
        <f ca="1">IF(ROW(data!B87)&gt;fib+1,MAX(OFFSET(data!B87,0,0,-fib,1)),"")</f>
        <v/>
      </c>
      <c r="AI87" s="32" t="str">
        <f t="shared" ca="1" si="27"/>
        <v/>
      </c>
      <c r="AJ87" s="31" t="str">
        <f t="shared" ca="1" si="28"/>
        <v/>
      </c>
      <c r="AK87" s="31" t="str">
        <f t="shared" ca="1" si="29"/>
        <v/>
      </c>
      <c r="AL87" s="31" t="str">
        <f t="shared" ca="1" si="30"/>
        <v/>
      </c>
      <c r="AM87" s="31" t="str">
        <f t="shared" ca="1" si="31"/>
        <v/>
      </c>
      <c r="AO87" s="32">
        <f t="shared" ca="1" si="38"/>
        <v>0</v>
      </c>
      <c r="AP87" s="32">
        <f t="shared" ca="1" si="39"/>
        <v>0</v>
      </c>
      <c r="AQ87" s="32">
        <f t="shared" ca="1" si="40"/>
        <v>0</v>
      </c>
      <c r="AR87" s="32">
        <f t="shared" ca="1" si="41"/>
        <v>0</v>
      </c>
    </row>
    <row r="88" spans="1:44">
      <c r="A88" s="10">
        <v>37020</v>
      </c>
      <c r="B88" s="11" t="str">
        <f ca="1">IF(ROW(data!B88)&gt;singleSMA,AVERAGE(OFFSET(data!B88,0,0,-singleSMA,1)),"")</f>
        <v/>
      </c>
      <c r="C88" s="11" t="str">
        <f>IF(ROW(data!B86)&gt;singleSMA+2,IF(SIGN(data!B87-indicators!B87)&lt;&gt;SIGN(data!B86-indicators!B86),IF(SIGN(data!B87-indicators!B87)&gt;0,"BUY","SELL"),""),"")</f>
        <v/>
      </c>
      <c r="D88" s="11">
        <f ca="1">IF(ROW(data!B88)&gt;fastSMA,AVERAGE(OFFSET(data!B88,0,0,-fastSMA,1)),"")</f>
        <v>21.005999999999997</v>
      </c>
      <c r="E88" s="11" t="str">
        <f ca="1">IF(ROW(data!B88)&gt;slowSMA,AVERAGE(OFFSET(data!B88,0,0,-slowSMA,1)),"")</f>
        <v/>
      </c>
      <c r="F88" s="11" t="str">
        <f>IF(ROW(data!B88)&gt;MAX(fastSMA,slowSMA)+2,IF(SIGN(D87-E87)&lt;&gt;SIGN(D86-E86),IF(SIGN(D87-E87)&gt;0,"BUY","SELL"),""),"")</f>
        <v/>
      </c>
      <c r="G88" s="11"/>
      <c r="H88" s="11">
        <f>(data!B88/data!B87)-1</f>
        <v>-2.3485204321277542E-2</v>
      </c>
      <c r="I88" s="11">
        <f t="shared" si="21"/>
        <v>0</v>
      </c>
      <c r="J88" s="11">
        <f t="shared" si="22"/>
        <v>2.3485204321277542E-2</v>
      </c>
      <c r="K88" s="11">
        <f ca="1">IF(ROW(data!B88)&gt;rsi+1,100-100/(1+AVERAGE(OFFSET(I88,0,0,-rsi,1))/AVERAGE(OFFSET(J88,0,0,-rsi,1))),"")</f>
        <v>64.784855528748167</v>
      </c>
      <c r="L88" s="11"/>
      <c r="M88" s="11">
        <f t="shared" si="23"/>
        <v>0.97651479567872246</v>
      </c>
      <c r="N88" s="11">
        <f t="shared" ca="1" si="24"/>
        <v>1.0688946015424163</v>
      </c>
      <c r="S88" s="13" t="str">
        <f ca="1">pricein</f>
        <v/>
      </c>
      <c r="T88" s="13" t="str">
        <f ca="1">priceout</f>
        <v/>
      </c>
      <c r="U88" s="16" t="str">
        <f t="shared" ca="1" si="25"/>
        <v/>
      </c>
      <c r="V88" s="16" t="str">
        <f t="shared" ca="1" si="32"/>
        <v/>
      </c>
      <c r="W88" s="16" t="str">
        <f t="shared" ca="1" si="33"/>
        <v/>
      </c>
      <c r="X88" s="16">
        <f t="shared" ca="1" si="34"/>
        <v>1</v>
      </c>
      <c r="Y88" s="16"/>
      <c r="Z88" s="13" t="str">
        <f ca="1">priceincross</f>
        <v/>
      </c>
      <c r="AA88" s="13" t="str">
        <f ca="1">priceoutcross</f>
        <v/>
      </c>
      <c r="AB88" s="13" t="str">
        <f t="shared" ca="1" si="26"/>
        <v/>
      </c>
      <c r="AC88" s="13" t="str">
        <f t="shared" ca="1" si="35"/>
        <v/>
      </c>
      <c r="AD88" s="13" t="str">
        <f t="shared" ca="1" si="36"/>
        <v/>
      </c>
      <c r="AE88" s="13">
        <f t="shared" ca="1" si="37"/>
        <v>1</v>
      </c>
      <c r="AG88" s="32" t="str">
        <f ca="1">IF(ROW(data!B88)&gt;fib+1,MIN(OFFSET(data!B88,0,0,-fib,1)),"")</f>
        <v/>
      </c>
      <c r="AH88" s="32" t="str">
        <f ca="1">IF(ROW(data!B88)&gt;fib+1,MAX(OFFSET(data!B88,0,0,-fib,1)),"")</f>
        <v/>
      </c>
      <c r="AI88" s="32" t="str">
        <f t="shared" ca="1" si="27"/>
        <v/>
      </c>
      <c r="AJ88" s="31" t="str">
        <f t="shared" ca="1" si="28"/>
        <v/>
      </c>
      <c r="AK88" s="31" t="str">
        <f t="shared" ca="1" si="29"/>
        <v/>
      </c>
      <c r="AL88" s="31" t="str">
        <f t="shared" ca="1" si="30"/>
        <v/>
      </c>
      <c r="AM88" s="31" t="str">
        <f t="shared" ca="1" si="31"/>
        <v/>
      </c>
      <c r="AO88" s="32">
        <f t="shared" ca="1" si="38"/>
        <v>0</v>
      </c>
      <c r="AP88" s="32">
        <f t="shared" ca="1" si="39"/>
        <v>0</v>
      </c>
      <c r="AQ88" s="32">
        <f t="shared" ca="1" si="40"/>
        <v>0</v>
      </c>
      <c r="AR88" s="32">
        <f t="shared" ca="1" si="41"/>
        <v>0</v>
      </c>
    </row>
    <row r="89" spans="1:44">
      <c r="A89" s="10">
        <v>37021</v>
      </c>
      <c r="B89" s="11" t="str">
        <f ca="1">IF(ROW(data!B89)&gt;singleSMA,AVERAGE(OFFSET(data!B89,0,0,-singleSMA,1)),"")</f>
        <v/>
      </c>
      <c r="C89" s="11" t="str">
        <f>IF(ROW(data!B87)&gt;singleSMA+2,IF(SIGN(data!B88-indicators!B88)&lt;&gt;SIGN(data!B87-indicators!B87),IF(SIGN(data!B88-indicators!B88)&gt;0,"BUY","SELL"),""),"")</f>
        <v/>
      </c>
      <c r="D89" s="11">
        <f ca="1">IF(ROW(data!B89)&gt;fastSMA,AVERAGE(OFFSET(data!B89,0,0,-fastSMA,1)),"")</f>
        <v>21.061499999999999</v>
      </c>
      <c r="E89" s="11" t="str">
        <f ca="1">IF(ROW(data!B89)&gt;slowSMA,AVERAGE(OFFSET(data!B89,0,0,-slowSMA,1)),"")</f>
        <v/>
      </c>
      <c r="F89" s="11" t="str">
        <f>IF(ROW(data!B89)&gt;MAX(fastSMA,slowSMA)+2,IF(SIGN(D88-E88)&lt;&gt;SIGN(D87-E87),IF(SIGN(D88-E88)&gt;0,"BUY","SELL"),""),"")</f>
        <v/>
      </c>
      <c r="G89" s="11"/>
      <c r="H89" s="11">
        <f>(data!B89/data!B88)-1</f>
        <v>-1.1063011063011108E-2</v>
      </c>
      <c r="I89" s="11">
        <f t="shared" si="21"/>
        <v>0</v>
      </c>
      <c r="J89" s="11">
        <f t="shared" si="22"/>
        <v>1.1063011063011108E-2</v>
      </c>
      <c r="K89" s="11">
        <f ca="1">IF(ROW(data!B89)&gt;rsi+1,100-100/(1+AVERAGE(OFFSET(I89,0,0,-rsi,1))/AVERAGE(OFFSET(J89,0,0,-rsi,1))),"")</f>
        <v>61.864568800962893</v>
      </c>
      <c r="L89" s="11"/>
      <c r="M89" s="11">
        <f t="shared" si="23"/>
        <v>0.98893698893698889</v>
      </c>
      <c r="N89" s="11">
        <f t="shared" ca="1" si="24"/>
        <v>1.0570694087403598</v>
      </c>
      <c r="S89" s="13" t="str">
        <f ca="1">pricein</f>
        <v/>
      </c>
      <c r="T89" s="13" t="str">
        <f ca="1">priceout</f>
        <v/>
      </c>
      <c r="U89" s="16" t="str">
        <f t="shared" ca="1" si="25"/>
        <v/>
      </c>
      <c r="V89" s="16" t="str">
        <f t="shared" ca="1" si="32"/>
        <v/>
      </c>
      <c r="W89" s="16" t="str">
        <f t="shared" ca="1" si="33"/>
        <v/>
      </c>
      <c r="X89" s="16">
        <f t="shared" ca="1" si="34"/>
        <v>1</v>
      </c>
      <c r="Y89" s="16"/>
      <c r="Z89" s="13" t="str">
        <f ca="1">priceincross</f>
        <v/>
      </c>
      <c r="AA89" s="13" t="str">
        <f ca="1">priceoutcross</f>
        <v/>
      </c>
      <c r="AB89" s="13" t="str">
        <f t="shared" ca="1" si="26"/>
        <v/>
      </c>
      <c r="AC89" s="13" t="str">
        <f t="shared" ca="1" si="35"/>
        <v/>
      </c>
      <c r="AD89" s="13" t="str">
        <f t="shared" ca="1" si="36"/>
        <v/>
      </c>
      <c r="AE89" s="13">
        <f t="shared" ca="1" si="37"/>
        <v>1</v>
      </c>
      <c r="AG89" s="32" t="str">
        <f ca="1">IF(ROW(data!B89)&gt;fib+1,MIN(OFFSET(data!B89,0,0,-fib,1)),"")</f>
        <v/>
      </c>
      <c r="AH89" s="32" t="str">
        <f ca="1">IF(ROW(data!B89)&gt;fib+1,MAX(OFFSET(data!B89,0,0,-fib,1)),"")</f>
        <v/>
      </c>
      <c r="AI89" s="32" t="str">
        <f t="shared" ca="1" si="27"/>
        <v/>
      </c>
      <c r="AJ89" s="31" t="str">
        <f t="shared" ca="1" si="28"/>
        <v/>
      </c>
      <c r="AK89" s="31" t="str">
        <f t="shared" ca="1" si="29"/>
        <v/>
      </c>
      <c r="AL89" s="31" t="str">
        <f t="shared" ca="1" si="30"/>
        <v/>
      </c>
      <c r="AM89" s="31" t="str">
        <f t="shared" ca="1" si="31"/>
        <v/>
      </c>
      <c r="AO89" s="32">
        <f t="shared" ca="1" si="38"/>
        <v>0</v>
      </c>
      <c r="AP89" s="32">
        <f t="shared" ca="1" si="39"/>
        <v>0</v>
      </c>
      <c r="AQ89" s="32">
        <f t="shared" ca="1" si="40"/>
        <v>0</v>
      </c>
      <c r="AR89" s="32">
        <f t="shared" ca="1" si="41"/>
        <v>0</v>
      </c>
    </row>
    <row r="90" spans="1:44">
      <c r="A90" s="10">
        <v>37022</v>
      </c>
      <c r="B90" s="11" t="str">
        <f ca="1">IF(ROW(data!B90)&gt;singleSMA,AVERAGE(OFFSET(data!B90,0,0,-singleSMA,1)),"")</f>
        <v/>
      </c>
      <c r="C90" s="11" t="str">
        <f>IF(ROW(data!B88)&gt;singleSMA+2,IF(SIGN(data!B89-indicators!B89)&lt;&gt;SIGN(data!B88-indicators!B88),IF(SIGN(data!B89-indicators!B89)&gt;0,"BUY","SELL"),""),"")</f>
        <v/>
      </c>
      <c r="D90" s="11">
        <f ca="1">IF(ROW(data!B90)&gt;fastSMA,AVERAGE(OFFSET(data!B90,0,0,-fastSMA,1)),"")</f>
        <v>21.08</v>
      </c>
      <c r="E90" s="11" t="str">
        <f ca="1">IF(ROW(data!B90)&gt;slowSMA,AVERAGE(OFFSET(data!B90,0,0,-slowSMA,1)),"")</f>
        <v/>
      </c>
      <c r="F90" s="11" t="str">
        <f>IF(ROW(data!B90)&gt;MAX(fastSMA,slowSMA)+2,IF(SIGN(D89-E89)&lt;&gt;SIGN(D88-E88),IF(SIGN(D89-E89)&gt;0,"BUY","SELL"),""),"")</f>
        <v/>
      </c>
      <c r="G90" s="11"/>
      <c r="H90" s="11">
        <f>(data!B90/data!B89)-1</f>
        <v>-1.5564202334630406E-2</v>
      </c>
      <c r="I90" s="11">
        <f t="shared" si="21"/>
        <v>0</v>
      </c>
      <c r="J90" s="11">
        <f t="shared" si="22"/>
        <v>1.5564202334630406E-2</v>
      </c>
      <c r="K90" s="11">
        <f ca="1">IF(ROW(data!B90)&gt;rsi+1,100-100/(1+AVERAGE(OFFSET(I90,0,0,-rsi,1))/AVERAGE(OFFSET(J90,0,0,-rsi,1))),"")</f>
        <v>54.402636926222399</v>
      </c>
      <c r="L90" s="11"/>
      <c r="M90" s="11">
        <f t="shared" si="23"/>
        <v>0.98443579766536959</v>
      </c>
      <c r="N90" s="11">
        <f t="shared" ca="1" si="24"/>
        <v>1.0186210367388018</v>
      </c>
      <c r="S90" s="13" t="str">
        <f ca="1">pricein</f>
        <v/>
      </c>
      <c r="T90" s="13" t="str">
        <f ca="1">priceout</f>
        <v/>
      </c>
      <c r="U90" s="16" t="str">
        <f t="shared" ca="1" si="25"/>
        <v/>
      </c>
      <c r="V90" s="16" t="str">
        <f t="shared" ca="1" si="32"/>
        <v/>
      </c>
      <c r="W90" s="16" t="str">
        <f t="shared" ca="1" si="33"/>
        <v/>
      </c>
      <c r="X90" s="16">
        <f t="shared" ca="1" si="34"/>
        <v>1</v>
      </c>
      <c r="Y90" s="16"/>
      <c r="Z90" s="13" t="str">
        <f ca="1">priceincross</f>
        <v/>
      </c>
      <c r="AA90" s="13" t="str">
        <f ca="1">priceoutcross</f>
        <v/>
      </c>
      <c r="AB90" s="13" t="str">
        <f t="shared" ca="1" si="26"/>
        <v/>
      </c>
      <c r="AC90" s="13" t="str">
        <f t="shared" ca="1" si="35"/>
        <v/>
      </c>
      <c r="AD90" s="13" t="str">
        <f t="shared" ca="1" si="36"/>
        <v/>
      </c>
      <c r="AE90" s="13">
        <f t="shared" ca="1" si="37"/>
        <v>1</v>
      </c>
      <c r="AG90" s="32" t="str">
        <f ca="1">IF(ROW(data!B90)&gt;fib+1,MIN(OFFSET(data!B90,0,0,-fib,1)),"")</f>
        <v/>
      </c>
      <c r="AH90" s="32" t="str">
        <f ca="1">IF(ROW(data!B90)&gt;fib+1,MAX(OFFSET(data!B90,0,0,-fib,1)),"")</f>
        <v/>
      </c>
      <c r="AI90" s="32" t="str">
        <f t="shared" ca="1" si="27"/>
        <v/>
      </c>
      <c r="AJ90" s="31" t="str">
        <f t="shared" ca="1" si="28"/>
        <v/>
      </c>
      <c r="AK90" s="31" t="str">
        <f t="shared" ca="1" si="29"/>
        <v/>
      </c>
      <c r="AL90" s="31" t="str">
        <f t="shared" ca="1" si="30"/>
        <v/>
      </c>
      <c r="AM90" s="31" t="str">
        <f t="shared" ca="1" si="31"/>
        <v/>
      </c>
      <c r="AO90" s="32">
        <f t="shared" ca="1" si="38"/>
        <v>0</v>
      </c>
      <c r="AP90" s="32">
        <f t="shared" ca="1" si="39"/>
        <v>0</v>
      </c>
      <c r="AQ90" s="32">
        <f t="shared" ca="1" si="40"/>
        <v>0</v>
      </c>
      <c r="AR90" s="32">
        <f t="shared" ca="1" si="41"/>
        <v>0</v>
      </c>
    </row>
    <row r="91" spans="1:44">
      <c r="A91" s="10">
        <v>37025</v>
      </c>
      <c r="B91" s="11" t="str">
        <f ca="1">IF(ROW(data!B91)&gt;singleSMA,AVERAGE(OFFSET(data!B91,0,0,-singleSMA,1)),"")</f>
        <v/>
      </c>
      <c r="C91" s="11" t="str">
        <f>IF(ROW(data!B89)&gt;singleSMA+2,IF(SIGN(data!B90-indicators!B90)&lt;&gt;SIGN(data!B89-indicators!B89),IF(SIGN(data!B90-indicators!B90)&gt;0,"BUY","SELL"),""),"")</f>
        <v/>
      </c>
      <c r="D91" s="11">
        <f ca="1">IF(ROW(data!B91)&gt;fastSMA,AVERAGE(OFFSET(data!B91,0,0,-fastSMA,1)),"")</f>
        <v>21.077499999999997</v>
      </c>
      <c r="E91" s="11" t="str">
        <f ca="1">IF(ROW(data!B91)&gt;slowSMA,AVERAGE(OFFSET(data!B91,0,0,-slowSMA,1)),"")</f>
        <v/>
      </c>
      <c r="F91" s="11" t="str">
        <f>IF(ROW(data!B91)&gt;MAX(fastSMA,slowSMA)+2,IF(SIGN(D90-E90)&lt;&gt;SIGN(D89-E89),IF(SIGN(D90-E90)&gt;0,"BUY","SELL"),""),"")</f>
        <v/>
      </c>
      <c r="G91" s="11"/>
      <c r="H91" s="11">
        <f>(data!B91/data!B90)-1</f>
        <v>-2.7667984189723271E-2</v>
      </c>
      <c r="I91" s="11">
        <f t="shared" si="21"/>
        <v>0</v>
      </c>
      <c r="J91" s="11">
        <f t="shared" si="22"/>
        <v>2.7667984189723271E-2</v>
      </c>
      <c r="K91" s="11">
        <f ca="1">IF(ROW(data!B91)&gt;rsi+1,100-100/(1+AVERAGE(OFFSET(I91,0,0,-rsi,1))/AVERAGE(OFFSET(J91,0,0,-rsi,1))),"")</f>
        <v>50.087947098272224</v>
      </c>
      <c r="L91" s="11"/>
      <c r="M91" s="11">
        <f t="shared" si="23"/>
        <v>0.97233201581027673</v>
      </c>
      <c r="N91" s="11">
        <f t="shared" ca="1" si="24"/>
        <v>0.99746578813988895</v>
      </c>
      <c r="S91" s="13" t="str">
        <f ca="1">pricein</f>
        <v/>
      </c>
      <c r="T91" s="13" t="str">
        <f ca="1">priceout</f>
        <v/>
      </c>
      <c r="U91" s="16" t="str">
        <f t="shared" ca="1" si="25"/>
        <v/>
      </c>
      <c r="V91" s="16" t="str">
        <f t="shared" ca="1" si="32"/>
        <v/>
      </c>
      <c r="W91" s="16" t="str">
        <f t="shared" ca="1" si="33"/>
        <v/>
      </c>
      <c r="X91" s="16">
        <f t="shared" ca="1" si="34"/>
        <v>1</v>
      </c>
      <c r="Y91" s="16"/>
      <c r="Z91" s="13" t="str">
        <f ca="1">priceincross</f>
        <v/>
      </c>
      <c r="AA91" s="13" t="str">
        <f ca="1">priceoutcross</f>
        <v/>
      </c>
      <c r="AB91" s="13" t="str">
        <f t="shared" ca="1" si="26"/>
        <v/>
      </c>
      <c r="AC91" s="13" t="str">
        <f t="shared" ca="1" si="35"/>
        <v/>
      </c>
      <c r="AD91" s="13" t="str">
        <f t="shared" ca="1" si="36"/>
        <v/>
      </c>
      <c r="AE91" s="13">
        <f t="shared" ca="1" si="37"/>
        <v>1</v>
      </c>
      <c r="AG91" s="32" t="str">
        <f ca="1">IF(ROW(data!B91)&gt;fib+1,MIN(OFFSET(data!B91,0,0,-fib,1)),"")</f>
        <v/>
      </c>
      <c r="AH91" s="32" t="str">
        <f ca="1">IF(ROW(data!B91)&gt;fib+1,MAX(OFFSET(data!B91,0,0,-fib,1)),"")</f>
        <v/>
      </c>
      <c r="AI91" s="32" t="str">
        <f t="shared" ca="1" si="27"/>
        <v/>
      </c>
      <c r="AJ91" s="31" t="str">
        <f t="shared" ca="1" si="28"/>
        <v/>
      </c>
      <c r="AK91" s="31" t="str">
        <f t="shared" ca="1" si="29"/>
        <v/>
      </c>
      <c r="AL91" s="31" t="str">
        <f t="shared" ca="1" si="30"/>
        <v/>
      </c>
      <c r="AM91" s="31" t="str">
        <f t="shared" ca="1" si="31"/>
        <v/>
      </c>
      <c r="AO91" s="32">
        <f t="shared" ca="1" si="38"/>
        <v>0</v>
      </c>
      <c r="AP91" s="32">
        <f t="shared" ca="1" si="39"/>
        <v>0</v>
      </c>
      <c r="AQ91" s="32">
        <f t="shared" ca="1" si="40"/>
        <v>0</v>
      </c>
      <c r="AR91" s="32">
        <f t="shared" ca="1" si="41"/>
        <v>0</v>
      </c>
    </row>
    <row r="92" spans="1:44">
      <c r="A92" s="10">
        <v>37026</v>
      </c>
      <c r="B92" s="11" t="str">
        <f ca="1">IF(ROW(data!B92)&gt;singleSMA,AVERAGE(OFFSET(data!B92,0,0,-singleSMA,1)),"")</f>
        <v/>
      </c>
      <c r="C92" s="11" t="str">
        <f>IF(ROW(data!B90)&gt;singleSMA+2,IF(SIGN(data!B91-indicators!B91)&lt;&gt;SIGN(data!B90-indicators!B90),IF(SIGN(data!B91-indicators!B91)&gt;0,"BUY","SELL"),""),"")</f>
        <v/>
      </c>
      <c r="D92" s="11">
        <f ca="1">IF(ROW(data!B92)&gt;fastSMA,AVERAGE(OFFSET(data!B92,0,0,-fastSMA,1)),"")</f>
        <v>21.021000000000001</v>
      </c>
      <c r="E92" s="11" t="str">
        <f ca="1">IF(ROW(data!B92)&gt;slowSMA,AVERAGE(OFFSET(data!B92,0,0,-slowSMA,1)),"")</f>
        <v/>
      </c>
      <c r="F92" s="11" t="str">
        <f>IF(ROW(data!B92)&gt;MAX(fastSMA,slowSMA)+2,IF(SIGN(D91-E91)&lt;&gt;SIGN(D90-E90),IF(SIGN(D91-E91)&gt;0,"BUY","SELL"),""),"")</f>
        <v/>
      </c>
      <c r="G92" s="11"/>
      <c r="H92" s="11">
        <f>(data!B92/data!B91)-1</f>
        <v>-1.9308943089430874E-2</v>
      </c>
      <c r="I92" s="11">
        <f t="shared" si="21"/>
        <v>0</v>
      </c>
      <c r="J92" s="11">
        <f t="shared" si="22"/>
        <v>1.9308943089430874E-2</v>
      </c>
      <c r="K92" s="11">
        <f ca="1">IF(ROW(data!B92)&gt;rsi+1,100-100/(1+AVERAGE(OFFSET(I92,0,0,-rsi,1))/AVERAGE(OFFSET(J92,0,0,-rsi,1))),"")</f>
        <v>38.85979511921483</v>
      </c>
      <c r="L92" s="11"/>
      <c r="M92" s="11">
        <f t="shared" si="23"/>
        <v>0.98069105691056913</v>
      </c>
      <c r="N92" s="11">
        <f t="shared" ca="1" si="24"/>
        <v>0.94468918257464485</v>
      </c>
      <c r="S92" s="13" t="str">
        <f ca="1">pricein</f>
        <v/>
      </c>
      <c r="T92" s="13" t="str">
        <f ca="1">priceout</f>
        <v/>
      </c>
      <c r="U92" s="16" t="str">
        <f t="shared" ca="1" si="25"/>
        <v/>
      </c>
      <c r="V92" s="16" t="str">
        <f t="shared" ca="1" si="32"/>
        <v/>
      </c>
      <c r="W92" s="16" t="str">
        <f t="shared" ca="1" si="33"/>
        <v/>
      </c>
      <c r="X92" s="16">
        <f t="shared" ca="1" si="34"/>
        <v>1</v>
      </c>
      <c r="Y92" s="16"/>
      <c r="Z92" s="13" t="str">
        <f ca="1">priceincross</f>
        <v/>
      </c>
      <c r="AA92" s="13" t="str">
        <f ca="1">priceoutcross</f>
        <v/>
      </c>
      <c r="AB92" s="13" t="str">
        <f t="shared" ca="1" si="26"/>
        <v/>
      </c>
      <c r="AC92" s="13" t="str">
        <f t="shared" ca="1" si="35"/>
        <v/>
      </c>
      <c r="AD92" s="13" t="str">
        <f t="shared" ca="1" si="36"/>
        <v/>
      </c>
      <c r="AE92" s="13">
        <f t="shared" ca="1" si="37"/>
        <v>1</v>
      </c>
      <c r="AG92" s="32" t="str">
        <f ca="1">IF(ROW(data!B92)&gt;fib+1,MIN(OFFSET(data!B92,0,0,-fib,1)),"")</f>
        <v/>
      </c>
      <c r="AH92" s="32" t="str">
        <f ca="1">IF(ROW(data!B92)&gt;fib+1,MAX(OFFSET(data!B92,0,0,-fib,1)),"")</f>
        <v/>
      </c>
      <c r="AI92" s="32" t="str">
        <f t="shared" ca="1" si="27"/>
        <v/>
      </c>
      <c r="AJ92" s="31" t="str">
        <f t="shared" ca="1" si="28"/>
        <v/>
      </c>
      <c r="AK92" s="31" t="str">
        <f t="shared" ca="1" si="29"/>
        <v/>
      </c>
      <c r="AL92" s="31" t="str">
        <f t="shared" ca="1" si="30"/>
        <v/>
      </c>
      <c r="AM92" s="31" t="str">
        <f t="shared" ca="1" si="31"/>
        <v/>
      </c>
      <c r="AO92" s="32">
        <f t="shared" ca="1" si="38"/>
        <v>0</v>
      </c>
      <c r="AP92" s="32">
        <f t="shared" ca="1" si="39"/>
        <v>0</v>
      </c>
      <c r="AQ92" s="32">
        <f t="shared" ca="1" si="40"/>
        <v>0</v>
      </c>
      <c r="AR92" s="32">
        <f t="shared" ca="1" si="41"/>
        <v>0</v>
      </c>
    </row>
    <row r="93" spans="1:44">
      <c r="A93" s="10">
        <v>37027</v>
      </c>
      <c r="B93" s="11" t="str">
        <f ca="1">IF(ROW(data!B93)&gt;singleSMA,AVERAGE(OFFSET(data!B93,0,0,-singleSMA,1)),"")</f>
        <v/>
      </c>
      <c r="C93" s="11" t="str">
        <f>IF(ROW(data!B91)&gt;singleSMA+2,IF(SIGN(data!B92-indicators!B92)&lt;&gt;SIGN(data!B91-indicators!B91),IF(SIGN(data!B92-indicators!B92)&gt;0,"BUY","SELL"),""),"")</f>
        <v/>
      </c>
      <c r="D93" s="11">
        <f ca="1">IF(ROW(data!B93)&gt;fastSMA,AVERAGE(OFFSET(data!B93,0,0,-fastSMA,1)),"")</f>
        <v>20.947499999999998</v>
      </c>
      <c r="E93" s="11" t="str">
        <f ca="1">IF(ROW(data!B93)&gt;slowSMA,AVERAGE(OFFSET(data!B93,0,0,-slowSMA,1)),"")</f>
        <v/>
      </c>
      <c r="F93" s="11" t="str">
        <f>IF(ROW(data!B93)&gt;MAX(fastSMA,slowSMA)+2,IF(SIGN(D92-E92)&lt;&gt;SIGN(D91-E91),IF(SIGN(D92-E92)&gt;0,"BUY","SELL"),""),"")</f>
        <v/>
      </c>
      <c r="G93" s="11"/>
      <c r="H93" s="11">
        <f>(data!B93/data!B92)-1</f>
        <v>1.3989637305699354E-2</v>
      </c>
      <c r="I93" s="11">
        <f t="shared" si="21"/>
        <v>1.3989637305699354E-2</v>
      </c>
      <c r="J93" s="11">
        <f t="shared" si="22"/>
        <v>0</v>
      </c>
      <c r="K93" s="11">
        <f ca="1">IF(ROW(data!B93)&gt;rsi+1,100-100/(1+AVERAGE(OFFSET(I93,0,0,-rsi,1))/AVERAGE(OFFSET(J93,0,0,-rsi,1))),"")</f>
        <v>34.604177371917629</v>
      </c>
      <c r="L93" s="11"/>
      <c r="M93" s="11">
        <f t="shared" si="23"/>
        <v>1.0139896373056994</v>
      </c>
      <c r="N93" s="11">
        <f t="shared" ca="1" si="24"/>
        <v>0.93013307984790849</v>
      </c>
      <c r="S93" s="13" t="str">
        <f ca="1">pricein</f>
        <v/>
      </c>
      <c r="T93" s="13" t="str">
        <f ca="1">priceout</f>
        <v/>
      </c>
      <c r="U93" s="16" t="str">
        <f t="shared" ca="1" si="25"/>
        <v/>
      </c>
      <c r="V93" s="16" t="str">
        <f t="shared" ca="1" si="32"/>
        <v/>
      </c>
      <c r="W93" s="16" t="str">
        <f t="shared" ca="1" si="33"/>
        <v/>
      </c>
      <c r="X93" s="16">
        <f t="shared" ca="1" si="34"/>
        <v>1</v>
      </c>
      <c r="Y93" s="16"/>
      <c r="Z93" s="13" t="str">
        <f ca="1">priceincross</f>
        <v/>
      </c>
      <c r="AA93" s="13" t="str">
        <f ca="1">priceoutcross</f>
        <v/>
      </c>
      <c r="AB93" s="13" t="str">
        <f t="shared" ca="1" si="26"/>
        <v/>
      </c>
      <c r="AC93" s="13" t="str">
        <f t="shared" ca="1" si="35"/>
        <v/>
      </c>
      <c r="AD93" s="13" t="str">
        <f t="shared" ca="1" si="36"/>
        <v/>
      </c>
      <c r="AE93" s="13">
        <f t="shared" ca="1" si="37"/>
        <v>1</v>
      </c>
      <c r="AG93" s="32" t="str">
        <f ca="1">IF(ROW(data!B93)&gt;fib+1,MIN(OFFSET(data!B93,0,0,-fib,1)),"")</f>
        <v/>
      </c>
      <c r="AH93" s="32" t="str">
        <f ca="1">IF(ROW(data!B93)&gt;fib+1,MAX(OFFSET(data!B93,0,0,-fib,1)),"")</f>
        <v/>
      </c>
      <c r="AI93" s="32" t="str">
        <f t="shared" ca="1" si="27"/>
        <v/>
      </c>
      <c r="AJ93" s="31" t="str">
        <f t="shared" ca="1" si="28"/>
        <v/>
      </c>
      <c r="AK93" s="31" t="str">
        <f t="shared" ca="1" si="29"/>
        <v/>
      </c>
      <c r="AL93" s="31" t="str">
        <f t="shared" ca="1" si="30"/>
        <v/>
      </c>
      <c r="AM93" s="31" t="str">
        <f t="shared" ca="1" si="31"/>
        <v/>
      </c>
      <c r="AO93" s="32">
        <f t="shared" ca="1" si="38"/>
        <v>0</v>
      </c>
      <c r="AP93" s="32">
        <f t="shared" ca="1" si="39"/>
        <v>0</v>
      </c>
      <c r="AQ93" s="32">
        <f t="shared" ca="1" si="40"/>
        <v>0</v>
      </c>
      <c r="AR93" s="32">
        <f t="shared" ca="1" si="41"/>
        <v>0</v>
      </c>
    </row>
    <row r="94" spans="1:44">
      <c r="A94" s="10">
        <v>37028</v>
      </c>
      <c r="B94" s="11" t="str">
        <f ca="1">IF(ROW(data!B94)&gt;singleSMA,AVERAGE(OFFSET(data!B94,0,0,-singleSMA,1)),"")</f>
        <v/>
      </c>
      <c r="C94" s="11" t="str">
        <f>IF(ROW(data!B92)&gt;singleSMA+2,IF(SIGN(data!B93-indicators!B93)&lt;&gt;SIGN(data!B92-indicators!B92),IF(SIGN(data!B93-indicators!B93)&gt;0,"BUY","SELL"),""),"")</f>
        <v/>
      </c>
      <c r="D94" s="11">
        <f ca="1">IF(ROW(data!B94)&gt;fastSMA,AVERAGE(OFFSET(data!B94,0,0,-fastSMA,1)),"")</f>
        <v>20.848000000000003</v>
      </c>
      <c r="E94" s="11" t="str">
        <f ca="1">IF(ROW(data!B94)&gt;slowSMA,AVERAGE(OFFSET(data!B94,0,0,-slowSMA,1)),"")</f>
        <v/>
      </c>
      <c r="F94" s="11" t="str">
        <f>IF(ROW(data!B94)&gt;MAX(fastSMA,slowSMA)+2,IF(SIGN(D93-E93)&lt;&gt;SIGN(D92-E92),IF(SIGN(D93-E93)&gt;0,"BUY","SELL"),""),"")</f>
        <v/>
      </c>
      <c r="G94" s="11"/>
      <c r="H94" s="11">
        <f>(data!B94/data!B93)-1</f>
        <v>1.073071027082273E-2</v>
      </c>
      <c r="I94" s="11">
        <f t="shared" si="21"/>
        <v>1.073071027082273E-2</v>
      </c>
      <c r="J94" s="11">
        <f t="shared" si="22"/>
        <v>0</v>
      </c>
      <c r="K94" s="11">
        <f ca="1">IF(ROW(data!B94)&gt;rsi+1,100-100/(1+AVERAGE(OFFSET(I94,0,0,-rsi,1))/AVERAGE(OFFSET(J94,0,0,-rsi,1))),"")</f>
        <v>26.92231858481972</v>
      </c>
      <c r="L94" s="11"/>
      <c r="M94" s="11">
        <f t="shared" si="23"/>
        <v>1.0107307102708227</v>
      </c>
      <c r="N94" s="11">
        <f t="shared" ca="1" si="24"/>
        <v>0.90858980248047772</v>
      </c>
      <c r="S94" s="13" t="str">
        <f ca="1">pricein</f>
        <v/>
      </c>
      <c r="T94" s="13" t="str">
        <f ca="1">priceout</f>
        <v/>
      </c>
      <c r="U94" s="16" t="str">
        <f t="shared" ca="1" si="25"/>
        <v/>
      </c>
      <c r="V94" s="16" t="str">
        <f t="shared" ca="1" si="32"/>
        <v/>
      </c>
      <c r="W94" s="16" t="str">
        <f t="shared" ca="1" si="33"/>
        <v/>
      </c>
      <c r="X94" s="16">
        <f t="shared" ca="1" si="34"/>
        <v>1</v>
      </c>
      <c r="Y94" s="16"/>
      <c r="Z94" s="13" t="str">
        <f ca="1">priceincross</f>
        <v/>
      </c>
      <c r="AA94" s="13" t="str">
        <f ca="1">priceoutcross</f>
        <v/>
      </c>
      <c r="AB94" s="13" t="str">
        <f t="shared" ca="1" si="26"/>
        <v/>
      </c>
      <c r="AC94" s="13" t="str">
        <f t="shared" ca="1" si="35"/>
        <v/>
      </c>
      <c r="AD94" s="13" t="str">
        <f t="shared" ca="1" si="36"/>
        <v/>
      </c>
      <c r="AE94" s="13">
        <f t="shared" ca="1" si="37"/>
        <v>1</v>
      </c>
      <c r="AG94" s="32" t="str">
        <f ca="1">IF(ROW(data!B94)&gt;fib+1,MIN(OFFSET(data!B94,0,0,-fib,1)),"")</f>
        <v/>
      </c>
      <c r="AH94" s="32" t="str">
        <f ca="1">IF(ROW(data!B94)&gt;fib+1,MAX(OFFSET(data!B94,0,0,-fib,1)),"")</f>
        <v/>
      </c>
      <c r="AI94" s="32" t="str">
        <f t="shared" ca="1" si="27"/>
        <v/>
      </c>
      <c r="AJ94" s="31" t="str">
        <f t="shared" ca="1" si="28"/>
        <v/>
      </c>
      <c r="AK94" s="31" t="str">
        <f t="shared" ca="1" si="29"/>
        <v/>
      </c>
      <c r="AL94" s="31" t="str">
        <f t="shared" ca="1" si="30"/>
        <v/>
      </c>
      <c r="AM94" s="31" t="str">
        <f t="shared" ca="1" si="31"/>
        <v/>
      </c>
      <c r="AO94" s="32">
        <f t="shared" ca="1" si="38"/>
        <v>0</v>
      </c>
      <c r="AP94" s="32">
        <f t="shared" ca="1" si="39"/>
        <v>0</v>
      </c>
      <c r="AQ94" s="32">
        <f t="shared" ca="1" si="40"/>
        <v>0</v>
      </c>
      <c r="AR94" s="32">
        <f t="shared" ca="1" si="41"/>
        <v>0</v>
      </c>
    </row>
    <row r="95" spans="1:44">
      <c r="A95" s="10">
        <v>37029</v>
      </c>
      <c r="B95" s="11" t="str">
        <f ca="1">IF(ROW(data!B95)&gt;singleSMA,AVERAGE(OFFSET(data!B95,0,0,-singleSMA,1)),"")</f>
        <v/>
      </c>
      <c r="C95" s="11" t="str">
        <f>IF(ROW(data!B93)&gt;singleSMA+2,IF(SIGN(data!B94-indicators!B94)&lt;&gt;SIGN(data!B93-indicators!B93),IF(SIGN(data!B94-indicators!B94)&gt;0,"BUY","SELL"),""),"")</f>
        <v/>
      </c>
      <c r="D95" s="11">
        <f ca="1">IF(ROW(data!B95)&gt;fastSMA,AVERAGE(OFFSET(data!B95,0,0,-fastSMA,1)),"")</f>
        <v>20.814999999999998</v>
      </c>
      <c r="E95" s="11" t="str">
        <f ca="1">IF(ROW(data!B95)&gt;slowSMA,AVERAGE(OFFSET(data!B95,0,0,-slowSMA,1)),"")</f>
        <v/>
      </c>
      <c r="F95" s="11" t="str">
        <f>IF(ROW(data!B95)&gt;MAX(fastSMA,slowSMA)+2,IF(SIGN(D94-E94)&lt;&gt;SIGN(D93-E93),IF(SIGN(D94-E94)&gt;0,"BUY","SELL"),""),"")</f>
        <v/>
      </c>
      <c r="G95" s="11"/>
      <c r="H95" s="11">
        <f>(data!B95/data!B94)-1</f>
        <v>6.0161779575328422E-2</v>
      </c>
      <c r="I95" s="11">
        <f t="shared" si="21"/>
        <v>6.0161779575328422E-2</v>
      </c>
      <c r="J95" s="11">
        <f t="shared" si="22"/>
        <v>0</v>
      </c>
      <c r="K95" s="11">
        <f ca="1">IF(ROW(data!B95)&gt;rsi+1,100-100/(1+AVERAGE(OFFSET(I95,0,0,-rsi,1))/AVERAGE(OFFSET(J95,0,0,-rsi,1))),"")</f>
        <v>44.651442530759383</v>
      </c>
      <c r="L95" s="11"/>
      <c r="M95" s="11">
        <f t="shared" si="23"/>
        <v>1.0601617795753284</v>
      </c>
      <c r="N95" s="11">
        <f t="shared" ca="1" si="24"/>
        <v>0.96948682385575558</v>
      </c>
      <c r="S95" s="13" t="str">
        <f ca="1">pricein</f>
        <v/>
      </c>
      <c r="T95" s="13" t="str">
        <f ca="1">priceout</f>
        <v/>
      </c>
      <c r="U95" s="16" t="str">
        <f t="shared" ca="1" si="25"/>
        <v/>
      </c>
      <c r="V95" s="16" t="str">
        <f t="shared" ca="1" si="32"/>
        <v/>
      </c>
      <c r="W95" s="16" t="str">
        <f t="shared" ca="1" si="33"/>
        <v/>
      </c>
      <c r="X95" s="16">
        <f t="shared" ca="1" si="34"/>
        <v>1</v>
      </c>
      <c r="Y95" s="16"/>
      <c r="Z95" s="13" t="str">
        <f ca="1">priceincross</f>
        <v/>
      </c>
      <c r="AA95" s="13" t="str">
        <f ca="1">priceoutcross</f>
        <v/>
      </c>
      <c r="AB95" s="13" t="str">
        <f t="shared" ca="1" si="26"/>
        <v/>
      </c>
      <c r="AC95" s="13" t="str">
        <f t="shared" ca="1" si="35"/>
        <v/>
      </c>
      <c r="AD95" s="13" t="str">
        <f t="shared" ca="1" si="36"/>
        <v/>
      </c>
      <c r="AE95" s="13">
        <f t="shared" ca="1" si="37"/>
        <v>1</v>
      </c>
      <c r="AG95" s="32" t="str">
        <f ca="1">IF(ROW(data!B95)&gt;fib+1,MIN(OFFSET(data!B95,0,0,-fib,1)),"")</f>
        <v/>
      </c>
      <c r="AH95" s="32" t="str">
        <f ca="1">IF(ROW(data!B95)&gt;fib+1,MAX(OFFSET(data!B95,0,0,-fib,1)),"")</f>
        <v/>
      </c>
      <c r="AI95" s="32" t="str">
        <f t="shared" ca="1" si="27"/>
        <v/>
      </c>
      <c r="AJ95" s="31" t="str">
        <f t="shared" ca="1" si="28"/>
        <v/>
      </c>
      <c r="AK95" s="31" t="str">
        <f t="shared" ca="1" si="29"/>
        <v/>
      </c>
      <c r="AL95" s="31" t="str">
        <f t="shared" ca="1" si="30"/>
        <v/>
      </c>
      <c r="AM95" s="31" t="str">
        <f t="shared" ca="1" si="31"/>
        <v/>
      </c>
      <c r="AO95" s="32">
        <f t="shared" ca="1" si="38"/>
        <v>0</v>
      </c>
      <c r="AP95" s="32">
        <f t="shared" ca="1" si="39"/>
        <v>0</v>
      </c>
      <c r="AQ95" s="32">
        <f t="shared" ca="1" si="40"/>
        <v>0</v>
      </c>
      <c r="AR95" s="32">
        <f t="shared" ca="1" si="41"/>
        <v>0</v>
      </c>
    </row>
    <row r="96" spans="1:44">
      <c r="A96" s="10">
        <v>37032</v>
      </c>
      <c r="B96" s="11" t="str">
        <f ca="1">IF(ROW(data!B96)&gt;singleSMA,AVERAGE(OFFSET(data!B96,0,0,-singleSMA,1)),"")</f>
        <v/>
      </c>
      <c r="C96" s="11" t="str">
        <f>IF(ROW(data!B94)&gt;singleSMA+2,IF(SIGN(data!B95-indicators!B95)&lt;&gt;SIGN(data!B94-indicators!B94),IF(SIGN(data!B95-indicators!B95)&gt;0,"BUY","SELL"),""),"")</f>
        <v/>
      </c>
      <c r="D96" s="11">
        <f ca="1">IF(ROW(data!B96)&gt;fastSMA,AVERAGE(OFFSET(data!B96,0,0,-fastSMA,1)),"")</f>
        <v>20.802</v>
      </c>
      <c r="E96" s="11" t="str">
        <f ca="1">IF(ROW(data!B96)&gt;slowSMA,AVERAGE(OFFSET(data!B96,0,0,-slowSMA,1)),"")</f>
        <v/>
      </c>
      <c r="F96" s="11" t="str">
        <f>IF(ROW(data!B96)&gt;MAX(fastSMA,slowSMA)+2,IF(SIGN(D95-E95)&lt;&gt;SIGN(D94-E94),IF(SIGN(D95-E95)&gt;0,"BUY","SELL"),""),"")</f>
        <v/>
      </c>
      <c r="G96" s="11"/>
      <c r="H96" s="11">
        <f>(data!B96/data!B95)-1</f>
        <v>2.0505484024797349E-2</v>
      </c>
      <c r="I96" s="11">
        <f t="shared" si="21"/>
        <v>2.0505484024797349E-2</v>
      </c>
      <c r="J96" s="11">
        <f t="shared" si="22"/>
        <v>0</v>
      </c>
      <c r="K96" s="11">
        <f ca="1">IF(ROW(data!B96)&gt;rsi+1,100-100/(1+AVERAGE(OFFSET(I96,0,0,-rsi,1))/AVERAGE(OFFSET(J96,0,0,-rsi,1))),"")</f>
        <v>48.473460555052348</v>
      </c>
      <c r="L96" s="11"/>
      <c r="M96" s="11">
        <f t="shared" si="23"/>
        <v>1.0205054840247973</v>
      </c>
      <c r="N96" s="11">
        <f t="shared" ca="1" si="24"/>
        <v>0.98799630655586301</v>
      </c>
      <c r="S96" s="13" t="str">
        <f ca="1">pricein</f>
        <v/>
      </c>
      <c r="T96" s="13" t="str">
        <f ca="1">priceout</f>
        <v/>
      </c>
      <c r="U96" s="16" t="str">
        <f t="shared" ca="1" si="25"/>
        <v/>
      </c>
      <c r="V96" s="16" t="str">
        <f t="shared" ca="1" si="32"/>
        <v/>
      </c>
      <c r="W96" s="16" t="str">
        <f t="shared" ca="1" si="33"/>
        <v/>
      </c>
      <c r="X96" s="16">
        <f t="shared" ca="1" si="34"/>
        <v>1</v>
      </c>
      <c r="Y96" s="16"/>
      <c r="Z96" s="13" t="str">
        <f ca="1">priceincross</f>
        <v/>
      </c>
      <c r="AA96" s="13" t="str">
        <f ca="1">priceoutcross</f>
        <v/>
      </c>
      <c r="AB96" s="13" t="str">
        <f t="shared" ca="1" si="26"/>
        <v/>
      </c>
      <c r="AC96" s="13" t="str">
        <f t="shared" ca="1" si="35"/>
        <v/>
      </c>
      <c r="AD96" s="13" t="str">
        <f t="shared" ca="1" si="36"/>
        <v/>
      </c>
      <c r="AE96" s="13">
        <f t="shared" ca="1" si="37"/>
        <v>1</v>
      </c>
      <c r="AG96" s="32" t="str">
        <f ca="1">IF(ROW(data!B96)&gt;fib+1,MIN(OFFSET(data!B96,0,0,-fib,1)),"")</f>
        <v/>
      </c>
      <c r="AH96" s="32" t="str">
        <f ca="1">IF(ROW(data!B96)&gt;fib+1,MAX(OFFSET(data!B96,0,0,-fib,1)),"")</f>
        <v/>
      </c>
      <c r="AI96" s="32" t="str">
        <f t="shared" ca="1" si="27"/>
        <v/>
      </c>
      <c r="AJ96" s="31" t="str">
        <f t="shared" ca="1" si="28"/>
        <v/>
      </c>
      <c r="AK96" s="31" t="str">
        <f t="shared" ca="1" si="29"/>
        <v/>
      </c>
      <c r="AL96" s="31" t="str">
        <f t="shared" ca="1" si="30"/>
        <v/>
      </c>
      <c r="AM96" s="31" t="str">
        <f t="shared" ca="1" si="31"/>
        <v/>
      </c>
      <c r="AO96" s="32">
        <f t="shared" ca="1" si="38"/>
        <v>0</v>
      </c>
      <c r="AP96" s="32">
        <f t="shared" ca="1" si="39"/>
        <v>0</v>
      </c>
      <c r="AQ96" s="32">
        <f t="shared" ca="1" si="40"/>
        <v>0</v>
      </c>
      <c r="AR96" s="32">
        <f t="shared" ca="1" si="41"/>
        <v>0</v>
      </c>
    </row>
    <row r="97" spans="1:44">
      <c r="A97" s="10">
        <v>37033</v>
      </c>
      <c r="B97" s="11" t="str">
        <f ca="1">IF(ROW(data!B97)&gt;singleSMA,AVERAGE(OFFSET(data!B97,0,0,-singleSMA,1)),"")</f>
        <v/>
      </c>
      <c r="C97" s="11" t="str">
        <f>IF(ROW(data!B95)&gt;singleSMA+2,IF(SIGN(data!B96-indicators!B96)&lt;&gt;SIGN(data!B95-indicators!B95),IF(SIGN(data!B96-indicators!B96)&gt;0,"BUY","SELL"),""),"")</f>
        <v/>
      </c>
      <c r="D97" s="11">
        <f ca="1">IF(ROW(data!B97)&gt;fastSMA,AVERAGE(OFFSET(data!B97,0,0,-fastSMA,1)),"")</f>
        <v>20.78</v>
      </c>
      <c r="E97" s="11" t="str">
        <f ca="1">IF(ROW(data!B97)&gt;slowSMA,AVERAGE(OFFSET(data!B97,0,0,-slowSMA,1)),"")</f>
        <v/>
      </c>
      <c r="F97" s="11" t="str">
        <f>IF(ROW(data!B97)&gt;MAX(fastSMA,slowSMA)+2,IF(SIGN(D96-E96)&lt;&gt;SIGN(D95-E95),IF(SIGN(D96-E96)&gt;0,"BUY","SELL"),""),"")</f>
        <v/>
      </c>
      <c r="G97" s="11"/>
      <c r="H97" s="11">
        <f>(data!B97/data!B96)-1</f>
        <v>-1.3084112149532645E-2</v>
      </c>
      <c r="I97" s="11">
        <f t="shared" si="21"/>
        <v>0</v>
      </c>
      <c r="J97" s="11">
        <f t="shared" si="22"/>
        <v>1.3084112149532645E-2</v>
      </c>
      <c r="K97" s="11">
        <f ca="1">IF(ROW(data!B97)&gt;rsi+1,100-100/(1+AVERAGE(OFFSET(I97,0,0,-rsi,1))/AVERAGE(OFFSET(J97,0,0,-rsi,1))),"")</f>
        <v>47.034998015647453</v>
      </c>
      <c r="L97" s="11"/>
      <c r="M97" s="11">
        <f t="shared" si="23"/>
        <v>0.98691588785046735</v>
      </c>
      <c r="N97" s="11">
        <f t="shared" ca="1" si="24"/>
        <v>0.97959183673469385</v>
      </c>
      <c r="S97" s="13" t="str">
        <f ca="1">pricein</f>
        <v/>
      </c>
      <c r="T97" s="13" t="str">
        <f ca="1">priceout</f>
        <v/>
      </c>
      <c r="U97" s="16" t="str">
        <f t="shared" ca="1" si="25"/>
        <v/>
      </c>
      <c r="V97" s="16" t="str">
        <f t="shared" ca="1" si="32"/>
        <v/>
      </c>
      <c r="W97" s="16" t="str">
        <f t="shared" ca="1" si="33"/>
        <v/>
      </c>
      <c r="X97" s="16">
        <f t="shared" ca="1" si="34"/>
        <v>1</v>
      </c>
      <c r="Y97" s="16"/>
      <c r="Z97" s="13" t="str">
        <f ca="1">priceincross</f>
        <v/>
      </c>
      <c r="AA97" s="13" t="str">
        <f ca="1">priceoutcross</f>
        <v/>
      </c>
      <c r="AB97" s="13" t="str">
        <f t="shared" ca="1" si="26"/>
        <v/>
      </c>
      <c r="AC97" s="13" t="str">
        <f t="shared" ca="1" si="35"/>
        <v/>
      </c>
      <c r="AD97" s="13" t="str">
        <f t="shared" ca="1" si="36"/>
        <v/>
      </c>
      <c r="AE97" s="13">
        <f t="shared" ca="1" si="37"/>
        <v>1</v>
      </c>
      <c r="AG97" s="32" t="str">
        <f ca="1">IF(ROW(data!B97)&gt;fib+1,MIN(OFFSET(data!B97,0,0,-fib,1)),"")</f>
        <v/>
      </c>
      <c r="AH97" s="32" t="str">
        <f ca="1">IF(ROW(data!B97)&gt;fib+1,MAX(OFFSET(data!B97,0,0,-fib,1)),"")</f>
        <v/>
      </c>
      <c r="AI97" s="32" t="str">
        <f t="shared" ca="1" si="27"/>
        <v/>
      </c>
      <c r="AJ97" s="31" t="str">
        <f t="shared" ca="1" si="28"/>
        <v/>
      </c>
      <c r="AK97" s="31" t="str">
        <f t="shared" ca="1" si="29"/>
        <v/>
      </c>
      <c r="AL97" s="31" t="str">
        <f t="shared" ca="1" si="30"/>
        <v/>
      </c>
      <c r="AM97" s="31" t="str">
        <f t="shared" ca="1" si="31"/>
        <v/>
      </c>
      <c r="AO97" s="32">
        <f t="shared" ca="1" si="38"/>
        <v>0</v>
      </c>
      <c r="AP97" s="32">
        <f t="shared" ca="1" si="39"/>
        <v>0</v>
      </c>
      <c r="AQ97" s="32">
        <f t="shared" ca="1" si="40"/>
        <v>0</v>
      </c>
      <c r="AR97" s="32">
        <f t="shared" ca="1" si="41"/>
        <v>0</v>
      </c>
    </row>
    <row r="98" spans="1:44">
      <c r="A98" s="10">
        <v>37034</v>
      </c>
      <c r="B98" s="11" t="str">
        <f ca="1">IF(ROW(data!B98)&gt;singleSMA,AVERAGE(OFFSET(data!B98,0,0,-singleSMA,1)),"")</f>
        <v/>
      </c>
      <c r="C98" s="11" t="str">
        <f>IF(ROW(data!B96)&gt;singleSMA+2,IF(SIGN(data!B97-indicators!B97)&lt;&gt;SIGN(data!B96-indicators!B96),IF(SIGN(data!B97-indicators!B97)&gt;0,"BUY","SELL"),""),"")</f>
        <v/>
      </c>
      <c r="D98" s="11">
        <f ca="1">IF(ROW(data!B98)&gt;fastSMA,AVERAGE(OFFSET(data!B98,0,0,-fastSMA,1)),"")</f>
        <v>20.805</v>
      </c>
      <c r="E98" s="11" t="str">
        <f ca="1">IF(ROW(data!B98)&gt;slowSMA,AVERAGE(OFFSET(data!B98,0,0,-slowSMA,1)),"")</f>
        <v/>
      </c>
      <c r="F98" s="11" t="str">
        <f>IF(ROW(data!B98)&gt;MAX(fastSMA,slowSMA)+2,IF(SIGN(D97-E97)&lt;&gt;SIGN(D96-E96),IF(SIGN(D97-E97)&gt;0,"BUY","SELL"),""),"")</f>
        <v/>
      </c>
      <c r="G98" s="11"/>
      <c r="H98" s="11">
        <f>(data!B98/data!B97)-1</f>
        <v>2.2727272727272707E-2</v>
      </c>
      <c r="I98" s="11">
        <f t="shared" si="21"/>
        <v>2.2727272727272707E-2</v>
      </c>
      <c r="J98" s="11">
        <f t="shared" si="22"/>
        <v>0</v>
      </c>
      <c r="K98" s="11">
        <f ca="1">IF(ROW(data!B98)&gt;rsi+1,100-100/(1+AVERAGE(OFFSET(I98,0,0,-rsi,1))/AVERAGE(OFFSET(J98,0,0,-rsi,1))),"")</f>
        <v>54.733280389540596</v>
      </c>
      <c r="L98" s="11"/>
      <c r="M98" s="11">
        <f t="shared" si="23"/>
        <v>1.0227272727272727</v>
      </c>
      <c r="N98" s="11">
        <f t="shared" ca="1" si="24"/>
        <v>1.0236966824644549</v>
      </c>
      <c r="S98" s="13" t="str">
        <f ca="1">pricein</f>
        <v/>
      </c>
      <c r="T98" s="13" t="str">
        <f ca="1">priceout</f>
        <v/>
      </c>
      <c r="U98" s="16" t="str">
        <f t="shared" ca="1" si="25"/>
        <v/>
      </c>
      <c r="V98" s="16" t="str">
        <f t="shared" ca="1" si="32"/>
        <v/>
      </c>
      <c r="W98" s="16" t="str">
        <f t="shared" ca="1" si="33"/>
        <v/>
      </c>
      <c r="X98" s="16">
        <f t="shared" ca="1" si="34"/>
        <v>1</v>
      </c>
      <c r="Y98" s="16"/>
      <c r="Z98" s="13" t="str">
        <f ca="1">priceincross</f>
        <v/>
      </c>
      <c r="AA98" s="13" t="str">
        <f ca="1">priceoutcross</f>
        <v/>
      </c>
      <c r="AB98" s="13" t="str">
        <f t="shared" ca="1" si="26"/>
        <v/>
      </c>
      <c r="AC98" s="13" t="str">
        <f t="shared" ca="1" si="35"/>
        <v/>
      </c>
      <c r="AD98" s="13" t="str">
        <f t="shared" ca="1" si="36"/>
        <v/>
      </c>
      <c r="AE98" s="13">
        <f t="shared" ca="1" si="37"/>
        <v>1</v>
      </c>
      <c r="AG98" s="32" t="str">
        <f ca="1">IF(ROW(data!B98)&gt;fib+1,MIN(OFFSET(data!B98,0,0,-fib,1)),"")</f>
        <v/>
      </c>
      <c r="AH98" s="32" t="str">
        <f ca="1">IF(ROW(data!B98)&gt;fib+1,MAX(OFFSET(data!B98,0,0,-fib,1)),"")</f>
        <v/>
      </c>
      <c r="AI98" s="32" t="str">
        <f t="shared" ca="1" si="27"/>
        <v/>
      </c>
      <c r="AJ98" s="31" t="str">
        <f t="shared" ca="1" si="28"/>
        <v/>
      </c>
      <c r="AK98" s="31" t="str">
        <f t="shared" ca="1" si="29"/>
        <v/>
      </c>
      <c r="AL98" s="31" t="str">
        <f t="shared" ca="1" si="30"/>
        <v/>
      </c>
      <c r="AM98" s="31" t="str">
        <f t="shared" ca="1" si="31"/>
        <v/>
      </c>
      <c r="AO98" s="32">
        <f t="shared" ca="1" si="38"/>
        <v>0</v>
      </c>
      <c r="AP98" s="32">
        <f t="shared" ca="1" si="39"/>
        <v>0</v>
      </c>
      <c r="AQ98" s="32">
        <f t="shared" ca="1" si="40"/>
        <v>0</v>
      </c>
      <c r="AR98" s="32">
        <f t="shared" ca="1" si="41"/>
        <v>0</v>
      </c>
    </row>
    <row r="99" spans="1:44">
      <c r="A99" s="10">
        <v>37035</v>
      </c>
      <c r="B99" s="11" t="str">
        <f ca="1">IF(ROW(data!B99)&gt;singleSMA,AVERAGE(OFFSET(data!B99,0,0,-singleSMA,1)),"")</f>
        <v/>
      </c>
      <c r="C99" s="11" t="str">
        <f>IF(ROW(data!B97)&gt;singleSMA+2,IF(SIGN(data!B98-indicators!B98)&lt;&gt;SIGN(data!B97-indicators!B97),IF(SIGN(data!B98-indicators!B98)&gt;0,"BUY","SELL"),""),"")</f>
        <v/>
      </c>
      <c r="D99" s="11">
        <f ca="1">IF(ROW(data!B99)&gt;fastSMA,AVERAGE(OFFSET(data!B99,0,0,-fastSMA,1)),"")</f>
        <v>20.826999999999998</v>
      </c>
      <c r="E99" s="11" t="str">
        <f ca="1">IF(ROW(data!B99)&gt;slowSMA,AVERAGE(OFFSET(data!B99,0,0,-slowSMA,1)),"")</f>
        <v/>
      </c>
      <c r="F99" s="11" t="str">
        <f>IF(ROW(data!B99)&gt;MAX(fastSMA,slowSMA)+2,IF(SIGN(D98-E98)&lt;&gt;SIGN(D97-E97),IF(SIGN(D98-E98)&gt;0,"BUY","SELL"),""),"")</f>
        <v/>
      </c>
      <c r="G99" s="11"/>
      <c r="H99" s="11">
        <f>(data!B99/data!B98)-1</f>
        <v>1.8518518518517713E-3</v>
      </c>
      <c r="I99" s="11">
        <f t="shared" si="21"/>
        <v>1.8518518518517713E-3</v>
      </c>
      <c r="J99" s="11">
        <f t="shared" si="22"/>
        <v>0</v>
      </c>
      <c r="K99" s="11">
        <f ca="1">IF(ROW(data!B99)&gt;rsi+1,100-100/(1+AVERAGE(OFFSET(I99,0,0,-rsi,1))/AVERAGE(OFFSET(J99,0,0,-rsi,1))),"")</f>
        <v>54.272778982016206</v>
      </c>
      <c r="L99" s="11"/>
      <c r="M99" s="11">
        <f t="shared" si="23"/>
        <v>1.0018518518518518</v>
      </c>
      <c r="N99" s="11">
        <f t="shared" ca="1" si="24"/>
        <v>1.020754716981132</v>
      </c>
      <c r="S99" s="13" t="str">
        <f ca="1">pricein</f>
        <v/>
      </c>
      <c r="T99" s="13" t="str">
        <f ca="1">priceout</f>
        <v/>
      </c>
      <c r="U99" s="16" t="str">
        <f t="shared" ca="1" si="25"/>
        <v/>
      </c>
      <c r="V99" s="16" t="str">
        <f t="shared" ca="1" si="32"/>
        <v/>
      </c>
      <c r="W99" s="16" t="str">
        <f t="shared" ca="1" si="33"/>
        <v/>
      </c>
      <c r="X99" s="16">
        <f t="shared" ca="1" si="34"/>
        <v>1</v>
      </c>
      <c r="Y99" s="16"/>
      <c r="Z99" s="13" t="str">
        <f ca="1">priceincross</f>
        <v/>
      </c>
      <c r="AA99" s="13" t="str">
        <f ca="1">priceoutcross</f>
        <v/>
      </c>
      <c r="AB99" s="13" t="str">
        <f t="shared" ca="1" si="26"/>
        <v/>
      </c>
      <c r="AC99" s="13" t="str">
        <f t="shared" ca="1" si="35"/>
        <v/>
      </c>
      <c r="AD99" s="13" t="str">
        <f t="shared" ca="1" si="36"/>
        <v/>
      </c>
      <c r="AE99" s="13">
        <f t="shared" ca="1" si="37"/>
        <v>1</v>
      </c>
      <c r="AG99" s="32" t="str">
        <f ca="1">IF(ROW(data!B99)&gt;fib+1,MIN(OFFSET(data!B99,0,0,-fib,1)),"")</f>
        <v/>
      </c>
      <c r="AH99" s="32" t="str">
        <f ca="1">IF(ROW(data!B99)&gt;fib+1,MAX(OFFSET(data!B99,0,0,-fib,1)),"")</f>
        <v/>
      </c>
      <c r="AI99" s="32" t="str">
        <f t="shared" ca="1" si="27"/>
        <v/>
      </c>
      <c r="AJ99" s="31" t="str">
        <f t="shared" ca="1" si="28"/>
        <v/>
      </c>
      <c r="AK99" s="31" t="str">
        <f t="shared" ca="1" si="29"/>
        <v/>
      </c>
      <c r="AL99" s="31" t="str">
        <f t="shared" ca="1" si="30"/>
        <v/>
      </c>
      <c r="AM99" s="31" t="str">
        <f t="shared" ca="1" si="31"/>
        <v/>
      </c>
      <c r="AO99" s="32">
        <f t="shared" ca="1" si="38"/>
        <v>0</v>
      </c>
      <c r="AP99" s="32">
        <f t="shared" ca="1" si="39"/>
        <v>0</v>
      </c>
      <c r="AQ99" s="32">
        <f t="shared" ca="1" si="40"/>
        <v>0</v>
      </c>
      <c r="AR99" s="32">
        <f t="shared" ca="1" si="41"/>
        <v>0</v>
      </c>
    </row>
    <row r="100" spans="1:44">
      <c r="A100" s="10">
        <v>37036</v>
      </c>
      <c r="B100" s="11" t="str">
        <f ca="1">IF(ROW(data!B100)&gt;singleSMA,AVERAGE(OFFSET(data!B100,0,0,-singleSMA,1)),"")</f>
        <v/>
      </c>
      <c r="C100" s="11" t="str">
        <f>IF(ROW(data!B98)&gt;singleSMA+2,IF(SIGN(data!B99-indicators!B99)&lt;&gt;SIGN(data!B98-indicators!B98),IF(SIGN(data!B99-indicators!B99)&gt;0,"BUY","SELL"),""),"")</f>
        <v/>
      </c>
      <c r="D100" s="11">
        <f ca="1">IF(ROW(data!B100)&gt;fastSMA,AVERAGE(OFFSET(data!B100,0,0,-fastSMA,1)),"")</f>
        <v>20.854000000000003</v>
      </c>
      <c r="E100" s="11" t="str">
        <f ca="1">IF(ROW(data!B100)&gt;slowSMA,AVERAGE(OFFSET(data!B100,0,0,-slowSMA,1)),"")</f>
        <v/>
      </c>
      <c r="F100" s="11" t="str">
        <f>IF(ROW(data!B100)&gt;MAX(fastSMA,slowSMA)+2,IF(SIGN(D99-E99)&lt;&gt;SIGN(D98-E98),IF(SIGN(D99-E99)&gt;0,"BUY","SELL"),""),"")</f>
        <v/>
      </c>
      <c r="G100" s="11"/>
      <c r="H100" s="11">
        <f>(data!B100/data!B99)-1</f>
        <v>6.0073937153419799E-3</v>
      </c>
      <c r="I100" s="11">
        <f t="shared" si="21"/>
        <v>6.0073937153419799E-3</v>
      </c>
      <c r="J100" s="11">
        <f t="shared" si="22"/>
        <v>0</v>
      </c>
      <c r="K100" s="11">
        <f ca="1">IF(ROW(data!B100)&gt;rsi+1,100-100/(1+AVERAGE(OFFSET(I100,0,0,-rsi,1))/AVERAGE(OFFSET(J100,0,0,-rsi,1))),"")</f>
        <v>55.000838476590516</v>
      </c>
      <c r="L100" s="11"/>
      <c r="M100" s="11">
        <f t="shared" si="23"/>
        <v>1.006007393715342</v>
      </c>
      <c r="N100" s="11">
        <f t="shared" ca="1" si="24"/>
        <v>1.0254357041921807</v>
      </c>
      <c r="S100" s="13" t="str">
        <f ca="1">pricein</f>
        <v/>
      </c>
      <c r="T100" s="13" t="str">
        <f ca="1">priceout</f>
        <v/>
      </c>
      <c r="U100" s="16" t="str">
        <f t="shared" ca="1" si="25"/>
        <v/>
      </c>
      <c r="V100" s="16" t="str">
        <f t="shared" ca="1" si="32"/>
        <v/>
      </c>
      <c r="W100" s="16" t="str">
        <f t="shared" ca="1" si="33"/>
        <v/>
      </c>
      <c r="X100" s="16">
        <f t="shared" ca="1" si="34"/>
        <v>1</v>
      </c>
      <c r="Y100" s="16"/>
      <c r="Z100" s="13" t="str">
        <f ca="1">priceincross</f>
        <v/>
      </c>
      <c r="AA100" s="13" t="str">
        <f ca="1">priceoutcross</f>
        <v/>
      </c>
      <c r="AB100" s="13" t="str">
        <f t="shared" ca="1" si="26"/>
        <v/>
      </c>
      <c r="AC100" s="13" t="str">
        <f t="shared" ca="1" si="35"/>
        <v/>
      </c>
      <c r="AD100" s="13" t="str">
        <f t="shared" ca="1" si="36"/>
        <v/>
      </c>
      <c r="AE100" s="13">
        <f t="shared" ca="1" si="37"/>
        <v>1</v>
      </c>
      <c r="AG100" s="32" t="str">
        <f ca="1">IF(ROW(data!B100)&gt;fib+1,MIN(OFFSET(data!B100,0,0,-fib,1)),"")</f>
        <v/>
      </c>
      <c r="AH100" s="32" t="str">
        <f ca="1">IF(ROW(data!B100)&gt;fib+1,MAX(OFFSET(data!B100,0,0,-fib,1)),"")</f>
        <v/>
      </c>
      <c r="AI100" s="32" t="str">
        <f t="shared" ca="1" si="27"/>
        <v/>
      </c>
      <c r="AJ100" s="31" t="str">
        <f t="shared" ca="1" si="28"/>
        <v/>
      </c>
      <c r="AK100" s="31" t="str">
        <f t="shared" ca="1" si="29"/>
        <v/>
      </c>
      <c r="AL100" s="31" t="str">
        <f t="shared" ca="1" si="30"/>
        <v/>
      </c>
      <c r="AM100" s="31" t="str">
        <f t="shared" ca="1" si="31"/>
        <v/>
      </c>
      <c r="AO100" s="32">
        <f t="shared" ca="1" si="38"/>
        <v>0</v>
      </c>
      <c r="AP100" s="32">
        <f t="shared" ca="1" si="39"/>
        <v>0</v>
      </c>
      <c r="AQ100" s="32">
        <f t="shared" ca="1" si="40"/>
        <v>0</v>
      </c>
      <c r="AR100" s="32">
        <f t="shared" ca="1" si="41"/>
        <v>0</v>
      </c>
    </row>
    <row r="101" spans="1:44">
      <c r="A101" s="10">
        <v>37039</v>
      </c>
      <c r="B101" s="11">
        <f ca="1">IF(ROW(data!B101)&gt;singleSMA,AVERAGE(OFFSET(data!B101,0,0,-singleSMA,1)),"")</f>
        <v>19.627399999999994</v>
      </c>
      <c r="C101" s="11" t="str">
        <f>IF(ROW(data!B99)&gt;singleSMA+2,IF(SIGN(data!B100-indicators!B100)&lt;&gt;SIGN(data!B99-indicators!B99),IF(SIGN(data!B100-indicators!B100)&gt;0,"BUY","SELL"),""),"")</f>
        <v/>
      </c>
      <c r="D101" s="11">
        <f ca="1">IF(ROW(data!B101)&gt;fastSMA,AVERAGE(OFFSET(data!B101,0,0,-fastSMA,1)),"")</f>
        <v>20.869500000000002</v>
      </c>
      <c r="E101" s="11">
        <f ca="1">IF(ROW(data!B101)&gt;slowSMA,AVERAGE(OFFSET(data!B101,0,0,-slowSMA,1)),"")</f>
        <v>19.627399999999994</v>
      </c>
      <c r="F101" s="11" t="str">
        <f>IF(ROW(data!B101)&gt;MAX(fastSMA,slowSMA)+2,IF(SIGN(D100-E100)&lt;&gt;SIGN(D99-E99),IF(SIGN(D100-E100)&gt;0,"BUY","SELL"),""),"")</f>
        <v/>
      </c>
      <c r="G101" s="11"/>
      <c r="H101" s="11">
        <f>(data!B101/data!B100)-1</f>
        <v>-9.186954524575075E-3</v>
      </c>
      <c r="I101" s="11">
        <f t="shared" si="21"/>
        <v>0</v>
      </c>
      <c r="J101" s="11">
        <f t="shared" si="22"/>
        <v>9.186954524575075E-3</v>
      </c>
      <c r="K101" s="11">
        <f ca="1">IF(ROW(data!B101)&gt;rsi+1,100-100/(1+AVERAGE(OFFSET(I101,0,0,-rsi,1))/AVERAGE(OFFSET(J101,0,0,-rsi,1))),"")</f>
        <v>53.080265227302938</v>
      </c>
      <c r="L101" s="11"/>
      <c r="M101" s="11">
        <f t="shared" si="23"/>
        <v>0.99081304547542493</v>
      </c>
      <c r="N101" s="11">
        <f t="shared" ca="1" si="24"/>
        <v>1.0145813734713072</v>
      </c>
      <c r="P101" s="13">
        <f>ROW(data!B101)</f>
        <v>101</v>
      </c>
      <c r="S101" s="13" t="str">
        <f ca="1">pricein</f>
        <v/>
      </c>
      <c r="T101" s="13" t="str">
        <f ca="1">priceout</f>
        <v/>
      </c>
      <c r="U101" s="16" t="str">
        <f t="shared" ca="1" si="25"/>
        <v/>
      </c>
      <c r="V101" s="16" t="str">
        <f t="shared" ca="1" si="32"/>
        <v/>
      </c>
      <c r="W101" s="16" t="str">
        <f t="shared" ca="1" si="33"/>
        <v/>
      </c>
      <c r="X101" s="16">
        <f t="shared" ca="1" si="34"/>
        <v>1</v>
      </c>
      <c r="Y101" s="16"/>
      <c r="Z101" s="13" t="str">
        <f ca="1">priceincross</f>
        <v/>
      </c>
      <c r="AA101" s="13" t="str">
        <f ca="1">priceoutcross</f>
        <v/>
      </c>
      <c r="AB101" s="13" t="str">
        <f t="shared" ca="1" si="26"/>
        <v/>
      </c>
      <c r="AC101" s="13" t="str">
        <f t="shared" ca="1" si="35"/>
        <v/>
      </c>
      <c r="AD101" s="13" t="str">
        <f t="shared" ca="1" si="36"/>
        <v/>
      </c>
      <c r="AE101" s="13">
        <f t="shared" ca="1" si="37"/>
        <v>1</v>
      </c>
      <c r="AG101" s="32" t="str">
        <f ca="1">IF(ROW(data!B101)&gt;fib+1,MIN(OFFSET(data!B101,0,0,-fib,1)),"")</f>
        <v/>
      </c>
      <c r="AH101" s="32" t="str">
        <f ca="1">IF(ROW(data!B101)&gt;fib+1,MAX(OFFSET(data!B101,0,0,-fib,1)),"")</f>
        <v/>
      </c>
      <c r="AI101" s="32" t="str">
        <f t="shared" ca="1" si="27"/>
        <v/>
      </c>
      <c r="AJ101" s="31" t="str">
        <f t="shared" ca="1" si="28"/>
        <v/>
      </c>
      <c r="AK101" s="31" t="str">
        <f t="shared" ca="1" si="29"/>
        <v/>
      </c>
      <c r="AL101" s="31" t="str">
        <f t="shared" ca="1" si="30"/>
        <v/>
      </c>
      <c r="AM101" s="31" t="str">
        <f t="shared" ca="1" si="31"/>
        <v/>
      </c>
      <c r="AO101" s="32">
        <f t="shared" ca="1" si="38"/>
        <v>0</v>
      </c>
      <c r="AP101" s="32">
        <f t="shared" ca="1" si="39"/>
        <v>0</v>
      </c>
      <c r="AQ101" s="32">
        <f t="shared" ca="1" si="40"/>
        <v>0</v>
      </c>
      <c r="AR101" s="32">
        <f t="shared" ca="1" si="41"/>
        <v>0</v>
      </c>
    </row>
    <row r="102" spans="1:44">
      <c r="A102" s="10">
        <v>37040</v>
      </c>
      <c r="B102" s="11">
        <f ca="1">IF(ROW(data!B102)&gt;singleSMA,AVERAGE(OFFSET(data!B102,0,0,-singleSMA,1)),"")</f>
        <v>19.635499999999993</v>
      </c>
      <c r="C102" s="11" t="str">
        <f>IF(ROW(data!B100)&gt;singleSMA+2,IF(SIGN(data!B101-indicators!B101)&lt;&gt;SIGN(data!B100-indicators!B100),IF(SIGN(data!B101-indicators!B101)&gt;0,"BUY","SELL"),""),"")</f>
        <v/>
      </c>
      <c r="D102" s="11">
        <f ca="1">IF(ROW(data!B102)&gt;fastSMA,AVERAGE(OFFSET(data!B102,0,0,-fastSMA,1)),"")</f>
        <v>20.84</v>
      </c>
      <c r="E102" s="11">
        <f ca="1">IF(ROW(data!B102)&gt;slowSMA,AVERAGE(OFFSET(data!B102,0,0,-slowSMA,1)),"")</f>
        <v>19.635499999999993</v>
      </c>
      <c r="F102" s="11" t="str">
        <f>IF(ROW(data!B102)&gt;MAX(fastSMA,slowSMA)+2,IF(SIGN(D101-E101)&lt;&gt;SIGN(D100-E100),IF(SIGN(D101-E101)&gt;0,"BUY","SELL"),""),"")</f>
        <v/>
      </c>
      <c r="G102" s="11"/>
      <c r="H102" s="11">
        <f>(data!B102/data!B101)-1</f>
        <v>-3.0598052851182223E-2</v>
      </c>
      <c r="I102" s="11">
        <f t="shared" si="21"/>
        <v>0</v>
      </c>
      <c r="J102" s="11">
        <f t="shared" si="22"/>
        <v>3.0598052851182223E-2</v>
      </c>
      <c r="K102" s="11">
        <f ca="1">IF(ROW(data!B102)&gt;rsi+1,100-100/(1+AVERAGE(OFFSET(I102,0,0,-rsi,1))/AVERAGE(OFFSET(J102,0,0,-rsi,1))),"")</f>
        <v>46.253826386373419</v>
      </c>
      <c r="L102" s="11"/>
      <c r="M102" s="11">
        <f t="shared" si="23"/>
        <v>0.96940194714881778</v>
      </c>
      <c r="N102" s="11">
        <f t="shared" ca="1" si="24"/>
        <v>0.97255813953488346</v>
      </c>
      <c r="S102" s="13" t="str">
        <f ca="1">pricein</f>
        <v/>
      </c>
      <c r="T102" s="13" t="str">
        <f ca="1">priceout</f>
        <v/>
      </c>
      <c r="U102" s="16" t="str">
        <f t="shared" ca="1" si="25"/>
        <v/>
      </c>
      <c r="V102" s="16" t="str">
        <f t="shared" ca="1" si="32"/>
        <v/>
      </c>
      <c r="W102" s="16" t="str">
        <f t="shared" ca="1" si="33"/>
        <v/>
      </c>
      <c r="X102" s="16">
        <f t="shared" ca="1" si="34"/>
        <v>1</v>
      </c>
      <c r="Y102" s="16"/>
      <c r="Z102" s="13" t="str">
        <f ca="1">priceincross</f>
        <v/>
      </c>
      <c r="AA102" s="13" t="str">
        <f ca="1">priceoutcross</f>
        <v/>
      </c>
      <c r="AB102" s="13" t="str">
        <f t="shared" ca="1" si="26"/>
        <v/>
      </c>
      <c r="AC102" s="13" t="str">
        <f t="shared" ca="1" si="35"/>
        <v/>
      </c>
      <c r="AD102" s="13" t="str">
        <f t="shared" ca="1" si="36"/>
        <v/>
      </c>
      <c r="AE102" s="13">
        <f t="shared" ca="1" si="37"/>
        <v>1</v>
      </c>
      <c r="AG102" s="32">
        <f ca="1">IF(ROW(data!B102)&gt;fib+1,MIN(OFFSET(data!B102,0,0,-fib,1)),"")</f>
        <v>18.079999999999998</v>
      </c>
      <c r="AH102" s="32">
        <f ca="1">IF(ROW(data!B102)&gt;fib+1,MAX(OFFSET(data!B102,0,0,-fib,1)),"")</f>
        <v>21.77</v>
      </c>
      <c r="AI102" s="32">
        <f t="shared" ca="1" si="27"/>
        <v>3.6900000000000013</v>
      </c>
      <c r="AJ102" s="31">
        <f t="shared" ca="1" si="28"/>
        <v>18.950839999999999</v>
      </c>
      <c r="AK102" s="31">
        <f t="shared" ca="1" si="29"/>
        <v>19.48958</v>
      </c>
      <c r="AL102" s="31">
        <f t="shared" ca="1" si="30"/>
        <v>19.924999999999997</v>
      </c>
      <c r="AM102" s="31">
        <f t="shared" ca="1" si="31"/>
        <v>20.360419999999998</v>
      </c>
      <c r="AO102" s="32">
        <f t="shared" ca="1" si="38"/>
        <v>0</v>
      </c>
      <c r="AP102" s="32">
        <f t="shared" ca="1" si="39"/>
        <v>0</v>
      </c>
      <c r="AQ102" s="32">
        <f t="shared" ca="1" si="40"/>
        <v>0</v>
      </c>
      <c r="AR102" s="32">
        <f t="shared" ca="1" si="41"/>
        <v>0</v>
      </c>
    </row>
    <row r="103" spans="1:44">
      <c r="A103" s="10">
        <v>37041</v>
      </c>
      <c r="B103" s="11">
        <f ca="1">IF(ROW(data!B103)&gt;singleSMA,AVERAGE(OFFSET(data!B103,0,0,-singleSMA,1)),"")</f>
        <v>19.644199999999994</v>
      </c>
      <c r="C103" s="31" t="s">
        <v>35</v>
      </c>
      <c r="D103" s="11">
        <f ca="1">IF(ROW(data!B103)&gt;fastSMA,AVERAGE(OFFSET(data!B103,0,0,-fastSMA,1)),"")</f>
        <v>20.791499999999999</v>
      </c>
      <c r="E103" s="11">
        <f ca="1">IF(ROW(data!B103)&gt;slowSMA,AVERAGE(OFFSET(data!B103,0,0,-slowSMA,1)),"")</f>
        <v>19.644199999999994</v>
      </c>
      <c r="F103" s="11" t="s">
        <v>35</v>
      </c>
      <c r="G103" s="11"/>
      <c r="H103" s="11">
        <f>(data!B103/data!B102)-1</f>
        <v>-2.4390243902439046E-2</v>
      </c>
      <c r="I103" s="11">
        <f t="shared" si="21"/>
        <v>0</v>
      </c>
      <c r="J103" s="11">
        <f t="shared" si="22"/>
        <v>2.4390243902439046E-2</v>
      </c>
      <c r="K103" s="11">
        <f ca="1">IF(ROW(data!B103)&gt;rsi+1,100-100/(1+AVERAGE(OFFSET(I103,0,0,-rsi,1))/AVERAGE(OFFSET(J103,0,0,-rsi,1))),"")</f>
        <v>43.712402677644732</v>
      </c>
      <c r="L103" s="11"/>
      <c r="M103" s="11">
        <f t="shared" si="23"/>
        <v>0.97560975609756095</v>
      </c>
      <c r="N103" s="11">
        <f t="shared" ca="1" si="24"/>
        <v>0.95460926532522183</v>
      </c>
      <c r="P103" s="13">
        <f>IF(ROW(data!B103)&gt;MAX(fastSMA,slowSMA)+2,1,0)</f>
        <v>1</v>
      </c>
      <c r="S103" s="13">
        <f ca="1">pricein</f>
        <v>20.399999999999999</v>
      </c>
      <c r="T103" s="13" t="str">
        <f ca="1">priceout</f>
        <v/>
      </c>
      <c r="U103" s="16">
        <f t="shared" ca="1" si="25"/>
        <v>18.510000000000002</v>
      </c>
      <c r="V103" s="16">
        <f t="shared" ca="1" si="32"/>
        <v>0.9073529411764707</v>
      </c>
      <c r="W103" s="16">
        <f t="shared" ca="1" si="33"/>
        <v>-9.2647058823529305E-2</v>
      </c>
      <c r="X103" s="16">
        <f t="shared" ca="1" si="34"/>
        <v>0.9073529411764707</v>
      </c>
      <c r="Y103" s="16"/>
      <c r="Z103" s="13">
        <f ca="1">priceincross</f>
        <v>20.399999999999999</v>
      </c>
      <c r="AA103" s="13" t="str">
        <f ca="1">priceoutcross</f>
        <v/>
      </c>
      <c r="AB103" s="13">
        <f t="shared" ca="1" si="26"/>
        <v>18.16</v>
      </c>
      <c r="AC103" s="13">
        <f t="shared" ca="1" si="35"/>
        <v>0.89019607843137261</v>
      </c>
      <c r="AD103" s="13">
        <f t="shared" ca="1" si="36"/>
        <v>-0.10980392156862739</v>
      </c>
      <c r="AE103" s="13">
        <f t="shared" ca="1" si="37"/>
        <v>0.89019607843137261</v>
      </c>
      <c r="AG103" s="32">
        <f ca="1">IF(ROW(data!B103)&gt;fib+1,MIN(OFFSET(data!B103,0,0,-fib,1)),"")</f>
        <v>18.079999999999998</v>
      </c>
      <c r="AH103" s="32">
        <f ca="1">IF(ROW(data!B103)&gt;fib+1,MAX(OFFSET(data!B103,0,0,-fib,1)),"")</f>
        <v>21.77</v>
      </c>
      <c r="AI103" s="32">
        <f t="shared" ca="1" si="27"/>
        <v>3.6900000000000013</v>
      </c>
      <c r="AJ103" s="31">
        <f t="shared" ca="1" si="28"/>
        <v>18.950839999999999</v>
      </c>
      <c r="AK103" s="31">
        <f t="shared" ca="1" si="29"/>
        <v>19.48958</v>
      </c>
      <c r="AL103" s="31">
        <f t="shared" ca="1" si="30"/>
        <v>19.924999999999997</v>
      </c>
      <c r="AM103" s="31">
        <f t="shared" ca="1" si="31"/>
        <v>20.360419999999998</v>
      </c>
      <c r="AO103" s="32">
        <f t="shared" ca="1" si="38"/>
        <v>0</v>
      </c>
      <c r="AP103" s="32">
        <f t="shared" ca="1" si="39"/>
        <v>0.10210696920583451</v>
      </c>
      <c r="AQ103" s="32">
        <f t="shared" ca="1" si="40"/>
        <v>0</v>
      </c>
      <c r="AR103" s="32">
        <f t="shared" ca="1" si="41"/>
        <v>0.12334801762114522</v>
      </c>
    </row>
    <row r="104" spans="1:44">
      <c r="A104" s="10">
        <v>37042</v>
      </c>
      <c r="B104" s="11">
        <f ca="1">IF(ROW(data!B104)&gt;singleSMA,AVERAGE(OFFSET(data!B104,0,0,-singleSMA,1)),"")</f>
        <v>19.653599999999994</v>
      </c>
      <c r="C104" s="11" t="str">
        <f>IF(ROW(data!B102)&gt;singleSMA+2,IF(SIGN(data!B103-indicators!B103)&lt;&gt;SIGN(data!B102-indicators!B102),IF(SIGN(data!B103-indicators!B103)&gt;0,"BUY","SELL"),""),"")</f>
        <v/>
      </c>
      <c r="D104" s="11">
        <f ca="1">IF(ROW(data!B104)&gt;fastSMA,AVERAGE(OFFSET(data!B104,0,0,-fastSMA,1)),"")</f>
        <v>20.743000000000002</v>
      </c>
      <c r="E104" s="11">
        <f ca="1">IF(ROW(data!B104)&gt;slowSMA,AVERAGE(OFFSET(data!B104,0,0,-slowSMA,1)),"")</f>
        <v>19.653599999999994</v>
      </c>
      <c r="F104" s="11" t="str">
        <f ca="1">IF(ROW(data!B104)&gt;MAX(fastSMA,slowSMA)+2,IF(SIGN(D103-E103)&lt;&gt;SIGN(D102-E102),IF(SIGN(D103-E103)&gt;0,"BUY","SELL"),""),"")</f>
        <v/>
      </c>
      <c r="G104" s="11"/>
      <c r="H104" s="11">
        <f>(data!B104/data!B103)-1</f>
        <v>-1.4215686274509753E-2</v>
      </c>
      <c r="I104" s="11">
        <f t="shared" si="21"/>
        <v>0</v>
      </c>
      <c r="J104" s="11">
        <f t="shared" si="22"/>
        <v>1.4215686274509753E-2</v>
      </c>
      <c r="K104" s="11">
        <f ca="1">IF(ROW(data!B104)&gt;rsi+1,100-100/(1+AVERAGE(OFFSET(I104,0,0,-rsi,1))/AVERAGE(OFFSET(J104,0,0,-rsi,1))),"")</f>
        <v>43.628080297984113</v>
      </c>
      <c r="L104" s="11"/>
      <c r="M104" s="11">
        <f t="shared" si="23"/>
        <v>0.98578431372549025</v>
      </c>
      <c r="N104" s="11">
        <f t="shared" ca="1" si="24"/>
        <v>0.9539848197343449</v>
      </c>
      <c r="S104" s="13" t="str">
        <f ca="1">pricein</f>
        <v/>
      </c>
      <c r="T104" s="13" t="str">
        <f ca="1">priceout</f>
        <v/>
      </c>
      <c r="U104" s="16" t="str">
        <f t="shared" ca="1" si="25"/>
        <v/>
      </c>
      <c r="V104" s="16" t="str">
        <f t="shared" ca="1" si="32"/>
        <v/>
      </c>
      <c r="W104" s="16" t="str">
        <f t="shared" ca="1" si="33"/>
        <v/>
      </c>
      <c r="X104" s="16">
        <f t="shared" ca="1" si="34"/>
        <v>0.9073529411764707</v>
      </c>
      <c r="Y104" s="16"/>
      <c r="Z104" s="13" t="str">
        <f ca="1">priceincross</f>
        <v/>
      </c>
      <c r="AA104" s="13" t="str">
        <f ca="1">priceoutcross</f>
        <v/>
      </c>
      <c r="AB104" s="13" t="str">
        <f t="shared" ca="1" si="26"/>
        <v/>
      </c>
      <c r="AC104" s="13" t="str">
        <f t="shared" ca="1" si="35"/>
        <v/>
      </c>
      <c r="AD104" s="13" t="str">
        <f t="shared" ca="1" si="36"/>
        <v/>
      </c>
      <c r="AE104" s="13">
        <f t="shared" ca="1" si="37"/>
        <v>0.89019607843137261</v>
      </c>
      <c r="AG104" s="32">
        <f ca="1">IF(ROW(data!B104)&gt;fib+1,MIN(OFFSET(data!B104,0,0,-fib,1)),"")</f>
        <v>18.079999999999998</v>
      </c>
      <c r="AH104" s="32">
        <f ca="1">IF(ROW(data!B104)&gt;fib+1,MAX(OFFSET(data!B104,0,0,-fib,1)),"")</f>
        <v>21.77</v>
      </c>
      <c r="AI104" s="32">
        <f t="shared" ca="1" si="27"/>
        <v>3.6900000000000013</v>
      </c>
      <c r="AJ104" s="31">
        <f t="shared" ca="1" si="28"/>
        <v>18.950839999999999</v>
      </c>
      <c r="AK104" s="31">
        <f t="shared" ca="1" si="29"/>
        <v>19.48958</v>
      </c>
      <c r="AL104" s="31">
        <f t="shared" ca="1" si="30"/>
        <v>19.924999999999997</v>
      </c>
      <c r="AM104" s="31">
        <f t="shared" ca="1" si="31"/>
        <v>20.360419999999998</v>
      </c>
      <c r="AO104" s="32">
        <f t="shared" ca="1" si="38"/>
        <v>0</v>
      </c>
      <c r="AP104" s="32">
        <f t="shared" ca="1" si="39"/>
        <v>0.10210696920583451</v>
      </c>
      <c r="AQ104" s="32">
        <f t="shared" ca="1" si="40"/>
        <v>0</v>
      </c>
      <c r="AR104" s="32">
        <f t="shared" ca="1" si="41"/>
        <v>0.12334801762114522</v>
      </c>
    </row>
    <row r="105" spans="1:44">
      <c r="A105" s="10">
        <v>37043</v>
      </c>
      <c r="B105" s="11">
        <f ca="1">IF(ROW(data!B105)&gt;singleSMA,AVERAGE(OFFSET(data!B105,0,0,-singleSMA,1)),"")</f>
        <v>19.655399999999993</v>
      </c>
      <c r="C105" s="11" t="str">
        <f ca="1">IF(ROW(data!B103)&gt;singleSMA+2,IF(SIGN(data!B104-indicators!B104)&lt;&gt;SIGN(data!B103-indicators!B103),IF(SIGN(data!B104-indicators!B104)&gt;0,"BUY","SELL"),""),"")</f>
        <v/>
      </c>
      <c r="D105" s="11">
        <f ca="1">IF(ROW(data!B105)&gt;fastSMA,AVERAGE(OFFSET(data!B105,0,0,-fastSMA,1)),"")</f>
        <v>20.657</v>
      </c>
      <c r="E105" s="11">
        <f ca="1">IF(ROW(data!B105)&gt;slowSMA,AVERAGE(OFFSET(data!B105,0,0,-slowSMA,1)),"")</f>
        <v>19.655399999999993</v>
      </c>
      <c r="F105" s="11" t="str">
        <f ca="1">IF(ROW(data!B105)&gt;MAX(fastSMA,slowSMA)+2,IF(SIGN(D104-E104)&lt;&gt;SIGN(D103-E103),IF(SIGN(D104-E104)&gt;0,"BUY","SELL"),""),"")</f>
        <v/>
      </c>
      <c r="G105" s="11"/>
      <c r="H105" s="11">
        <f>(data!B105/data!B104)-1</f>
        <v>-3.7294878170064605E-2</v>
      </c>
      <c r="I105" s="11">
        <f t="shared" si="21"/>
        <v>0</v>
      </c>
      <c r="J105" s="11">
        <f t="shared" si="22"/>
        <v>3.7294878170064605E-2</v>
      </c>
      <c r="K105" s="11">
        <f ca="1">IF(ROW(data!B105)&gt;rsi+1,100-100/(1+AVERAGE(OFFSET(I105,0,0,-rsi,1))/AVERAGE(OFFSET(J105,0,0,-rsi,1))),"")</f>
        <v>39.251738596743721</v>
      </c>
      <c r="L105" s="11"/>
      <c r="M105" s="11">
        <f t="shared" si="23"/>
        <v>0.9627051218299354</v>
      </c>
      <c r="N105" s="11">
        <f t="shared" ca="1" si="24"/>
        <v>0.91840607210626146</v>
      </c>
      <c r="S105" s="13" t="str">
        <f ca="1">pricein</f>
        <v/>
      </c>
      <c r="T105" s="13" t="str">
        <f ca="1">priceout</f>
        <v/>
      </c>
      <c r="U105" s="16" t="str">
        <f t="shared" ca="1" si="25"/>
        <v/>
      </c>
      <c r="V105" s="16" t="str">
        <f t="shared" ca="1" si="32"/>
        <v/>
      </c>
      <c r="W105" s="16" t="str">
        <f t="shared" ca="1" si="33"/>
        <v/>
      </c>
      <c r="X105" s="16">
        <f t="shared" ca="1" si="34"/>
        <v>0.9073529411764707</v>
      </c>
      <c r="Y105" s="16"/>
      <c r="Z105" s="13" t="str">
        <f ca="1">priceincross</f>
        <v/>
      </c>
      <c r="AA105" s="13" t="str">
        <f ca="1">priceoutcross</f>
        <v/>
      </c>
      <c r="AB105" s="13" t="str">
        <f t="shared" ca="1" si="26"/>
        <v/>
      </c>
      <c r="AC105" s="13" t="str">
        <f t="shared" ca="1" si="35"/>
        <v/>
      </c>
      <c r="AD105" s="13" t="str">
        <f t="shared" ca="1" si="36"/>
        <v/>
      </c>
      <c r="AE105" s="13">
        <f t="shared" ca="1" si="37"/>
        <v>0.89019607843137261</v>
      </c>
      <c r="AG105" s="32">
        <f ca="1">IF(ROW(data!B105)&gt;fib+1,MIN(OFFSET(data!B105,0,0,-fib,1)),"")</f>
        <v>18.079999999999998</v>
      </c>
      <c r="AH105" s="32">
        <f ca="1">IF(ROW(data!B105)&gt;fib+1,MAX(OFFSET(data!B105,0,0,-fib,1)),"")</f>
        <v>21.77</v>
      </c>
      <c r="AI105" s="32">
        <f t="shared" ca="1" si="27"/>
        <v>3.6900000000000013</v>
      </c>
      <c r="AJ105" s="31">
        <f t="shared" ca="1" si="28"/>
        <v>18.950839999999999</v>
      </c>
      <c r="AK105" s="31">
        <f t="shared" ca="1" si="29"/>
        <v>19.48958</v>
      </c>
      <c r="AL105" s="31">
        <f t="shared" ca="1" si="30"/>
        <v>19.924999999999997</v>
      </c>
      <c r="AM105" s="31">
        <f t="shared" ca="1" si="31"/>
        <v>20.360419999999998</v>
      </c>
      <c r="AO105" s="32">
        <f t="shared" ca="1" si="38"/>
        <v>0</v>
      </c>
      <c r="AP105" s="32">
        <f t="shared" ca="1" si="39"/>
        <v>0.10210696920583451</v>
      </c>
      <c r="AQ105" s="32">
        <f t="shared" ca="1" si="40"/>
        <v>0</v>
      </c>
      <c r="AR105" s="32">
        <f t="shared" ca="1" si="41"/>
        <v>0.12334801762114522</v>
      </c>
    </row>
    <row r="106" spans="1:44">
      <c r="A106" s="10">
        <v>37047</v>
      </c>
      <c r="B106" s="11">
        <f ca="1">IF(ROW(data!B106)&gt;singleSMA,AVERAGE(OFFSET(data!B106,0,0,-singleSMA,1)),"")</f>
        <v>19.652499999999993</v>
      </c>
      <c r="C106" s="11" t="str">
        <f ca="1">IF(ROW(data!B104)&gt;singleSMA+2,IF(SIGN(data!B105-indicators!B105)&lt;&gt;SIGN(data!B104-indicators!B104),IF(SIGN(data!B105-indicators!B105)&gt;0,"BUY","SELL"),""),"")</f>
        <v>SELL</v>
      </c>
      <c r="D106" s="11">
        <f ca="1">IF(ROW(data!B106)&gt;fastSMA,AVERAGE(OFFSET(data!B106,0,0,-fastSMA,1)),"")</f>
        <v>20.528500000000001</v>
      </c>
      <c r="E106" s="11">
        <f ca="1">IF(ROW(data!B106)&gt;slowSMA,AVERAGE(OFFSET(data!B106,0,0,-slowSMA,1)),"")</f>
        <v>19.652499999999993</v>
      </c>
      <c r="F106" s="11" t="str">
        <f ca="1">IF(ROW(data!B106)&gt;MAX(fastSMA,slowSMA)+2,IF(SIGN(D105-E105)&lt;&gt;SIGN(D104-E104),IF(SIGN(D105-E105)&gt;0,"BUY","SELL"),""),"")</f>
        <v/>
      </c>
      <c r="G106" s="11"/>
      <c r="H106" s="11">
        <f>(data!B106/data!B105)-1</f>
        <v>-4.3904958677685846E-2</v>
      </c>
      <c r="I106" s="11">
        <f t="shared" si="21"/>
        <v>0</v>
      </c>
      <c r="J106" s="11">
        <f t="shared" si="22"/>
        <v>4.3904958677685846E-2</v>
      </c>
      <c r="K106" s="11">
        <f ca="1">IF(ROW(data!B106)&gt;rsi+1,100-100/(1+AVERAGE(OFFSET(I106,0,0,-rsi,1))/AVERAGE(OFFSET(J106,0,0,-rsi,1))),"")</f>
        <v>35.106094478554155</v>
      </c>
      <c r="L106" s="11"/>
      <c r="M106" s="11">
        <f t="shared" si="23"/>
        <v>0.95609504132231415</v>
      </c>
      <c r="N106" s="11">
        <f t="shared" ca="1" si="24"/>
        <v>0.87808349146110032</v>
      </c>
      <c r="S106" s="13" t="str">
        <f ca="1">pricein</f>
        <v/>
      </c>
      <c r="T106" s="13">
        <f ca="1">priceout</f>
        <v>18.510000000000002</v>
      </c>
      <c r="U106" s="16" t="str">
        <f t="shared" ca="1" si="25"/>
        <v/>
      </c>
      <c r="V106" s="16" t="str">
        <f t="shared" ca="1" si="32"/>
        <v/>
      </c>
      <c r="W106" s="16" t="str">
        <f t="shared" ca="1" si="33"/>
        <v/>
      </c>
      <c r="X106" s="16">
        <f t="shared" ca="1" si="34"/>
        <v>0.9073529411764707</v>
      </c>
      <c r="Y106" s="16"/>
      <c r="Z106" s="13" t="str">
        <f ca="1">priceincross</f>
        <v/>
      </c>
      <c r="AA106" s="13" t="str">
        <f ca="1">priceoutcross</f>
        <v/>
      </c>
      <c r="AB106" s="13" t="str">
        <f t="shared" ca="1" si="26"/>
        <v/>
      </c>
      <c r="AC106" s="13" t="str">
        <f t="shared" ca="1" si="35"/>
        <v/>
      </c>
      <c r="AD106" s="13" t="str">
        <f t="shared" ca="1" si="36"/>
        <v/>
      </c>
      <c r="AE106" s="13">
        <f t="shared" ca="1" si="37"/>
        <v>0.89019607843137261</v>
      </c>
      <c r="AG106" s="32">
        <f ca="1">IF(ROW(data!B106)&gt;fib+1,MIN(OFFSET(data!B106,0,0,-fib,1)),"")</f>
        <v>18.079999999999998</v>
      </c>
      <c r="AH106" s="32">
        <f ca="1">IF(ROW(data!B106)&gt;fib+1,MAX(OFFSET(data!B106,0,0,-fib,1)),"")</f>
        <v>21.77</v>
      </c>
      <c r="AI106" s="32">
        <f t="shared" ca="1" si="27"/>
        <v>3.6900000000000013</v>
      </c>
      <c r="AJ106" s="31">
        <f t="shared" ca="1" si="28"/>
        <v>18.950839999999999</v>
      </c>
      <c r="AK106" s="31">
        <f t="shared" ca="1" si="29"/>
        <v>19.48958</v>
      </c>
      <c r="AL106" s="31">
        <f t="shared" ca="1" si="30"/>
        <v>19.924999999999997</v>
      </c>
      <c r="AM106" s="31">
        <f t="shared" ca="1" si="31"/>
        <v>20.360419999999998</v>
      </c>
      <c r="AO106" s="32">
        <f t="shared" ca="1" si="38"/>
        <v>0</v>
      </c>
      <c r="AP106" s="32">
        <f t="shared" ca="1" si="39"/>
        <v>0.10210696920583451</v>
      </c>
      <c r="AQ106" s="32">
        <f t="shared" ca="1" si="40"/>
        <v>0</v>
      </c>
      <c r="AR106" s="32">
        <f t="shared" ca="1" si="41"/>
        <v>0.12334801762114522</v>
      </c>
    </row>
    <row r="107" spans="1:44">
      <c r="A107" s="10">
        <v>37048</v>
      </c>
      <c r="B107" s="11">
        <f ca="1">IF(ROW(data!B107)&gt;singleSMA,AVERAGE(OFFSET(data!B107,0,0,-singleSMA,1)),"")</f>
        <v>19.651099999999992</v>
      </c>
      <c r="C107" s="11" t="str">
        <f ca="1">IF(ROW(data!B105)&gt;singleSMA+2,IF(SIGN(data!B106-indicators!B106)&lt;&gt;SIGN(data!B105-indicators!B105),IF(SIGN(data!B106-indicators!B106)&gt;0,"BUY","SELL"),""),"")</f>
        <v/>
      </c>
      <c r="D107" s="11">
        <f ca="1">IF(ROW(data!B107)&gt;fastSMA,AVERAGE(OFFSET(data!B107,0,0,-fastSMA,1)),"")</f>
        <v>20.385999999999999</v>
      </c>
      <c r="E107" s="11">
        <f ca="1">IF(ROW(data!B107)&gt;slowSMA,AVERAGE(OFFSET(data!B107,0,0,-slowSMA,1)),"")</f>
        <v>19.651099999999992</v>
      </c>
      <c r="F107" s="11" t="str">
        <f ca="1">IF(ROW(data!B107)&gt;MAX(fastSMA,slowSMA)+2,IF(SIGN(D106-E106)&lt;&gt;SIGN(D105-E105),IF(SIGN(D106-E106)&gt;0,"BUY","SELL"),""),"")</f>
        <v/>
      </c>
      <c r="G107" s="11"/>
      <c r="H107" s="11">
        <f>(data!B107/data!B106)-1</f>
        <v>-3.7817396002161052E-3</v>
      </c>
      <c r="I107" s="11">
        <f t="shared" si="21"/>
        <v>0</v>
      </c>
      <c r="J107" s="11">
        <f t="shared" si="22"/>
        <v>3.7817396002161052E-3</v>
      </c>
      <c r="K107" s="11">
        <f ca="1">IF(ROW(data!B107)&gt;rsi+1,100-100/(1+AVERAGE(OFFSET(I107,0,0,-rsi,1))/AVERAGE(OFFSET(J107,0,0,-rsi,1))),"")</f>
        <v>33.203285813188543</v>
      </c>
      <c r="L107" s="11"/>
      <c r="M107" s="11">
        <f t="shared" si="23"/>
        <v>0.99621826039978389</v>
      </c>
      <c r="N107" s="11">
        <f t="shared" ca="1" si="24"/>
        <v>0.86613433536871798</v>
      </c>
      <c r="S107" s="13" t="str">
        <f ca="1">pricein</f>
        <v/>
      </c>
      <c r="T107" s="13" t="str">
        <f ca="1">priceout</f>
        <v/>
      </c>
      <c r="U107" s="16" t="str">
        <f t="shared" ca="1" si="25"/>
        <v/>
      </c>
      <c r="V107" s="16" t="str">
        <f t="shared" ca="1" si="32"/>
        <v/>
      </c>
      <c r="W107" s="16" t="str">
        <f t="shared" ca="1" si="33"/>
        <v/>
      </c>
      <c r="X107" s="16">
        <f t="shared" ca="1" si="34"/>
        <v>0.9073529411764707</v>
      </c>
      <c r="Y107" s="16"/>
      <c r="Z107" s="13" t="str">
        <f ca="1">priceincross</f>
        <v/>
      </c>
      <c r="AA107" s="13" t="str">
        <f ca="1">priceoutcross</f>
        <v/>
      </c>
      <c r="AB107" s="13" t="str">
        <f t="shared" ca="1" si="26"/>
        <v/>
      </c>
      <c r="AC107" s="13" t="str">
        <f t="shared" ca="1" si="35"/>
        <v/>
      </c>
      <c r="AD107" s="13" t="str">
        <f t="shared" ca="1" si="36"/>
        <v/>
      </c>
      <c r="AE107" s="13">
        <f t="shared" ca="1" si="37"/>
        <v>0.89019607843137261</v>
      </c>
      <c r="AG107" s="32">
        <f ca="1">IF(ROW(data!B107)&gt;fib+1,MIN(OFFSET(data!B107,0,0,-fib,1)),"")</f>
        <v>18.079999999999998</v>
      </c>
      <c r="AH107" s="32">
        <f ca="1">IF(ROW(data!B107)&gt;fib+1,MAX(OFFSET(data!B107,0,0,-fib,1)),"")</f>
        <v>21.77</v>
      </c>
      <c r="AI107" s="32">
        <f t="shared" ca="1" si="27"/>
        <v>3.6900000000000013</v>
      </c>
      <c r="AJ107" s="31">
        <f t="shared" ca="1" si="28"/>
        <v>18.950839999999999</v>
      </c>
      <c r="AK107" s="31">
        <f t="shared" ca="1" si="29"/>
        <v>19.48958</v>
      </c>
      <c r="AL107" s="31">
        <f t="shared" ca="1" si="30"/>
        <v>19.924999999999997</v>
      </c>
      <c r="AM107" s="31">
        <f t="shared" ca="1" si="31"/>
        <v>20.360419999999998</v>
      </c>
      <c r="AO107" s="32">
        <f t="shared" ca="1" si="38"/>
        <v>0</v>
      </c>
      <c r="AP107" s="32">
        <f t="shared" ca="1" si="39"/>
        <v>0.10210696920583451</v>
      </c>
      <c r="AQ107" s="32">
        <f t="shared" ca="1" si="40"/>
        <v>0</v>
      </c>
      <c r="AR107" s="32">
        <f t="shared" ca="1" si="41"/>
        <v>0.12334801762114522</v>
      </c>
    </row>
    <row r="108" spans="1:44">
      <c r="A108" s="10">
        <v>37049</v>
      </c>
      <c r="B108" s="11">
        <f ca="1">IF(ROW(data!B108)&gt;singleSMA,AVERAGE(OFFSET(data!B108,0,0,-singleSMA,1)),"")</f>
        <v>19.647199999999994</v>
      </c>
      <c r="C108" s="11" t="str">
        <f ca="1">IF(ROW(data!B106)&gt;singleSMA+2,IF(SIGN(data!B107-indicators!B107)&lt;&gt;SIGN(data!B106-indicators!B106),IF(SIGN(data!B107-indicators!B107)&gt;0,"BUY","SELL"),""),"")</f>
        <v/>
      </c>
      <c r="D108" s="11">
        <f ca="1">IF(ROW(data!B108)&gt;fastSMA,AVERAGE(OFFSET(data!B108,0,0,-fastSMA,1)),"")</f>
        <v>20.308500000000002</v>
      </c>
      <c r="E108" s="11">
        <f ca="1">IF(ROW(data!B108)&gt;slowSMA,AVERAGE(OFFSET(data!B108,0,0,-slowSMA,1)),"")</f>
        <v>19.647199999999994</v>
      </c>
      <c r="F108" s="11" t="str">
        <f ca="1">IF(ROW(data!B108)&gt;MAX(fastSMA,slowSMA)+2,IF(SIGN(D107-E107)&lt;&gt;SIGN(D106-E106),IF(SIGN(D107-E107)&gt;0,"BUY","SELL"),""),"")</f>
        <v/>
      </c>
      <c r="G108" s="11"/>
      <c r="H108" s="11">
        <f>(data!B108/data!B107)-1</f>
        <v>4.3383947939262368E-2</v>
      </c>
      <c r="I108" s="11">
        <f t="shared" si="21"/>
        <v>4.3383947939262368E-2</v>
      </c>
      <c r="J108" s="11">
        <f t="shared" si="22"/>
        <v>0</v>
      </c>
      <c r="K108" s="11">
        <f ca="1">IF(ROW(data!B108)&gt;rsi+1,100-100/(1+AVERAGE(OFFSET(I108,0,0,-rsi,1))/AVERAGE(OFFSET(J108,0,0,-rsi,1))),"")</f>
        <v>41.767630791542459</v>
      </c>
      <c r="L108" s="11"/>
      <c r="M108" s="11">
        <f t="shared" si="23"/>
        <v>1.0433839479392624</v>
      </c>
      <c r="N108" s="11">
        <f t="shared" ca="1" si="24"/>
        <v>0.92544492544492496</v>
      </c>
      <c r="S108" s="13" t="str">
        <f ca="1">pricein</f>
        <v/>
      </c>
      <c r="T108" s="13" t="str">
        <f ca="1">priceout</f>
        <v/>
      </c>
      <c r="U108" s="16" t="str">
        <f t="shared" ca="1" si="25"/>
        <v/>
      </c>
      <c r="V108" s="16" t="str">
        <f t="shared" ca="1" si="32"/>
        <v/>
      </c>
      <c r="W108" s="16" t="str">
        <f t="shared" ca="1" si="33"/>
        <v/>
      </c>
      <c r="X108" s="16">
        <f t="shared" ca="1" si="34"/>
        <v>0.9073529411764707</v>
      </c>
      <c r="Y108" s="16"/>
      <c r="Z108" s="13" t="str">
        <f ca="1">priceincross</f>
        <v/>
      </c>
      <c r="AA108" s="13" t="str">
        <f ca="1">priceoutcross</f>
        <v/>
      </c>
      <c r="AB108" s="13" t="str">
        <f t="shared" ca="1" si="26"/>
        <v/>
      </c>
      <c r="AC108" s="13" t="str">
        <f t="shared" ca="1" si="35"/>
        <v/>
      </c>
      <c r="AD108" s="13" t="str">
        <f t="shared" ca="1" si="36"/>
        <v/>
      </c>
      <c r="AE108" s="13">
        <f t="shared" ca="1" si="37"/>
        <v>0.89019607843137261</v>
      </c>
      <c r="AG108" s="32">
        <f ca="1">IF(ROW(data!B108)&gt;fib+1,MIN(OFFSET(data!B108,0,0,-fib,1)),"")</f>
        <v>18.079999999999998</v>
      </c>
      <c r="AH108" s="32">
        <f ca="1">IF(ROW(data!B108)&gt;fib+1,MAX(OFFSET(data!B108,0,0,-fib,1)),"")</f>
        <v>21.77</v>
      </c>
      <c r="AI108" s="32">
        <f t="shared" ca="1" si="27"/>
        <v>3.6900000000000013</v>
      </c>
      <c r="AJ108" s="31">
        <f t="shared" ca="1" si="28"/>
        <v>18.950839999999999</v>
      </c>
      <c r="AK108" s="31">
        <f t="shared" ca="1" si="29"/>
        <v>19.48958</v>
      </c>
      <c r="AL108" s="31">
        <f t="shared" ca="1" si="30"/>
        <v>19.924999999999997</v>
      </c>
      <c r="AM108" s="31">
        <f t="shared" ca="1" si="31"/>
        <v>20.360419999999998</v>
      </c>
      <c r="AO108" s="32">
        <f t="shared" ca="1" si="38"/>
        <v>0</v>
      </c>
      <c r="AP108" s="32">
        <f t="shared" ca="1" si="39"/>
        <v>0.10210696920583451</v>
      </c>
      <c r="AQ108" s="32">
        <f t="shared" ca="1" si="40"/>
        <v>0</v>
      </c>
      <c r="AR108" s="32">
        <f t="shared" ca="1" si="41"/>
        <v>0.12334801762114522</v>
      </c>
    </row>
    <row r="109" spans="1:44">
      <c r="A109" s="10">
        <v>37050</v>
      </c>
      <c r="B109" s="11">
        <f ca="1">IF(ROW(data!B109)&gt;singleSMA,AVERAGE(OFFSET(data!B109,0,0,-singleSMA,1)),"")</f>
        <v>19.640199999999993</v>
      </c>
      <c r="C109" s="11" t="str">
        <f ca="1">IF(ROW(data!B107)&gt;singleSMA+2,IF(SIGN(data!B108-indicators!B108)&lt;&gt;SIGN(data!B107-indicators!B107),IF(SIGN(data!B108-indicators!B108)&gt;0,"BUY","SELL"),""),"")</f>
        <v/>
      </c>
      <c r="D109" s="11">
        <f ca="1">IF(ROW(data!B109)&gt;fastSMA,AVERAGE(OFFSET(data!B109,0,0,-fastSMA,1)),"")</f>
        <v>20.239000000000001</v>
      </c>
      <c r="E109" s="11">
        <f ca="1">IF(ROW(data!B109)&gt;slowSMA,AVERAGE(OFFSET(data!B109,0,0,-slowSMA,1)),"")</f>
        <v>19.640199999999993</v>
      </c>
      <c r="F109" s="11" t="str">
        <f ca="1">IF(ROW(data!B109)&gt;MAX(fastSMA,slowSMA)+2,IF(SIGN(D108-E108)&lt;&gt;SIGN(D107-E107),IF(SIGN(D108-E108)&gt;0,"BUY","SELL"),""),"")</f>
        <v/>
      </c>
      <c r="G109" s="11"/>
      <c r="H109" s="11">
        <f>(data!B109/data!B108)-1</f>
        <v>-3.6382536382534303E-3</v>
      </c>
      <c r="I109" s="11">
        <f t="shared" si="21"/>
        <v>0</v>
      </c>
      <c r="J109" s="11">
        <f t="shared" si="22"/>
        <v>3.6382536382534303E-3</v>
      </c>
      <c r="K109" s="11">
        <f ca="1">IF(ROW(data!B109)&gt;rsi+1,100-100/(1+AVERAGE(OFFSET(I109,0,0,-rsi,1))/AVERAGE(OFFSET(J109,0,0,-rsi,1))),"")</f>
        <v>42.502509635879775</v>
      </c>
      <c r="L109" s="11"/>
      <c r="M109" s="11">
        <f t="shared" si="23"/>
        <v>0.99636174636174657</v>
      </c>
      <c r="N109" s="11">
        <f t="shared" ca="1" si="24"/>
        <v>0.93239299610894943</v>
      </c>
      <c r="S109" s="13" t="str">
        <f ca="1">pricein</f>
        <v/>
      </c>
      <c r="T109" s="13" t="str">
        <f ca="1">priceout</f>
        <v/>
      </c>
      <c r="U109" s="16" t="str">
        <f t="shared" ca="1" si="25"/>
        <v/>
      </c>
      <c r="V109" s="16" t="str">
        <f t="shared" ca="1" si="32"/>
        <v/>
      </c>
      <c r="W109" s="16" t="str">
        <f t="shared" ca="1" si="33"/>
        <v/>
      </c>
      <c r="X109" s="16">
        <f t="shared" ca="1" si="34"/>
        <v>0.9073529411764707</v>
      </c>
      <c r="Y109" s="16"/>
      <c r="Z109" s="13" t="str">
        <f ca="1">priceincross</f>
        <v/>
      </c>
      <c r="AA109" s="13" t="str">
        <f ca="1">priceoutcross</f>
        <v/>
      </c>
      <c r="AB109" s="13" t="str">
        <f t="shared" ca="1" si="26"/>
        <v/>
      </c>
      <c r="AC109" s="13" t="str">
        <f t="shared" ca="1" si="35"/>
        <v/>
      </c>
      <c r="AD109" s="13" t="str">
        <f t="shared" ca="1" si="36"/>
        <v/>
      </c>
      <c r="AE109" s="13">
        <f t="shared" ca="1" si="37"/>
        <v>0.89019607843137261</v>
      </c>
      <c r="AG109" s="32">
        <f ca="1">IF(ROW(data!B109)&gt;fib+1,MIN(OFFSET(data!B109,0,0,-fib,1)),"")</f>
        <v>18.079999999999998</v>
      </c>
      <c r="AH109" s="32">
        <f ca="1">IF(ROW(data!B109)&gt;fib+1,MAX(OFFSET(data!B109,0,0,-fib,1)),"")</f>
        <v>21.77</v>
      </c>
      <c r="AI109" s="32">
        <f t="shared" ca="1" si="27"/>
        <v>3.6900000000000013</v>
      </c>
      <c r="AJ109" s="31">
        <f t="shared" ca="1" si="28"/>
        <v>18.950839999999999</v>
      </c>
      <c r="AK109" s="31">
        <f t="shared" ca="1" si="29"/>
        <v>19.48958</v>
      </c>
      <c r="AL109" s="31">
        <f t="shared" ca="1" si="30"/>
        <v>19.924999999999997</v>
      </c>
      <c r="AM109" s="31">
        <f t="shared" ca="1" si="31"/>
        <v>20.360419999999998</v>
      </c>
      <c r="AO109" s="32">
        <f t="shared" ca="1" si="38"/>
        <v>0</v>
      </c>
      <c r="AP109" s="32">
        <f t="shared" ca="1" si="39"/>
        <v>0.10210696920583451</v>
      </c>
      <c r="AQ109" s="32">
        <f t="shared" ca="1" si="40"/>
        <v>0</v>
      </c>
      <c r="AR109" s="32">
        <f t="shared" ca="1" si="41"/>
        <v>0.12334801762114522</v>
      </c>
    </row>
    <row r="110" spans="1:44">
      <c r="A110" s="10">
        <v>37053</v>
      </c>
      <c r="B110" s="11">
        <f ca="1">IF(ROW(data!B110)&gt;singleSMA,AVERAGE(OFFSET(data!B110,0,0,-singleSMA,1)),"")</f>
        <v>19.636499999999995</v>
      </c>
      <c r="C110" s="11" t="str">
        <f ca="1">IF(ROW(data!B108)&gt;singleSMA+2,IF(SIGN(data!B109-indicators!B109)&lt;&gt;SIGN(data!B108-indicators!B108),IF(SIGN(data!B109-indicators!B109)&gt;0,"BUY","SELL"),""),"")</f>
        <v/>
      </c>
      <c r="D110" s="11">
        <f ca="1">IF(ROW(data!B110)&gt;fastSMA,AVERAGE(OFFSET(data!B110,0,0,-fastSMA,1)),"")</f>
        <v>20.167000000000002</v>
      </c>
      <c r="E110" s="11">
        <f ca="1">IF(ROW(data!B110)&gt;slowSMA,AVERAGE(OFFSET(data!B110,0,0,-slowSMA,1)),"")</f>
        <v>19.636499999999995</v>
      </c>
      <c r="F110" s="11" t="str">
        <f ca="1">IF(ROW(data!B110)&gt;MAX(fastSMA,slowSMA)+2,IF(SIGN(D109-E109)&lt;&gt;SIGN(D108-E108),IF(SIGN(D109-E109)&gt;0,"BUY","SELL"),""),"")</f>
        <v/>
      </c>
      <c r="G110" s="11"/>
      <c r="H110" s="11">
        <f>(data!B110/data!B109)-1</f>
        <v>-1.9300991131977141E-2</v>
      </c>
      <c r="I110" s="11">
        <f t="shared" si="21"/>
        <v>0</v>
      </c>
      <c r="J110" s="11">
        <f t="shared" si="22"/>
        <v>1.9300991131977141E-2</v>
      </c>
      <c r="K110" s="11">
        <f ca="1">IF(ROW(data!B110)&gt;rsi+1,100-100/(1+AVERAGE(OFFSET(I110,0,0,-rsi,1))/AVERAGE(OFFSET(J110,0,0,-rsi,1))),"")</f>
        <v>42.129450243278939</v>
      </c>
      <c r="L110" s="11"/>
      <c r="M110" s="11">
        <f t="shared" si="23"/>
        <v>0.98069900886802286</v>
      </c>
      <c r="N110" s="11">
        <f t="shared" ca="1" si="24"/>
        <v>0.92885375494071132</v>
      </c>
      <c r="S110" s="13" t="str">
        <f ca="1">pricein</f>
        <v/>
      </c>
      <c r="T110" s="13" t="str">
        <f ca="1">priceout</f>
        <v/>
      </c>
      <c r="U110" s="16" t="str">
        <f t="shared" ca="1" si="25"/>
        <v/>
      </c>
      <c r="V110" s="16" t="str">
        <f t="shared" ca="1" si="32"/>
        <v/>
      </c>
      <c r="W110" s="16" t="str">
        <f t="shared" ca="1" si="33"/>
        <v/>
      </c>
      <c r="X110" s="16">
        <f t="shared" ca="1" si="34"/>
        <v>0.9073529411764707</v>
      </c>
      <c r="Y110" s="16"/>
      <c r="Z110" s="13" t="str">
        <f ca="1">priceincross</f>
        <v/>
      </c>
      <c r="AA110" s="13" t="str">
        <f ca="1">priceoutcross</f>
        <v/>
      </c>
      <c r="AB110" s="13" t="str">
        <f t="shared" ca="1" si="26"/>
        <v/>
      </c>
      <c r="AC110" s="13" t="str">
        <f t="shared" ca="1" si="35"/>
        <v/>
      </c>
      <c r="AD110" s="13" t="str">
        <f t="shared" ca="1" si="36"/>
        <v/>
      </c>
      <c r="AE110" s="13">
        <f t="shared" ca="1" si="37"/>
        <v>0.89019607843137261</v>
      </c>
      <c r="AG110" s="32">
        <f ca="1">IF(ROW(data!B110)&gt;fib+1,MIN(OFFSET(data!B110,0,0,-fib,1)),"")</f>
        <v>18.079999999999998</v>
      </c>
      <c r="AH110" s="32">
        <f ca="1">IF(ROW(data!B110)&gt;fib+1,MAX(OFFSET(data!B110,0,0,-fib,1)),"")</f>
        <v>21.77</v>
      </c>
      <c r="AI110" s="32">
        <f t="shared" ca="1" si="27"/>
        <v>3.6900000000000013</v>
      </c>
      <c r="AJ110" s="31">
        <f t="shared" ca="1" si="28"/>
        <v>18.950839999999999</v>
      </c>
      <c r="AK110" s="31">
        <f t="shared" ca="1" si="29"/>
        <v>19.48958</v>
      </c>
      <c r="AL110" s="31">
        <f t="shared" ca="1" si="30"/>
        <v>19.924999999999997</v>
      </c>
      <c r="AM110" s="31">
        <f t="shared" ca="1" si="31"/>
        <v>20.360419999999998</v>
      </c>
      <c r="AO110" s="32">
        <f t="shared" ca="1" si="38"/>
        <v>0</v>
      </c>
      <c r="AP110" s="32">
        <f t="shared" ca="1" si="39"/>
        <v>0.10210696920583451</v>
      </c>
      <c r="AQ110" s="32">
        <f t="shared" ca="1" si="40"/>
        <v>0</v>
      </c>
      <c r="AR110" s="32">
        <f t="shared" ca="1" si="41"/>
        <v>0.12334801762114522</v>
      </c>
    </row>
    <row r="111" spans="1:44">
      <c r="A111" s="10">
        <v>37054</v>
      </c>
      <c r="B111" s="11">
        <f ca="1">IF(ROW(data!B111)&gt;singleSMA,AVERAGE(OFFSET(data!B111,0,0,-singleSMA,1)),"")</f>
        <v>19.633299999999995</v>
      </c>
      <c r="C111" s="11" t="str">
        <f ca="1">IF(ROW(data!B109)&gt;singleSMA+2,IF(SIGN(data!B110-indicators!B110)&lt;&gt;SIGN(data!B109-indicators!B109),IF(SIGN(data!B110-indicators!B110)&gt;0,"BUY","SELL"),""),"")</f>
        <v/>
      </c>
      <c r="D111" s="11">
        <f ca="1">IF(ROW(data!B111)&gt;fastSMA,AVERAGE(OFFSET(data!B111,0,0,-fastSMA,1)),"")</f>
        <v>20.122500000000002</v>
      </c>
      <c r="E111" s="11">
        <f ca="1">IF(ROW(data!B111)&gt;slowSMA,AVERAGE(OFFSET(data!B111,0,0,-slowSMA,1)),"")</f>
        <v>19.633299999999995</v>
      </c>
      <c r="F111" s="11" t="str">
        <f ca="1">IF(ROW(data!B111)&gt;MAX(fastSMA,slowSMA)+2,IF(SIGN(D110-E110)&lt;&gt;SIGN(D109-E109),IF(SIGN(D110-E110)&gt;0,"BUY","SELL"),""),"")</f>
        <v/>
      </c>
      <c r="G111" s="11"/>
      <c r="H111" s="11">
        <f>(data!B111/data!B110)-1</f>
        <v>-5.3191489361714694E-4</v>
      </c>
      <c r="I111" s="11">
        <f t="shared" si="21"/>
        <v>0</v>
      </c>
      <c r="J111" s="11">
        <f t="shared" si="22"/>
        <v>5.3191489361714694E-4</v>
      </c>
      <c r="K111" s="11">
        <f ca="1">IF(ROW(data!B111)&gt;rsi+1,100-100/(1+AVERAGE(OFFSET(I111,0,0,-rsi,1))/AVERAGE(OFFSET(J111,0,0,-rsi,1))),"")</f>
        <v>44.997595194240176</v>
      </c>
      <c r="L111" s="11"/>
      <c r="M111" s="11">
        <f t="shared" si="23"/>
        <v>0.99946808510638285</v>
      </c>
      <c r="N111" s="11">
        <f t="shared" ca="1" si="24"/>
        <v>0.95477642276422781</v>
      </c>
      <c r="S111" s="13" t="str">
        <f ca="1">pricein</f>
        <v/>
      </c>
      <c r="T111" s="13" t="str">
        <f ca="1">priceout</f>
        <v/>
      </c>
      <c r="U111" s="16" t="str">
        <f t="shared" ca="1" si="25"/>
        <v/>
      </c>
      <c r="V111" s="16" t="str">
        <f t="shared" ca="1" si="32"/>
        <v/>
      </c>
      <c r="W111" s="16" t="str">
        <f t="shared" ca="1" si="33"/>
        <v/>
      </c>
      <c r="X111" s="16">
        <f t="shared" ca="1" si="34"/>
        <v>0.9073529411764707</v>
      </c>
      <c r="Y111" s="16"/>
      <c r="Z111" s="13" t="str">
        <f ca="1">priceincross</f>
        <v/>
      </c>
      <c r="AA111" s="13" t="str">
        <f ca="1">priceoutcross</f>
        <v/>
      </c>
      <c r="AB111" s="13" t="str">
        <f t="shared" ca="1" si="26"/>
        <v/>
      </c>
      <c r="AC111" s="13" t="str">
        <f t="shared" ca="1" si="35"/>
        <v/>
      </c>
      <c r="AD111" s="13" t="str">
        <f t="shared" ca="1" si="36"/>
        <v/>
      </c>
      <c r="AE111" s="13">
        <f t="shared" ca="1" si="37"/>
        <v>0.89019607843137261</v>
      </c>
      <c r="AG111" s="32">
        <f ca="1">IF(ROW(data!B111)&gt;fib+1,MIN(OFFSET(data!B111,0,0,-fib,1)),"")</f>
        <v>18.079999999999998</v>
      </c>
      <c r="AH111" s="32">
        <f ca="1">IF(ROW(data!B111)&gt;fib+1,MAX(OFFSET(data!B111,0,0,-fib,1)),"")</f>
        <v>21.77</v>
      </c>
      <c r="AI111" s="32">
        <f t="shared" ca="1" si="27"/>
        <v>3.6900000000000013</v>
      </c>
      <c r="AJ111" s="31">
        <f t="shared" ca="1" si="28"/>
        <v>18.950839999999999</v>
      </c>
      <c r="AK111" s="31">
        <f t="shared" ca="1" si="29"/>
        <v>19.48958</v>
      </c>
      <c r="AL111" s="31">
        <f t="shared" ca="1" si="30"/>
        <v>19.924999999999997</v>
      </c>
      <c r="AM111" s="31">
        <f t="shared" ca="1" si="31"/>
        <v>20.360419999999998</v>
      </c>
      <c r="AO111" s="32">
        <f t="shared" ca="1" si="38"/>
        <v>0</v>
      </c>
      <c r="AP111" s="32">
        <f t="shared" ca="1" si="39"/>
        <v>0.10210696920583451</v>
      </c>
      <c r="AQ111" s="32">
        <f t="shared" ca="1" si="40"/>
        <v>0</v>
      </c>
      <c r="AR111" s="32">
        <f t="shared" ca="1" si="41"/>
        <v>0.12334801762114522</v>
      </c>
    </row>
    <row r="112" spans="1:44">
      <c r="A112" s="10">
        <v>37055</v>
      </c>
      <c r="B112" s="11">
        <f ca="1">IF(ROW(data!B112)&gt;singleSMA,AVERAGE(OFFSET(data!B112,0,0,-singleSMA,1)),"")</f>
        <v>19.625699999999995</v>
      </c>
      <c r="C112" s="11" t="str">
        <f ca="1">IF(ROW(data!B110)&gt;singleSMA+2,IF(SIGN(data!B111-indicators!B111)&lt;&gt;SIGN(data!B110-indicators!B110),IF(SIGN(data!B111-indicators!B111)&gt;0,"BUY","SELL"),""),"")</f>
        <v/>
      </c>
      <c r="D112" s="11">
        <f ca="1">IF(ROW(data!B112)&gt;fastSMA,AVERAGE(OFFSET(data!B112,0,0,-fastSMA,1)),"")</f>
        <v>20.089500000000001</v>
      </c>
      <c r="E112" s="11">
        <f ca="1">IF(ROW(data!B112)&gt;slowSMA,AVERAGE(OFFSET(data!B112,0,0,-slowSMA,1)),"")</f>
        <v>19.625699999999995</v>
      </c>
      <c r="F112" s="11" t="str">
        <f ca="1">IF(ROW(data!B112)&gt;MAX(fastSMA,slowSMA)+2,IF(SIGN(D111-E111)&lt;&gt;SIGN(D110-E110),IF(SIGN(D111-E111)&gt;0,"BUY","SELL"),""),"")</f>
        <v/>
      </c>
      <c r="G112" s="11"/>
      <c r="H112" s="11">
        <f>(data!B112/data!B111)-1</f>
        <v>-7.9829696647152337E-3</v>
      </c>
      <c r="I112" s="11">
        <f t="shared" si="21"/>
        <v>0</v>
      </c>
      <c r="J112" s="11">
        <f t="shared" si="22"/>
        <v>7.9829696647152337E-3</v>
      </c>
      <c r="K112" s="11">
        <f ca="1">IF(ROW(data!B112)&gt;rsi+1,100-100/(1+AVERAGE(OFFSET(I112,0,0,-rsi,1))/AVERAGE(OFFSET(J112,0,0,-rsi,1))),"")</f>
        <v>46.313584305845147</v>
      </c>
      <c r="L112" s="11"/>
      <c r="M112" s="11">
        <f t="shared" si="23"/>
        <v>0.99201703033528477</v>
      </c>
      <c r="N112" s="11">
        <f t="shared" ca="1" si="24"/>
        <v>0.96580310880828979</v>
      </c>
      <c r="S112" s="13" t="str">
        <f ca="1">pricein</f>
        <v/>
      </c>
      <c r="T112" s="13" t="str">
        <f ca="1">priceout</f>
        <v/>
      </c>
      <c r="U112" s="16" t="str">
        <f t="shared" ca="1" si="25"/>
        <v/>
      </c>
      <c r="V112" s="16" t="str">
        <f t="shared" ca="1" si="32"/>
        <v/>
      </c>
      <c r="W112" s="16" t="str">
        <f t="shared" ca="1" si="33"/>
        <v/>
      </c>
      <c r="X112" s="16">
        <f t="shared" ca="1" si="34"/>
        <v>0.9073529411764707</v>
      </c>
      <c r="Y112" s="16"/>
      <c r="Z112" s="13" t="str">
        <f ca="1">priceincross</f>
        <v/>
      </c>
      <c r="AA112" s="13" t="str">
        <f ca="1">priceoutcross</f>
        <v/>
      </c>
      <c r="AB112" s="13" t="str">
        <f t="shared" ca="1" si="26"/>
        <v/>
      </c>
      <c r="AC112" s="13" t="str">
        <f t="shared" ca="1" si="35"/>
        <v/>
      </c>
      <c r="AD112" s="13" t="str">
        <f t="shared" ca="1" si="36"/>
        <v/>
      </c>
      <c r="AE112" s="13">
        <f t="shared" ca="1" si="37"/>
        <v>0.89019607843137261</v>
      </c>
      <c r="AG112" s="32">
        <f ca="1">IF(ROW(data!B112)&gt;fib+1,MIN(OFFSET(data!B112,0,0,-fib,1)),"")</f>
        <v>18.079999999999998</v>
      </c>
      <c r="AH112" s="32">
        <f ca="1">IF(ROW(data!B112)&gt;fib+1,MAX(OFFSET(data!B112,0,0,-fib,1)),"")</f>
        <v>21.77</v>
      </c>
      <c r="AI112" s="32">
        <f t="shared" ca="1" si="27"/>
        <v>3.6900000000000013</v>
      </c>
      <c r="AJ112" s="31">
        <f t="shared" ca="1" si="28"/>
        <v>18.950839999999999</v>
      </c>
      <c r="AK112" s="31">
        <f t="shared" ca="1" si="29"/>
        <v>19.48958</v>
      </c>
      <c r="AL112" s="31">
        <f t="shared" ca="1" si="30"/>
        <v>19.924999999999997</v>
      </c>
      <c r="AM112" s="31">
        <f t="shared" ca="1" si="31"/>
        <v>20.360419999999998</v>
      </c>
      <c r="AO112" s="32">
        <f t="shared" ca="1" si="38"/>
        <v>0</v>
      </c>
      <c r="AP112" s="32">
        <f t="shared" ca="1" si="39"/>
        <v>0.10210696920583451</v>
      </c>
      <c r="AQ112" s="32">
        <f t="shared" ca="1" si="40"/>
        <v>0</v>
      </c>
      <c r="AR112" s="32">
        <f t="shared" ca="1" si="41"/>
        <v>0.12334801762114522</v>
      </c>
    </row>
    <row r="113" spans="1:44">
      <c r="A113" s="10">
        <v>37056</v>
      </c>
      <c r="B113" s="11">
        <f ca="1">IF(ROW(data!B113)&gt;singleSMA,AVERAGE(OFFSET(data!B113,0,0,-singleSMA,1)),"")</f>
        <v>19.616799999999998</v>
      </c>
      <c r="C113" s="11" t="str">
        <f ca="1">IF(ROW(data!B111)&gt;singleSMA+2,IF(SIGN(data!B112-indicators!B112)&lt;&gt;SIGN(data!B111-indicators!B111),IF(SIGN(data!B112-indicators!B112)&gt;0,"BUY","SELL"),""),"")</f>
        <v/>
      </c>
      <c r="D113" s="11">
        <f ca="1">IF(ROW(data!B113)&gt;fastSMA,AVERAGE(OFFSET(data!B113,0,0,-fastSMA,1)),"")</f>
        <v>20.042999999999999</v>
      </c>
      <c r="E113" s="11">
        <f ca="1">IF(ROW(data!B113)&gt;slowSMA,AVERAGE(OFFSET(data!B113,0,0,-slowSMA,1)),"")</f>
        <v>19.616799999999998</v>
      </c>
      <c r="F113" s="11" t="str">
        <f ca="1">IF(ROW(data!B113)&gt;MAX(fastSMA,slowSMA)+2,IF(SIGN(D112-E112)&lt;&gt;SIGN(D111-E111),IF(SIGN(D112-E112)&gt;0,"BUY","SELL"),""),"")</f>
        <v/>
      </c>
      <c r="G113" s="11"/>
      <c r="H113" s="11">
        <f>(data!B113/data!B112)-1</f>
        <v>0</v>
      </c>
      <c r="I113" s="11">
        <f t="shared" si="21"/>
        <v>0</v>
      </c>
      <c r="J113" s="11">
        <f t="shared" si="22"/>
        <v>0</v>
      </c>
      <c r="K113" s="11">
        <f ca="1">IF(ROW(data!B113)&gt;rsi+1,100-100/(1+AVERAGE(OFFSET(I113,0,0,-rsi,1))/AVERAGE(OFFSET(J113,0,0,-rsi,1))),"")</f>
        <v>44.301542132880435</v>
      </c>
      <c r="L113" s="11"/>
      <c r="M113" s="11">
        <f t="shared" si="23"/>
        <v>1</v>
      </c>
      <c r="N113" s="11">
        <f t="shared" ca="1" si="24"/>
        <v>0.95247828308635651</v>
      </c>
      <c r="S113" s="13" t="str">
        <f ca="1">pricein</f>
        <v/>
      </c>
      <c r="T113" s="13" t="str">
        <f ca="1">priceout</f>
        <v/>
      </c>
      <c r="U113" s="16" t="str">
        <f t="shared" ca="1" si="25"/>
        <v/>
      </c>
      <c r="V113" s="16" t="str">
        <f t="shared" ca="1" si="32"/>
        <v/>
      </c>
      <c r="W113" s="16" t="str">
        <f t="shared" ca="1" si="33"/>
        <v/>
      </c>
      <c r="X113" s="16">
        <f t="shared" ca="1" si="34"/>
        <v>0.9073529411764707</v>
      </c>
      <c r="Y113" s="16"/>
      <c r="Z113" s="13" t="str">
        <f ca="1">priceincross</f>
        <v/>
      </c>
      <c r="AA113" s="13" t="str">
        <f ca="1">priceoutcross</f>
        <v/>
      </c>
      <c r="AB113" s="13" t="str">
        <f t="shared" ca="1" si="26"/>
        <v/>
      </c>
      <c r="AC113" s="13" t="str">
        <f t="shared" ca="1" si="35"/>
        <v/>
      </c>
      <c r="AD113" s="13" t="str">
        <f t="shared" ca="1" si="36"/>
        <v/>
      </c>
      <c r="AE113" s="13">
        <f t="shared" ca="1" si="37"/>
        <v>0.89019607843137261</v>
      </c>
      <c r="AG113" s="32">
        <f ca="1">IF(ROW(data!B113)&gt;fib+1,MIN(OFFSET(data!B113,0,0,-fib,1)),"")</f>
        <v>18.079999999999998</v>
      </c>
      <c r="AH113" s="32">
        <f ca="1">IF(ROW(data!B113)&gt;fib+1,MAX(OFFSET(data!B113,0,0,-fib,1)),"")</f>
        <v>21.77</v>
      </c>
      <c r="AI113" s="32">
        <f t="shared" ca="1" si="27"/>
        <v>3.6900000000000013</v>
      </c>
      <c r="AJ113" s="31">
        <f t="shared" ca="1" si="28"/>
        <v>18.950839999999999</v>
      </c>
      <c r="AK113" s="31">
        <f t="shared" ca="1" si="29"/>
        <v>19.48958</v>
      </c>
      <c r="AL113" s="31">
        <f t="shared" ca="1" si="30"/>
        <v>19.924999999999997</v>
      </c>
      <c r="AM113" s="31">
        <f t="shared" ca="1" si="31"/>
        <v>20.360419999999998</v>
      </c>
      <c r="AO113" s="32">
        <f t="shared" ca="1" si="38"/>
        <v>0</v>
      </c>
      <c r="AP113" s="32">
        <f t="shared" ca="1" si="39"/>
        <v>0.10210696920583451</v>
      </c>
      <c r="AQ113" s="32">
        <f t="shared" ca="1" si="40"/>
        <v>0</v>
      </c>
      <c r="AR113" s="32">
        <f t="shared" ca="1" si="41"/>
        <v>0.12334801762114522</v>
      </c>
    </row>
    <row r="114" spans="1:44">
      <c r="A114" s="10">
        <v>37057</v>
      </c>
      <c r="B114" s="11">
        <f ca="1">IF(ROW(data!B114)&gt;singleSMA,AVERAGE(OFFSET(data!B114,0,0,-singleSMA,1)),"")</f>
        <v>19.609299999999998</v>
      </c>
      <c r="C114" s="11" t="str">
        <f ca="1">IF(ROW(data!B112)&gt;singleSMA+2,IF(SIGN(data!B113-indicators!B113)&lt;&gt;SIGN(data!B112-indicators!B112),IF(SIGN(data!B113-indicators!B113)&gt;0,"BUY","SELL"),""),"")</f>
        <v/>
      </c>
      <c r="D114" s="11">
        <f ca="1">IF(ROW(data!B114)&gt;fastSMA,AVERAGE(OFFSET(data!B114,0,0,-fastSMA,1)),"")</f>
        <v>19.982000000000003</v>
      </c>
      <c r="E114" s="11">
        <f ca="1">IF(ROW(data!B114)&gt;slowSMA,AVERAGE(OFFSET(data!B114,0,0,-slowSMA,1)),"")</f>
        <v>19.609299999999998</v>
      </c>
      <c r="F114" s="11" t="str">
        <f ca="1">IF(ROW(data!B114)&gt;MAX(fastSMA,slowSMA)+2,IF(SIGN(D113-E113)&lt;&gt;SIGN(D112-E112),IF(SIGN(D113-E113)&gt;0,"BUY","SELL"),""),"")</f>
        <v/>
      </c>
      <c r="G114" s="11"/>
      <c r="H114" s="11">
        <f>(data!B114/data!B113)-1</f>
        <v>-4.2918454935623185E-3</v>
      </c>
      <c r="I114" s="11">
        <f t="shared" si="21"/>
        <v>0</v>
      </c>
      <c r="J114" s="11">
        <f t="shared" si="22"/>
        <v>4.2918454935623185E-3</v>
      </c>
      <c r="K114" s="11">
        <f ca="1">IF(ROW(data!B114)&gt;rsi+1,100-100/(1+AVERAGE(OFFSET(I114,0,0,-rsi,1))/AVERAGE(OFFSET(J114,0,0,-rsi,1))),"")</f>
        <v>42.153960960076461</v>
      </c>
      <c r="L114" s="11"/>
      <c r="M114" s="11">
        <f t="shared" si="23"/>
        <v>0.99570815450643768</v>
      </c>
      <c r="N114" s="11">
        <f t="shared" ca="1" si="24"/>
        <v>0.93832153690596554</v>
      </c>
      <c r="S114" s="13" t="str">
        <f ca="1">pricein</f>
        <v/>
      </c>
      <c r="T114" s="13" t="str">
        <f ca="1">priceout</f>
        <v/>
      </c>
      <c r="U114" s="16" t="str">
        <f t="shared" ca="1" si="25"/>
        <v/>
      </c>
      <c r="V114" s="16" t="str">
        <f t="shared" ca="1" si="32"/>
        <v/>
      </c>
      <c r="W114" s="16" t="str">
        <f t="shared" ca="1" si="33"/>
        <v/>
      </c>
      <c r="X114" s="16">
        <f t="shared" ca="1" si="34"/>
        <v>0.9073529411764707</v>
      </c>
      <c r="Y114" s="16"/>
      <c r="Z114" s="13" t="str">
        <f ca="1">priceincross</f>
        <v/>
      </c>
      <c r="AA114" s="13" t="str">
        <f ca="1">priceoutcross</f>
        <v/>
      </c>
      <c r="AB114" s="13" t="str">
        <f t="shared" ca="1" si="26"/>
        <v/>
      </c>
      <c r="AC114" s="13" t="str">
        <f t="shared" ca="1" si="35"/>
        <v/>
      </c>
      <c r="AD114" s="13" t="str">
        <f t="shared" ca="1" si="36"/>
        <v/>
      </c>
      <c r="AE114" s="13">
        <f t="shared" ca="1" si="37"/>
        <v>0.89019607843137261</v>
      </c>
      <c r="AG114" s="32">
        <f ca="1">IF(ROW(data!B114)&gt;fib+1,MIN(OFFSET(data!B114,0,0,-fib,1)),"")</f>
        <v>18.079999999999998</v>
      </c>
      <c r="AH114" s="32">
        <f ca="1">IF(ROW(data!B114)&gt;fib+1,MAX(OFFSET(data!B114,0,0,-fib,1)),"")</f>
        <v>21.77</v>
      </c>
      <c r="AI114" s="32">
        <f t="shared" ca="1" si="27"/>
        <v>3.6900000000000013</v>
      </c>
      <c r="AJ114" s="31">
        <f t="shared" ca="1" si="28"/>
        <v>18.950839999999999</v>
      </c>
      <c r="AK114" s="31">
        <f t="shared" ca="1" si="29"/>
        <v>19.48958</v>
      </c>
      <c r="AL114" s="31">
        <f t="shared" ca="1" si="30"/>
        <v>19.924999999999997</v>
      </c>
      <c r="AM114" s="31">
        <f t="shared" ca="1" si="31"/>
        <v>20.360419999999998</v>
      </c>
      <c r="AO114" s="32">
        <f t="shared" ca="1" si="38"/>
        <v>0</v>
      </c>
      <c r="AP114" s="32">
        <f t="shared" ca="1" si="39"/>
        <v>0.10210696920583451</v>
      </c>
      <c r="AQ114" s="32">
        <f t="shared" ca="1" si="40"/>
        <v>0</v>
      </c>
      <c r="AR114" s="32">
        <f t="shared" ca="1" si="41"/>
        <v>0.12334801762114522</v>
      </c>
    </row>
    <row r="115" spans="1:44">
      <c r="A115" s="10">
        <v>37060</v>
      </c>
      <c r="B115" s="11">
        <f ca="1">IF(ROW(data!B115)&gt;singleSMA,AVERAGE(OFFSET(data!B115,0,0,-singleSMA,1)),"")</f>
        <v>19.607099999999996</v>
      </c>
      <c r="C115" s="11" t="str">
        <f ca="1">IF(ROW(data!B113)&gt;singleSMA+2,IF(SIGN(data!B114-indicators!B114)&lt;&gt;SIGN(data!B113-indicators!B113),IF(SIGN(data!B114-indicators!B114)&gt;0,"BUY","SELL"),""),"")</f>
        <v/>
      </c>
      <c r="D115" s="11">
        <f ca="1">IF(ROW(data!B115)&gt;fastSMA,AVERAGE(OFFSET(data!B115,0,0,-fastSMA,1)),"")</f>
        <v>19.859500000000001</v>
      </c>
      <c r="E115" s="11">
        <f ca="1">IF(ROW(data!B115)&gt;slowSMA,AVERAGE(OFFSET(data!B115,0,0,-slowSMA,1)),"")</f>
        <v>19.607099999999996</v>
      </c>
      <c r="F115" s="11" t="str">
        <f ca="1">IF(ROW(data!B115)&gt;MAX(fastSMA,slowSMA)+2,IF(SIGN(D114-E114)&lt;&gt;SIGN(D113-E113),IF(SIGN(D114-E114)&gt;0,"BUY","SELL"),""),"")</f>
        <v/>
      </c>
      <c r="G115" s="11"/>
      <c r="H115" s="11">
        <f>(data!B115/data!B114)-1</f>
        <v>-2.1551724137930384E-3</v>
      </c>
      <c r="I115" s="11">
        <f t="shared" si="21"/>
        <v>0</v>
      </c>
      <c r="J115" s="11">
        <f t="shared" si="22"/>
        <v>2.1551724137930384E-3</v>
      </c>
      <c r="K115" s="11">
        <f ca="1">IF(ROW(data!B115)&gt;rsi+1,100-100/(1+AVERAGE(OFFSET(I115,0,0,-rsi,1))/AVERAGE(OFFSET(J115,0,0,-rsi,1))),"")</f>
        <v>30.591202652218158</v>
      </c>
      <c r="L115" s="11"/>
      <c r="M115" s="11">
        <f t="shared" si="23"/>
        <v>0.99784482758620696</v>
      </c>
      <c r="N115" s="11">
        <f t="shared" ca="1" si="24"/>
        <v>0.88316642823080593</v>
      </c>
      <c r="S115" s="13" t="str">
        <f ca="1">pricein</f>
        <v/>
      </c>
      <c r="T115" s="13" t="str">
        <f ca="1">priceout</f>
        <v/>
      </c>
      <c r="U115" s="16" t="str">
        <f t="shared" ca="1" si="25"/>
        <v/>
      </c>
      <c r="V115" s="16" t="str">
        <f t="shared" ca="1" si="32"/>
        <v/>
      </c>
      <c r="W115" s="16" t="str">
        <f t="shared" ca="1" si="33"/>
        <v/>
      </c>
      <c r="X115" s="16">
        <f t="shared" ca="1" si="34"/>
        <v>0.9073529411764707</v>
      </c>
      <c r="Y115" s="16"/>
      <c r="Z115" s="13" t="str">
        <f ca="1">priceincross</f>
        <v/>
      </c>
      <c r="AA115" s="13" t="str">
        <f ca="1">priceoutcross</f>
        <v/>
      </c>
      <c r="AB115" s="13" t="str">
        <f t="shared" ca="1" si="26"/>
        <v/>
      </c>
      <c r="AC115" s="13" t="str">
        <f t="shared" ca="1" si="35"/>
        <v/>
      </c>
      <c r="AD115" s="13" t="str">
        <f t="shared" ca="1" si="36"/>
        <v/>
      </c>
      <c r="AE115" s="13">
        <f t="shared" ca="1" si="37"/>
        <v>0.89019607843137261</v>
      </c>
      <c r="AG115" s="32">
        <f ca="1">IF(ROW(data!B115)&gt;fib+1,MIN(OFFSET(data!B115,0,0,-fib,1)),"")</f>
        <v>18.079999999999998</v>
      </c>
      <c r="AH115" s="32">
        <f ca="1">IF(ROW(data!B115)&gt;fib+1,MAX(OFFSET(data!B115,0,0,-fib,1)),"")</f>
        <v>21.77</v>
      </c>
      <c r="AI115" s="32">
        <f t="shared" ca="1" si="27"/>
        <v>3.6900000000000013</v>
      </c>
      <c r="AJ115" s="31">
        <f t="shared" ca="1" si="28"/>
        <v>18.950839999999999</v>
      </c>
      <c r="AK115" s="31">
        <f t="shared" ca="1" si="29"/>
        <v>19.48958</v>
      </c>
      <c r="AL115" s="31">
        <f t="shared" ca="1" si="30"/>
        <v>19.924999999999997</v>
      </c>
      <c r="AM115" s="31">
        <f t="shared" ca="1" si="31"/>
        <v>20.360419999999998</v>
      </c>
      <c r="AO115" s="32">
        <f t="shared" ca="1" si="38"/>
        <v>0</v>
      </c>
      <c r="AP115" s="32">
        <f t="shared" ca="1" si="39"/>
        <v>0.10210696920583451</v>
      </c>
      <c r="AQ115" s="32">
        <f t="shared" ca="1" si="40"/>
        <v>0</v>
      </c>
      <c r="AR115" s="32">
        <f t="shared" ca="1" si="41"/>
        <v>0.12334801762114522</v>
      </c>
    </row>
    <row r="116" spans="1:44">
      <c r="A116" s="10">
        <v>37061</v>
      </c>
      <c r="B116" s="11">
        <f ca="1">IF(ROW(data!B116)&gt;singleSMA,AVERAGE(OFFSET(data!B116,0,0,-singleSMA,1)),"")</f>
        <v>19.607899999999997</v>
      </c>
      <c r="C116" s="11" t="str">
        <f ca="1">IF(ROW(data!B114)&gt;singleSMA+2,IF(SIGN(data!B115-indicators!B115)&lt;&gt;SIGN(data!B114-indicators!B114),IF(SIGN(data!B115-indicators!B115)&gt;0,"BUY","SELL"),""),"")</f>
        <v/>
      </c>
      <c r="D116" s="11">
        <f ca="1">IF(ROW(data!B116)&gt;fastSMA,AVERAGE(OFFSET(data!B116,0,0,-fastSMA,1)),"")</f>
        <v>19.713500000000003</v>
      </c>
      <c r="E116" s="11">
        <f ca="1">IF(ROW(data!B116)&gt;slowSMA,AVERAGE(OFFSET(data!B116,0,0,-slowSMA,1)),"")</f>
        <v>19.607899999999997</v>
      </c>
      <c r="F116" s="11" t="str">
        <f ca="1">IF(ROW(data!B116)&gt;MAX(fastSMA,slowSMA)+2,IF(SIGN(D115-E115)&lt;&gt;SIGN(D114-E114),IF(SIGN(D115-E115)&gt;0,"BUY","SELL"),""),"")</f>
        <v/>
      </c>
      <c r="G116" s="11"/>
      <c r="H116" s="11">
        <f>(data!B116/data!B115)-1</f>
        <v>-2.1598272138227959E-3</v>
      </c>
      <c r="I116" s="11">
        <f t="shared" si="21"/>
        <v>0</v>
      </c>
      <c r="J116" s="11">
        <f t="shared" si="22"/>
        <v>2.1598272138227959E-3</v>
      </c>
      <c r="K116" s="11">
        <f ca="1">IF(ROW(data!B116)&gt;rsi+1,100-100/(1+AVERAGE(OFFSET(I116,0,0,-rsi,1))/AVERAGE(OFFSET(J116,0,0,-rsi,1))),"")</f>
        <v>25.46420134913221</v>
      </c>
      <c r="L116" s="11"/>
      <c r="M116" s="11">
        <f t="shared" si="23"/>
        <v>0.9978401727861772</v>
      </c>
      <c r="N116" s="11">
        <f t="shared" ca="1" si="24"/>
        <v>0.86355140186915913</v>
      </c>
      <c r="S116" s="13" t="str">
        <f ca="1">pricein</f>
        <v/>
      </c>
      <c r="T116" s="13" t="str">
        <f ca="1">priceout</f>
        <v/>
      </c>
      <c r="U116" s="16" t="str">
        <f t="shared" ca="1" si="25"/>
        <v/>
      </c>
      <c r="V116" s="16" t="str">
        <f t="shared" ca="1" si="32"/>
        <v/>
      </c>
      <c r="W116" s="16" t="str">
        <f t="shared" ca="1" si="33"/>
        <v/>
      </c>
      <c r="X116" s="16">
        <f t="shared" ca="1" si="34"/>
        <v>0.9073529411764707</v>
      </c>
      <c r="Y116" s="16"/>
      <c r="Z116" s="13" t="str">
        <f ca="1">priceincross</f>
        <v/>
      </c>
      <c r="AA116" s="13" t="str">
        <f ca="1">priceoutcross</f>
        <v/>
      </c>
      <c r="AB116" s="13" t="str">
        <f t="shared" ca="1" si="26"/>
        <v/>
      </c>
      <c r="AC116" s="13" t="str">
        <f t="shared" ca="1" si="35"/>
        <v/>
      </c>
      <c r="AD116" s="13" t="str">
        <f t="shared" ca="1" si="36"/>
        <v/>
      </c>
      <c r="AE116" s="13">
        <f t="shared" ca="1" si="37"/>
        <v>0.89019607843137261</v>
      </c>
      <c r="AG116" s="32">
        <f ca="1">IF(ROW(data!B116)&gt;fib+1,MIN(OFFSET(data!B116,0,0,-fib,1)),"")</f>
        <v>18.079999999999998</v>
      </c>
      <c r="AH116" s="32">
        <f ca="1">IF(ROW(data!B116)&gt;fib+1,MAX(OFFSET(data!B116,0,0,-fib,1)),"")</f>
        <v>21.77</v>
      </c>
      <c r="AI116" s="32">
        <f t="shared" ca="1" si="27"/>
        <v>3.6900000000000013</v>
      </c>
      <c r="AJ116" s="31">
        <f t="shared" ca="1" si="28"/>
        <v>18.950839999999999</v>
      </c>
      <c r="AK116" s="31">
        <f t="shared" ca="1" si="29"/>
        <v>19.48958</v>
      </c>
      <c r="AL116" s="31">
        <f t="shared" ca="1" si="30"/>
        <v>19.924999999999997</v>
      </c>
      <c r="AM116" s="31">
        <f t="shared" ca="1" si="31"/>
        <v>20.360419999999998</v>
      </c>
      <c r="AO116" s="32">
        <f t="shared" ca="1" si="38"/>
        <v>0</v>
      </c>
      <c r="AP116" s="32">
        <f t="shared" ca="1" si="39"/>
        <v>0.10210696920583451</v>
      </c>
      <c r="AQ116" s="32">
        <f t="shared" ca="1" si="40"/>
        <v>0</v>
      </c>
      <c r="AR116" s="32">
        <f t="shared" ca="1" si="41"/>
        <v>0.12334801762114522</v>
      </c>
    </row>
    <row r="117" spans="1:44">
      <c r="A117" s="10">
        <v>37062</v>
      </c>
      <c r="B117" s="11">
        <f ca="1">IF(ROW(data!B117)&gt;singleSMA,AVERAGE(OFFSET(data!B117,0,0,-singleSMA,1)),"")</f>
        <v>19.606199999999998</v>
      </c>
      <c r="C117" s="11" t="str">
        <f ca="1">IF(ROW(data!B115)&gt;singleSMA+2,IF(SIGN(data!B116-indicators!B116)&lt;&gt;SIGN(data!B115-indicators!B115),IF(SIGN(data!B116-indicators!B116)&gt;0,"BUY","SELL"),""),"")</f>
        <v/>
      </c>
      <c r="D117" s="11">
        <f ca="1">IF(ROW(data!B117)&gt;fastSMA,AVERAGE(OFFSET(data!B117,0,0,-fastSMA,1)),"")</f>
        <v>19.562500000000004</v>
      </c>
      <c r="E117" s="11">
        <f ca="1">IF(ROW(data!B117)&gt;slowSMA,AVERAGE(OFFSET(data!B117,0,0,-slowSMA,1)),"")</f>
        <v>19.606199999999998</v>
      </c>
      <c r="F117" s="11" t="str">
        <f ca="1">IF(ROW(data!B117)&gt;MAX(fastSMA,slowSMA)+2,IF(SIGN(D116-E116)&lt;&gt;SIGN(D115-E115),IF(SIGN(D116-E116)&gt;0,"BUY","SELL"),""),"")</f>
        <v/>
      </c>
      <c r="G117" s="11"/>
      <c r="H117" s="11">
        <f>(data!B117/data!B116)-1</f>
        <v>-2.056277056277056E-2</v>
      </c>
      <c r="I117" s="11">
        <f t="shared" si="21"/>
        <v>0</v>
      </c>
      <c r="J117" s="11">
        <f t="shared" si="22"/>
        <v>2.056277056277056E-2</v>
      </c>
      <c r="K117" s="11">
        <f ca="1">IF(ROW(data!B117)&gt;rsi+1,100-100/(1+AVERAGE(OFFSET(I117,0,0,-rsi,1))/AVERAGE(OFFSET(J117,0,0,-rsi,1))),"")</f>
        <v>24.825076079361693</v>
      </c>
      <c r="L117" s="11"/>
      <c r="M117" s="11">
        <f t="shared" si="23"/>
        <v>0.97943722943722944</v>
      </c>
      <c r="N117" s="11">
        <f t="shared" ca="1" si="24"/>
        <v>0.85700757575757569</v>
      </c>
      <c r="S117" s="13" t="str">
        <f ca="1">pricein</f>
        <v/>
      </c>
      <c r="T117" s="13" t="str">
        <f ca="1">priceout</f>
        <v/>
      </c>
      <c r="U117" s="16" t="str">
        <f t="shared" ca="1" si="25"/>
        <v/>
      </c>
      <c r="V117" s="16" t="str">
        <f t="shared" ca="1" si="32"/>
        <v/>
      </c>
      <c r="W117" s="16" t="str">
        <f t="shared" ca="1" si="33"/>
        <v/>
      </c>
      <c r="X117" s="16">
        <f t="shared" ca="1" si="34"/>
        <v>0.9073529411764707</v>
      </c>
      <c r="Y117" s="16"/>
      <c r="Z117" s="13" t="str">
        <f ca="1">priceincross</f>
        <v/>
      </c>
      <c r="AA117" s="13" t="str">
        <f ca="1">priceoutcross</f>
        <v/>
      </c>
      <c r="AB117" s="13" t="str">
        <f t="shared" ca="1" si="26"/>
        <v/>
      </c>
      <c r="AC117" s="13" t="str">
        <f t="shared" ca="1" si="35"/>
        <v/>
      </c>
      <c r="AD117" s="13" t="str">
        <f t="shared" ca="1" si="36"/>
        <v/>
      </c>
      <c r="AE117" s="13">
        <f t="shared" ca="1" si="37"/>
        <v>0.89019607843137261</v>
      </c>
      <c r="AG117" s="32">
        <f ca="1">IF(ROW(data!B117)&gt;fib+1,MIN(OFFSET(data!B117,0,0,-fib,1)),"")</f>
        <v>18.079999999999998</v>
      </c>
      <c r="AH117" s="32">
        <f ca="1">IF(ROW(data!B117)&gt;fib+1,MAX(OFFSET(data!B117,0,0,-fib,1)),"")</f>
        <v>21.77</v>
      </c>
      <c r="AI117" s="32">
        <f t="shared" ca="1" si="27"/>
        <v>3.6900000000000013</v>
      </c>
      <c r="AJ117" s="31">
        <f t="shared" ca="1" si="28"/>
        <v>18.950839999999999</v>
      </c>
      <c r="AK117" s="31">
        <f t="shared" ca="1" si="29"/>
        <v>19.48958</v>
      </c>
      <c r="AL117" s="31">
        <f t="shared" ca="1" si="30"/>
        <v>19.924999999999997</v>
      </c>
      <c r="AM117" s="31">
        <f t="shared" ca="1" si="31"/>
        <v>20.360419999999998</v>
      </c>
      <c r="AO117" s="32">
        <f t="shared" ca="1" si="38"/>
        <v>0</v>
      </c>
      <c r="AP117" s="32">
        <f t="shared" ca="1" si="39"/>
        <v>0.10210696920583451</v>
      </c>
      <c r="AQ117" s="32">
        <f t="shared" ca="1" si="40"/>
        <v>0</v>
      </c>
      <c r="AR117" s="32">
        <f t="shared" ca="1" si="41"/>
        <v>0.12334801762114522</v>
      </c>
    </row>
    <row r="118" spans="1:44">
      <c r="A118" s="10">
        <v>37063</v>
      </c>
      <c r="B118" s="11">
        <f ca="1">IF(ROW(data!B118)&gt;singleSMA,AVERAGE(OFFSET(data!B118,0,0,-singleSMA,1)),"")</f>
        <v>19.604499999999994</v>
      </c>
      <c r="C118" s="11" t="str">
        <f ca="1">IF(ROW(data!B116)&gt;singleSMA+2,IF(SIGN(data!B117-indicators!B117)&lt;&gt;SIGN(data!B116-indicators!B116),IF(SIGN(data!B117-indicators!B117)&gt;0,"BUY","SELL"),""),"")</f>
        <v/>
      </c>
      <c r="D118" s="11">
        <f ca="1">IF(ROW(data!B118)&gt;fastSMA,AVERAGE(OFFSET(data!B118,0,0,-fastSMA,1)),"")</f>
        <v>19.390500000000003</v>
      </c>
      <c r="E118" s="11">
        <f ca="1">IF(ROW(data!B118)&gt;slowSMA,AVERAGE(OFFSET(data!B118,0,0,-slowSMA,1)),"")</f>
        <v>19.604499999999994</v>
      </c>
      <c r="F118" s="11" t="str">
        <f ca="1">IF(ROW(data!B118)&gt;MAX(fastSMA,slowSMA)+2,IF(SIGN(D117-E117)&lt;&gt;SIGN(D116-E116),IF(SIGN(D117-E117)&gt;0,"BUY","SELL"),""),"")</f>
        <v>SELL</v>
      </c>
      <c r="G118" s="11"/>
      <c r="H118" s="11">
        <f>(data!B118/data!B117)-1</f>
        <v>3.3149171270716593E-3</v>
      </c>
      <c r="I118" s="11">
        <f t="shared" si="21"/>
        <v>3.3149171270716593E-3</v>
      </c>
      <c r="J118" s="11">
        <f t="shared" si="22"/>
        <v>0</v>
      </c>
      <c r="K118" s="11">
        <f ca="1">IF(ROW(data!B118)&gt;rsi+1,100-100/(1+AVERAGE(OFFSET(I118,0,0,-rsi,1))/AVERAGE(OFFSET(J118,0,0,-rsi,1))),"")</f>
        <v>19.586162192581412</v>
      </c>
      <c r="L118" s="11"/>
      <c r="M118" s="11">
        <f t="shared" si="23"/>
        <v>1.0033149171270717</v>
      </c>
      <c r="N118" s="11">
        <f t="shared" ca="1" si="24"/>
        <v>0.8407407407407409</v>
      </c>
      <c r="S118" s="13" t="str">
        <f ca="1">pricein</f>
        <v/>
      </c>
      <c r="T118" s="13" t="str">
        <f ca="1">priceout</f>
        <v/>
      </c>
      <c r="U118" s="16" t="str">
        <f t="shared" ca="1" si="25"/>
        <v/>
      </c>
      <c r="V118" s="16" t="str">
        <f t="shared" ca="1" si="32"/>
        <v/>
      </c>
      <c r="W118" s="16" t="str">
        <f t="shared" ca="1" si="33"/>
        <v/>
      </c>
      <c r="X118" s="16">
        <f t="shared" ca="1" si="34"/>
        <v>0.9073529411764707</v>
      </c>
      <c r="Y118" s="16"/>
      <c r="Z118" s="13" t="str">
        <f ca="1">priceincross</f>
        <v/>
      </c>
      <c r="AA118" s="13">
        <f ca="1">priceoutcross</f>
        <v>18.16</v>
      </c>
      <c r="AB118" s="13" t="str">
        <f t="shared" ca="1" si="26"/>
        <v/>
      </c>
      <c r="AC118" s="13" t="str">
        <f t="shared" ca="1" si="35"/>
        <v/>
      </c>
      <c r="AD118" s="13" t="str">
        <f t="shared" ca="1" si="36"/>
        <v/>
      </c>
      <c r="AE118" s="13">
        <f t="shared" ca="1" si="37"/>
        <v>0.89019607843137261</v>
      </c>
      <c r="AG118" s="32">
        <f ca="1">IF(ROW(data!B118)&gt;fib+1,MIN(OFFSET(data!B118,0,0,-fib,1)),"")</f>
        <v>18.079999999999998</v>
      </c>
      <c r="AH118" s="32">
        <f ca="1">IF(ROW(data!B118)&gt;fib+1,MAX(OFFSET(data!B118,0,0,-fib,1)),"")</f>
        <v>21.77</v>
      </c>
      <c r="AI118" s="32">
        <f t="shared" ca="1" si="27"/>
        <v>3.6900000000000013</v>
      </c>
      <c r="AJ118" s="31">
        <f t="shared" ca="1" si="28"/>
        <v>18.950839999999999</v>
      </c>
      <c r="AK118" s="31">
        <f t="shared" ca="1" si="29"/>
        <v>19.48958</v>
      </c>
      <c r="AL118" s="31">
        <f t="shared" ca="1" si="30"/>
        <v>19.924999999999997</v>
      </c>
      <c r="AM118" s="31">
        <f t="shared" ca="1" si="31"/>
        <v>20.360419999999998</v>
      </c>
      <c r="AO118" s="32">
        <f t="shared" ca="1" si="38"/>
        <v>0</v>
      </c>
      <c r="AP118" s="32">
        <f t="shared" ca="1" si="39"/>
        <v>0.10210696920583451</v>
      </c>
      <c r="AQ118" s="32">
        <f t="shared" ca="1" si="40"/>
        <v>0</v>
      </c>
      <c r="AR118" s="32">
        <f t="shared" ca="1" si="41"/>
        <v>0.12334801762114522</v>
      </c>
    </row>
    <row r="119" spans="1:44">
      <c r="A119" s="10">
        <v>37064</v>
      </c>
      <c r="B119" s="11">
        <f ca="1">IF(ROW(data!B119)&gt;singleSMA,AVERAGE(OFFSET(data!B119,0,0,-singleSMA,1)),"")</f>
        <v>19.599499999999995</v>
      </c>
      <c r="C119" s="11" t="str">
        <f ca="1">IF(ROW(data!B117)&gt;singleSMA+2,IF(SIGN(data!B118-indicators!B118)&lt;&gt;SIGN(data!B117-indicators!B117),IF(SIGN(data!B118-indicators!B118)&gt;0,"BUY","SELL"),""),"")</f>
        <v/>
      </c>
      <c r="D119" s="11">
        <f ca="1">IF(ROW(data!B119)&gt;fastSMA,AVERAGE(OFFSET(data!B119,0,0,-fastSMA,1)),"")</f>
        <v>19.201000000000004</v>
      </c>
      <c r="E119" s="11">
        <f ca="1">IF(ROW(data!B119)&gt;slowSMA,AVERAGE(OFFSET(data!B119,0,0,-slowSMA,1)),"")</f>
        <v>19.599499999999995</v>
      </c>
      <c r="F119" s="11" t="str">
        <f ca="1">IF(ROW(data!B119)&gt;MAX(fastSMA,slowSMA)+2,IF(SIGN(D118-E118)&lt;&gt;SIGN(D117-E117),IF(SIGN(D118-E118)&gt;0,"BUY","SELL"),""),"")</f>
        <v/>
      </c>
      <c r="G119" s="11"/>
      <c r="H119" s="11">
        <f>(data!B119/data!B118)-1</f>
        <v>-1.7070484581497736E-2</v>
      </c>
      <c r="I119" s="11">
        <f t="shared" si="21"/>
        <v>0</v>
      </c>
      <c r="J119" s="11">
        <f t="shared" si="22"/>
        <v>1.7070484581497736E-2</v>
      </c>
      <c r="K119" s="11">
        <f ca="1">IF(ROW(data!B119)&gt;rsi+1,100-100/(1+AVERAGE(OFFSET(I119,0,0,-rsi,1))/AVERAGE(OFFSET(J119,0,0,-rsi,1))),"")</f>
        <v>17.941151281884316</v>
      </c>
      <c r="L119" s="11"/>
      <c r="M119" s="11">
        <f t="shared" si="23"/>
        <v>0.98292951541850226</v>
      </c>
      <c r="N119" s="11">
        <f t="shared" ca="1" si="24"/>
        <v>0.82486136783733854</v>
      </c>
      <c r="S119" s="13" t="str">
        <f ca="1">pricein</f>
        <v/>
      </c>
      <c r="T119" s="13" t="str">
        <f ca="1">priceout</f>
        <v/>
      </c>
      <c r="U119" s="16" t="str">
        <f t="shared" ca="1" si="25"/>
        <v/>
      </c>
      <c r="V119" s="16" t="str">
        <f t="shared" ca="1" si="32"/>
        <v/>
      </c>
      <c r="W119" s="16" t="str">
        <f t="shared" ca="1" si="33"/>
        <v/>
      </c>
      <c r="X119" s="16">
        <f t="shared" ca="1" si="34"/>
        <v>0.9073529411764707</v>
      </c>
      <c r="Y119" s="16"/>
      <c r="Z119" s="13" t="str">
        <f ca="1">priceincross</f>
        <v/>
      </c>
      <c r="AA119" s="13" t="str">
        <f ca="1">priceoutcross</f>
        <v/>
      </c>
      <c r="AB119" s="13" t="str">
        <f t="shared" ca="1" si="26"/>
        <v/>
      </c>
      <c r="AC119" s="13" t="str">
        <f t="shared" ca="1" si="35"/>
        <v/>
      </c>
      <c r="AD119" s="13" t="str">
        <f t="shared" ca="1" si="36"/>
        <v/>
      </c>
      <c r="AE119" s="13">
        <f t="shared" ca="1" si="37"/>
        <v>0.89019607843137261</v>
      </c>
      <c r="AG119" s="32">
        <f ca="1">IF(ROW(data!B119)&gt;fib+1,MIN(OFFSET(data!B119,0,0,-fib,1)),"")</f>
        <v>17.850000000000001</v>
      </c>
      <c r="AH119" s="32">
        <f ca="1">IF(ROW(data!B119)&gt;fib+1,MAX(OFFSET(data!B119,0,0,-fib,1)),"")</f>
        <v>21.77</v>
      </c>
      <c r="AI119" s="32">
        <f t="shared" ca="1" si="27"/>
        <v>3.9199999999999982</v>
      </c>
      <c r="AJ119" s="31">
        <f t="shared" ca="1" si="28"/>
        <v>18.775120000000001</v>
      </c>
      <c r="AK119" s="31">
        <f t="shared" ca="1" si="29"/>
        <v>19.347439999999999</v>
      </c>
      <c r="AL119" s="31">
        <f t="shared" ca="1" si="30"/>
        <v>19.810000000000002</v>
      </c>
      <c r="AM119" s="31">
        <f t="shared" ca="1" si="31"/>
        <v>20.272559999999999</v>
      </c>
      <c r="AO119" s="32">
        <f t="shared" ca="1" si="38"/>
        <v>0</v>
      </c>
      <c r="AP119" s="32">
        <f t="shared" ca="1" si="39"/>
        <v>0.10210696920583451</v>
      </c>
      <c r="AQ119" s="32">
        <f t="shared" ca="1" si="40"/>
        <v>0</v>
      </c>
      <c r="AR119" s="32">
        <f t="shared" ca="1" si="41"/>
        <v>0.12334801762114522</v>
      </c>
    </row>
    <row r="120" spans="1:44">
      <c r="A120" s="10">
        <v>37067</v>
      </c>
      <c r="B120" s="11">
        <f ca="1">IF(ROW(data!B120)&gt;singleSMA,AVERAGE(OFFSET(data!B120,0,0,-singleSMA,1)),"")</f>
        <v>19.590999999999998</v>
      </c>
      <c r="C120" s="11" t="str">
        <f ca="1">IF(ROW(data!B118)&gt;singleSMA+2,IF(SIGN(data!B119-indicators!B119)&lt;&gt;SIGN(data!B118-indicators!B118),IF(SIGN(data!B119-indicators!B119)&gt;0,"BUY","SELL"),""),"")</f>
        <v/>
      </c>
      <c r="D120" s="11">
        <f ca="1">IF(ROW(data!B120)&gt;fastSMA,AVERAGE(OFFSET(data!B120,0,0,-fastSMA,1)),"")</f>
        <v>18.974000000000007</v>
      </c>
      <c r="E120" s="11">
        <f ca="1">IF(ROW(data!B120)&gt;slowSMA,AVERAGE(OFFSET(data!B120,0,0,-slowSMA,1)),"")</f>
        <v>19.590999999999998</v>
      </c>
      <c r="F120" s="11" t="str">
        <f ca="1">IF(ROW(data!B120)&gt;MAX(fastSMA,slowSMA)+2,IF(SIGN(D119-E119)&lt;&gt;SIGN(D118-E118),IF(SIGN(D119-E119)&gt;0,"BUY","SELL"),""),"")</f>
        <v/>
      </c>
      <c r="G120" s="11"/>
      <c r="H120" s="11">
        <f>(data!B120/data!B119)-1</f>
        <v>-3.4733893557423068E-2</v>
      </c>
      <c r="I120" s="11">
        <f t="shared" si="21"/>
        <v>0</v>
      </c>
      <c r="J120" s="11">
        <f t="shared" si="22"/>
        <v>3.4733893557423068E-2</v>
      </c>
      <c r="K120" s="11">
        <f ca="1">IF(ROW(data!B120)&gt;rsi+1,100-100/(1+AVERAGE(OFFSET(I120,0,0,-rsi,1))/AVERAGE(OFFSET(J120,0,0,-rsi,1))),"")</f>
        <v>14.480290588077679</v>
      </c>
      <c r="L120" s="11"/>
      <c r="M120" s="11">
        <f t="shared" si="23"/>
        <v>0.96526610644257693</v>
      </c>
      <c r="N120" s="11">
        <f t="shared" ca="1" si="24"/>
        <v>0.79145613229214495</v>
      </c>
      <c r="S120" s="13" t="str">
        <f ca="1">pricein</f>
        <v/>
      </c>
      <c r="T120" s="13" t="str">
        <f ca="1">priceout</f>
        <v/>
      </c>
      <c r="U120" s="16" t="str">
        <f t="shared" ca="1" si="25"/>
        <v/>
      </c>
      <c r="V120" s="16" t="str">
        <f t="shared" ca="1" si="32"/>
        <v/>
      </c>
      <c r="W120" s="16" t="str">
        <f t="shared" ca="1" si="33"/>
        <v/>
      </c>
      <c r="X120" s="16">
        <f t="shared" ca="1" si="34"/>
        <v>0.9073529411764707</v>
      </c>
      <c r="Y120" s="16"/>
      <c r="Z120" s="13" t="str">
        <f ca="1">priceincross</f>
        <v/>
      </c>
      <c r="AA120" s="13" t="str">
        <f ca="1">priceoutcross</f>
        <v/>
      </c>
      <c r="AB120" s="13" t="str">
        <f t="shared" ca="1" si="26"/>
        <v/>
      </c>
      <c r="AC120" s="13" t="str">
        <f t="shared" ca="1" si="35"/>
        <v/>
      </c>
      <c r="AD120" s="13" t="str">
        <f t="shared" ca="1" si="36"/>
        <v/>
      </c>
      <c r="AE120" s="13">
        <f t="shared" ca="1" si="37"/>
        <v>0.89019607843137261</v>
      </c>
      <c r="AG120" s="32">
        <f ca="1">IF(ROW(data!B120)&gt;fib+1,MIN(OFFSET(data!B120,0,0,-fib,1)),"")</f>
        <v>17.23</v>
      </c>
      <c r="AH120" s="32">
        <f ca="1">IF(ROW(data!B120)&gt;fib+1,MAX(OFFSET(data!B120,0,0,-fib,1)),"")</f>
        <v>21.77</v>
      </c>
      <c r="AI120" s="32">
        <f t="shared" ca="1" si="27"/>
        <v>4.5399999999999991</v>
      </c>
      <c r="AJ120" s="31">
        <f t="shared" ca="1" si="28"/>
        <v>18.301439999999999</v>
      </c>
      <c r="AK120" s="31">
        <f t="shared" ca="1" si="29"/>
        <v>18.964279999999999</v>
      </c>
      <c r="AL120" s="31">
        <f t="shared" ca="1" si="30"/>
        <v>19.5</v>
      </c>
      <c r="AM120" s="31">
        <f t="shared" ca="1" si="31"/>
        <v>20.035720000000001</v>
      </c>
      <c r="AO120" s="32">
        <f t="shared" ca="1" si="38"/>
        <v>0</v>
      </c>
      <c r="AP120" s="32">
        <f t="shared" ca="1" si="39"/>
        <v>0.10210696920583451</v>
      </c>
      <c r="AQ120" s="32">
        <f t="shared" ca="1" si="40"/>
        <v>0</v>
      </c>
      <c r="AR120" s="32">
        <f t="shared" ca="1" si="41"/>
        <v>0.12334801762114522</v>
      </c>
    </row>
    <row r="121" spans="1:44">
      <c r="A121" s="10">
        <v>37068</v>
      </c>
      <c r="B121" s="11">
        <f ca="1">IF(ROW(data!B121)&gt;singleSMA,AVERAGE(OFFSET(data!B121,0,0,-singleSMA,1)),"")</f>
        <v>19.568399999999997</v>
      </c>
      <c r="C121" s="11" t="str">
        <f ca="1">IF(ROW(data!B119)&gt;singleSMA+2,IF(SIGN(data!B120-indicators!B120)&lt;&gt;SIGN(data!B119-indicators!B119),IF(SIGN(data!B120-indicators!B120)&gt;0,"BUY","SELL"),""),"")</f>
        <v/>
      </c>
      <c r="D121" s="11">
        <f ca="1">IF(ROW(data!B121)&gt;fastSMA,AVERAGE(OFFSET(data!B121,0,0,-fastSMA,1)),"")</f>
        <v>18.721500000000002</v>
      </c>
      <c r="E121" s="11">
        <f ca="1">IF(ROW(data!B121)&gt;slowSMA,AVERAGE(OFFSET(data!B121,0,0,-slowSMA,1)),"")</f>
        <v>19.568399999999997</v>
      </c>
      <c r="F121" s="11" t="str">
        <f ca="1">IF(ROW(data!B121)&gt;MAX(fastSMA,slowSMA)+2,IF(SIGN(D120-E120)&lt;&gt;SIGN(D119-E119),IF(SIGN(D120-E120)&gt;0,"BUY","SELL"),""),"")</f>
        <v/>
      </c>
      <c r="G121" s="11"/>
      <c r="H121" s="11">
        <f>(data!B121/data!B120)-1</f>
        <v>-4.1207196749854957E-2</v>
      </c>
      <c r="I121" s="11">
        <f t="shared" si="21"/>
        <v>0</v>
      </c>
      <c r="J121" s="11">
        <f t="shared" si="22"/>
        <v>4.1207196749854957E-2</v>
      </c>
      <c r="K121" s="11">
        <f ca="1">IF(ROW(data!B121)&gt;rsi+1,100-100/(1+AVERAGE(OFFSET(I121,0,0,-rsi,1))/AVERAGE(OFFSET(J121,0,0,-rsi,1))),"")</f>
        <v>13.172429969904698</v>
      </c>
      <c r="L121" s="11"/>
      <c r="M121" s="11">
        <f t="shared" si="23"/>
        <v>0.95879280325014504</v>
      </c>
      <c r="N121" s="11">
        <f t="shared" ca="1" si="24"/>
        <v>0.76587853500231795</v>
      </c>
      <c r="S121" s="13" t="str">
        <f ca="1">pricein</f>
        <v/>
      </c>
      <c r="T121" s="13" t="str">
        <f ca="1">priceout</f>
        <v/>
      </c>
      <c r="U121" s="16" t="str">
        <f t="shared" ca="1" si="25"/>
        <v/>
      </c>
      <c r="V121" s="16" t="str">
        <f t="shared" ca="1" si="32"/>
        <v/>
      </c>
      <c r="W121" s="16" t="str">
        <f t="shared" ca="1" si="33"/>
        <v/>
      </c>
      <c r="X121" s="16">
        <f t="shared" ca="1" si="34"/>
        <v>0.9073529411764707</v>
      </c>
      <c r="Y121" s="16"/>
      <c r="Z121" s="13" t="str">
        <f ca="1">priceincross</f>
        <v/>
      </c>
      <c r="AA121" s="13" t="str">
        <f ca="1">priceoutcross</f>
        <v/>
      </c>
      <c r="AB121" s="13" t="str">
        <f t="shared" ca="1" si="26"/>
        <v/>
      </c>
      <c r="AC121" s="13" t="str">
        <f t="shared" ca="1" si="35"/>
        <v/>
      </c>
      <c r="AD121" s="13" t="str">
        <f t="shared" ca="1" si="36"/>
        <v/>
      </c>
      <c r="AE121" s="13">
        <f t="shared" ca="1" si="37"/>
        <v>0.89019607843137261</v>
      </c>
      <c r="AG121" s="32">
        <f ca="1">IF(ROW(data!B121)&gt;fib+1,MIN(OFFSET(data!B121,0,0,-fib,1)),"")</f>
        <v>16.52</v>
      </c>
      <c r="AH121" s="32">
        <f ca="1">IF(ROW(data!B121)&gt;fib+1,MAX(OFFSET(data!B121,0,0,-fib,1)),"")</f>
        <v>21.77</v>
      </c>
      <c r="AI121" s="32">
        <f t="shared" ca="1" si="27"/>
        <v>5.25</v>
      </c>
      <c r="AJ121" s="31">
        <f t="shared" ca="1" si="28"/>
        <v>17.759</v>
      </c>
      <c r="AK121" s="31">
        <f t="shared" ca="1" si="29"/>
        <v>18.525500000000001</v>
      </c>
      <c r="AL121" s="31">
        <f t="shared" ca="1" si="30"/>
        <v>19.145</v>
      </c>
      <c r="AM121" s="31">
        <f t="shared" ca="1" si="31"/>
        <v>19.764499999999998</v>
      </c>
      <c r="AO121" s="32">
        <f t="shared" ca="1" si="38"/>
        <v>0</v>
      </c>
      <c r="AP121" s="32">
        <f t="shared" ca="1" si="39"/>
        <v>0.10210696920583451</v>
      </c>
      <c r="AQ121" s="32">
        <f t="shared" ca="1" si="40"/>
        <v>0</v>
      </c>
      <c r="AR121" s="32">
        <f t="shared" ca="1" si="41"/>
        <v>0.12334801762114522</v>
      </c>
    </row>
    <row r="122" spans="1:44">
      <c r="A122" s="10">
        <v>37069</v>
      </c>
      <c r="B122" s="11">
        <f ca="1">IF(ROW(data!B122)&gt;singleSMA,AVERAGE(OFFSET(data!B122,0,0,-singleSMA,1)),"")</f>
        <v>19.543499999999995</v>
      </c>
      <c r="C122" s="11" t="str">
        <f ca="1">IF(ROW(data!B120)&gt;singleSMA+2,IF(SIGN(data!B121-indicators!B121)&lt;&gt;SIGN(data!B120-indicators!B120),IF(SIGN(data!B121-indicators!B121)&gt;0,"BUY","SELL"),""),"")</f>
        <v/>
      </c>
      <c r="D122" s="11">
        <f ca="1">IF(ROW(data!B122)&gt;fastSMA,AVERAGE(OFFSET(data!B122,0,0,-fastSMA,1)),"")</f>
        <v>18.5245</v>
      </c>
      <c r="E122" s="11">
        <f ca="1">IF(ROW(data!B122)&gt;slowSMA,AVERAGE(OFFSET(data!B122,0,0,-slowSMA,1)),"")</f>
        <v>19.543499999999995</v>
      </c>
      <c r="F122" s="11" t="str">
        <f ca="1">IF(ROW(data!B122)&gt;MAX(fastSMA,slowSMA)+2,IF(SIGN(D121-E121)&lt;&gt;SIGN(D120-E120),IF(SIGN(D121-E121)&gt;0,"BUY","SELL"),""),"")</f>
        <v/>
      </c>
      <c r="G122" s="11"/>
      <c r="H122" s="11">
        <f>(data!B122/data!B121)-1</f>
        <v>2.7239709443099169E-2</v>
      </c>
      <c r="I122" s="11">
        <f t="shared" si="21"/>
        <v>2.7239709443099169E-2</v>
      </c>
      <c r="J122" s="11">
        <f t="shared" si="22"/>
        <v>0</v>
      </c>
      <c r="K122" s="11">
        <f ca="1">IF(ROW(data!B122)&gt;rsi+1,100-100/(1+AVERAGE(OFFSET(I122,0,0,-rsi,1))/AVERAGE(OFFSET(J122,0,0,-rsi,1))),"")</f>
        <v>21.055438978024199</v>
      </c>
      <c r="L122" s="11"/>
      <c r="M122" s="11">
        <f t="shared" si="23"/>
        <v>1.0272397094430992</v>
      </c>
      <c r="N122" s="11">
        <f t="shared" ca="1" si="24"/>
        <v>0.81157340985174542</v>
      </c>
      <c r="S122" s="13" t="str">
        <f ca="1">pricein</f>
        <v/>
      </c>
      <c r="T122" s="13" t="str">
        <f ca="1">priceout</f>
        <v/>
      </c>
      <c r="U122" s="16" t="str">
        <f t="shared" ca="1" si="25"/>
        <v/>
      </c>
      <c r="V122" s="16" t="str">
        <f t="shared" ca="1" si="32"/>
        <v/>
      </c>
      <c r="W122" s="16" t="str">
        <f t="shared" ca="1" si="33"/>
        <v/>
      </c>
      <c r="X122" s="16">
        <f t="shared" ca="1" si="34"/>
        <v>0.9073529411764707</v>
      </c>
      <c r="Y122" s="16"/>
      <c r="Z122" s="13" t="str">
        <f ca="1">priceincross</f>
        <v/>
      </c>
      <c r="AA122" s="13" t="str">
        <f ca="1">priceoutcross</f>
        <v/>
      </c>
      <c r="AB122" s="13" t="str">
        <f t="shared" ca="1" si="26"/>
        <v/>
      </c>
      <c r="AC122" s="13" t="str">
        <f t="shared" ca="1" si="35"/>
        <v/>
      </c>
      <c r="AD122" s="13" t="str">
        <f t="shared" ca="1" si="36"/>
        <v/>
      </c>
      <c r="AE122" s="13">
        <f t="shared" ca="1" si="37"/>
        <v>0.89019607843137261</v>
      </c>
      <c r="AG122" s="32">
        <f ca="1">IF(ROW(data!B122)&gt;fib+1,MIN(OFFSET(data!B122,0,0,-fib,1)),"")</f>
        <v>16.52</v>
      </c>
      <c r="AH122" s="32">
        <f ca="1">IF(ROW(data!B122)&gt;fib+1,MAX(OFFSET(data!B122,0,0,-fib,1)),"")</f>
        <v>21.77</v>
      </c>
      <c r="AI122" s="32">
        <f t="shared" ca="1" si="27"/>
        <v>5.25</v>
      </c>
      <c r="AJ122" s="31">
        <f t="shared" ca="1" si="28"/>
        <v>17.759</v>
      </c>
      <c r="AK122" s="31">
        <f t="shared" ca="1" si="29"/>
        <v>18.525500000000001</v>
      </c>
      <c r="AL122" s="31">
        <f t="shared" ca="1" si="30"/>
        <v>19.145</v>
      </c>
      <c r="AM122" s="31">
        <f t="shared" ca="1" si="31"/>
        <v>19.764499999999998</v>
      </c>
      <c r="AO122" s="32">
        <f t="shared" ca="1" si="38"/>
        <v>0</v>
      </c>
      <c r="AP122" s="32">
        <f t="shared" ca="1" si="39"/>
        <v>0.10210696920583451</v>
      </c>
      <c r="AQ122" s="32">
        <f t="shared" ca="1" si="40"/>
        <v>0</v>
      </c>
      <c r="AR122" s="32">
        <f t="shared" ca="1" si="41"/>
        <v>0.12334801762114522</v>
      </c>
    </row>
    <row r="123" spans="1:44">
      <c r="A123" s="10">
        <v>37070</v>
      </c>
      <c r="B123" s="11">
        <f ca="1">IF(ROW(data!B123)&gt;singleSMA,AVERAGE(OFFSET(data!B123,0,0,-singleSMA,1)),"")</f>
        <v>19.518899999999995</v>
      </c>
      <c r="C123" s="11" t="str">
        <f ca="1">IF(ROW(data!B121)&gt;singleSMA+2,IF(SIGN(data!B122-indicators!B122)&lt;&gt;SIGN(data!B121-indicators!B121),IF(SIGN(data!B122-indicators!B122)&gt;0,"BUY","SELL"),""),"")</f>
        <v/>
      </c>
      <c r="D123" s="11">
        <f ca="1">IF(ROW(data!B123)&gt;fastSMA,AVERAGE(OFFSET(data!B123,0,0,-fastSMA,1)),"")</f>
        <v>18.351500000000001</v>
      </c>
      <c r="E123" s="11">
        <f ca="1">IF(ROW(data!B123)&gt;slowSMA,AVERAGE(OFFSET(data!B123,0,0,-slowSMA,1)),"")</f>
        <v>19.518899999999995</v>
      </c>
      <c r="F123" s="11" t="str">
        <f ca="1">IF(ROW(data!B123)&gt;MAX(fastSMA,slowSMA)+2,IF(SIGN(D122-E122)&lt;&gt;SIGN(D121-E121),IF(SIGN(D122-E122)&gt;0,"BUY","SELL"),""),"")</f>
        <v/>
      </c>
      <c r="G123" s="11"/>
      <c r="H123" s="11">
        <f>(data!B123/data!B122)-1</f>
        <v>-1.7678255745431359E-3</v>
      </c>
      <c r="I123" s="11">
        <f t="shared" si="21"/>
        <v>0</v>
      </c>
      <c r="J123" s="11">
        <f t="shared" si="22"/>
        <v>1.7678255745431359E-3</v>
      </c>
      <c r="K123" s="11">
        <f ca="1">IF(ROW(data!B123)&gt;rsi+1,100-100/(1+AVERAGE(OFFSET(I123,0,0,-rsi,1))/AVERAGE(OFFSET(J123,0,0,-rsi,1))),"")</f>
        <v>22.505266772316958</v>
      </c>
      <c r="L123" s="11"/>
      <c r="M123" s="11">
        <f t="shared" si="23"/>
        <v>0.99823217442545686</v>
      </c>
      <c r="N123" s="11">
        <f t="shared" ca="1" si="24"/>
        <v>0.83039215686274503</v>
      </c>
      <c r="S123" s="13" t="str">
        <f ca="1">pricein</f>
        <v/>
      </c>
      <c r="T123" s="13" t="str">
        <f ca="1">priceout</f>
        <v/>
      </c>
      <c r="U123" s="16" t="str">
        <f t="shared" ca="1" si="25"/>
        <v/>
      </c>
      <c r="V123" s="16" t="str">
        <f t="shared" ca="1" si="32"/>
        <v/>
      </c>
      <c r="W123" s="16" t="str">
        <f t="shared" ca="1" si="33"/>
        <v/>
      </c>
      <c r="X123" s="16">
        <f t="shared" ca="1" si="34"/>
        <v>0.9073529411764707</v>
      </c>
      <c r="Y123" s="16"/>
      <c r="Z123" s="13" t="str">
        <f ca="1">priceincross</f>
        <v/>
      </c>
      <c r="AA123" s="13" t="str">
        <f ca="1">priceoutcross</f>
        <v/>
      </c>
      <c r="AB123" s="13" t="str">
        <f t="shared" ca="1" si="26"/>
        <v/>
      </c>
      <c r="AC123" s="13" t="str">
        <f t="shared" ca="1" si="35"/>
        <v/>
      </c>
      <c r="AD123" s="13" t="str">
        <f t="shared" ca="1" si="36"/>
        <v/>
      </c>
      <c r="AE123" s="13">
        <f t="shared" ca="1" si="37"/>
        <v>0.89019607843137261</v>
      </c>
      <c r="AG123" s="32">
        <f ca="1">IF(ROW(data!B123)&gt;fib+1,MIN(OFFSET(data!B123,0,0,-fib,1)),"")</f>
        <v>16.52</v>
      </c>
      <c r="AH123" s="32">
        <f ca="1">IF(ROW(data!B123)&gt;fib+1,MAX(OFFSET(data!B123,0,0,-fib,1)),"")</f>
        <v>21.77</v>
      </c>
      <c r="AI123" s="32">
        <f t="shared" ca="1" si="27"/>
        <v>5.25</v>
      </c>
      <c r="AJ123" s="31">
        <f t="shared" ca="1" si="28"/>
        <v>17.759</v>
      </c>
      <c r="AK123" s="31">
        <f t="shared" ca="1" si="29"/>
        <v>18.525500000000001</v>
      </c>
      <c r="AL123" s="31">
        <f t="shared" ca="1" si="30"/>
        <v>19.145</v>
      </c>
      <c r="AM123" s="31">
        <f t="shared" ca="1" si="31"/>
        <v>19.764499999999998</v>
      </c>
      <c r="AO123" s="32">
        <f t="shared" ca="1" si="38"/>
        <v>0</v>
      </c>
      <c r="AP123" s="32">
        <f t="shared" ca="1" si="39"/>
        <v>0.10210696920583451</v>
      </c>
      <c r="AQ123" s="32">
        <f t="shared" ca="1" si="40"/>
        <v>0</v>
      </c>
      <c r="AR123" s="32">
        <f t="shared" ca="1" si="41"/>
        <v>0.12334801762114522</v>
      </c>
    </row>
    <row r="124" spans="1:44">
      <c r="A124" s="10">
        <v>37071</v>
      </c>
      <c r="B124" s="11">
        <f ca="1">IF(ROW(data!B124)&gt;singleSMA,AVERAGE(OFFSET(data!B124,0,0,-singleSMA,1)),"")</f>
        <v>19.502499999999994</v>
      </c>
      <c r="C124" s="11" t="str">
        <f ca="1">IF(ROW(data!B122)&gt;singleSMA+2,IF(SIGN(data!B123-indicators!B123)&lt;&gt;SIGN(data!B122-indicators!B122),IF(SIGN(data!B123-indicators!B123)&gt;0,"BUY","SELL"),""),"")</f>
        <v/>
      </c>
      <c r="D124" s="11">
        <f ca="1">IF(ROW(data!B124)&gt;fastSMA,AVERAGE(OFFSET(data!B124,0,0,-fastSMA,1)),"")</f>
        <v>18.206</v>
      </c>
      <c r="E124" s="11">
        <f ca="1">IF(ROW(data!B124)&gt;slowSMA,AVERAGE(OFFSET(data!B124,0,0,-slowSMA,1)),"")</f>
        <v>19.502499999999994</v>
      </c>
      <c r="F124" s="11" t="str">
        <f ca="1">IF(ROW(data!B124)&gt;MAX(fastSMA,slowSMA)+2,IF(SIGN(D123-E123)&lt;&gt;SIGN(D122-E122),IF(SIGN(D123-E123)&gt;0,"BUY","SELL"),""),"")</f>
        <v/>
      </c>
      <c r="G124" s="11"/>
      <c r="H124" s="11">
        <f>(data!B124/data!B123)-1</f>
        <v>1.5348288075560657E-2</v>
      </c>
      <c r="I124" s="11">
        <f t="shared" si="21"/>
        <v>1.5348288075560657E-2</v>
      </c>
      <c r="J124" s="11">
        <f t="shared" si="22"/>
        <v>0</v>
      </c>
      <c r="K124" s="11">
        <f ca="1">IF(ROW(data!B124)&gt;rsi+1,100-100/(1+AVERAGE(OFFSET(I124,0,0,-rsi,1))/AVERAGE(OFFSET(J124,0,0,-rsi,1))),"")</f>
        <v>27.08357856138278</v>
      </c>
      <c r="L124" s="11"/>
      <c r="M124" s="11">
        <f t="shared" si="23"/>
        <v>1.0153482880755607</v>
      </c>
      <c r="N124" s="11">
        <f t="shared" ca="1" si="24"/>
        <v>0.85529587270014917</v>
      </c>
      <c r="S124" s="13" t="str">
        <f ca="1">pricein</f>
        <v/>
      </c>
      <c r="T124" s="13" t="str">
        <f ca="1">priceout</f>
        <v/>
      </c>
      <c r="U124" s="16" t="str">
        <f t="shared" ca="1" si="25"/>
        <v/>
      </c>
      <c r="V124" s="16" t="str">
        <f t="shared" ca="1" si="32"/>
        <v/>
      </c>
      <c r="W124" s="16" t="str">
        <f t="shared" ca="1" si="33"/>
        <v/>
      </c>
      <c r="X124" s="16">
        <f t="shared" ca="1" si="34"/>
        <v>0.9073529411764707</v>
      </c>
      <c r="Y124" s="16"/>
      <c r="Z124" s="13" t="str">
        <f ca="1">priceincross</f>
        <v/>
      </c>
      <c r="AA124" s="13" t="str">
        <f ca="1">priceoutcross</f>
        <v/>
      </c>
      <c r="AB124" s="13" t="str">
        <f t="shared" ca="1" si="26"/>
        <v/>
      </c>
      <c r="AC124" s="13" t="str">
        <f t="shared" ca="1" si="35"/>
        <v/>
      </c>
      <c r="AD124" s="13" t="str">
        <f t="shared" ca="1" si="36"/>
        <v/>
      </c>
      <c r="AE124" s="13">
        <f t="shared" ca="1" si="37"/>
        <v>0.89019607843137261</v>
      </c>
      <c r="AG124" s="32">
        <f ca="1">IF(ROW(data!B124)&gt;fib+1,MIN(OFFSET(data!B124,0,0,-fib,1)),"")</f>
        <v>16.52</v>
      </c>
      <c r="AH124" s="32">
        <f ca="1">IF(ROW(data!B124)&gt;fib+1,MAX(OFFSET(data!B124,0,0,-fib,1)),"")</f>
        <v>21.77</v>
      </c>
      <c r="AI124" s="32">
        <f t="shared" ca="1" si="27"/>
        <v>5.25</v>
      </c>
      <c r="AJ124" s="31">
        <f t="shared" ca="1" si="28"/>
        <v>17.759</v>
      </c>
      <c r="AK124" s="31">
        <f t="shared" ca="1" si="29"/>
        <v>18.525500000000001</v>
      </c>
      <c r="AL124" s="31">
        <f t="shared" ca="1" si="30"/>
        <v>19.145</v>
      </c>
      <c r="AM124" s="31">
        <f t="shared" ca="1" si="31"/>
        <v>19.764499999999998</v>
      </c>
      <c r="AO124" s="32">
        <f t="shared" ca="1" si="38"/>
        <v>0</v>
      </c>
      <c r="AP124" s="32">
        <f t="shared" ca="1" si="39"/>
        <v>0.10210696920583451</v>
      </c>
      <c r="AQ124" s="32">
        <f t="shared" ca="1" si="40"/>
        <v>0</v>
      </c>
      <c r="AR124" s="32">
        <f t="shared" ca="1" si="41"/>
        <v>0.12334801762114522</v>
      </c>
    </row>
    <row r="125" spans="1:44">
      <c r="A125" s="10">
        <v>37074</v>
      </c>
      <c r="B125" s="11">
        <f ca="1">IF(ROW(data!B125)&gt;singleSMA,AVERAGE(OFFSET(data!B125,0,0,-singleSMA,1)),"")</f>
        <v>19.487499999999997</v>
      </c>
      <c r="C125" s="11" t="str">
        <f ca="1">IF(ROW(data!B123)&gt;singleSMA+2,IF(SIGN(data!B124-indicators!B124)&lt;&gt;SIGN(data!B123-indicators!B123),IF(SIGN(data!B124-indicators!B124)&gt;0,"BUY","SELL"),""),"")</f>
        <v/>
      </c>
      <c r="D125" s="11">
        <f ca="1">IF(ROW(data!B125)&gt;fastSMA,AVERAGE(OFFSET(data!B125,0,0,-fastSMA,1)),"")</f>
        <v>18.096499999999999</v>
      </c>
      <c r="E125" s="11">
        <f ca="1">IF(ROW(data!B125)&gt;slowSMA,AVERAGE(OFFSET(data!B125,0,0,-slowSMA,1)),"")</f>
        <v>19.487499999999997</v>
      </c>
      <c r="F125" s="11" t="str">
        <f ca="1">IF(ROW(data!B125)&gt;MAX(fastSMA,slowSMA)+2,IF(SIGN(D124-E124)&lt;&gt;SIGN(D123-E123),IF(SIGN(D124-E124)&gt;0,"BUY","SELL"),""),"")</f>
        <v/>
      </c>
      <c r="G125" s="11"/>
      <c r="H125" s="11">
        <f>(data!B125/data!B124)-1</f>
        <v>-1.7441860465114978E-3</v>
      </c>
      <c r="I125" s="11">
        <f t="shared" si="21"/>
        <v>0</v>
      </c>
      <c r="J125" s="11">
        <f t="shared" si="22"/>
        <v>1.7441860465114978E-3</v>
      </c>
      <c r="K125" s="11">
        <f ca="1">IF(ROW(data!B125)&gt;rsi+1,100-100/(1+AVERAGE(OFFSET(I125,0,0,-rsi,1))/AVERAGE(OFFSET(J125,0,0,-rsi,1))),"")</f>
        <v>30.357198314238218</v>
      </c>
      <c r="L125" s="11"/>
      <c r="M125" s="11">
        <f t="shared" si="23"/>
        <v>0.9982558139534885</v>
      </c>
      <c r="N125" s="11">
        <f t="shared" ca="1" si="24"/>
        <v>0.88688016528925595</v>
      </c>
      <c r="S125" s="13" t="str">
        <f ca="1">pricein</f>
        <v/>
      </c>
      <c r="T125" s="13" t="str">
        <f ca="1">priceout</f>
        <v/>
      </c>
      <c r="U125" s="16" t="str">
        <f t="shared" ca="1" si="25"/>
        <v/>
      </c>
      <c r="V125" s="16" t="str">
        <f t="shared" ca="1" si="32"/>
        <v/>
      </c>
      <c r="W125" s="16" t="str">
        <f t="shared" ca="1" si="33"/>
        <v/>
      </c>
      <c r="X125" s="16">
        <f t="shared" ca="1" si="34"/>
        <v>0.9073529411764707</v>
      </c>
      <c r="Y125" s="16"/>
      <c r="Z125" s="13" t="str">
        <f ca="1">priceincross</f>
        <v/>
      </c>
      <c r="AA125" s="13" t="str">
        <f ca="1">priceoutcross</f>
        <v/>
      </c>
      <c r="AB125" s="13" t="str">
        <f t="shared" ca="1" si="26"/>
        <v/>
      </c>
      <c r="AC125" s="13" t="str">
        <f t="shared" ca="1" si="35"/>
        <v/>
      </c>
      <c r="AD125" s="13" t="str">
        <f t="shared" ca="1" si="36"/>
        <v/>
      </c>
      <c r="AE125" s="13">
        <f t="shared" ca="1" si="37"/>
        <v>0.89019607843137261</v>
      </c>
      <c r="AG125" s="32">
        <f ca="1">IF(ROW(data!B125)&gt;fib+1,MIN(OFFSET(data!B125,0,0,-fib,1)),"")</f>
        <v>16.52</v>
      </c>
      <c r="AH125" s="32">
        <f ca="1">IF(ROW(data!B125)&gt;fib+1,MAX(OFFSET(data!B125,0,0,-fib,1)),"")</f>
        <v>21.77</v>
      </c>
      <c r="AI125" s="32">
        <f t="shared" ca="1" si="27"/>
        <v>5.25</v>
      </c>
      <c r="AJ125" s="31">
        <f t="shared" ca="1" si="28"/>
        <v>17.759</v>
      </c>
      <c r="AK125" s="31">
        <f t="shared" ca="1" si="29"/>
        <v>18.525500000000001</v>
      </c>
      <c r="AL125" s="31">
        <f t="shared" ca="1" si="30"/>
        <v>19.145</v>
      </c>
      <c r="AM125" s="31">
        <f t="shared" ca="1" si="31"/>
        <v>19.764499999999998</v>
      </c>
      <c r="AO125" s="32">
        <f t="shared" ca="1" si="38"/>
        <v>0</v>
      </c>
      <c r="AP125" s="32">
        <f t="shared" ca="1" si="39"/>
        <v>0.10210696920583451</v>
      </c>
      <c r="AQ125" s="32">
        <f t="shared" ca="1" si="40"/>
        <v>0</v>
      </c>
      <c r="AR125" s="32">
        <f t="shared" ca="1" si="41"/>
        <v>0.12334801762114522</v>
      </c>
    </row>
    <row r="126" spans="1:44">
      <c r="A126" s="10">
        <v>37075</v>
      </c>
      <c r="B126" s="11">
        <f ca="1">IF(ROW(data!B126)&gt;singleSMA,AVERAGE(OFFSET(data!B126,0,0,-singleSMA,1)),"")</f>
        <v>19.464999999999996</v>
      </c>
      <c r="C126" s="11" t="str">
        <f ca="1">IF(ROW(data!B124)&gt;singleSMA+2,IF(SIGN(data!B125-indicators!B125)&lt;&gt;SIGN(data!B124-indicators!B124),IF(SIGN(data!B125-indicators!B125)&gt;0,"BUY","SELL"),""),"")</f>
        <v/>
      </c>
      <c r="D126" s="11">
        <f ca="1">IF(ROW(data!B126)&gt;fastSMA,AVERAGE(OFFSET(data!B126,0,0,-fastSMA,1)),"")</f>
        <v>18.006</v>
      </c>
      <c r="E126" s="11">
        <f ca="1">IF(ROW(data!B126)&gt;slowSMA,AVERAGE(OFFSET(data!B126,0,0,-slowSMA,1)),"")</f>
        <v>19.464999999999996</v>
      </c>
      <c r="F126" s="11" t="str">
        <f ca="1">IF(ROW(data!B126)&gt;MAX(fastSMA,slowSMA)+2,IF(SIGN(D125-E125)&lt;&gt;SIGN(D124-E124),IF(SIGN(D125-E125)&gt;0,"BUY","SELL"),""),"")</f>
        <v/>
      </c>
      <c r="G126" s="11"/>
      <c r="H126" s="11">
        <f>(data!B126/data!B125)-1</f>
        <v>-2.7373325567850992E-2</v>
      </c>
      <c r="I126" s="11">
        <f t="shared" si="21"/>
        <v>0</v>
      </c>
      <c r="J126" s="11">
        <f t="shared" si="22"/>
        <v>2.7373325567850992E-2</v>
      </c>
      <c r="K126" s="11">
        <f ca="1">IF(ROW(data!B126)&gt;rsi+1,100-100/(1+AVERAGE(OFFSET(I126,0,0,-rsi,1))/AVERAGE(OFFSET(J126,0,0,-rsi,1))),"")</f>
        <v>32.165099909867266</v>
      </c>
      <c r="L126" s="11"/>
      <c r="M126" s="11">
        <f t="shared" si="23"/>
        <v>0.97262667443214901</v>
      </c>
      <c r="N126" s="11">
        <f t="shared" ca="1" si="24"/>
        <v>0.90221501890869793</v>
      </c>
      <c r="S126" s="13" t="str">
        <f ca="1">pricein</f>
        <v/>
      </c>
      <c r="T126" s="13" t="str">
        <f ca="1">priceout</f>
        <v/>
      </c>
      <c r="U126" s="16" t="str">
        <f t="shared" ca="1" si="25"/>
        <v/>
      </c>
      <c r="V126" s="16" t="str">
        <f t="shared" ca="1" si="32"/>
        <v/>
      </c>
      <c r="W126" s="16" t="str">
        <f t="shared" ca="1" si="33"/>
        <v/>
      </c>
      <c r="X126" s="16">
        <f t="shared" ca="1" si="34"/>
        <v>0.9073529411764707</v>
      </c>
      <c r="Y126" s="16"/>
      <c r="Z126" s="13" t="str">
        <f ca="1">priceincross</f>
        <v/>
      </c>
      <c r="AA126" s="13" t="str">
        <f ca="1">priceoutcross</f>
        <v/>
      </c>
      <c r="AB126" s="13" t="str">
        <f t="shared" ca="1" si="26"/>
        <v/>
      </c>
      <c r="AC126" s="13" t="str">
        <f t="shared" ca="1" si="35"/>
        <v/>
      </c>
      <c r="AD126" s="13" t="str">
        <f t="shared" ca="1" si="36"/>
        <v/>
      </c>
      <c r="AE126" s="13">
        <f t="shared" ca="1" si="37"/>
        <v>0.89019607843137261</v>
      </c>
      <c r="AG126" s="32">
        <f ca="1">IF(ROW(data!B126)&gt;fib+1,MIN(OFFSET(data!B126,0,0,-fib,1)),"")</f>
        <v>16.52</v>
      </c>
      <c r="AH126" s="32">
        <f ca="1">IF(ROW(data!B126)&gt;fib+1,MAX(OFFSET(data!B126,0,0,-fib,1)),"")</f>
        <v>21.77</v>
      </c>
      <c r="AI126" s="32">
        <f t="shared" ca="1" si="27"/>
        <v>5.25</v>
      </c>
      <c r="AJ126" s="31">
        <f t="shared" ca="1" si="28"/>
        <v>17.759</v>
      </c>
      <c r="AK126" s="31">
        <f t="shared" ca="1" si="29"/>
        <v>18.525500000000001</v>
      </c>
      <c r="AL126" s="31">
        <f t="shared" ca="1" si="30"/>
        <v>19.145</v>
      </c>
      <c r="AM126" s="31">
        <f t="shared" ca="1" si="31"/>
        <v>19.764499999999998</v>
      </c>
      <c r="AO126" s="32">
        <f t="shared" ca="1" si="38"/>
        <v>0</v>
      </c>
      <c r="AP126" s="32">
        <f t="shared" ca="1" si="39"/>
        <v>0.10210696920583451</v>
      </c>
      <c r="AQ126" s="32">
        <f t="shared" ca="1" si="40"/>
        <v>0</v>
      </c>
      <c r="AR126" s="32">
        <f t="shared" ca="1" si="41"/>
        <v>0.12334801762114522</v>
      </c>
    </row>
    <row r="127" spans="1:44">
      <c r="A127" s="10">
        <v>37076</v>
      </c>
      <c r="B127" s="11">
        <f ca="1">IF(ROW(data!B127)&gt;singleSMA,AVERAGE(OFFSET(data!B127,0,0,-singleSMA,1)),"")</f>
        <v>19.440099999999997</v>
      </c>
      <c r="C127" s="11" t="str">
        <f ca="1">IF(ROW(data!B125)&gt;singleSMA+2,IF(SIGN(data!B126-indicators!B126)&lt;&gt;SIGN(data!B125-indicators!B125),IF(SIGN(data!B126-indicators!B126)&gt;0,"BUY","SELL"),""),"")</f>
        <v/>
      </c>
      <c r="D127" s="11">
        <f ca="1">IF(ROW(data!B127)&gt;fastSMA,AVERAGE(OFFSET(data!B127,0,0,-fastSMA,1)),"")</f>
        <v>17.903999999999996</v>
      </c>
      <c r="E127" s="11">
        <f ca="1">IF(ROW(data!B127)&gt;slowSMA,AVERAGE(OFFSET(data!B127,0,0,-slowSMA,1)),"")</f>
        <v>19.440099999999997</v>
      </c>
      <c r="F127" s="11" t="str">
        <f ca="1">IF(ROW(data!B127)&gt;MAX(fastSMA,slowSMA)+2,IF(SIGN(D126-E126)&lt;&gt;SIGN(D125-E125),IF(SIGN(D126-E126)&gt;0,"BUY","SELL"),""),"")</f>
        <v/>
      </c>
      <c r="G127" s="11"/>
      <c r="H127" s="11">
        <f>(data!B127/data!B126)-1</f>
        <v>-1.7964071856287456E-2</v>
      </c>
      <c r="I127" s="11">
        <f t="shared" si="21"/>
        <v>0</v>
      </c>
      <c r="J127" s="11">
        <f t="shared" si="22"/>
        <v>1.7964071856287456E-2</v>
      </c>
      <c r="K127" s="11">
        <f ca="1">IF(ROW(data!B127)&gt;rsi+1,100-100/(1+AVERAGE(OFFSET(I127,0,0,-rsi,1))/AVERAGE(OFFSET(J127,0,0,-rsi,1))),"")</f>
        <v>30.601629896981308</v>
      </c>
      <c r="L127" s="11"/>
      <c r="M127" s="11">
        <f t="shared" si="23"/>
        <v>0.98203592814371254</v>
      </c>
      <c r="N127" s="11">
        <f t="shared" ca="1" si="24"/>
        <v>0.88937093275488033</v>
      </c>
      <c r="S127" s="13" t="str">
        <f ca="1">pricein</f>
        <v/>
      </c>
      <c r="T127" s="13" t="str">
        <f ca="1">priceout</f>
        <v/>
      </c>
      <c r="U127" s="16" t="str">
        <f t="shared" ca="1" si="25"/>
        <v/>
      </c>
      <c r="V127" s="16" t="str">
        <f t="shared" ca="1" si="32"/>
        <v/>
      </c>
      <c r="W127" s="16" t="str">
        <f t="shared" ca="1" si="33"/>
        <v/>
      </c>
      <c r="X127" s="16">
        <f t="shared" ca="1" si="34"/>
        <v>0.9073529411764707</v>
      </c>
      <c r="Y127" s="16"/>
      <c r="Z127" s="13" t="str">
        <f ca="1">priceincross</f>
        <v/>
      </c>
      <c r="AA127" s="13" t="str">
        <f ca="1">priceoutcross</f>
        <v/>
      </c>
      <c r="AB127" s="13" t="str">
        <f t="shared" ca="1" si="26"/>
        <v/>
      </c>
      <c r="AC127" s="13" t="str">
        <f t="shared" ca="1" si="35"/>
        <v/>
      </c>
      <c r="AD127" s="13" t="str">
        <f t="shared" ca="1" si="36"/>
        <v/>
      </c>
      <c r="AE127" s="13">
        <f t="shared" ca="1" si="37"/>
        <v>0.89019607843137261</v>
      </c>
      <c r="AG127" s="32">
        <f ca="1">IF(ROW(data!B127)&gt;fib+1,MIN(OFFSET(data!B127,0,0,-fib,1)),"")</f>
        <v>16.399999999999999</v>
      </c>
      <c r="AH127" s="32">
        <f ca="1">IF(ROW(data!B127)&gt;fib+1,MAX(OFFSET(data!B127,0,0,-fib,1)),"")</f>
        <v>21.77</v>
      </c>
      <c r="AI127" s="32">
        <f t="shared" ca="1" si="27"/>
        <v>5.370000000000001</v>
      </c>
      <c r="AJ127" s="31">
        <f t="shared" ca="1" si="28"/>
        <v>17.66732</v>
      </c>
      <c r="AK127" s="31">
        <f t="shared" ca="1" si="29"/>
        <v>18.451339999999998</v>
      </c>
      <c r="AL127" s="31">
        <f t="shared" ca="1" si="30"/>
        <v>19.085000000000001</v>
      </c>
      <c r="AM127" s="31">
        <f t="shared" ca="1" si="31"/>
        <v>19.71866</v>
      </c>
      <c r="AO127" s="32">
        <f t="shared" ca="1" si="38"/>
        <v>0</v>
      </c>
      <c r="AP127" s="32">
        <f t="shared" ca="1" si="39"/>
        <v>0.10210696920583451</v>
      </c>
      <c r="AQ127" s="32">
        <f t="shared" ca="1" si="40"/>
        <v>0</v>
      </c>
      <c r="AR127" s="32">
        <f t="shared" ca="1" si="41"/>
        <v>0.12334801762114522</v>
      </c>
    </row>
    <row r="128" spans="1:44">
      <c r="A128" s="10">
        <v>37077</v>
      </c>
      <c r="B128" s="11">
        <f ca="1">IF(ROW(data!B128)&gt;singleSMA,AVERAGE(OFFSET(data!B128,0,0,-singleSMA,1)),"")</f>
        <v>19.410699999999999</v>
      </c>
      <c r="C128" s="11" t="str">
        <f ca="1">IF(ROW(data!B126)&gt;singleSMA+2,IF(SIGN(data!B127-indicators!B127)&lt;&gt;SIGN(data!B126-indicators!B126),IF(SIGN(data!B127-indicators!B127)&gt;0,"BUY","SELL"),""),"")</f>
        <v/>
      </c>
      <c r="D128" s="11">
        <f ca="1">IF(ROW(data!B128)&gt;fastSMA,AVERAGE(OFFSET(data!B128,0,0,-fastSMA,1)),"")</f>
        <v>17.751999999999999</v>
      </c>
      <c r="E128" s="11">
        <f ca="1">IF(ROW(data!B128)&gt;slowSMA,AVERAGE(OFFSET(data!B128,0,0,-slowSMA,1)),"")</f>
        <v>19.410699999999999</v>
      </c>
      <c r="F128" s="11" t="str">
        <f ca="1">IF(ROW(data!B128)&gt;MAX(fastSMA,slowSMA)+2,IF(SIGN(D127-E127)&lt;&gt;SIGN(D126-E126),IF(SIGN(D127-E127)&gt;0,"BUY","SELL"),""),"")</f>
        <v/>
      </c>
      <c r="G128" s="11"/>
      <c r="H128" s="11">
        <f>(data!B128/data!B127)-1</f>
        <v>-1.2195121951219523E-2</v>
      </c>
      <c r="I128" s="11">
        <f t="shared" si="21"/>
        <v>0</v>
      </c>
      <c r="J128" s="11">
        <f t="shared" si="22"/>
        <v>1.2195121951219523E-2</v>
      </c>
      <c r="K128" s="11">
        <f ca="1">IF(ROW(data!B128)&gt;rsi+1,100-100/(1+AVERAGE(OFFSET(I128,0,0,-rsi,1))/AVERAGE(OFFSET(J128,0,0,-rsi,1))),"")</f>
        <v>17.615483721651117</v>
      </c>
      <c r="L128" s="11"/>
      <c r="M128" s="11">
        <f t="shared" si="23"/>
        <v>0.98780487804878048</v>
      </c>
      <c r="N128" s="11">
        <f t="shared" ca="1" si="24"/>
        <v>0.84199584199584165</v>
      </c>
      <c r="S128" s="13" t="str">
        <f ca="1">pricein</f>
        <v/>
      </c>
      <c r="T128" s="13" t="str">
        <f ca="1">priceout</f>
        <v/>
      </c>
      <c r="U128" s="16" t="str">
        <f t="shared" ca="1" si="25"/>
        <v/>
      </c>
      <c r="V128" s="16" t="str">
        <f t="shared" ca="1" si="32"/>
        <v/>
      </c>
      <c r="W128" s="16" t="str">
        <f t="shared" ca="1" si="33"/>
        <v/>
      </c>
      <c r="X128" s="16">
        <f t="shared" ca="1" si="34"/>
        <v>0.9073529411764707</v>
      </c>
      <c r="Y128" s="16"/>
      <c r="Z128" s="13" t="str">
        <f ca="1">priceincross</f>
        <v/>
      </c>
      <c r="AA128" s="13" t="str">
        <f ca="1">priceoutcross</f>
        <v/>
      </c>
      <c r="AB128" s="13" t="str">
        <f t="shared" ca="1" si="26"/>
        <v/>
      </c>
      <c r="AC128" s="13" t="str">
        <f t="shared" ca="1" si="35"/>
        <v/>
      </c>
      <c r="AD128" s="13" t="str">
        <f t="shared" ca="1" si="36"/>
        <v/>
      </c>
      <c r="AE128" s="13">
        <f t="shared" ca="1" si="37"/>
        <v>0.89019607843137261</v>
      </c>
      <c r="AG128" s="32">
        <f ca="1">IF(ROW(data!B128)&gt;fib+1,MIN(OFFSET(data!B128,0,0,-fib,1)),"")</f>
        <v>16.2</v>
      </c>
      <c r="AH128" s="32">
        <f ca="1">IF(ROW(data!B128)&gt;fib+1,MAX(OFFSET(data!B128,0,0,-fib,1)),"")</f>
        <v>21.77</v>
      </c>
      <c r="AI128" s="32">
        <f t="shared" ca="1" si="27"/>
        <v>5.57</v>
      </c>
      <c r="AJ128" s="31">
        <f t="shared" ca="1" si="28"/>
        <v>17.514519999999997</v>
      </c>
      <c r="AK128" s="31">
        <f t="shared" ca="1" si="29"/>
        <v>18.327739999999999</v>
      </c>
      <c r="AL128" s="31">
        <f t="shared" ca="1" si="30"/>
        <v>18.984999999999999</v>
      </c>
      <c r="AM128" s="31">
        <f t="shared" ca="1" si="31"/>
        <v>19.64226</v>
      </c>
      <c r="AO128" s="32">
        <f t="shared" ca="1" si="38"/>
        <v>0</v>
      </c>
      <c r="AP128" s="32">
        <f t="shared" ca="1" si="39"/>
        <v>0.10210696920583451</v>
      </c>
      <c r="AQ128" s="32">
        <f t="shared" ca="1" si="40"/>
        <v>0</v>
      </c>
      <c r="AR128" s="32">
        <f t="shared" ca="1" si="41"/>
        <v>0.12334801762114522</v>
      </c>
    </row>
    <row r="129" spans="1:44">
      <c r="A129" s="10">
        <v>37078</v>
      </c>
      <c r="B129" s="11">
        <f ca="1">IF(ROW(data!B129)&gt;singleSMA,AVERAGE(OFFSET(data!B129,0,0,-singleSMA,1)),"")</f>
        <v>19.381999999999998</v>
      </c>
      <c r="C129" s="11" t="str">
        <f ca="1">IF(ROW(data!B127)&gt;singleSMA+2,IF(SIGN(data!B128-indicators!B128)&lt;&gt;SIGN(data!B127-indicators!B127),IF(SIGN(data!B128-indicators!B128)&gt;0,"BUY","SELL"),""),"")</f>
        <v/>
      </c>
      <c r="D129" s="11">
        <f ca="1">IF(ROW(data!B129)&gt;fastSMA,AVERAGE(OFFSET(data!B129,0,0,-fastSMA,1)),"")</f>
        <v>17.603499999999997</v>
      </c>
      <c r="E129" s="11">
        <f ca="1">IF(ROW(data!B129)&gt;slowSMA,AVERAGE(OFFSET(data!B129,0,0,-slowSMA,1)),"")</f>
        <v>19.381999999999998</v>
      </c>
      <c r="F129" s="11" t="str">
        <f ca="1">IF(ROW(data!B129)&gt;MAX(fastSMA,slowSMA)+2,IF(SIGN(D128-E128)&lt;&gt;SIGN(D127-E127),IF(SIGN(D128-E128)&gt;0,"BUY","SELL"),""),"")</f>
        <v/>
      </c>
      <c r="G129" s="11"/>
      <c r="H129" s="11">
        <f>(data!B129/data!B128)-1</f>
        <v>0</v>
      </c>
      <c r="I129" s="11">
        <f t="shared" si="21"/>
        <v>0</v>
      </c>
      <c r="J129" s="11">
        <f t="shared" si="22"/>
        <v>0</v>
      </c>
      <c r="K129" s="11">
        <f ca="1">IF(ROW(data!B129)&gt;rsi+1,100-100/(1+AVERAGE(OFFSET(I129,0,0,-rsi,1))/AVERAGE(OFFSET(J129,0,0,-rsi,1))),"")</f>
        <v>17.864913441961875</v>
      </c>
      <c r="L129" s="11"/>
      <c r="M129" s="11">
        <f t="shared" si="23"/>
        <v>1</v>
      </c>
      <c r="N129" s="11">
        <f t="shared" ca="1" si="24"/>
        <v>0.84507042253521059</v>
      </c>
      <c r="S129" s="13" t="str">
        <f ca="1">pricein</f>
        <v/>
      </c>
      <c r="T129" s="13" t="str">
        <f ca="1">priceout</f>
        <v/>
      </c>
      <c r="U129" s="16" t="str">
        <f t="shared" ca="1" si="25"/>
        <v/>
      </c>
      <c r="V129" s="16" t="str">
        <f t="shared" ca="1" si="32"/>
        <v/>
      </c>
      <c r="W129" s="16" t="str">
        <f t="shared" ca="1" si="33"/>
        <v/>
      </c>
      <c r="X129" s="16">
        <f t="shared" ca="1" si="34"/>
        <v>0.9073529411764707</v>
      </c>
      <c r="Y129" s="16"/>
      <c r="Z129" s="13" t="str">
        <f ca="1">priceincross</f>
        <v/>
      </c>
      <c r="AA129" s="13" t="str">
        <f ca="1">priceoutcross</f>
        <v/>
      </c>
      <c r="AB129" s="13" t="str">
        <f t="shared" ca="1" si="26"/>
        <v/>
      </c>
      <c r="AC129" s="13" t="str">
        <f t="shared" ca="1" si="35"/>
        <v/>
      </c>
      <c r="AD129" s="13" t="str">
        <f t="shared" ca="1" si="36"/>
        <v/>
      </c>
      <c r="AE129" s="13">
        <f t="shared" ca="1" si="37"/>
        <v>0.89019607843137261</v>
      </c>
      <c r="AG129" s="32">
        <f ca="1">IF(ROW(data!B129)&gt;fib+1,MIN(OFFSET(data!B129,0,0,-fib,1)),"")</f>
        <v>16.2</v>
      </c>
      <c r="AH129" s="32">
        <f ca="1">IF(ROW(data!B129)&gt;fib+1,MAX(OFFSET(data!B129,0,0,-fib,1)),"")</f>
        <v>21.77</v>
      </c>
      <c r="AI129" s="32">
        <f t="shared" ca="1" si="27"/>
        <v>5.57</v>
      </c>
      <c r="AJ129" s="31">
        <f t="shared" ca="1" si="28"/>
        <v>17.514519999999997</v>
      </c>
      <c r="AK129" s="31">
        <f t="shared" ca="1" si="29"/>
        <v>18.327739999999999</v>
      </c>
      <c r="AL129" s="31">
        <f t="shared" ca="1" si="30"/>
        <v>18.984999999999999</v>
      </c>
      <c r="AM129" s="31">
        <f t="shared" ca="1" si="31"/>
        <v>19.64226</v>
      </c>
      <c r="AO129" s="32">
        <f t="shared" ca="1" si="38"/>
        <v>0</v>
      </c>
      <c r="AP129" s="32">
        <f t="shared" ca="1" si="39"/>
        <v>0.10210696920583451</v>
      </c>
      <c r="AQ129" s="32">
        <f t="shared" ca="1" si="40"/>
        <v>0</v>
      </c>
      <c r="AR129" s="32">
        <f t="shared" ca="1" si="41"/>
        <v>0.12334801762114522</v>
      </c>
    </row>
    <row r="130" spans="1:44">
      <c r="A130" s="10">
        <v>37081</v>
      </c>
      <c r="B130" s="11">
        <f ca="1">IF(ROW(data!B130)&gt;singleSMA,AVERAGE(OFFSET(data!B130,0,0,-singleSMA,1)),"")</f>
        <v>19.3461</v>
      </c>
      <c r="C130" s="11" t="str">
        <f ca="1">IF(ROW(data!B128)&gt;singleSMA+2,IF(SIGN(data!B129-indicators!B129)&lt;&gt;SIGN(data!B128-indicators!B128),IF(SIGN(data!B129-indicators!B129)&gt;0,"BUY","SELL"),""),"")</f>
        <v/>
      </c>
      <c r="D130" s="11">
        <f ca="1">IF(ROW(data!B130)&gt;fastSMA,AVERAGE(OFFSET(data!B130,0,0,-fastSMA,1)),"")</f>
        <v>17.430999999999997</v>
      </c>
      <c r="E130" s="11">
        <f ca="1">IF(ROW(data!B130)&gt;slowSMA,AVERAGE(OFFSET(data!B130,0,0,-slowSMA,1)),"")</f>
        <v>19.3461</v>
      </c>
      <c r="F130" s="11" t="str">
        <f ca="1">IF(ROW(data!B130)&gt;MAX(fastSMA,slowSMA)+2,IF(SIGN(D129-E129)&lt;&gt;SIGN(D128-E128),IF(SIGN(D129-E129)&gt;0,"BUY","SELL"),""),"")</f>
        <v/>
      </c>
      <c r="G130" s="11"/>
      <c r="H130" s="11">
        <f>(data!B130/data!B129)-1</f>
        <v>-5.2469135802469147E-2</v>
      </c>
      <c r="I130" s="11">
        <f t="shared" si="21"/>
        <v>0</v>
      </c>
      <c r="J130" s="11">
        <f t="shared" si="22"/>
        <v>5.2469135802469147E-2</v>
      </c>
      <c r="K130" s="11">
        <f ca="1">IF(ROW(data!B130)&gt;rsi+1,100-100/(1+AVERAGE(OFFSET(I130,0,0,-rsi,1))/AVERAGE(OFFSET(J130,0,0,-rsi,1))),"")</f>
        <v>15.822444697016735</v>
      </c>
      <c r="L130" s="11"/>
      <c r="M130" s="11">
        <f t="shared" si="23"/>
        <v>0.94753086419753085</v>
      </c>
      <c r="N130" s="11">
        <f t="shared" ca="1" si="24"/>
        <v>0.81648936170212727</v>
      </c>
      <c r="S130" s="13" t="str">
        <f ca="1">pricein</f>
        <v/>
      </c>
      <c r="T130" s="13" t="str">
        <f ca="1">priceout</f>
        <v/>
      </c>
      <c r="U130" s="16" t="str">
        <f t="shared" ca="1" si="25"/>
        <v/>
      </c>
      <c r="V130" s="16" t="str">
        <f t="shared" ca="1" si="32"/>
        <v/>
      </c>
      <c r="W130" s="16" t="str">
        <f t="shared" ca="1" si="33"/>
        <v/>
      </c>
      <c r="X130" s="16">
        <f t="shared" ca="1" si="34"/>
        <v>0.9073529411764707</v>
      </c>
      <c r="Y130" s="16"/>
      <c r="Z130" s="13" t="str">
        <f ca="1">priceincross</f>
        <v/>
      </c>
      <c r="AA130" s="13" t="str">
        <f ca="1">priceoutcross</f>
        <v/>
      </c>
      <c r="AB130" s="13" t="str">
        <f t="shared" ca="1" si="26"/>
        <v/>
      </c>
      <c r="AC130" s="13" t="str">
        <f t="shared" ca="1" si="35"/>
        <v/>
      </c>
      <c r="AD130" s="13" t="str">
        <f t="shared" ca="1" si="36"/>
        <v/>
      </c>
      <c r="AE130" s="13">
        <f t="shared" ca="1" si="37"/>
        <v>0.89019607843137261</v>
      </c>
      <c r="AG130" s="32">
        <f ca="1">IF(ROW(data!B130)&gt;fib+1,MIN(OFFSET(data!B130,0,0,-fib,1)),"")</f>
        <v>15.35</v>
      </c>
      <c r="AH130" s="32">
        <f ca="1">IF(ROW(data!B130)&gt;fib+1,MAX(OFFSET(data!B130,0,0,-fib,1)),"")</f>
        <v>21.77</v>
      </c>
      <c r="AI130" s="32">
        <f t="shared" ca="1" si="27"/>
        <v>6.42</v>
      </c>
      <c r="AJ130" s="31">
        <f t="shared" ca="1" si="28"/>
        <v>16.865120000000001</v>
      </c>
      <c r="AK130" s="31">
        <f t="shared" ca="1" si="29"/>
        <v>17.802440000000001</v>
      </c>
      <c r="AL130" s="31">
        <f t="shared" ca="1" si="30"/>
        <v>18.559999999999999</v>
      </c>
      <c r="AM130" s="31">
        <f t="shared" ca="1" si="31"/>
        <v>19.31756</v>
      </c>
      <c r="AO130" s="32">
        <f t="shared" ca="1" si="38"/>
        <v>0</v>
      </c>
      <c r="AP130" s="32">
        <f t="shared" ca="1" si="39"/>
        <v>0.10210696920583451</v>
      </c>
      <c r="AQ130" s="32">
        <f t="shared" ca="1" si="40"/>
        <v>0</v>
      </c>
      <c r="AR130" s="32">
        <f t="shared" ca="1" si="41"/>
        <v>0.12334801762114522</v>
      </c>
    </row>
    <row r="131" spans="1:44">
      <c r="A131" s="10">
        <v>37082</v>
      </c>
      <c r="B131" s="11">
        <f ca="1">IF(ROW(data!B131)&gt;singleSMA,AVERAGE(OFFSET(data!B131,0,0,-singleSMA,1)),"")</f>
        <v>19.303699999999999</v>
      </c>
      <c r="C131" s="11" t="str">
        <f ca="1">IF(ROW(data!B129)&gt;singleSMA+2,IF(SIGN(data!B130-indicators!B130)&lt;&gt;SIGN(data!B129-indicators!B129),IF(SIGN(data!B130-indicators!B130)&gt;0,"BUY","SELL"),""),"")</f>
        <v/>
      </c>
      <c r="D131" s="11">
        <f ca="1">IF(ROW(data!B131)&gt;fastSMA,AVERAGE(OFFSET(data!B131,0,0,-fastSMA,1)),"")</f>
        <v>17.230999999999998</v>
      </c>
      <c r="E131" s="11">
        <f ca="1">IF(ROW(data!B131)&gt;slowSMA,AVERAGE(OFFSET(data!B131,0,0,-slowSMA,1)),"")</f>
        <v>19.303699999999999</v>
      </c>
      <c r="F131" s="11" t="str">
        <f ca="1">IF(ROW(data!B131)&gt;MAX(fastSMA,slowSMA)+2,IF(SIGN(D130-E130)&lt;&gt;SIGN(D129-E129),IF(SIGN(D130-E130)&gt;0,"BUY","SELL"),""),"")</f>
        <v/>
      </c>
      <c r="G131" s="11"/>
      <c r="H131" s="11">
        <f>(data!B131/data!B130)-1</f>
        <v>-3.6482084690553807E-2</v>
      </c>
      <c r="I131" s="11">
        <f t="shared" ref="I131:I194" si="42">IF(H131&gt;0,H131,0)</f>
        <v>0</v>
      </c>
      <c r="J131" s="11">
        <f t="shared" ref="J131:J194" si="43">IF(H131&lt;0,-H131,0)</f>
        <v>3.6482084690553807E-2</v>
      </c>
      <c r="K131" s="11">
        <f ca="1">IF(ROW(data!B131)&gt;rsi+1,100-100/(1+AVERAGE(OFFSET(I131,0,0,-rsi,1))/AVERAGE(OFFSET(J131,0,0,-rsi,1))),"")</f>
        <v>14.077935579591696</v>
      </c>
      <c r="L131" s="11"/>
      <c r="M131" s="11">
        <f t="shared" ref="M131:M194" si="44">1+H131</f>
        <v>0.96351791530944619</v>
      </c>
      <c r="N131" s="11">
        <f t="shared" ref="N131:N194" ca="1" si="45">IF(ROW(M131)&gt;priceindex+1,PRODUCT(OFFSET(M131,0,0,-priceindex,1)),"")</f>
        <v>0.78712080894092562</v>
      </c>
      <c r="S131" s="13" t="str">
        <f ca="1">pricein</f>
        <v/>
      </c>
      <c r="T131" s="13" t="str">
        <f ca="1">priceout</f>
        <v/>
      </c>
      <c r="U131" s="16" t="str">
        <f t="shared" ref="U131:U194" ca="1" si="46">IF(S131&lt;&gt;"",OFFSET(C131,MATCH("SELL",C132:C5129,0),17),"")</f>
        <v/>
      </c>
      <c r="V131" s="16" t="str">
        <f t="shared" ca="1" si="32"/>
        <v/>
      </c>
      <c r="W131" s="16" t="str">
        <f t="shared" ca="1" si="33"/>
        <v/>
      </c>
      <c r="X131" s="16">
        <f t="shared" ca="1" si="34"/>
        <v>0.9073529411764707</v>
      </c>
      <c r="Y131" s="16"/>
      <c r="Z131" s="13" t="str">
        <f ca="1">priceincross</f>
        <v/>
      </c>
      <c r="AA131" s="13" t="str">
        <f ca="1">priceoutcross</f>
        <v/>
      </c>
      <c r="AB131" s="13" t="str">
        <f t="shared" ref="AB131:AB194" ca="1" si="47">IF(Z131&lt;&gt;"",OFFSET(F131,MATCH("SELL",F132:F5129,0),21),"")</f>
        <v/>
      </c>
      <c r="AC131" s="13" t="str">
        <f t="shared" ca="1" si="35"/>
        <v/>
      </c>
      <c r="AD131" s="13" t="str">
        <f t="shared" ca="1" si="36"/>
        <v/>
      </c>
      <c r="AE131" s="13">
        <f t="shared" ca="1" si="37"/>
        <v>0.89019607843137261</v>
      </c>
      <c r="AG131" s="32">
        <f ca="1">IF(ROW(data!B131)&gt;fib+1,MIN(OFFSET(data!B131,0,0,-fib,1)),"")</f>
        <v>14.79</v>
      </c>
      <c r="AH131" s="32">
        <f ca="1">IF(ROW(data!B131)&gt;fib+1,MAX(OFFSET(data!B131,0,0,-fib,1)),"")</f>
        <v>21.77</v>
      </c>
      <c r="AI131" s="32">
        <f t="shared" ref="AI131:AI194" ca="1" si="48">IF(AG131&lt;&gt;"",AH131-AG131,"")</f>
        <v>6.98</v>
      </c>
      <c r="AJ131" s="31">
        <f t="shared" ref="AJ131:AJ194" ca="1" si="49">IF(AI131&lt;&gt;"",AG131+0.236*AI131,"")</f>
        <v>16.437279999999998</v>
      </c>
      <c r="AK131" s="31">
        <f t="shared" ref="AK131:AK194" ca="1" si="50">IF(AI131&lt;&gt;"",AG131+0.382*AI131,"")</f>
        <v>17.45636</v>
      </c>
      <c r="AL131" s="31">
        <f t="shared" ref="AL131:AL194" ca="1" si="51">IF(AI131&lt;&gt;"",AG131+0.5*AI131,"")</f>
        <v>18.28</v>
      </c>
      <c r="AM131" s="31">
        <f t="shared" ref="AM131:AM194" ca="1" si="52">IF(AI131&lt;&gt;"",AG131+0.618*AI131,"")</f>
        <v>19.103639999999999</v>
      </c>
      <c r="AO131" s="32">
        <f t="shared" ca="1" si="38"/>
        <v>0</v>
      </c>
      <c r="AP131" s="32">
        <f t="shared" ca="1" si="39"/>
        <v>0.10210696920583451</v>
      </c>
      <c r="AQ131" s="32">
        <f t="shared" ca="1" si="40"/>
        <v>0</v>
      </c>
      <c r="AR131" s="32">
        <f t="shared" ca="1" si="41"/>
        <v>0.12334801762114522</v>
      </c>
    </row>
    <row r="132" spans="1:44">
      <c r="A132" s="10">
        <v>37083</v>
      </c>
      <c r="B132" s="11">
        <f ca="1">IF(ROW(data!B132)&gt;singleSMA,AVERAGE(OFFSET(data!B132,0,0,-singleSMA,1)),"")</f>
        <v>19.252400000000002</v>
      </c>
      <c r="C132" s="11" t="str">
        <f ca="1">IF(ROW(data!B130)&gt;singleSMA+2,IF(SIGN(data!B131-indicators!B131)&lt;&gt;SIGN(data!B130-indicators!B130),IF(SIGN(data!B131-indicators!B131)&gt;0,"BUY","SELL"),""),"")</f>
        <v/>
      </c>
      <c r="D132" s="11">
        <f ca="1">IF(ROW(data!B132)&gt;fastSMA,AVERAGE(OFFSET(data!B132,0,0,-fastSMA,1)),"")</f>
        <v>17.000499999999995</v>
      </c>
      <c r="E132" s="11">
        <f ca="1">IF(ROW(data!B132)&gt;slowSMA,AVERAGE(OFFSET(data!B132,0,0,-slowSMA,1)),"")</f>
        <v>19.252400000000002</v>
      </c>
      <c r="F132" s="11" t="str">
        <f ca="1">IF(ROW(data!B132)&gt;MAX(fastSMA,slowSMA)+2,IF(SIGN(D131-E131)&lt;&gt;SIGN(D130-E130),IF(SIGN(D131-E131)&gt;0,"BUY","SELL"),""),"")</f>
        <v/>
      </c>
      <c r="G132" s="11"/>
      <c r="H132" s="11">
        <f>(data!B132/data!B131)-1</f>
        <v>-5.1386071670047273E-2</v>
      </c>
      <c r="I132" s="11">
        <f t="shared" si="42"/>
        <v>0</v>
      </c>
      <c r="J132" s="11">
        <f t="shared" si="43"/>
        <v>5.1386071670047273E-2</v>
      </c>
      <c r="K132" s="11">
        <f ca="1">IF(ROW(data!B132)&gt;rsi+1,100-100/(1+AVERAGE(OFFSET(I132,0,0,-rsi,1))/AVERAGE(OFFSET(J132,0,0,-rsi,1))),"")</f>
        <v>12.424126589225267</v>
      </c>
      <c r="L132" s="11"/>
      <c r="M132" s="11">
        <f t="shared" si="44"/>
        <v>0.94861392832995273</v>
      </c>
      <c r="N132" s="11">
        <f t="shared" ca="1" si="45"/>
        <v>0.75268240343347603</v>
      </c>
      <c r="S132" s="13" t="str">
        <f ca="1">pricein</f>
        <v/>
      </c>
      <c r="T132" s="13" t="str">
        <f ca="1">priceout</f>
        <v/>
      </c>
      <c r="U132" s="16" t="str">
        <f t="shared" ca="1" si="46"/>
        <v/>
      </c>
      <c r="V132" s="16" t="str">
        <f t="shared" ref="V132:V195" ca="1" si="53">IF(IFERROR(U132,"")&lt;&gt;"",U132/S132,"")</f>
        <v/>
      </c>
      <c r="W132" s="16" t="str">
        <f t="shared" ref="W132:W195" ca="1" si="54">IF(V132&lt;&gt;"",V132-1,"")</f>
        <v/>
      </c>
      <c r="X132" s="16">
        <f t="shared" ref="X132:X195" ca="1" si="55">IF(V132&lt;&gt;"",V132*X131,X131)</f>
        <v>0.9073529411764707</v>
      </c>
      <c r="Y132" s="16"/>
      <c r="Z132" s="13" t="str">
        <f ca="1">priceincross</f>
        <v/>
      </c>
      <c r="AA132" s="13" t="str">
        <f ca="1">priceoutcross</f>
        <v/>
      </c>
      <c r="AB132" s="13" t="str">
        <f t="shared" ca="1" si="47"/>
        <v/>
      </c>
      <c r="AC132" s="13" t="str">
        <f t="shared" ref="AC132:AC195" ca="1" si="56">IF(IFERROR(AB132,"")&lt;&gt;"",AB132/Z132,"")</f>
        <v/>
      </c>
      <c r="AD132" s="13" t="str">
        <f t="shared" ref="AD132:AD195" ca="1" si="57">IF(AC132&lt;&gt;"",AC132-1,"")</f>
        <v/>
      </c>
      <c r="AE132" s="13">
        <f t="shared" ref="AE132:AE195" ca="1" si="58">IF(AC132&lt;&gt;"",AC132*AE131,AE131)</f>
        <v>0.89019607843137261</v>
      </c>
      <c r="AG132" s="32">
        <f ca="1">IF(ROW(data!B132)&gt;fib+1,MIN(OFFSET(data!B132,0,0,-fib,1)),"")</f>
        <v>14.03</v>
      </c>
      <c r="AH132" s="32">
        <f ca="1">IF(ROW(data!B132)&gt;fib+1,MAX(OFFSET(data!B132,0,0,-fib,1)),"")</f>
        <v>21.77</v>
      </c>
      <c r="AI132" s="32">
        <f t="shared" ca="1" si="48"/>
        <v>7.74</v>
      </c>
      <c r="AJ132" s="31">
        <f t="shared" ca="1" si="49"/>
        <v>15.856639999999999</v>
      </c>
      <c r="AK132" s="31">
        <f t="shared" ca="1" si="50"/>
        <v>16.98668</v>
      </c>
      <c r="AL132" s="31">
        <f t="shared" ca="1" si="51"/>
        <v>17.899999999999999</v>
      </c>
      <c r="AM132" s="31">
        <f t="shared" ca="1" si="52"/>
        <v>18.813319999999997</v>
      </c>
      <c r="AO132" s="32">
        <f t="shared" ref="AO132:AO195" ca="1" si="59">MAX(AO131,X132-1)</f>
        <v>0</v>
      </c>
      <c r="AP132" s="32">
        <f t="shared" ref="AP132:AP195" ca="1" si="60">((1+AO132)/X132)-1</f>
        <v>0.10210696920583451</v>
      </c>
      <c r="AQ132" s="32">
        <f t="shared" ref="AQ132:AQ195" ca="1" si="61">MAX(AQ131,AE132-1)</f>
        <v>0</v>
      </c>
      <c r="AR132" s="32">
        <f t="shared" ref="AR132:AR195" ca="1" si="62">((1+AQ132)/AE132)-1</f>
        <v>0.12334801762114522</v>
      </c>
    </row>
    <row r="133" spans="1:44">
      <c r="A133" s="10">
        <v>37084</v>
      </c>
      <c r="B133" s="11">
        <f ca="1">IF(ROW(data!B133)&gt;singleSMA,AVERAGE(OFFSET(data!B133,0,0,-singleSMA,1)),"")</f>
        <v>19.2073</v>
      </c>
      <c r="C133" s="11" t="str">
        <f ca="1">IF(ROW(data!B131)&gt;singleSMA+2,IF(SIGN(data!B132-indicators!B132)&lt;&gt;SIGN(data!B131-indicators!B131),IF(SIGN(data!B132-indicators!B132)&gt;0,"BUY","SELL"),""),"")</f>
        <v/>
      </c>
      <c r="D133" s="11">
        <f ca="1">IF(ROW(data!B133)&gt;fastSMA,AVERAGE(OFFSET(data!B133,0,0,-fastSMA,1)),"")</f>
        <v>16.792000000000002</v>
      </c>
      <c r="E133" s="11">
        <f ca="1">IF(ROW(data!B133)&gt;slowSMA,AVERAGE(OFFSET(data!B133,0,0,-slowSMA,1)),"")</f>
        <v>19.2073</v>
      </c>
      <c r="F133" s="11" t="str">
        <f ca="1">IF(ROW(data!B133)&gt;MAX(fastSMA,slowSMA)+2,IF(SIGN(D132-E132)&lt;&gt;SIGN(D131-E131),IF(SIGN(D132-E132)&gt;0,"BUY","SELL"),""),"")</f>
        <v/>
      </c>
      <c r="G133" s="11"/>
      <c r="H133" s="11">
        <f>(data!B133/data!B132)-1</f>
        <v>3.1361368496079844E-2</v>
      </c>
      <c r="I133" s="11">
        <f t="shared" si="42"/>
        <v>3.1361368496079844E-2</v>
      </c>
      <c r="J133" s="11">
        <f t="shared" si="43"/>
        <v>0</v>
      </c>
      <c r="K133" s="11">
        <f ca="1">IF(ROW(data!B133)&gt;rsi+1,100-100/(1+AVERAGE(OFFSET(I133,0,0,-rsi,1))/AVERAGE(OFFSET(J133,0,0,-rsi,1))),"")</f>
        <v>19.276202929386756</v>
      </c>
      <c r="L133" s="11"/>
      <c r="M133" s="11">
        <f t="shared" si="44"/>
        <v>1.0313613684960798</v>
      </c>
      <c r="N133" s="11">
        <f t="shared" ca="1" si="45"/>
        <v>0.77628755364806834</v>
      </c>
      <c r="S133" s="13" t="str">
        <f ca="1">pricein</f>
        <v/>
      </c>
      <c r="T133" s="13" t="str">
        <f ca="1">priceout</f>
        <v/>
      </c>
      <c r="U133" s="16" t="str">
        <f t="shared" ca="1" si="46"/>
        <v/>
      </c>
      <c r="V133" s="16" t="str">
        <f t="shared" ca="1" si="53"/>
        <v/>
      </c>
      <c r="W133" s="16" t="str">
        <f t="shared" ca="1" si="54"/>
        <v/>
      </c>
      <c r="X133" s="16">
        <f t="shared" ca="1" si="55"/>
        <v>0.9073529411764707</v>
      </c>
      <c r="Y133" s="16"/>
      <c r="Z133" s="13" t="str">
        <f ca="1">priceincross</f>
        <v/>
      </c>
      <c r="AA133" s="13" t="str">
        <f ca="1">priceoutcross</f>
        <v/>
      </c>
      <c r="AB133" s="13" t="str">
        <f t="shared" ca="1" si="47"/>
        <v/>
      </c>
      <c r="AC133" s="13" t="str">
        <f t="shared" ca="1" si="56"/>
        <v/>
      </c>
      <c r="AD133" s="13" t="str">
        <f t="shared" ca="1" si="57"/>
        <v/>
      </c>
      <c r="AE133" s="13">
        <f t="shared" ca="1" si="58"/>
        <v>0.89019607843137261</v>
      </c>
      <c r="AG133" s="32">
        <f ca="1">IF(ROW(data!B133)&gt;fib+1,MIN(OFFSET(data!B133,0,0,-fib,1)),"")</f>
        <v>14.03</v>
      </c>
      <c r="AH133" s="32">
        <f ca="1">IF(ROW(data!B133)&gt;fib+1,MAX(OFFSET(data!B133,0,0,-fib,1)),"")</f>
        <v>21.77</v>
      </c>
      <c r="AI133" s="32">
        <f t="shared" ca="1" si="48"/>
        <v>7.74</v>
      </c>
      <c r="AJ133" s="31">
        <f t="shared" ca="1" si="49"/>
        <v>15.856639999999999</v>
      </c>
      <c r="AK133" s="31">
        <f t="shared" ca="1" si="50"/>
        <v>16.98668</v>
      </c>
      <c r="AL133" s="31">
        <f t="shared" ca="1" si="51"/>
        <v>17.899999999999999</v>
      </c>
      <c r="AM133" s="31">
        <f t="shared" ca="1" si="52"/>
        <v>18.813319999999997</v>
      </c>
      <c r="AO133" s="32">
        <f t="shared" ca="1" si="59"/>
        <v>0</v>
      </c>
      <c r="AP133" s="32">
        <f t="shared" ca="1" si="60"/>
        <v>0.10210696920583451</v>
      </c>
      <c r="AQ133" s="32">
        <f t="shared" ca="1" si="61"/>
        <v>0</v>
      </c>
      <c r="AR133" s="32">
        <f t="shared" ca="1" si="62"/>
        <v>0.12334801762114522</v>
      </c>
    </row>
    <row r="134" spans="1:44">
      <c r="A134" s="10">
        <v>37085</v>
      </c>
      <c r="B134" s="11">
        <f ca="1">IF(ROW(data!B134)&gt;singleSMA,AVERAGE(OFFSET(data!B134,0,0,-singleSMA,1)),"")</f>
        <v>19.154399999999999</v>
      </c>
      <c r="C134" s="11" t="str">
        <f ca="1">IF(ROW(data!B132)&gt;singleSMA+2,IF(SIGN(data!B133-indicators!B133)&lt;&gt;SIGN(data!B132-indicators!B132),IF(SIGN(data!B133-indicators!B133)&gt;0,"BUY","SELL"),""),"")</f>
        <v/>
      </c>
      <c r="D134" s="11">
        <f ca="1">IF(ROW(data!B134)&gt;fastSMA,AVERAGE(OFFSET(data!B134,0,0,-fastSMA,1)),"")</f>
        <v>16.544000000000004</v>
      </c>
      <c r="E134" s="11">
        <f ca="1">IF(ROW(data!B134)&gt;slowSMA,AVERAGE(OFFSET(data!B134,0,0,-slowSMA,1)),"")</f>
        <v>19.154399999999999</v>
      </c>
      <c r="F134" s="11" t="str">
        <f ca="1">IF(ROW(data!B134)&gt;MAX(fastSMA,slowSMA)+2,IF(SIGN(D133-E133)&lt;&gt;SIGN(D132-E132),IF(SIGN(D133-E133)&gt;0,"BUY","SELL"),""),"")</f>
        <v/>
      </c>
      <c r="G134" s="11"/>
      <c r="H134" s="11">
        <f>(data!B134/data!B133)-1</f>
        <v>-6.012439530062208E-2</v>
      </c>
      <c r="I134" s="11">
        <f t="shared" si="42"/>
        <v>0</v>
      </c>
      <c r="J134" s="11">
        <f t="shared" si="43"/>
        <v>6.012439530062208E-2</v>
      </c>
      <c r="K134" s="11">
        <f ca="1">IF(ROW(data!B134)&gt;rsi+1,100-100/(1+AVERAGE(OFFSET(I134,0,0,-rsi,1))/AVERAGE(OFFSET(J134,0,0,-rsi,1))),"")</f>
        <v>16.919438768999342</v>
      </c>
      <c r="L134" s="11"/>
      <c r="M134" s="11">
        <f t="shared" si="44"/>
        <v>0.93987560469937792</v>
      </c>
      <c r="N134" s="11">
        <f t="shared" ca="1" si="45"/>
        <v>0.73275862068965503</v>
      </c>
      <c r="S134" s="13" t="str">
        <f ca="1">pricein</f>
        <v/>
      </c>
      <c r="T134" s="13" t="str">
        <f ca="1">priceout</f>
        <v/>
      </c>
      <c r="U134" s="16" t="str">
        <f t="shared" ca="1" si="46"/>
        <v/>
      </c>
      <c r="V134" s="16" t="str">
        <f t="shared" ca="1" si="53"/>
        <v/>
      </c>
      <c r="W134" s="16" t="str">
        <f t="shared" ca="1" si="54"/>
        <v/>
      </c>
      <c r="X134" s="16">
        <f t="shared" ca="1" si="55"/>
        <v>0.9073529411764707</v>
      </c>
      <c r="Y134" s="16"/>
      <c r="Z134" s="13" t="str">
        <f ca="1">priceincross</f>
        <v/>
      </c>
      <c r="AA134" s="13" t="str">
        <f ca="1">priceoutcross</f>
        <v/>
      </c>
      <c r="AB134" s="13" t="str">
        <f t="shared" ca="1" si="47"/>
        <v/>
      </c>
      <c r="AC134" s="13" t="str">
        <f t="shared" ca="1" si="56"/>
        <v/>
      </c>
      <c r="AD134" s="13" t="str">
        <f t="shared" ca="1" si="57"/>
        <v/>
      </c>
      <c r="AE134" s="13">
        <f t="shared" ca="1" si="58"/>
        <v>0.89019607843137261</v>
      </c>
      <c r="AG134" s="32">
        <f ca="1">IF(ROW(data!B134)&gt;fib+1,MIN(OFFSET(data!B134,0,0,-fib,1)),"")</f>
        <v>13.6</v>
      </c>
      <c r="AH134" s="32">
        <f ca="1">IF(ROW(data!B134)&gt;fib+1,MAX(OFFSET(data!B134,0,0,-fib,1)),"")</f>
        <v>21.77</v>
      </c>
      <c r="AI134" s="32">
        <f t="shared" ca="1" si="48"/>
        <v>8.17</v>
      </c>
      <c r="AJ134" s="31">
        <f t="shared" ca="1" si="49"/>
        <v>15.528119999999999</v>
      </c>
      <c r="AK134" s="31">
        <f t="shared" ca="1" si="50"/>
        <v>16.720939999999999</v>
      </c>
      <c r="AL134" s="31">
        <f t="shared" ca="1" si="51"/>
        <v>17.684999999999999</v>
      </c>
      <c r="AM134" s="31">
        <f t="shared" ca="1" si="52"/>
        <v>18.649059999999999</v>
      </c>
      <c r="AO134" s="32">
        <f t="shared" ca="1" si="59"/>
        <v>0</v>
      </c>
      <c r="AP134" s="32">
        <f t="shared" ca="1" si="60"/>
        <v>0.10210696920583451</v>
      </c>
      <c r="AQ134" s="32">
        <f t="shared" ca="1" si="61"/>
        <v>0</v>
      </c>
      <c r="AR134" s="32">
        <f t="shared" ca="1" si="62"/>
        <v>0.12334801762114522</v>
      </c>
    </row>
    <row r="135" spans="1:44">
      <c r="A135" s="10">
        <v>37088</v>
      </c>
      <c r="B135" s="11">
        <f ca="1">IF(ROW(data!B135)&gt;singleSMA,AVERAGE(OFFSET(data!B135,0,0,-singleSMA,1)),"")</f>
        <v>19.0962</v>
      </c>
      <c r="C135" s="11" t="str">
        <f ca="1">IF(ROW(data!B133)&gt;singleSMA+2,IF(SIGN(data!B134-indicators!B134)&lt;&gt;SIGN(data!B133-indicators!B133),IF(SIGN(data!B134-indicators!B134)&gt;0,"BUY","SELL"),""),"")</f>
        <v/>
      </c>
      <c r="D135" s="11">
        <f ca="1">IF(ROW(data!B135)&gt;fastSMA,AVERAGE(OFFSET(data!B135,0,0,-fastSMA,1)),"")</f>
        <v>16.269500000000001</v>
      </c>
      <c r="E135" s="11">
        <f ca="1">IF(ROW(data!B135)&gt;slowSMA,AVERAGE(OFFSET(data!B135,0,0,-slowSMA,1)),"")</f>
        <v>19.0962</v>
      </c>
      <c r="F135" s="11" t="str">
        <f ca="1">IF(ROW(data!B135)&gt;MAX(fastSMA,slowSMA)+2,IF(SIGN(D134-E134)&lt;&gt;SIGN(D133-E133),IF(SIGN(D134-E134)&gt;0,"BUY","SELL"),""),"")</f>
        <v/>
      </c>
      <c r="G135" s="11"/>
      <c r="H135" s="11">
        <f>(data!B135/data!B134)-1</f>
        <v>-4.1911764705882426E-2</v>
      </c>
      <c r="I135" s="11">
        <f t="shared" si="42"/>
        <v>0</v>
      </c>
      <c r="J135" s="11">
        <f t="shared" si="43"/>
        <v>4.1911764705882426E-2</v>
      </c>
      <c r="K135" s="11">
        <f ca="1">IF(ROW(data!B135)&gt;rsi+1,100-100/(1+AVERAGE(OFFSET(I135,0,0,-rsi,1))/AVERAGE(OFFSET(J135,0,0,-rsi,1))),"")</f>
        <v>15.564408644812744</v>
      </c>
      <c r="L135" s="11"/>
      <c r="M135" s="11">
        <f t="shared" si="44"/>
        <v>0.95808823529411757</v>
      </c>
      <c r="N135" s="11">
        <f t="shared" ca="1" si="45"/>
        <v>0.70356371490280756</v>
      </c>
      <c r="S135" s="13" t="str">
        <f ca="1">pricein</f>
        <v/>
      </c>
      <c r="T135" s="13" t="str">
        <f ca="1">priceout</f>
        <v/>
      </c>
      <c r="U135" s="16" t="str">
        <f t="shared" ca="1" si="46"/>
        <v/>
      </c>
      <c r="V135" s="16" t="str">
        <f t="shared" ca="1" si="53"/>
        <v/>
      </c>
      <c r="W135" s="16" t="str">
        <f t="shared" ca="1" si="54"/>
        <v/>
      </c>
      <c r="X135" s="16">
        <f t="shared" ca="1" si="55"/>
        <v>0.9073529411764707</v>
      </c>
      <c r="Y135" s="16"/>
      <c r="Z135" s="13" t="str">
        <f ca="1">priceincross</f>
        <v/>
      </c>
      <c r="AA135" s="13" t="str">
        <f ca="1">priceoutcross</f>
        <v/>
      </c>
      <c r="AB135" s="13" t="str">
        <f t="shared" ca="1" si="47"/>
        <v/>
      </c>
      <c r="AC135" s="13" t="str">
        <f t="shared" ca="1" si="56"/>
        <v/>
      </c>
      <c r="AD135" s="13" t="str">
        <f t="shared" ca="1" si="57"/>
        <v/>
      </c>
      <c r="AE135" s="13">
        <f t="shared" ca="1" si="58"/>
        <v>0.89019607843137261</v>
      </c>
      <c r="AG135" s="32">
        <f ca="1">IF(ROW(data!B135)&gt;fib+1,MIN(OFFSET(data!B135,0,0,-fib,1)),"")</f>
        <v>13.03</v>
      </c>
      <c r="AH135" s="32">
        <f ca="1">IF(ROW(data!B135)&gt;fib+1,MAX(OFFSET(data!B135,0,0,-fib,1)),"")</f>
        <v>21.77</v>
      </c>
      <c r="AI135" s="32">
        <f t="shared" ca="1" si="48"/>
        <v>8.74</v>
      </c>
      <c r="AJ135" s="31">
        <f t="shared" ca="1" si="49"/>
        <v>15.092639999999999</v>
      </c>
      <c r="AK135" s="31">
        <f t="shared" ca="1" si="50"/>
        <v>16.368679999999998</v>
      </c>
      <c r="AL135" s="31">
        <f t="shared" ca="1" si="51"/>
        <v>17.399999999999999</v>
      </c>
      <c r="AM135" s="31">
        <f t="shared" ca="1" si="52"/>
        <v>18.431319999999999</v>
      </c>
      <c r="AO135" s="32">
        <f t="shared" ca="1" si="59"/>
        <v>0</v>
      </c>
      <c r="AP135" s="32">
        <f t="shared" ca="1" si="60"/>
        <v>0.10210696920583451</v>
      </c>
      <c r="AQ135" s="32">
        <f t="shared" ca="1" si="61"/>
        <v>0</v>
      </c>
      <c r="AR135" s="32">
        <f t="shared" ca="1" si="62"/>
        <v>0.12334801762114522</v>
      </c>
    </row>
    <row r="136" spans="1:44">
      <c r="A136" s="10">
        <v>37089</v>
      </c>
      <c r="B136" s="11">
        <f ca="1">IF(ROW(data!B136)&gt;singleSMA,AVERAGE(OFFSET(data!B136,0,0,-singleSMA,1)),"")</f>
        <v>19.0381</v>
      </c>
      <c r="C136" s="11" t="str">
        <f ca="1">IF(ROW(data!B134)&gt;singleSMA+2,IF(SIGN(data!B135-indicators!B135)&lt;&gt;SIGN(data!B134-indicators!B134),IF(SIGN(data!B135-indicators!B135)&gt;0,"BUY","SELL"),""),"")</f>
        <v/>
      </c>
      <c r="D136" s="11">
        <f ca="1">IF(ROW(data!B136)&gt;fastSMA,AVERAGE(OFFSET(data!B136,0,0,-fastSMA,1)),"")</f>
        <v>16.013999999999999</v>
      </c>
      <c r="E136" s="11">
        <f ca="1">IF(ROW(data!B136)&gt;slowSMA,AVERAGE(OFFSET(data!B136,0,0,-slowSMA,1)),"")</f>
        <v>19.0381</v>
      </c>
      <c r="F136" s="11" t="str">
        <f ca="1">IF(ROW(data!B136)&gt;MAX(fastSMA,slowSMA)+2,IF(SIGN(D135-E135)&lt;&gt;SIGN(D134-E134),IF(SIGN(D135-E135)&gt;0,"BUY","SELL"),""),"")</f>
        <v/>
      </c>
      <c r="G136" s="11"/>
      <c r="H136" s="11">
        <f>(data!B136/data!B135)-1</f>
        <v>2.609363008442056E-2</v>
      </c>
      <c r="I136" s="11">
        <f t="shared" si="42"/>
        <v>2.609363008442056E-2</v>
      </c>
      <c r="J136" s="11">
        <f t="shared" si="43"/>
        <v>0</v>
      </c>
      <c r="K136" s="11">
        <f ca="1">IF(ROW(data!B136)&gt;rsi+1,100-100/(1+AVERAGE(OFFSET(I136,0,0,-rsi,1))/AVERAGE(OFFSET(J136,0,0,-rsi,1))),"")</f>
        <v>19.863143112992915</v>
      </c>
      <c r="L136" s="11"/>
      <c r="M136" s="11">
        <f t="shared" si="44"/>
        <v>1.0260936300844206</v>
      </c>
      <c r="N136" s="11">
        <f t="shared" ca="1" si="45"/>
        <v>0.72348484848484806</v>
      </c>
      <c r="S136" s="13" t="str">
        <f ca="1">pricein</f>
        <v/>
      </c>
      <c r="T136" s="13" t="str">
        <f ca="1">priceout</f>
        <v/>
      </c>
      <c r="U136" s="16" t="str">
        <f t="shared" ca="1" si="46"/>
        <v/>
      </c>
      <c r="V136" s="16" t="str">
        <f t="shared" ca="1" si="53"/>
        <v/>
      </c>
      <c r="W136" s="16" t="str">
        <f t="shared" ca="1" si="54"/>
        <v/>
      </c>
      <c r="X136" s="16">
        <f t="shared" ca="1" si="55"/>
        <v>0.9073529411764707</v>
      </c>
      <c r="Y136" s="16"/>
      <c r="Z136" s="13" t="str">
        <f ca="1">priceincross</f>
        <v/>
      </c>
      <c r="AA136" s="13" t="str">
        <f ca="1">priceoutcross</f>
        <v/>
      </c>
      <c r="AB136" s="13" t="str">
        <f t="shared" ca="1" si="47"/>
        <v/>
      </c>
      <c r="AC136" s="13" t="str">
        <f t="shared" ca="1" si="56"/>
        <v/>
      </c>
      <c r="AD136" s="13" t="str">
        <f t="shared" ca="1" si="57"/>
        <v/>
      </c>
      <c r="AE136" s="13">
        <f t="shared" ca="1" si="58"/>
        <v>0.89019607843137261</v>
      </c>
      <c r="AG136" s="32">
        <f ca="1">IF(ROW(data!B136)&gt;fib+1,MIN(OFFSET(data!B136,0,0,-fib,1)),"")</f>
        <v>13.03</v>
      </c>
      <c r="AH136" s="32">
        <f ca="1">IF(ROW(data!B136)&gt;fib+1,MAX(OFFSET(data!B136,0,0,-fib,1)),"")</f>
        <v>21.77</v>
      </c>
      <c r="AI136" s="32">
        <f t="shared" ca="1" si="48"/>
        <v>8.74</v>
      </c>
      <c r="AJ136" s="31">
        <f t="shared" ca="1" si="49"/>
        <v>15.092639999999999</v>
      </c>
      <c r="AK136" s="31">
        <f t="shared" ca="1" si="50"/>
        <v>16.368679999999998</v>
      </c>
      <c r="AL136" s="31">
        <f t="shared" ca="1" si="51"/>
        <v>17.399999999999999</v>
      </c>
      <c r="AM136" s="31">
        <f t="shared" ca="1" si="52"/>
        <v>18.431319999999999</v>
      </c>
      <c r="AO136" s="32">
        <f t="shared" ca="1" si="59"/>
        <v>0</v>
      </c>
      <c r="AP136" s="32">
        <f t="shared" ca="1" si="60"/>
        <v>0.10210696920583451</v>
      </c>
      <c r="AQ136" s="32">
        <f t="shared" ca="1" si="61"/>
        <v>0</v>
      </c>
      <c r="AR136" s="32">
        <f t="shared" ca="1" si="62"/>
        <v>0.12334801762114522</v>
      </c>
    </row>
    <row r="137" spans="1:44">
      <c r="A137" s="10">
        <v>37090</v>
      </c>
      <c r="B137" s="11">
        <f ca="1">IF(ROW(data!B137)&gt;singleSMA,AVERAGE(OFFSET(data!B137,0,0,-singleSMA,1)),"")</f>
        <v>18.990600000000001</v>
      </c>
      <c r="C137" s="11" t="str">
        <f ca="1">IF(ROW(data!B135)&gt;singleSMA+2,IF(SIGN(data!B136-indicators!B136)&lt;&gt;SIGN(data!B135-indicators!B135),IF(SIGN(data!B136-indicators!B136)&gt;0,"BUY","SELL"),""),"")</f>
        <v/>
      </c>
      <c r="D137" s="11">
        <f ca="1">IF(ROW(data!B137)&gt;fastSMA,AVERAGE(OFFSET(data!B137,0,0,-fastSMA,1)),"")</f>
        <v>15.811500000000001</v>
      </c>
      <c r="E137" s="11">
        <f ca="1">IF(ROW(data!B137)&gt;slowSMA,AVERAGE(OFFSET(data!B137,0,0,-slowSMA,1)),"")</f>
        <v>18.990600000000001</v>
      </c>
      <c r="F137" s="11" t="str">
        <f ca="1">IF(ROW(data!B137)&gt;MAX(fastSMA,slowSMA)+2,IF(SIGN(D136-E136)&lt;&gt;SIGN(D135-E135),IF(SIGN(D136-E136)&gt;0,"BUY","SELL"),""),"")</f>
        <v/>
      </c>
      <c r="G137" s="11"/>
      <c r="H137" s="11">
        <f>(data!B137/data!B136)-1</f>
        <v>5.086013462976835E-2</v>
      </c>
      <c r="I137" s="11">
        <f t="shared" si="42"/>
        <v>5.086013462976835E-2</v>
      </c>
      <c r="J137" s="11">
        <f t="shared" si="43"/>
        <v>0</v>
      </c>
      <c r="K137" s="11">
        <f ca="1">IF(ROW(data!B137)&gt;rsi+1,100-100/(1+AVERAGE(OFFSET(I137,0,0,-rsi,1))/AVERAGE(OFFSET(J137,0,0,-rsi,1))),"")</f>
        <v>28.006668184986609</v>
      </c>
      <c r="L137" s="11"/>
      <c r="M137" s="11">
        <f t="shared" si="44"/>
        <v>1.0508601346297683</v>
      </c>
      <c r="N137" s="11">
        <f t="shared" ca="1" si="45"/>
        <v>0.77624309392265167</v>
      </c>
      <c r="S137" s="13" t="str">
        <f ca="1">pricein</f>
        <v/>
      </c>
      <c r="T137" s="13" t="str">
        <f ca="1">priceout</f>
        <v/>
      </c>
      <c r="U137" s="16" t="str">
        <f t="shared" ca="1" si="46"/>
        <v/>
      </c>
      <c r="V137" s="16" t="str">
        <f t="shared" ca="1" si="53"/>
        <v/>
      </c>
      <c r="W137" s="16" t="str">
        <f t="shared" ca="1" si="54"/>
        <v/>
      </c>
      <c r="X137" s="16">
        <f t="shared" ca="1" si="55"/>
        <v>0.9073529411764707</v>
      </c>
      <c r="Y137" s="16"/>
      <c r="Z137" s="13" t="str">
        <f ca="1">priceincross</f>
        <v/>
      </c>
      <c r="AA137" s="13" t="str">
        <f ca="1">priceoutcross</f>
        <v/>
      </c>
      <c r="AB137" s="13" t="str">
        <f t="shared" ca="1" si="47"/>
        <v/>
      </c>
      <c r="AC137" s="13" t="str">
        <f t="shared" ca="1" si="56"/>
        <v/>
      </c>
      <c r="AD137" s="13" t="str">
        <f t="shared" ca="1" si="57"/>
        <v/>
      </c>
      <c r="AE137" s="13">
        <f t="shared" ca="1" si="58"/>
        <v>0.89019607843137261</v>
      </c>
      <c r="AG137" s="32">
        <f ca="1">IF(ROW(data!B137)&gt;fib+1,MIN(OFFSET(data!B137,0,0,-fib,1)),"")</f>
        <v>13.03</v>
      </c>
      <c r="AH137" s="32">
        <f ca="1">IF(ROW(data!B137)&gt;fib+1,MAX(OFFSET(data!B137,0,0,-fib,1)),"")</f>
        <v>21.77</v>
      </c>
      <c r="AI137" s="32">
        <f t="shared" ca="1" si="48"/>
        <v>8.74</v>
      </c>
      <c r="AJ137" s="31">
        <f t="shared" ca="1" si="49"/>
        <v>15.092639999999999</v>
      </c>
      <c r="AK137" s="31">
        <f t="shared" ca="1" si="50"/>
        <v>16.368679999999998</v>
      </c>
      <c r="AL137" s="31">
        <f t="shared" ca="1" si="51"/>
        <v>17.399999999999999</v>
      </c>
      <c r="AM137" s="31">
        <f t="shared" ca="1" si="52"/>
        <v>18.431319999999999</v>
      </c>
      <c r="AO137" s="32">
        <f t="shared" ca="1" si="59"/>
        <v>0</v>
      </c>
      <c r="AP137" s="32">
        <f t="shared" ca="1" si="60"/>
        <v>0.10210696920583451</v>
      </c>
      <c r="AQ137" s="32">
        <f t="shared" ca="1" si="61"/>
        <v>0</v>
      </c>
      <c r="AR137" s="32">
        <f t="shared" ca="1" si="62"/>
        <v>0.12334801762114522</v>
      </c>
    </row>
    <row r="138" spans="1:44">
      <c r="A138" s="10">
        <v>37091</v>
      </c>
      <c r="B138" s="11">
        <f ca="1">IF(ROW(data!B138)&gt;singleSMA,AVERAGE(OFFSET(data!B138,0,0,-singleSMA,1)),"")</f>
        <v>18.953499999999998</v>
      </c>
      <c r="C138" s="11" t="str">
        <f ca="1">IF(ROW(data!B136)&gt;singleSMA+2,IF(SIGN(data!B137-indicators!B137)&lt;&gt;SIGN(data!B136-indicators!B136),IF(SIGN(data!B137-indicators!B137)&gt;0,"BUY","SELL"),""),"")</f>
        <v/>
      </c>
      <c r="D138" s="11">
        <f ca="1">IF(ROW(data!B138)&gt;fastSMA,AVERAGE(OFFSET(data!B138,0,0,-fastSMA,1)),"")</f>
        <v>15.654999999999996</v>
      </c>
      <c r="E138" s="11">
        <f ca="1">IF(ROW(data!B138)&gt;slowSMA,AVERAGE(OFFSET(data!B138,0,0,-slowSMA,1)),"")</f>
        <v>18.953499999999998</v>
      </c>
      <c r="F138" s="11" t="str">
        <f ca="1">IF(ROW(data!B138)&gt;MAX(fastSMA,slowSMA)+2,IF(SIGN(D137-E137)&lt;&gt;SIGN(D136-E136),IF(SIGN(D137-E137)&gt;0,"BUY","SELL"),""),"")</f>
        <v/>
      </c>
      <c r="G138" s="11"/>
      <c r="H138" s="11">
        <f>(data!B138/data!B137)-1</f>
        <v>6.9750889679715211E-2</v>
      </c>
      <c r="I138" s="11">
        <f t="shared" si="42"/>
        <v>6.9750889679715211E-2</v>
      </c>
      <c r="J138" s="11">
        <f t="shared" si="43"/>
        <v>0</v>
      </c>
      <c r="K138" s="11">
        <f ca="1">IF(ROW(data!B138)&gt;rsi+1,100-100/(1+AVERAGE(OFFSET(I138,0,0,-rsi,1))/AVERAGE(OFFSET(J138,0,0,-rsi,1))),"")</f>
        <v>35.757558312942308</v>
      </c>
      <c r="L138" s="11"/>
      <c r="M138" s="11">
        <f t="shared" si="44"/>
        <v>1.0697508896797152</v>
      </c>
      <c r="N138" s="11">
        <f t="shared" ca="1" si="45"/>
        <v>0.8276431718061672</v>
      </c>
      <c r="S138" s="13" t="str">
        <f ca="1">pricein</f>
        <v/>
      </c>
      <c r="T138" s="13" t="str">
        <f ca="1">priceout</f>
        <v/>
      </c>
      <c r="U138" s="16" t="str">
        <f t="shared" ca="1" si="46"/>
        <v/>
      </c>
      <c r="V138" s="16" t="str">
        <f t="shared" ca="1" si="53"/>
        <v/>
      </c>
      <c r="W138" s="16" t="str">
        <f t="shared" ca="1" si="54"/>
        <v/>
      </c>
      <c r="X138" s="16">
        <f t="shared" ca="1" si="55"/>
        <v>0.9073529411764707</v>
      </c>
      <c r="Y138" s="16"/>
      <c r="Z138" s="13" t="str">
        <f ca="1">priceincross</f>
        <v/>
      </c>
      <c r="AA138" s="13" t="str">
        <f ca="1">priceoutcross</f>
        <v/>
      </c>
      <c r="AB138" s="13" t="str">
        <f t="shared" ca="1" si="47"/>
        <v/>
      </c>
      <c r="AC138" s="13" t="str">
        <f t="shared" ca="1" si="56"/>
        <v/>
      </c>
      <c r="AD138" s="13" t="str">
        <f t="shared" ca="1" si="57"/>
        <v/>
      </c>
      <c r="AE138" s="13">
        <f t="shared" ca="1" si="58"/>
        <v>0.89019607843137261</v>
      </c>
      <c r="AG138" s="32">
        <f ca="1">IF(ROW(data!B138)&gt;fib+1,MIN(OFFSET(data!B138,0,0,-fib,1)),"")</f>
        <v>13.03</v>
      </c>
      <c r="AH138" s="32">
        <f ca="1">IF(ROW(data!B138)&gt;fib+1,MAX(OFFSET(data!B138,0,0,-fib,1)),"")</f>
        <v>21.77</v>
      </c>
      <c r="AI138" s="32">
        <f t="shared" ca="1" si="48"/>
        <v>8.74</v>
      </c>
      <c r="AJ138" s="31">
        <f t="shared" ca="1" si="49"/>
        <v>15.092639999999999</v>
      </c>
      <c r="AK138" s="31">
        <f t="shared" ca="1" si="50"/>
        <v>16.368679999999998</v>
      </c>
      <c r="AL138" s="31">
        <f t="shared" ca="1" si="51"/>
        <v>17.399999999999999</v>
      </c>
      <c r="AM138" s="31">
        <f t="shared" ca="1" si="52"/>
        <v>18.431319999999999</v>
      </c>
      <c r="AO138" s="32">
        <f t="shared" ca="1" si="59"/>
        <v>0</v>
      </c>
      <c r="AP138" s="32">
        <f t="shared" ca="1" si="60"/>
        <v>0.10210696920583451</v>
      </c>
      <c r="AQ138" s="32">
        <f t="shared" ca="1" si="61"/>
        <v>0</v>
      </c>
      <c r="AR138" s="32">
        <f t="shared" ca="1" si="62"/>
        <v>0.12334801762114522</v>
      </c>
    </row>
    <row r="139" spans="1:44">
      <c r="A139" s="10">
        <v>37092</v>
      </c>
      <c r="B139" s="11">
        <f ca="1">IF(ROW(data!B139)&gt;singleSMA,AVERAGE(OFFSET(data!B139,0,0,-singleSMA,1)),"")</f>
        <v>18.909599999999998</v>
      </c>
      <c r="C139" s="11" t="str">
        <f ca="1">IF(ROW(data!B137)&gt;singleSMA+2,IF(SIGN(data!B138-indicators!B138)&lt;&gt;SIGN(data!B137-indicators!B137),IF(SIGN(data!B138-indicators!B138)&gt;0,"BUY","SELL"),""),"")</f>
        <v/>
      </c>
      <c r="D139" s="11">
        <f ca="1">IF(ROW(data!B139)&gt;fastSMA,AVERAGE(OFFSET(data!B139,0,0,-fastSMA,1)),"")</f>
        <v>15.476499999999996</v>
      </c>
      <c r="E139" s="11">
        <f ca="1">IF(ROW(data!B139)&gt;slowSMA,AVERAGE(OFFSET(data!B139,0,0,-slowSMA,1)),"")</f>
        <v>18.909599999999998</v>
      </c>
      <c r="F139" s="11" t="str">
        <f ca="1">IF(ROW(data!B139)&gt;MAX(fastSMA,slowSMA)+2,IF(SIGN(D138-E138)&lt;&gt;SIGN(D137-E137),IF(SIGN(D138-E138)&gt;0,"BUY","SELL"),""),"")</f>
        <v/>
      </c>
      <c r="G139" s="11"/>
      <c r="H139" s="11">
        <f>(data!B139/data!B138)-1</f>
        <v>-4.9900199600798389E-2</v>
      </c>
      <c r="I139" s="11">
        <f t="shared" si="42"/>
        <v>0</v>
      </c>
      <c r="J139" s="11">
        <f t="shared" si="43"/>
        <v>4.9900199600798389E-2</v>
      </c>
      <c r="K139" s="11">
        <f ca="1">IF(ROW(data!B139)&gt;rsi+1,100-100/(1+AVERAGE(OFFSET(I139,0,0,-rsi,1))/AVERAGE(OFFSET(J139,0,0,-rsi,1))),"")</f>
        <v>33.951301292241496</v>
      </c>
      <c r="L139" s="11"/>
      <c r="M139" s="11">
        <f t="shared" si="44"/>
        <v>0.95009980039920161</v>
      </c>
      <c r="N139" s="11">
        <f t="shared" ca="1" si="45"/>
        <v>0.79999999999999982</v>
      </c>
      <c r="S139" s="13" t="str">
        <f ca="1">pricein</f>
        <v/>
      </c>
      <c r="T139" s="13" t="str">
        <f ca="1">priceout</f>
        <v/>
      </c>
      <c r="U139" s="16" t="str">
        <f t="shared" ca="1" si="46"/>
        <v/>
      </c>
      <c r="V139" s="16" t="str">
        <f t="shared" ca="1" si="53"/>
        <v/>
      </c>
      <c r="W139" s="16" t="str">
        <f t="shared" ca="1" si="54"/>
        <v/>
      </c>
      <c r="X139" s="16">
        <f t="shared" ca="1" si="55"/>
        <v>0.9073529411764707</v>
      </c>
      <c r="Y139" s="16"/>
      <c r="Z139" s="13" t="str">
        <f ca="1">priceincross</f>
        <v/>
      </c>
      <c r="AA139" s="13" t="str">
        <f ca="1">priceoutcross</f>
        <v/>
      </c>
      <c r="AB139" s="13" t="str">
        <f t="shared" ca="1" si="47"/>
        <v/>
      </c>
      <c r="AC139" s="13" t="str">
        <f t="shared" ca="1" si="56"/>
        <v/>
      </c>
      <c r="AD139" s="13" t="str">
        <f t="shared" ca="1" si="57"/>
        <v/>
      </c>
      <c r="AE139" s="13">
        <f t="shared" ca="1" si="58"/>
        <v>0.89019607843137261</v>
      </c>
      <c r="AG139" s="32">
        <f ca="1">IF(ROW(data!B139)&gt;fib+1,MIN(OFFSET(data!B139,0,0,-fib,1)),"")</f>
        <v>13.03</v>
      </c>
      <c r="AH139" s="32">
        <f ca="1">IF(ROW(data!B139)&gt;fib+1,MAX(OFFSET(data!B139,0,0,-fib,1)),"")</f>
        <v>21.77</v>
      </c>
      <c r="AI139" s="32">
        <f t="shared" ca="1" si="48"/>
        <v>8.74</v>
      </c>
      <c r="AJ139" s="31">
        <f t="shared" ca="1" si="49"/>
        <v>15.092639999999999</v>
      </c>
      <c r="AK139" s="31">
        <f t="shared" ca="1" si="50"/>
        <v>16.368679999999998</v>
      </c>
      <c r="AL139" s="31">
        <f t="shared" ca="1" si="51"/>
        <v>17.399999999999999</v>
      </c>
      <c r="AM139" s="31">
        <f t="shared" ca="1" si="52"/>
        <v>18.431319999999999</v>
      </c>
      <c r="AO139" s="32">
        <f t="shared" ca="1" si="59"/>
        <v>0</v>
      </c>
      <c r="AP139" s="32">
        <f t="shared" ca="1" si="60"/>
        <v>0.10210696920583451</v>
      </c>
      <c r="AQ139" s="32">
        <f t="shared" ca="1" si="61"/>
        <v>0</v>
      </c>
      <c r="AR139" s="32">
        <f t="shared" ca="1" si="62"/>
        <v>0.12334801762114522</v>
      </c>
    </row>
    <row r="140" spans="1:44">
      <c r="A140" s="10">
        <v>37095</v>
      </c>
      <c r="B140" s="11">
        <f ca="1">IF(ROW(data!B140)&gt;singleSMA,AVERAGE(OFFSET(data!B140,0,0,-singleSMA,1)),"")</f>
        <v>18.874099999999999</v>
      </c>
      <c r="C140" s="11" t="str">
        <f ca="1">IF(ROW(data!B138)&gt;singleSMA+2,IF(SIGN(data!B139-indicators!B139)&lt;&gt;SIGN(data!B138-indicators!B138),IF(SIGN(data!B139-indicators!B139)&gt;0,"BUY","SELL"),""),"")</f>
        <v/>
      </c>
      <c r="D140" s="11">
        <f ca="1">IF(ROW(data!B140)&gt;fastSMA,AVERAGE(OFFSET(data!B140,0,0,-fastSMA,1)),"")</f>
        <v>15.361999999999995</v>
      </c>
      <c r="E140" s="11">
        <f ca="1">IF(ROW(data!B140)&gt;slowSMA,AVERAGE(OFFSET(data!B140,0,0,-slowSMA,1)),"")</f>
        <v>18.874099999999999</v>
      </c>
      <c r="F140" s="11" t="str">
        <f ca="1">IF(ROW(data!B140)&gt;MAX(fastSMA,slowSMA)+2,IF(SIGN(D139-E139)&lt;&gt;SIGN(D138-E138),IF(SIGN(D139-E139)&gt;0,"BUY","SELL"),""),"")</f>
        <v/>
      </c>
      <c r="G140" s="11"/>
      <c r="H140" s="11">
        <f>(data!B140/data!B139)-1</f>
        <v>4.6218487394958041E-2</v>
      </c>
      <c r="I140" s="11">
        <f t="shared" si="42"/>
        <v>4.6218487394958041E-2</v>
      </c>
      <c r="J140" s="11">
        <f t="shared" si="43"/>
        <v>0</v>
      </c>
      <c r="K140" s="11">
        <f ca="1">IF(ROW(data!B140)&gt;rsi+1,100-100/(1+AVERAGE(OFFSET(I140,0,0,-rsi,1))/AVERAGE(OFFSET(J140,0,0,-rsi,1))),"")</f>
        <v>40.34976720062982</v>
      </c>
      <c r="L140" s="11"/>
      <c r="M140" s="11">
        <f t="shared" si="44"/>
        <v>1.046218487394958</v>
      </c>
      <c r="N140" s="11">
        <f t="shared" ca="1" si="45"/>
        <v>0.86709228090539747</v>
      </c>
      <c r="S140" s="13" t="str">
        <f ca="1">pricein</f>
        <v/>
      </c>
      <c r="T140" s="13" t="str">
        <f ca="1">priceout</f>
        <v/>
      </c>
      <c r="U140" s="16" t="str">
        <f t="shared" ca="1" si="46"/>
        <v/>
      </c>
      <c r="V140" s="16" t="str">
        <f t="shared" ca="1" si="53"/>
        <v/>
      </c>
      <c r="W140" s="16" t="str">
        <f t="shared" ca="1" si="54"/>
        <v/>
      </c>
      <c r="X140" s="16">
        <f t="shared" ca="1" si="55"/>
        <v>0.9073529411764707</v>
      </c>
      <c r="Y140" s="16"/>
      <c r="Z140" s="13" t="str">
        <f ca="1">priceincross</f>
        <v/>
      </c>
      <c r="AA140" s="13" t="str">
        <f ca="1">priceoutcross</f>
        <v/>
      </c>
      <c r="AB140" s="13" t="str">
        <f t="shared" ca="1" si="47"/>
        <v/>
      </c>
      <c r="AC140" s="13" t="str">
        <f t="shared" ca="1" si="56"/>
        <v/>
      </c>
      <c r="AD140" s="13" t="str">
        <f t="shared" ca="1" si="57"/>
        <v/>
      </c>
      <c r="AE140" s="13">
        <f t="shared" ca="1" si="58"/>
        <v>0.89019607843137261</v>
      </c>
      <c r="AG140" s="32">
        <f ca="1">IF(ROW(data!B140)&gt;fib+1,MIN(OFFSET(data!B140,0,0,-fib,1)),"")</f>
        <v>13.03</v>
      </c>
      <c r="AH140" s="32">
        <f ca="1">IF(ROW(data!B140)&gt;fib+1,MAX(OFFSET(data!B140,0,0,-fib,1)),"")</f>
        <v>21.77</v>
      </c>
      <c r="AI140" s="32">
        <f t="shared" ca="1" si="48"/>
        <v>8.74</v>
      </c>
      <c r="AJ140" s="31">
        <f t="shared" ca="1" si="49"/>
        <v>15.092639999999999</v>
      </c>
      <c r="AK140" s="31">
        <f t="shared" ca="1" si="50"/>
        <v>16.368679999999998</v>
      </c>
      <c r="AL140" s="31">
        <f t="shared" ca="1" si="51"/>
        <v>17.399999999999999</v>
      </c>
      <c r="AM140" s="31">
        <f t="shared" ca="1" si="52"/>
        <v>18.431319999999999</v>
      </c>
      <c r="AO140" s="32">
        <f t="shared" ca="1" si="59"/>
        <v>0</v>
      </c>
      <c r="AP140" s="32">
        <f t="shared" ca="1" si="60"/>
        <v>0.10210696920583451</v>
      </c>
      <c r="AQ140" s="32">
        <f t="shared" ca="1" si="61"/>
        <v>0</v>
      </c>
      <c r="AR140" s="32">
        <f t="shared" ca="1" si="62"/>
        <v>0.12334801762114522</v>
      </c>
    </row>
    <row r="141" spans="1:44">
      <c r="A141" s="10">
        <v>37096</v>
      </c>
      <c r="B141" s="11">
        <f ca="1">IF(ROW(data!B141)&gt;singleSMA,AVERAGE(OFFSET(data!B141,0,0,-singleSMA,1)),"")</f>
        <v>18.840199999999999</v>
      </c>
      <c r="C141" s="11" t="str">
        <f ca="1">IF(ROW(data!B139)&gt;singleSMA+2,IF(SIGN(data!B140-indicators!B140)&lt;&gt;SIGN(data!B139-indicators!B139),IF(SIGN(data!B140-indicators!B140)&gt;0,"BUY","SELL"),""),"")</f>
        <v/>
      </c>
      <c r="D141" s="11">
        <f ca="1">IF(ROW(data!B141)&gt;fastSMA,AVERAGE(OFFSET(data!B141,0,0,-fastSMA,1)),"")</f>
        <v>15.294499999999999</v>
      </c>
      <c r="E141" s="11">
        <f ca="1">IF(ROW(data!B141)&gt;slowSMA,AVERAGE(OFFSET(data!B141,0,0,-slowSMA,1)),"")</f>
        <v>18.840199999999999</v>
      </c>
      <c r="F141" s="11" t="str">
        <f ca="1">IF(ROW(data!B141)&gt;MAX(fastSMA,slowSMA)+2,IF(SIGN(D140-E140)&lt;&gt;SIGN(D139-E139),IF(SIGN(D140-E140)&gt;0,"BUY","SELL"),""),"")</f>
        <v/>
      </c>
      <c r="G141" s="11"/>
      <c r="H141" s="11">
        <f>(data!B141/data!B140)-1</f>
        <v>1.53949129852744E-2</v>
      </c>
      <c r="I141" s="11">
        <f t="shared" si="42"/>
        <v>1.53949129852744E-2</v>
      </c>
      <c r="J141" s="11">
        <f t="shared" si="43"/>
        <v>0</v>
      </c>
      <c r="K141" s="11">
        <f ca="1">IF(ROW(data!B141)&gt;rsi+1,100-100/(1+AVERAGE(OFFSET(I141,0,0,-rsi,1))/AVERAGE(OFFSET(J141,0,0,-rsi,1))),"")</f>
        <v>44.410606409236649</v>
      </c>
      <c r="L141" s="11"/>
      <c r="M141" s="11">
        <f t="shared" si="44"/>
        <v>1.0153949129852744</v>
      </c>
      <c r="N141" s="11">
        <f t="shared" ca="1" si="45"/>
        <v>0.91828087167070227</v>
      </c>
      <c r="S141" s="13" t="str">
        <f ca="1">pricein</f>
        <v/>
      </c>
      <c r="T141" s="13" t="str">
        <f ca="1">priceout</f>
        <v/>
      </c>
      <c r="U141" s="16" t="str">
        <f t="shared" ca="1" si="46"/>
        <v/>
      </c>
      <c r="V141" s="16" t="str">
        <f t="shared" ca="1" si="53"/>
        <v/>
      </c>
      <c r="W141" s="16" t="str">
        <f t="shared" ca="1" si="54"/>
        <v/>
      </c>
      <c r="X141" s="16">
        <f t="shared" ca="1" si="55"/>
        <v>0.9073529411764707</v>
      </c>
      <c r="Y141" s="16"/>
      <c r="Z141" s="13" t="str">
        <f ca="1">priceincross</f>
        <v/>
      </c>
      <c r="AA141" s="13" t="str">
        <f ca="1">priceoutcross</f>
        <v/>
      </c>
      <c r="AB141" s="13" t="str">
        <f t="shared" ca="1" si="47"/>
        <v/>
      </c>
      <c r="AC141" s="13" t="str">
        <f t="shared" ca="1" si="56"/>
        <v/>
      </c>
      <c r="AD141" s="13" t="str">
        <f t="shared" ca="1" si="57"/>
        <v/>
      </c>
      <c r="AE141" s="13">
        <f t="shared" ca="1" si="58"/>
        <v>0.89019607843137261</v>
      </c>
      <c r="AG141" s="32">
        <f ca="1">IF(ROW(data!B141)&gt;fib+1,MIN(OFFSET(data!B141,0,0,-fib,1)),"")</f>
        <v>13.03</v>
      </c>
      <c r="AH141" s="32">
        <f ca="1">IF(ROW(data!B141)&gt;fib+1,MAX(OFFSET(data!B141,0,0,-fib,1)),"")</f>
        <v>21.77</v>
      </c>
      <c r="AI141" s="32">
        <f t="shared" ca="1" si="48"/>
        <v>8.74</v>
      </c>
      <c r="AJ141" s="31">
        <f t="shared" ca="1" si="49"/>
        <v>15.092639999999999</v>
      </c>
      <c r="AK141" s="31">
        <f t="shared" ca="1" si="50"/>
        <v>16.368679999999998</v>
      </c>
      <c r="AL141" s="31">
        <f t="shared" ca="1" si="51"/>
        <v>17.399999999999999</v>
      </c>
      <c r="AM141" s="31">
        <f t="shared" ca="1" si="52"/>
        <v>18.431319999999999</v>
      </c>
      <c r="AO141" s="32">
        <f t="shared" ca="1" si="59"/>
        <v>0</v>
      </c>
      <c r="AP141" s="32">
        <f t="shared" ca="1" si="60"/>
        <v>0.10210696920583451</v>
      </c>
      <c r="AQ141" s="32">
        <f t="shared" ca="1" si="61"/>
        <v>0</v>
      </c>
      <c r="AR141" s="32">
        <f t="shared" ca="1" si="62"/>
        <v>0.12334801762114522</v>
      </c>
    </row>
    <row r="142" spans="1:44">
      <c r="A142" s="10">
        <v>37097</v>
      </c>
      <c r="B142" s="11">
        <f ca="1">IF(ROW(data!B142)&gt;singleSMA,AVERAGE(OFFSET(data!B142,0,0,-singleSMA,1)),"")</f>
        <v>18.806100000000001</v>
      </c>
      <c r="C142" s="11" t="str">
        <f ca="1">IF(ROW(data!B140)&gt;singleSMA+2,IF(SIGN(data!B141-indicators!B141)&lt;&gt;SIGN(data!B140-indicators!B140),IF(SIGN(data!B141-indicators!B141)&gt;0,"BUY","SELL"),""),"")</f>
        <v/>
      </c>
      <c r="D142" s="11">
        <f ca="1">IF(ROW(data!B142)&gt;fastSMA,AVERAGE(OFFSET(data!B142,0,0,-fastSMA,1)),"")</f>
        <v>15.2035</v>
      </c>
      <c r="E142" s="11">
        <f ca="1">IF(ROW(data!B142)&gt;slowSMA,AVERAGE(OFFSET(data!B142,0,0,-slowSMA,1)),"")</f>
        <v>18.806100000000001</v>
      </c>
      <c r="F142" s="11" t="str">
        <f ca="1">IF(ROW(data!B142)&gt;MAX(fastSMA,slowSMA)+2,IF(SIGN(D141-E141)&lt;&gt;SIGN(D140-E140),IF(SIGN(D141-E141)&gt;0,"BUY","SELL"),""),"")</f>
        <v/>
      </c>
      <c r="G142" s="11"/>
      <c r="H142" s="11">
        <f>(data!B142/data!B141)-1</f>
        <v>-1.3183915622939635E-3</v>
      </c>
      <c r="I142" s="11">
        <f t="shared" si="42"/>
        <v>0</v>
      </c>
      <c r="J142" s="11">
        <f t="shared" si="43"/>
        <v>1.3183915622939635E-3</v>
      </c>
      <c r="K142" s="11">
        <f ca="1">IF(ROW(data!B142)&gt;rsi+1,100-100/(1+AVERAGE(OFFSET(I142,0,0,-rsi,1))/AVERAGE(OFFSET(J142,0,0,-rsi,1))),"")</f>
        <v>41.830843193230322</v>
      </c>
      <c r="L142" s="11"/>
      <c r="M142" s="11">
        <f t="shared" si="44"/>
        <v>0.99868160843770604</v>
      </c>
      <c r="N142" s="11">
        <f t="shared" ca="1" si="45"/>
        <v>0.89275191514437224</v>
      </c>
      <c r="S142" s="13" t="str">
        <f ca="1">pricein</f>
        <v/>
      </c>
      <c r="T142" s="13" t="str">
        <f ca="1">priceout</f>
        <v/>
      </c>
      <c r="U142" s="16" t="str">
        <f t="shared" ca="1" si="46"/>
        <v/>
      </c>
      <c r="V142" s="16" t="str">
        <f t="shared" ca="1" si="53"/>
        <v/>
      </c>
      <c r="W142" s="16" t="str">
        <f t="shared" ca="1" si="54"/>
        <v/>
      </c>
      <c r="X142" s="16">
        <f t="shared" ca="1" si="55"/>
        <v>0.9073529411764707</v>
      </c>
      <c r="Y142" s="16"/>
      <c r="Z142" s="13" t="str">
        <f ca="1">priceincross</f>
        <v/>
      </c>
      <c r="AA142" s="13" t="str">
        <f ca="1">priceoutcross</f>
        <v/>
      </c>
      <c r="AB142" s="13" t="str">
        <f t="shared" ca="1" si="47"/>
        <v/>
      </c>
      <c r="AC142" s="13" t="str">
        <f t="shared" ca="1" si="56"/>
        <v/>
      </c>
      <c r="AD142" s="13" t="str">
        <f t="shared" ca="1" si="57"/>
        <v/>
      </c>
      <c r="AE142" s="13">
        <f t="shared" ca="1" si="58"/>
        <v>0.89019607843137261</v>
      </c>
      <c r="AG142" s="32">
        <f ca="1">IF(ROW(data!B142)&gt;fib+1,MIN(OFFSET(data!B142,0,0,-fib,1)),"")</f>
        <v>13.03</v>
      </c>
      <c r="AH142" s="32">
        <f ca="1">IF(ROW(data!B142)&gt;fib+1,MAX(OFFSET(data!B142,0,0,-fib,1)),"")</f>
        <v>21.77</v>
      </c>
      <c r="AI142" s="32">
        <f t="shared" ca="1" si="48"/>
        <v>8.74</v>
      </c>
      <c r="AJ142" s="31">
        <f t="shared" ca="1" si="49"/>
        <v>15.092639999999999</v>
      </c>
      <c r="AK142" s="31">
        <f t="shared" ca="1" si="50"/>
        <v>16.368679999999998</v>
      </c>
      <c r="AL142" s="31">
        <f t="shared" ca="1" si="51"/>
        <v>17.399999999999999</v>
      </c>
      <c r="AM142" s="31">
        <f t="shared" ca="1" si="52"/>
        <v>18.431319999999999</v>
      </c>
      <c r="AO142" s="32">
        <f t="shared" ca="1" si="59"/>
        <v>0</v>
      </c>
      <c r="AP142" s="32">
        <f t="shared" ca="1" si="60"/>
        <v>0.10210696920583451</v>
      </c>
      <c r="AQ142" s="32">
        <f t="shared" ca="1" si="61"/>
        <v>0</v>
      </c>
      <c r="AR142" s="32">
        <f t="shared" ca="1" si="62"/>
        <v>0.12334801762114522</v>
      </c>
    </row>
    <row r="143" spans="1:44">
      <c r="A143" s="10">
        <v>37098</v>
      </c>
      <c r="B143" s="11">
        <f ca="1">IF(ROW(data!B143)&gt;singleSMA,AVERAGE(OFFSET(data!B143,0,0,-singleSMA,1)),"")</f>
        <v>18.7715</v>
      </c>
      <c r="C143" s="11" t="str">
        <f ca="1">IF(ROW(data!B141)&gt;singleSMA+2,IF(SIGN(data!B142-indicators!B142)&lt;&gt;SIGN(data!B141-indicators!B141),IF(SIGN(data!B142-indicators!B142)&gt;0,"BUY","SELL"),""),"")</f>
        <v/>
      </c>
      <c r="D143" s="11">
        <f ca="1">IF(ROW(data!B143)&gt;fastSMA,AVERAGE(OFFSET(data!B143,0,0,-fastSMA,1)),"")</f>
        <v>15.124000000000001</v>
      </c>
      <c r="E143" s="11">
        <f ca="1">IF(ROW(data!B143)&gt;slowSMA,AVERAGE(OFFSET(data!B143,0,0,-slowSMA,1)),"")</f>
        <v>18.7715</v>
      </c>
      <c r="F143" s="11" t="str">
        <f ca="1">IF(ROW(data!B143)&gt;MAX(fastSMA,slowSMA)+2,IF(SIGN(D142-E142)&lt;&gt;SIGN(D141-E141),IF(SIGN(D142-E142)&gt;0,"BUY","SELL"),""),"")</f>
        <v/>
      </c>
      <c r="G143" s="11"/>
      <c r="H143" s="11">
        <f>(data!B143/data!B142)-1</f>
        <v>1.3201320132013139E-2</v>
      </c>
      <c r="I143" s="11">
        <f t="shared" si="42"/>
        <v>1.3201320132013139E-2</v>
      </c>
      <c r="J143" s="11">
        <f t="shared" si="43"/>
        <v>0</v>
      </c>
      <c r="K143" s="11">
        <f ca="1">IF(ROW(data!B143)&gt;rsi+1,100-100/(1+AVERAGE(OFFSET(I143,0,0,-rsi,1))/AVERAGE(OFFSET(J143,0,0,-rsi,1))),"")</f>
        <v>43.186280810318934</v>
      </c>
      <c r="L143" s="11"/>
      <c r="M143" s="11">
        <f t="shared" si="44"/>
        <v>1.0132013201320131</v>
      </c>
      <c r="N143" s="11">
        <f t="shared" ca="1" si="45"/>
        <v>0.90613931523022406</v>
      </c>
      <c r="S143" s="13" t="str">
        <f ca="1">pricein</f>
        <v/>
      </c>
      <c r="T143" s="13" t="str">
        <f ca="1">priceout</f>
        <v/>
      </c>
      <c r="U143" s="16" t="str">
        <f t="shared" ca="1" si="46"/>
        <v/>
      </c>
      <c r="V143" s="16" t="str">
        <f t="shared" ca="1" si="53"/>
        <v/>
      </c>
      <c r="W143" s="16" t="str">
        <f t="shared" ca="1" si="54"/>
        <v/>
      </c>
      <c r="X143" s="16">
        <f t="shared" ca="1" si="55"/>
        <v>0.9073529411764707</v>
      </c>
      <c r="Y143" s="16"/>
      <c r="Z143" s="13" t="str">
        <f ca="1">priceincross</f>
        <v/>
      </c>
      <c r="AA143" s="13" t="str">
        <f ca="1">priceoutcross</f>
        <v/>
      </c>
      <c r="AB143" s="13" t="str">
        <f t="shared" ca="1" si="47"/>
        <v/>
      </c>
      <c r="AC143" s="13" t="str">
        <f t="shared" ca="1" si="56"/>
        <v/>
      </c>
      <c r="AD143" s="13" t="str">
        <f t="shared" ca="1" si="57"/>
        <v/>
      </c>
      <c r="AE143" s="13">
        <f t="shared" ca="1" si="58"/>
        <v>0.89019607843137261</v>
      </c>
      <c r="AG143" s="32">
        <f ca="1">IF(ROW(data!B143)&gt;fib+1,MIN(OFFSET(data!B143,0,0,-fib,1)),"")</f>
        <v>13.03</v>
      </c>
      <c r="AH143" s="32">
        <f ca="1">IF(ROW(data!B143)&gt;fib+1,MAX(OFFSET(data!B143,0,0,-fib,1)),"")</f>
        <v>21.77</v>
      </c>
      <c r="AI143" s="32">
        <f t="shared" ca="1" si="48"/>
        <v>8.74</v>
      </c>
      <c r="AJ143" s="31">
        <f t="shared" ca="1" si="49"/>
        <v>15.092639999999999</v>
      </c>
      <c r="AK143" s="31">
        <f t="shared" ca="1" si="50"/>
        <v>16.368679999999998</v>
      </c>
      <c r="AL143" s="31">
        <f t="shared" ca="1" si="51"/>
        <v>17.399999999999999</v>
      </c>
      <c r="AM143" s="31">
        <f t="shared" ca="1" si="52"/>
        <v>18.431319999999999</v>
      </c>
      <c r="AO143" s="32">
        <f t="shared" ca="1" si="59"/>
        <v>0</v>
      </c>
      <c r="AP143" s="32">
        <f t="shared" ca="1" si="60"/>
        <v>0.10210696920583451</v>
      </c>
      <c r="AQ143" s="32">
        <f t="shared" ca="1" si="61"/>
        <v>0</v>
      </c>
      <c r="AR143" s="32">
        <f t="shared" ca="1" si="62"/>
        <v>0.12334801762114522</v>
      </c>
    </row>
    <row r="144" spans="1:44">
      <c r="A144" s="10">
        <v>37099</v>
      </c>
      <c r="B144" s="11">
        <f ca="1">IF(ROW(data!B144)&gt;singleSMA,AVERAGE(OFFSET(data!B144,0,0,-singleSMA,1)),"")</f>
        <v>18.735299999999999</v>
      </c>
      <c r="C144" s="11" t="str">
        <f ca="1">IF(ROW(data!B142)&gt;singleSMA+2,IF(SIGN(data!B143-indicators!B143)&lt;&gt;SIGN(data!B142-indicators!B142),IF(SIGN(data!B143-indicators!B143)&gt;0,"BUY","SELL"),""),"")</f>
        <v/>
      </c>
      <c r="D144" s="11">
        <f ca="1">IF(ROW(data!B144)&gt;fastSMA,AVERAGE(OFFSET(data!B144,0,0,-fastSMA,1)),"")</f>
        <v>15.037000000000001</v>
      </c>
      <c r="E144" s="11">
        <f ca="1">IF(ROW(data!B144)&gt;slowSMA,AVERAGE(OFFSET(data!B144,0,0,-slowSMA,1)),"")</f>
        <v>18.735299999999999</v>
      </c>
      <c r="F144" s="11" t="str">
        <f ca="1">IF(ROW(data!B144)&gt;MAX(fastSMA,slowSMA)+2,IF(SIGN(D143-E143)&lt;&gt;SIGN(D142-E142),IF(SIGN(D143-E143)&gt;0,"BUY","SELL"),""),"")</f>
        <v/>
      </c>
      <c r="G144" s="11"/>
      <c r="H144" s="11">
        <f>(data!B144/data!B143)-1</f>
        <v>7.1661237785016763E-3</v>
      </c>
      <c r="I144" s="11">
        <f t="shared" si="42"/>
        <v>7.1661237785016763E-3</v>
      </c>
      <c r="J144" s="11">
        <f t="shared" si="43"/>
        <v>0</v>
      </c>
      <c r="K144" s="11">
        <f ca="1">IF(ROW(data!B144)&gt;rsi+1,100-100/(1+AVERAGE(OFFSET(I144,0,0,-rsi,1))/AVERAGE(OFFSET(J144,0,0,-rsi,1))),"")</f>
        <v>42.427841683217238</v>
      </c>
      <c r="L144" s="11"/>
      <c r="M144" s="11">
        <f t="shared" si="44"/>
        <v>1.0071661237785017</v>
      </c>
      <c r="N144" s="11">
        <f t="shared" ca="1" si="45"/>
        <v>0.89883720930232569</v>
      </c>
      <c r="S144" s="13" t="str">
        <f ca="1">pricein</f>
        <v/>
      </c>
      <c r="T144" s="13" t="str">
        <f ca="1">priceout</f>
        <v/>
      </c>
      <c r="U144" s="16" t="str">
        <f t="shared" ca="1" si="46"/>
        <v/>
      </c>
      <c r="V144" s="16" t="str">
        <f t="shared" ca="1" si="53"/>
        <v/>
      </c>
      <c r="W144" s="16" t="str">
        <f t="shared" ca="1" si="54"/>
        <v/>
      </c>
      <c r="X144" s="16">
        <f t="shared" ca="1" si="55"/>
        <v>0.9073529411764707</v>
      </c>
      <c r="Y144" s="16"/>
      <c r="Z144" s="13" t="str">
        <f ca="1">priceincross</f>
        <v/>
      </c>
      <c r="AA144" s="13" t="str">
        <f ca="1">priceoutcross</f>
        <v/>
      </c>
      <c r="AB144" s="13" t="str">
        <f t="shared" ca="1" si="47"/>
        <v/>
      </c>
      <c r="AC144" s="13" t="str">
        <f t="shared" ca="1" si="56"/>
        <v/>
      </c>
      <c r="AD144" s="13" t="str">
        <f t="shared" ca="1" si="57"/>
        <v/>
      </c>
      <c r="AE144" s="13">
        <f t="shared" ca="1" si="58"/>
        <v>0.89019607843137261</v>
      </c>
      <c r="AG144" s="32">
        <f ca="1">IF(ROW(data!B144)&gt;fib+1,MIN(OFFSET(data!B144,0,0,-fib,1)),"")</f>
        <v>13.03</v>
      </c>
      <c r="AH144" s="32">
        <f ca="1">IF(ROW(data!B144)&gt;fib+1,MAX(OFFSET(data!B144,0,0,-fib,1)),"")</f>
        <v>21.77</v>
      </c>
      <c r="AI144" s="32">
        <f t="shared" ca="1" si="48"/>
        <v>8.74</v>
      </c>
      <c r="AJ144" s="31">
        <f t="shared" ca="1" si="49"/>
        <v>15.092639999999999</v>
      </c>
      <c r="AK144" s="31">
        <f t="shared" ca="1" si="50"/>
        <v>16.368679999999998</v>
      </c>
      <c r="AL144" s="31">
        <f t="shared" ca="1" si="51"/>
        <v>17.399999999999999</v>
      </c>
      <c r="AM144" s="31">
        <f t="shared" ca="1" si="52"/>
        <v>18.431319999999999</v>
      </c>
      <c r="AO144" s="32">
        <f t="shared" ca="1" si="59"/>
        <v>0</v>
      </c>
      <c r="AP144" s="32">
        <f t="shared" ca="1" si="60"/>
        <v>0.10210696920583451</v>
      </c>
      <c r="AQ144" s="32">
        <f t="shared" ca="1" si="61"/>
        <v>0</v>
      </c>
      <c r="AR144" s="32">
        <f t="shared" ca="1" si="62"/>
        <v>0.12334801762114522</v>
      </c>
    </row>
    <row r="145" spans="1:44">
      <c r="A145" s="10">
        <v>37102</v>
      </c>
      <c r="B145" s="11">
        <f ca="1">IF(ROW(data!B145)&gt;singleSMA,AVERAGE(OFFSET(data!B145,0,0,-singleSMA,1)),"")</f>
        <v>18.694199999999999</v>
      </c>
      <c r="C145" s="11" t="str">
        <f ca="1">IF(ROW(data!B143)&gt;singleSMA+2,IF(SIGN(data!B144-indicators!B144)&lt;&gt;SIGN(data!B143-indicators!B143),IF(SIGN(data!B144-indicators!B144)&gt;0,"BUY","SELL"),""),"")</f>
        <v/>
      </c>
      <c r="D145" s="11">
        <f ca="1">IF(ROW(data!B145)&gt;fastSMA,AVERAGE(OFFSET(data!B145,0,0,-fastSMA,1)),"")</f>
        <v>14.9285</v>
      </c>
      <c r="E145" s="11">
        <f ca="1">IF(ROW(data!B145)&gt;slowSMA,AVERAGE(OFFSET(data!B145,0,0,-slowSMA,1)),"")</f>
        <v>18.694199999999999</v>
      </c>
      <c r="F145" s="11" t="str">
        <f ca="1">IF(ROW(data!B145)&gt;MAX(fastSMA,slowSMA)+2,IF(SIGN(D144-E144)&lt;&gt;SIGN(D143-E143),IF(SIGN(D144-E144)&gt;0,"BUY","SELL"),""),"")</f>
        <v/>
      </c>
      <c r="G145" s="11"/>
      <c r="H145" s="11">
        <f>(data!B145/data!B144)-1</f>
        <v>-2.975420439844767E-2</v>
      </c>
      <c r="I145" s="11">
        <f t="shared" si="42"/>
        <v>0</v>
      </c>
      <c r="J145" s="11">
        <f t="shared" si="43"/>
        <v>2.975420439844767E-2</v>
      </c>
      <c r="K145" s="11">
        <f ca="1">IF(ROW(data!B145)&gt;rsi+1,100-100/(1+AVERAGE(OFFSET(I145,0,0,-rsi,1))/AVERAGE(OFFSET(J145,0,0,-rsi,1))),"")</f>
        <v>40.573641194729014</v>
      </c>
      <c r="L145" s="11"/>
      <c r="M145" s="11">
        <f t="shared" si="44"/>
        <v>0.97024579560155233</v>
      </c>
      <c r="N145" s="11">
        <f t="shared" ca="1" si="45"/>
        <v>0.8736167734420498</v>
      </c>
      <c r="S145" s="13" t="str">
        <f ca="1">pricein</f>
        <v/>
      </c>
      <c r="T145" s="13" t="str">
        <f ca="1">priceout</f>
        <v/>
      </c>
      <c r="U145" s="16" t="str">
        <f t="shared" ca="1" si="46"/>
        <v/>
      </c>
      <c r="V145" s="16" t="str">
        <f t="shared" ca="1" si="53"/>
        <v/>
      </c>
      <c r="W145" s="16" t="str">
        <f t="shared" ca="1" si="54"/>
        <v/>
      </c>
      <c r="X145" s="16">
        <f t="shared" ca="1" si="55"/>
        <v>0.9073529411764707</v>
      </c>
      <c r="Y145" s="16"/>
      <c r="Z145" s="13" t="str">
        <f ca="1">priceincross</f>
        <v/>
      </c>
      <c r="AA145" s="13" t="str">
        <f ca="1">priceoutcross</f>
        <v/>
      </c>
      <c r="AB145" s="13" t="str">
        <f t="shared" ca="1" si="47"/>
        <v/>
      </c>
      <c r="AC145" s="13" t="str">
        <f t="shared" ca="1" si="56"/>
        <v/>
      </c>
      <c r="AD145" s="13" t="str">
        <f t="shared" ca="1" si="57"/>
        <v/>
      </c>
      <c r="AE145" s="13">
        <f t="shared" ca="1" si="58"/>
        <v>0.89019607843137261</v>
      </c>
      <c r="AG145" s="32">
        <f ca="1">IF(ROW(data!B145)&gt;fib+1,MIN(OFFSET(data!B145,0,0,-fib,1)),"")</f>
        <v>13.03</v>
      </c>
      <c r="AH145" s="32">
        <f ca="1">IF(ROW(data!B145)&gt;fib+1,MAX(OFFSET(data!B145,0,0,-fib,1)),"")</f>
        <v>21.77</v>
      </c>
      <c r="AI145" s="32">
        <f t="shared" ca="1" si="48"/>
        <v>8.74</v>
      </c>
      <c r="AJ145" s="31">
        <f t="shared" ca="1" si="49"/>
        <v>15.092639999999999</v>
      </c>
      <c r="AK145" s="31">
        <f t="shared" ca="1" si="50"/>
        <v>16.368679999999998</v>
      </c>
      <c r="AL145" s="31">
        <f t="shared" ca="1" si="51"/>
        <v>17.399999999999999</v>
      </c>
      <c r="AM145" s="31">
        <f t="shared" ca="1" si="52"/>
        <v>18.431319999999999</v>
      </c>
      <c r="AO145" s="32">
        <f t="shared" ca="1" si="59"/>
        <v>0</v>
      </c>
      <c r="AP145" s="32">
        <f t="shared" ca="1" si="60"/>
        <v>0.10210696920583451</v>
      </c>
      <c r="AQ145" s="32">
        <f t="shared" ca="1" si="61"/>
        <v>0</v>
      </c>
      <c r="AR145" s="32">
        <f t="shared" ca="1" si="62"/>
        <v>0.12334801762114522</v>
      </c>
    </row>
    <row r="146" spans="1:44">
      <c r="A146" s="10">
        <v>37103</v>
      </c>
      <c r="B146" s="11">
        <f ca="1">IF(ROW(data!B146)&gt;singleSMA,AVERAGE(OFFSET(data!B146,0,0,-singleSMA,1)),"")</f>
        <v>18.655000000000001</v>
      </c>
      <c r="C146" s="11" t="str">
        <f ca="1">IF(ROW(data!B144)&gt;singleSMA+2,IF(SIGN(data!B145-indicators!B145)&lt;&gt;SIGN(data!B144-indicators!B144),IF(SIGN(data!B145-indicators!B145)&gt;0,"BUY","SELL"),""),"")</f>
        <v/>
      </c>
      <c r="D146" s="11">
        <f ca="1">IF(ROW(data!B146)&gt;fastSMA,AVERAGE(OFFSET(data!B146,0,0,-fastSMA,1)),"")</f>
        <v>14.855500000000001</v>
      </c>
      <c r="E146" s="11">
        <f ca="1">IF(ROW(data!B146)&gt;slowSMA,AVERAGE(OFFSET(data!B146,0,0,-slowSMA,1)),"")</f>
        <v>18.655000000000001</v>
      </c>
      <c r="F146" s="11" t="str">
        <f ca="1">IF(ROW(data!B146)&gt;MAX(fastSMA,slowSMA)+2,IF(SIGN(D145-E145)&lt;&gt;SIGN(D144-E144),IF(SIGN(D145-E145)&gt;0,"BUY","SELL"),""),"")</f>
        <v/>
      </c>
      <c r="G146" s="11"/>
      <c r="H146" s="11">
        <f>(data!B146/data!B145)-1</f>
        <v>1.6000000000000014E-2</v>
      </c>
      <c r="I146" s="11">
        <f t="shared" si="42"/>
        <v>1.6000000000000014E-2</v>
      </c>
      <c r="J146" s="11">
        <f t="shared" si="43"/>
        <v>0</v>
      </c>
      <c r="K146" s="11">
        <f ca="1">IF(ROW(data!B146)&gt;rsi+1,100-100/(1+AVERAGE(OFFSET(I146,0,0,-rsi,1))/AVERAGE(OFFSET(J146,0,0,-rsi,1))),"")</f>
        <v>43.848122444705339</v>
      </c>
      <c r="L146" s="11"/>
      <c r="M146" s="11">
        <f t="shared" si="44"/>
        <v>1.016</v>
      </c>
      <c r="N146" s="11">
        <f t="shared" ca="1" si="45"/>
        <v>0.91257485029940122</v>
      </c>
      <c r="S146" s="13" t="str">
        <f ca="1">pricein</f>
        <v/>
      </c>
      <c r="T146" s="13" t="str">
        <f ca="1">priceout</f>
        <v/>
      </c>
      <c r="U146" s="16" t="str">
        <f t="shared" ca="1" si="46"/>
        <v/>
      </c>
      <c r="V146" s="16" t="str">
        <f t="shared" ca="1" si="53"/>
        <v/>
      </c>
      <c r="W146" s="16" t="str">
        <f t="shared" ca="1" si="54"/>
        <v/>
      </c>
      <c r="X146" s="16">
        <f t="shared" ca="1" si="55"/>
        <v>0.9073529411764707</v>
      </c>
      <c r="Y146" s="16"/>
      <c r="Z146" s="13" t="str">
        <f ca="1">priceincross</f>
        <v/>
      </c>
      <c r="AA146" s="13" t="str">
        <f ca="1">priceoutcross</f>
        <v/>
      </c>
      <c r="AB146" s="13" t="str">
        <f t="shared" ca="1" si="47"/>
        <v/>
      </c>
      <c r="AC146" s="13" t="str">
        <f t="shared" ca="1" si="56"/>
        <v/>
      </c>
      <c r="AD146" s="13" t="str">
        <f t="shared" ca="1" si="57"/>
        <v/>
      </c>
      <c r="AE146" s="13">
        <f t="shared" ca="1" si="58"/>
        <v>0.89019607843137261</v>
      </c>
      <c r="AG146" s="32">
        <f ca="1">IF(ROW(data!B146)&gt;fib+1,MIN(OFFSET(data!B146,0,0,-fib,1)),"")</f>
        <v>13.03</v>
      </c>
      <c r="AH146" s="32">
        <f ca="1">IF(ROW(data!B146)&gt;fib+1,MAX(OFFSET(data!B146,0,0,-fib,1)),"")</f>
        <v>21.77</v>
      </c>
      <c r="AI146" s="32">
        <f t="shared" ca="1" si="48"/>
        <v>8.74</v>
      </c>
      <c r="AJ146" s="31">
        <f t="shared" ca="1" si="49"/>
        <v>15.092639999999999</v>
      </c>
      <c r="AK146" s="31">
        <f t="shared" ca="1" si="50"/>
        <v>16.368679999999998</v>
      </c>
      <c r="AL146" s="31">
        <f t="shared" ca="1" si="51"/>
        <v>17.399999999999999</v>
      </c>
      <c r="AM146" s="31">
        <f t="shared" ca="1" si="52"/>
        <v>18.431319999999999</v>
      </c>
      <c r="AO146" s="32">
        <f t="shared" ca="1" si="59"/>
        <v>0</v>
      </c>
      <c r="AP146" s="32">
        <f t="shared" ca="1" si="60"/>
        <v>0.10210696920583451</v>
      </c>
      <c r="AQ146" s="32">
        <f t="shared" ca="1" si="61"/>
        <v>0</v>
      </c>
      <c r="AR146" s="32">
        <f t="shared" ca="1" si="62"/>
        <v>0.12334801762114522</v>
      </c>
    </row>
    <row r="147" spans="1:44">
      <c r="A147" s="10">
        <v>37104</v>
      </c>
      <c r="B147" s="11">
        <f ca="1">IF(ROW(data!B147)&gt;singleSMA,AVERAGE(OFFSET(data!B147,0,0,-singleSMA,1)),"")</f>
        <v>18.610799999999998</v>
      </c>
      <c r="C147" s="11" t="str">
        <f ca="1">IF(ROW(data!B145)&gt;singleSMA+2,IF(SIGN(data!B146-indicators!B146)&lt;&gt;SIGN(data!B145-indicators!B145),IF(SIGN(data!B146-indicators!B146)&gt;0,"BUY","SELL"),""),"")</f>
        <v/>
      </c>
      <c r="D147" s="11">
        <f ca="1">IF(ROW(data!B147)&gt;fastSMA,AVERAGE(OFFSET(data!B147,0,0,-fastSMA,1)),"")</f>
        <v>14.802000000000001</v>
      </c>
      <c r="E147" s="11">
        <f ca="1">IF(ROW(data!B147)&gt;slowSMA,AVERAGE(OFFSET(data!B147,0,0,-slowSMA,1)),"")</f>
        <v>18.610799999999998</v>
      </c>
      <c r="F147" s="11" t="str">
        <f ca="1">IF(ROW(data!B147)&gt;MAX(fastSMA,slowSMA)+2,IF(SIGN(D146-E146)&lt;&gt;SIGN(D145-E145),IF(SIGN(D146-E146)&gt;0,"BUY","SELL"),""),"")</f>
        <v/>
      </c>
      <c r="G147" s="11"/>
      <c r="H147" s="11">
        <f>(data!B147/data!B146)-1</f>
        <v>5.9055118110236116E-3</v>
      </c>
      <c r="I147" s="11">
        <f t="shared" si="42"/>
        <v>5.9055118110236116E-3</v>
      </c>
      <c r="J147" s="11">
        <f t="shared" si="43"/>
        <v>0</v>
      </c>
      <c r="K147" s="11">
        <f ca="1">IF(ROW(data!B147)&gt;rsi+1,100-100/(1+AVERAGE(OFFSET(I147,0,0,-rsi,1))/AVERAGE(OFFSET(J147,0,0,-rsi,1))),"")</f>
        <v>45.660766541714132</v>
      </c>
      <c r="L147" s="11"/>
      <c r="M147" s="11">
        <f t="shared" si="44"/>
        <v>1.0059055118110236</v>
      </c>
      <c r="N147" s="11">
        <f t="shared" ca="1" si="45"/>
        <v>0.93475609756097555</v>
      </c>
      <c r="S147" s="13" t="str">
        <f ca="1">pricein</f>
        <v/>
      </c>
      <c r="T147" s="13" t="str">
        <f ca="1">priceout</f>
        <v/>
      </c>
      <c r="U147" s="16" t="str">
        <f t="shared" ca="1" si="46"/>
        <v/>
      </c>
      <c r="V147" s="16" t="str">
        <f t="shared" ca="1" si="53"/>
        <v/>
      </c>
      <c r="W147" s="16" t="str">
        <f t="shared" ca="1" si="54"/>
        <v/>
      </c>
      <c r="X147" s="16">
        <f t="shared" ca="1" si="55"/>
        <v>0.9073529411764707</v>
      </c>
      <c r="Y147" s="16"/>
      <c r="Z147" s="13" t="str">
        <f ca="1">priceincross</f>
        <v/>
      </c>
      <c r="AA147" s="13" t="str">
        <f ca="1">priceoutcross</f>
        <v/>
      </c>
      <c r="AB147" s="13" t="str">
        <f t="shared" ca="1" si="47"/>
        <v/>
      </c>
      <c r="AC147" s="13" t="str">
        <f t="shared" ca="1" si="56"/>
        <v/>
      </c>
      <c r="AD147" s="13" t="str">
        <f t="shared" ca="1" si="57"/>
        <v/>
      </c>
      <c r="AE147" s="13">
        <f t="shared" ca="1" si="58"/>
        <v>0.89019607843137261</v>
      </c>
      <c r="AG147" s="32">
        <f ca="1">IF(ROW(data!B147)&gt;fib+1,MIN(OFFSET(data!B147,0,0,-fib,1)),"")</f>
        <v>13.03</v>
      </c>
      <c r="AH147" s="32">
        <f ca="1">IF(ROW(data!B147)&gt;fib+1,MAX(OFFSET(data!B147,0,0,-fib,1)),"")</f>
        <v>21.77</v>
      </c>
      <c r="AI147" s="32">
        <f t="shared" ca="1" si="48"/>
        <v>8.74</v>
      </c>
      <c r="AJ147" s="31">
        <f t="shared" ca="1" si="49"/>
        <v>15.092639999999999</v>
      </c>
      <c r="AK147" s="31">
        <f t="shared" ca="1" si="50"/>
        <v>16.368679999999998</v>
      </c>
      <c r="AL147" s="31">
        <f t="shared" ca="1" si="51"/>
        <v>17.399999999999999</v>
      </c>
      <c r="AM147" s="31">
        <f t="shared" ca="1" si="52"/>
        <v>18.431319999999999</v>
      </c>
      <c r="AO147" s="32">
        <f t="shared" ca="1" si="59"/>
        <v>0</v>
      </c>
      <c r="AP147" s="32">
        <f t="shared" ca="1" si="60"/>
        <v>0.10210696920583451</v>
      </c>
      <c r="AQ147" s="32">
        <f t="shared" ca="1" si="61"/>
        <v>0</v>
      </c>
      <c r="AR147" s="32">
        <f t="shared" ca="1" si="62"/>
        <v>0.12334801762114522</v>
      </c>
    </row>
    <row r="148" spans="1:44">
      <c r="A148" s="10">
        <v>37105</v>
      </c>
      <c r="B148" s="11">
        <f ca="1">IF(ROW(data!B148)&gt;singleSMA,AVERAGE(OFFSET(data!B148,0,0,-singleSMA,1)),"")</f>
        <v>18.570599999999999</v>
      </c>
      <c r="C148" s="11" t="str">
        <f ca="1">IF(ROW(data!B146)&gt;singleSMA+2,IF(SIGN(data!B147-indicators!B147)&lt;&gt;SIGN(data!B146-indicators!B146),IF(SIGN(data!B147-indicators!B147)&gt;0,"BUY","SELL"),""),"")</f>
        <v/>
      </c>
      <c r="D148" s="11">
        <f ca="1">IF(ROW(data!B148)&gt;fastSMA,AVERAGE(OFFSET(data!B148,0,0,-fastSMA,1)),"")</f>
        <v>14.780499999999998</v>
      </c>
      <c r="E148" s="11">
        <f ca="1">IF(ROW(data!B148)&gt;slowSMA,AVERAGE(OFFSET(data!B148,0,0,-slowSMA,1)),"")</f>
        <v>18.570599999999999</v>
      </c>
      <c r="F148" s="11" t="str">
        <f ca="1">IF(ROW(data!B148)&gt;MAX(fastSMA,slowSMA)+2,IF(SIGN(D147-E147)&lt;&gt;SIGN(D146-E146),IF(SIGN(D147-E147)&gt;0,"BUY","SELL"),""),"")</f>
        <v/>
      </c>
      <c r="G148" s="11"/>
      <c r="H148" s="11">
        <f>(data!B148/data!B147)-1</f>
        <v>2.8701891715590344E-2</v>
      </c>
      <c r="I148" s="11">
        <f t="shared" si="42"/>
        <v>2.8701891715590344E-2</v>
      </c>
      <c r="J148" s="11">
        <f t="shared" si="43"/>
        <v>0</v>
      </c>
      <c r="K148" s="11">
        <f ca="1">IF(ROW(data!B148)&gt;rsi+1,100-100/(1+AVERAGE(OFFSET(I148,0,0,-rsi,1))/AVERAGE(OFFSET(J148,0,0,-rsi,1))),"")</f>
        <v>48.999056258263806</v>
      </c>
      <c r="L148" s="11"/>
      <c r="M148" s="11">
        <f t="shared" si="44"/>
        <v>1.0287018917155903</v>
      </c>
      <c r="N148" s="11">
        <f t="shared" ca="1" si="45"/>
        <v>0.97345679012345665</v>
      </c>
      <c r="S148" s="13" t="str">
        <f ca="1">pricein</f>
        <v/>
      </c>
      <c r="T148" s="13" t="str">
        <f ca="1">priceout</f>
        <v/>
      </c>
      <c r="U148" s="16" t="str">
        <f t="shared" ca="1" si="46"/>
        <v/>
      </c>
      <c r="V148" s="16" t="str">
        <f t="shared" ca="1" si="53"/>
        <v/>
      </c>
      <c r="W148" s="16" t="str">
        <f t="shared" ca="1" si="54"/>
        <v/>
      </c>
      <c r="X148" s="16">
        <f t="shared" ca="1" si="55"/>
        <v>0.9073529411764707</v>
      </c>
      <c r="Y148" s="16"/>
      <c r="Z148" s="13" t="str">
        <f ca="1">priceincross</f>
        <v/>
      </c>
      <c r="AA148" s="13" t="str">
        <f ca="1">priceoutcross</f>
        <v/>
      </c>
      <c r="AB148" s="13" t="str">
        <f t="shared" ca="1" si="47"/>
        <v/>
      </c>
      <c r="AC148" s="13" t="str">
        <f t="shared" ca="1" si="56"/>
        <v/>
      </c>
      <c r="AD148" s="13" t="str">
        <f t="shared" ca="1" si="57"/>
        <v/>
      </c>
      <c r="AE148" s="13">
        <f t="shared" ca="1" si="58"/>
        <v>0.89019607843137261</v>
      </c>
      <c r="AG148" s="32">
        <f ca="1">IF(ROW(data!B148)&gt;fib+1,MIN(OFFSET(data!B148,0,0,-fib,1)),"")</f>
        <v>13.03</v>
      </c>
      <c r="AH148" s="32">
        <f ca="1">IF(ROW(data!B148)&gt;fib+1,MAX(OFFSET(data!B148,0,0,-fib,1)),"")</f>
        <v>21.77</v>
      </c>
      <c r="AI148" s="32">
        <f t="shared" ca="1" si="48"/>
        <v>8.74</v>
      </c>
      <c r="AJ148" s="31">
        <f t="shared" ca="1" si="49"/>
        <v>15.092639999999999</v>
      </c>
      <c r="AK148" s="31">
        <f t="shared" ca="1" si="50"/>
        <v>16.368679999999998</v>
      </c>
      <c r="AL148" s="31">
        <f t="shared" ca="1" si="51"/>
        <v>17.399999999999999</v>
      </c>
      <c r="AM148" s="31">
        <f t="shared" ca="1" si="52"/>
        <v>18.431319999999999</v>
      </c>
      <c r="AO148" s="32">
        <f t="shared" ca="1" si="59"/>
        <v>0</v>
      </c>
      <c r="AP148" s="32">
        <f t="shared" ca="1" si="60"/>
        <v>0.10210696920583451</v>
      </c>
      <c r="AQ148" s="32">
        <f t="shared" ca="1" si="61"/>
        <v>0</v>
      </c>
      <c r="AR148" s="32">
        <f t="shared" ca="1" si="62"/>
        <v>0.12334801762114522</v>
      </c>
    </row>
    <row r="149" spans="1:44">
      <c r="A149" s="10">
        <v>37106</v>
      </c>
      <c r="B149" s="11">
        <f ca="1">IF(ROW(data!B149)&gt;singleSMA,AVERAGE(OFFSET(data!B149,0,0,-singleSMA,1)),"")</f>
        <v>18.535300000000003</v>
      </c>
      <c r="C149" s="11" t="str">
        <f ca="1">IF(ROW(data!B147)&gt;singleSMA+2,IF(SIGN(data!B148-indicators!B148)&lt;&gt;SIGN(data!B147-indicators!B147),IF(SIGN(data!B148-indicators!B148)&gt;0,"BUY","SELL"),""),"")</f>
        <v/>
      </c>
      <c r="D149" s="11">
        <f ca="1">IF(ROW(data!B149)&gt;fastSMA,AVERAGE(OFFSET(data!B149,0,0,-fastSMA,1)),"")</f>
        <v>14.778499999999999</v>
      </c>
      <c r="E149" s="11">
        <f ca="1">IF(ROW(data!B149)&gt;slowSMA,AVERAGE(OFFSET(data!B149,0,0,-slowSMA,1)),"")</f>
        <v>18.535300000000003</v>
      </c>
      <c r="F149" s="11" t="str">
        <f ca="1">IF(ROW(data!B149)&gt;MAX(fastSMA,slowSMA)+2,IF(SIGN(D148-E148)&lt;&gt;SIGN(D147-E147),IF(SIGN(D148-E148)&gt;0,"BUY","SELL"),""),"")</f>
        <v/>
      </c>
      <c r="G149" s="11"/>
      <c r="H149" s="11">
        <f>(data!B149/data!B148)-1</f>
        <v>2.4730500951173129E-2</v>
      </c>
      <c r="I149" s="11">
        <f t="shared" si="42"/>
        <v>2.4730500951173129E-2</v>
      </c>
      <c r="J149" s="11">
        <f t="shared" si="43"/>
        <v>0</v>
      </c>
      <c r="K149" s="11">
        <f ca="1">IF(ROW(data!B149)&gt;rsi+1,100-100/(1+AVERAGE(OFFSET(I149,0,0,-rsi,1))/AVERAGE(OFFSET(J149,0,0,-rsi,1))),"")</f>
        <v>50.913766284951805</v>
      </c>
      <c r="L149" s="11"/>
      <c r="M149" s="11">
        <f t="shared" si="44"/>
        <v>1.0247305009511731</v>
      </c>
      <c r="N149" s="11">
        <f t="shared" ca="1" si="45"/>
        <v>0.99753086419753079</v>
      </c>
      <c r="S149" s="13" t="str">
        <f ca="1">pricein</f>
        <v/>
      </c>
      <c r="T149" s="13" t="str">
        <f ca="1">priceout</f>
        <v/>
      </c>
      <c r="U149" s="16" t="str">
        <f t="shared" ca="1" si="46"/>
        <v/>
      </c>
      <c r="V149" s="16" t="str">
        <f t="shared" ca="1" si="53"/>
        <v/>
      </c>
      <c r="W149" s="16" t="str">
        <f t="shared" ca="1" si="54"/>
        <v/>
      </c>
      <c r="X149" s="16">
        <f t="shared" ca="1" si="55"/>
        <v>0.9073529411764707</v>
      </c>
      <c r="Y149" s="16"/>
      <c r="Z149" s="13" t="str">
        <f ca="1">priceincross</f>
        <v/>
      </c>
      <c r="AA149" s="13" t="str">
        <f ca="1">priceoutcross</f>
        <v/>
      </c>
      <c r="AB149" s="13" t="str">
        <f t="shared" ca="1" si="47"/>
        <v/>
      </c>
      <c r="AC149" s="13" t="str">
        <f t="shared" ca="1" si="56"/>
        <v/>
      </c>
      <c r="AD149" s="13" t="str">
        <f t="shared" ca="1" si="57"/>
        <v/>
      </c>
      <c r="AE149" s="13">
        <f t="shared" ca="1" si="58"/>
        <v>0.89019607843137261</v>
      </c>
      <c r="AG149" s="32">
        <f ca="1">IF(ROW(data!B149)&gt;fib+1,MIN(OFFSET(data!B149,0,0,-fib,1)),"")</f>
        <v>13.03</v>
      </c>
      <c r="AH149" s="32">
        <f ca="1">IF(ROW(data!B149)&gt;fib+1,MAX(OFFSET(data!B149,0,0,-fib,1)),"")</f>
        <v>21.77</v>
      </c>
      <c r="AI149" s="32">
        <f t="shared" ca="1" si="48"/>
        <v>8.74</v>
      </c>
      <c r="AJ149" s="31">
        <f t="shared" ca="1" si="49"/>
        <v>15.092639999999999</v>
      </c>
      <c r="AK149" s="31">
        <f t="shared" ca="1" si="50"/>
        <v>16.368679999999998</v>
      </c>
      <c r="AL149" s="31">
        <f t="shared" ca="1" si="51"/>
        <v>17.399999999999999</v>
      </c>
      <c r="AM149" s="31">
        <f t="shared" ca="1" si="52"/>
        <v>18.431319999999999</v>
      </c>
      <c r="AO149" s="32">
        <f t="shared" ca="1" si="59"/>
        <v>0</v>
      </c>
      <c r="AP149" s="32">
        <f t="shared" ca="1" si="60"/>
        <v>0.10210696920583451</v>
      </c>
      <c r="AQ149" s="32">
        <f t="shared" ca="1" si="61"/>
        <v>0</v>
      </c>
      <c r="AR149" s="32">
        <f t="shared" ca="1" si="62"/>
        <v>0.12334801762114522</v>
      </c>
    </row>
    <row r="150" spans="1:44">
      <c r="A150" s="10">
        <v>37109</v>
      </c>
      <c r="B150" s="11">
        <f ca="1">IF(ROW(data!B150)&gt;singleSMA,AVERAGE(OFFSET(data!B150,0,0,-singleSMA,1)),"")</f>
        <v>18.502100000000002</v>
      </c>
      <c r="C150" s="11" t="str">
        <f ca="1">IF(ROW(data!B148)&gt;singleSMA+2,IF(SIGN(data!B149-indicators!B149)&lt;&gt;SIGN(data!B148-indicators!B148),IF(SIGN(data!B149-indicators!B149)&gt;0,"BUY","SELL"),""),"")</f>
        <v/>
      </c>
      <c r="D150" s="11">
        <f ca="1">IF(ROW(data!B150)&gt;fastSMA,AVERAGE(OFFSET(data!B150,0,0,-fastSMA,1)),"")</f>
        <v>14.820500000000001</v>
      </c>
      <c r="E150" s="11">
        <f ca="1">IF(ROW(data!B150)&gt;slowSMA,AVERAGE(OFFSET(data!B150,0,0,-slowSMA,1)),"")</f>
        <v>18.502100000000002</v>
      </c>
      <c r="F150" s="11" t="str">
        <f ca="1">IF(ROW(data!B150)&gt;MAX(fastSMA,slowSMA)+2,IF(SIGN(D149-E149)&lt;&gt;SIGN(D148-E148),IF(SIGN(D149-E149)&gt;0,"BUY","SELL"),""),"")</f>
        <v/>
      </c>
      <c r="G150" s="11"/>
      <c r="H150" s="11">
        <f>(data!B150/data!B149)-1</f>
        <v>1.8564356435644136E-3</v>
      </c>
      <c r="I150" s="11">
        <f t="shared" si="42"/>
        <v>1.8564356435644136E-3</v>
      </c>
      <c r="J150" s="11">
        <f t="shared" si="43"/>
        <v>0</v>
      </c>
      <c r="K150" s="11">
        <f ca="1">IF(ROW(data!B150)&gt;rsi+1,100-100/(1+AVERAGE(OFFSET(I150,0,0,-rsi,1))/AVERAGE(OFFSET(J150,0,0,-rsi,1))),"")</f>
        <v>55.45651177367818</v>
      </c>
      <c r="L150" s="11"/>
      <c r="M150" s="11">
        <f t="shared" si="44"/>
        <v>1.0018564356435644</v>
      </c>
      <c r="N150" s="11">
        <f t="shared" ca="1" si="45"/>
        <v>1.0547231270358302</v>
      </c>
      <c r="S150" s="13" t="str">
        <f ca="1">pricein</f>
        <v/>
      </c>
      <c r="T150" s="13" t="str">
        <f ca="1">priceout</f>
        <v/>
      </c>
      <c r="U150" s="16" t="str">
        <f t="shared" ca="1" si="46"/>
        <v/>
      </c>
      <c r="V150" s="16" t="str">
        <f t="shared" ca="1" si="53"/>
        <v/>
      </c>
      <c r="W150" s="16" t="str">
        <f t="shared" ca="1" si="54"/>
        <v/>
      </c>
      <c r="X150" s="16">
        <f t="shared" ca="1" si="55"/>
        <v>0.9073529411764707</v>
      </c>
      <c r="Y150" s="16"/>
      <c r="Z150" s="13" t="str">
        <f ca="1">priceincross</f>
        <v/>
      </c>
      <c r="AA150" s="13" t="str">
        <f ca="1">priceoutcross</f>
        <v/>
      </c>
      <c r="AB150" s="13" t="str">
        <f t="shared" ca="1" si="47"/>
        <v/>
      </c>
      <c r="AC150" s="13" t="str">
        <f t="shared" ca="1" si="56"/>
        <v/>
      </c>
      <c r="AD150" s="13" t="str">
        <f t="shared" ca="1" si="57"/>
        <v/>
      </c>
      <c r="AE150" s="13">
        <f t="shared" ca="1" si="58"/>
        <v>0.89019607843137261</v>
      </c>
      <c r="AG150" s="32">
        <f ca="1">IF(ROW(data!B150)&gt;fib+1,MIN(OFFSET(data!B150,0,0,-fib,1)),"")</f>
        <v>13.03</v>
      </c>
      <c r="AH150" s="32">
        <f ca="1">IF(ROW(data!B150)&gt;fib+1,MAX(OFFSET(data!B150,0,0,-fib,1)),"")</f>
        <v>21.77</v>
      </c>
      <c r="AI150" s="32">
        <f t="shared" ca="1" si="48"/>
        <v>8.74</v>
      </c>
      <c r="AJ150" s="31">
        <f t="shared" ca="1" si="49"/>
        <v>15.092639999999999</v>
      </c>
      <c r="AK150" s="31">
        <f t="shared" ca="1" si="50"/>
        <v>16.368679999999998</v>
      </c>
      <c r="AL150" s="31">
        <f t="shared" ca="1" si="51"/>
        <v>17.399999999999999</v>
      </c>
      <c r="AM150" s="31">
        <f t="shared" ca="1" si="52"/>
        <v>18.431319999999999</v>
      </c>
      <c r="AO150" s="32">
        <f t="shared" ca="1" si="59"/>
        <v>0</v>
      </c>
      <c r="AP150" s="32">
        <f t="shared" ca="1" si="60"/>
        <v>0.10210696920583451</v>
      </c>
      <c r="AQ150" s="32">
        <f t="shared" ca="1" si="61"/>
        <v>0</v>
      </c>
      <c r="AR150" s="32">
        <f t="shared" ca="1" si="62"/>
        <v>0.12334801762114522</v>
      </c>
    </row>
    <row r="151" spans="1:44">
      <c r="A151" s="10">
        <v>37110</v>
      </c>
      <c r="B151" s="11">
        <f ca="1">IF(ROW(data!B151)&gt;singleSMA,AVERAGE(OFFSET(data!B151,0,0,-singleSMA,1)),"")</f>
        <v>18.469400000000004</v>
      </c>
      <c r="C151" s="11" t="str">
        <f ca="1">IF(ROW(data!B149)&gt;singleSMA+2,IF(SIGN(data!B150-indicators!B150)&lt;&gt;SIGN(data!B149-indicators!B149),IF(SIGN(data!B150-indicators!B150)&gt;0,"BUY","SELL"),""),"")</f>
        <v/>
      </c>
      <c r="D151" s="11">
        <f ca="1">IF(ROW(data!B151)&gt;fastSMA,AVERAGE(OFFSET(data!B151,0,0,-fastSMA,1)),"")</f>
        <v>14.846500000000002</v>
      </c>
      <c r="E151" s="11">
        <f ca="1">IF(ROW(data!B151)&gt;slowSMA,AVERAGE(OFFSET(data!B151,0,0,-slowSMA,1)),"")</f>
        <v>18.469400000000004</v>
      </c>
      <c r="F151" s="11" t="str">
        <f ca="1">IF(ROW(data!B151)&gt;MAX(fastSMA,slowSMA)+2,IF(SIGN(D150-E150)&lt;&gt;SIGN(D149-E149),IF(SIGN(D150-E150)&gt;0,"BUY","SELL"),""),"")</f>
        <v/>
      </c>
      <c r="G151" s="11"/>
      <c r="H151" s="11">
        <f>(data!B151/data!B150)-1</f>
        <v>-5.4354539839407079E-2</v>
      </c>
      <c r="I151" s="11">
        <f t="shared" si="42"/>
        <v>0</v>
      </c>
      <c r="J151" s="11">
        <f t="shared" si="43"/>
        <v>5.4354539839407079E-2</v>
      </c>
      <c r="K151" s="11">
        <f ca="1">IF(ROW(data!B151)&gt;rsi+1,100-100/(1+AVERAGE(OFFSET(I151,0,0,-rsi,1))/AVERAGE(OFFSET(J151,0,0,-rsi,1))),"")</f>
        <v>53.873191284060361</v>
      </c>
      <c r="L151" s="11"/>
      <c r="M151" s="11">
        <f t="shared" si="44"/>
        <v>0.94564546016059292</v>
      </c>
      <c r="N151" s="11">
        <f t="shared" ca="1" si="45"/>
        <v>1.0351588911426639</v>
      </c>
      <c r="S151" s="13" t="str">
        <f ca="1">pricein</f>
        <v/>
      </c>
      <c r="T151" s="13" t="str">
        <f ca="1">priceout</f>
        <v/>
      </c>
      <c r="U151" s="16" t="str">
        <f t="shared" ca="1" si="46"/>
        <v/>
      </c>
      <c r="V151" s="16" t="str">
        <f t="shared" ca="1" si="53"/>
        <v/>
      </c>
      <c r="W151" s="16" t="str">
        <f t="shared" ca="1" si="54"/>
        <v/>
      </c>
      <c r="X151" s="16">
        <f t="shared" ca="1" si="55"/>
        <v>0.9073529411764707</v>
      </c>
      <c r="Y151" s="16"/>
      <c r="Z151" s="13" t="str">
        <f ca="1">priceincross</f>
        <v/>
      </c>
      <c r="AA151" s="13" t="str">
        <f ca="1">priceoutcross</f>
        <v/>
      </c>
      <c r="AB151" s="13" t="str">
        <f t="shared" ca="1" si="47"/>
        <v/>
      </c>
      <c r="AC151" s="13" t="str">
        <f t="shared" ca="1" si="56"/>
        <v/>
      </c>
      <c r="AD151" s="13" t="str">
        <f t="shared" ca="1" si="57"/>
        <v/>
      </c>
      <c r="AE151" s="13">
        <f t="shared" ca="1" si="58"/>
        <v>0.89019607843137261</v>
      </c>
      <c r="AG151" s="32">
        <f ca="1">IF(ROW(data!B151)&gt;fib+1,MIN(OFFSET(data!B151,0,0,-fib,1)),"")</f>
        <v>13.03</v>
      </c>
      <c r="AH151" s="32">
        <f ca="1">IF(ROW(data!B151)&gt;fib+1,MAX(OFFSET(data!B151,0,0,-fib,1)),"")</f>
        <v>21.77</v>
      </c>
      <c r="AI151" s="32">
        <f t="shared" ca="1" si="48"/>
        <v>8.74</v>
      </c>
      <c r="AJ151" s="31">
        <f t="shared" ca="1" si="49"/>
        <v>15.092639999999999</v>
      </c>
      <c r="AK151" s="31">
        <f t="shared" ca="1" si="50"/>
        <v>16.368679999999998</v>
      </c>
      <c r="AL151" s="31">
        <f t="shared" ca="1" si="51"/>
        <v>17.399999999999999</v>
      </c>
      <c r="AM151" s="31">
        <f t="shared" ca="1" si="52"/>
        <v>18.431319999999999</v>
      </c>
      <c r="AO151" s="32">
        <f t="shared" ca="1" si="59"/>
        <v>0</v>
      </c>
      <c r="AP151" s="32">
        <f t="shared" ca="1" si="60"/>
        <v>0.10210696920583451</v>
      </c>
      <c r="AQ151" s="32">
        <f t="shared" ca="1" si="61"/>
        <v>0</v>
      </c>
      <c r="AR151" s="32">
        <f t="shared" ca="1" si="62"/>
        <v>0.12334801762114522</v>
      </c>
    </row>
    <row r="152" spans="1:44">
      <c r="A152" s="10">
        <v>37111</v>
      </c>
      <c r="B152" s="11">
        <f ca="1">IF(ROW(data!B152)&gt;singleSMA,AVERAGE(OFFSET(data!B152,0,0,-singleSMA,1)),"")</f>
        <v>18.430700000000002</v>
      </c>
      <c r="C152" s="11" t="str">
        <f ca="1">IF(ROW(data!B150)&gt;singleSMA+2,IF(SIGN(data!B151-indicators!B151)&lt;&gt;SIGN(data!B150-indicators!B150),IF(SIGN(data!B151-indicators!B151)&gt;0,"BUY","SELL"),""),"")</f>
        <v/>
      </c>
      <c r="D152" s="11">
        <f ca="1">IF(ROW(data!B152)&gt;fastSMA,AVERAGE(OFFSET(data!B152,0,0,-fastSMA,1)),"")</f>
        <v>14.892000000000001</v>
      </c>
      <c r="E152" s="11">
        <f ca="1">IF(ROW(data!B152)&gt;slowSMA,AVERAGE(OFFSET(data!B152,0,0,-slowSMA,1)),"")</f>
        <v>18.430700000000002</v>
      </c>
      <c r="F152" s="11" t="str">
        <f ca="1">IF(ROW(data!B152)&gt;MAX(fastSMA,slowSMA)+2,IF(SIGN(D151-E151)&lt;&gt;SIGN(D150-E150),IF(SIGN(D151-E151)&gt;0,"BUY","SELL"),""),"")</f>
        <v/>
      </c>
      <c r="G152" s="11"/>
      <c r="H152" s="11">
        <f>(data!B152/data!B151)-1</f>
        <v>-2.4167210973220166E-2</v>
      </c>
      <c r="I152" s="11">
        <f t="shared" si="42"/>
        <v>0</v>
      </c>
      <c r="J152" s="11">
        <f t="shared" si="43"/>
        <v>2.4167210973220166E-2</v>
      </c>
      <c r="K152" s="11">
        <f ca="1">IF(ROW(data!B152)&gt;rsi+1,100-100/(1+AVERAGE(OFFSET(I152,0,0,-rsi,1))/AVERAGE(OFFSET(J152,0,0,-rsi,1))),"")</f>
        <v>56.322148650539781</v>
      </c>
      <c r="L152" s="11"/>
      <c r="M152" s="11">
        <f t="shared" si="44"/>
        <v>0.97583278902677983</v>
      </c>
      <c r="N152" s="11">
        <f t="shared" ca="1" si="45"/>
        <v>1.0648610121168924</v>
      </c>
      <c r="S152" s="13" t="str">
        <f ca="1">pricein</f>
        <v/>
      </c>
      <c r="T152" s="13" t="str">
        <f ca="1">priceout</f>
        <v/>
      </c>
      <c r="U152" s="16" t="str">
        <f t="shared" ca="1" si="46"/>
        <v/>
      </c>
      <c r="V152" s="16" t="str">
        <f t="shared" ca="1" si="53"/>
        <v/>
      </c>
      <c r="W152" s="16" t="str">
        <f t="shared" ca="1" si="54"/>
        <v/>
      </c>
      <c r="X152" s="16">
        <f t="shared" ca="1" si="55"/>
        <v>0.9073529411764707</v>
      </c>
      <c r="Y152" s="16"/>
      <c r="Z152" s="13" t="str">
        <f ca="1">priceincross</f>
        <v/>
      </c>
      <c r="AA152" s="13" t="str">
        <f ca="1">priceoutcross</f>
        <v/>
      </c>
      <c r="AB152" s="13" t="str">
        <f t="shared" ca="1" si="47"/>
        <v/>
      </c>
      <c r="AC152" s="13" t="str">
        <f t="shared" ca="1" si="56"/>
        <v/>
      </c>
      <c r="AD152" s="13" t="str">
        <f t="shared" ca="1" si="57"/>
        <v/>
      </c>
      <c r="AE152" s="13">
        <f t="shared" ca="1" si="58"/>
        <v>0.89019607843137261</v>
      </c>
      <c r="AG152" s="32">
        <f ca="1">IF(ROW(data!B152)&gt;fib+1,MIN(OFFSET(data!B152,0,0,-fib,1)),"")</f>
        <v>13.03</v>
      </c>
      <c r="AH152" s="32">
        <f ca="1">IF(ROW(data!B152)&gt;fib+1,MAX(OFFSET(data!B152,0,0,-fib,1)),"")</f>
        <v>21.77</v>
      </c>
      <c r="AI152" s="32">
        <f t="shared" ca="1" si="48"/>
        <v>8.74</v>
      </c>
      <c r="AJ152" s="31">
        <f t="shared" ca="1" si="49"/>
        <v>15.092639999999999</v>
      </c>
      <c r="AK152" s="31">
        <f t="shared" ca="1" si="50"/>
        <v>16.368679999999998</v>
      </c>
      <c r="AL152" s="31">
        <f t="shared" ca="1" si="51"/>
        <v>17.399999999999999</v>
      </c>
      <c r="AM152" s="31">
        <f t="shared" ca="1" si="52"/>
        <v>18.431319999999999</v>
      </c>
      <c r="AO152" s="32">
        <f t="shared" ca="1" si="59"/>
        <v>0</v>
      </c>
      <c r="AP152" s="32">
        <f t="shared" ca="1" si="60"/>
        <v>0.10210696920583451</v>
      </c>
      <c r="AQ152" s="32">
        <f t="shared" ca="1" si="61"/>
        <v>0</v>
      </c>
      <c r="AR152" s="32">
        <f t="shared" ca="1" si="62"/>
        <v>0.12334801762114522</v>
      </c>
    </row>
    <row r="153" spans="1:44">
      <c r="A153" s="10">
        <v>37112</v>
      </c>
      <c r="B153" s="11">
        <f ca="1">IF(ROW(data!B153)&gt;singleSMA,AVERAGE(OFFSET(data!B153,0,0,-singleSMA,1)),"")</f>
        <v>18.392100000000003</v>
      </c>
      <c r="C153" s="11" t="str">
        <f ca="1">IF(ROW(data!B151)&gt;singleSMA+2,IF(SIGN(data!B152-indicators!B152)&lt;&gt;SIGN(data!B151-indicators!B151),IF(SIGN(data!B152-indicators!B152)&gt;0,"BUY","SELL"),""),"")</f>
        <v/>
      </c>
      <c r="D153" s="11">
        <f ca="1">IF(ROW(data!B153)&gt;fastSMA,AVERAGE(OFFSET(data!B153,0,0,-fastSMA,1)),"")</f>
        <v>14.9155</v>
      </c>
      <c r="E153" s="11">
        <f ca="1">IF(ROW(data!B153)&gt;slowSMA,AVERAGE(OFFSET(data!B153,0,0,-slowSMA,1)),"")</f>
        <v>18.392100000000003</v>
      </c>
      <c r="F153" s="11" t="str">
        <f ca="1">IF(ROW(data!B153)&gt;MAX(fastSMA,slowSMA)+2,IF(SIGN(D152-E152)&lt;&gt;SIGN(D151-E151),IF(SIGN(D152-E152)&gt;0,"BUY","SELL"),""),"")</f>
        <v/>
      </c>
      <c r="G153" s="11"/>
      <c r="H153" s="11">
        <f>(data!B153/data!B152)-1</f>
        <v>0</v>
      </c>
      <c r="I153" s="11">
        <f t="shared" si="42"/>
        <v>0</v>
      </c>
      <c r="J153" s="11">
        <f t="shared" si="43"/>
        <v>0</v>
      </c>
      <c r="K153" s="11">
        <f ca="1">IF(ROW(data!B153)&gt;rsi+1,100-100/(1+AVERAGE(OFFSET(I153,0,0,-rsi,1))/AVERAGE(OFFSET(J153,0,0,-rsi,1))),"")</f>
        <v>53.908028569573069</v>
      </c>
      <c r="L153" s="11"/>
      <c r="M153" s="11">
        <f t="shared" si="44"/>
        <v>1</v>
      </c>
      <c r="N153" s="11">
        <f t="shared" ca="1" si="45"/>
        <v>1.0324809951624054</v>
      </c>
      <c r="S153" s="13" t="str">
        <f ca="1">pricein</f>
        <v/>
      </c>
      <c r="T153" s="13" t="str">
        <f ca="1">priceout</f>
        <v/>
      </c>
      <c r="U153" s="16" t="str">
        <f t="shared" ca="1" si="46"/>
        <v/>
      </c>
      <c r="V153" s="16" t="str">
        <f t="shared" ca="1" si="53"/>
        <v/>
      </c>
      <c r="W153" s="16" t="str">
        <f t="shared" ca="1" si="54"/>
        <v/>
      </c>
      <c r="X153" s="16">
        <f t="shared" ca="1" si="55"/>
        <v>0.9073529411764707</v>
      </c>
      <c r="Y153" s="16"/>
      <c r="Z153" s="13" t="str">
        <f ca="1">priceincross</f>
        <v/>
      </c>
      <c r="AA153" s="13" t="str">
        <f ca="1">priceoutcross</f>
        <v/>
      </c>
      <c r="AB153" s="13" t="str">
        <f t="shared" ca="1" si="47"/>
        <v/>
      </c>
      <c r="AC153" s="13" t="str">
        <f t="shared" ca="1" si="56"/>
        <v/>
      </c>
      <c r="AD153" s="13" t="str">
        <f t="shared" ca="1" si="57"/>
        <v/>
      </c>
      <c r="AE153" s="13">
        <f t="shared" ca="1" si="58"/>
        <v>0.89019607843137261</v>
      </c>
      <c r="AG153" s="32">
        <f ca="1">IF(ROW(data!B153)&gt;fib+1,MIN(OFFSET(data!B153,0,0,-fib,1)),"")</f>
        <v>13.03</v>
      </c>
      <c r="AH153" s="32">
        <f ca="1">IF(ROW(data!B153)&gt;fib+1,MAX(OFFSET(data!B153,0,0,-fib,1)),"")</f>
        <v>21.77</v>
      </c>
      <c r="AI153" s="32">
        <f t="shared" ca="1" si="48"/>
        <v>8.74</v>
      </c>
      <c r="AJ153" s="31">
        <f t="shared" ca="1" si="49"/>
        <v>15.092639999999999</v>
      </c>
      <c r="AK153" s="31">
        <f t="shared" ca="1" si="50"/>
        <v>16.368679999999998</v>
      </c>
      <c r="AL153" s="31">
        <f t="shared" ca="1" si="51"/>
        <v>17.399999999999999</v>
      </c>
      <c r="AM153" s="31">
        <f t="shared" ca="1" si="52"/>
        <v>18.431319999999999</v>
      </c>
      <c r="AO153" s="32">
        <f t="shared" ca="1" si="59"/>
        <v>0</v>
      </c>
      <c r="AP153" s="32">
        <f t="shared" ca="1" si="60"/>
        <v>0.10210696920583451</v>
      </c>
      <c r="AQ153" s="32">
        <f t="shared" ca="1" si="61"/>
        <v>0</v>
      </c>
      <c r="AR153" s="32">
        <f t="shared" ca="1" si="62"/>
        <v>0.12334801762114522</v>
      </c>
    </row>
    <row r="154" spans="1:44">
      <c r="A154" s="10">
        <v>37113</v>
      </c>
      <c r="B154" s="11">
        <f ca="1">IF(ROW(data!B154)&gt;singleSMA,AVERAGE(OFFSET(data!B154,0,0,-singleSMA,1)),"")</f>
        <v>18.353500000000004</v>
      </c>
      <c r="C154" s="11" t="str">
        <f ca="1">IF(ROW(data!B152)&gt;singleSMA+2,IF(SIGN(data!B153-indicators!B153)&lt;&gt;SIGN(data!B152-indicators!B152),IF(SIGN(data!B153-indicators!B153)&gt;0,"BUY","SELL"),""),"")</f>
        <v/>
      </c>
      <c r="D154" s="11">
        <f ca="1">IF(ROW(data!B154)&gt;fastSMA,AVERAGE(OFFSET(data!B154,0,0,-fastSMA,1)),"")</f>
        <v>14.973500000000001</v>
      </c>
      <c r="E154" s="11">
        <f ca="1">IF(ROW(data!B154)&gt;slowSMA,AVERAGE(OFFSET(data!B154,0,0,-slowSMA,1)),"")</f>
        <v>18.353500000000004</v>
      </c>
      <c r="F154" s="11" t="str">
        <f ca="1">IF(ROW(data!B154)&gt;MAX(fastSMA,slowSMA)+2,IF(SIGN(D153-E153)&lt;&gt;SIGN(D152-E152),IF(SIGN(D153-E153)&gt;0,"BUY","SELL"),""),"")</f>
        <v/>
      </c>
      <c r="G154" s="11"/>
      <c r="H154" s="11">
        <f>(data!B154/data!B153)-1</f>
        <v>-1.2048192771084265E-2</v>
      </c>
      <c r="I154" s="11">
        <f t="shared" si="42"/>
        <v>0</v>
      </c>
      <c r="J154" s="11">
        <f t="shared" si="43"/>
        <v>1.2048192771084265E-2</v>
      </c>
      <c r="K154" s="11">
        <f ca="1">IF(ROW(data!B154)&gt;rsi+1,100-100/(1+AVERAGE(OFFSET(I154,0,0,-rsi,1))/AVERAGE(OFFSET(J154,0,0,-rsi,1))),"")</f>
        <v>58.898442425546264</v>
      </c>
      <c r="L154" s="11"/>
      <c r="M154" s="11">
        <f t="shared" si="44"/>
        <v>0.98795180722891573</v>
      </c>
      <c r="N154" s="11">
        <f t="shared" ca="1" si="45"/>
        <v>1.0852941176470585</v>
      </c>
      <c r="S154" s="13" t="str">
        <f ca="1">pricein</f>
        <v/>
      </c>
      <c r="T154" s="13" t="str">
        <f ca="1">priceout</f>
        <v/>
      </c>
      <c r="U154" s="16" t="str">
        <f t="shared" ca="1" si="46"/>
        <v/>
      </c>
      <c r="V154" s="16" t="str">
        <f t="shared" ca="1" si="53"/>
        <v/>
      </c>
      <c r="W154" s="16" t="str">
        <f t="shared" ca="1" si="54"/>
        <v/>
      </c>
      <c r="X154" s="16">
        <f t="shared" ca="1" si="55"/>
        <v>0.9073529411764707</v>
      </c>
      <c r="Y154" s="16"/>
      <c r="Z154" s="13" t="str">
        <f ca="1">priceincross</f>
        <v/>
      </c>
      <c r="AA154" s="13" t="str">
        <f ca="1">priceoutcross</f>
        <v/>
      </c>
      <c r="AB154" s="13" t="str">
        <f t="shared" ca="1" si="47"/>
        <v/>
      </c>
      <c r="AC154" s="13" t="str">
        <f t="shared" ca="1" si="56"/>
        <v/>
      </c>
      <c r="AD154" s="13" t="str">
        <f t="shared" ca="1" si="57"/>
        <v/>
      </c>
      <c r="AE154" s="13">
        <f t="shared" ca="1" si="58"/>
        <v>0.89019607843137261</v>
      </c>
      <c r="AG154" s="32">
        <f ca="1">IF(ROW(data!B154)&gt;fib+1,MIN(OFFSET(data!B154,0,0,-fib,1)),"")</f>
        <v>13.03</v>
      </c>
      <c r="AH154" s="32">
        <f ca="1">IF(ROW(data!B154)&gt;fib+1,MAX(OFFSET(data!B154,0,0,-fib,1)),"")</f>
        <v>21.77</v>
      </c>
      <c r="AI154" s="32">
        <f t="shared" ca="1" si="48"/>
        <v>8.74</v>
      </c>
      <c r="AJ154" s="31">
        <f t="shared" ca="1" si="49"/>
        <v>15.092639999999999</v>
      </c>
      <c r="AK154" s="31">
        <f t="shared" ca="1" si="50"/>
        <v>16.368679999999998</v>
      </c>
      <c r="AL154" s="31">
        <f t="shared" ca="1" si="51"/>
        <v>17.399999999999999</v>
      </c>
      <c r="AM154" s="31">
        <f t="shared" ca="1" si="52"/>
        <v>18.431319999999999</v>
      </c>
      <c r="AO154" s="32">
        <f t="shared" ca="1" si="59"/>
        <v>0</v>
      </c>
      <c r="AP154" s="32">
        <f t="shared" ca="1" si="60"/>
        <v>0.10210696920583451</v>
      </c>
      <c r="AQ154" s="32">
        <f t="shared" ca="1" si="61"/>
        <v>0</v>
      </c>
      <c r="AR154" s="32">
        <f t="shared" ca="1" si="62"/>
        <v>0.12334801762114522</v>
      </c>
    </row>
    <row r="155" spans="1:44">
      <c r="A155" s="10">
        <v>37116</v>
      </c>
      <c r="B155" s="11">
        <f ca="1">IF(ROW(data!B155)&gt;singleSMA,AVERAGE(OFFSET(data!B155,0,0,-singleSMA,1)),"")</f>
        <v>18.312000000000005</v>
      </c>
      <c r="C155" s="11" t="str">
        <f ca="1">IF(ROW(data!B153)&gt;singleSMA+2,IF(SIGN(data!B154-indicators!B154)&lt;&gt;SIGN(data!B153-indicators!B153),IF(SIGN(data!B154-indicators!B154)&gt;0,"BUY","SELL"),""),"")</f>
        <v/>
      </c>
      <c r="D155" s="11">
        <f ca="1">IF(ROW(data!B155)&gt;fastSMA,AVERAGE(OFFSET(data!B155,0,0,-fastSMA,1)),"")</f>
        <v>15.062000000000003</v>
      </c>
      <c r="E155" s="11">
        <f ca="1">IF(ROW(data!B155)&gt;slowSMA,AVERAGE(OFFSET(data!B155,0,0,-slowSMA,1)),"")</f>
        <v>18.312000000000005</v>
      </c>
      <c r="F155" s="11" t="str">
        <f ca="1">IF(ROW(data!B155)&gt;MAX(fastSMA,slowSMA)+2,IF(SIGN(D154-E154)&lt;&gt;SIGN(D153-E153),IF(SIGN(D154-E154)&gt;0,"BUY","SELL"),""),"")</f>
        <v/>
      </c>
      <c r="G155" s="11"/>
      <c r="H155" s="11">
        <f>(data!B155/data!B154)-1</f>
        <v>2.7100271002711285E-3</v>
      </c>
      <c r="I155" s="11">
        <f t="shared" si="42"/>
        <v>2.7100271002711285E-3</v>
      </c>
      <c r="J155" s="11">
        <f t="shared" si="43"/>
        <v>0</v>
      </c>
      <c r="K155" s="11">
        <f ca="1">IF(ROW(data!B155)&gt;rsi+1,100-100/(1+AVERAGE(OFFSET(I155,0,0,-rsi,1))/AVERAGE(OFFSET(J155,0,0,-rsi,1))),"")</f>
        <v>64.271799636093789</v>
      </c>
      <c r="L155" s="11"/>
      <c r="M155" s="11">
        <f t="shared" si="44"/>
        <v>1.0027100271002711</v>
      </c>
      <c r="N155" s="11">
        <f t="shared" ca="1" si="45"/>
        <v>1.1358403683806602</v>
      </c>
      <c r="S155" s="13" t="str">
        <f ca="1">pricein</f>
        <v/>
      </c>
      <c r="T155" s="13" t="str">
        <f ca="1">priceout</f>
        <v/>
      </c>
      <c r="U155" s="16" t="str">
        <f t="shared" ca="1" si="46"/>
        <v/>
      </c>
      <c r="V155" s="16" t="str">
        <f t="shared" ca="1" si="53"/>
        <v/>
      </c>
      <c r="W155" s="16" t="str">
        <f t="shared" ca="1" si="54"/>
        <v/>
      </c>
      <c r="X155" s="16">
        <f t="shared" ca="1" si="55"/>
        <v>0.9073529411764707</v>
      </c>
      <c r="Y155" s="16"/>
      <c r="Z155" s="13" t="str">
        <f ca="1">priceincross</f>
        <v/>
      </c>
      <c r="AA155" s="13" t="str">
        <f ca="1">priceoutcross</f>
        <v/>
      </c>
      <c r="AB155" s="13" t="str">
        <f t="shared" ca="1" si="47"/>
        <v/>
      </c>
      <c r="AC155" s="13" t="str">
        <f t="shared" ca="1" si="56"/>
        <v/>
      </c>
      <c r="AD155" s="13" t="str">
        <f t="shared" ca="1" si="57"/>
        <v/>
      </c>
      <c r="AE155" s="13">
        <f t="shared" ca="1" si="58"/>
        <v>0.89019607843137261</v>
      </c>
      <c r="AG155" s="32">
        <f ca="1">IF(ROW(data!B155)&gt;fib+1,MIN(OFFSET(data!B155,0,0,-fib,1)),"")</f>
        <v>13.03</v>
      </c>
      <c r="AH155" s="32">
        <f ca="1">IF(ROW(data!B155)&gt;fib+1,MAX(OFFSET(data!B155,0,0,-fib,1)),"")</f>
        <v>21.77</v>
      </c>
      <c r="AI155" s="32">
        <f t="shared" ca="1" si="48"/>
        <v>8.74</v>
      </c>
      <c r="AJ155" s="31">
        <f t="shared" ca="1" si="49"/>
        <v>15.092639999999999</v>
      </c>
      <c r="AK155" s="31">
        <f t="shared" ca="1" si="50"/>
        <v>16.368679999999998</v>
      </c>
      <c r="AL155" s="31">
        <f t="shared" ca="1" si="51"/>
        <v>17.399999999999999</v>
      </c>
      <c r="AM155" s="31">
        <f t="shared" ca="1" si="52"/>
        <v>18.431319999999999</v>
      </c>
      <c r="AO155" s="32">
        <f t="shared" ca="1" si="59"/>
        <v>0</v>
      </c>
      <c r="AP155" s="32">
        <f t="shared" ca="1" si="60"/>
        <v>0.10210696920583451</v>
      </c>
      <c r="AQ155" s="32">
        <f t="shared" ca="1" si="61"/>
        <v>0</v>
      </c>
      <c r="AR155" s="32">
        <f t="shared" ca="1" si="62"/>
        <v>0.12334801762114522</v>
      </c>
    </row>
    <row r="156" spans="1:44">
      <c r="A156" s="10">
        <v>37117</v>
      </c>
      <c r="B156" s="11">
        <f ca="1">IF(ROW(data!B156)&gt;singleSMA,AVERAGE(OFFSET(data!B156,0,0,-singleSMA,1)),"")</f>
        <v>18.272500000000001</v>
      </c>
      <c r="C156" s="11" t="str">
        <f ca="1">IF(ROW(data!B154)&gt;singleSMA+2,IF(SIGN(data!B155-indicators!B155)&lt;&gt;SIGN(data!B154-indicators!B154),IF(SIGN(data!B155-indicators!B155)&gt;0,"BUY","SELL"),""),"")</f>
        <v/>
      </c>
      <c r="D156" s="11">
        <f ca="1">IF(ROW(data!B156)&gt;fastSMA,AVERAGE(OFFSET(data!B156,0,0,-fastSMA,1)),"")</f>
        <v>15.146000000000004</v>
      </c>
      <c r="E156" s="11">
        <f ca="1">IF(ROW(data!B156)&gt;slowSMA,AVERAGE(OFFSET(data!B156,0,0,-slowSMA,1)),"")</f>
        <v>18.272500000000001</v>
      </c>
      <c r="F156" s="11" t="str">
        <f ca="1">IF(ROW(data!B156)&gt;MAX(fastSMA,slowSMA)+2,IF(SIGN(D155-E155)&lt;&gt;SIGN(D154-E154),IF(SIGN(D155-E155)&gt;0,"BUY","SELL"),""),"")</f>
        <v/>
      </c>
      <c r="G156" s="11"/>
      <c r="H156" s="11">
        <f>(data!B156/data!B155)-1</f>
        <v>1.6891891891891886E-2</v>
      </c>
      <c r="I156" s="11">
        <f t="shared" si="42"/>
        <v>1.6891891891891886E-2</v>
      </c>
      <c r="J156" s="11">
        <f t="shared" si="43"/>
        <v>0</v>
      </c>
      <c r="K156" s="11">
        <f ca="1">IF(ROW(data!B156)&gt;rsi+1,100-100/(1+AVERAGE(OFFSET(I156,0,0,-rsi,1))/AVERAGE(OFFSET(J156,0,0,-rsi,1))),"")</f>
        <v>63.573689639542401</v>
      </c>
      <c r="L156" s="11"/>
      <c r="M156" s="11">
        <f t="shared" si="44"/>
        <v>1.0168918918918919</v>
      </c>
      <c r="N156" s="11">
        <f t="shared" ca="1" si="45"/>
        <v>1.1256544502617807</v>
      </c>
      <c r="S156" s="13" t="str">
        <f ca="1">pricein</f>
        <v/>
      </c>
      <c r="T156" s="13" t="str">
        <f ca="1">priceout</f>
        <v/>
      </c>
      <c r="U156" s="16" t="str">
        <f t="shared" ca="1" si="46"/>
        <v/>
      </c>
      <c r="V156" s="16" t="str">
        <f t="shared" ca="1" si="53"/>
        <v/>
      </c>
      <c r="W156" s="16" t="str">
        <f t="shared" ca="1" si="54"/>
        <v/>
      </c>
      <c r="X156" s="16">
        <f t="shared" ca="1" si="55"/>
        <v>0.9073529411764707</v>
      </c>
      <c r="Y156" s="16"/>
      <c r="Z156" s="13" t="str">
        <f ca="1">priceincross</f>
        <v/>
      </c>
      <c r="AA156" s="13" t="str">
        <f ca="1">priceoutcross</f>
        <v/>
      </c>
      <c r="AB156" s="13" t="str">
        <f t="shared" ca="1" si="47"/>
        <v/>
      </c>
      <c r="AC156" s="13" t="str">
        <f t="shared" ca="1" si="56"/>
        <v/>
      </c>
      <c r="AD156" s="13" t="str">
        <f t="shared" ca="1" si="57"/>
        <v/>
      </c>
      <c r="AE156" s="13">
        <f t="shared" ca="1" si="58"/>
        <v>0.89019607843137261</v>
      </c>
      <c r="AG156" s="32">
        <f ca="1">IF(ROW(data!B156)&gt;fib+1,MIN(OFFSET(data!B156,0,0,-fib,1)),"")</f>
        <v>13.03</v>
      </c>
      <c r="AH156" s="32">
        <f ca="1">IF(ROW(data!B156)&gt;fib+1,MAX(OFFSET(data!B156,0,0,-fib,1)),"")</f>
        <v>21.77</v>
      </c>
      <c r="AI156" s="32">
        <f t="shared" ca="1" si="48"/>
        <v>8.74</v>
      </c>
      <c r="AJ156" s="31">
        <f t="shared" ca="1" si="49"/>
        <v>15.092639999999999</v>
      </c>
      <c r="AK156" s="31">
        <f t="shared" ca="1" si="50"/>
        <v>16.368679999999998</v>
      </c>
      <c r="AL156" s="31">
        <f t="shared" ca="1" si="51"/>
        <v>17.399999999999999</v>
      </c>
      <c r="AM156" s="31">
        <f t="shared" ca="1" si="52"/>
        <v>18.431319999999999</v>
      </c>
      <c r="AO156" s="32">
        <f t="shared" ca="1" si="59"/>
        <v>0</v>
      </c>
      <c r="AP156" s="32">
        <f t="shared" ca="1" si="60"/>
        <v>0.10210696920583451</v>
      </c>
      <c r="AQ156" s="32">
        <f t="shared" ca="1" si="61"/>
        <v>0</v>
      </c>
      <c r="AR156" s="32">
        <f t="shared" ca="1" si="62"/>
        <v>0.12334801762114522</v>
      </c>
    </row>
    <row r="157" spans="1:44">
      <c r="A157" s="10">
        <v>37119</v>
      </c>
      <c r="B157" s="11">
        <f ca="1">IF(ROW(data!B157)&gt;singleSMA,AVERAGE(OFFSET(data!B157,0,0,-singleSMA,1)),"")</f>
        <v>18.237900000000003</v>
      </c>
      <c r="C157" s="11" t="str">
        <f ca="1">IF(ROW(data!B155)&gt;singleSMA+2,IF(SIGN(data!B156-indicators!B156)&lt;&gt;SIGN(data!B155-indicators!B155),IF(SIGN(data!B156-indicators!B156)&gt;0,"BUY","SELL"),""),"")</f>
        <v/>
      </c>
      <c r="D157" s="11">
        <f ca="1">IF(ROW(data!B157)&gt;fastSMA,AVERAGE(OFFSET(data!B157,0,0,-fastSMA,1)),"")</f>
        <v>15.213000000000003</v>
      </c>
      <c r="E157" s="11">
        <f ca="1">IF(ROW(data!B157)&gt;slowSMA,AVERAGE(OFFSET(data!B157,0,0,-slowSMA,1)),"")</f>
        <v>18.237900000000003</v>
      </c>
      <c r="F157" s="11" t="str">
        <f ca="1">IF(ROW(data!B157)&gt;MAX(fastSMA,slowSMA)+2,IF(SIGN(D156-E156)&lt;&gt;SIGN(D155-E155),IF(SIGN(D156-E156)&gt;0,"BUY","SELL"),""),"")</f>
        <v/>
      </c>
      <c r="G157" s="11"/>
      <c r="H157" s="11">
        <f>(data!B157/data!B156)-1</f>
        <v>2.2591362126245906E-2</v>
      </c>
      <c r="I157" s="11">
        <f t="shared" si="42"/>
        <v>2.2591362126245906E-2</v>
      </c>
      <c r="J157" s="11">
        <f t="shared" si="43"/>
        <v>0</v>
      </c>
      <c r="K157" s="11">
        <f ca="1">IF(ROW(data!B157)&gt;rsi+1,100-100/(1+AVERAGE(OFFSET(I157,0,0,-rsi,1))/AVERAGE(OFFSET(J157,0,0,-rsi,1))),"")</f>
        <v>61.24747491762956</v>
      </c>
      <c r="L157" s="11"/>
      <c r="M157" s="11">
        <f t="shared" si="44"/>
        <v>1.0225913621262459</v>
      </c>
      <c r="N157" s="11">
        <f t="shared" ca="1" si="45"/>
        <v>1.0953736654804276</v>
      </c>
      <c r="S157" s="13" t="str">
        <f ca="1">pricein</f>
        <v/>
      </c>
      <c r="T157" s="13" t="str">
        <f ca="1">priceout</f>
        <v/>
      </c>
      <c r="U157" s="16" t="str">
        <f t="shared" ca="1" si="46"/>
        <v/>
      </c>
      <c r="V157" s="16" t="str">
        <f t="shared" ca="1" si="53"/>
        <v/>
      </c>
      <c r="W157" s="16" t="str">
        <f t="shared" ca="1" si="54"/>
        <v/>
      </c>
      <c r="X157" s="16">
        <f t="shared" ca="1" si="55"/>
        <v>0.9073529411764707</v>
      </c>
      <c r="Y157" s="16"/>
      <c r="Z157" s="13" t="str">
        <f ca="1">priceincross</f>
        <v/>
      </c>
      <c r="AA157" s="13" t="str">
        <f ca="1">priceoutcross</f>
        <v/>
      </c>
      <c r="AB157" s="13" t="str">
        <f t="shared" ca="1" si="47"/>
        <v/>
      </c>
      <c r="AC157" s="13" t="str">
        <f t="shared" ca="1" si="56"/>
        <v/>
      </c>
      <c r="AD157" s="13" t="str">
        <f t="shared" ca="1" si="57"/>
        <v/>
      </c>
      <c r="AE157" s="13">
        <f t="shared" ca="1" si="58"/>
        <v>0.89019607843137261</v>
      </c>
      <c r="AG157" s="32">
        <f ca="1">IF(ROW(data!B157)&gt;fib+1,MIN(OFFSET(data!B157,0,0,-fib,1)),"")</f>
        <v>13.03</v>
      </c>
      <c r="AH157" s="32">
        <f ca="1">IF(ROW(data!B157)&gt;fib+1,MAX(OFFSET(data!B157,0,0,-fib,1)),"")</f>
        <v>21.77</v>
      </c>
      <c r="AI157" s="32">
        <f t="shared" ca="1" si="48"/>
        <v>8.74</v>
      </c>
      <c r="AJ157" s="31">
        <f t="shared" ca="1" si="49"/>
        <v>15.092639999999999</v>
      </c>
      <c r="AK157" s="31">
        <f t="shared" ca="1" si="50"/>
        <v>16.368679999999998</v>
      </c>
      <c r="AL157" s="31">
        <f t="shared" ca="1" si="51"/>
        <v>17.399999999999999</v>
      </c>
      <c r="AM157" s="31">
        <f t="shared" ca="1" si="52"/>
        <v>18.431319999999999</v>
      </c>
      <c r="AO157" s="32">
        <f t="shared" ca="1" si="59"/>
        <v>0</v>
      </c>
      <c r="AP157" s="32">
        <f t="shared" ca="1" si="60"/>
        <v>0.10210696920583451</v>
      </c>
      <c r="AQ157" s="32">
        <f t="shared" ca="1" si="61"/>
        <v>0</v>
      </c>
      <c r="AR157" s="32">
        <f t="shared" ca="1" si="62"/>
        <v>0.12334801762114522</v>
      </c>
    </row>
    <row r="158" spans="1:44">
      <c r="A158" s="10">
        <v>37120</v>
      </c>
      <c r="B158" s="11">
        <f ca="1">IF(ROW(data!B158)&gt;singleSMA,AVERAGE(OFFSET(data!B158,0,0,-singleSMA,1)),"")</f>
        <v>18.200900000000001</v>
      </c>
      <c r="C158" s="11" t="str">
        <f ca="1">IF(ROW(data!B156)&gt;singleSMA+2,IF(SIGN(data!B157-indicators!B157)&lt;&gt;SIGN(data!B156-indicators!B156),IF(SIGN(data!B157-indicators!B157)&gt;0,"BUY","SELL"),""),"")</f>
        <v/>
      </c>
      <c r="D158" s="11">
        <f ca="1">IF(ROW(data!B158)&gt;fastSMA,AVERAGE(OFFSET(data!B158,0,0,-fastSMA,1)),"")</f>
        <v>15.227999999999998</v>
      </c>
      <c r="E158" s="11">
        <f ca="1">IF(ROW(data!B158)&gt;slowSMA,AVERAGE(OFFSET(data!B158,0,0,-slowSMA,1)),"")</f>
        <v>18.200900000000001</v>
      </c>
      <c r="F158" s="11" t="str">
        <f ca="1">IF(ROW(data!B158)&gt;MAX(fastSMA,slowSMA)+2,IF(SIGN(D157-E157)&lt;&gt;SIGN(D156-E156),IF(SIGN(D157-E157)&gt;0,"BUY","SELL"),""),"")</f>
        <v/>
      </c>
      <c r="G158" s="11"/>
      <c r="H158" s="11">
        <f>(data!B158/data!B157)-1</f>
        <v>-3.8986354775828458E-3</v>
      </c>
      <c r="I158" s="11">
        <f t="shared" si="42"/>
        <v>0</v>
      </c>
      <c r="J158" s="11">
        <f t="shared" si="43"/>
        <v>3.8986354775828458E-3</v>
      </c>
      <c r="K158" s="11">
        <f ca="1">IF(ROW(data!B158)&gt;rsi+1,100-100/(1+AVERAGE(OFFSET(I158,0,0,-rsi,1))/AVERAGE(OFFSET(J158,0,0,-rsi,1))),"")</f>
        <v>53.440341539000457</v>
      </c>
      <c r="L158" s="11"/>
      <c r="M158" s="11">
        <f t="shared" si="44"/>
        <v>0.99610136452241715</v>
      </c>
      <c r="N158" s="11">
        <f t="shared" ca="1" si="45"/>
        <v>1.0199600798403192</v>
      </c>
      <c r="S158" s="13" t="str">
        <f ca="1">pricein</f>
        <v/>
      </c>
      <c r="T158" s="13" t="str">
        <f ca="1">priceout</f>
        <v/>
      </c>
      <c r="U158" s="16" t="str">
        <f t="shared" ca="1" si="46"/>
        <v/>
      </c>
      <c r="V158" s="16" t="str">
        <f t="shared" ca="1" si="53"/>
        <v/>
      </c>
      <c r="W158" s="16" t="str">
        <f t="shared" ca="1" si="54"/>
        <v/>
      </c>
      <c r="X158" s="16">
        <f t="shared" ca="1" si="55"/>
        <v>0.9073529411764707</v>
      </c>
      <c r="Y158" s="16"/>
      <c r="Z158" s="13" t="str">
        <f ca="1">priceincross</f>
        <v/>
      </c>
      <c r="AA158" s="13" t="str">
        <f ca="1">priceoutcross</f>
        <v/>
      </c>
      <c r="AB158" s="13" t="str">
        <f t="shared" ca="1" si="47"/>
        <v/>
      </c>
      <c r="AC158" s="13" t="str">
        <f t="shared" ca="1" si="56"/>
        <v/>
      </c>
      <c r="AD158" s="13" t="str">
        <f t="shared" ca="1" si="57"/>
        <v/>
      </c>
      <c r="AE158" s="13">
        <f t="shared" ca="1" si="58"/>
        <v>0.89019607843137261</v>
      </c>
      <c r="AG158" s="32">
        <f ca="1">IF(ROW(data!B158)&gt;fib+1,MIN(OFFSET(data!B158,0,0,-fib,1)),"")</f>
        <v>13.03</v>
      </c>
      <c r="AH158" s="32">
        <f ca="1">IF(ROW(data!B158)&gt;fib+1,MAX(OFFSET(data!B158,0,0,-fib,1)),"")</f>
        <v>21.77</v>
      </c>
      <c r="AI158" s="32">
        <f t="shared" ca="1" si="48"/>
        <v>8.74</v>
      </c>
      <c r="AJ158" s="31">
        <f t="shared" ca="1" si="49"/>
        <v>15.092639999999999</v>
      </c>
      <c r="AK158" s="31">
        <f t="shared" ca="1" si="50"/>
        <v>16.368679999999998</v>
      </c>
      <c r="AL158" s="31">
        <f t="shared" ca="1" si="51"/>
        <v>17.399999999999999</v>
      </c>
      <c r="AM158" s="31">
        <f t="shared" ca="1" si="52"/>
        <v>18.431319999999999</v>
      </c>
      <c r="AO158" s="32">
        <f t="shared" ca="1" si="59"/>
        <v>0</v>
      </c>
      <c r="AP158" s="32">
        <f t="shared" ca="1" si="60"/>
        <v>0.10210696920583451</v>
      </c>
      <c r="AQ158" s="32">
        <f t="shared" ca="1" si="61"/>
        <v>0</v>
      </c>
      <c r="AR158" s="32">
        <f t="shared" ca="1" si="62"/>
        <v>0.12334801762114522</v>
      </c>
    </row>
    <row r="159" spans="1:44">
      <c r="A159" s="10">
        <v>37123</v>
      </c>
      <c r="B159" s="11">
        <f ca="1">IF(ROW(data!B159)&gt;singleSMA,AVERAGE(OFFSET(data!B159,0,0,-singleSMA,1)),"")</f>
        <v>18.163400000000003</v>
      </c>
      <c r="C159" s="11" t="str">
        <f ca="1">IF(ROW(data!B157)&gt;singleSMA+2,IF(SIGN(data!B158-indicators!B158)&lt;&gt;SIGN(data!B157-indicators!B157),IF(SIGN(data!B158-indicators!B158)&gt;0,"BUY","SELL"),""),"")</f>
        <v/>
      </c>
      <c r="D159" s="11">
        <f ca="1">IF(ROW(data!B159)&gt;fastSMA,AVERAGE(OFFSET(data!B159,0,0,-fastSMA,1)),"")</f>
        <v>15.286999999999997</v>
      </c>
      <c r="E159" s="11">
        <f ca="1">IF(ROW(data!B159)&gt;slowSMA,AVERAGE(OFFSET(data!B159,0,0,-slowSMA,1)),"")</f>
        <v>18.163400000000003</v>
      </c>
      <c r="F159" s="11" t="str">
        <f ca="1">IF(ROW(data!B159)&gt;MAX(fastSMA,slowSMA)+2,IF(SIGN(D158-E158)&lt;&gt;SIGN(D157-E157),IF(SIGN(D158-E158)&gt;0,"BUY","SELL"),""),"")</f>
        <v/>
      </c>
      <c r="G159" s="11"/>
      <c r="H159" s="11">
        <f>(data!B159/data!B158)-1</f>
        <v>8.4801043705153845E-3</v>
      </c>
      <c r="I159" s="11">
        <f t="shared" si="42"/>
        <v>8.4801043705153845E-3</v>
      </c>
      <c r="J159" s="11">
        <f t="shared" si="43"/>
        <v>0</v>
      </c>
      <c r="K159" s="11">
        <f ca="1">IF(ROW(data!B159)&gt;rsi+1,100-100/(1+AVERAGE(OFFSET(I159,0,0,-rsi,1))/AVERAGE(OFFSET(J159,0,0,-rsi,1))),"")</f>
        <v>62.568570768066841</v>
      </c>
      <c r="L159" s="11"/>
      <c r="M159" s="11">
        <f t="shared" si="44"/>
        <v>1.0084801043705154</v>
      </c>
      <c r="N159" s="11">
        <f t="shared" ca="1" si="45"/>
        <v>1.0826330532212882</v>
      </c>
      <c r="S159" s="13" t="str">
        <f ca="1">pricein</f>
        <v/>
      </c>
      <c r="T159" s="13" t="str">
        <f ca="1">priceout</f>
        <v/>
      </c>
      <c r="U159" s="16" t="str">
        <f t="shared" ca="1" si="46"/>
        <v/>
      </c>
      <c r="V159" s="16" t="str">
        <f t="shared" ca="1" si="53"/>
        <v/>
      </c>
      <c r="W159" s="16" t="str">
        <f t="shared" ca="1" si="54"/>
        <v/>
      </c>
      <c r="X159" s="16">
        <f t="shared" ca="1" si="55"/>
        <v>0.9073529411764707</v>
      </c>
      <c r="Y159" s="16"/>
      <c r="Z159" s="13" t="str">
        <f ca="1">priceincross</f>
        <v/>
      </c>
      <c r="AA159" s="13" t="str">
        <f ca="1">priceoutcross</f>
        <v/>
      </c>
      <c r="AB159" s="13" t="str">
        <f t="shared" ca="1" si="47"/>
        <v/>
      </c>
      <c r="AC159" s="13" t="str">
        <f t="shared" ca="1" si="56"/>
        <v/>
      </c>
      <c r="AD159" s="13" t="str">
        <f t="shared" ca="1" si="57"/>
        <v/>
      </c>
      <c r="AE159" s="13">
        <f t="shared" ca="1" si="58"/>
        <v>0.89019607843137261</v>
      </c>
      <c r="AG159" s="32">
        <f ca="1">IF(ROW(data!B159)&gt;fib+1,MIN(OFFSET(data!B159,0,0,-fib,1)),"")</f>
        <v>13.03</v>
      </c>
      <c r="AH159" s="32">
        <f ca="1">IF(ROW(data!B159)&gt;fib+1,MAX(OFFSET(data!B159,0,0,-fib,1)),"")</f>
        <v>21.77</v>
      </c>
      <c r="AI159" s="32">
        <f t="shared" ca="1" si="48"/>
        <v>8.74</v>
      </c>
      <c r="AJ159" s="31">
        <f t="shared" ca="1" si="49"/>
        <v>15.092639999999999</v>
      </c>
      <c r="AK159" s="31">
        <f t="shared" ca="1" si="50"/>
        <v>16.368679999999998</v>
      </c>
      <c r="AL159" s="31">
        <f t="shared" ca="1" si="51"/>
        <v>17.399999999999999</v>
      </c>
      <c r="AM159" s="31">
        <f t="shared" ca="1" si="52"/>
        <v>18.431319999999999</v>
      </c>
      <c r="AO159" s="32">
        <f t="shared" ca="1" si="59"/>
        <v>0</v>
      </c>
      <c r="AP159" s="32">
        <f t="shared" ca="1" si="60"/>
        <v>0.10210696920583451</v>
      </c>
      <c r="AQ159" s="32">
        <f t="shared" ca="1" si="61"/>
        <v>0</v>
      </c>
      <c r="AR159" s="32">
        <f t="shared" ca="1" si="62"/>
        <v>0.12334801762114522</v>
      </c>
    </row>
    <row r="160" spans="1:44">
      <c r="A160" s="10">
        <v>37124</v>
      </c>
      <c r="B160" s="11">
        <f ca="1">IF(ROW(data!B160)&gt;singleSMA,AVERAGE(OFFSET(data!B160,0,0,-singleSMA,1)),"")</f>
        <v>18.1249</v>
      </c>
      <c r="C160" s="11" t="str">
        <f ca="1">IF(ROW(data!B158)&gt;singleSMA+2,IF(SIGN(data!B159-indicators!B159)&lt;&gt;SIGN(data!B158-indicators!B158),IF(SIGN(data!B159-indicators!B159)&gt;0,"BUY","SELL"),""),"")</f>
        <v/>
      </c>
      <c r="D160" s="11">
        <f ca="1">IF(ROW(data!B160)&gt;fastSMA,AVERAGE(OFFSET(data!B160,0,0,-fastSMA,1)),"")</f>
        <v>15.303999999999997</v>
      </c>
      <c r="E160" s="11">
        <f ca="1">IF(ROW(data!B160)&gt;slowSMA,AVERAGE(OFFSET(data!B160,0,0,-slowSMA,1)),"")</f>
        <v>18.1249</v>
      </c>
      <c r="F160" s="11" t="str">
        <f ca="1">IF(ROW(data!B160)&gt;MAX(fastSMA,slowSMA)+2,IF(SIGN(D159-E159)&lt;&gt;SIGN(D158-E158),IF(SIGN(D159-E159)&gt;0,"BUY","SELL"),""),"")</f>
        <v/>
      </c>
      <c r="G160" s="11"/>
      <c r="H160" s="11">
        <f>(data!B160/data!B159)-1</f>
        <v>-1.1642949547218673E-2</v>
      </c>
      <c r="I160" s="11">
        <f t="shared" si="42"/>
        <v>0</v>
      </c>
      <c r="J160" s="11">
        <f t="shared" si="43"/>
        <v>1.1642949547218673E-2</v>
      </c>
      <c r="K160" s="11">
        <f ca="1">IF(ROW(data!B160)&gt;rsi+1,100-100/(1+AVERAGE(OFFSET(I160,0,0,-rsi,1))/AVERAGE(OFFSET(J160,0,0,-rsi,1))),"")</f>
        <v>54.395729542486116</v>
      </c>
      <c r="L160" s="11"/>
      <c r="M160" s="11">
        <f t="shared" si="44"/>
        <v>0.98835705045278133</v>
      </c>
      <c r="N160" s="11">
        <f t="shared" ca="1" si="45"/>
        <v>1.0227576974564927</v>
      </c>
      <c r="S160" s="13" t="str">
        <f ca="1">pricein</f>
        <v/>
      </c>
      <c r="T160" s="13" t="str">
        <f ca="1">priceout</f>
        <v/>
      </c>
      <c r="U160" s="16" t="str">
        <f t="shared" ca="1" si="46"/>
        <v/>
      </c>
      <c r="V160" s="16" t="str">
        <f t="shared" ca="1" si="53"/>
        <v/>
      </c>
      <c r="W160" s="16" t="str">
        <f t="shared" ca="1" si="54"/>
        <v/>
      </c>
      <c r="X160" s="16">
        <f t="shared" ca="1" si="55"/>
        <v>0.9073529411764707</v>
      </c>
      <c r="Y160" s="16"/>
      <c r="Z160" s="13" t="str">
        <f ca="1">priceincross</f>
        <v/>
      </c>
      <c r="AA160" s="13" t="str">
        <f ca="1">priceoutcross</f>
        <v/>
      </c>
      <c r="AB160" s="13" t="str">
        <f t="shared" ca="1" si="47"/>
        <v/>
      </c>
      <c r="AC160" s="13" t="str">
        <f t="shared" ca="1" si="56"/>
        <v/>
      </c>
      <c r="AD160" s="13" t="str">
        <f t="shared" ca="1" si="57"/>
        <v/>
      </c>
      <c r="AE160" s="13">
        <f t="shared" ca="1" si="58"/>
        <v>0.89019607843137261</v>
      </c>
      <c r="AG160" s="32">
        <f ca="1">IF(ROW(data!B160)&gt;fib+1,MIN(OFFSET(data!B160,0,0,-fib,1)),"")</f>
        <v>13.03</v>
      </c>
      <c r="AH160" s="32">
        <f ca="1">IF(ROW(data!B160)&gt;fib+1,MAX(OFFSET(data!B160,0,0,-fib,1)),"")</f>
        <v>21.77</v>
      </c>
      <c r="AI160" s="32">
        <f t="shared" ca="1" si="48"/>
        <v>8.74</v>
      </c>
      <c r="AJ160" s="31">
        <f t="shared" ca="1" si="49"/>
        <v>15.092639999999999</v>
      </c>
      <c r="AK160" s="31">
        <f t="shared" ca="1" si="50"/>
        <v>16.368679999999998</v>
      </c>
      <c r="AL160" s="31">
        <f t="shared" ca="1" si="51"/>
        <v>17.399999999999999</v>
      </c>
      <c r="AM160" s="31">
        <f t="shared" ca="1" si="52"/>
        <v>18.431319999999999</v>
      </c>
      <c r="AO160" s="32">
        <f t="shared" ca="1" si="59"/>
        <v>0</v>
      </c>
      <c r="AP160" s="32">
        <f t="shared" ca="1" si="60"/>
        <v>0.10210696920583451</v>
      </c>
      <c r="AQ160" s="32">
        <f t="shared" ca="1" si="61"/>
        <v>0</v>
      </c>
      <c r="AR160" s="32">
        <f t="shared" ca="1" si="62"/>
        <v>0.12334801762114522</v>
      </c>
    </row>
    <row r="161" spans="1:44">
      <c r="A161" s="10">
        <v>37125</v>
      </c>
      <c r="B161" s="11">
        <f ca="1">IF(ROW(data!B161)&gt;singleSMA,AVERAGE(OFFSET(data!B161,0,0,-singleSMA,1)),"")</f>
        <v>18.0854</v>
      </c>
      <c r="C161" s="11" t="str">
        <f ca="1">IF(ROW(data!B159)&gt;singleSMA+2,IF(SIGN(data!B160-indicators!B160)&lt;&gt;SIGN(data!B159-indicators!B159),IF(SIGN(data!B160-indicators!B160)&gt;0,"BUY","SELL"),""),"")</f>
        <v/>
      </c>
      <c r="D161" s="11">
        <f ca="1">IF(ROW(data!B161)&gt;fastSMA,AVERAGE(OFFSET(data!B161,0,0,-fastSMA,1)),"")</f>
        <v>15.3065</v>
      </c>
      <c r="E161" s="11">
        <f ca="1">IF(ROW(data!B161)&gt;slowSMA,AVERAGE(OFFSET(data!B161,0,0,-slowSMA,1)),"")</f>
        <v>18.0854</v>
      </c>
      <c r="F161" s="11" t="str">
        <f ca="1">IF(ROW(data!B161)&gt;MAX(fastSMA,slowSMA)+2,IF(SIGN(D160-E160)&lt;&gt;SIGN(D159-E159),IF(SIGN(D160-E160)&gt;0,"BUY","SELL"),""),"")</f>
        <v/>
      </c>
      <c r="G161" s="11"/>
      <c r="H161" s="11">
        <f>(data!B161/data!B160)-1</f>
        <v>-3.9267015706805353E-3</v>
      </c>
      <c r="I161" s="11">
        <f t="shared" si="42"/>
        <v>0</v>
      </c>
      <c r="J161" s="11">
        <f t="shared" si="43"/>
        <v>3.9267015706805353E-3</v>
      </c>
      <c r="K161" s="11">
        <f ca="1">IF(ROW(data!B161)&gt;rsi+1,100-100/(1+AVERAGE(OFFSET(I161,0,0,-rsi,1))/AVERAGE(OFFSET(J161,0,0,-rsi,1))),"")</f>
        <v>51.231111452672238</v>
      </c>
      <c r="L161" s="11"/>
      <c r="M161" s="11">
        <f t="shared" si="44"/>
        <v>0.99607329842931946</v>
      </c>
      <c r="N161" s="11">
        <f t="shared" ca="1" si="45"/>
        <v>1.0032959789057354</v>
      </c>
      <c r="S161" s="13" t="str">
        <f ca="1">pricein</f>
        <v/>
      </c>
      <c r="T161" s="13" t="str">
        <f ca="1">priceout</f>
        <v/>
      </c>
      <c r="U161" s="16" t="str">
        <f t="shared" ca="1" si="46"/>
        <v/>
      </c>
      <c r="V161" s="16" t="str">
        <f t="shared" ca="1" si="53"/>
        <v/>
      </c>
      <c r="W161" s="16" t="str">
        <f t="shared" ca="1" si="54"/>
        <v/>
      </c>
      <c r="X161" s="16">
        <f t="shared" ca="1" si="55"/>
        <v>0.9073529411764707</v>
      </c>
      <c r="Y161" s="16"/>
      <c r="Z161" s="13" t="str">
        <f ca="1">priceincross</f>
        <v/>
      </c>
      <c r="AA161" s="13" t="str">
        <f ca="1">priceoutcross</f>
        <v/>
      </c>
      <c r="AB161" s="13" t="str">
        <f t="shared" ca="1" si="47"/>
        <v/>
      </c>
      <c r="AC161" s="13" t="str">
        <f t="shared" ca="1" si="56"/>
        <v/>
      </c>
      <c r="AD161" s="13" t="str">
        <f t="shared" ca="1" si="57"/>
        <v/>
      </c>
      <c r="AE161" s="13">
        <f t="shared" ca="1" si="58"/>
        <v>0.89019607843137261</v>
      </c>
      <c r="AG161" s="32">
        <f ca="1">IF(ROW(data!B161)&gt;fib+1,MIN(OFFSET(data!B161,0,0,-fib,1)),"")</f>
        <v>13.03</v>
      </c>
      <c r="AH161" s="32">
        <f ca="1">IF(ROW(data!B161)&gt;fib+1,MAX(OFFSET(data!B161,0,0,-fib,1)),"")</f>
        <v>21.77</v>
      </c>
      <c r="AI161" s="32">
        <f t="shared" ca="1" si="48"/>
        <v>8.74</v>
      </c>
      <c r="AJ161" s="31">
        <f t="shared" ca="1" si="49"/>
        <v>15.092639999999999</v>
      </c>
      <c r="AK161" s="31">
        <f t="shared" ca="1" si="50"/>
        <v>16.368679999999998</v>
      </c>
      <c r="AL161" s="31">
        <f t="shared" ca="1" si="51"/>
        <v>17.399999999999999</v>
      </c>
      <c r="AM161" s="31">
        <f t="shared" ca="1" si="52"/>
        <v>18.431319999999999</v>
      </c>
      <c r="AO161" s="32">
        <f t="shared" ca="1" si="59"/>
        <v>0</v>
      </c>
      <c r="AP161" s="32">
        <f t="shared" ca="1" si="60"/>
        <v>0.10210696920583451</v>
      </c>
      <c r="AQ161" s="32">
        <f t="shared" ca="1" si="61"/>
        <v>0</v>
      </c>
      <c r="AR161" s="32">
        <f t="shared" ca="1" si="62"/>
        <v>0.12334801762114522</v>
      </c>
    </row>
    <row r="162" spans="1:44">
      <c r="A162" s="10">
        <v>37126</v>
      </c>
      <c r="B162" s="11">
        <f ca="1">IF(ROW(data!B162)&gt;singleSMA,AVERAGE(OFFSET(data!B162,0,0,-singleSMA,1)),"")</f>
        <v>18.0501</v>
      </c>
      <c r="C162" s="11" t="str">
        <f ca="1">IF(ROW(data!B160)&gt;singleSMA+2,IF(SIGN(data!B161-indicators!B161)&lt;&gt;SIGN(data!B160-indicators!B160),IF(SIGN(data!B161-indicators!B161)&gt;0,"BUY","SELL"),""),"")</f>
        <v/>
      </c>
      <c r="D162" s="11">
        <f ca="1">IF(ROW(data!B162)&gt;fastSMA,AVERAGE(OFFSET(data!B162,0,0,-fastSMA,1)),"")</f>
        <v>15.311500000000001</v>
      </c>
      <c r="E162" s="11">
        <f ca="1">IF(ROW(data!B162)&gt;slowSMA,AVERAGE(OFFSET(data!B162,0,0,-slowSMA,1)),"")</f>
        <v>18.0501</v>
      </c>
      <c r="F162" s="11" t="str">
        <f ca="1">IF(ROW(data!B162)&gt;MAX(fastSMA,slowSMA)+2,IF(SIGN(D161-E161)&lt;&gt;SIGN(D160-E160),IF(SIGN(D161-E161)&gt;0,"BUY","SELL"),""),"")</f>
        <v/>
      </c>
      <c r="G162" s="11"/>
      <c r="H162" s="11">
        <f>(data!B162/data!B161)-1</f>
        <v>1.9710906701708719E-3</v>
      </c>
      <c r="I162" s="11">
        <f t="shared" si="42"/>
        <v>1.9710906701708719E-3</v>
      </c>
      <c r="J162" s="11">
        <f t="shared" si="43"/>
        <v>0</v>
      </c>
      <c r="K162" s="11">
        <f ca="1">IF(ROW(data!B162)&gt;rsi+1,100-100/(1+AVERAGE(OFFSET(I162,0,0,-rsi,1))/AVERAGE(OFFSET(J162,0,0,-rsi,1))),"")</f>
        <v>51.795495255871707</v>
      </c>
      <c r="L162" s="11"/>
      <c r="M162" s="11">
        <f t="shared" si="44"/>
        <v>1.0019710906701709</v>
      </c>
      <c r="N162" s="11">
        <f t="shared" ca="1" si="45"/>
        <v>1.0066006600660067</v>
      </c>
      <c r="S162" s="13" t="str">
        <f ca="1">pricein</f>
        <v/>
      </c>
      <c r="T162" s="13" t="str">
        <f ca="1">priceout</f>
        <v/>
      </c>
      <c r="U162" s="16" t="str">
        <f t="shared" ca="1" si="46"/>
        <v/>
      </c>
      <c r="V162" s="16" t="str">
        <f t="shared" ca="1" si="53"/>
        <v/>
      </c>
      <c r="W162" s="16" t="str">
        <f t="shared" ca="1" si="54"/>
        <v/>
      </c>
      <c r="X162" s="16">
        <f t="shared" ca="1" si="55"/>
        <v>0.9073529411764707</v>
      </c>
      <c r="Y162" s="16"/>
      <c r="Z162" s="13" t="str">
        <f ca="1">priceincross</f>
        <v/>
      </c>
      <c r="AA162" s="13" t="str">
        <f ca="1">priceoutcross</f>
        <v/>
      </c>
      <c r="AB162" s="13" t="str">
        <f t="shared" ca="1" si="47"/>
        <v/>
      </c>
      <c r="AC162" s="13" t="str">
        <f t="shared" ca="1" si="56"/>
        <v/>
      </c>
      <c r="AD162" s="13" t="str">
        <f t="shared" ca="1" si="57"/>
        <v/>
      </c>
      <c r="AE162" s="13">
        <f t="shared" ca="1" si="58"/>
        <v>0.89019607843137261</v>
      </c>
      <c r="AG162" s="32">
        <f ca="1">IF(ROW(data!B162)&gt;fib+1,MIN(OFFSET(data!B162,0,0,-fib,1)),"")</f>
        <v>13.03</v>
      </c>
      <c r="AH162" s="32">
        <f ca="1">IF(ROW(data!B162)&gt;fib+1,MAX(OFFSET(data!B162,0,0,-fib,1)),"")</f>
        <v>21.77</v>
      </c>
      <c r="AI162" s="32">
        <f t="shared" ca="1" si="48"/>
        <v>8.74</v>
      </c>
      <c r="AJ162" s="31">
        <f t="shared" ca="1" si="49"/>
        <v>15.092639999999999</v>
      </c>
      <c r="AK162" s="31">
        <f t="shared" ca="1" si="50"/>
        <v>16.368679999999998</v>
      </c>
      <c r="AL162" s="31">
        <f t="shared" ca="1" si="51"/>
        <v>17.399999999999999</v>
      </c>
      <c r="AM162" s="31">
        <f t="shared" ca="1" si="52"/>
        <v>18.431319999999999</v>
      </c>
      <c r="AO162" s="32">
        <f t="shared" ca="1" si="59"/>
        <v>0</v>
      </c>
      <c r="AP162" s="32">
        <f t="shared" ca="1" si="60"/>
        <v>0.10210696920583451</v>
      </c>
      <c r="AQ162" s="32">
        <f t="shared" ca="1" si="61"/>
        <v>0</v>
      </c>
      <c r="AR162" s="32">
        <f t="shared" ca="1" si="62"/>
        <v>0.12334801762114522</v>
      </c>
    </row>
    <row r="163" spans="1:44">
      <c r="A163" s="10">
        <v>37127</v>
      </c>
      <c r="B163" s="11">
        <f ca="1">IF(ROW(data!B163)&gt;singleSMA,AVERAGE(OFFSET(data!B163,0,0,-singleSMA,1)),"")</f>
        <v>18.016199999999998</v>
      </c>
      <c r="C163" s="11" t="str">
        <f ca="1">IF(ROW(data!B161)&gt;singleSMA+2,IF(SIGN(data!B162-indicators!B162)&lt;&gt;SIGN(data!B161-indicators!B161),IF(SIGN(data!B162-indicators!B162)&gt;0,"BUY","SELL"),""),"")</f>
        <v/>
      </c>
      <c r="D163" s="11">
        <f ca="1">IF(ROW(data!B163)&gt;fastSMA,AVERAGE(OFFSET(data!B163,0,0,-fastSMA,1)),"")</f>
        <v>15.322000000000003</v>
      </c>
      <c r="E163" s="11">
        <f ca="1">IF(ROW(data!B163)&gt;slowSMA,AVERAGE(OFFSET(data!B163,0,0,-slowSMA,1)),"")</f>
        <v>18.016199999999998</v>
      </c>
      <c r="F163" s="11" t="str">
        <f ca="1">IF(ROW(data!B163)&gt;MAX(fastSMA,slowSMA)+2,IF(SIGN(D162-E162)&lt;&gt;SIGN(D161-E161),IF(SIGN(D162-E162)&gt;0,"BUY","SELL"),""),"")</f>
        <v/>
      </c>
      <c r="G163" s="11"/>
      <c r="H163" s="11">
        <f>(data!B163/data!B162)-1</f>
        <v>2.0327868852459074E-2</v>
      </c>
      <c r="I163" s="11">
        <f t="shared" si="42"/>
        <v>2.0327868852459074E-2</v>
      </c>
      <c r="J163" s="11">
        <f t="shared" si="43"/>
        <v>0</v>
      </c>
      <c r="K163" s="11">
        <f ca="1">IF(ROW(data!B163)&gt;rsi+1,100-100/(1+AVERAGE(OFFSET(I163,0,0,-rsi,1))/AVERAGE(OFFSET(J163,0,0,-rsi,1))),"")</f>
        <v>52.951680262470305</v>
      </c>
      <c r="L163" s="11"/>
      <c r="M163" s="11">
        <f t="shared" si="44"/>
        <v>1.0203278688524591</v>
      </c>
      <c r="N163" s="11">
        <f t="shared" ca="1" si="45"/>
        <v>1.0136807817589579</v>
      </c>
      <c r="S163" s="13" t="str">
        <f ca="1">pricein</f>
        <v/>
      </c>
      <c r="T163" s="13" t="str">
        <f ca="1">priceout</f>
        <v/>
      </c>
      <c r="U163" s="16" t="str">
        <f t="shared" ca="1" si="46"/>
        <v/>
      </c>
      <c r="V163" s="16" t="str">
        <f t="shared" ca="1" si="53"/>
        <v/>
      </c>
      <c r="W163" s="16" t="str">
        <f t="shared" ca="1" si="54"/>
        <v/>
      </c>
      <c r="X163" s="16">
        <f t="shared" ca="1" si="55"/>
        <v>0.9073529411764707</v>
      </c>
      <c r="Y163" s="16"/>
      <c r="Z163" s="13" t="str">
        <f ca="1">priceincross</f>
        <v/>
      </c>
      <c r="AA163" s="13" t="str">
        <f ca="1">priceoutcross</f>
        <v/>
      </c>
      <c r="AB163" s="13" t="str">
        <f t="shared" ca="1" si="47"/>
        <v/>
      </c>
      <c r="AC163" s="13" t="str">
        <f t="shared" ca="1" si="56"/>
        <v/>
      </c>
      <c r="AD163" s="13" t="str">
        <f t="shared" ca="1" si="57"/>
        <v/>
      </c>
      <c r="AE163" s="13">
        <f t="shared" ca="1" si="58"/>
        <v>0.89019607843137261</v>
      </c>
      <c r="AG163" s="32">
        <f ca="1">IF(ROW(data!B163)&gt;fib+1,MIN(OFFSET(data!B163,0,0,-fib,1)),"")</f>
        <v>13.03</v>
      </c>
      <c r="AH163" s="32">
        <f ca="1">IF(ROW(data!B163)&gt;fib+1,MAX(OFFSET(data!B163,0,0,-fib,1)),"")</f>
        <v>21.77</v>
      </c>
      <c r="AI163" s="32">
        <f t="shared" ca="1" si="48"/>
        <v>8.74</v>
      </c>
      <c r="AJ163" s="31">
        <f t="shared" ca="1" si="49"/>
        <v>15.092639999999999</v>
      </c>
      <c r="AK163" s="31">
        <f t="shared" ca="1" si="50"/>
        <v>16.368679999999998</v>
      </c>
      <c r="AL163" s="31">
        <f t="shared" ca="1" si="51"/>
        <v>17.399999999999999</v>
      </c>
      <c r="AM163" s="31">
        <f t="shared" ca="1" si="52"/>
        <v>18.431319999999999</v>
      </c>
      <c r="AO163" s="32">
        <f t="shared" ca="1" si="59"/>
        <v>0</v>
      </c>
      <c r="AP163" s="32">
        <f t="shared" ca="1" si="60"/>
        <v>0.10210696920583451</v>
      </c>
      <c r="AQ163" s="32">
        <f t="shared" ca="1" si="61"/>
        <v>0</v>
      </c>
      <c r="AR163" s="32">
        <f t="shared" ca="1" si="62"/>
        <v>0.12334801762114522</v>
      </c>
    </row>
    <row r="164" spans="1:44">
      <c r="A164" s="10">
        <v>37130</v>
      </c>
      <c r="B164" s="11">
        <f ca="1">IF(ROW(data!B164)&gt;singleSMA,AVERAGE(OFFSET(data!B164,0,0,-singleSMA,1)),"")</f>
        <v>17.9878</v>
      </c>
      <c r="C164" s="11" t="str">
        <f ca="1">IF(ROW(data!B162)&gt;singleSMA+2,IF(SIGN(data!B163-indicators!B163)&lt;&gt;SIGN(data!B162-indicators!B162),IF(SIGN(data!B163-indicators!B163)&gt;0,"BUY","SELL"),""),"")</f>
        <v/>
      </c>
      <c r="D164" s="11">
        <f ca="1">IF(ROW(data!B164)&gt;fastSMA,AVERAGE(OFFSET(data!B164,0,0,-fastSMA,1)),"")</f>
        <v>15.347</v>
      </c>
      <c r="E164" s="11">
        <f ca="1">IF(ROW(data!B164)&gt;slowSMA,AVERAGE(OFFSET(data!B164,0,0,-slowSMA,1)),"")</f>
        <v>17.9878</v>
      </c>
      <c r="F164" s="11" t="str">
        <f ca="1">IF(ROW(data!B164)&gt;MAX(fastSMA,slowSMA)+2,IF(SIGN(D163-E163)&lt;&gt;SIGN(D162-E162),IF(SIGN(D163-E163)&gt;0,"BUY","SELL"),""),"")</f>
        <v/>
      </c>
      <c r="G164" s="11"/>
      <c r="H164" s="11">
        <f>(data!B164/data!B163)-1</f>
        <v>2.5706940874036022E-2</v>
      </c>
      <c r="I164" s="11">
        <f t="shared" si="42"/>
        <v>2.5706940874036022E-2</v>
      </c>
      <c r="J164" s="11">
        <f t="shared" si="43"/>
        <v>0</v>
      </c>
      <c r="K164" s="11">
        <f ca="1">IF(ROW(data!B164)&gt;rsi+1,100-100/(1+AVERAGE(OFFSET(I164,0,0,-rsi,1))/AVERAGE(OFFSET(J164,0,0,-rsi,1))),"")</f>
        <v>55.71508881291858</v>
      </c>
      <c r="L164" s="11"/>
      <c r="M164" s="11">
        <f t="shared" si="44"/>
        <v>1.025706940874036</v>
      </c>
      <c r="N164" s="11">
        <f t="shared" ca="1" si="45"/>
        <v>1.032341526520052</v>
      </c>
      <c r="S164" s="13" t="str">
        <f ca="1">pricein</f>
        <v/>
      </c>
      <c r="T164" s="13" t="str">
        <f ca="1">priceout</f>
        <v/>
      </c>
      <c r="U164" s="16" t="str">
        <f t="shared" ca="1" si="46"/>
        <v/>
      </c>
      <c r="V164" s="16" t="str">
        <f t="shared" ca="1" si="53"/>
        <v/>
      </c>
      <c r="W164" s="16" t="str">
        <f t="shared" ca="1" si="54"/>
        <v/>
      </c>
      <c r="X164" s="16">
        <f t="shared" ca="1" si="55"/>
        <v>0.9073529411764707</v>
      </c>
      <c r="Y164" s="16"/>
      <c r="Z164" s="13" t="str">
        <f ca="1">priceincross</f>
        <v/>
      </c>
      <c r="AA164" s="13" t="str">
        <f ca="1">priceoutcross</f>
        <v/>
      </c>
      <c r="AB164" s="13" t="str">
        <f t="shared" ca="1" si="47"/>
        <v/>
      </c>
      <c r="AC164" s="13" t="str">
        <f t="shared" ca="1" si="56"/>
        <v/>
      </c>
      <c r="AD164" s="13" t="str">
        <f t="shared" ca="1" si="57"/>
        <v/>
      </c>
      <c r="AE164" s="13">
        <f t="shared" ca="1" si="58"/>
        <v>0.89019607843137261</v>
      </c>
      <c r="AG164" s="32">
        <f ca="1">IF(ROW(data!B164)&gt;fib+1,MIN(OFFSET(data!B164,0,0,-fib,1)),"")</f>
        <v>13.03</v>
      </c>
      <c r="AH164" s="32">
        <f ca="1">IF(ROW(data!B164)&gt;fib+1,MAX(OFFSET(data!B164,0,0,-fib,1)),"")</f>
        <v>21.77</v>
      </c>
      <c r="AI164" s="32">
        <f t="shared" ca="1" si="48"/>
        <v>8.74</v>
      </c>
      <c r="AJ164" s="31">
        <f t="shared" ca="1" si="49"/>
        <v>15.092639999999999</v>
      </c>
      <c r="AK164" s="31">
        <f t="shared" ca="1" si="50"/>
        <v>16.368679999999998</v>
      </c>
      <c r="AL164" s="31">
        <f t="shared" ca="1" si="51"/>
        <v>17.399999999999999</v>
      </c>
      <c r="AM164" s="31">
        <f t="shared" ca="1" si="52"/>
        <v>18.431319999999999</v>
      </c>
      <c r="AO164" s="32">
        <f t="shared" ca="1" si="59"/>
        <v>0</v>
      </c>
      <c r="AP164" s="32">
        <f t="shared" ca="1" si="60"/>
        <v>0.10210696920583451</v>
      </c>
      <c r="AQ164" s="32">
        <f t="shared" ca="1" si="61"/>
        <v>0</v>
      </c>
      <c r="AR164" s="32">
        <f t="shared" ca="1" si="62"/>
        <v>0.12334801762114522</v>
      </c>
    </row>
    <row r="165" spans="1:44">
      <c r="A165" s="10">
        <v>37131</v>
      </c>
      <c r="B165" s="11">
        <f ca="1">IF(ROW(data!B165)&gt;singleSMA,AVERAGE(OFFSET(data!B165,0,0,-singleSMA,1)),"")</f>
        <v>17.960799999999995</v>
      </c>
      <c r="C165" s="11" t="str">
        <f ca="1">IF(ROW(data!B163)&gt;singleSMA+2,IF(SIGN(data!B164-indicators!B164)&lt;&gt;SIGN(data!B163-indicators!B163),IF(SIGN(data!B164-indicators!B164)&gt;0,"BUY","SELL"),""),"")</f>
        <v/>
      </c>
      <c r="D165" s="11">
        <f ca="1">IF(ROW(data!B165)&gt;fastSMA,AVERAGE(OFFSET(data!B165,0,0,-fastSMA,1)),"")</f>
        <v>15.401</v>
      </c>
      <c r="E165" s="11">
        <f ca="1">IF(ROW(data!B165)&gt;slowSMA,AVERAGE(OFFSET(data!B165,0,0,-slowSMA,1)),"")</f>
        <v>17.960799999999995</v>
      </c>
      <c r="F165" s="11" t="str">
        <f ca="1">IF(ROW(data!B165)&gt;MAX(fastSMA,slowSMA)+2,IF(SIGN(D164-E164)&lt;&gt;SIGN(D163-E163),IF(SIGN(D164-E164)&gt;0,"BUY","SELL"),""),"")</f>
        <v/>
      </c>
      <c r="G165" s="11"/>
      <c r="H165" s="11">
        <f>(data!B165/data!B164)-1</f>
        <v>7.5187969924810361E-3</v>
      </c>
      <c r="I165" s="11">
        <f t="shared" si="42"/>
        <v>7.5187969924810361E-3</v>
      </c>
      <c r="J165" s="11">
        <f t="shared" si="43"/>
        <v>0</v>
      </c>
      <c r="K165" s="11">
        <f ca="1">IF(ROW(data!B165)&gt;rsi+1,100-100/(1+AVERAGE(OFFSET(I165,0,0,-rsi,1))/AVERAGE(OFFSET(J165,0,0,-rsi,1))),"")</f>
        <v>62.499408638056856</v>
      </c>
      <c r="L165" s="11"/>
      <c r="M165" s="11">
        <f t="shared" si="44"/>
        <v>1.007518796992481</v>
      </c>
      <c r="N165" s="11">
        <f t="shared" ca="1" si="45"/>
        <v>1.0720000000000005</v>
      </c>
      <c r="S165" s="13" t="str">
        <f ca="1">pricein</f>
        <v/>
      </c>
      <c r="T165" s="13" t="str">
        <f ca="1">priceout</f>
        <v/>
      </c>
      <c r="U165" s="16" t="str">
        <f t="shared" ca="1" si="46"/>
        <v/>
      </c>
      <c r="V165" s="16" t="str">
        <f t="shared" ca="1" si="53"/>
        <v/>
      </c>
      <c r="W165" s="16" t="str">
        <f t="shared" ca="1" si="54"/>
        <v/>
      </c>
      <c r="X165" s="16">
        <f t="shared" ca="1" si="55"/>
        <v>0.9073529411764707</v>
      </c>
      <c r="Y165" s="16"/>
      <c r="Z165" s="13" t="str">
        <f ca="1">priceincross</f>
        <v/>
      </c>
      <c r="AA165" s="13" t="str">
        <f ca="1">priceoutcross</f>
        <v/>
      </c>
      <c r="AB165" s="13" t="str">
        <f t="shared" ca="1" si="47"/>
        <v/>
      </c>
      <c r="AC165" s="13" t="str">
        <f t="shared" ca="1" si="56"/>
        <v/>
      </c>
      <c r="AD165" s="13" t="str">
        <f t="shared" ca="1" si="57"/>
        <v/>
      </c>
      <c r="AE165" s="13">
        <f t="shared" ca="1" si="58"/>
        <v>0.89019607843137261</v>
      </c>
      <c r="AG165" s="32">
        <f ca="1">IF(ROW(data!B165)&gt;fib+1,MIN(OFFSET(data!B165,0,0,-fib,1)),"")</f>
        <v>13.03</v>
      </c>
      <c r="AH165" s="32">
        <f ca="1">IF(ROW(data!B165)&gt;fib+1,MAX(OFFSET(data!B165,0,0,-fib,1)),"")</f>
        <v>21.77</v>
      </c>
      <c r="AI165" s="32">
        <f t="shared" ca="1" si="48"/>
        <v>8.74</v>
      </c>
      <c r="AJ165" s="31">
        <f t="shared" ca="1" si="49"/>
        <v>15.092639999999999</v>
      </c>
      <c r="AK165" s="31">
        <f t="shared" ca="1" si="50"/>
        <v>16.368679999999998</v>
      </c>
      <c r="AL165" s="31">
        <f t="shared" ca="1" si="51"/>
        <v>17.399999999999999</v>
      </c>
      <c r="AM165" s="31">
        <f t="shared" ca="1" si="52"/>
        <v>18.431319999999999</v>
      </c>
      <c r="AO165" s="32">
        <f t="shared" ca="1" si="59"/>
        <v>0</v>
      </c>
      <c r="AP165" s="32">
        <f t="shared" ca="1" si="60"/>
        <v>0.10210696920583451</v>
      </c>
      <c r="AQ165" s="32">
        <f t="shared" ca="1" si="61"/>
        <v>0</v>
      </c>
      <c r="AR165" s="32">
        <f t="shared" ca="1" si="62"/>
        <v>0.12334801762114522</v>
      </c>
    </row>
    <row r="166" spans="1:44">
      <c r="A166" s="10">
        <v>37132</v>
      </c>
      <c r="B166" s="11">
        <f ca="1">IF(ROW(data!B166)&gt;singleSMA,AVERAGE(OFFSET(data!B166,0,0,-singleSMA,1)),"")</f>
        <v>17.9316</v>
      </c>
      <c r="C166" s="11" t="str">
        <f ca="1">IF(ROW(data!B164)&gt;singleSMA+2,IF(SIGN(data!B165-indicators!B165)&lt;&gt;SIGN(data!B164-indicators!B164),IF(SIGN(data!B165-indicators!B165)&gt;0,"BUY","SELL"),""),"")</f>
        <v/>
      </c>
      <c r="D166" s="11">
        <f ca="1">IF(ROW(data!B166)&gt;fastSMA,AVERAGE(OFFSET(data!B166,0,0,-fastSMA,1)),"")</f>
        <v>15.4335</v>
      </c>
      <c r="E166" s="11">
        <f ca="1">IF(ROW(data!B166)&gt;slowSMA,AVERAGE(OFFSET(data!B166,0,0,-slowSMA,1)),"")</f>
        <v>17.9316</v>
      </c>
      <c r="F166" s="11" t="str">
        <f ca="1">IF(ROW(data!B166)&gt;MAX(fastSMA,slowSMA)+2,IF(SIGN(D165-E165)&lt;&gt;SIGN(D164-E164),IF(SIGN(D165-E165)&gt;0,"BUY","SELL"),""),"")</f>
        <v/>
      </c>
      <c r="G166" s="11"/>
      <c r="H166" s="11">
        <f>(data!B166/data!B165)-1</f>
        <v>-1.1815920398009827E-2</v>
      </c>
      <c r="I166" s="11">
        <f t="shared" si="42"/>
        <v>0</v>
      </c>
      <c r="J166" s="11">
        <f t="shared" si="43"/>
        <v>1.1815920398009827E-2</v>
      </c>
      <c r="K166" s="11">
        <f ca="1">IF(ROW(data!B166)&gt;rsi+1,100-100/(1+AVERAGE(OFFSET(I166,0,0,-rsi,1))/AVERAGE(OFFSET(J166,0,0,-rsi,1))),"")</f>
        <v>57.87187759203578</v>
      </c>
      <c r="L166" s="11"/>
      <c r="M166" s="11">
        <f t="shared" si="44"/>
        <v>0.98818407960199017</v>
      </c>
      <c r="N166" s="11">
        <f t="shared" ca="1" si="45"/>
        <v>1.0426509186351711</v>
      </c>
      <c r="S166" s="13" t="str">
        <f ca="1">pricein</f>
        <v/>
      </c>
      <c r="T166" s="13" t="str">
        <f ca="1">priceout</f>
        <v/>
      </c>
      <c r="U166" s="16" t="str">
        <f t="shared" ca="1" si="46"/>
        <v/>
      </c>
      <c r="V166" s="16" t="str">
        <f t="shared" ca="1" si="53"/>
        <v/>
      </c>
      <c r="W166" s="16" t="str">
        <f t="shared" ca="1" si="54"/>
        <v/>
      </c>
      <c r="X166" s="16">
        <f t="shared" ca="1" si="55"/>
        <v>0.9073529411764707</v>
      </c>
      <c r="Y166" s="16"/>
      <c r="Z166" s="13" t="str">
        <f ca="1">priceincross</f>
        <v/>
      </c>
      <c r="AA166" s="13" t="str">
        <f ca="1">priceoutcross</f>
        <v/>
      </c>
      <c r="AB166" s="13" t="str">
        <f t="shared" ca="1" si="47"/>
        <v/>
      </c>
      <c r="AC166" s="13" t="str">
        <f t="shared" ca="1" si="56"/>
        <v/>
      </c>
      <c r="AD166" s="13" t="str">
        <f t="shared" ca="1" si="57"/>
        <v/>
      </c>
      <c r="AE166" s="13">
        <f t="shared" ca="1" si="58"/>
        <v>0.89019607843137261</v>
      </c>
      <c r="AG166" s="32">
        <f ca="1">IF(ROW(data!B166)&gt;fib+1,MIN(OFFSET(data!B166,0,0,-fib,1)),"")</f>
        <v>13.03</v>
      </c>
      <c r="AH166" s="32">
        <f ca="1">IF(ROW(data!B166)&gt;fib+1,MAX(OFFSET(data!B166,0,0,-fib,1)),"")</f>
        <v>21.77</v>
      </c>
      <c r="AI166" s="32">
        <f t="shared" ca="1" si="48"/>
        <v>8.74</v>
      </c>
      <c r="AJ166" s="31">
        <f t="shared" ca="1" si="49"/>
        <v>15.092639999999999</v>
      </c>
      <c r="AK166" s="31">
        <f t="shared" ca="1" si="50"/>
        <v>16.368679999999998</v>
      </c>
      <c r="AL166" s="31">
        <f t="shared" ca="1" si="51"/>
        <v>17.399999999999999</v>
      </c>
      <c r="AM166" s="31">
        <f t="shared" ca="1" si="52"/>
        <v>18.431319999999999</v>
      </c>
      <c r="AO166" s="32">
        <f t="shared" ca="1" si="59"/>
        <v>0</v>
      </c>
      <c r="AP166" s="32">
        <f t="shared" ca="1" si="60"/>
        <v>0.10210696920583451</v>
      </c>
      <c r="AQ166" s="32">
        <f t="shared" ca="1" si="61"/>
        <v>0</v>
      </c>
      <c r="AR166" s="32">
        <f t="shared" ca="1" si="62"/>
        <v>0.12334801762114522</v>
      </c>
    </row>
    <row r="167" spans="1:44">
      <c r="A167" s="10">
        <v>37133</v>
      </c>
      <c r="B167" s="11">
        <f ca="1">IF(ROW(data!B167)&gt;singleSMA,AVERAGE(OFFSET(data!B167,0,0,-singleSMA,1)),"")</f>
        <v>17.898500000000002</v>
      </c>
      <c r="C167" s="11" t="str">
        <f ca="1">IF(ROW(data!B165)&gt;singleSMA+2,IF(SIGN(data!B166-indicators!B166)&lt;&gt;SIGN(data!B165-indicators!B165),IF(SIGN(data!B166-indicators!B166)&gt;0,"BUY","SELL"),""),"")</f>
        <v/>
      </c>
      <c r="D167" s="11">
        <f ca="1">IF(ROW(data!B167)&gt;fastSMA,AVERAGE(OFFSET(data!B167,0,0,-fastSMA,1)),"")</f>
        <v>15.461499999999997</v>
      </c>
      <c r="E167" s="11">
        <f ca="1">IF(ROW(data!B167)&gt;slowSMA,AVERAGE(OFFSET(data!B167,0,0,-slowSMA,1)),"")</f>
        <v>17.898500000000002</v>
      </c>
      <c r="F167" s="11" t="str">
        <f ca="1">IF(ROW(data!B167)&gt;MAX(fastSMA,slowSMA)+2,IF(SIGN(D166-E166)&lt;&gt;SIGN(D165-E165),IF(SIGN(D166-E166)&gt;0,"BUY","SELL"),""),"")</f>
        <v/>
      </c>
      <c r="G167" s="11"/>
      <c r="H167" s="11">
        <f>(data!B167/data!B166)-1</f>
        <v>0</v>
      </c>
      <c r="I167" s="11">
        <f t="shared" si="42"/>
        <v>0</v>
      </c>
      <c r="J167" s="11">
        <f t="shared" si="43"/>
        <v>0</v>
      </c>
      <c r="K167" s="11">
        <f ca="1">IF(ROW(data!B167)&gt;rsi+1,100-100/(1+AVERAGE(OFFSET(I167,0,0,-rsi,1))/AVERAGE(OFFSET(J167,0,0,-rsi,1))),"")</f>
        <v>56.993825809120196</v>
      </c>
      <c r="L167" s="11"/>
      <c r="M167" s="11">
        <f t="shared" si="44"/>
        <v>1</v>
      </c>
      <c r="N167" s="11">
        <f t="shared" ca="1" si="45"/>
        <v>1.0365296803652972</v>
      </c>
      <c r="S167" s="13" t="str">
        <f ca="1">pricein</f>
        <v/>
      </c>
      <c r="T167" s="13" t="str">
        <f ca="1">priceout</f>
        <v/>
      </c>
      <c r="U167" s="16" t="str">
        <f t="shared" ca="1" si="46"/>
        <v/>
      </c>
      <c r="V167" s="16" t="str">
        <f t="shared" ca="1" si="53"/>
        <v/>
      </c>
      <c r="W167" s="16" t="str">
        <f t="shared" ca="1" si="54"/>
        <v/>
      </c>
      <c r="X167" s="16">
        <f t="shared" ca="1" si="55"/>
        <v>0.9073529411764707</v>
      </c>
      <c r="Y167" s="16"/>
      <c r="Z167" s="13" t="str">
        <f ca="1">priceincross</f>
        <v/>
      </c>
      <c r="AA167" s="13" t="str">
        <f ca="1">priceoutcross</f>
        <v/>
      </c>
      <c r="AB167" s="13" t="str">
        <f t="shared" ca="1" si="47"/>
        <v/>
      </c>
      <c r="AC167" s="13" t="str">
        <f t="shared" ca="1" si="56"/>
        <v/>
      </c>
      <c r="AD167" s="13" t="str">
        <f t="shared" ca="1" si="57"/>
        <v/>
      </c>
      <c r="AE167" s="13">
        <f t="shared" ca="1" si="58"/>
        <v>0.89019607843137261</v>
      </c>
      <c r="AG167" s="32">
        <f ca="1">IF(ROW(data!B167)&gt;fib+1,MIN(OFFSET(data!B167,0,0,-fib,1)),"")</f>
        <v>13.03</v>
      </c>
      <c r="AH167" s="32">
        <f ca="1">IF(ROW(data!B167)&gt;fib+1,MAX(OFFSET(data!B167,0,0,-fib,1)),"")</f>
        <v>21.77</v>
      </c>
      <c r="AI167" s="32">
        <f t="shared" ca="1" si="48"/>
        <v>8.74</v>
      </c>
      <c r="AJ167" s="31">
        <f t="shared" ca="1" si="49"/>
        <v>15.092639999999999</v>
      </c>
      <c r="AK167" s="31">
        <f t="shared" ca="1" si="50"/>
        <v>16.368679999999998</v>
      </c>
      <c r="AL167" s="31">
        <f t="shared" ca="1" si="51"/>
        <v>17.399999999999999</v>
      </c>
      <c r="AM167" s="31">
        <f t="shared" ca="1" si="52"/>
        <v>18.431319999999999</v>
      </c>
      <c r="AO167" s="32">
        <f t="shared" ca="1" si="59"/>
        <v>0</v>
      </c>
      <c r="AP167" s="32">
        <f t="shared" ca="1" si="60"/>
        <v>0.10210696920583451</v>
      </c>
      <c r="AQ167" s="32">
        <f t="shared" ca="1" si="61"/>
        <v>0</v>
      </c>
      <c r="AR167" s="32">
        <f t="shared" ca="1" si="62"/>
        <v>0.12334801762114522</v>
      </c>
    </row>
    <row r="168" spans="1:44">
      <c r="A168" s="10">
        <v>37134</v>
      </c>
      <c r="B168" s="11">
        <f ca="1">IF(ROW(data!B168)&gt;singleSMA,AVERAGE(OFFSET(data!B168,0,0,-singleSMA,1)),"")</f>
        <v>17.8626</v>
      </c>
      <c r="C168" s="11" t="str">
        <f ca="1">IF(ROW(data!B166)&gt;singleSMA+2,IF(SIGN(data!B167-indicators!B167)&lt;&gt;SIGN(data!B166-indicators!B166),IF(SIGN(data!B167-indicators!B167)&gt;0,"BUY","SELL"),""),"")</f>
        <v/>
      </c>
      <c r="D168" s="11">
        <f ca="1">IF(ROW(data!B168)&gt;fastSMA,AVERAGE(OFFSET(data!B168,0,0,-fastSMA,1)),"")</f>
        <v>15.466000000000003</v>
      </c>
      <c r="E168" s="11">
        <f ca="1">IF(ROW(data!B168)&gt;slowSMA,AVERAGE(OFFSET(data!B168,0,0,-slowSMA,1)),"")</f>
        <v>17.8626</v>
      </c>
      <c r="F168" s="11" t="str">
        <f ca="1">IF(ROW(data!B168)&gt;MAX(fastSMA,slowSMA)+2,IF(SIGN(D167-E167)&lt;&gt;SIGN(D166-E166),IF(SIGN(D167-E167)&gt;0,"BUY","SELL"),""),"")</f>
        <v/>
      </c>
      <c r="G168" s="11"/>
      <c r="H168" s="11">
        <f>(data!B168/data!B167)-1</f>
        <v>-1.8879798615482057E-3</v>
      </c>
      <c r="I168" s="11">
        <f t="shared" si="42"/>
        <v>0</v>
      </c>
      <c r="J168" s="11">
        <f t="shared" si="43"/>
        <v>1.8879798615482057E-3</v>
      </c>
      <c r="K168" s="11">
        <f ca="1">IF(ROW(data!B168)&gt;rsi+1,100-100/(1+AVERAGE(OFFSET(I168,0,0,-rsi,1))/AVERAGE(OFFSET(J168,0,0,-rsi,1))),"")</f>
        <v>51.762559837657498</v>
      </c>
      <c r="L168" s="11"/>
      <c r="M168" s="11">
        <f t="shared" si="44"/>
        <v>0.99811202013845179</v>
      </c>
      <c r="N168" s="11">
        <f t="shared" ca="1" si="45"/>
        <v>1.0057070386810403</v>
      </c>
      <c r="S168" s="13" t="str">
        <f ca="1">pricein</f>
        <v/>
      </c>
      <c r="T168" s="13" t="str">
        <f ca="1">priceout</f>
        <v/>
      </c>
      <c r="U168" s="16" t="str">
        <f t="shared" ca="1" si="46"/>
        <v/>
      </c>
      <c r="V168" s="16" t="str">
        <f t="shared" ca="1" si="53"/>
        <v/>
      </c>
      <c r="W168" s="16" t="str">
        <f t="shared" ca="1" si="54"/>
        <v/>
      </c>
      <c r="X168" s="16">
        <f t="shared" ca="1" si="55"/>
        <v>0.9073529411764707</v>
      </c>
      <c r="Y168" s="16"/>
      <c r="Z168" s="13" t="str">
        <f ca="1">priceincross</f>
        <v/>
      </c>
      <c r="AA168" s="13" t="str">
        <f ca="1">priceoutcross</f>
        <v/>
      </c>
      <c r="AB168" s="13" t="str">
        <f t="shared" ca="1" si="47"/>
        <v/>
      </c>
      <c r="AC168" s="13" t="str">
        <f t="shared" ca="1" si="56"/>
        <v/>
      </c>
      <c r="AD168" s="13" t="str">
        <f t="shared" ca="1" si="57"/>
        <v/>
      </c>
      <c r="AE168" s="13">
        <f t="shared" ca="1" si="58"/>
        <v>0.89019607843137261</v>
      </c>
      <c r="AG168" s="32">
        <f ca="1">IF(ROW(data!B168)&gt;fib+1,MIN(OFFSET(data!B168,0,0,-fib,1)),"")</f>
        <v>13.03</v>
      </c>
      <c r="AH168" s="32">
        <f ca="1">IF(ROW(data!B168)&gt;fib+1,MAX(OFFSET(data!B168,0,0,-fib,1)),"")</f>
        <v>21.77</v>
      </c>
      <c r="AI168" s="32">
        <f t="shared" ca="1" si="48"/>
        <v>8.74</v>
      </c>
      <c r="AJ168" s="31">
        <f t="shared" ca="1" si="49"/>
        <v>15.092639999999999</v>
      </c>
      <c r="AK168" s="31">
        <f t="shared" ca="1" si="50"/>
        <v>16.368679999999998</v>
      </c>
      <c r="AL168" s="31">
        <f t="shared" ca="1" si="51"/>
        <v>17.399999999999999</v>
      </c>
      <c r="AM168" s="31">
        <f t="shared" ca="1" si="52"/>
        <v>18.431319999999999</v>
      </c>
      <c r="AO168" s="32">
        <f t="shared" ca="1" si="59"/>
        <v>0</v>
      </c>
      <c r="AP168" s="32">
        <f t="shared" ca="1" si="60"/>
        <v>0.10210696920583451</v>
      </c>
      <c r="AQ168" s="32">
        <f t="shared" ca="1" si="61"/>
        <v>0</v>
      </c>
      <c r="AR168" s="32">
        <f t="shared" ca="1" si="62"/>
        <v>0.12334801762114522</v>
      </c>
    </row>
    <row r="169" spans="1:44">
      <c r="A169" s="10">
        <v>37137</v>
      </c>
      <c r="B169" s="11">
        <f ca="1">IF(ROW(data!B169)&gt;singleSMA,AVERAGE(OFFSET(data!B169,0,0,-singleSMA,1)),"")</f>
        <v>17.8248</v>
      </c>
      <c r="C169" s="11" t="str">
        <f ca="1">IF(ROW(data!B167)&gt;singleSMA+2,IF(SIGN(data!B168-indicators!B168)&lt;&gt;SIGN(data!B167-indicators!B167),IF(SIGN(data!B168-indicators!B168)&gt;0,"BUY","SELL"),""),"")</f>
        <v/>
      </c>
      <c r="D169" s="11">
        <f ca="1">IF(ROW(data!B169)&gt;fastSMA,AVERAGE(OFFSET(data!B169,0,0,-fastSMA,1)),"")</f>
        <v>15.441500000000001</v>
      </c>
      <c r="E169" s="11">
        <f ca="1">IF(ROW(data!B169)&gt;slowSMA,AVERAGE(OFFSET(data!B169,0,0,-slowSMA,1)),"")</f>
        <v>17.8248</v>
      </c>
      <c r="F169" s="11" t="str">
        <f ca="1">IF(ROW(data!B169)&gt;MAX(fastSMA,slowSMA)+2,IF(SIGN(D168-E168)&lt;&gt;SIGN(D167-E167),IF(SIGN(D168-E168)&gt;0,"BUY","SELL"),""),"")</f>
        <v/>
      </c>
      <c r="G169" s="11"/>
      <c r="H169" s="11">
        <f>(data!B169/data!B168)-1</f>
        <v>-1.1979823455233296E-2</v>
      </c>
      <c r="I169" s="11">
        <f t="shared" si="42"/>
        <v>0</v>
      </c>
      <c r="J169" s="11">
        <f t="shared" si="43"/>
        <v>1.1979823455233296E-2</v>
      </c>
      <c r="K169" s="11">
        <f ca="1">IF(ROW(data!B169)&gt;rsi+1,100-100/(1+AVERAGE(OFFSET(I169,0,0,-rsi,1))/AVERAGE(OFFSET(J169,0,0,-rsi,1))),"")</f>
        <v>44.325244947105013</v>
      </c>
      <c r="L169" s="11"/>
      <c r="M169" s="11">
        <f t="shared" si="44"/>
        <v>0.9880201765447667</v>
      </c>
      <c r="N169" s="11">
        <f t="shared" ca="1" si="45"/>
        <v>0.96967821782178254</v>
      </c>
      <c r="S169" s="13" t="str">
        <f ca="1">pricein</f>
        <v/>
      </c>
      <c r="T169" s="13" t="str">
        <f ca="1">priceout</f>
        <v/>
      </c>
      <c r="U169" s="16" t="str">
        <f t="shared" ca="1" si="46"/>
        <v/>
      </c>
      <c r="V169" s="16" t="str">
        <f t="shared" ca="1" si="53"/>
        <v/>
      </c>
      <c r="W169" s="16" t="str">
        <f t="shared" ca="1" si="54"/>
        <v/>
      </c>
      <c r="X169" s="16">
        <f t="shared" ca="1" si="55"/>
        <v>0.9073529411764707</v>
      </c>
      <c r="Y169" s="16"/>
      <c r="Z169" s="13" t="str">
        <f ca="1">priceincross</f>
        <v/>
      </c>
      <c r="AA169" s="13" t="str">
        <f ca="1">priceoutcross</f>
        <v/>
      </c>
      <c r="AB169" s="13" t="str">
        <f t="shared" ca="1" si="47"/>
        <v/>
      </c>
      <c r="AC169" s="13" t="str">
        <f t="shared" ca="1" si="56"/>
        <v/>
      </c>
      <c r="AD169" s="13" t="str">
        <f t="shared" ca="1" si="57"/>
        <v/>
      </c>
      <c r="AE169" s="13">
        <f t="shared" ca="1" si="58"/>
        <v>0.89019607843137261</v>
      </c>
      <c r="AG169" s="32">
        <f ca="1">IF(ROW(data!B169)&gt;fib+1,MIN(OFFSET(data!B169,0,0,-fib,1)),"")</f>
        <v>13.03</v>
      </c>
      <c r="AH169" s="32">
        <f ca="1">IF(ROW(data!B169)&gt;fib+1,MAX(OFFSET(data!B169,0,0,-fib,1)),"")</f>
        <v>21.77</v>
      </c>
      <c r="AI169" s="32">
        <f t="shared" ca="1" si="48"/>
        <v>8.74</v>
      </c>
      <c r="AJ169" s="31">
        <f t="shared" ca="1" si="49"/>
        <v>15.092639999999999</v>
      </c>
      <c r="AK169" s="31">
        <f t="shared" ca="1" si="50"/>
        <v>16.368679999999998</v>
      </c>
      <c r="AL169" s="31">
        <f t="shared" ca="1" si="51"/>
        <v>17.399999999999999</v>
      </c>
      <c r="AM169" s="31">
        <f t="shared" ca="1" si="52"/>
        <v>18.431319999999999</v>
      </c>
      <c r="AO169" s="32">
        <f t="shared" ca="1" si="59"/>
        <v>0</v>
      </c>
      <c r="AP169" s="32">
        <f t="shared" ca="1" si="60"/>
        <v>0.10210696920583451</v>
      </c>
      <c r="AQ169" s="32">
        <f t="shared" ca="1" si="61"/>
        <v>0</v>
      </c>
      <c r="AR169" s="32">
        <f t="shared" ca="1" si="62"/>
        <v>0.12334801762114522</v>
      </c>
    </row>
    <row r="170" spans="1:44">
      <c r="A170" s="10">
        <v>37138</v>
      </c>
      <c r="B170" s="11">
        <f ca="1">IF(ROW(data!B170)&gt;singleSMA,AVERAGE(OFFSET(data!B170,0,0,-singleSMA,1)),"")</f>
        <v>17.779600000000002</v>
      </c>
      <c r="C170" s="11" t="str">
        <f ca="1">IF(ROW(data!B168)&gt;singleSMA+2,IF(SIGN(data!B169-indicators!B169)&lt;&gt;SIGN(data!B168-indicators!B168),IF(SIGN(data!B169-indicators!B169)&gt;0,"BUY","SELL"),""),"")</f>
        <v/>
      </c>
      <c r="D170" s="11">
        <f ca="1">IF(ROW(data!B170)&gt;fastSMA,AVERAGE(OFFSET(data!B170,0,0,-fastSMA,1)),"")</f>
        <v>15.3995</v>
      </c>
      <c r="E170" s="11">
        <f ca="1">IF(ROW(data!B170)&gt;slowSMA,AVERAGE(OFFSET(data!B170,0,0,-slowSMA,1)),"")</f>
        <v>17.779600000000002</v>
      </c>
      <c r="F170" s="11" t="str">
        <f ca="1">IF(ROW(data!B170)&gt;MAX(fastSMA,slowSMA)+2,IF(SIGN(D169-E169)&lt;&gt;SIGN(D168-E168),IF(SIGN(D169-E169)&gt;0,"BUY","SELL"),""),"")</f>
        <v/>
      </c>
      <c r="G170" s="11"/>
      <c r="H170" s="11">
        <f>(data!B170/data!B169)-1</f>
        <v>-2.0421186981493311E-2</v>
      </c>
      <c r="I170" s="11">
        <f t="shared" si="42"/>
        <v>0</v>
      </c>
      <c r="J170" s="11">
        <f t="shared" si="43"/>
        <v>2.0421186981493311E-2</v>
      </c>
      <c r="K170" s="11">
        <f ca="1">IF(ROW(data!B170)&gt;rsi+1,100-100/(1+AVERAGE(OFFSET(I170,0,0,-rsi,1))/AVERAGE(OFFSET(J170,0,0,-rsi,1))),"")</f>
        <v>40.480897877428774</v>
      </c>
      <c r="L170" s="11"/>
      <c r="M170" s="11">
        <f t="shared" si="44"/>
        <v>0.97957881301850669</v>
      </c>
      <c r="N170" s="11">
        <f t="shared" ca="1" si="45"/>
        <v>0.94811612106238452</v>
      </c>
      <c r="S170" s="13" t="str">
        <f ca="1">pricein</f>
        <v/>
      </c>
      <c r="T170" s="13" t="str">
        <f ca="1">priceout</f>
        <v/>
      </c>
      <c r="U170" s="16" t="str">
        <f t="shared" ca="1" si="46"/>
        <v/>
      </c>
      <c r="V170" s="16" t="str">
        <f t="shared" ca="1" si="53"/>
        <v/>
      </c>
      <c r="W170" s="16" t="str">
        <f t="shared" ca="1" si="54"/>
        <v/>
      </c>
      <c r="X170" s="16">
        <f t="shared" ca="1" si="55"/>
        <v>0.9073529411764707</v>
      </c>
      <c r="Y170" s="16"/>
      <c r="Z170" s="13" t="str">
        <f ca="1">priceincross</f>
        <v/>
      </c>
      <c r="AA170" s="13" t="str">
        <f ca="1">priceoutcross</f>
        <v/>
      </c>
      <c r="AB170" s="13" t="str">
        <f t="shared" ca="1" si="47"/>
        <v/>
      </c>
      <c r="AC170" s="13" t="str">
        <f t="shared" ca="1" si="56"/>
        <v/>
      </c>
      <c r="AD170" s="13" t="str">
        <f t="shared" ca="1" si="57"/>
        <v/>
      </c>
      <c r="AE170" s="13">
        <f t="shared" ca="1" si="58"/>
        <v>0.89019607843137261</v>
      </c>
      <c r="AG170" s="32">
        <f ca="1">IF(ROW(data!B170)&gt;fib+1,MIN(OFFSET(data!B170,0,0,-fib,1)),"")</f>
        <v>13.03</v>
      </c>
      <c r="AH170" s="32">
        <f ca="1">IF(ROW(data!B170)&gt;fib+1,MAX(OFFSET(data!B170,0,0,-fib,1)),"")</f>
        <v>21.77</v>
      </c>
      <c r="AI170" s="32">
        <f t="shared" ca="1" si="48"/>
        <v>8.74</v>
      </c>
      <c r="AJ170" s="31">
        <f t="shared" ca="1" si="49"/>
        <v>15.092639999999999</v>
      </c>
      <c r="AK170" s="31">
        <f t="shared" ca="1" si="50"/>
        <v>16.368679999999998</v>
      </c>
      <c r="AL170" s="31">
        <f t="shared" ca="1" si="51"/>
        <v>17.399999999999999</v>
      </c>
      <c r="AM170" s="31">
        <f t="shared" ca="1" si="52"/>
        <v>18.431319999999999</v>
      </c>
      <c r="AO170" s="32">
        <f t="shared" ca="1" si="59"/>
        <v>0</v>
      </c>
      <c r="AP170" s="32">
        <f t="shared" ca="1" si="60"/>
        <v>0.10210696920583451</v>
      </c>
      <c r="AQ170" s="32">
        <f t="shared" ca="1" si="61"/>
        <v>0</v>
      </c>
      <c r="AR170" s="32">
        <f t="shared" ca="1" si="62"/>
        <v>0.12334801762114522</v>
      </c>
    </row>
    <row r="171" spans="1:44">
      <c r="A171" s="10">
        <v>37139</v>
      </c>
      <c r="B171" s="11">
        <f ca="1">IF(ROW(data!B171)&gt;singleSMA,AVERAGE(OFFSET(data!B171,0,0,-singleSMA,1)),"")</f>
        <v>17.7347</v>
      </c>
      <c r="C171" s="11" t="str">
        <f ca="1">IF(ROW(data!B169)&gt;singleSMA+2,IF(SIGN(data!B170-indicators!B170)&lt;&gt;SIGN(data!B169-indicators!B169),IF(SIGN(data!B170-indicators!B170)&gt;0,"BUY","SELL"),""),"")</f>
        <v/>
      </c>
      <c r="D171" s="11">
        <f ca="1">IF(ROW(data!B171)&gt;fastSMA,AVERAGE(OFFSET(data!B171,0,0,-fastSMA,1)),"")</f>
        <v>15.396000000000001</v>
      </c>
      <c r="E171" s="11">
        <f ca="1">IF(ROW(data!B171)&gt;slowSMA,AVERAGE(OFFSET(data!B171,0,0,-slowSMA,1)),"")</f>
        <v>17.7347</v>
      </c>
      <c r="F171" s="11" t="str">
        <f ca="1">IF(ROW(data!B171)&gt;MAX(fastSMA,slowSMA)+2,IF(SIGN(D170-E170)&lt;&gt;SIGN(D169-E169),IF(SIGN(D170-E170)&gt;0,"BUY","SELL"),""),"")</f>
        <v/>
      </c>
      <c r="G171" s="11"/>
      <c r="H171" s="11">
        <f>(data!B171/data!B170)-1</f>
        <v>-7.1661237785015652E-3</v>
      </c>
      <c r="I171" s="11">
        <f t="shared" si="42"/>
        <v>0</v>
      </c>
      <c r="J171" s="11">
        <f t="shared" si="43"/>
        <v>7.1661237785015652E-3</v>
      </c>
      <c r="K171" s="11">
        <f ca="1">IF(ROW(data!B171)&gt;rsi+1,100-100/(1+AVERAGE(OFFSET(I171,0,0,-rsi,1))/AVERAGE(OFFSET(J171,0,0,-rsi,1))),"")</f>
        <v>49.359375792938899</v>
      </c>
      <c r="L171" s="11"/>
      <c r="M171" s="11">
        <f t="shared" si="44"/>
        <v>0.99283387622149843</v>
      </c>
      <c r="N171" s="11">
        <f t="shared" ca="1" si="45"/>
        <v>0.99542782495101256</v>
      </c>
      <c r="S171" s="13" t="str">
        <f ca="1">pricein</f>
        <v/>
      </c>
      <c r="T171" s="13" t="str">
        <f ca="1">priceout</f>
        <v/>
      </c>
      <c r="U171" s="16" t="str">
        <f t="shared" ca="1" si="46"/>
        <v/>
      </c>
      <c r="V171" s="16" t="str">
        <f t="shared" ca="1" si="53"/>
        <v/>
      </c>
      <c r="W171" s="16" t="str">
        <f t="shared" ca="1" si="54"/>
        <v/>
      </c>
      <c r="X171" s="16">
        <f t="shared" ca="1" si="55"/>
        <v>0.9073529411764707</v>
      </c>
      <c r="Y171" s="16"/>
      <c r="Z171" s="13" t="str">
        <f ca="1">priceincross</f>
        <v/>
      </c>
      <c r="AA171" s="13" t="str">
        <f ca="1">priceoutcross</f>
        <v/>
      </c>
      <c r="AB171" s="13" t="str">
        <f t="shared" ca="1" si="47"/>
        <v/>
      </c>
      <c r="AC171" s="13" t="str">
        <f t="shared" ca="1" si="56"/>
        <v/>
      </c>
      <c r="AD171" s="13" t="str">
        <f t="shared" ca="1" si="57"/>
        <v/>
      </c>
      <c r="AE171" s="13">
        <f t="shared" ca="1" si="58"/>
        <v>0.89019607843137261</v>
      </c>
      <c r="AG171" s="32">
        <f ca="1">IF(ROW(data!B171)&gt;fib+1,MIN(OFFSET(data!B171,0,0,-fib,1)),"")</f>
        <v>13.03</v>
      </c>
      <c r="AH171" s="32">
        <f ca="1">IF(ROW(data!B171)&gt;fib+1,MAX(OFFSET(data!B171,0,0,-fib,1)),"")</f>
        <v>21.77</v>
      </c>
      <c r="AI171" s="32">
        <f t="shared" ca="1" si="48"/>
        <v>8.74</v>
      </c>
      <c r="AJ171" s="31">
        <f t="shared" ca="1" si="49"/>
        <v>15.092639999999999</v>
      </c>
      <c r="AK171" s="31">
        <f t="shared" ca="1" si="50"/>
        <v>16.368679999999998</v>
      </c>
      <c r="AL171" s="31">
        <f t="shared" ca="1" si="51"/>
        <v>17.399999999999999</v>
      </c>
      <c r="AM171" s="31">
        <f t="shared" ca="1" si="52"/>
        <v>18.431319999999999</v>
      </c>
      <c r="AO171" s="32">
        <f t="shared" ca="1" si="59"/>
        <v>0</v>
      </c>
      <c r="AP171" s="32">
        <f t="shared" ca="1" si="60"/>
        <v>0.10210696920583451</v>
      </c>
      <c r="AQ171" s="32">
        <f t="shared" ca="1" si="61"/>
        <v>0</v>
      </c>
      <c r="AR171" s="32">
        <f t="shared" ca="1" si="62"/>
        <v>0.12334801762114522</v>
      </c>
    </row>
    <row r="172" spans="1:44">
      <c r="A172" s="10">
        <v>37140</v>
      </c>
      <c r="B172" s="11">
        <f ca="1">IF(ROW(data!B172)&gt;singleSMA,AVERAGE(OFFSET(data!B172,0,0,-singleSMA,1)),"")</f>
        <v>17.682000000000002</v>
      </c>
      <c r="C172" s="11" t="str">
        <f ca="1">IF(ROW(data!B170)&gt;singleSMA+2,IF(SIGN(data!B171-indicators!B171)&lt;&gt;SIGN(data!B170-indicators!B170),IF(SIGN(data!B171-indicators!B171)&gt;0,"BUY","SELL"),""),"")</f>
        <v/>
      </c>
      <c r="D172" s="11">
        <f ca="1">IF(ROW(data!B172)&gt;fastSMA,AVERAGE(OFFSET(data!B172,0,0,-fastSMA,1)),"")</f>
        <v>15.407000000000002</v>
      </c>
      <c r="E172" s="11">
        <f ca="1">IF(ROW(data!B172)&gt;slowSMA,AVERAGE(OFFSET(data!B172,0,0,-slowSMA,1)),"")</f>
        <v>17.682000000000002</v>
      </c>
      <c r="F172" s="11" t="str">
        <f ca="1">IF(ROW(data!B172)&gt;MAX(fastSMA,slowSMA)+2,IF(SIGN(D171-E171)&lt;&gt;SIGN(D170-E170),IF(SIGN(D171-E171)&gt;0,"BUY","SELL"),""),"")</f>
        <v/>
      </c>
      <c r="G172" s="11"/>
      <c r="H172" s="11">
        <f>(data!B172/data!B171)-1</f>
        <v>-5.2493438320210251E-3</v>
      </c>
      <c r="I172" s="11">
        <f t="shared" si="42"/>
        <v>0</v>
      </c>
      <c r="J172" s="11">
        <f t="shared" si="43"/>
        <v>5.2493438320210251E-3</v>
      </c>
      <c r="K172" s="11">
        <f ca="1">IF(ROW(data!B172)&gt;rsi+1,100-100/(1+AVERAGE(OFFSET(I172,0,0,-rsi,1))/AVERAGE(OFFSET(J172,0,0,-rsi,1))),"")</f>
        <v>54.117825591936551</v>
      </c>
      <c r="L172" s="11"/>
      <c r="M172" s="11">
        <f t="shared" si="44"/>
        <v>0.99475065616797897</v>
      </c>
      <c r="N172" s="11">
        <f t="shared" ca="1" si="45"/>
        <v>1.014725568942437</v>
      </c>
      <c r="S172" s="13" t="str">
        <f ca="1">pricein</f>
        <v/>
      </c>
      <c r="T172" s="13" t="str">
        <f ca="1">priceout</f>
        <v/>
      </c>
      <c r="U172" s="16" t="str">
        <f t="shared" ca="1" si="46"/>
        <v/>
      </c>
      <c r="V172" s="16" t="str">
        <f t="shared" ca="1" si="53"/>
        <v/>
      </c>
      <c r="W172" s="16" t="str">
        <f t="shared" ca="1" si="54"/>
        <v/>
      </c>
      <c r="X172" s="16">
        <f t="shared" ca="1" si="55"/>
        <v>0.9073529411764707</v>
      </c>
      <c r="Y172" s="16"/>
      <c r="Z172" s="13" t="str">
        <f ca="1">priceincross</f>
        <v/>
      </c>
      <c r="AA172" s="13" t="str">
        <f ca="1">priceoutcross</f>
        <v/>
      </c>
      <c r="AB172" s="13" t="str">
        <f t="shared" ca="1" si="47"/>
        <v/>
      </c>
      <c r="AC172" s="13" t="str">
        <f t="shared" ca="1" si="56"/>
        <v/>
      </c>
      <c r="AD172" s="13" t="str">
        <f t="shared" ca="1" si="57"/>
        <v/>
      </c>
      <c r="AE172" s="13">
        <f t="shared" ca="1" si="58"/>
        <v>0.89019607843137261</v>
      </c>
      <c r="AG172" s="32">
        <f ca="1">IF(ROW(data!B172)&gt;fib+1,MIN(OFFSET(data!B172,0,0,-fib,1)),"")</f>
        <v>13.03</v>
      </c>
      <c r="AH172" s="32">
        <f ca="1">IF(ROW(data!B172)&gt;fib+1,MAX(OFFSET(data!B172,0,0,-fib,1)),"")</f>
        <v>21.77</v>
      </c>
      <c r="AI172" s="32">
        <f t="shared" ca="1" si="48"/>
        <v>8.74</v>
      </c>
      <c r="AJ172" s="31">
        <f t="shared" ca="1" si="49"/>
        <v>15.092639999999999</v>
      </c>
      <c r="AK172" s="31">
        <f t="shared" ca="1" si="50"/>
        <v>16.368679999999998</v>
      </c>
      <c r="AL172" s="31">
        <f t="shared" ca="1" si="51"/>
        <v>17.399999999999999</v>
      </c>
      <c r="AM172" s="31">
        <f t="shared" ca="1" si="52"/>
        <v>18.431319999999999</v>
      </c>
      <c r="AO172" s="32">
        <f t="shared" ca="1" si="59"/>
        <v>0</v>
      </c>
      <c r="AP172" s="32">
        <f t="shared" ca="1" si="60"/>
        <v>0.10210696920583451</v>
      </c>
      <c r="AQ172" s="32">
        <f t="shared" ca="1" si="61"/>
        <v>0</v>
      </c>
      <c r="AR172" s="32">
        <f t="shared" ca="1" si="62"/>
        <v>0.12334801762114522</v>
      </c>
    </row>
    <row r="173" spans="1:44">
      <c r="A173" s="10">
        <v>37141</v>
      </c>
      <c r="B173" s="11">
        <f ca="1">IF(ROW(data!B173)&gt;singleSMA,AVERAGE(OFFSET(data!B173,0,0,-singleSMA,1)),"")</f>
        <v>17.621500000000001</v>
      </c>
      <c r="C173" s="11" t="str">
        <f ca="1">IF(ROW(data!B171)&gt;singleSMA+2,IF(SIGN(data!B172-indicators!B172)&lt;&gt;SIGN(data!B171-indicators!B171),IF(SIGN(data!B172-indicators!B172)&gt;0,"BUY","SELL"),""),"")</f>
        <v/>
      </c>
      <c r="D173" s="11">
        <f ca="1">IF(ROW(data!B173)&gt;fastSMA,AVERAGE(OFFSET(data!B173,0,0,-fastSMA,1)),"")</f>
        <v>15.4095</v>
      </c>
      <c r="E173" s="11">
        <f ca="1">IF(ROW(data!B173)&gt;slowSMA,AVERAGE(OFFSET(data!B173,0,0,-slowSMA,1)),"")</f>
        <v>17.621500000000001</v>
      </c>
      <c r="F173" s="11" t="str">
        <f ca="1">IF(ROW(data!B173)&gt;MAX(fastSMA,slowSMA)+2,IF(SIGN(D172-E172)&lt;&gt;SIGN(D171-E171),IF(SIGN(D172-E172)&gt;0,"BUY","SELL"),""),"")</f>
        <v/>
      </c>
      <c r="G173" s="11"/>
      <c r="H173" s="11">
        <f>(data!B173/data!B172)-1</f>
        <v>-1.1213720316622711E-2</v>
      </c>
      <c r="I173" s="11">
        <f t="shared" si="42"/>
        <v>0</v>
      </c>
      <c r="J173" s="11">
        <f t="shared" si="43"/>
        <v>1.1213720316622711E-2</v>
      </c>
      <c r="K173" s="11">
        <f ca="1">IF(ROW(data!B173)&gt;rsi+1,100-100/(1+AVERAGE(OFFSET(I173,0,0,-rsi,1))/AVERAGE(OFFSET(J173,0,0,-rsi,1))),"")</f>
        <v>51.192464889233854</v>
      </c>
      <c r="L173" s="11"/>
      <c r="M173" s="11">
        <f t="shared" si="44"/>
        <v>0.98878627968337729</v>
      </c>
      <c r="N173" s="11">
        <f t="shared" ca="1" si="45"/>
        <v>1.0033467202141908</v>
      </c>
      <c r="S173" s="13" t="str">
        <f ca="1">pricein</f>
        <v/>
      </c>
      <c r="T173" s="13" t="str">
        <f ca="1">priceout</f>
        <v/>
      </c>
      <c r="U173" s="16" t="str">
        <f t="shared" ca="1" si="46"/>
        <v/>
      </c>
      <c r="V173" s="16" t="str">
        <f t="shared" ca="1" si="53"/>
        <v/>
      </c>
      <c r="W173" s="16" t="str">
        <f t="shared" ca="1" si="54"/>
        <v/>
      </c>
      <c r="X173" s="16">
        <f t="shared" ca="1" si="55"/>
        <v>0.9073529411764707</v>
      </c>
      <c r="Y173" s="16"/>
      <c r="Z173" s="13" t="str">
        <f ca="1">priceincross</f>
        <v/>
      </c>
      <c r="AA173" s="13" t="str">
        <f ca="1">priceoutcross</f>
        <v/>
      </c>
      <c r="AB173" s="13" t="str">
        <f t="shared" ca="1" si="47"/>
        <v/>
      </c>
      <c r="AC173" s="13" t="str">
        <f t="shared" ca="1" si="56"/>
        <v/>
      </c>
      <c r="AD173" s="13" t="str">
        <f t="shared" ca="1" si="57"/>
        <v/>
      </c>
      <c r="AE173" s="13">
        <f t="shared" ca="1" si="58"/>
        <v>0.89019607843137261</v>
      </c>
      <c r="AG173" s="32">
        <f ca="1">IF(ROW(data!B173)&gt;fib+1,MIN(OFFSET(data!B173,0,0,-fib,1)),"")</f>
        <v>13.03</v>
      </c>
      <c r="AH173" s="32">
        <f ca="1">IF(ROW(data!B173)&gt;fib+1,MAX(OFFSET(data!B173,0,0,-fib,1)),"")</f>
        <v>21.77</v>
      </c>
      <c r="AI173" s="32">
        <f t="shared" ca="1" si="48"/>
        <v>8.74</v>
      </c>
      <c r="AJ173" s="31">
        <f t="shared" ca="1" si="49"/>
        <v>15.092639999999999</v>
      </c>
      <c r="AK173" s="31">
        <f t="shared" ca="1" si="50"/>
        <v>16.368679999999998</v>
      </c>
      <c r="AL173" s="31">
        <f t="shared" ca="1" si="51"/>
        <v>17.399999999999999</v>
      </c>
      <c r="AM173" s="31">
        <f t="shared" ca="1" si="52"/>
        <v>18.431319999999999</v>
      </c>
      <c r="AO173" s="32">
        <f t="shared" ca="1" si="59"/>
        <v>0</v>
      </c>
      <c r="AP173" s="32">
        <f t="shared" ca="1" si="60"/>
        <v>0.10210696920583451</v>
      </c>
      <c r="AQ173" s="32">
        <f t="shared" ca="1" si="61"/>
        <v>0</v>
      </c>
      <c r="AR173" s="32">
        <f t="shared" ca="1" si="62"/>
        <v>0.12334801762114522</v>
      </c>
    </row>
    <row r="174" spans="1:44">
      <c r="A174" s="10">
        <v>37144</v>
      </c>
      <c r="B174" s="11">
        <f ca="1">IF(ROW(data!B174)&gt;singleSMA,AVERAGE(OFFSET(data!B174,0,0,-singleSMA,1)),"")</f>
        <v>17.548300000000001</v>
      </c>
      <c r="C174" s="11" t="str">
        <f ca="1">IF(ROW(data!B172)&gt;singleSMA+2,IF(SIGN(data!B173-indicators!B173)&lt;&gt;SIGN(data!B172-indicators!B172),IF(SIGN(data!B173-indicators!B173)&gt;0,"BUY","SELL"),""),"")</f>
        <v/>
      </c>
      <c r="D174" s="11">
        <f ca="1">IF(ROW(data!B174)&gt;fastSMA,AVERAGE(OFFSET(data!B174,0,0,-fastSMA,1)),"")</f>
        <v>15.394</v>
      </c>
      <c r="E174" s="11">
        <f ca="1">IF(ROW(data!B174)&gt;slowSMA,AVERAGE(OFFSET(data!B174,0,0,-slowSMA,1)),"")</f>
        <v>17.548300000000001</v>
      </c>
      <c r="F174" s="11" t="str">
        <f ca="1">IF(ROW(data!B174)&gt;MAX(fastSMA,slowSMA)+2,IF(SIGN(D173-E173)&lt;&gt;SIGN(D172-E172),IF(SIGN(D173-E173)&gt;0,"BUY","SELL"),""),"")</f>
        <v/>
      </c>
      <c r="G174" s="11"/>
      <c r="H174" s="11">
        <f>(data!B174/data!B173)-1</f>
        <v>-3.6024016010673843E-2</v>
      </c>
      <c r="I174" s="11">
        <f t="shared" si="42"/>
        <v>0</v>
      </c>
      <c r="J174" s="11">
        <f t="shared" si="43"/>
        <v>3.6024016010673843E-2</v>
      </c>
      <c r="K174" s="11">
        <f ca="1">IF(ROW(data!B174)&gt;rsi+1,100-100/(1+AVERAGE(OFFSET(I174,0,0,-rsi,1))/AVERAGE(OFFSET(J174,0,0,-rsi,1))),"")</f>
        <v>45.88887095829871</v>
      </c>
      <c r="L174" s="11"/>
      <c r="M174" s="11">
        <f t="shared" si="44"/>
        <v>0.96397598398932616</v>
      </c>
      <c r="N174" s="11">
        <f t="shared" ca="1" si="45"/>
        <v>0.97899728997290036</v>
      </c>
      <c r="S174" s="13" t="str">
        <f ca="1">pricein</f>
        <v/>
      </c>
      <c r="T174" s="13" t="str">
        <f ca="1">priceout</f>
        <v/>
      </c>
      <c r="U174" s="16" t="str">
        <f t="shared" ca="1" si="46"/>
        <v/>
      </c>
      <c r="V174" s="16" t="str">
        <f t="shared" ca="1" si="53"/>
        <v/>
      </c>
      <c r="W174" s="16" t="str">
        <f t="shared" ca="1" si="54"/>
        <v/>
      </c>
      <c r="X174" s="16">
        <f t="shared" ca="1" si="55"/>
        <v>0.9073529411764707</v>
      </c>
      <c r="Y174" s="16"/>
      <c r="Z174" s="13" t="str">
        <f ca="1">priceincross</f>
        <v/>
      </c>
      <c r="AA174" s="13" t="str">
        <f ca="1">priceoutcross</f>
        <v/>
      </c>
      <c r="AB174" s="13" t="str">
        <f t="shared" ca="1" si="47"/>
        <v/>
      </c>
      <c r="AC174" s="13" t="str">
        <f t="shared" ca="1" si="56"/>
        <v/>
      </c>
      <c r="AD174" s="13" t="str">
        <f t="shared" ca="1" si="57"/>
        <v/>
      </c>
      <c r="AE174" s="13">
        <f t="shared" ca="1" si="58"/>
        <v>0.89019607843137261</v>
      </c>
      <c r="AG174" s="32">
        <f ca="1">IF(ROW(data!B174)&gt;fib+1,MIN(OFFSET(data!B174,0,0,-fib,1)),"")</f>
        <v>13.03</v>
      </c>
      <c r="AH174" s="32">
        <f ca="1">IF(ROW(data!B174)&gt;fib+1,MAX(OFFSET(data!B174,0,0,-fib,1)),"")</f>
        <v>21.77</v>
      </c>
      <c r="AI174" s="32">
        <f t="shared" ca="1" si="48"/>
        <v>8.74</v>
      </c>
      <c r="AJ174" s="31">
        <f t="shared" ca="1" si="49"/>
        <v>15.092639999999999</v>
      </c>
      <c r="AK174" s="31">
        <f t="shared" ca="1" si="50"/>
        <v>16.368679999999998</v>
      </c>
      <c r="AL174" s="31">
        <f t="shared" ca="1" si="51"/>
        <v>17.399999999999999</v>
      </c>
      <c r="AM174" s="31">
        <f t="shared" ca="1" si="52"/>
        <v>18.431319999999999</v>
      </c>
      <c r="AO174" s="32">
        <f t="shared" ca="1" si="59"/>
        <v>0</v>
      </c>
      <c r="AP174" s="32">
        <f t="shared" ca="1" si="60"/>
        <v>0.10210696920583451</v>
      </c>
      <c r="AQ174" s="32">
        <f t="shared" ca="1" si="61"/>
        <v>0</v>
      </c>
      <c r="AR174" s="32">
        <f t="shared" ca="1" si="62"/>
        <v>0.12334801762114522</v>
      </c>
    </row>
    <row r="175" spans="1:44">
      <c r="A175" s="10">
        <v>37145</v>
      </c>
      <c r="B175" s="11">
        <f ca="1">IF(ROW(data!B175)&gt;singleSMA,AVERAGE(OFFSET(data!B175,0,0,-singleSMA,1)),"")</f>
        <v>17.476499999999998</v>
      </c>
      <c r="C175" s="11" t="str">
        <f ca="1">IF(ROW(data!B173)&gt;singleSMA+2,IF(SIGN(data!B174-indicators!B174)&lt;&gt;SIGN(data!B173-indicators!B173),IF(SIGN(data!B174-indicators!B174)&gt;0,"BUY","SELL"),""),"")</f>
        <v/>
      </c>
      <c r="D175" s="11">
        <f ca="1">IF(ROW(data!B175)&gt;fastSMA,AVERAGE(OFFSET(data!B175,0,0,-fastSMA,1)),"")</f>
        <v>15.376499999999998</v>
      </c>
      <c r="E175" s="11">
        <f ca="1">IF(ROW(data!B175)&gt;slowSMA,AVERAGE(OFFSET(data!B175,0,0,-slowSMA,1)),"")</f>
        <v>17.476499999999998</v>
      </c>
      <c r="F175" s="11" t="str">
        <f ca="1">IF(ROW(data!B175)&gt;MAX(fastSMA,slowSMA)+2,IF(SIGN(D174-E174)&lt;&gt;SIGN(D173-E173),IF(SIGN(D174-E174)&gt;0,"BUY","SELL"),""),"")</f>
        <v/>
      </c>
      <c r="G175" s="11"/>
      <c r="H175" s="11">
        <f>(data!B175/data!B174)-1</f>
        <v>0</v>
      </c>
      <c r="I175" s="11">
        <f t="shared" si="42"/>
        <v>0</v>
      </c>
      <c r="J175" s="11">
        <f t="shared" si="43"/>
        <v>0</v>
      </c>
      <c r="K175" s="11">
        <f ca="1">IF(ROW(data!B175)&gt;rsi+1,100-100/(1+AVERAGE(OFFSET(I175,0,0,-rsi,1))/AVERAGE(OFFSET(J175,0,0,-rsi,1))),"")</f>
        <v>45.247710674650605</v>
      </c>
      <c r="L175" s="11"/>
      <c r="M175" s="11">
        <f t="shared" si="44"/>
        <v>1</v>
      </c>
      <c r="N175" s="11">
        <f t="shared" ca="1" si="45"/>
        <v>0.97635135135135165</v>
      </c>
      <c r="S175" s="13" t="str">
        <f ca="1">pricein</f>
        <v/>
      </c>
      <c r="T175" s="13" t="str">
        <f ca="1">priceout</f>
        <v/>
      </c>
      <c r="U175" s="16" t="str">
        <f t="shared" ca="1" si="46"/>
        <v/>
      </c>
      <c r="V175" s="16" t="str">
        <f t="shared" ca="1" si="53"/>
        <v/>
      </c>
      <c r="W175" s="16" t="str">
        <f t="shared" ca="1" si="54"/>
        <v/>
      </c>
      <c r="X175" s="16">
        <f t="shared" ca="1" si="55"/>
        <v>0.9073529411764707</v>
      </c>
      <c r="Y175" s="16"/>
      <c r="Z175" s="13" t="str">
        <f ca="1">priceincross</f>
        <v/>
      </c>
      <c r="AA175" s="13" t="str">
        <f ca="1">priceoutcross</f>
        <v/>
      </c>
      <c r="AB175" s="13" t="str">
        <f t="shared" ca="1" si="47"/>
        <v/>
      </c>
      <c r="AC175" s="13" t="str">
        <f t="shared" ca="1" si="56"/>
        <v/>
      </c>
      <c r="AD175" s="13" t="str">
        <f t="shared" ca="1" si="57"/>
        <v/>
      </c>
      <c r="AE175" s="13">
        <f t="shared" ca="1" si="58"/>
        <v>0.89019607843137261</v>
      </c>
      <c r="AG175" s="32">
        <f ca="1">IF(ROW(data!B175)&gt;fib+1,MIN(OFFSET(data!B175,0,0,-fib,1)),"")</f>
        <v>13.03</v>
      </c>
      <c r="AH175" s="32">
        <f ca="1">IF(ROW(data!B175)&gt;fib+1,MAX(OFFSET(data!B175,0,0,-fib,1)),"")</f>
        <v>21.77</v>
      </c>
      <c r="AI175" s="32">
        <f t="shared" ca="1" si="48"/>
        <v>8.74</v>
      </c>
      <c r="AJ175" s="31">
        <f t="shared" ca="1" si="49"/>
        <v>15.092639999999999</v>
      </c>
      <c r="AK175" s="31">
        <f t="shared" ca="1" si="50"/>
        <v>16.368679999999998</v>
      </c>
      <c r="AL175" s="31">
        <f t="shared" ca="1" si="51"/>
        <v>17.399999999999999</v>
      </c>
      <c r="AM175" s="31">
        <f t="shared" ca="1" si="52"/>
        <v>18.431319999999999</v>
      </c>
      <c r="AO175" s="32">
        <f t="shared" ca="1" si="59"/>
        <v>0</v>
      </c>
      <c r="AP175" s="32">
        <f t="shared" ca="1" si="60"/>
        <v>0.10210696920583451</v>
      </c>
      <c r="AQ175" s="32">
        <f t="shared" ca="1" si="61"/>
        <v>0</v>
      </c>
      <c r="AR175" s="32">
        <f t="shared" ca="1" si="62"/>
        <v>0.12334801762114522</v>
      </c>
    </row>
    <row r="176" spans="1:44">
      <c r="A176" s="10">
        <v>37146</v>
      </c>
      <c r="B176" s="11">
        <f ca="1">IF(ROW(data!B176)&gt;singleSMA,AVERAGE(OFFSET(data!B176,0,0,-singleSMA,1)),"")</f>
        <v>17.392900000000001</v>
      </c>
      <c r="C176" s="11" t="str">
        <f ca="1">IF(ROW(data!B174)&gt;singleSMA+2,IF(SIGN(data!B175-indicators!B175)&lt;&gt;SIGN(data!B174-indicators!B174),IF(SIGN(data!B175-indicators!B175)&gt;0,"BUY","SELL"),""),"")</f>
        <v/>
      </c>
      <c r="D176" s="11">
        <f ca="1">IF(ROW(data!B176)&gt;fastSMA,AVERAGE(OFFSET(data!B176,0,0,-fastSMA,1)),"")</f>
        <v>15.288999999999998</v>
      </c>
      <c r="E176" s="11">
        <f ca="1">IF(ROW(data!B176)&gt;slowSMA,AVERAGE(OFFSET(data!B176,0,0,-slowSMA,1)),"")</f>
        <v>17.392900000000001</v>
      </c>
      <c r="F176" s="11" t="str">
        <f ca="1">IF(ROW(data!B176)&gt;MAX(fastSMA,slowSMA)+2,IF(SIGN(D175-E175)&lt;&gt;SIGN(D174-E174),IF(SIGN(D175-E175)&gt;0,"BUY","SELL"),""),"")</f>
        <v/>
      </c>
      <c r="G176" s="11"/>
      <c r="H176" s="11">
        <f>(data!B176/data!B175)-1</f>
        <v>-7.9584775086505077E-2</v>
      </c>
      <c r="I176" s="11">
        <f t="shared" si="42"/>
        <v>0</v>
      </c>
      <c r="J176" s="11">
        <f t="shared" si="43"/>
        <v>7.9584775086505077E-2</v>
      </c>
      <c r="K176" s="11">
        <f ca="1">IF(ROW(data!B176)&gt;rsi+1,100-100/(1+AVERAGE(OFFSET(I176,0,0,-rsi,1))/AVERAGE(OFFSET(J176,0,0,-rsi,1))),"")</f>
        <v>29.71653487722071</v>
      </c>
      <c r="L176" s="11"/>
      <c r="M176" s="11">
        <f t="shared" si="44"/>
        <v>0.92041522491349492</v>
      </c>
      <c r="N176" s="11">
        <f t="shared" ca="1" si="45"/>
        <v>0.88372093023255782</v>
      </c>
      <c r="S176" s="13" t="str">
        <f ca="1">pricein</f>
        <v/>
      </c>
      <c r="T176" s="13" t="str">
        <f ca="1">priceout</f>
        <v/>
      </c>
      <c r="U176" s="16" t="str">
        <f t="shared" ca="1" si="46"/>
        <v/>
      </c>
      <c r="V176" s="16" t="str">
        <f t="shared" ca="1" si="53"/>
        <v/>
      </c>
      <c r="W176" s="16" t="str">
        <f t="shared" ca="1" si="54"/>
        <v/>
      </c>
      <c r="X176" s="16">
        <f t="shared" ca="1" si="55"/>
        <v>0.9073529411764707</v>
      </c>
      <c r="Y176" s="16"/>
      <c r="Z176" s="13" t="str">
        <f ca="1">priceincross</f>
        <v/>
      </c>
      <c r="AA176" s="13" t="str">
        <f ca="1">priceoutcross</f>
        <v/>
      </c>
      <c r="AB176" s="13" t="str">
        <f t="shared" ca="1" si="47"/>
        <v/>
      </c>
      <c r="AC176" s="13" t="str">
        <f t="shared" ca="1" si="56"/>
        <v/>
      </c>
      <c r="AD176" s="13" t="str">
        <f t="shared" ca="1" si="57"/>
        <v/>
      </c>
      <c r="AE176" s="13">
        <f t="shared" ca="1" si="58"/>
        <v>0.89019607843137261</v>
      </c>
      <c r="AG176" s="32">
        <f ca="1">IF(ROW(data!B176)&gt;fib+1,MIN(OFFSET(data!B176,0,0,-fib,1)),"")</f>
        <v>13.03</v>
      </c>
      <c r="AH176" s="32">
        <f ca="1">IF(ROW(data!B176)&gt;fib+1,MAX(OFFSET(data!B176,0,0,-fib,1)),"")</f>
        <v>21.77</v>
      </c>
      <c r="AI176" s="32">
        <f t="shared" ca="1" si="48"/>
        <v>8.74</v>
      </c>
      <c r="AJ176" s="31">
        <f t="shared" ca="1" si="49"/>
        <v>15.092639999999999</v>
      </c>
      <c r="AK176" s="31">
        <f t="shared" ca="1" si="50"/>
        <v>16.368679999999998</v>
      </c>
      <c r="AL176" s="31">
        <f t="shared" ca="1" si="51"/>
        <v>17.399999999999999</v>
      </c>
      <c r="AM176" s="31">
        <f t="shared" ca="1" si="52"/>
        <v>18.431319999999999</v>
      </c>
      <c r="AO176" s="32">
        <f t="shared" ca="1" si="59"/>
        <v>0</v>
      </c>
      <c r="AP176" s="32">
        <f t="shared" ca="1" si="60"/>
        <v>0.10210696920583451</v>
      </c>
      <c r="AQ176" s="32">
        <f t="shared" ca="1" si="61"/>
        <v>0</v>
      </c>
      <c r="AR176" s="32">
        <f t="shared" ca="1" si="62"/>
        <v>0.12334801762114522</v>
      </c>
    </row>
    <row r="177" spans="1:44">
      <c r="A177" s="10">
        <v>37147</v>
      </c>
      <c r="B177" s="11">
        <f ca="1">IF(ROW(data!B177)&gt;singleSMA,AVERAGE(OFFSET(data!B177,0,0,-singleSMA,1)),"")</f>
        <v>17.3108</v>
      </c>
      <c r="C177" s="11" t="str">
        <f ca="1">IF(ROW(data!B175)&gt;singleSMA+2,IF(SIGN(data!B176-indicators!B176)&lt;&gt;SIGN(data!B175-indicators!B175),IF(SIGN(data!B176-indicators!B176)&gt;0,"BUY","SELL"),""),"")</f>
        <v/>
      </c>
      <c r="D177" s="11">
        <f ca="1">IF(ROW(data!B177)&gt;fastSMA,AVERAGE(OFFSET(data!B177,0,0,-fastSMA,1)),"")</f>
        <v>15.187000000000003</v>
      </c>
      <c r="E177" s="11">
        <f ca="1">IF(ROW(data!B177)&gt;slowSMA,AVERAGE(OFFSET(data!B177,0,0,-slowSMA,1)),"")</f>
        <v>17.3108</v>
      </c>
      <c r="F177" s="11" t="str">
        <f ca="1">IF(ROW(data!B177)&gt;MAX(fastSMA,slowSMA)+2,IF(SIGN(D176-E176)&lt;&gt;SIGN(D175-E175),IF(SIGN(D176-E176)&gt;0,"BUY","SELL"),""),"")</f>
        <v/>
      </c>
      <c r="G177" s="11"/>
      <c r="H177" s="11">
        <f>(data!B177/data!B176)-1</f>
        <v>3.759398496240518E-3</v>
      </c>
      <c r="I177" s="11">
        <f t="shared" si="42"/>
        <v>3.759398496240518E-3</v>
      </c>
      <c r="J177" s="11">
        <f t="shared" si="43"/>
        <v>0</v>
      </c>
      <c r="K177" s="11">
        <f ca="1">IF(ROW(data!B177)&gt;rsi+1,100-100/(1+AVERAGE(OFFSET(I177,0,0,-rsi,1))/AVERAGE(OFFSET(J177,0,0,-rsi,1))),"")</f>
        <v>24.860719668860014</v>
      </c>
      <c r="L177" s="11"/>
      <c r="M177" s="11">
        <f t="shared" si="44"/>
        <v>1.0037593984962405</v>
      </c>
      <c r="N177" s="11">
        <f t="shared" ca="1" si="45"/>
        <v>0.86744639376218335</v>
      </c>
      <c r="S177" s="13" t="str">
        <f ca="1">pricein</f>
        <v/>
      </c>
      <c r="T177" s="13" t="str">
        <f ca="1">priceout</f>
        <v/>
      </c>
      <c r="U177" s="16" t="str">
        <f t="shared" ca="1" si="46"/>
        <v/>
      </c>
      <c r="V177" s="16" t="str">
        <f t="shared" ca="1" si="53"/>
        <v/>
      </c>
      <c r="W177" s="16" t="str">
        <f t="shared" ca="1" si="54"/>
        <v/>
      </c>
      <c r="X177" s="16">
        <f t="shared" ca="1" si="55"/>
        <v>0.9073529411764707</v>
      </c>
      <c r="Y177" s="16"/>
      <c r="Z177" s="13" t="str">
        <f ca="1">priceincross</f>
        <v/>
      </c>
      <c r="AA177" s="13" t="str">
        <f ca="1">priceoutcross</f>
        <v/>
      </c>
      <c r="AB177" s="13" t="str">
        <f t="shared" ca="1" si="47"/>
        <v/>
      </c>
      <c r="AC177" s="13" t="str">
        <f t="shared" ca="1" si="56"/>
        <v/>
      </c>
      <c r="AD177" s="13" t="str">
        <f t="shared" ca="1" si="57"/>
        <v/>
      </c>
      <c r="AE177" s="13">
        <f t="shared" ca="1" si="58"/>
        <v>0.89019607843137261</v>
      </c>
      <c r="AG177" s="32">
        <f ca="1">IF(ROW(data!B177)&gt;fib+1,MIN(OFFSET(data!B177,0,0,-fib,1)),"")</f>
        <v>13.03</v>
      </c>
      <c r="AH177" s="32">
        <f ca="1">IF(ROW(data!B177)&gt;fib+1,MAX(OFFSET(data!B177,0,0,-fib,1)),"")</f>
        <v>21.77</v>
      </c>
      <c r="AI177" s="32">
        <f t="shared" ca="1" si="48"/>
        <v>8.74</v>
      </c>
      <c r="AJ177" s="31">
        <f t="shared" ca="1" si="49"/>
        <v>15.092639999999999</v>
      </c>
      <c r="AK177" s="31">
        <f t="shared" ca="1" si="50"/>
        <v>16.368679999999998</v>
      </c>
      <c r="AL177" s="31">
        <f t="shared" ca="1" si="51"/>
        <v>17.399999999999999</v>
      </c>
      <c r="AM177" s="31">
        <f t="shared" ca="1" si="52"/>
        <v>18.431319999999999</v>
      </c>
      <c r="AO177" s="32">
        <f t="shared" ca="1" si="59"/>
        <v>0</v>
      </c>
      <c r="AP177" s="32">
        <f t="shared" ca="1" si="60"/>
        <v>0.10210696920583451</v>
      </c>
      <c r="AQ177" s="32">
        <f t="shared" ca="1" si="61"/>
        <v>0</v>
      </c>
      <c r="AR177" s="32">
        <f t="shared" ca="1" si="62"/>
        <v>0.12334801762114522</v>
      </c>
    </row>
    <row r="178" spans="1:44">
      <c r="A178" s="10">
        <v>37148</v>
      </c>
      <c r="B178" s="11">
        <f ca="1">IF(ROW(data!B178)&gt;singleSMA,AVERAGE(OFFSET(data!B178,0,0,-singleSMA,1)),"")</f>
        <v>17.226400000000002</v>
      </c>
      <c r="C178" s="11" t="str">
        <f ca="1">IF(ROW(data!B176)&gt;singleSMA+2,IF(SIGN(data!B177-indicators!B177)&lt;&gt;SIGN(data!B176-indicators!B176),IF(SIGN(data!B177-indicators!B177)&gt;0,"BUY","SELL"),""),"")</f>
        <v/>
      </c>
      <c r="D178" s="11">
        <f ca="1">IF(ROW(data!B178)&gt;fastSMA,AVERAGE(OFFSET(data!B178,0,0,-fastSMA,1)),"")</f>
        <v>15.053500000000003</v>
      </c>
      <c r="E178" s="11">
        <f ca="1">IF(ROW(data!B178)&gt;slowSMA,AVERAGE(OFFSET(data!B178,0,0,-slowSMA,1)),"")</f>
        <v>17.226400000000002</v>
      </c>
      <c r="F178" s="11" t="str">
        <f ca="1">IF(ROW(data!B178)&gt;MAX(fastSMA,slowSMA)+2,IF(SIGN(D177-E177)&lt;&gt;SIGN(D176-E176),IF(SIGN(D177-E177)&gt;0,"BUY","SELL"),""),"")</f>
        <v/>
      </c>
      <c r="G178" s="11"/>
      <c r="H178" s="11">
        <f>(data!B178/data!B177)-1</f>
        <v>-5.1685393258426915E-2</v>
      </c>
      <c r="I178" s="11">
        <f t="shared" si="42"/>
        <v>0</v>
      </c>
      <c r="J178" s="11">
        <f t="shared" si="43"/>
        <v>5.1685393258426915E-2</v>
      </c>
      <c r="K178" s="11">
        <f ca="1">IF(ROW(data!B178)&gt;rsi+1,100-100/(1+AVERAGE(OFFSET(I178,0,0,-rsi,1))/AVERAGE(OFFSET(J178,0,0,-rsi,1))),"")</f>
        <v>21.152375074786249</v>
      </c>
      <c r="L178" s="11"/>
      <c r="M178" s="11">
        <f t="shared" si="44"/>
        <v>0.94831460674157309</v>
      </c>
      <c r="N178" s="11">
        <f t="shared" ca="1" si="45"/>
        <v>0.82583170254403138</v>
      </c>
      <c r="S178" s="13" t="str">
        <f ca="1">pricein</f>
        <v/>
      </c>
      <c r="T178" s="13" t="str">
        <f ca="1">priceout</f>
        <v/>
      </c>
      <c r="U178" s="16" t="str">
        <f t="shared" ca="1" si="46"/>
        <v/>
      </c>
      <c r="V178" s="16" t="str">
        <f t="shared" ca="1" si="53"/>
        <v/>
      </c>
      <c r="W178" s="16" t="str">
        <f t="shared" ca="1" si="54"/>
        <v/>
      </c>
      <c r="X178" s="16">
        <f t="shared" ca="1" si="55"/>
        <v>0.9073529411764707</v>
      </c>
      <c r="Y178" s="16"/>
      <c r="Z178" s="13" t="str">
        <f ca="1">priceincross</f>
        <v/>
      </c>
      <c r="AA178" s="13" t="str">
        <f ca="1">priceoutcross</f>
        <v/>
      </c>
      <c r="AB178" s="13" t="str">
        <f t="shared" ca="1" si="47"/>
        <v/>
      </c>
      <c r="AC178" s="13" t="str">
        <f t="shared" ca="1" si="56"/>
        <v/>
      </c>
      <c r="AD178" s="13" t="str">
        <f t="shared" ca="1" si="57"/>
        <v/>
      </c>
      <c r="AE178" s="13">
        <f t="shared" ca="1" si="58"/>
        <v>0.89019607843137261</v>
      </c>
      <c r="AG178" s="32">
        <f ca="1">IF(ROW(data!B178)&gt;fib+1,MIN(OFFSET(data!B178,0,0,-fib,1)),"")</f>
        <v>12.66</v>
      </c>
      <c r="AH178" s="32">
        <f ca="1">IF(ROW(data!B178)&gt;fib+1,MAX(OFFSET(data!B178,0,0,-fib,1)),"")</f>
        <v>21.77</v>
      </c>
      <c r="AI178" s="32">
        <f t="shared" ca="1" si="48"/>
        <v>9.11</v>
      </c>
      <c r="AJ178" s="31">
        <f t="shared" ca="1" si="49"/>
        <v>14.80996</v>
      </c>
      <c r="AK178" s="31">
        <f t="shared" ca="1" si="50"/>
        <v>16.14002</v>
      </c>
      <c r="AL178" s="31">
        <f t="shared" ca="1" si="51"/>
        <v>17.215</v>
      </c>
      <c r="AM178" s="31">
        <f t="shared" ca="1" si="52"/>
        <v>18.28998</v>
      </c>
      <c r="AO178" s="32">
        <f t="shared" ca="1" si="59"/>
        <v>0</v>
      </c>
      <c r="AP178" s="32">
        <f t="shared" ca="1" si="60"/>
        <v>0.10210696920583451</v>
      </c>
      <c r="AQ178" s="32">
        <f t="shared" ca="1" si="61"/>
        <v>0</v>
      </c>
      <c r="AR178" s="32">
        <f t="shared" ca="1" si="62"/>
        <v>0.12334801762114522</v>
      </c>
    </row>
    <row r="179" spans="1:44">
      <c r="A179" s="10">
        <v>37151</v>
      </c>
      <c r="B179" s="11">
        <f ca="1">IF(ROW(data!B179)&gt;singleSMA,AVERAGE(OFFSET(data!B179,0,0,-singleSMA,1)),"")</f>
        <v>17.137799999999999</v>
      </c>
      <c r="C179" s="11" t="str">
        <f ca="1">IF(ROW(data!B177)&gt;singleSMA+2,IF(SIGN(data!B178-indicators!B178)&lt;&gt;SIGN(data!B177-indicators!B177),IF(SIGN(data!B178-indicators!B178)&gt;0,"BUY","SELL"),""),"")</f>
        <v/>
      </c>
      <c r="D179" s="11">
        <f ca="1">IF(ROW(data!B179)&gt;fastSMA,AVERAGE(OFFSET(data!B179,0,0,-fastSMA,1)),"")</f>
        <v>14.897499999999999</v>
      </c>
      <c r="E179" s="11">
        <f ca="1">IF(ROW(data!B179)&gt;slowSMA,AVERAGE(OFFSET(data!B179,0,0,-slowSMA,1)),"")</f>
        <v>17.137799999999999</v>
      </c>
      <c r="F179" s="11" t="str">
        <f ca="1">IF(ROW(data!B179)&gt;MAX(fastSMA,slowSMA)+2,IF(SIGN(D178-E178)&lt;&gt;SIGN(D177-E177),IF(SIGN(D178-E178)&gt;0,"BUY","SELL"),""),"")</f>
        <v/>
      </c>
      <c r="G179" s="11"/>
      <c r="H179" s="11">
        <f>(data!B179/data!B178)-1</f>
        <v>-2.5276461295418717E-2</v>
      </c>
      <c r="I179" s="11">
        <f t="shared" si="42"/>
        <v>0</v>
      </c>
      <c r="J179" s="11">
        <f t="shared" si="43"/>
        <v>2.5276461295418717E-2</v>
      </c>
      <c r="K179" s="11">
        <f ca="1">IF(ROW(data!B179)&gt;rsi+1,100-100/(1+AVERAGE(OFFSET(I179,0,0,-rsi,1))/AVERAGE(OFFSET(J179,0,0,-rsi,1))),"")</f>
        <v>17.583450341326568</v>
      </c>
      <c r="L179" s="11"/>
      <c r="M179" s="11">
        <f t="shared" si="44"/>
        <v>0.97472353870458128</v>
      </c>
      <c r="N179" s="11">
        <f t="shared" ca="1" si="45"/>
        <v>0.79818887451487719</v>
      </c>
      <c r="S179" s="13" t="str">
        <f ca="1">pricein</f>
        <v/>
      </c>
      <c r="T179" s="13" t="str">
        <f ca="1">priceout</f>
        <v/>
      </c>
      <c r="U179" s="16" t="str">
        <f t="shared" ca="1" si="46"/>
        <v/>
      </c>
      <c r="V179" s="16" t="str">
        <f t="shared" ca="1" si="53"/>
        <v/>
      </c>
      <c r="W179" s="16" t="str">
        <f t="shared" ca="1" si="54"/>
        <v/>
      </c>
      <c r="X179" s="16">
        <f t="shared" ca="1" si="55"/>
        <v>0.9073529411764707</v>
      </c>
      <c r="Y179" s="16"/>
      <c r="Z179" s="13" t="str">
        <f ca="1">priceincross</f>
        <v/>
      </c>
      <c r="AA179" s="13" t="str">
        <f ca="1">priceoutcross</f>
        <v/>
      </c>
      <c r="AB179" s="13" t="str">
        <f t="shared" ca="1" si="47"/>
        <v/>
      </c>
      <c r="AC179" s="13" t="str">
        <f t="shared" ca="1" si="56"/>
        <v/>
      </c>
      <c r="AD179" s="13" t="str">
        <f t="shared" ca="1" si="57"/>
        <v/>
      </c>
      <c r="AE179" s="13">
        <f t="shared" ca="1" si="58"/>
        <v>0.89019607843137261</v>
      </c>
      <c r="AG179" s="32">
        <f ca="1">IF(ROW(data!B179)&gt;fib+1,MIN(OFFSET(data!B179,0,0,-fib,1)),"")</f>
        <v>12.34</v>
      </c>
      <c r="AH179" s="32">
        <f ca="1">IF(ROW(data!B179)&gt;fib+1,MAX(OFFSET(data!B179,0,0,-fib,1)),"")</f>
        <v>21.77</v>
      </c>
      <c r="AI179" s="32">
        <f t="shared" ca="1" si="48"/>
        <v>9.43</v>
      </c>
      <c r="AJ179" s="31">
        <f t="shared" ca="1" si="49"/>
        <v>14.565479999999999</v>
      </c>
      <c r="AK179" s="31">
        <f t="shared" ca="1" si="50"/>
        <v>15.942259999999999</v>
      </c>
      <c r="AL179" s="31">
        <f t="shared" ca="1" si="51"/>
        <v>17.055</v>
      </c>
      <c r="AM179" s="31">
        <f t="shared" ca="1" si="52"/>
        <v>18.167739999999998</v>
      </c>
      <c r="AO179" s="32">
        <f t="shared" ca="1" si="59"/>
        <v>0</v>
      </c>
      <c r="AP179" s="32">
        <f t="shared" ca="1" si="60"/>
        <v>0.10210696920583451</v>
      </c>
      <c r="AQ179" s="32">
        <f t="shared" ca="1" si="61"/>
        <v>0</v>
      </c>
      <c r="AR179" s="32">
        <f t="shared" ca="1" si="62"/>
        <v>0.12334801762114522</v>
      </c>
    </row>
    <row r="180" spans="1:44">
      <c r="A180" s="10">
        <v>37152</v>
      </c>
      <c r="B180" s="11">
        <f ca="1">IF(ROW(data!B180)&gt;singleSMA,AVERAGE(OFFSET(data!B180,0,0,-singleSMA,1)),"")</f>
        <v>17.046000000000003</v>
      </c>
      <c r="C180" s="11" t="str">
        <f ca="1">IF(ROW(data!B178)&gt;singleSMA+2,IF(SIGN(data!B179-indicators!B179)&lt;&gt;SIGN(data!B178-indicators!B178),IF(SIGN(data!B179-indicators!B179)&gt;0,"BUY","SELL"),""),"")</f>
        <v/>
      </c>
      <c r="D180" s="11">
        <f ca="1">IF(ROW(data!B180)&gt;fastSMA,AVERAGE(OFFSET(data!B180,0,0,-fastSMA,1)),"")</f>
        <v>14.736000000000001</v>
      </c>
      <c r="E180" s="11">
        <f ca="1">IF(ROW(data!B180)&gt;slowSMA,AVERAGE(OFFSET(data!B180,0,0,-slowSMA,1)),"")</f>
        <v>17.046000000000003</v>
      </c>
      <c r="F180" s="11" t="str">
        <f ca="1">IF(ROW(data!B180)&gt;MAX(fastSMA,slowSMA)+2,IF(SIGN(D179-E179)&lt;&gt;SIGN(D178-E178),IF(SIGN(D179-E179)&gt;0,"BUY","SELL"),""),"")</f>
        <v/>
      </c>
      <c r="G180" s="11"/>
      <c r="H180" s="11">
        <f>(data!B180/data!B179)-1</f>
        <v>-2.3500810372771408E-2</v>
      </c>
      <c r="I180" s="11">
        <f t="shared" si="42"/>
        <v>0</v>
      </c>
      <c r="J180" s="11">
        <f t="shared" si="43"/>
        <v>2.3500810372771408E-2</v>
      </c>
      <c r="K180" s="11">
        <f ca="1">IF(ROW(data!B180)&gt;rsi+1,100-100/(1+AVERAGE(OFFSET(I180,0,0,-rsi,1))/AVERAGE(OFFSET(J180,0,0,-rsi,1))),"")</f>
        <v>16.986051091337401</v>
      </c>
      <c r="L180" s="11"/>
      <c r="M180" s="11">
        <f t="shared" si="44"/>
        <v>0.97649918962722859</v>
      </c>
      <c r="N180" s="11">
        <f t="shared" ca="1" si="45"/>
        <v>0.788612565445026</v>
      </c>
      <c r="S180" s="13" t="str">
        <f ca="1">pricein</f>
        <v/>
      </c>
      <c r="T180" s="13" t="str">
        <f ca="1">priceout</f>
        <v/>
      </c>
      <c r="U180" s="16" t="str">
        <f t="shared" ca="1" si="46"/>
        <v/>
      </c>
      <c r="V180" s="16" t="str">
        <f t="shared" ca="1" si="53"/>
        <v/>
      </c>
      <c r="W180" s="16" t="str">
        <f t="shared" ca="1" si="54"/>
        <v/>
      </c>
      <c r="X180" s="16">
        <f t="shared" ca="1" si="55"/>
        <v>0.9073529411764707</v>
      </c>
      <c r="Y180" s="16"/>
      <c r="Z180" s="13" t="str">
        <f ca="1">priceincross</f>
        <v/>
      </c>
      <c r="AA180" s="13" t="str">
        <f ca="1">priceoutcross</f>
        <v/>
      </c>
      <c r="AB180" s="13" t="str">
        <f t="shared" ca="1" si="47"/>
        <v/>
      </c>
      <c r="AC180" s="13" t="str">
        <f t="shared" ca="1" si="56"/>
        <v/>
      </c>
      <c r="AD180" s="13" t="str">
        <f t="shared" ca="1" si="57"/>
        <v/>
      </c>
      <c r="AE180" s="13">
        <f t="shared" ca="1" si="58"/>
        <v>0.89019607843137261</v>
      </c>
      <c r="AG180" s="32">
        <f ca="1">IF(ROW(data!B180)&gt;fib+1,MIN(OFFSET(data!B180,0,0,-fib,1)),"")</f>
        <v>12.05</v>
      </c>
      <c r="AH180" s="32">
        <f ca="1">IF(ROW(data!B180)&gt;fib+1,MAX(OFFSET(data!B180,0,0,-fib,1)),"")</f>
        <v>21.77</v>
      </c>
      <c r="AI180" s="32">
        <f t="shared" ca="1" si="48"/>
        <v>9.7199999999999989</v>
      </c>
      <c r="AJ180" s="31">
        <f t="shared" ca="1" si="49"/>
        <v>14.343920000000001</v>
      </c>
      <c r="AK180" s="31">
        <f t="shared" ca="1" si="50"/>
        <v>15.76304</v>
      </c>
      <c r="AL180" s="31">
        <f t="shared" ca="1" si="51"/>
        <v>16.91</v>
      </c>
      <c r="AM180" s="31">
        <f t="shared" ca="1" si="52"/>
        <v>18.05696</v>
      </c>
      <c r="AO180" s="32">
        <f t="shared" ca="1" si="59"/>
        <v>0</v>
      </c>
      <c r="AP180" s="32">
        <f t="shared" ca="1" si="60"/>
        <v>0.10210696920583451</v>
      </c>
      <c r="AQ180" s="32">
        <f t="shared" ca="1" si="61"/>
        <v>0</v>
      </c>
      <c r="AR180" s="32">
        <f t="shared" ca="1" si="62"/>
        <v>0.12334801762114522</v>
      </c>
    </row>
    <row r="181" spans="1:44">
      <c r="A181" s="10">
        <v>37153</v>
      </c>
      <c r="B181" s="11">
        <f ca="1">IF(ROW(data!B181)&gt;singleSMA,AVERAGE(OFFSET(data!B181,0,0,-singleSMA,1)),"")</f>
        <v>16.954000000000001</v>
      </c>
      <c r="C181" s="11" t="str">
        <f ca="1">IF(ROW(data!B179)&gt;singleSMA+2,IF(SIGN(data!B180-indicators!B180)&lt;&gt;SIGN(data!B179-indicators!B179),IF(SIGN(data!B180-indicators!B180)&gt;0,"BUY","SELL"),""),"")</f>
        <v/>
      </c>
      <c r="D181" s="11">
        <f ca="1">IF(ROW(data!B181)&gt;fastSMA,AVERAGE(OFFSET(data!B181,0,0,-fastSMA,1)),"")</f>
        <v>14.577999999999999</v>
      </c>
      <c r="E181" s="11">
        <f ca="1">IF(ROW(data!B181)&gt;slowSMA,AVERAGE(OFFSET(data!B181,0,0,-slowSMA,1)),"")</f>
        <v>16.954000000000001</v>
      </c>
      <c r="F181" s="11" t="str">
        <f ca="1">IF(ROW(data!B181)&gt;MAX(fastSMA,slowSMA)+2,IF(SIGN(D180-E180)&lt;&gt;SIGN(D179-E179),IF(SIGN(D180-E180)&gt;0,"BUY","SELL"),""),"")</f>
        <v/>
      </c>
      <c r="G181" s="11"/>
      <c r="H181" s="11">
        <f>(data!B181/data!B180)-1</f>
        <v>8.2987551867219622E-4</v>
      </c>
      <c r="I181" s="11">
        <f t="shared" si="42"/>
        <v>8.2987551867219622E-4</v>
      </c>
      <c r="J181" s="11">
        <f t="shared" si="43"/>
        <v>0</v>
      </c>
      <c r="K181" s="11">
        <f ca="1">IF(ROW(data!B181)&gt;rsi+1,100-100/(1+AVERAGE(OFFSET(I181,0,0,-rsi,1))/AVERAGE(OFFSET(J181,0,0,-rsi,1))),"")</f>
        <v>17.378022018666655</v>
      </c>
      <c r="L181" s="11"/>
      <c r="M181" s="11">
        <f t="shared" si="44"/>
        <v>1.0008298755186722</v>
      </c>
      <c r="N181" s="11">
        <f t="shared" ca="1" si="45"/>
        <v>0.79237844940867297</v>
      </c>
      <c r="S181" s="13" t="str">
        <f ca="1">pricein</f>
        <v/>
      </c>
      <c r="T181" s="13" t="str">
        <f ca="1">priceout</f>
        <v/>
      </c>
      <c r="U181" s="16" t="str">
        <f t="shared" ca="1" si="46"/>
        <v/>
      </c>
      <c r="V181" s="16" t="str">
        <f t="shared" ca="1" si="53"/>
        <v/>
      </c>
      <c r="W181" s="16" t="str">
        <f t="shared" ca="1" si="54"/>
        <v/>
      </c>
      <c r="X181" s="16">
        <f t="shared" ca="1" si="55"/>
        <v>0.9073529411764707</v>
      </c>
      <c r="Y181" s="16"/>
      <c r="Z181" s="13" t="str">
        <f ca="1">priceincross</f>
        <v/>
      </c>
      <c r="AA181" s="13" t="str">
        <f ca="1">priceoutcross</f>
        <v/>
      </c>
      <c r="AB181" s="13" t="str">
        <f t="shared" ca="1" si="47"/>
        <v/>
      </c>
      <c r="AC181" s="13" t="str">
        <f t="shared" ca="1" si="56"/>
        <v/>
      </c>
      <c r="AD181" s="13" t="str">
        <f t="shared" ca="1" si="57"/>
        <v/>
      </c>
      <c r="AE181" s="13">
        <f t="shared" ca="1" si="58"/>
        <v>0.89019607843137261</v>
      </c>
      <c r="AG181" s="32">
        <f ca="1">IF(ROW(data!B181)&gt;fib+1,MIN(OFFSET(data!B181,0,0,-fib,1)),"")</f>
        <v>12.05</v>
      </c>
      <c r="AH181" s="32">
        <f ca="1">IF(ROW(data!B181)&gt;fib+1,MAX(OFFSET(data!B181,0,0,-fib,1)),"")</f>
        <v>21.77</v>
      </c>
      <c r="AI181" s="32">
        <f t="shared" ca="1" si="48"/>
        <v>9.7199999999999989</v>
      </c>
      <c r="AJ181" s="31">
        <f t="shared" ca="1" si="49"/>
        <v>14.343920000000001</v>
      </c>
      <c r="AK181" s="31">
        <f t="shared" ca="1" si="50"/>
        <v>15.76304</v>
      </c>
      <c r="AL181" s="31">
        <f t="shared" ca="1" si="51"/>
        <v>16.91</v>
      </c>
      <c r="AM181" s="31">
        <f t="shared" ca="1" si="52"/>
        <v>18.05696</v>
      </c>
      <c r="AO181" s="32">
        <f t="shared" ca="1" si="59"/>
        <v>0</v>
      </c>
      <c r="AP181" s="32">
        <f t="shared" ca="1" si="60"/>
        <v>0.10210696920583451</v>
      </c>
      <c r="AQ181" s="32">
        <f t="shared" ca="1" si="61"/>
        <v>0</v>
      </c>
      <c r="AR181" s="32">
        <f t="shared" ca="1" si="62"/>
        <v>0.12334801762114522</v>
      </c>
    </row>
    <row r="182" spans="1:44">
      <c r="A182" s="10">
        <v>37154</v>
      </c>
      <c r="B182" s="11">
        <f ca="1">IF(ROW(data!B182)&gt;singleSMA,AVERAGE(OFFSET(data!B182,0,0,-singleSMA,1)),"")</f>
        <v>16.851300000000002</v>
      </c>
      <c r="C182" s="11" t="str">
        <f ca="1">IF(ROW(data!B180)&gt;singleSMA+2,IF(SIGN(data!B181-indicators!B181)&lt;&gt;SIGN(data!B180-indicators!B180),IF(SIGN(data!B181-indicators!B181)&gt;0,"BUY","SELL"),""),"")</f>
        <v/>
      </c>
      <c r="D182" s="11">
        <f ca="1">IF(ROW(data!B182)&gt;fastSMA,AVERAGE(OFFSET(data!B182,0,0,-fastSMA,1)),"")</f>
        <v>14.377000000000001</v>
      </c>
      <c r="E182" s="11">
        <f ca="1">IF(ROW(data!B182)&gt;slowSMA,AVERAGE(OFFSET(data!B182,0,0,-slowSMA,1)),"")</f>
        <v>16.851300000000002</v>
      </c>
      <c r="F182" s="11" t="str">
        <f ca="1">IF(ROW(data!B182)&gt;MAX(fastSMA,slowSMA)+2,IF(SIGN(D181-E181)&lt;&gt;SIGN(D180-E180),IF(SIGN(D181-E181)&gt;0,"BUY","SELL"),""),"")</f>
        <v/>
      </c>
      <c r="G182" s="11"/>
      <c r="H182" s="11">
        <f>(data!B182/data!B181)-1</f>
        <v>-6.8822553897180727E-2</v>
      </c>
      <c r="I182" s="11">
        <f t="shared" si="42"/>
        <v>0</v>
      </c>
      <c r="J182" s="11">
        <f t="shared" si="43"/>
        <v>6.8822553897180727E-2</v>
      </c>
      <c r="K182" s="11">
        <f ca="1">IF(ROW(data!B182)&gt;rsi+1,100-100/(1+AVERAGE(OFFSET(I182,0,0,-rsi,1))/AVERAGE(OFFSET(J182,0,0,-rsi,1))),"")</f>
        <v>14.085990111744067</v>
      </c>
      <c r="L182" s="11"/>
      <c r="M182" s="11">
        <f t="shared" si="44"/>
        <v>0.93117744610281927</v>
      </c>
      <c r="N182" s="11">
        <f t="shared" ca="1" si="45"/>
        <v>0.73639344262295103</v>
      </c>
      <c r="S182" s="13" t="str">
        <f ca="1">pricein</f>
        <v/>
      </c>
      <c r="T182" s="13" t="str">
        <f ca="1">priceout</f>
        <v/>
      </c>
      <c r="U182" s="16" t="str">
        <f t="shared" ca="1" si="46"/>
        <v/>
      </c>
      <c r="V182" s="16" t="str">
        <f t="shared" ca="1" si="53"/>
        <v/>
      </c>
      <c r="W182" s="16" t="str">
        <f t="shared" ca="1" si="54"/>
        <v/>
      </c>
      <c r="X182" s="16">
        <f t="shared" ca="1" si="55"/>
        <v>0.9073529411764707</v>
      </c>
      <c r="Y182" s="16"/>
      <c r="Z182" s="13" t="str">
        <f ca="1">priceincross</f>
        <v/>
      </c>
      <c r="AA182" s="13" t="str">
        <f ca="1">priceoutcross</f>
        <v/>
      </c>
      <c r="AB182" s="13" t="str">
        <f t="shared" ca="1" si="47"/>
        <v/>
      </c>
      <c r="AC182" s="13" t="str">
        <f t="shared" ca="1" si="56"/>
        <v/>
      </c>
      <c r="AD182" s="13" t="str">
        <f t="shared" ca="1" si="57"/>
        <v/>
      </c>
      <c r="AE182" s="13">
        <f t="shared" ca="1" si="58"/>
        <v>0.89019607843137261</v>
      </c>
      <c r="AG182" s="32">
        <f ca="1">IF(ROW(data!B182)&gt;fib+1,MIN(OFFSET(data!B182,0,0,-fib,1)),"")</f>
        <v>11.23</v>
      </c>
      <c r="AH182" s="32">
        <f ca="1">IF(ROW(data!B182)&gt;fib+1,MAX(OFFSET(data!B182,0,0,-fib,1)),"")</f>
        <v>21.77</v>
      </c>
      <c r="AI182" s="32">
        <f t="shared" ca="1" si="48"/>
        <v>10.54</v>
      </c>
      <c r="AJ182" s="31">
        <f t="shared" ca="1" si="49"/>
        <v>13.71744</v>
      </c>
      <c r="AK182" s="31">
        <f t="shared" ca="1" si="50"/>
        <v>15.25628</v>
      </c>
      <c r="AL182" s="31">
        <f t="shared" ca="1" si="51"/>
        <v>16.5</v>
      </c>
      <c r="AM182" s="31">
        <f t="shared" ca="1" si="52"/>
        <v>17.74372</v>
      </c>
      <c r="AO182" s="32">
        <f t="shared" ca="1" si="59"/>
        <v>0</v>
      </c>
      <c r="AP182" s="32">
        <f t="shared" ca="1" si="60"/>
        <v>0.10210696920583451</v>
      </c>
      <c r="AQ182" s="32">
        <f t="shared" ca="1" si="61"/>
        <v>0</v>
      </c>
      <c r="AR182" s="32">
        <f t="shared" ca="1" si="62"/>
        <v>0.12334801762114522</v>
      </c>
    </row>
    <row r="183" spans="1:44">
      <c r="A183" s="10">
        <v>37155</v>
      </c>
      <c r="B183" s="11">
        <f ca="1">IF(ROW(data!B183)&gt;singleSMA,AVERAGE(OFFSET(data!B183,0,0,-singleSMA,1)),"")</f>
        <v>16.749500000000001</v>
      </c>
      <c r="C183" s="11" t="str">
        <f ca="1">IF(ROW(data!B181)&gt;singleSMA+2,IF(SIGN(data!B182-indicators!B182)&lt;&gt;SIGN(data!B181-indicators!B181),IF(SIGN(data!B182-indicators!B182)&gt;0,"BUY","SELL"),""),"")</f>
        <v/>
      </c>
      <c r="D183" s="11">
        <f ca="1">IF(ROW(data!B183)&gt;fastSMA,AVERAGE(OFFSET(data!B183,0,0,-fastSMA,1)),"")</f>
        <v>14.1585</v>
      </c>
      <c r="E183" s="11">
        <f ca="1">IF(ROW(data!B183)&gt;slowSMA,AVERAGE(OFFSET(data!B183,0,0,-slowSMA,1)),"")</f>
        <v>16.749500000000001</v>
      </c>
      <c r="F183" s="11" t="str">
        <f ca="1">IF(ROW(data!B183)&gt;MAX(fastSMA,slowSMA)+2,IF(SIGN(D182-E182)&lt;&gt;SIGN(D181-E181),IF(SIGN(D182-E182)&gt;0,"BUY","SELL"),""),"")</f>
        <v/>
      </c>
      <c r="G183" s="11"/>
      <c r="H183" s="11">
        <f>(data!B183/data!B182)-1</f>
        <v>-3.5618878005343468E-3</v>
      </c>
      <c r="I183" s="11">
        <f t="shared" si="42"/>
        <v>0</v>
      </c>
      <c r="J183" s="11">
        <f t="shared" si="43"/>
        <v>3.5618878005343468E-3</v>
      </c>
      <c r="K183" s="11">
        <f ca="1">IF(ROW(data!B183)&gt;rsi+1,100-100/(1+AVERAGE(OFFSET(I183,0,0,-rsi,1))/AVERAGE(OFFSET(J183,0,0,-rsi,1))),"")</f>
        <v>9.5491246564774031</v>
      </c>
      <c r="L183" s="11"/>
      <c r="M183" s="11">
        <f t="shared" si="44"/>
        <v>0.99643811219946565</v>
      </c>
      <c r="N183" s="11">
        <f t="shared" ca="1" si="45"/>
        <v>0.71915167095115662</v>
      </c>
      <c r="S183" s="13" t="str">
        <f ca="1">pricein</f>
        <v/>
      </c>
      <c r="T183" s="13" t="str">
        <f ca="1">priceout</f>
        <v/>
      </c>
      <c r="U183" s="16" t="str">
        <f t="shared" ca="1" si="46"/>
        <v/>
      </c>
      <c r="V183" s="16" t="str">
        <f t="shared" ca="1" si="53"/>
        <v/>
      </c>
      <c r="W183" s="16" t="str">
        <f t="shared" ca="1" si="54"/>
        <v/>
      </c>
      <c r="X183" s="16">
        <f t="shared" ca="1" si="55"/>
        <v>0.9073529411764707</v>
      </c>
      <c r="Y183" s="16"/>
      <c r="Z183" s="13" t="str">
        <f ca="1">priceincross</f>
        <v/>
      </c>
      <c r="AA183" s="13" t="str">
        <f ca="1">priceoutcross</f>
        <v/>
      </c>
      <c r="AB183" s="13" t="str">
        <f t="shared" ca="1" si="47"/>
        <v/>
      </c>
      <c r="AC183" s="13" t="str">
        <f t="shared" ca="1" si="56"/>
        <v/>
      </c>
      <c r="AD183" s="13" t="str">
        <f t="shared" ca="1" si="57"/>
        <v/>
      </c>
      <c r="AE183" s="13">
        <f t="shared" ca="1" si="58"/>
        <v>0.89019607843137261</v>
      </c>
      <c r="AG183" s="32">
        <f ca="1">IF(ROW(data!B183)&gt;fib+1,MIN(OFFSET(data!B183,0,0,-fib,1)),"")</f>
        <v>11.19</v>
      </c>
      <c r="AH183" s="32">
        <f ca="1">IF(ROW(data!B183)&gt;fib+1,MAX(OFFSET(data!B183,0,0,-fib,1)),"")</f>
        <v>21.77</v>
      </c>
      <c r="AI183" s="32">
        <f t="shared" ca="1" si="48"/>
        <v>10.58</v>
      </c>
      <c r="AJ183" s="31">
        <f t="shared" ca="1" si="49"/>
        <v>13.686879999999999</v>
      </c>
      <c r="AK183" s="31">
        <f t="shared" ca="1" si="50"/>
        <v>15.23156</v>
      </c>
      <c r="AL183" s="31">
        <f t="shared" ca="1" si="51"/>
        <v>16.48</v>
      </c>
      <c r="AM183" s="31">
        <f t="shared" ca="1" si="52"/>
        <v>17.728439999999999</v>
      </c>
      <c r="AO183" s="32">
        <f t="shared" ca="1" si="59"/>
        <v>0</v>
      </c>
      <c r="AP183" s="32">
        <f t="shared" ca="1" si="60"/>
        <v>0.10210696920583451</v>
      </c>
      <c r="AQ183" s="32">
        <f t="shared" ca="1" si="61"/>
        <v>0</v>
      </c>
      <c r="AR183" s="32">
        <f t="shared" ca="1" si="62"/>
        <v>0.12334801762114522</v>
      </c>
    </row>
    <row r="184" spans="1:44">
      <c r="A184" s="10">
        <v>37158</v>
      </c>
      <c r="B184" s="11">
        <f ca="1">IF(ROW(data!B184)&gt;singleSMA,AVERAGE(OFFSET(data!B184,0,0,-singleSMA,1)),"")</f>
        <v>16.651500000000002</v>
      </c>
      <c r="C184" s="11" t="str">
        <f ca="1">IF(ROW(data!B182)&gt;singleSMA+2,IF(SIGN(data!B183-indicators!B183)&lt;&gt;SIGN(data!B182-indicators!B182),IF(SIGN(data!B183-indicators!B183)&gt;0,"BUY","SELL"),""),"")</f>
        <v/>
      </c>
      <c r="D184" s="11">
        <f ca="1">IF(ROW(data!B184)&gt;fastSMA,AVERAGE(OFFSET(data!B184,0,0,-fastSMA,1)),"")</f>
        <v>13.924499999999998</v>
      </c>
      <c r="E184" s="11">
        <f ca="1">IF(ROW(data!B184)&gt;slowSMA,AVERAGE(OFFSET(data!B184,0,0,-slowSMA,1)),"")</f>
        <v>16.651500000000002</v>
      </c>
      <c r="F184" s="11" t="str">
        <f ca="1">IF(ROW(data!B184)&gt;MAX(fastSMA,slowSMA)+2,IF(SIGN(D183-E183)&lt;&gt;SIGN(D182-E182),IF(SIGN(D183-E183)&gt;0,"BUY","SELL"),""),"")</f>
        <v/>
      </c>
      <c r="G184" s="11"/>
      <c r="H184" s="11">
        <f>(data!B184/data!B183)-1</f>
        <v>8.0428954423592547E-3</v>
      </c>
      <c r="I184" s="11">
        <f t="shared" si="42"/>
        <v>8.0428954423592547E-3</v>
      </c>
      <c r="J184" s="11">
        <f t="shared" si="43"/>
        <v>0</v>
      </c>
      <c r="K184" s="11">
        <f ca="1">IF(ROW(data!B184)&gt;rsi+1,100-100/(1+AVERAGE(OFFSET(I184,0,0,-rsi,1))/AVERAGE(OFFSET(J184,0,0,-rsi,1))),"")</f>
        <v>5.3261392318991057</v>
      </c>
      <c r="L184" s="11"/>
      <c r="M184" s="11">
        <f t="shared" si="44"/>
        <v>1.0080428954423593</v>
      </c>
      <c r="N184" s="11">
        <f t="shared" ca="1" si="45"/>
        <v>0.70676691729323315</v>
      </c>
      <c r="S184" s="13" t="str">
        <f ca="1">pricein</f>
        <v/>
      </c>
      <c r="T184" s="13" t="str">
        <f ca="1">priceout</f>
        <v/>
      </c>
      <c r="U184" s="16" t="str">
        <f t="shared" ca="1" si="46"/>
        <v/>
      </c>
      <c r="V184" s="16" t="str">
        <f t="shared" ca="1" si="53"/>
        <v/>
      </c>
      <c r="W184" s="16" t="str">
        <f t="shared" ca="1" si="54"/>
        <v/>
      </c>
      <c r="X184" s="16">
        <f t="shared" ca="1" si="55"/>
        <v>0.9073529411764707</v>
      </c>
      <c r="Y184" s="16"/>
      <c r="Z184" s="13" t="str">
        <f ca="1">priceincross</f>
        <v/>
      </c>
      <c r="AA184" s="13" t="str">
        <f ca="1">priceoutcross</f>
        <v/>
      </c>
      <c r="AB184" s="13" t="str">
        <f t="shared" ca="1" si="47"/>
        <v/>
      </c>
      <c r="AC184" s="13" t="str">
        <f t="shared" ca="1" si="56"/>
        <v/>
      </c>
      <c r="AD184" s="13" t="str">
        <f t="shared" ca="1" si="57"/>
        <v/>
      </c>
      <c r="AE184" s="13">
        <f t="shared" ca="1" si="58"/>
        <v>0.89019607843137261</v>
      </c>
      <c r="AG184" s="32">
        <f ca="1">IF(ROW(data!B184)&gt;fib+1,MIN(OFFSET(data!B184,0,0,-fib,1)),"")</f>
        <v>11.19</v>
      </c>
      <c r="AH184" s="32">
        <f ca="1">IF(ROW(data!B184)&gt;fib+1,MAX(OFFSET(data!B184,0,0,-fib,1)),"")</f>
        <v>21.77</v>
      </c>
      <c r="AI184" s="32">
        <f t="shared" ca="1" si="48"/>
        <v>10.58</v>
      </c>
      <c r="AJ184" s="31">
        <f t="shared" ca="1" si="49"/>
        <v>13.686879999999999</v>
      </c>
      <c r="AK184" s="31">
        <f t="shared" ca="1" si="50"/>
        <v>15.23156</v>
      </c>
      <c r="AL184" s="31">
        <f t="shared" ca="1" si="51"/>
        <v>16.48</v>
      </c>
      <c r="AM184" s="31">
        <f t="shared" ca="1" si="52"/>
        <v>17.728439999999999</v>
      </c>
      <c r="AO184" s="32">
        <f t="shared" ca="1" si="59"/>
        <v>0</v>
      </c>
      <c r="AP184" s="32">
        <f t="shared" ca="1" si="60"/>
        <v>0.10210696920583451</v>
      </c>
      <c r="AQ184" s="32">
        <f t="shared" ca="1" si="61"/>
        <v>0</v>
      </c>
      <c r="AR184" s="32">
        <f t="shared" ca="1" si="62"/>
        <v>0.12334801762114522</v>
      </c>
    </row>
    <row r="185" spans="1:44">
      <c r="A185" s="10">
        <v>37159</v>
      </c>
      <c r="B185" s="11">
        <f ca="1">IF(ROW(data!B185)&gt;singleSMA,AVERAGE(OFFSET(data!B185,0,0,-singleSMA,1)),"")</f>
        <v>16.5535</v>
      </c>
      <c r="C185" s="11" t="str">
        <f ca="1">IF(ROW(data!B183)&gt;singleSMA+2,IF(SIGN(data!B184-indicators!B184)&lt;&gt;SIGN(data!B183-indicators!B183),IF(SIGN(data!B184-indicators!B184)&gt;0,"BUY","SELL"),""),"")</f>
        <v/>
      </c>
      <c r="D185" s="11">
        <f ca="1">IF(ROW(data!B185)&gt;fastSMA,AVERAGE(OFFSET(data!B185,0,0,-fastSMA,1)),"")</f>
        <v>13.684499999999996</v>
      </c>
      <c r="E185" s="11">
        <f ca="1">IF(ROW(data!B185)&gt;slowSMA,AVERAGE(OFFSET(data!B185,0,0,-slowSMA,1)),"")</f>
        <v>16.5535</v>
      </c>
      <c r="F185" s="11" t="str">
        <f ca="1">IF(ROW(data!B185)&gt;MAX(fastSMA,slowSMA)+2,IF(SIGN(D184-E184)&lt;&gt;SIGN(D183-E183),IF(SIGN(D184-E184)&gt;0,"BUY","SELL"),""),"")</f>
        <v/>
      </c>
      <c r="G185" s="11"/>
      <c r="H185" s="11">
        <f>(data!B185/data!B184)-1</f>
        <v>0</v>
      </c>
      <c r="I185" s="11">
        <f t="shared" si="42"/>
        <v>0</v>
      </c>
      <c r="J185" s="11">
        <f t="shared" si="43"/>
        <v>0</v>
      </c>
      <c r="K185" s="11">
        <f ca="1">IF(ROW(data!B185)&gt;rsi+1,100-100/(1+AVERAGE(OFFSET(I185,0,0,-rsi,1))/AVERAGE(OFFSET(J185,0,0,-rsi,1))),"")</f>
        <v>3.406530305421299</v>
      </c>
      <c r="L185" s="11"/>
      <c r="M185" s="11">
        <f t="shared" si="44"/>
        <v>1</v>
      </c>
      <c r="N185" s="11">
        <f t="shared" ca="1" si="45"/>
        <v>0.70149253731343297</v>
      </c>
      <c r="S185" s="13" t="str">
        <f ca="1">pricein</f>
        <v/>
      </c>
      <c r="T185" s="13" t="str">
        <f ca="1">priceout</f>
        <v/>
      </c>
      <c r="U185" s="16" t="str">
        <f t="shared" ca="1" si="46"/>
        <v/>
      </c>
      <c r="V185" s="16" t="str">
        <f t="shared" ca="1" si="53"/>
        <v/>
      </c>
      <c r="W185" s="16" t="str">
        <f t="shared" ca="1" si="54"/>
        <v/>
      </c>
      <c r="X185" s="16">
        <f t="shared" ca="1" si="55"/>
        <v>0.9073529411764707</v>
      </c>
      <c r="Y185" s="16"/>
      <c r="Z185" s="13" t="str">
        <f ca="1">priceincross</f>
        <v/>
      </c>
      <c r="AA185" s="13" t="str">
        <f ca="1">priceoutcross</f>
        <v/>
      </c>
      <c r="AB185" s="13" t="str">
        <f t="shared" ca="1" si="47"/>
        <v/>
      </c>
      <c r="AC185" s="13" t="str">
        <f t="shared" ca="1" si="56"/>
        <v/>
      </c>
      <c r="AD185" s="13" t="str">
        <f t="shared" ca="1" si="57"/>
        <v/>
      </c>
      <c r="AE185" s="13">
        <f t="shared" ca="1" si="58"/>
        <v>0.89019607843137261</v>
      </c>
      <c r="AG185" s="32">
        <f ca="1">IF(ROW(data!B185)&gt;fib+1,MIN(OFFSET(data!B185,0,0,-fib,1)),"")</f>
        <v>11.19</v>
      </c>
      <c r="AH185" s="32">
        <f ca="1">IF(ROW(data!B185)&gt;fib+1,MAX(OFFSET(data!B185,0,0,-fib,1)),"")</f>
        <v>21.77</v>
      </c>
      <c r="AI185" s="32">
        <f t="shared" ca="1" si="48"/>
        <v>10.58</v>
      </c>
      <c r="AJ185" s="31">
        <f t="shared" ca="1" si="49"/>
        <v>13.686879999999999</v>
      </c>
      <c r="AK185" s="31">
        <f t="shared" ca="1" si="50"/>
        <v>15.23156</v>
      </c>
      <c r="AL185" s="31">
        <f t="shared" ca="1" si="51"/>
        <v>16.48</v>
      </c>
      <c r="AM185" s="31">
        <f t="shared" ca="1" si="52"/>
        <v>17.728439999999999</v>
      </c>
      <c r="AO185" s="32">
        <f t="shared" ca="1" si="59"/>
        <v>0</v>
      </c>
      <c r="AP185" s="32">
        <f t="shared" ca="1" si="60"/>
        <v>0.10210696920583451</v>
      </c>
      <c r="AQ185" s="32">
        <f t="shared" ca="1" si="61"/>
        <v>0</v>
      </c>
      <c r="AR185" s="32">
        <f t="shared" ca="1" si="62"/>
        <v>0.12334801762114522</v>
      </c>
    </row>
    <row r="186" spans="1:44">
      <c r="A186" s="10">
        <v>37160</v>
      </c>
      <c r="B186" s="11">
        <f ca="1">IF(ROW(data!B186)&gt;singleSMA,AVERAGE(OFFSET(data!B186,0,0,-singleSMA,1)),"")</f>
        <v>16.4558</v>
      </c>
      <c r="C186" s="11" t="str">
        <f ca="1">IF(ROW(data!B184)&gt;singleSMA+2,IF(SIGN(data!B185-indicators!B185)&lt;&gt;SIGN(data!B184-indicators!B184),IF(SIGN(data!B185-indicators!B185)&gt;0,"BUY","SELL"),""),"")</f>
        <v/>
      </c>
      <c r="D186" s="11">
        <f ca="1">IF(ROW(data!B186)&gt;fastSMA,AVERAGE(OFFSET(data!B186,0,0,-fastSMA,1)),"")</f>
        <v>13.455500000000001</v>
      </c>
      <c r="E186" s="11">
        <f ca="1">IF(ROW(data!B186)&gt;slowSMA,AVERAGE(OFFSET(data!B186,0,0,-slowSMA,1)),"")</f>
        <v>16.4558</v>
      </c>
      <c r="F186" s="11" t="str">
        <f ca="1">IF(ROW(data!B186)&gt;MAX(fastSMA,slowSMA)+2,IF(SIGN(D185-E185)&lt;&gt;SIGN(D184-E184),IF(SIGN(D185-E185)&gt;0,"BUY","SELL"),""),"")</f>
        <v/>
      </c>
      <c r="G186" s="11"/>
      <c r="H186" s="11">
        <f>(data!B186/data!B185)-1</f>
        <v>2.6595744680852906E-3</v>
      </c>
      <c r="I186" s="11">
        <f t="shared" si="42"/>
        <v>2.6595744680852906E-3</v>
      </c>
      <c r="J186" s="11">
        <f t="shared" si="43"/>
        <v>0</v>
      </c>
      <c r="K186" s="11">
        <f ca="1">IF(ROW(data!B186)&gt;rsi+1,100-100/(1+AVERAGE(OFFSET(I186,0,0,-rsi,1))/AVERAGE(OFFSET(J186,0,0,-rsi,1))),"")</f>
        <v>4.2281418605598589</v>
      </c>
      <c r="L186" s="11"/>
      <c r="M186" s="11">
        <f t="shared" si="44"/>
        <v>1.0026595744680853</v>
      </c>
      <c r="N186" s="11">
        <f t="shared" ca="1" si="45"/>
        <v>0.71176840780365014</v>
      </c>
      <c r="S186" s="13" t="str">
        <f ca="1">pricein</f>
        <v/>
      </c>
      <c r="T186" s="13" t="str">
        <f ca="1">priceout</f>
        <v/>
      </c>
      <c r="U186" s="16" t="str">
        <f t="shared" ca="1" si="46"/>
        <v/>
      </c>
      <c r="V186" s="16" t="str">
        <f t="shared" ca="1" si="53"/>
        <v/>
      </c>
      <c r="W186" s="16" t="str">
        <f t="shared" ca="1" si="54"/>
        <v/>
      </c>
      <c r="X186" s="16">
        <f t="shared" ca="1" si="55"/>
        <v>0.9073529411764707</v>
      </c>
      <c r="Y186" s="16"/>
      <c r="Z186" s="13" t="str">
        <f ca="1">priceincross</f>
        <v/>
      </c>
      <c r="AA186" s="13" t="str">
        <f ca="1">priceoutcross</f>
        <v/>
      </c>
      <c r="AB186" s="13" t="str">
        <f t="shared" ca="1" si="47"/>
        <v/>
      </c>
      <c r="AC186" s="13" t="str">
        <f t="shared" ca="1" si="56"/>
        <v/>
      </c>
      <c r="AD186" s="13" t="str">
        <f t="shared" ca="1" si="57"/>
        <v/>
      </c>
      <c r="AE186" s="13">
        <f t="shared" ca="1" si="58"/>
        <v>0.89019607843137261</v>
      </c>
      <c r="AG186" s="32">
        <f ca="1">IF(ROW(data!B186)&gt;fib+1,MIN(OFFSET(data!B186,0,0,-fib,1)),"")</f>
        <v>11.19</v>
      </c>
      <c r="AH186" s="32">
        <f ca="1">IF(ROW(data!B186)&gt;fib+1,MAX(OFFSET(data!B186,0,0,-fib,1)),"")</f>
        <v>21.77</v>
      </c>
      <c r="AI186" s="32">
        <f t="shared" ca="1" si="48"/>
        <v>10.58</v>
      </c>
      <c r="AJ186" s="31">
        <f t="shared" ca="1" si="49"/>
        <v>13.686879999999999</v>
      </c>
      <c r="AK186" s="31">
        <f t="shared" ca="1" si="50"/>
        <v>15.23156</v>
      </c>
      <c r="AL186" s="31">
        <f t="shared" ca="1" si="51"/>
        <v>16.48</v>
      </c>
      <c r="AM186" s="31">
        <f t="shared" ca="1" si="52"/>
        <v>17.728439999999999</v>
      </c>
      <c r="AO186" s="32">
        <f t="shared" ca="1" si="59"/>
        <v>0</v>
      </c>
      <c r="AP186" s="32">
        <f t="shared" ca="1" si="60"/>
        <v>0.10210696920583451</v>
      </c>
      <c r="AQ186" s="32">
        <f t="shared" ca="1" si="61"/>
        <v>0</v>
      </c>
      <c r="AR186" s="32">
        <f t="shared" ca="1" si="62"/>
        <v>0.12334801762114522</v>
      </c>
    </row>
    <row r="187" spans="1:44">
      <c r="A187" s="10">
        <v>37161</v>
      </c>
      <c r="B187" s="11">
        <f ca="1">IF(ROW(data!B187)&gt;singleSMA,AVERAGE(OFFSET(data!B187,0,0,-singleSMA,1)),"")</f>
        <v>16.356099999999998</v>
      </c>
      <c r="C187" s="11" t="str">
        <f ca="1">IF(ROW(data!B185)&gt;singleSMA+2,IF(SIGN(data!B186-indicators!B186)&lt;&gt;SIGN(data!B185-indicators!B185),IF(SIGN(data!B186-indicators!B186)&gt;0,"BUY","SELL"),""),"")</f>
        <v/>
      </c>
      <c r="D187" s="11">
        <f ca="1">IF(ROW(data!B187)&gt;fastSMA,AVERAGE(OFFSET(data!B187,0,0,-fastSMA,1)),"")</f>
        <v>13.227</v>
      </c>
      <c r="E187" s="11">
        <f ca="1">IF(ROW(data!B187)&gt;slowSMA,AVERAGE(OFFSET(data!B187,0,0,-slowSMA,1)),"")</f>
        <v>16.356099999999998</v>
      </c>
      <c r="F187" s="11" t="str">
        <f ca="1">IF(ROW(data!B187)&gt;MAX(fastSMA,slowSMA)+2,IF(SIGN(D186-E186)&lt;&gt;SIGN(D185-E185),IF(SIGN(D186-E186)&gt;0,"BUY","SELL"),""),"")</f>
        <v/>
      </c>
      <c r="G187" s="11"/>
      <c r="H187" s="11">
        <f>(data!B187/data!B186)-1</f>
        <v>8.8417329796630639E-4</v>
      </c>
      <c r="I187" s="11">
        <f t="shared" si="42"/>
        <v>8.8417329796630639E-4</v>
      </c>
      <c r="J187" s="11">
        <f t="shared" si="43"/>
        <v>0</v>
      </c>
      <c r="K187" s="11">
        <f ca="1">IF(ROW(data!B187)&gt;rsi+1,100-100/(1+AVERAGE(OFFSET(I187,0,0,-rsi,1))/AVERAGE(OFFSET(J187,0,0,-rsi,1))),"")</f>
        <v>4.4617066688861513</v>
      </c>
      <c r="L187" s="11"/>
      <c r="M187" s="11">
        <f t="shared" si="44"/>
        <v>1.0008841732979663</v>
      </c>
      <c r="N187" s="11">
        <f t="shared" ca="1" si="45"/>
        <v>0.7123977344241661</v>
      </c>
      <c r="S187" s="13" t="str">
        <f ca="1">pricein</f>
        <v/>
      </c>
      <c r="T187" s="13" t="str">
        <f ca="1">priceout</f>
        <v/>
      </c>
      <c r="U187" s="16" t="str">
        <f t="shared" ca="1" si="46"/>
        <v/>
      </c>
      <c r="V187" s="16" t="str">
        <f t="shared" ca="1" si="53"/>
        <v/>
      </c>
      <c r="W187" s="16" t="str">
        <f t="shared" ca="1" si="54"/>
        <v/>
      </c>
      <c r="X187" s="16">
        <f t="shared" ca="1" si="55"/>
        <v>0.9073529411764707</v>
      </c>
      <c r="Y187" s="16"/>
      <c r="Z187" s="13" t="str">
        <f ca="1">priceincross</f>
        <v/>
      </c>
      <c r="AA187" s="13" t="str">
        <f ca="1">priceoutcross</f>
        <v/>
      </c>
      <c r="AB187" s="13" t="str">
        <f t="shared" ca="1" si="47"/>
        <v/>
      </c>
      <c r="AC187" s="13" t="str">
        <f t="shared" ca="1" si="56"/>
        <v/>
      </c>
      <c r="AD187" s="13" t="str">
        <f t="shared" ca="1" si="57"/>
        <v/>
      </c>
      <c r="AE187" s="13">
        <f t="shared" ca="1" si="58"/>
        <v>0.89019607843137261</v>
      </c>
      <c r="AG187" s="32">
        <f ca="1">IF(ROW(data!B187)&gt;fib+1,MIN(OFFSET(data!B187,0,0,-fib,1)),"")</f>
        <v>11.19</v>
      </c>
      <c r="AH187" s="32">
        <f ca="1">IF(ROW(data!B187)&gt;fib+1,MAX(OFFSET(data!B187,0,0,-fib,1)),"")</f>
        <v>21.77</v>
      </c>
      <c r="AI187" s="32">
        <f t="shared" ca="1" si="48"/>
        <v>10.58</v>
      </c>
      <c r="AJ187" s="31">
        <f t="shared" ca="1" si="49"/>
        <v>13.686879999999999</v>
      </c>
      <c r="AK187" s="31">
        <f t="shared" ca="1" si="50"/>
        <v>15.23156</v>
      </c>
      <c r="AL187" s="31">
        <f t="shared" ca="1" si="51"/>
        <v>16.48</v>
      </c>
      <c r="AM187" s="31">
        <f t="shared" ca="1" si="52"/>
        <v>17.728439999999999</v>
      </c>
      <c r="AO187" s="32">
        <f t="shared" ca="1" si="59"/>
        <v>0</v>
      </c>
      <c r="AP187" s="32">
        <f t="shared" ca="1" si="60"/>
        <v>0.10210696920583451</v>
      </c>
      <c r="AQ187" s="32">
        <f t="shared" ca="1" si="61"/>
        <v>0</v>
      </c>
      <c r="AR187" s="32">
        <f t="shared" ca="1" si="62"/>
        <v>0.12334801762114522</v>
      </c>
    </row>
    <row r="188" spans="1:44">
      <c r="A188" s="10">
        <v>37162</v>
      </c>
      <c r="B188" s="11">
        <f ca="1">IF(ROW(data!B188)&gt;singleSMA,AVERAGE(OFFSET(data!B188,0,0,-singleSMA,1)),"")</f>
        <v>16.264400000000002</v>
      </c>
      <c r="C188" s="11" t="str">
        <f ca="1">IF(ROW(data!B186)&gt;singleSMA+2,IF(SIGN(data!B187-indicators!B187)&lt;&gt;SIGN(data!B186-indicators!B186),IF(SIGN(data!B187-indicators!B187)&gt;0,"BUY","SELL"),""),"")</f>
        <v/>
      </c>
      <c r="D188" s="11">
        <f ca="1">IF(ROW(data!B188)&gt;fastSMA,AVERAGE(OFFSET(data!B188,0,0,-fastSMA,1)),"")</f>
        <v>13.015000000000001</v>
      </c>
      <c r="E188" s="11">
        <f ca="1">IF(ROW(data!B188)&gt;slowSMA,AVERAGE(OFFSET(data!B188,0,0,-slowSMA,1)),"")</f>
        <v>16.264400000000002</v>
      </c>
      <c r="F188" s="11" t="str">
        <f ca="1">IF(ROW(data!B188)&gt;MAX(fastSMA,slowSMA)+2,IF(SIGN(D187-E187)&lt;&gt;SIGN(D186-E186),IF(SIGN(D187-E187)&gt;0,"BUY","SELL"),""),"")</f>
        <v/>
      </c>
      <c r="G188" s="11"/>
      <c r="H188" s="11">
        <f>(data!B188/data!B187)-1</f>
        <v>2.6501766784452263E-2</v>
      </c>
      <c r="I188" s="11">
        <f t="shared" si="42"/>
        <v>2.6501766784452263E-2</v>
      </c>
      <c r="J188" s="11">
        <f t="shared" si="43"/>
        <v>0</v>
      </c>
      <c r="K188" s="11">
        <f ca="1">IF(ROW(data!B188)&gt;rsi+1,100-100/(1+AVERAGE(OFFSET(I188,0,0,-rsi,1))/AVERAGE(OFFSET(J188,0,0,-rsi,1))),"")</f>
        <v>11.023160275350861</v>
      </c>
      <c r="L188" s="11"/>
      <c r="M188" s="11">
        <f t="shared" si="44"/>
        <v>1.0265017667844523</v>
      </c>
      <c r="N188" s="11">
        <f t="shared" ca="1" si="45"/>
        <v>0.73266078184110983</v>
      </c>
      <c r="S188" s="13" t="str">
        <f ca="1">pricein</f>
        <v/>
      </c>
      <c r="T188" s="13" t="str">
        <f ca="1">priceout</f>
        <v/>
      </c>
      <c r="U188" s="16" t="str">
        <f t="shared" ca="1" si="46"/>
        <v/>
      </c>
      <c r="V188" s="16" t="str">
        <f t="shared" ca="1" si="53"/>
        <v/>
      </c>
      <c r="W188" s="16" t="str">
        <f t="shared" ca="1" si="54"/>
        <v/>
      </c>
      <c r="X188" s="16">
        <f t="shared" ca="1" si="55"/>
        <v>0.9073529411764707</v>
      </c>
      <c r="Y188" s="16"/>
      <c r="Z188" s="13" t="str">
        <f ca="1">priceincross</f>
        <v/>
      </c>
      <c r="AA188" s="13" t="str">
        <f ca="1">priceoutcross</f>
        <v/>
      </c>
      <c r="AB188" s="13" t="str">
        <f t="shared" ca="1" si="47"/>
        <v/>
      </c>
      <c r="AC188" s="13" t="str">
        <f t="shared" ca="1" si="56"/>
        <v/>
      </c>
      <c r="AD188" s="13" t="str">
        <f t="shared" ca="1" si="57"/>
        <v/>
      </c>
      <c r="AE188" s="13">
        <f t="shared" ca="1" si="58"/>
        <v>0.89019607843137261</v>
      </c>
      <c r="AG188" s="32">
        <f ca="1">IF(ROW(data!B188)&gt;fib+1,MIN(OFFSET(data!B188,0,0,-fib,1)),"")</f>
        <v>11.19</v>
      </c>
      <c r="AH188" s="32">
        <f ca="1">IF(ROW(data!B188)&gt;fib+1,MAX(OFFSET(data!B188,0,0,-fib,1)),"")</f>
        <v>21.77</v>
      </c>
      <c r="AI188" s="32">
        <f t="shared" ca="1" si="48"/>
        <v>10.58</v>
      </c>
      <c r="AJ188" s="31">
        <f t="shared" ca="1" si="49"/>
        <v>13.686879999999999</v>
      </c>
      <c r="AK188" s="31">
        <f t="shared" ca="1" si="50"/>
        <v>15.23156</v>
      </c>
      <c r="AL188" s="31">
        <f t="shared" ca="1" si="51"/>
        <v>16.48</v>
      </c>
      <c r="AM188" s="31">
        <f t="shared" ca="1" si="52"/>
        <v>17.728439999999999</v>
      </c>
      <c r="AO188" s="32">
        <f t="shared" ca="1" si="59"/>
        <v>0</v>
      </c>
      <c r="AP188" s="32">
        <f t="shared" ca="1" si="60"/>
        <v>0.10210696920583451</v>
      </c>
      <c r="AQ188" s="32">
        <f t="shared" ca="1" si="61"/>
        <v>0</v>
      </c>
      <c r="AR188" s="32">
        <f t="shared" ca="1" si="62"/>
        <v>0.12334801762114522</v>
      </c>
    </row>
    <row r="189" spans="1:44">
      <c r="A189" s="10">
        <v>37165</v>
      </c>
      <c r="B189" s="11">
        <f ca="1">IF(ROW(data!B189)&gt;singleSMA,AVERAGE(OFFSET(data!B189,0,0,-singleSMA,1)),"")</f>
        <v>16.174700000000001</v>
      </c>
      <c r="C189" s="11" t="str">
        <f ca="1">IF(ROW(data!B187)&gt;singleSMA+2,IF(SIGN(data!B188-indicators!B188)&lt;&gt;SIGN(data!B187-indicators!B187),IF(SIGN(data!B188-indicators!B188)&gt;0,"BUY","SELL"),""),"")</f>
        <v/>
      </c>
      <c r="D189" s="11">
        <f ca="1">IF(ROW(data!B189)&gt;fastSMA,AVERAGE(OFFSET(data!B189,0,0,-fastSMA,1)),"")</f>
        <v>12.810999999999998</v>
      </c>
      <c r="E189" s="11">
        <f ca="1">IF(ROW(data!B189)&gt;slowSMA,AVERAGE(OFFSET(data!B189,0,0,-slowSMA,1)),"")</f>
        <v>16.174700000000001</v>
      </c>
      <c r="F189" s="11" t="str">
        <f ca="1">IF(ROW(data!B189)&gt;MAX(fastSMA,slowSMA)+2,IF(SIGN(D188-E188)&lt;&gt;SIGN(D187-E187),IF(SIGN(D188-E188)&gt;0,"BUY","SELL"),""),"")</f>
        <v/>
      </c>
      <c r="G189" s="11"/>
      <c r="H189" s="11">
        <f>(data!B189/data!B188)-1</f>
        <v>-2.5817555938036918E-3</v>
      </c>
      <c r="I189" s="11">
        <f t="shared" si="42"/>
        <v>0</v>
      </c>
      <c r="J189" s="11">
        <f t="shared" si="43"/>
        <v>2.5817555938036918E-3</v>
      </c>
      <c r="K189" s="11">
        <f ca="1">IF(ROW(data!B189)&gt;rsi+1,100-100/(1+AVERAGE(OFFSET(I189,0,0,-rsi,1))/AVERAGE(OFFSET(J189,0,0,-rsi,1))),"")</f>
        <v>11.297394820627986</v>
      </c>
      <c r="L189" s="11"/>
      <c r="M189" s="11">
        <f t="shared" si="44"/>
        <v>0.99741824440619631</v>
      </c>
      <c r="N189" s="11">
        <f t="shared" ca="1" si="45"/>
        <v>0.73962986598596059</v>
      </c>
      <c r="S189" s="13" t="str">
        <f ca="1">pricein</f>
        <v/>
      </c>
      <c r="T189" s="13" t="str">
        <f ca="1">priceout</f>
        <v/>
      </c>
      <c r="U189" s="16" t="str">
        <f t="shared" ca="1" si="46"/>
        <v/>
      </c>
      <c r="V189" s="16" t="str">
        <f t="shared" ca="1" si="53"/>
        <v/>
      </c>
      <c r="W189" s="16" t="str">
        <f t="shared" ca="1" si="54"/>
        <v/>
      </c>
      <c r="X189" s="16">
        <f t="shared" ca="1" si="55"/>
        <v>0.9073529411764707</v>
      </c>
      <c r="Y189" s="16"/>
      <c r="Z189" s="13" t="str">
        <f ca="1">priceincross</f>
        <v/>
      </c>
      <c r="AA189" s="13" t="str">
        <f ca="1">priceoutcross</f>
        <v/>
      </c>
      <c r="AB189" s="13" t="str">
        <f t="shared" ca="1" si="47"/>
        <v/>
      </c>
      <c r="AC189" s="13" t="str">
        <f t="shared" ca="1" si="56"/>
        <v/>
      </c>
      <c r="AD189" s="13" t="str">
        <f t="shared" ca="1" si="57"/>
        <v/>
      </c>
      <c r="AE189" s="13">
        <f t="shared" ca="1" si="58"/>
        <v>0.89019607843137261</v>
      </c>
      <c r="AG189" s="32">
        <f ca="1">IF(ROW(data!B189)&gt;fib+1,MIN(OFFSET(data!B189,0,0,-fib,1)),"")</f>
        <v>11.19</v>
      </c>
      <c r="AH189" s="32">
        <f ca="1">IF(ROW(data!B189)&gt;fib+1,MAX(OFFSET(data!B189,0,0,-fib,1)),"")</f>
        <v>21.77</v>
      </c>
      <c r="AI189" s="32">
        <f t="shared" ca="1" si="48"/>
        <v>10.58</v>
      </c>
      <c r="AJ189" s="31">
        <f t="shared" ca="1" si="49"/>
        <v>13.686879999999999</v>
      </c>
      <c r="AK189" s="31">
        <f t="shared" ca="1" si="50"/>
        <v>15.23156</v>
      </c>
      <c r="AL189" s="31">
        <f t="shared" ca="1" si="51"/>
        <v>16.48</v>
      </c>
      <c r="AM189" s="31">
        <f t="shared" ca="1" si="52"/>
        <v>17.728439999999999</v>
      </c>
      <c r="AO189" s="32">
        <f t="shared" ca="1" si="59"/>
        <v>0</v>
      </c>
      <c r="AP189" s="32">
        <f t="shared" ca="1" si="60"/>
        <v>0.10210696920583451</v>
      </c>
      <c r="AQ189" s="32">
        <f t="shared" ca="1" si="61"/>
        <v>0</v>
      </c>
      <c r="AR189" s="32">
        <f t="shared" ca="1" si="62"/>
        <v>0.12334801762114522</v>
      </c>
    </row>
    <row r="190" spans="1:44">
      <c r="A190" s="10">
        <v>37166</v>
      </c>
      <c r="B190" s="11">
        <f ca="1">IF(ROW(data!B190)&gt;singleSMA,AVERAGE(OFFSET(data!B190,0,0,-singleSMA,1)),"")</f>
        <v>16.088200000000001</v>
      </c>
      <c r="C190" s="11" t="str">
        <f ca="1">IF(ROW(data!B188)&gt;singleSMA+2,IF(SIGN(data!B189-indicators!B189)&lt;&gt;SIGN(data!B188-indicators!B188),IF(SIGN(data!B189-indicators!B189)&gt;0,"BUY","SELL"),""),"")</f>
        <v/>
      </c>
      <c r="D190" s="11">
        <f ca="1">IF(ROW(data!B190)&gt;fastSMA,AVERAGE(OFFSET(data!B190,0,0,-fastSMA,1)),"")</f>
        <v>12.623000000000001</v>
      </c>
      <c r="E190" s="11">
        <f ca="1">IF(ROW(data!B190)&gt;slowSMA,AVERAGE(OFFSET(data!B190,0,0,-slowSMA,1)),"")</f>
        <v>16.088200000000001</v>
      </c>
      <c r="F190" s="11" t="str">
        <f ca="1">IF(ROW(data!B190)&gt;MAX(fastSMA,slowSMA)+2,IF(SIGN(D189-E189)&lt;&gt;SIGN(D188-E188),IF(SIGN(D189-E189)&gt;0,"BUY","SELL"),""),"")</f>
        <v/>
      </c>
      <c r="G190" s="11"/>
      <c r="H190" s="11">
        <f>(data!B190/data!B189)-1</f>
        <v>0</v>
      </c>
      <c r="I190" s="11">
        <f t="shared" si="42"/>
        <v>0</v>
      </c>
      <c r="J190" s="11">
        <f t="shared" si="43"/>
        <v>0</v>
      </c>
      <c r="K190" s="11">
        <f ca="1">IF(ROW(data!B190)&gt;rsi+1,100-100/(1+AVERAGE(OFFSET(I190,0,0,-rsi,1))/AVERAGE(OFFSET(J190,0,0,-rsi,1))),"")</f>
        <v>11.943007655676311</v>
      </c>
      <c r="L190" s="11"/>
      <c r="M190" s="11">
        <f t="shared" si="44"/>
        <v>1</v>
      </c>
      <c r="N190" s="11">
        <f t="shared" ca="1" si="45"/>
        <v>0.75504885993485349</v>
      </c>
      <c r="S190" s="13" t="str">
        <f ca="1">pricein</f>
        <v/>
      </c>
      <c r="T190" s="13" t="str">
        <f ca="1">priceout</f>
        <v/>
      </c>
      <c r="U190" s="16" t="str">
        <f t="shared" ca="1" si="46"/>
        <v/>
      </c>
      <c r="V190" s="16" t="str">
        <f t="shared" ca="1" si="53"/>
        <v/>
      </c>
      <c r="W190" s="16" t="str">
        <f t="shared" ca="1" si="54"/>
        <v/>
      </c>
      <c r="X190" s="16">
        <f t="shared" ca="1" si="55"/>
        <v>0.9073529411764707</v>
      </c>
      <c r="Y190" s="16"/>
      <c r="Z190" s="13" t="str">
        <f ca="1">priceincross</f>
        <v/>
      </c>
      <c r="AA190" s="13" t="str">
        <f ca="1">priceoutcross</f>
        <v/>
      </c>
      <c r="AB190" s="13" t="str">
        <f t="shared" ca="1" si="47"/>
        <v/>
      </c>
      <c r="AC190" s="13" t="str">
        <f t="shared" ca="1" si="56"/>
        <v/>
      </c>
      <c r="AD190" s="13" t="str">
        <f t="shared" ca="1" si="57"/>
        <v/>
      </c>
      <c r="AE190" s="13">
        <f t="shared" ca="1" si="58"/>
        <v>0.89019607843137261</v>
      </c>
      <c r="AG190" s="32">
        <f ca="1">IF(ROW(data!B190)&gt;fib+1,MIN(OFFSET(data!B190,0,0,-fib,1)),"")</f>
        <v>11.19</v>
      </c>
      <c r="AH190" s="32">
        <f ca="1">IF(ROW(data!B190)&gt;fib+1,MAX(OFFSET(data!B190,0,0,-fib,1)),"")</f>
        <v>21.77</v>
      </c>
      <c r="AI190" s="32">
        <f t="shared" ca="1" si="48"/>
        <v>10.58</v>
      </c>
      <c r="AJ190" s="31">
        <f t="shared" ca="1" si="49"/>
        <v>13.686879999999999</v>
      </c>
      <c r="AK190" s="31">
        <f t="shared" ca="1" si="50"/>
        <v>15.23156</v>
      </c>
      <c r="AL190" s="31">
        <f t="shared" ca="1" si="51"/>
        <v>16.48</v>
      </c>
      <c r="AM190" s="31">
        <f t="shared" ca="1" si="52"/>
        <v>17.728439999999999</v>
      </c>
      <c r="AO190" s="32">
        <f t="shared" ca="1" si="59"/>
        <v>0</v>
      </c>
      <c r="AP190" s="32">
        <f t="shared" ca="1" si="60"/>
        <v>0.10210696920583451</v>
      </c>
      <c r="AQ190" s="32">
        <f t="shared" ca="1" si="61"/>
        <v>0</v>
      </c>
      <c r="AR190" s="32">
        <f t="shared" ca="1" si="62"/>
        <v>0.12334801762114522</v>
      </c>
    </row>
    <row r="191" spans="1:44">
      <c r="A191" s="10">
        <v>37167</v>
      </c>
      <c r="B191" s="11">
        <f ca="1">IF(ROW(data!B191)&gt;singleSMA,AVERAGE(OFFSET(data!B191,0,0,-singleSMA,1)),"")</f>
        <v>16.008499999999998</v>
      </c>
      <c r="C191" s="11" t="str">
        <f ca="1">IF(ROW(data!B189)&gt;singleSMA+2,IF(SIGN(data!B190-indicators!B190)&lt;&gt;SIGN(data!B189-indicators!B189),IF(SIGN(data!B190-indicators!B190)&gt;0,"BUY","SELL"),""),"")</f>
        <v/>
      </c>
      <c r="D191" s="11">
        <f ca="1">IF(ROW(data!B191)&gt;fastSMA,AVERAGE(OFFSET(data!B191,0,0,-fastSMA,1)),"")</f>
        <v>12.446499999999999</v>
      </c>
      <c r="E191" s="11">
        <f ca="1">IF(ROW(data!B191)&gt;slowSMA,AVERAGE(OFFSET(data!B191,0,0,-slowSMA,1)),"")</f>
        <v>16.008499999999998</v>
      </c>
      <c r="F191" s="11" t="str">
        <f ca="1">IF(ROW(data!B191)&gt;MAX(fastSMA,slowSMA)+2,IF(SIGN(D190-E190)&lt;&gt;SIGN(D189-E189),IF(SIGN(D190-E190)&gt;0,"BUY","SELL"),""),"")</f>
        <v/>
      </c>
      <c r="G191" s="11"/>
      <c r="H191" s="11">
        <f>(data!B191/data!B190)-1</f>
        <v>1.0353753235547991E-2</v>
      </c>
      <c r="I191" s="11">
        <f t="shared" si="42"/>
        <v>1.0353753235547991E-2</v>
      </c>
      <c r="J191" s="11">
        <f t="shared" si="43"/>
        <v>0</v>
      </c>
      <c r="K191" s="11">
        <f ca="1">IF(ROW(data!B191)&gt;rsi+1,100-100/(1+AVERAGE(OFFSET(I191,0,0,-rsi,1))/AVERAGE(OFFSET(J191,0,0,-rsi,1))),"")</f>
        <v>14.70921152272264</v>
      </c>
      <c r="L191" s="11"/>
      <c r="M191" s="11">
        <f t="shared" si="44"/>
        <v>1.010353753235548</v>
      </c>
      <c r="N191" s="11">
        <f t="shared" ca="1" si="45"/>
        <v>0.76837270341207364</v>
      </c>
      <c r="S191" s="13" t="str">
        <f ca="1">pricein</f>
        <v/>
      </c>
      <c r="T191" s="13" t="str">
        <f ca="1">priceout</f>
        <v/>
      </c>
      <c r="U191" s="16" t="str">
        <f t="shared" ca="1" si="46"/>
        <v/>
      </c>
      <c r="V191" s="16" t="str">
        <f t="shared" ca="1" si="53"/>
        <v/>
      </c>
      <c r="W191" s="16" t="str">
        <f t="shared" ca="1" si="54"/>
        <v/>
      </c>
      <c r="X191" s="16">
        <f t="shared" ca="1" si="55"/>
        <v>0.9073529411764707</v>
      </c>
      <c r="Y191" s="16"/>
      <c r="Z191" s="13" t="str">
        <f ca="1">priceincross</f>
        <v/>
      </c>
      <c r="AA191" s="13" t="str">
        <f ca="1">priceoutcross</f>
        <v/>
      </c>
      <c r="AB191" s="13" t="str">
        <f t="shared" ca="1" si="47"/>
        <v/>
      </c>
      <c r="AC191" s="13" t="str">
        <f t="shared" ca="1" si="56"/>
        <v/>
      </c>
      <c r="AD191" s="13" t="str">
        <f t="shared" ca="1" si="57"/>
        <v/>
      </c>
      <c r="AE191" s="13">
        <f t="shared" ca="1" si="58"/>
        <v>0.89019607843137261</v>
      </c>
      <c r="AG191" s="32">
        <f ca="1">IF(ROW(data!B191)&gt;fib+1,MIN(OFFSET(data!B191,0,0,-fib,1)),"")</f>
        <v>11.19</v>
      </c>
      <c r="AH191" s="32">
        <f ca="1">IF(ROW(data!B191)&gt;fib+1,MAX(OFFSET(data!B191,0,0,-fib,1)),"")</f>
        <v>21.77</v>
      </c>
      <c r="AI191" s="32">
        <f t="shared" ca="1" si="48"/>
        <v>10.58</v>
      </c>
      <c r="AJ191" s="31">
        <f t="shared" ca="1" si="49"/>
        <v>13.686879999999999</v>
      </c>
      <c r="AK191" s="31">
        <f t="shared" ca="1" si="50"/>
        <v>15.23156</v>
      </c>
      <c r="AL191" s="31">
        <f t="shared" ca="1" si="51"/>
        <v>16.48</v>
      </c>
      <c r="AM191" s="31">
        <f t="shared" ca="1" si="52"/>
        <v>17.728439999999999</v>
      </c>
      <c r="AO191" s="32">
        <f t="shared" ca="1" si="59"/>
        <v>0</v>
      </c>
      <c r="AP191" s="32">
        <f t="shared" ca="1" si="60"/>
        <v>0.10210696920583451</v>
      </c>
      <c r="AQ191" s="32">
        <f t="shared" ca="1" si="61"/>
        <v>0</v>
      </c>
      <c r="AR191" s="32">
        <f t="shared" ca="1" si="62"/>
        <v>0.12334801762114522</v>
      </c>
    </row>
    <row r="192" spans="1:44">
      <c r="A192" s="10">
        <v>37168</v>
      </c>
      <c r="B192" s="11">
        <f ca="1">IF(ROW(data!B192)&gt;singleSMA,AVERAGE(OFFSET(data!B192,0,0,-singleSMA,1)),"")</f>
        <v>15.9375</v>
      </c>
      <c r="C192" s="11" t="str">
        <f ca="1">IF(ROW(data!B190)&gt;singleSMA+2,IF(SIGN(data!B191-indicators!B191)&lt;&gt;SIGN(data!B190-indicators!B190),IF(SIGN(data!B191-indicators!B191)&gt;0,"BUY","SELL"),""),"")</f>
        <v/>
      </c>
      <c r="D192" s="11">
        <f ca="1">IF(ROW(data!B192)&gt;fastSMA,AVERAGE(OFFSET(data!B192,0,0,-fastSMA,1)),"")</f>
        <v>12.298500000000001</v>
      </c>
      <c r="E192" s="11">
        <f ca="1">IF(ROW(data!B192)&gt;slowSMA,AVERAGE(OFFSET(data!B192,0,0,-slowSMA,1)),"")</f>
        <v>15.9375</v>
      </c>
      <c r="F192" s="11" t="str">
        <f ca="1">IF(ROW(data!B192)&gt;MAX(fastSMA,slowSMA)+2,IF(SIGN(D191-E191)&lt;&gt;SIGN(D190-E190),IF(SIGN(D191-E191)&gt;0,"BUY","SELL"),""),"")</f>
        <v/>
      </c>
      <c r="G192" s="11"/>
      <c r="H192" s="11">
        <f>(data!B192/data!B191)-1</f>
        <v>4.1844577284372297E-2</v>
      </c>
      <c r="I192" s="11">
        <f t="shared" si="42"/>
        <v>4.1844577284372297E-2</v>
      </c>
      <c r="J192" s="11">
        <f t="shared" si="43"/>
        <v>0</v>
      </c>
      <c r="K192" s="11">
        <f ca="1">IF(ROW(data!B192)&gt;rsi+1,100-100/(1+AVERAGE(OFFSET(I192,0,0,-rsi,1))/AVERAGE(OFFSET(J192,0,0,-rsi,1))),"")</f>
        <v>23.890574499877786</v>
      </c>
      <c r="L192" s="11"/>
      <c r="M192" s="11">
        <f t="shared" si="44"/>
        <v>1.0418445772843723</v>
      </c>
      <c r="N192" s="11">
        <f t="shared" ca="1" si="45"/>
        <v>0.80474934036939338</v>
      </c>
      <c r="S192" s="13" t="str">
        <f ca="1">pricein</f>
        <v/>
      </c>
      <c r="T192" s="13" t="str">
        <f ca="1">priceout</f>
        <v/>
      </c>
      <c r="U192" s="16" t="str">
        <f t="shared" ca="1" si="46"/>
        <v/>
      </c>
      <c r="V192" s="16" t="str">
        <f t="shared" ca="1" si="53"/>
        <v/>
      </c>
      <c r="W192" s="16" t="str">
        <f t="shared" ca="1" si="54"/>
        <v/>
      </c>
      <c r="X192" s="16">
        <f t="shared" ca="1" si="55"/>
        <v>0.9073529411764707</v>
      </c>
      <c r="Y192" s="16"/>
      <c r="Z192" s="13" t="str">
        <f ca="1">priceincross</f>
        <v/>
      </c>
      <c r="AA192" s="13" t="str">
        <f ca="1">priceoutcross</f>
        <v/>
      </c>
      <c r="AB192" s="13" t="str">
        <f t="shared" ca="1" si="47"/>
        <v/>
      </c>
      <c r="AC192" s="13" t="str">
        <f t="shared" ca="1" si="56"/>
        <v/>
      </c>
      <c r="AD192" s="13" t="str">
        <f t="shared" ca="1" si="57"/>
        <v/>
      </c>
      <c r="AE192" s="13">
        <f t="shared" ca="1" si="58"/>
        <v>0.89019607843137261</v>
      </c>
      <c r="AG192" s="32">
        <f ca="1">IF(ROW(data!B192)&gt;fib+1,MIN(OFFSET(data!B192,0,0,-fib,1)),"")</f>
        <v>11.19</v>
      </c>
      <c r="AH192" s="32">
        <f ca="1">IF(ROW(data!B192)&gt;fib+1,MAX(OFFSET(data!B192,0,0,-fib,1)),"")</f>
        <v>21.77</v>
      </c>
      <c r="AI192" s="32">
        <f t="shared" ca="1" si="48"/>
        <v>10.58</v>
      </c>
      <c r="AJ192" s="31">
        <f t="shared" ca="1" si="49"/>
        <v>13.686879999999999</v>
      </c>
      <c r="AK192" s="31">
        <f t="shared" ca="1" si="50"/>
        <v>15.23156</v>
      </c>
      <c r="AL192" s="31">
        <f t="shared" ca="1" si="51"/>
        <v>16.48</v>
      </c>
      <c r="AM192" s="31">
        <f t="shared" ca="1" si="52"/>
        <v>17.728439999999999</v>
      </c>
      <c r="AO192" s="32">
        <f t="shared" ca="1" si="59"/>
        <v>0</v>
      </c>
      <c r="AP192" s="32">
        <f t="shared" ca="1" si="60"/>
        <v>0.10210696920583451</v>
      </c>
      <c r="AQ192" s="32">
        <f t="shared" ca="1" si="61"/>
        <v>0</v>
      </c>
      <c r="AR192" s="32">
        <f t="shared" ca="1" si="62"/>
        <v>0.12334801762114522</v>
      </c>
    </row>
    <row r="193" spans="1:44">
      <c r="A193" s="10">
        <v>37169</v>
      </c>
      <c r="B193" s="11">
        <f ca="1">IF(ROW(data!B193)&gt;singleSMA,AVERAGE(OFFSET(data!B193,0,0,-singleSMA,1)),"")</f>
        <v>15.864799999999997</v>
      </c>
      <c r="C193" s="11" t="str">
        <f ca="1">IF(ROW(data!B191)&gt;singleSMA+2,IF(SIGN(data!B192-indicators!B192)&lt;&gt;SIGN(data!B191-indicators!B191),IF(SIGN(data!B192-indicators!B192)&gt;0,"BUY","SELL"),""),"")</f>
        <v/>
      </c>
      <c r="D193" s="11">
        <f ca="1">IF(ROW(data!B193)&gt;fastSMA,AVERAGE(OFFSET(data!B193,0,0,-fastSMA,1)),"")</f>
        <v>12.164000000000001</v>
      </c>
      <c r="E193" s="11">
        <f ca="1">IF(ROW(data!B193)&gt;slowSMA,AVERAGE(OFFSET(data!B193,0,0,-slowSMA,1)),"")</f>
        <v>15.864799999999997</v>
      </c>
      <c r="F193" s="11" t="str">
        <f ca="1">IF(ROW(data!B193)&gt;MAX(fastSMA,slowSMA)+2,IF(SIGN(D192-E192)&lt;&gt;SIGN(D191-E191),IF(SIGN(D192-E192)&gt;0,"BUY","SELL"),""),"")</f>
        <v/>
      </c>
      <c r="G193" s="11"/>
      <c r="H193" s="11">
        <f>(data!B193/data!B192)-1</f>
        <v>8.19672131147553E-3</v>
      </c>
      <c r="I193" s="11">
        <f t="shared" si="42"/>
        <v>8.19672131147553E-3</v>
      </c>
      <c r="J193" s="11">
        <f t="shared" si="43"/>
        <v>0</v>
      </c>
      <c r="K193" s="11">
        <f ca="1">IF(ROW(data!B193)&gt;rsi+1,100-100/(1+AVERAGE(OFFSET(I193,0,0,-rsi,1))/AVERAGE(OFFSET(J193,0,0,-rsi,1))),"")</f>
        <v>26.153265347889231</v>
      </c>
      <c r="L193" s="11"/>
      <c r="M193" s="11">
        <f t="shared" si="44"/>
        <v>1.0081967213114755</v>
      </c>
      <c r="N193" s="11">
        <f t="shared" ca="1" si="45"/>
        <v>0.82054703135423634</v>
      </c>
      <c r="S193" s="13" t="str">
        <f ca="1">pricein</f>
        <v/>
      </c>
      <c r="T193" s="13" t="str">
        <f ca="1">priceout</f>
        <v/>
      </c>
      <c r="U193" s="16" t="str">
        <f t="shared" ca="1" si="46"/>
        <v/>
      </c>
      <c r="V193" s="16" t="str">
        <f t="shared" ca="1" si="53"/>
        <v/>
      </c>
      <c r="W193" s="16" t="str">
        <f t="shared" ca="1" si="54"/>
        <v/>
      </c>
      <c r="X193" s="16">
        <f t="shared" ca="1" si="55"/>
        <v>0.9073529411764707</v>
      </c>
      <c r="Y193" s="16"/>
      <c r="Z193" s="13" t="str">
        <f ca="1">priceincross</f>
        <v/>
      </c>
      <c r="AA193" s="13" t="str">
        <f ca="1">priceoutcross</f>
        <v/>
      </c>
      <c r="AB193" s="13" t="str">
        <f t="shared" ca="1" si="47"/>
        <v/>
      </c>
      <c r="AC193" s="13" t="str">
        <f t="shared" ca="1" si="56"/>
        <v/>
      </c>
      <c r="AD193" s="13" t="str">
        <f t="shared" ca="1" si="57"/>
        <v/>
      </c>
      <c r="AE193" s="13">
        <f t="shared" ca="1" si="58"/>
        <v>0.89019607843137261</v>
      </c>
      <c r="AG193" s="32">
        <f ca="1">IF(ROW(data!B193)&gt;fib+1,MIN(OFFSET(data!B193,0,0,-fib,1)),"")</f>
        <v>11.19</v>
      </c>
      <c r="AH193" s="32">
        <f ca="1">IF(ROW(data!B193)&gt;fib+1,MAX(OFFSET(data!B193,0,0,-fib,1)),"")</f>
        <v>21.77</v>
      </c>
      <c r="AI193" s="32">
        <f t="shared" ca="1" si="48"/>
        <v>10.58</v>
      </c>
      <c r="AJ193" s="31">
        <f t="shared" ca="1" si="49"/>
        <v>13.686879999999999</v>
      </c>
      <c r="AK193" s="31">
        <f t="shared" ca="1" si="50"/>
        <v>15.23156</v>
      </c>
      <c r="AL193" s="31">
        <f t="shared" ca="1" si="51"/>
        <v>16.48</v>
      </c>
      <c r="AM193" s="31">
        <f t="shared" ca="1" si="52"/>
        <v>17.728439999999999</v>
      </c>
      <c r="AO193" s="32">
        <f t="shared" ca="1" si="59"/>
        <v>0</v>
      </c>
      <c r="AP193" s="32">
        <f t="shared" ca="1" si="60"/>
        <v>0.10210696920583451</v>
      </c>
      <c r="AQ193" s="32">
        <f t="shared" ca="1" si="61"/>
        <v>0</v>
      </c>
      <c r="AR193" s="32">
        <f t="shared" ca="1" si="62"/>
        <v>0.12334801762114522</v>
      </c>
    </row>
    <row r="194" spans="1:44">
      <c r="A194" s="10">
        <v>37172</v>
      </c>
      <c r="B194" s="11">
        <f ca="1">IF(ROW(data!B194)&gt;singleSMA,AVERAGE(OFFSET(data!B194,0,0,-singleSMA,1)),"")</f>
        <v>15.787599999999999</v>
      </c>
      <c r="C194" s="11" t="str">
        <f ca="1">IF(ROW(data!B192)&gt;singleSMA+2,IF(SIGN(data!B193-indicators!B193)&lt;&gt;SIGN(data!B192-indicators!B192),IF(SIGN(data!B193-indicators!B193)&gt;0,"BUY","SELL"),""),"")</f>
        <v/>
      </c>
      <c r="D194" s="11">
        <f ca="1">IF(ROW(data!B194)&gt;fastSMA,AVERAGE(OFFSET(data!B194,0,0,-fastSMA,1)),"")</f>
        <v>12.044500000000001</v>
      </c>
      <c r="E194" s="11">
        <f ca="1">IF(ROW(data!B194)&gt;slowSMA,AVERAGE(OFFSET(data!B194,0,0,-slowSMA,1)),"")</f>
        <v>15.787599999999999</v>
      </c>
      <c r="F194" s="11" t="str">
        <f ca="1">IF(ROW(data!B194)&gt;MAX(fastSMA,slowSMA)+2,IF(SIGN(D193-E193)&lt;&gt;SIGN(D192-E192),IF(SIGN(D193-E193)&gt;0,"BUY","SELL"),""),"")</f>
        <v/>
      </c>
      <c r="G194" s="11"/>
      <c r="H194" s="11">
        <f>(data!B194/data!B193)-1</f>
        <v>-1.9512195121951237E-2</v>
      </c>
      <c r="I194" s="11">
        <f t="shared" si="42"/>
        <v>0</v>
      </c>
      <c r="J194" s="11">
        <f t="shared" si="43"/>
        <v>1.9512195121951237E-2</v>
      </c>
      <c r="K194" s="11">
        <f ca="1">IF(ROW(data!B194)&gt;rsi+1,100-100/(1+AVERAGE(OFFSET(I194,0,0,-rsi,1))/AVERAGE(OFFSET(J194,0,0,-rsi,1))),"")</f>
        <v>27.296908542997016</v>
      </c>
      <c r="L194" s="11"/>
      <c r="M194" s="11">
        <f t="shared" si="44"/>
        <v>0.98048780487804876</v>
      </c>
      <c r="N194" s="11">
        <f t="shared" ca="1" si="45"/>
        <v>0.83460207612456772</v>
      </c>
      <c r="S194" s="13" t="str">
        <f ca="1">pricein</f>
        <v/>
      </c>
      <c r="T194" s="13" t="str">
        <f ca="1">priceout</f>
        <v/>
      </c>
      <c r="U194" s="16" t="str">
        <f t="shared" ca="1" si="46"/>
        <v/>
      </c>
      <c r="V194" s="16" t="str">
        <f t="shared" ca="1" si="53"/>
        <v/>
      </c>
      <c r="W194" s="16" t="str">
        <f t="shared" ca="1" si="54"/>
        <v/>
      </c>
      <c r="X194" s="16">
        <f t="shared" ca="1" si="55"/>
        <v>0.9073529411764707</v>
      </c>
      <c r="Y194" s="16"/>
      <c r="Z194" s="13" t="str">
        <f ca="1">priceincross</f>
        <v/>
      </c>
      <c r="AA194" s="13" t="str">
        <f ca="1">priceoutcross</f>
        <v/>
      </c>
      <c r="AB194" s="13" t="str">
        <f t="shared" ca="1" si="47"/>
        <v/>
      </c>
      <c r="AC194" s="13" t="str">
        <f t="shared" ca="1" si="56"/>
        <v/>
      </c>
      <c r="AD194" s="13" t="str">
        <f t="shared" ca="1" si="57"/>
        <v/>
      </c>
      <c r="AE194" s="13">
        <f t="shared" ca="1" si="58"/>
        <v>0.89019607843137261</v>
      </c>
      <c r="AG194" s="32">
        <f ca="1">IF(ROW(data!B194)&gt;fib+1,MIN(OFFSET(data!B194,0,0,-fib,1)),"")</f>
        <v>11.19</v>
      </c>
      <c r="AH194" s="32">
        <f ca="1">IF(ROW(data!B194)&gt;fib+1,MAX(OFFSET(data!B194,0,0,-fib,1)),"")</f>
        <v>21.77</v>
      </c>
      <c r="AI194" s="32">
        <f t="shared" ca="1" si="48"/>
        <v>10.58</v>
      </c>
      <c r="AJ194" s="31">
        <f t="shared" ca="1" si="49"/>
        <v>13.686879999999999</v>
      </c>
      <c r="AK194" s="31">
        <f t="shared" ca="1" si="50"/>
        <v>15.23156</v>
      </c>
      <c r="AL194" s="31">
        <f t="shared" ca="1" si="51"/>
        <v>16.48</v>
      </c>
      <c r="AM194" s="31">
        <f t="shared" ca="1" si="52"/>
        <v>17.728439999999999</v>
      </c>
      <c r="AO194" s="32">
        <f t="shared" ca="1" si="59"/>
        <v>0</v>
      </c>
      <c r="AP194" s="32">
        <f t="shared" ca="1" si="60"/>
        <v>0.10210696920583451</v>
      </c>
      <c r="AQ194" s="32">
        <f t="shared" ca="1" si="61"/>
        <v>0</v>
      </c>
      <c r="AR194" s="32">
        <f t="shared" ca="1" si="62"/>
        <v>0.12334801762114522</v>
      </c>
    </row>
    <row r="195" spans="1:44">
      <c r="A195" s="10">
        <v>37173</v>
      </c>
      <c r="B195" s="11">
        <f ca="1">IF(ROW(data!B195)&gt;singleSMA,AVERAGE(OFFSET(data!B195,0,0,-singleSMA,1)),"")</f>
        <v>15.698799999999999</v>
      </c>
      <c r="C195" s="11" t="str">
        <f ca="1">IF(ROW(data!B193)&gt;singleSMA+2,IF(SIGN(data!B194-indicators!B194)&lt;&gt;SIGN(data!B193-indicators!B193),IF(SIGN(data!B194-indicators!B194)&gt;0,"BUY","SELL"),""),"")</f>
        <v/>
      </c>
      <c r="D195" s="11">
        <f ca="1">IF(ROW(data!B195)&gt;fastSMA,AVERAGE(OFFSET(data!B195,0,0,-fastSMA,1)),"")</f>
        <v>11.926500000000001</v>
      </c>
      <c r="E195" s="11">
        <f ca="1">IF(ROW(data!B195)&gt;slowSMA,AVERAGE(OFFSET(data!B195,0,0,-slowSMA,1)),"")</f>
        <v>15.698799999999999</v>
      </c>
      <c r="F195" s="11" t="str">
        <f ca="1">IF(ROW(data!B195)&gt;MAX(fastSMA,slowSMA)+2,IF(SIGN(D194-E194)&lt;&gt;SIGN(D193-E193),IF(SIGN(D194-E194)&gt;0,"BUY","SELL"),""),"")</f>
        <v/>
      </c>
      <c r="G195" s="11"/>
      <c r="H195" s="11">
        <f>(data!B195/data!B194)-1</f>
        <v>2.4875621890547706E-3</v>
      </c>
      <c r="I195" s="11">
        <f t="shared" ref="I195:I258" si="63">IF(H195&gt;0,H195,0)</f>
        <v>2.4875621890547706E-3</v>
      </c>
      <c r="J195" s="11">
        <f t="shared" ref="J195:J258" si="64">IF(H195&lt;0,-H195,0)</f>
        <v>0</v>
      </c>
      <c r="K195" s="11">
        <f ca="1">IF(ROW(data!B195)&gt;rsi+1,100-100/(1+AVERAGE(OFFSET(I195,0,0,-rsi,1))/AVERAGE(OFFSET(J195,0,0,-rsi,1))),"")</f>
        <v>27.772730854954091</v>
      </c>
      <c r="L195" s="11"/>
      <c r="M195" s="11">
        <f t="shared" ref="M195:M258" si="65">1+H195</f>
        <v>1.0024875621890548</v>
      </c>
      <c r="N195" s="11">
        <f t="shared" ref="N195:N258" ca="1" si="66">IF(ROW(M195)&gt;priceindex+1,PRODUCT(OFFSET(M195,0,0,-priceindex,1)),"")</f>
        <v>0.8366782006920418</v>
      </c>
      <c r="S195" s="13" t="str">
        <f ca="1">pricein</f>
        <v/>
      </c>
      <c r="T195" s="13" t="str">
        <f ca="1">priceout</f>
        <v/>
      </c>
      <c r="U195" s="16" t="str">
        <f t="shared" ref="U195:U258" ca="1" si="67">IF(S195&lt;&gt;"",OFFSET(C195,MATCH("SELL",C196:C5193,0),17),"")</f>
        <v/>
      </c>
      <c r="V195" s="16" t="str">
        <f t="shared" ca="1" si="53"/>
        <v/>
      </c>
      <c r="W195" s="16" t="str">
        <f t="shared" ca="1" si="54"/>
        <v/>
      </c>
      <c r="X195" s="16">
        <f t="shared" ca="1" si="55"/>
        <v>0.9073529411764707</v>
      </c>
      <c r="Y195" s="16"/>
      <c r="Z195" s="13" t="str">
        <f ca="1">priceincross</f>
        <v/>
      </c>
      <c r="AA195" s="13" t="str">
        <f ca="1">priceoutcross</f>
        <v/>
      </c>
      <c r="AB195" s="13" t="str">
        <f t="shared" ref="AB195:AB258" ca="1" si="68">IF(Z195&lt;&gt;"",OFFSET(F195,MATCH("SELL",F196:F5193,0),21),"")</f>
        <v/>
      </c>
      <c r="AC195" s="13" t="str">
        <f t="shared" ca="1" si="56"/>
        <v/>
      </c>
      <c r="AD195" s="13" t="str">
        <f t="shared" ca="1" si="57"/>
        <v/>
      </c>
      <c r="AE195" s="13">
        <f t="shared" ca="1" si="58"/>
        <v>0.89019607843137261</v>
      </c>
      <c r="AG195" s="32">
        <f ca="1">IF(ROW(data!B195)&gt;fib+1,MIN(OFFSET(data!B195,0,0,-fib,1)),"")</f>
        <v>11.19</v>
      </c>
      <c r="AH195" s="32">
        <f ca="1">IF(ROW(data!B195)&gt;fib+1,MAX(OFFSET(data!B195,0,0,-fib,1)),"")</f>
        <v>21.77</v>
      </c>
      <c r="AI195" s="32">
        <f t="shared" ref="AI195:AI258" ca="1" si="69">IF(AG195&lt;&gt;"",AH195-AG195,"")</f>
        <v>10.58</v>
      </c>
      <c r="AJ195" s="31">
        <f t="shared" ref="AJ195:AJ258" ca="1" si="70">IF(AI195&lt;&gt;"",AG195+0.236*AI195,"")</f>
        <v>13.686879999999999</v>
      </c>
      <c r="AK195" s="31">
        <f t="shared" ref="AK195:AK258" ca="1" si="71">IF(AI195&lt;&gt;"",AG195+0.382*AI195,"")</f>
        <v>15.23156</v>
      </c>
      <c r="AL195" s="31">
        <f t="shared" ref="AL195:AL258" ca="1" si="72">IF(AI195&lt;&gt;"",AG195+0.5*AI195,"")</f>
        <v>16.48</v>
      </c>
      <c r="AM195" s="31">
        <f t="shared" ref="AM195:AM258" ca="1" si="73">IF(AI195&lt;&gt;"",AG195+0.618*AI195,"")</f>
        <v>17.728439999999999</v>
      </c>
      <c r="AO195" s="32">
        <f t="shared" ca="1" si="59"/>
        <v>0</v>
      </c>
      <c r="AP195" s="32">
        <f t="shared" ca="1" si="60"/>
        <v>0.10210696920583451</v>
      </c>
      <c r="AQ195" s="32">
        <f t="shared" ca="1" si="61"/>
        <v>0</v>
      </c>
      <c r="AR195" s="32">
        <f t="shared" ca="1" si="62"/>
        <v>0.12334801762114522</v>
      </c>
    </row>
    <row r="196" spans="1:44">
      <c r="A196" s="10">
        <v>37174</v>
      </c>
      <c r="B196" s="11">
        <f ca="1">IF(ROW(data!B196)&gt;singleSMA,AVERAGE(OFFSET(data!B196,0,0,-singleSMA,1)),"")</f>
        <v>15.606199999999999</v>
      </c>
      <c r="C196" s="11" t="str">
        <f ca="1">IF(ROW(data!B194)&gt;singleSMA+2,IF(SIGN(data!B195-indicators!B195)&lt;&gt;SIGN(data!B194-indicators!B194),IF(SIGN(data!B195-indicators!B195)&gt;0,"BUY","SELL"),""),"")</f>
        <v/>
      </c>
      <c r="D196" s="11">
        <f ca="1">IF(ROW(data!B196)&gt;fastSMA,AVERAGE(OFFSET(data!B196,0,0,-fastSMA,1)),"")</f>
        <v>11.868500000000001</v>
      </c>
      <c r="E196" s="11">
        <f ca="1">IF(ROW(data!B196)&gt;slowSMA,AVERAGE(OFFSET(data!B196,0,0,-slowSMA,1)),"")</f>
        <v>15.606199999999999</v>
      </c>
      <c r="F196" s="11" t="str">
        <f ca="1">IF(ROW(data!B196)&gt;MAX(fastSMA,slowSMA)+2,IF(SIGN(D195-E195)&lt;&gt;SIGN(D194-E194),IF(SIGN(D195-E195)&gt;0,"BUY","SELL"),""),"")</f>
        <v/>
      </c>
      <c r="G196" s="11"/>
      <c r="H196" s="11">
        <f>(data!B196/data!B195)-1</f>
        <v>4.1356492969397696E-3</v>
      </c>
      <c r="I196" s="11">
        <f t="shared" si="63"/>
        <v>4.1356492969397696E-3</v>
      </c>
      <c r="J196" s="11">
        <f t="shared" si="64"/>
        <v>0</v>
      </c>
      <c r="K196" s="11">
        <f ca="1">IF(ROW(data!B196)&gt;rsi+1,100-100/(1+AVERAGE(OFFSET(I196,0,0,-rsi,1))/AVERAGE(OFFSET(J196,0,0,-rsi,1))),"")</f>
        <v>36.008740121937677</v>
      </c>
      <c r="L196" s="11"/>
      <c r="M196" s="11">
        <f t="shared" si="65"/>
        <v>1.0041356492969398</v>
      </c>
      <c r="N196" s="11">
        <f t="shared" ca="1" si="66"/>
        <v>0.91278195488721869</v>
      </c>
      <c r="S196" s="13" t="str">
        <f ca="1">pricein</f>
        <v/>
      </c>
      <c r="T196" s="13" t="str">
        <f ca="1">priceout</f>
        <v/>
      </c>
      <c r="U196" s="16" t="str">
        <f t="shared" ca="1" si="67"/>
        <v/>
      </c>
      <c r="V196" s="16" t="str">
        <f t="shared" ref="V196:V259" ca="1" si="74">IF(IFERROR(U196,"")&lt;&gt;"",U196/S196,"")</f>
        <v/>
      </c>
      <c r="W196" s="16" t="str">
        <f t="shared" ref="W196:W259" ca="1" si="75">IF(V196&lt;&gt;"",V196-1,"")</f>
        <v/>
      </c>
      <c r="X196" s="16">
        <f t="shared" ref="X196:X259" ca="1" si="76">IF(V196&lt;&gt;"",V196*X195,X195)</f>
        <v>0.9073529411764707</v>
      </c>
      <c r="Y196" s="16"/>
      <c r="Z196" s="13" t="str">
        <f ca="1">priceincross</f>
        <v/>
      </c>
      <c r="AA196" s="13" t="str">
        <f ca="1">priceoutcross</f>
        <v/>
      </c>
      <c r="AB196" s="13" t="str">
        <f t="shared" ca="1" si="68"/>
        <v/>
      </c>
      <c r="AC196" s="13" t="str">
        <f t="shared" ref="AC196:AC259" ca="1" si="77">IF(IFERROR(AB196,"")&lt;&gt;"",AB196/Z196,"")</f>
        <v/>
      </c>
      <c r="AD196" s="13" t="str">
        <f t="shared" ref="AD196:AD259" ca="1" si="78">IF(AC196&lt;&gt;"",AC196-1,"")</f>
        <v/>
      </c>
      <c r="AE196" s="13">
        <f t="shared" ref="AE196:AE259" ca="1" si="79">IF(AC196&lt;&gt;"",AC196*AE195,AE195)</f>
        <v>0.89019607843137261</v>
      </c>
      <c r="AG196" s="32">
        <f ca="1">IF(ROW(data!B196)&gt;fib+1,MIN(OFFSET(data!B196,0,0,-fib,1)),"")</f>
        <v>11.19</v>
      </c>
      <c r="AH196" s="32">
        <f ca="1">IF(ROW(data!B196)&gt;fib+1,MAX(OFFSET(data!B196,0,0,-fib,1)),"")</f>
        <v>21.77</v>
      </c>
      <c r="AI196" s="32">
        <f t="shared" ca="1" si="69"/>
        <v>10.58</v>
      </c>
      <c r="AJ196" s="31">
        <f t="shared" ca="1" si="70"/>
        <v>13.686879999999999</v>
      </c>
      <c r="AK196" s="31">
        <f t="shared" ca="1" si="71"/>
        <v>15.23156</v>
      </c>
      <c r="AL196" s="31">
        <f t="shared" ca="1" si="72"/>
        <v>16.48</v>
      </c>
      <c r="AM196" s="31">
        <f t="shared" ca="1" si="73"/>
        <v>17.728439999999999</v>
      </c>
      <c r="AO196" s="32">
        <f t="shared" ref="AO196:AO259" ca="1" si="80">MAX(AO195,X196-1)</f>
        <v>0</v>
      </c>
      <c r="AP196" s="32">
        <f t="shared" ref="AP196:AP259" ca="1" si="81">((1+AO196)/X196)-1</f>
        <v>0.10210696920583451</v>
      </c>
      <c r="AQ196" s="32">
        <f t="shared" ref="AQ196:AQ259" ca="1" si="82">MAX(AQ195,AE196-1)</f>
        <v>0</v>
      </c>
      <c r="AR196" s="32">
        <f t="shared" ref="AR196:AR259" ca="1" si="83">((1+AQ196)/AE196)-1</f>
        <v>0.12334801762114522</v>
      </c>
    </row>
    <row r="197" spans="1:44">
      <c r="A197" s="10">
        <v>37175</v>
      </c>
      <c r="B197" s="11">
        <f ca="1">IF(ROW(data!B197)&gt;singleSMA,AVERAGE(OFFSET(data!B197,0,0,-singleSMA,1)),"")</f>
        <v>15.518899999999999</v>
      </c>
      <c r="C197" s="11" t="str">
        <f ca="1">IF(ROW(data!B195)&gt;singleSMA+2,IF(SIGN(data!B196-indicators!B196)&lt;&gt;SIGN(data!B195-indicators!B195),IF(SIGN(data!B196-indicators!B196)&gt;0,"BUY","SELL"),""),"")</f>
        <v/>
      </c>
      <c r="D197" s="11">
        <f ca="1">IF(ROW(data!B197)&gt;fastSMA,AVERAGE(OFFSET(data!B197,0,0,-fastSMA,1)),"")</f>
        <v>11.820500000000001</v>
      </c>
      <c r="E197" s="11">
        <f ca="1">IF(ROW(data!B197)&gt;slowSMA,AVERAGE(OFFSET(data!B197,0,0,-slowSMA,1)),"")</f>
        <v>15.518899999999999</v>
      </c>
      <c r="F197" s="11" t="str">
        <f ca="1">IF(ROW(data!B197)&gt;MAX(fastSMA,slowSMA)+2,IF(SIGN(D196-E196)&lt;&gt;SIGN(D195-E195),IF(SIGN(D196-E196)&gt;0,"BUY","SELL"),""),"")</f>
        <v/>
      </c>
      <c r="G197" s="11"/>
      <c r="H197" s="11">
        <f>(data!B197/data!B196)-1</f>
        <v>2.0593080724876422E-2</v>
      </c>
      <c r="I197" s="11">
        <f t="shared" si="63"/>
        <v>2.0593080724876422E-2</v>
      </c>
      <c r="J197" s="11">
        <f t="shared" si="64"/>
        <v>0</v>
      </c>
      <c r="K197" s="11">
        <f ca="1">IF(ROW(data!B197)&gt;rsi+1,100-100/(1+AVERAGE(OFFSET(I197,0,0,-rsi,1))/AVERAGE(OFFSET(J197,0,0,-rsi,1))),"")</f>
        <v>39.359616510094725</v>
      </c>
      <c r="L197" s="11"/>
      <c r="M197" s="11">
        <f t="shared" si="65"/>
        <v>1.0205930807248764</v>
      </c>
      <c r="N197" s="11">
        <f t="shared" ca="1" si="66"/>
        <v>0.92808988764044997</v>
      </c>
      <c r="S197" s="13" t="str">
        <f ca="1">pricein</f>
        <v/>
      </c>
      <c r="T197" s="13" t="str">
        <f ca="1">priceout</f>
        <v/>
      </c>
      <c r="U197" s="16" t="str">
        <f t="shared" ca="1" si="67"/>
        <v/>
      </c>
      <c r="V197" s="16" t="str">
        <f t="shared" ca="1" si="74"/>
        <v/>
      </c>
      <c r="W197" s="16" t="str">
        <f t="shared" ca="1" si="75"/>
        <v/>
      </c>
      <c r="X197" s="16">
        <f t="shared" ca="1" si="76"/>
        <v>0.9073529411764707</v>
      </c>
      <c r="Y197" s="16"/>
      <c r="Z197" s="13" t="str">
        <f ca="1">priceincross</f>
        <v/>
      </c>
      <c r="AA197" s="13" t="str">
        <f ca="1">priceoutcross</f>
        <v/>
      </c>
      <c r="AB197" s="13" t="str">
        <f t="shared" ca="1" si="68"/>
        <v/>
      </c>
      <c r="AC197" s="13" t="str">
        <f t="shared" ca="1" si="77"/>
        <v/>
      </c>
      <c r="AD197" s="13" t="str">
        <f t="shared" ca="1" si="78"/>
        <v/>
      </c>
      <c r="AE197" s="13">
        <f t="shared" ca="1" si="79"/>
        <v>0.89019607843137261</v>
      </c>
      <c r="AG197" s="32">
        <f ca="1">IF(ROW(data!B197)&gt;fib+1,MIN(OFFSET(data!B197,0,0,-fib,1)),"")</f>
        <v>11.19</v>
      </c>
      <c r="AH197" s="32">
        <f ca="1">IF(ROW(data!B197)&gt;fib+1,MAX(OFFSET(data!B197,0,0,-fib,1)),"")</f>
        <v>21.77</v>
      </c>
      <c r="AI197" s="32">
        <f t="shared" ca="1" si="69"/>
        <v>10.58</v>
      </c>
      <c r="AJ197" s="31">
        <f t="shared" ca="1" si="70"/>
        <v>13.686879999999999</v>
      </c>
      <c r="AK197" s="31">
        <f t="shared" ca="1" si="71"/>
        <v>15.23156</v>
      </c>
      <c r="AL197" s="31">
        <f t="shared" ca="1" si="72"/>
        <v>16.48</v>
      </c>
      <c r="AM197" s="31">
        <f t="shared" ca="1" si="73"/>
        <v>17.728439999999999</v>
      </c>
      <c r="AO197" s="32">
        <f t="shared" ca="1" si="80"/>
        <v>0</v>
      </c>
      <c r="AP197" s="32">
        <f t="shared" ca="1" si="81"/>
        <v>0.10210696920583451</v>
      </c>
      <c r="AQ197" s="32">
        <f t="shared" ca="1" si="82"/>
        <v>0</v>
      </c>
      <c r="AR197" s="32">
        <f t="shared" ca="1" si="83"/>
        <v>0.12334801762114522</v>
      </c>
    </row>
    <row r="198" spans="1:44">
      <c r="A198" s="10">
        <v>37176</v>
      </c>
      <c r="B198" s="11">
        <f ca="1">IF(ROW(data!B198)&gt;singleSMA,AVERAGE(OFFSET(data!B198,0,0,-singleSMA,1)),"")</f>
        <v>15.427999999999999</v>
      </c>
      <c r="C198" s="11" t="str">
        <f ca="1">IF(ROW(data!B196)&gt;singleSMA+2,IF(SIGN(data!B197-indicators!B197)&lt;&gt;SIGN(data!B196-indicators!B196),IF(SIGN(data!B197-indicators!B197)&gt;0,"BUY","SELL"),""),"")</f>
        <v/>
      </c>
      <c r="D198" s="11">
        <f ca="1">IF(ROW(data!B198)&gt;fastSMA,AVERAGE(OFFSET(data!B198,0,0,-fastSMA,1)),"")</f>
        <v>11.812999999999999</v>
      </c>
      <c r="E198" s="11">
        <f ca="1">IF(ROW(data!B198)&gt;slowSMA,AVERAGE(OFFSET(data!B198,0,0,-slowSMA,1)),"")</f>
        <v>15.427999999999999</v>
      </c>
      <c r="F198" s="11" t="str">
        <f ca="1">IF(ROW(data!B198)&gt;MAX(fastSMA,slowSMA)+2,IF(SIGN(D197-E197)&lt;&gt;SIGN(D196-E196),IF(SIGN(D197-E197)&gt;0,"BUY","SELL"),""),"")</f>
        <v/>
      </c>
      <c r="G198" s="11"/>
      <c r="H198" s="11">
        <f>(data!B198/data!B197)-1</f>
        <v>9.6852300242129541E-3</v>
      </c>
      <c r="I198" s="11">
        <f t="shared" si="63"/>
        <v>9.6852300242129541E-3</v>
      </c>
      <c r="J198" s="11">
        <f t="shared" si="64"/>
        <v>0</v>
      </c>
      <c r="K198" s="11">
        <f ca="1">IF(ROW(data!B198)&gt;rsi+1,100-100/(1+AVERAGE(OFFSET(I198,0,0,-rsi,1))/AVERAGE(OFFSET(J198,0,0,-rsi,1))),"")</f>
        <v>48.740331464756004</v>
      </c>
      <c r="L198" s="11"/>
      <c r="M198" s="11">
        <f t="shared" si="65"/>
        <v>1.009685230024213</v>
      </c>
      <c r="N198" s="11">
        <f t="shared" ca="1" si="66"/>
        <v>0.98815165876777311</v>
      </c>
      <c r="S198" s="13" t="str">
        <f ca="1">pricein</f>
        <v/>
      </c>
      <c r="T198" s="13" t="str">
        <f ca="1">priceout</f>
        <v/>
      </c>
      <c r="U198" s="16" t="str">
        <f t="shared" ca="1" si="67"/>
        <v/>
      </c>
      <c r="V198" s="16" t="str">
        <f t="shared" ca="1" si="74"/>
        <v/>
      </c>
      <c r="W198" s="16" t="str">
        <f t="shared" ca="1" si="75"/>
        <v/>
      </c>
      <c r="X198" s="16">
        <f t="shared" ca="1" si="76"/>
        <v>0.9073529411764707</v>
      </c>
      <c r="Y198" s="16"/>
      <c r="Z198" s="13" t="str">
        <f ca="1">priceincross</f>
        <v/>
      </c>
      <c r="AA198" s="13" t="str">
        <f ca="1">priceoutcross</f>
        <v/>
      </c>
      <c r="AB198" s="13" t="str">
        <f t="shared" ca="1" si="68"/>
        <v/>
      </c>
      <c r="AC198" s="13" t="str">
        <f t="shared" ca="1" si="77"/>
        <v/>
      </c>
      <c r="AD198" s="13" t="str">
        <f t="shared" ca="1" si="78"/>
        <v/>
      </c>
      <c r="AE198" s="13">
        <f t="shared" ca="1" si="79"/>
        <v>0.89019607843137261</v>
      </c>
      <c r="AG198" s="32">
        <f ca="1">IF(ROW(data!B198)&gt;fib+1,MIN(OFFSET(data!B198,0,0,-fib,1)),"")</f>
        <v>11.19</v>
      </c>
      <c r="AH198" s="32">
        <f ca="1">IF(ROW(data!B198)&gt;fib+1,MAX(OFFSET(data!B198,0,0,-fib,1)),"")</f>
        <v>21.77</v>
      </c>
      <c r="AI198" s="32">
        <f t="shared" ca="1" si="69"/>
        <v>10.58</v>
      </c>
      <c r="AJ198" s="31">
        <f t="shared" ca="1" si="70"/>
        <v>13.686879999999999</v>
      </c>
      <c r="AK198" s="31">
        <f t="shared" ca="1" si="71"/>
        <v>15.23156</v>
      </c>
      <c r="AL198" s="31">
        <f t="shared" ca="1" si="72"/>
        <v>16.48</v>
      </c>
      <c r="AM198" s="31">
        <f t="shared" ca="1" si="73"/>
        <v>17.728439999999999</v>
      </c>
      <c r="AO198" s="32">
        <f t="shared" ca="1" si="80"/>
        <v>0</v>
      </c>
      <c r="AP198" s="32">
        <f t="shared" ca="1" si="81"/>
        <v>0.10210696920583451</v>
      </c>
      <c r="AQ198" s="32">
        <f t="shared" ca="1" si="82"/>
        <v>0</v>
      </c>
      <c r="AR198" s="32">
        <f t="shared" ca="1" si="83"/>
        <v>0.12334801762114522</v>
      </c>
    </row>
    <row r="199" spans="1:44">
      <c r="A199" s="10">
        <v>37179</v>
      </c>
      <c r="B199" s="11">
        <f ca="1">IF(ROW(data!B199)&gt;singleSMA,AVERAGE(OFFSET(data!B199,0,0,-singleSMA,1)),"")</f>
        <v>15.3363</v>
      </c>
      <c r="C199" s="11" t="str">
        <f ca="1">IF(ROW(data!B197)&gt;singleSMA+2,IF(SIGN(data!B198-indicators!B198)&lt;&gt;SIGN(data!B197-indicators!B197),IF(SIGN(data!B198-indicators!B198)&gt;0,"BUY","SELL"),""),"")</f>
        <v/>
      </c>
      <c r="D199" s="11">
        <f ca="1">IF(ROW(data!B199)&gt;fastSMA,AVERAGE(OFFSET(data!B199,0,0,-fastSMA,1)),"")</f>
        <v>11.819500000000001</v>
      </c>
      <c r="E199" s="11">
        <f ca="1">IF(ROW(data!B199)&gt;slowSMA,AVERAGE(OFFSET(data!B199,0,0,-slowSMA,1)),"")</f>
        <v>15.3363</v>
      </c>
      <c r="F199" s="11" t="str">
        <f ca="1">IF(ROW(data!B199)&gt;MAX(fastSMA,slowSMA)+2,IF(SIGN(D198-E198)&lt;&gt;SIGN(D197-E197),IF(SIGN(D198-E198)&gt;0,"BUY","SELL"),""),"")</f>
        <v/>
      </c>
      <c r="G199" s="11"/>
      <c r="H199" s="11">
        <f>(data!B199/data!B198)-1</f>
        <v>-3.1974420463628528E-3</v>
      </c>
      <c r="I199" s="11">
        <f t="shared" si="63"/>
        <v>0</v>
      </c>
      <c r="J199" s="11">
        <f t="shared" si="64"/>
        <v>3.1974420463628528E-3</v>
      </c>
      <c r="K199" s="11">
        <f ca="1">IF(ROW(data!B199)&gt;rsi+1,100-100/(1+AVERAGE(OFFSET(I199,0,0,-rsi,1))/AVERAGE(OFFSET(J199,0,0,-rsi,1))),"")</f>
        <v>52.921272553234729</v>
      </c>
      <c r="L199" s="11"/>
      <c r="M199" s="11">
        <f t="shared" si="65"/>
        <v>0.99680255795363715</v>
      </c>
      <c r="N199" s="11">
        <f t="shared" ca="1" si="66"/>
        <v>1.0105348460291737</v>
      </c>
      <c r="S199" s="13" t="str">
        <f ca="1">pricein</f>
        <v/>
      </c>
      <c r="T199" s="13" t="str">
        <f ca="1">priceout</f>
        <v/>
      </c>
      <c r="U199" s="16" t="str">
        <f t="shared" ca="1" si="67"/>
        <v/>
      </c>
      <c r="V199" s="16" t="str">
        <f t="shared" ca="1" si="74"/>
        <v/>
      </c>
      <c r="W199" s="16" t="str">
        <f t="shared" ca="1" si="75"/>
        <v/>
      </c>
      <c r="X199" s="16">
        <f t="shared" ca="1" si="76"/>
        <v>0.9073529411764707</v>
      </c>
      <c r="Y199" s="16"/>
      <c r="Z199" s="13" t="str">
        <f ca="1">priceincross</f>
        <v/>
      </c>
      <c r="AA199" s="13" t="str">
        <f ca="1">priceoutcross</f>
        <v/>
      </c>
      <c r="AB199" s="13" t="str">
        <f t="shared" ca="1" si="68"/>
        <v/>
      </c>
      <c r="AC199" s="13" t="str">
        <f t="shared" ca="1" si="77"/>
        <v/>
      </c>
      <c r="AD199" s="13" t="str">
        <f t="shared" ca="1" si="78"/>
        <v/>
      </c>
      <c r="AE199" s="13">
        <f t="shared" ca="1" si="79"/>
        <v>0.89019607843137261</v>
      </c>
      <c r="AG199" s="32">
        <f ca="1">IF(ROW(data!B199)&gt;fib+1,MIN(OFFSET(data!B199,0,0,-fib,1)),"")</f>
        <v>11.19</v>
      </c>
      <c r="AH199" s="32">
        <f ca="1">IF(ROW(data!B199)&gt;fib+1,MAX(OFFSET(data!B199,0,0,-fib,1)),"")</f>
        <v>21.77</v>
      </c>
      <c r="AI199" s="32">
        <f t="shared" ca="1" si="69"/>
        <v>10.58</v>
      </c>
      <c r="AJ199" s="31">
        <f t="shared" ca="1" si="70"/>
        <v>13.686879999999999</v>
      </c>
      <c r="AK199" s="31">
        <f t="shared" ca="1" si="71"/>
        <v>15.23156</v>
      </c>
      <c r="AL199" s="31">
        <f t="shared" ca="1" si="72"/>
        <v>16.48</v>
      </c>
      <c r="AM199" s="31">
        <f t="shared" ca="1" si="73"/>
        <v>17.728439999999999</v>
      </c>
      <c r="AO199" s="32">
        <f t="shared" ca="1" si="80"/>
        <v>0</v>
      </c>
      <c r="AP199" s="32">
        <f t="shared" ca="1" si="81"/>
        <v>0.10210696920583451</v>
      </c>
      <c r="AQ199" s="32">
        <f t="shared" ca="1" si="82"/>
        <v>0</v>
      </c>
      <c r="AR199" s="32">
        <f t="shared" ca="1" si="83"/>
        <v>0.12334801762114522</v>
      </c>
    </row>
    <row r="200" spans="1:44">
      <c r="A200" s="10">
        <v>37180</v>
      </c>
      <c r="B200" s="11">
        <f ca="1">IF(ROW(data!B200)&gt;singleSMA,AVERAGE(OFFSET(data!B200,0,0,-singleSMA,1)),"")</f>
        <v>15.246099999999998</v>
      </c>
      <c r="C200" s="11" t="str">
        <f ca="1">IF(ROW(data!B198)&gt;singleSMA+2,IF(SIGN(data!B199-indicators!B199)&lt;&gt;SIGN(data!B198-indicators!B198),IF(SIGN(data!B199-indicators!B199)&gt;0,"BUY","SELL"),""),"")</f>
        <v/>
      </c>
      <c r="D200" s="11">
        <f ca="1">IF(ROW(data!B200)&gt;fastSMA,AVERAGE(OFFSET(data!B200,0,0,-fastSMA,1)),"")</f>
        <v>11.8545</v>
      </c>
      <c r="E200" s="11">
        <f ca="1">IF(ROW(data!B200)&gt;slowSMA,AVERAGE(OFFSET(data!B200,0,0,-slowSMA,1)),"")</f>
        <v>15.246099999999998</v>
      </c>
      <c r="F200" s="11" t="str">
        <f ca="1">IF(ROW(data!B200)&gt;MAX(fastSMA,slowSMA)+2,IF(SIGN(D199-E199)&lt;&gt;SIGN(D198-E198),IF(SIGN(D199-E199)&gt;0,"BUY","SELL"),""),"")</f>
        <v/>
      </c>
      <c r="G200" s="11"/>
      <c r="H200" s="11">
        <f>(data!B200/data!B199)-1</f>
        <v>2.2453889334402621E-2</v>
      </c>
      <c r="I200" s="11">
        <f t="shared" si="63"/>
        <v>2.2453889334402621E-2</v>
      </c>
      <c r="J200" s="11">
        <f t="shared" si="64"/>
        <v>0</v>
      </c>
      <c r="K200" s="11">
        <f ca="1">IF(ROW(data!B200)&gt;rsi+1,100-100/(1+AVERAGE(OFFSET(I200,0,0,-rsi,1))/AVERAGE(OFFSET(J200,0,0,-rsi,1))),"")</f>
        <v>61.896665349861138</v>
      </c>
      <c r="L200" s="11"/>
      <c r="M200" s="11">
        <f t="shared" si="65"/>
        <v>1.0224538893344026</v>
      </c>
      <c r="N200" s="11">
        <f t="shared" ca="1" si="66"/>
        <v>1.0580912863070546</v>
      </c>
      <c r="S200" s="13" t="str">
        <f ca="1">pricein</f>
        <v/>
      </c>
      <c r="T200" s="13" t="str">
        <f ca="1">priceout</f>
        <v/>
      </c>
      <c r="U200" s="16" t="str">
        <f t="shared" ca="1" si="67"/>
        <v/>
      </c>
      <c r="V200" s="16" t="str">
        <f t="shared" ca="1" si="74"/>
        <v/>
      </c>
      <c r="W200" s="16" t="str">
        <f t="shared" ca="1" si="75"/>
        <v/>
      </c>
      <c r="X200" s="16">
        <f t="shared" ca="1" si="76"/>
        <v>0.9073529411764707</v>
      </c>
      <c r="Y200" s="16"/>
      <c r="Z200" s="13" t="str">
        <f ca="1">priceincross</f>
        <v/>
      </c>
      <c r="AA200" s="13" t="str">
        <f ca="1">priceoutcross</f>
        <v/>
      </c>
      <c r="AB200" s="13" t="str">
        <f t="shared" ca="1" si="68"/>
        <v/>
      </c>
      <c r="AC200" s="13" t="str">
        <f t="shared" ca="1" si="77"/>
        <v/>
      </c>
      <c r="AD200" s="13" t="str">
        <f t="shared" ca="1" si="78"/>
        <v/>
      </c>
      <c r="AE200" s="13">
        <f t="shared" ca="1" si="79"/>
        <v>0.89019607843137261</v>
      </c>
      <c r="AG200" s="32">
        <f ca="1">IF(ROW(data!B200)&gt;fib+1,MIN(OFFSET(data!B200,0,0,-fib,1)),"")</f>
        <v>11.19</v>
      </c>
      <c r="AH200" s="32">
        <f ca="1">IF(ROW(data!B200)&gt;fib+1,MAX(OFFSET(data!B200,0,0,-fib,1)),"")</f>
        <v>21.57</v>
      </c>
      <c r="AI200" s="32">
        <f t="shared" ca="1" si="69"/>
        <v>10.38</v>
      </c>
      <c r="AJ200" s="31">
        <f t="shared" ca="1" si="70"/>
        <v>13.639679999999998</v>
      </c>
      <c r="AK200" s="31">
        <f t="shared" ca="1" si="71"/>
        <v>15.15516</v>
      </c>
      <c r="AL200" s="31">
        <f t="shared" ca="1" si="72"/>
        <v>16.38</v>
      </c>
      <c r="AM200" s="31">
        <f t="shared" ca="1" si="73"/>
        <v>17.604839999999999</v>
      </c>
      <c r="AO200" s="32">
        <f t="shared" ca="1" si="80"/>
        <v>0</v>
      </c>
      <c r="AP200" s="32">
        <f t="shared" ca="1" si="81"/>
        <v>0.10210696920583451</v>
      </c>
      <c r="AQ200" s="32">
        <f t="shared" ca="1" si="82"/>
        <v>0</v>
      </c>
      <c r="AR200" s="32">
        <f t="shared" ca="1" si="83"/>
        <v>0.12334801762114522</v>
      </c>
    </row>
    <row r="201" spans="1:44">
      <c r="A201" s="10">
        <v>37181</v>
      </c>
      <c r="B201" s="11">
        <f ca="1">IF(ROW(data!B201)&gt;singleSMA,AVERAGE(OFFSET(data!B201,0,0,-singleSMA,1)),"")</f>
        <v>15.162999999999997</v>
      </c>
      <c r="C201" s="11" t="str">
        <f ca="1">IF(ROW(data!B199)&gt;singleSMA+2,IF(SIGN(data!B200-indicators!B200)&lt;&gt;SIGN(data!B199-indicators!B199),IF(SIGN(data!B200-indicators!B200)&gt;0,"BUY","SELL"),""),"")</f>
        <v/>
      </c>
      <c r="D201" s="11">
        <f ca="1">IF(ROW(data!B201)&gt;fastSMA,AVERAGE(OFFSET(data!B201,0,0,-fastSMA,1)),"")</f>
        <v>11.9145</v>
      </c>
      <c r="E201" s="11">
        <f ca="1">IF(ROW(data!B201)&gt;slowSMA,AVERAGE(OFFSET(data!B201,0,0,-slowSMA,1)),"")</f>
        <v>15.162999999999997</v>
      </c>
      <c r="F201" s="11" t="str">
        <f ca="1">IF(ROW(data!B201)&gt;MAX(fastSMA,slowSMA)+2,IF(SIGN(D200-E200)&lt;&gt;SIGN(D199-E199),IF(SIGN(D200-E200)&gt;0,"BUY","SELL"),""),"")</f>
        <v/>
      </c>
      <c r="G201" s="11"/>
      <c r="H201" s="11">
        <f>(data!B201/data!B200)-1</f>
        <v>4.0000000000000036E-2</v>
      </c>
      <c r="I201" s="11">
        <f t="shared" si="63"/>
        <v>4.0000000000000036E-2</v>
      </c>
      <c r="J201" s="11">
        <f t="shared" si="64"/>
        <v>0</v>
      </c>
      <c r="K201" s="11">
        <f ca="1">IF(ROW(data!B201)&gt;rsi+1,100-100/(1+AVERAGE(OFFSET(I201,0,0,-rsi,1))/AVERAGE(OFFSET(J201,0,0,-rsi,1))),"")</f>
        <v>66.947217223371069</v>
      </c>
      <c r="L201" s="11"/>
      <c r="M201" s="11">
        <f t="shared" si="65"/>
        <v>1.04</v>
      </c>
      <c r="N201" s="11">
        <f t="shared" ca="1" si="66"/>
        <v>1.0995024875621897</v>
      </c>
      <c r="S201" s="13" t="str">
        <f ca="1">pricein</f>
        <v/>
      </c>
      <c r="T201" s="13" t="str">
        <f ca="1">priceout</f>
        <v/>
      </c>
      <c r="U201" s="16" t="str">
        <f t="shared" ca="1" si="67"/>
        <v/>
      </c>
      <c r="V201" s="16" t="str">
        <f t="shared" ca="1" si="74"/>
        <v/>
      </c>
      <c r="W201" s="16" t="str">
        <f t="shared" ca="1" si="75"/>
        <v/>
      </c>
      <c r="X201" s="16">
        <f t="shared" ca="1" si="76"/>
        <v>0.9073529411764707</v>
      </c>
      <c r="Y201" s="16"/>
      <c r="Z201" s="13" t="str">
        <f ca="1">priceincross</f>
        <v/>
      </c>
      <c r="AA201" s="13" t="str">
        <f ca="1">priceoutcross</f>
        <v/>
      </c>
      <c r="AB201" s="13" t="str">
        <f t="shared" ca="1" si="68"/>
        <v/>
      </c>
      <c r="AC201" s="13" t="str">
        <f t="shared" ca="1" si="77"/>
        <v/>
      </c>
      <c r="AD201" s="13" t="str">
        <f t="shared" ca="1" si="78"/>
        <v/>
      </c>
      <c r="AE201" s="13">
        <f t="shared" ca="1" si="79"/>
        <v>0.89019607843137261</v>
      </c>
      <c r="AG201" s="32">
        <f ca="1">IF(ROW(data!B201)&gt;fib+1,MIN(OFFSET(data!B201,0,0,-fib,1)),"")</f>
        <v>11.19</v>
      </c>
      <c r="AH201" s="32">
        <f ca="1">IF(ROW(data!B201)&gt;fib+1,MAX(OFFSET(data!B201,0,0,-fib,1)),"")</f>
        <v>20.91</v>
      </c>
      <c r="AI201" s="32">
        <f t="shared" ca="1" si="69"/>
        <v>9.7200000000000006</v>
      </c>
      <c r="AJ201" s="31">
        <f t="shared" ca="1" si="70"/>
        <v>13.483919999999999</v>
      </c>
      <c r="AK201" s="31">
        <f t="shared" ca="1" si="71"/>
        <v>14.903040000000001</v>
      </c>
      <c r="AL201" s="31">
        <f t="shared" ca="1" si="72"/>
        <v>16.05</v>
      </c>
      <c r="AM201" s="31">
        <f t="shared" ca="1" si="73"/>
        <v>17.196960000000001</v>
      </c>
      <c r="AO201" s="32">
        <f t="shared" ca="1" si="80"/>
        <v>0</v>
      </c>
      <c r="AP201" s="32">
        <f t="shared" ca="1" si="81"/>
        <v>0.10210696920583451</v>
      </c>
      <c r="AQ201" s="32">
        <f t="shared" ca="1" si="82"/>
        <v>0</v>
      </c>
      <c r="AR201" s="32">
        <f t="shared" ca="1" si="83"/>
        <v>0.12334801762114522</v>
      </c>
    </row>
    <row r="202" spans="1:44">
      <c r="A202" s="10">
        <v>37182</v>
      </c>
      <c r="B202" s="11">
        <f ca="1">IF(ROW(data!B202)&gt;singleSMA,AVERAGE(OFFSET(data!B202,0,0,-singleSMA,1)),"")</f>
        <v>15.085599999999998</v>
      </c>
      <c r="C202" s="11" t="str">
        <f ca="1">IF(ROW(data!B200)&gt;singleSMA+2,IF(SIGN(data!B201-indicators!B201)&lt;&gt;SIGN(data!B200-indicators!B200),IF(SIGN(data!B201-indicators!B201)&gt;0,"BUY","SELL"),""),"")</f>
        <v/>
      </c>
      <c r="D202" s="11">
        <f ca="1">IF(ROW(data!B202)&gt;fastSMA,AVERAGE(OFFSET(data!B202,0,0,-fastSMA,1)),"")</f>
        <v>12.011499999999998</v>
      </c>
      <c r="E202" s="11">
        <f ca="1">IF(ROW(data!B202)&gt;slowSMA,AVERAGE(OFFSET(data!B202,0,0,-slowSMA,1)),"")</f>
        <v>15.085599999999998</v>
      </c>
      <c r="F202" s="11" t="str">
        <f ca="1">IF(ROW(data!B202)&gt;MAX(fastSMA,slowSMA)+2,IF(SIGN(D201-E201)&lt;&gt;SIGN(D200-E200),IF(SIGN(D201-E201)&gt;0,"BUY","SELL"),""),"")</f>
        <v/>
      </c>
      <c r="G202" s="11"/>
      <c r="H202" s="11">
        <f>(data!B202/data!B201)-1</f>
        <v>-6.7873303167420573E-3</v>
      </c>
      <c r="I202" s="11">
        <f t="shared" si="63"/>
        <v>0</v>
      </c>
      <c r="J202" s="11">
        <f t="shared" si="64"/>
        <v>6.7873303167420573E-3</v>
      </c>
      <c r="K202" s="11">
        <f ca="1">IF(ROW(data!B202)&gt;rsi+1,100-100/(1+AVERAGE(OFFSET(I202,0,0,-rsi,1))/AVERAGE(OFFSET(J202,0,0,-rsi,1))),"")</f>
        <v>84.73501387483816</v>
      </c>
      <c r="L202" s="11"/>
      <c r="M202" s="11">
        <f t="shared" si="65"/>
        <v>0.99321266968325794</v>
      </c>
      <c r="N202" s="11">
        <f t="shared" ca="1" si="66"/>
        <v>1.1727515583259138</v>
      </c>
      <c r="S202" s="13" t="str">
        <f ca="1">pricein</f>
        <v/>
      </c>
      <c r="T202" s="13" t="str">
        <f ca="1">priceout</f>
        <v/>
      </c>
      <c r="U202" s="16" t="str">
        <f t="shared" ca="1" si="67"/>
        <v/>
      </c>
      <c r="V202" s="16" t="str">
        <f t="shared" ca="1" si="74"/>
        <v/>
      </c>
      <c r="W202" s="16" t="str">
        <f t="shared" ca="1" si="75"/>
        <v/>
      </c>
      <c r="X202" s="16">
        <f t="shared" ca="1" si="76"/>
        <v>0.9073529411764707</v>
      </c>
      <c r="Y202" s="16"/>
      <c r="Z202" s="13" t="str">
        <f ca="1">priceincross</f>
        <v/>
      </c>
      <c r="AA202" s="13" t="str">
        <f ca="1">priceoutcross</f>
        <v/>
      </c>
      <c r="AB202" s="13" t="str">
        <f t="shared" ca="1" si="68"/>
        <v/>
      </c>
      <c r="AC202" s="13" t="str">
        <f t="shared" ca="1" si="77"/>
        <v/>
      </c>
      <c r="AD202" s="13" t="str">
        <f t="shared" ca="1" si="78"/>
        <v/>
      </c>
      <c r="AE202" s="13">
        <f t="shared" ca="1" si="79"/>
        <v>0.89019607843137261</v>
      </c>
      <c r="AG202" s="32">
        <f ca="1">IF(ROW(data!B202)&gt;fib+1,MIN(OFFSET(data!B202,0,0,-fib,1)),"")</f>
        <v>11.19</v>
      </c>
      <c r="AH202" s="32">
        <f ca="1">IF(ROW(data!B202)&gt;fib+1,MAX(OFFSET(data!B202,0,0,-fib,1)),"")</f>
        <v>20.399999999999999</v>
      </c>
      <c r="AI202" s="32">
        <f t="shared" ca="1" si="69"/>
        <v>9.2099999999999991</v>
      </c>
      <c r="AJ202" s="31">
        <f t="shared" ca="1" si="70"/>
        <v>13.36356</v>
      </c>
      <c r="AK202" s="31">
        <f t="shared" ca="1" si="71"/>
        <v>14.708219999999999</v>
      </c>
      <c r="AL202" s="31">
        <f t="shared" ca="1" si="72"/>
        <v>15.794999999999998</v>
      </c>
      <c r="AM202" s="31">
        <f t="shared" ca="1" si="73"/>
        <v>16.881779999999999</v>
      </c>
      <c r="AO202" s="32">
        <f t="shared" ca="1" si="80"/>
        <v>0</v>
      </c>
      <c r="AP202" s="32">
        <f t="shared" ca="1" si="81"/>
        <v>0.10210696920583451</v>
      </c>
      <c r="AQ202" s="32">
        <f t="shared" ca="1" si="82"/>
        <v>0</v>
      </c>
      <c r="AR202" s="32">
        <f t="shared" ca="1" si="83"/>
        <v>0.12334801762114522</v>
      </c>
    </row>
    <row r="203" spans="1:44">
      <c r="A203" s="10">
        <v>37183</v>
      </c>
      <c r="B203" s="11">
        <f ca="1">IF(ROW(data!B203)&gt;singleSMA,AVERAGE(OFFSET(data!B203,0,0,-singleSMA,1)),"")</f>
        <v>15.012599999999996</v>
      </c>
      <c r="C203" s="11" t="str">
        <f ca="1">IF(ROW(data!B201)&gt;singleSMA+2,IF(SIGN(data!B202-indicators!B202)&lt;&gt;SIGN(data!B201-indicators!B201),IF(SIGN(data!B202-indicators!B202)&gt;0,"BUY","SELL"),""),"")</f>
        <v/>
      </c>
      <c r="D203" s="11">
        <f ca="1">IF(ROW(data!B203)&gt;fastSMA,AVERAGE(OFFSET(data!B203,0,0,-fastSMA,1)),"")</f>
        <v>12.106999999999998</v>
      </c>
      <c r="E203" s="11">
        <f ca="1">IF(ROW(data!B203)&gt;slowSMA,AVERAGE(OFFSET(data!B203,0,0,-slowSMA,1)),"")</f>
        <v>15.012599999999996</v>
      </c>
      <c r="F203" s="11" t="str">
        <f ca="1">IF(ROW(data!B203)&gt;MAX(fastSMA,slowSMA)+2,IF(SIGN(D202-E202)&lt;&gt;SIGN(D201-E201),IF(SIGN(D202-E202)&gt;0,"BUY","SELL"),""),"")</f>
        <v/>
      </c>
      <c r="G203" s="11"/>
      <c r="H203" s="11">
        <f>(data!B203/data!B202)-1</f>
        <v>-5.3151100987092192E-3</v>
      </c>
      <c r="I203" s="11">
        <f t="shared" si="63"/>
        <v>0</v>
      </c>
      <c r="J203" s="11">
        <f t="shared" si="64"/>
        <v>5.3151100987092192E-3</v>
      </c>
      <c r="K203" s="11">
        <f ca="1">IF(ROW(data!B203)&gt;rsi+1,100-100/(1+AVERAGE(OFFSET(I203,0,0,-rsi,1))/AVERAGE(OFFSET(J203,0,0,-rsi,1))),"")</f>
        <v>84.103471952259099</v>
      </c>
      <c r="L203" s="11"/>
      <c r="M203" s="11">
        <f t="shared" si="65"/>
        <v>0.99468488990129078</v>
      </c>
      <c r="N203" s="11">
        <f t="shared" ca="1" si="66"/>
        <v>1.1706881143878467</v>
      </c>
      <c r="S203" s="13" t="str">
        <f ca="1">pricein</f>
        <v/>
      </c>
      <c r="T203" s="13" t="str">
        <f ca="1">priceout</f>
        <v/>
      </c>
      <c r="U203" s="16" t="str">
        <f t="shared" ca="1" si="67"/>
        <v/>
      </c>
      <c r="V203" s="16" t="str">
        <f t="shared" ca="1" si="74"/>
        <v/>
      </c>
      <c r="W203" s="16" t="str">
        <f t="shared" ca="1" si="75"/>
        <v/>
      </c>
      <c r="X203" s="16">
        <f t="shared" ca="1" si="76"/>
        <v>0.9073529411764707</v>
      </c>
      <c r="Y203" s="16"/>
      <c r="Z203" s="13" t="str">
        <f ca="1">priceincross</f>
        <v/>
      </c>
      <c r="AA203" s="13" t="str">
        <f ca="1">priceoutcross</f>
        <v/>
      </c>
      <c r="AB203" s="13" t="str">
        <f t="shared" ca="1" si="68"/>
        <v/>
      </c>
      <c r="AC203" s="13" t="str">
        <f t="shared" ca="1" si="77"/>
        <v/>
      </c>
      <c r="AD203" s="13" t="str">
        <f t="shared" ca="1" si="78"/>
        <v/>
      </c>
      <c r="AE203" s="13">
        <f t="shared" ca="1" si="79"/>
        <v>0.89019607843137261</v>
      </c>
      <c r="AG203" s="32">
        <f ca="1">IF(ROW(data!B203)&gt;fib+1,MIN(OFFSET(data!B203,0,0,-fib,1)),"")</f>
        <v>11.19</v>
      </c>
      <c r="AH203" s="32">
        <f ca="1">IF(ROW(data!B203)&gt;fib+1,MAX(OFFSET(data!B203,0,0,-fib,1)),"")</f>
        <v>20.11</v>
      </c>
      <c r="AI203" s="32">
        <f t="shared" ca="1" si="69"/>
        <v>8.92</v>
      </c>
      <c r="AJ203" s="31">
        <f t="shared" ca="1" si="70"/>
        <v>13.295119999999999</v>
      </c>
      <c r="AK203" s="31">
        <f t="shared" ca="1" si="71"/>
        <v>14.597439999999999</v>
      </c>
      <c r="AL203" s="31">
        <f t="shared" ca="1" si="72"/>
        <v>15.649999999999999</v>
      </c>
      <c r="AM203" s="31">
        <f t="shared" ca="1" si="73"/>
        <v>16.702559999999998</v>
      </c>
      <c r="AO203" s="32">
        <f t="shared" ca="1" si="80"/>
        <v>0</v>
      </c>
      <c r="AP203" s="32">
        <f t="shared" ca="1" si="81"/>
        <v>0.10210696920583451</v>
      </c>
      <c r="AQ203" s="32">
        <f t="shared" ca="1" si="82"/>
        <v>0</v>
      </c>
      <c r="AR203" s="32">
        <f t="shared" ca="1" si="83"/>
        <v>0.12334801762114522</v>
      </c>
    </row>
    <row r="204" spans="1:44">
      <c r="A204" s="10">
        <v>37186</v>
      </c>
      <c r="B204" s="11">
        <f ca="1">IF(ROW(data!B204)&gt;singleSMA,AVERAGE(OFFSET(data!B204,0,0,-singleSMA,1)),"")</f>
        <v>14.944299999999997</v>
      </c>
      <c r="C204" s="11" t="str">
        <f ca="1">IF(ROW(data!B202)&gt;singleSMA+2,IF(SIGN(data!B203-indicators!B203)&lt;&gt;SIGN(data!B202-indicators!B202),IF(SIGN(data!B203-indicators!B203)&gt;0,"BUY","SELL"),""),"")</f>
        <v/>
      </c>
      <c r="D204" s="11">
        <f ca="1">IF(ROW(data!B204)&gt;fastSMA,AVERAGE(OFFSET(data!B204,0,0,-fastSMA,1)),"")</f>
        <v>12.206999999999997</v>
      </c>
      <c r="E204" s="11">
        <f ca="1">IF(ROW(data!B204)&gt;slowSMA,AVERAGE(OFFSET(data!B204,0,0,-slowSMA,1)),"")</f>
        <v>14.944299999999997</v>
      </c>
      <c r="F204" s="11" t="str">
        <f ca="1">IF(ROW(data!B204)&gt;MAX(fastSMA,slowSMA)+2,IF(SIGN(D203-E203)&lt;&gt;SIGN(D202-E202),IF(SIGN(D203-E203)&gt;0,"BUY","SELL"),""),"")</f>
        <v/>
      </c>
      <c r="G204" s="11"/>
      <c r="H204" s="11">
        <f>(data!B204/data!B203)-1</f>
        <v>1.3740458015267132E-2</v>
      </c>
      <c r="I204" s="11">
        <f t="shared" si="63"/>
        <v>1.3740458015267132E-2</v>
      </c>
      <c r="J204" s="11">
        <f t="shared" si="64"/>
        <v>0</v>
      </c>
      <c r="K204" s="11">
        <f ca="1">IF(ROW(data!B204)&gt;rsi+1,100-100/(1+AVERAGE(OFFSET(I204,0,0,-rsi,1))/AVERAGE(OFFSET(J204,0,0,-rsi,1))),"")</f>
        <v>84.47939592215171</v>
      </c>
      <c r="L204" s="11"/>
      <c r="M204" s="11">
        <f t="shared" si="65"/>
        <v>1.0137404580152671</v>
      </c>
      <c r="N204" s="11">
        <f t="shared" ca="1" si="66"/>
        <v>1.1773049645390077</v>
      </c>
      <c r="S204" s="13" t="str">
        <f ca="1">pricein</f>
        <v/>
      </c>
      <c r="T204" s="13" t="str">
        <f ca="1">priceout</f>
        <v/>
      </c>
      <c r="U204" s="16" t="str">
        <f t="shared" ca="1" si="67"/>
        <v/>
      </c>
      <c r="V204" s="16" t="str">
        <f t="shared" ca="1" si="74"/>
        <v/>
      </c>
      <c r="W204" s="16" t="str">
        <f t="shared" ca="1" si="75"/>
        <v/>
      </c>
      <c r="X204" s="16">
        <f t="shared" ca="1" si="76"/>
        <v>0.9073529411764707</v>
      </c>
      <c r="Y204" s="16"/>
      <c r="Z204" s="13" t="str">
        <f ca="1">priceincross</f>
        <v/>
      </c>
      <c r="AA204" s="13" t="str">
        <f ca="1">priceoutcross</f>
        <v/>
      </c>
      <c r="AB204" s="13" t="str">
        <f t="shared" ca="1" si="68"/>
        <v/>
      </c>
      <c r="AC204" s="13" t="str">
        <f t="shared" ca="1" si="77"/>
        <v/>
      </c>
      <c r="AD204" s="13" t="str">
        <f t="shared" ca="1" si="78"/>
        <v/>
      </c>
      <c r="AE204" s="13">
        <f t="shared" ca="1" si="79"/>
        <v>0.89019607843137261</v>
      </c>
      <c r="AG204" s="32">
        <f ca="1">IF(ROW(data!B204)&gt;fib+1,MIN(OFFSET(data!B204,0,0,-fib,1)),"")</f>
        <v>11.19</v>
      </c>
      <c r="AH204" s="32">
        <f ca="1">IF(ROW(data!B204)&gt;fib+1,MAX(OFFSET(data!B204,0,0,-fib,1)),"")</f>
        <v>19.36</v>
      </c>
      <c r="AI204" s="32">
        <f t="shared" ca="1" si="69"/>
        <v>8.17</v>
      </c>
      <c r="AJ204" s="31">
        <f t="shared" ca="1" si="70"/>
        <v>13.118119999999999</v>
      </c>
      <c r="AK204" s="31">
        <f t="shared" ca="1" si="71"/>
        <v>14.310939999999999</v>
      </c>
      <c r="AL204" s="31">
        <f t="shared" ca="1" si="72"/>
        <v>15.274999999999999</v>
      </c>
      <c r="AM204" s="31">
        <f t="shared" ca="1" si="73"/>
        <v>16.239059999999998</v>
      </c>
      <c r="AO204" s="32">
        <f t="shared" ca="1" si="80"/>
        <v>0</v>
      </c>
      <c r="AP204" s="32">
        <f t="shared" ca="1" si="81"/>
        <v>0.10210696920583451</v>
      </c>
      <c r="AQ204" s="32">
        <f t="shared" ca="1" si="82"/>
        <v>0</v>
      </c>
      <c r="AR204" s="32">
        <f t="shared" ca="1" si="83"/>
        <v>0.12334801762114522</v>
      </c>
    </row>
    <row r="205" spans="1:44">
      <c r="A205" s="10">
        <v>37187</v>
      </c>
      <c r="B205" s="11">
        <f ca="1">IF(ROW(data!B205)&gt;singleSMA,AVERAGE(OFFSET(data!B205,0,0,-singleSMA,1)),"")</f>
        <v>14.882899999999998</v>
      </c>
      <c r="C205" s="11" t="str">
        <f ca="1">IF(ROW(data!B203)&gt;singleSMA+2,IF(SIGN(data!B204-indicators!B204)&lt;&gt;SIGN(data!B203-indicators!B203),IF(SIGN(data!B204-indicators!B204)&gt;0,"BUY","SELL"),""),"")</f>
        <v/>
      </c>
      <c r="D205" s="11">
        <f ca="1">IF(ROW(data!B205)&gt;fastSMA,AVERAGE(OFFSET(data!B205,0,0,-fastSMA,1)),"")</f>
        <v>12.303999999999998</v>
      </c>
      <c r="E205" s="11">
        <f ca="1">IF(ROW(data!B205)&gt;slowSMA,AVERAGE(OFFSET(data!B205,0,0,-slowSMA,1)),"")</f>
        <v>14.882899999999998</v>
      </c>
      <c r="F205" s="11" t="str">
        <f ca="1">IF(ROW(data!B205)&gt;MAX(fastSMA,slowSMA)+2,IF(SIGN(D204-E204)&lt;&gt;SIGN(D203-E203),IF(SIGN(D204-E204)&gt;0,"BUY","SELL"),""),"")</f>
        <v/>
      </c>
      <c r="G205" s="11"/>
      <c r="H205" s="11">
        <f>(data!B205/data!B204)-1</f>
        <v>-4.5180722891565717E-3</v>
      </c>
      <c r="I205" s="11">
        <f t="shared" si="63"/>
        <v>0</v>
      </c>
      <c r="J205" s="11">
        <f t="shared" si="64"/>
        <v>4.5180722891565717E-3</v>
      </c>
      <c r="K205" s="11">
        <f ca="1">IF(ROW(data!B205)&gt;rsi+1,100-100/(1+AVERAGE(OFFSET(I205,0,0,-rsi,1))/AVERAGE(OFFSET(J205,0,0,-rsi,1))),"")</f>
        <v>82.924347656225009</v>
      </c>
      <c r="L205" s="11"/>
      <c r="M205" s="11">
        <f t="shared" si="65"/>
        <v>0.99548192771084343</v>
      </c>
      <c r="N205" s="11">
        <f t="shared" ca="1" si="66"/>
        <v>1.1719858156028375</v>
      </c>
      <c r="S205" s="13" t="str">
        <f ca="1">pricein</f>
        <v/>
      </c>
      <c r="T205" s="13" t="str">
        <f ca="1">priceout</f>
        <v/>
      </c>
      <c r="U205" s="16" t="str">
        <f t="shared" ca="1" si="67"/>
        <v/>
      </c>
      <c r="V205" s="16" t="str">
        <f t="shared" ca="1" si="74"/>
        <v/>
      </c>
      <c r="W205" s="16" t="str">
        <f t="shared" ca="1" si="75"/>
        <v/>
      </c>
      <c r="X205" s="16">
        <f t="shared" ca="1" si="76"/>
        <v>0.9073529411764707</v>
      </c>
      <c r="Y205" s="16"/>
      <c r="Z205" s="13" t="str">
        <f ca="1">priceincross</f>
        <v/>
      </c>
      <c r="AA205" s="13" t="str">
        <f ca="1">priceoutcross</f>
        <v/>
      </c>
      <c r="AB205" s="13" t="str">
        <f t="shared" ca="1" si="68"/>
        <v/>
      </c>
      <c r="AC205" s="13" t="str">
        <f t="shared" ca="1" si="77"/>
        <v/>
      </c>
      <c r="AD205" s="13" t="str">
        <f t="shared" ca="1" si="78"/>
        <v/>
      </c>
      <c r="AE205" s="13">
        <f t="shared" ca="1" si="79"/>
        <v>0.89019607843137261</v>
      </c>
      <c r="AG205" s="32">
        <f ca="1">IF(ROW(data!B205)&gt;fib+1,MIN(OFFSET(data!B205,0,0,-fib,1)),"")</f>
        <v>11.19</v>
      </c>
      <c r="AH205" s="32">
        <f ca="1">IF(ROW(data!B205)&gt;fib+1,MAX(OFFSET(data!B205,0,0,-fib,1)),"")</f>
        <v>19.239999999999998</v>
      </c>
      <c r="AI205" s="32">
        <f t="shared" ca="1" si="69"/>
        <v>8.0499999999999989</v>
      </c>
      <c r="AJ205" s="31">
        <f t="shared" ca="1" si="70"/>
        <v>13.089799999999999</v>
      </c>
      <c r="AK205" s="31">
        <f t="shared" ca="1" si="71"/>
        <v>14.265099999999999</v>
      </c>
      <c r="AL205" s="31">
        <f t="shared" ca="1" si="72"/>
        <v>15.215</v>
      </c>
      <c r="AM205" s="31">
        <f t="shared" ca="1" si="73"/>
        <v>16.164899999999999</v>
      </c>
      <c r="AO205" s="32">
        <f t="shared" ca="1" si="80"/>
        <v>0</v>
      </c>
      <c r="AP205" s="32">
        <f t="shared" ca="1" si="81"/>
        <v>0.10210696920583451</v>
      </c>
      <c r="AQ205" s="32">
        <f t="shared" ca="1" si="82"/>
        <v>0</v>
      </c>
      <c r="AR205" s="32">
        <f t="shared" ca="1" si="83"/>
        <v>0.12334801762114522</v>
      </c>
    </row>
    <row r="206" spans="1:44">
      <c r="A206" s="10">
        <v>37188</v>
      </c>
      <c r="B206" s="11">
        <f ca="1">IF(ROW(data!B206)&gt;singleSMA,AVERAGE(OFFSET(data!B206,0,0,-singleSMA,1)),"")</f>
        <v>14.828099999999997</v>
      </c>
      <c r="C206" s="11" t="str">
        <f ca="1">IF(ROW(data!B204)&gt;singleSMA+2,IF(SIGN(data!B205-indicators!B205)&lt;&gt;SIGN(data!B204-indicators!B204),IF(SIGN(data!B205-indicators!B205)&gt;0,"BUY","SELL"),""),"")</f>
        <v/>
      </c>
      <c r="D206" s="11">
        <f ca="1">IF(ROW(data!B206)&gt;fastSMA,AVERAGE(OFFSET(data!B206,0,0,-fastSMA,1)),"")</f>
        <v>12.389999999999997</v>
      </c>
      <c r="E206" s="11">
        <f ca="1">IF(ROW(data!B206)&gt;slowSMA,AVERAGE(OFFSET(data!B206,0,0,-slowSMA,1)),"")</f>
        <v>14.828099999999997</v>
      </c>
      <c r="F206" s="11" t="str">
        <f ca="1">IF(ROW(data!B206)&gt;MAX(fastSMA,slowSMA)+2,IF(SIGN(D205-E205)&lt;&gt;SIGN(D204-E204),IF(SIGN(D205-E205)&gt;0,"BUY","SELL"),""),"")</f>
        <v/>
      </c>
      <c r="G206" s="11"/>
      <c r="H206" s="11">
        <f>(data!B206/data!B205)-1</f>
        <v>-1.4372163388804982E-2</v>
      </c>
      <c r="I206" s="11">
        <f t="shared" si="63"/>
        <v>0</v>
      </c>
      <c r="J206" s="11">
        <f t="shared" si="64"/>
        <v>1.4372163388804982E-2</v>
      </c>
      <c r="K206" s="11">
        <f ca="1">IF(ROW(data!B206)&gt;rsi+1,100-100/(1+AVERAGE(OFFSET(I206,0,0,-rsi,1))/AVERAGE(OFFSET(J206,0,0,-rsi,1))),"")</f>
        <v>78.11328930174966</v>
      </c>
      <c r="L206" s="11"/>
      <c r="M206" s="11">
        <f t="shared" si="65"/>
        <v>0.98562783661119502</v>
      </c>
      <c r="N206" s="11">
        <f t="shared" ca="1" si="66"/>
        <v>1.152077807250222</v>
      </c>
      <c r="S206" s="13" t="str">
        <f ca="1">pricein</f>
        <v/>
      </c>
      <c r="T206" s="13" t="str">
        <f ca="1">priceout</f>
        <v/>
      </c>
      <c r="U206" s="16" t="str">
        <f t="shared" ca="1" si="67"/>
        <v/>
      </c>
      <c r="V206" s="16" t="str">
        <f t="shared" ca="1" si="74"/>
        <v/>
      </c>
      <c r="W206" s="16" t="str">
        <f t="shared" ca="1" si="75"/>
        <v/>
      </c>
      <c r="X206" s="16">
        <f t="shared" ca="1" si="76"/>
        <v>0.9073529411764707</v>
      </c>
      <c r="Y206" s="16"/>
      <c r="Z206" s="13" t="str">
        <f ca="1">priceincross</f>
        <v/>
      </c>
      <c r="AA206" s="13" t="str">
        <f ca="1">priceoutcross</f>
        <v/>
      </c>
      <c r="AB206" s="13" t="str">
        <f t="shared" ca="1" si="68"/>
        <v/>
      </c>
      <c r="AC206" s="13" t="str">
        <f t="shared" ca="1" si="77"/>
        <v/>
      </c>
      <c r="AD206" s="13" t="str">
        <f t="shared" ca="1" si="78"/>
        <v/>
      </c>
      <c r="AE206" s="13">
        <f t="shared" ca="1" si="79"/>
        <v>0.89019607843137261</v>
      </c>
      <c r="AG206" s="32">
        <f ca="1">IF(ROW(data!B206)&gt;fib+1,MIN(OFFSET(data!B206,0,0,-fib,1)),"")</f>
        <v>11.19</v>
      </c>
      <c r="AH206" s="32">
        <f ca="1">IF(ROW(data!B206)&gt;fib+1,MAX(OFFSET(data!B206,0,0,-fib,1)),"")</f>
        <v>19.239999999999998</v>
      </c>
      <c r="AI206" s="32">
        <f t="shared" ca="1" si="69"/>
        <v>8.0499999999999989</v>
      </c>
      <c r="AJ206" s="31">
        <f t="shared" ca="1" si="70"/>
        <v>13.089799999999999</v>
      </c>
      <c r="AK206" s="31">
        <f t="shared" ca="1" si="71"/>
        <v>14.265099999999999</v>
      </c>
      <c r="AL206" s="31">
        <f t="shared" ca="1" si="72"/>
        <v>15.215</v>
      </c>
      <c r="AM206" s="31">
        <f t="shared" ca="1" si="73"/>
        <v>16.164899999999999</v>
      </c>
      <c r="AO206" s="32">
        <f t="shared" ca="1" si="80"/>
        <v>0</v>
      </c>
      <c r="AP206" s="32">
        <f t="shared" ca="1" si="81"/>
        <v>0.10210696920583451</v>
      </c>
      <c r="AQ206" s="32">
        <f t="shared" ca="1" si="82"/>
        <v>0</v>
      </c>
      <c r="AR206" s="32">
        <f t="shared" ca="1" si="83"/>
        <v>0.12334801762114522</v>
      </c>
    </row>
    <row r="207" spans="1:44">
      <c r="A207" s="10">
        <v>37189</v>
      </c>
      <c r="B207" s="11">
        <f ca="1">IF(ROW(data!B207)&gt;singleSMA,AVERAGE(OFFSET(data!B207,0,0,-singleSMA,1)),"")</f>
        <v>14.773899999999996</v>
      </c>
      <c r="C207" s="11" t="str">
        <f ca="1">IF(ROW(data!B205)&gt;singleSMA+2,IF(SIGN(data!B206-indicators!B206)&lt;&gt;SIGN(data!B205-indicators!B205),IF(SIGN(data!B206-indicators!B206)&gt;0,"BUY","SELL"),""),"")</f>
        <v/>
      </c>
      <c r="D207" s="11">
        <f ca="1">IF(ROW(data!B207)&gt;fastSMA,AVERAGE(OFFSET(data!B207,0,0,-fastSMA,1)),"")</f>
        <v>12.474999999999998</v>
      </c>
      <c r="E207" s="11">
        <f ca="1">IF(ROW(data!B207)&gt;slowSMA,AVERAGE(OFFSET(data!B207,0,0,-slowSMA,1)),"")</f>
        <v>14.773899999999996</v>
      </c>
      <c r="F207" s="11" t="str">
        <f ca="1">IF(ROW(data!B207)&gt;MAX(fastSMA,slowSMA)+2,IF(SIGN(D206-E206)&lt;&gt;SIGN(D205-E205),IF(SIGN(D206-E206)&gt;0,"BUY","SELL"),""),"")</f>
        <v/>
      </c>
      <c r="G207" s="11"/>
      <c r="H207" s="11">
        <f>(data!B207/data!B206)-1</f>
        <v>-7.6745970836533672E-4</v>
      </c>
      <c r="I207" s="11">
        <f t="shared" si="63"/>
        <v>0</v>
      </c>
      <c r="J207" s="11">
        <f t="shared" si="64"/>
        <v>7.6745970836533672E-4</v>
      </c>
      <c r="K207" s="11">
        <f ca="1">IF(ROW(data!B207)&gt;rsi+1,100-100/(1+AVERAGE(OFFSET(I207,0,0,-rsi,1))/AVERAGE(OFFSET(J207,0,0,-rsi,1))),"")</f>
        <v>77.804780328449795</v>
      </c>
      <c r="L207" s="11"/>
      <c r="M207" s="11">
        <f t="shared" si="65"/>
        <v>0.99923254029163466</v>
      </c>
      <c r="N207" s="11">
        <f t="shared" ca="1" si="66"/>
        <v>1.1501766784452301</v>
      </c>
      <c r="S207" s="13" t="str">
        <f ca="1">pricein</f>
        <v/>
      </c>
      <c r="T207" s="13" t="str">
        <f ca="1">priceout</f>
        <v/>
      </c>
      <c r="U207" s="16" t="str">
        <f t="shared" ca="1" si="67"/>
        <v/>
      </c>
      <c r="V207" s="16" t="str">
        <f t="shared" ca="1" si="74"/>
        <v/>
      </c>
      <c r="W207" s="16" t="str">
        <f t="shared" ca="1" si="75"/>
        <v/>
      </c>
      <c r="X207" s="16">
        <f t="shared" ca="1" si="76"/>
        <v>0.9073529411764707</v>
      </c>
      <c r="Y207" s="16"/>
      <c r="Z207" s="13" t="str">
        <f ca="1">priceincross</f>
        <v/>
      </c>
      <c r="AA207" s="13" t="str">
        <f ca="1">priceoutcross</f>
        <v/>
      </c>
      <c r="AB207" s="13" t="str">
        <f t="shared" ca="1" si="68"/>
        <v/>
      </c>
      <c r="AC207" s="13" t="str">
        <f t="shared" ca="1" si="77"/>
        <v/>
      </c>
      <c r="AD207" s="13" t="str">
        <f t="shared" ca="1" si="78"/>
        <v/>
      </c>
      <c r="AE207" s="13">
        <f t="shared" ca="1" si="79"/>
        <v>0.89019607843137261</v>
      </c>
      <c r="AG207" s="32">
        <f ca="1">IF(ROW(data!B207)&gt;fib+1,MIN(OFFSET(data!B207,0,0,-fib,1)),"")</f>
        <v>11.19</v>
      </c>
      <c r="AH207" s="32">
        <f ca="1">IF(ROW(data!B207)&gt;fib+1,MAX(OFFSET(data!B207,0,0,-fib,1)),"")</f>
        <v>19.239999999999998</v>
      </c>
      <c r="AI207" s="32">
        <f t="shared" ca="1" si="69"/>
        <v>8.0499999999999989</v>
      </c>
      <c r="AJ207" s="31">
        <f t="shared" ca="1" si="70"/>
        <v>13.089799999999999</v>
      </c>
      <c r="AK207" s="31">
        <f t="shared" ca="1" si="71"/>
        <v>14.265099999999999</v>
      </c>
      <c r="AL207" s="31">
        <f t="shared" ca="1" si="72"/>
        <v>15.215</v>
      </c>
      <c r="AM207" s="31">
        <f t="shared" ca="1" si="73"/>
        <v>16.164899999999999</v>
      </c>
      <c r="AO207" s="32">
        <f t="shared" ca="1" si="80"/>
        <v>0</v>
      </c>
      <c r="AP207" s="32">
        <f t="shared" ca="1" si="81"/>
        <v>0.10210696920583451</v>
      </c>
      <c r="AQ207" s="32">
        <f t="shared" ca="1" si="82"/>
        <v>0</v>
      </c>
      <c r="AR207" s="32">
        <f t="shared" ca="1" si="83"/>
        <v>0.12334801762114522</v>
      </c>
    </row>
    <row r="208" spans="1:44">
      <c r="A208" s="10">
        <v>37190</v>
      </c>
      <c r="B208" s="11">
        <f ca="1">IF(ROW(data!B208)&gt;singleSMA,AVERAGE(OFFSET(data!B208,0,0,-singleSMA,1)),"")</f>
        <v>14.714299999999996</v>
      </c>
      <c r="C208" s="11" t="str">
        <f ca="1">IF(ROW(data!B206)&gt;singleSMA+2,IF(SIGN(data!B207-indicators!B207)&lt;&gt;SIGN(data!B206-indicators!B206),IF(SIGN(data!B207-indicators!B207)&gt;0,"BUY","SELL"),""),"")</f>
        <v/>
      </c>
      <c r="D208" s="11">
        <f ca="1">IF(ROW(data!B208)&gt;fastSMA,AVERAGE(OFFSET(data!B208,0,0,-fastSMA,1)),"")</f>
        <v>12.558</v>
      </c>
      <c r="E208" s="11">
        <f ca="1">IF(ROW(data!B208)&gt;slowSMA,AVERAGE(OFFSET(data!B208,0,0,-slowSMA,1)),"")</f>
        <v>14.714299999999996</v>
      </c>
      <c r="F208" s="11" t="str">
        <f ca="1">IF(ROW(data!B208)&gt;MAX(fastSMA,slowSMA)+2,IF(SIGN(D207-E207)&lt;&gt;SIGN(D206-E206),IF(SIGN(D207-E207)&gt;0,"BUY","SELL"),""),"")</f>
        <v/>
      </c>
      <c r="G208" s="11"/>
      <c r="H208" s="11">
        <f>(data!B208/data!B207)-1</f>
        <v>1.9969278033794113E-2</v>
      </c>
      <c r="I208" s="11">
        <f t="shared" si="63"/>
        <v>1.9969278033794113E-2</v>
      </c>
      <c r="J208" s="11">
        <f t="shared" si="64"/>
        <v>0</v>
      </c>
      <c r="K208" s="11">
        <f ca="1">IF(ROW(data!B208)&gt;rsi+1,100-100/(1+AVERAGE(OFFSET(I208,0,0,-rsi,1))/AVERAGE(OFFSET(J208,0,0,-rsi,1))),"")</f>
        <v>77.226004939479665</v>
      </c>
      <c r="L208" s="11"/>
      <c r="M208" s="11">
        <f t="shared" si="65"/>
        <v>1.0199692780337941</v>
      </c>
      <c r="N208" s="11">
        <f t="shared" ca="1" si="66"/>
        <v>1.1428571428571432</v>
      </c>
      <c r="S208" s="13" t="str">
        <f ca="1">pricein</f>
        <v/>
      </c>
      <c r="T208" s="13" t="str">
        <f ca="1">priceout</f>
        <v/>
      </c>
      <c r="U208" s="16" t="str">
        <f t="shared" ca="1" si="67"/>
        <v/>
      </c>
      <c r="V208" s="16" t="str">
        <f t="shared" ca="1" si="74"/>
        <v/>
      </c>
      <c r="W208" s="16" t="str">
        <f t="shared" ca="1" si="75"/>
        <v/>
      </c>
      <c r="X208" s="16">
        <f t="shared" ca="1" si="76"/>
        <v>0.9073529411764707</v>
      </c>
      <c r="Y208" s="16"/>
      <c r="Z208" s="13" t="str">
        <f ca="1">priceincross</f>
        <v/>
      </c>
      <c r="AA208" s="13" t="str">
        <f ca="1">priceoutcross</f>
        <v/>
      </c>
      <c r="AB208" s="13" t="str">
        <f t="shared" ca="1" si="68"/>
        <v/>
      </c>
      <c r="AC208" s="13" t="str">
        <f t="shared" ca="1" si="77"/>
        <v/>
      </c>
      <c r="AD208" s="13" t="str">
        <f t="shared" ca="1" si="78"/>
        <v/>
      </c>
      <c r="AE208" s="13">
        <f t="shared" ca="1" si="79"/>
        <v>0.89019607843137261</v>
      </c>
      <c r="AG208" s="32">
        <f ca="1">IF(ROW(data!B208)&gt;fib+1,MIN(OFFSET(data!B208,0,0,-fib,1)),"")</f>
        <v>11.19</v>
      </c>
      <c r="AH208" s="32">
        <f ca="1">IF(ROW(data!B208)&gt;fib+1,MAX(OFFSET(data!B208,0,0,-fib,1)),"")</f>
        <v>19.170000000000002</v>
      </c>
      <c r="AI208" s="32">
        <f t="shared" ca="1" si="69"/>
        <v>7.9800000000000022</v>
      </c>
      <c r="AJ208" s="31">
        <f t="shared" ca="1" si="70"/>
        <v>13.07328</v>
      </c>
      <c r="AK208" s="31">
        <f t="shared" ca="1" si="71"/>
        <v>14.23836</v>
      </c>
      <c r="AL208" s="31">
        <f t="shared" ca="1" si="72"/>
        <v>15.18</v>
      </c>
      <c r="AM208" s="31">
        <f t="shared" ca="1" si="73"/>
        <v>16.121639999999999</v>
      </c>
      <c r="AO208" s="32">
        <f t="shared" ca="1" si="80"/>
        <v>0</v>
      </c>
      <c r="AP208" s="32">
        <f t="shared" ca="1" si="81"/>
        <v>0.10210696920583451</v>
      </c>
      <c r="AQ208" s="32">
        <f t="shared" ca="1" si="82"/>
        <v>0</v>
      </c>
      <c r="AR208" s="32">
        <f t="shared" ca="1" si="83"/>
        <v>0.12334801762114522</v>
      </c>
    </row>
    <row r="209" spans="1:44">
      <c r="A209" s="10">
        <v>37193</v>
      </c>
      <c r="B209" s="11">
        <f ca="1">IF(ROW(data!B209)&gt;singleSMA,AVERAGE(OFFSET(data!B209,0,0,-singleSMA,1)),"")</f>
        <v>14.657499999999995</v>
      </c>
      <c r="C209" s="11" t="str">
        <f ca="1">IF(ROW(data!B207)&gt;singleSMA+2,IF(SIGN(data!B208-indicators!B208)&lt;&gt;SIGN(data!B207-indicators!B207),IF(SIGN(data!B208-indicators!B208)&gt;0,"BUY","SELL"),""),"")</f>
        <v/>
      </c>
      <c r="D209" s="11">
        <f ca="1">IF(ROW(data!B209)&gt;fastSMA,AVERAGE(OFFSET(data!B209,0,0,-fastSMA,1)),"")</f>
        <v>12.653</v>
      </c>
      <c r="E209" s="11">
        <f ca="1">IF(ROW(data!B209)&gt;slowSMA,AVERAGE(OFFSET(data!B209,0,0,-slowSMA,1)),"")</f>
        <v>14.657499999999995</v>
      </c>
      <c r="F209" s="11" t="str">
        <f ca="1">IF(ROW(data!B209)&gt;MAX(fastSMA,slowSMA)+2,IF(SIGN(D208-E208)&lt;&gt;SIGN(D207-E207),IF(SIGN(D208-E208)&gt;0,"BUY","SELL"),""),"")</f>
        <v/>
      </c>
      <c r="G209" s="11"/>
      <c r="H209" s="11">
        <f>(data!B209/data!B208)-1</f>
        <v>1.5813253012048278E-2</v>
      </c>
      <c r="I209" s="11">
        <f t="shared" si="63"/>
        <v>1.5813253012048278E-2</v>
      </c>
      <c r="J209" s="11">
        <f t="shared" si="64"/>
        <v>0</v>
      </c>
      <c r="K209" s="11">
        <f ca="1">IF(ROW(data!B209)&gt;rsi+1,100-100/(1+AVERAGE(OFFSET(I209,0,0,-rsi,1))/AVERAGE(OFFSET(J209,0,0,-rsi,1))),"")</f>
        <v>79.347422903145386</v>
      </c>
      <c r="L209" s="11"/>
      <c r="M209" s="11">
        <f t="shared" si="65"/>
        <v>1.0158132530120483</v>
      </c>
      <c r="N209" s="11">
        <f t="shared" ca="1" si="66"/>
        <v>1.1639344262295086</v>
      </c>
      <c r="S209" s="13" t="str">
        <f ca="1">pricein</f>
        <v/>
      </c>
      <c r="T209" s="13" t="str">
        <f ca="1">priceout</f>
        <v/>
      </c>
      <c r="U209" s="16" t="str">
        <f t="shared" ca="1" si="67"/>
        <v/>
      </c>
      <c r="V209" s="16" t="str">
        <f t="shared" ca="1" si="74"/>
        <v/>
      </c>
      <c r="W209" s="16" t="str">
        <f t="shared" ca="1" si="75"/>
        <v/>
      </c>
      <c r="X209" s="16">
        <f t="shared" ca="1" si="76"/>
        <v>0.9073529411764707</v>
      </c>
      <c r="Y209" s="16"/>
      <c r="Z209" s="13" t="str">
        <f ca="1">priceincross</f>
        <v/>
      </c>
      <c r="AA209" s="13" t="str">
        <f ca="1">priceoutcross</f>
        <v/>
      </c>
      <c r="AB209" s="13" t="str">
        <f t="shared" ca="1" si="68"/>
        <v/>
      </c>
      <c r="AC209" s="13" t="str">
        <f t="shared" ca="1" si="77"/>
        <v/>
      </c>
      <c r="AD209" s="13" t="str">
        <f t="shared" ca="1" si="78"/>
        <v/>
      </c>
      <c r="AE209" s="13">
        <f t="shared" ca="1" si="79"/>
        <v>0.89019607843137261</v>
      </c>
      <c r="AG209" s="32">
        <f ca="1">IF(ROW(data!B209)&gt;fib+1,MIN(OFFSET(data!B209,0,0,-fib,1)),"")</f>
        <v>11.19</v>
      </c>
      <c r="AH209" s="32">
        <f ca="1">IF(ROW(data!B209)&gt;fib+1,MAX(OFFSET(data!B209,0,0,-fib,1)),"")</f>
        <v>18.8</v>
      </c>
      <c r="AI209" s="32">
        <f t="shared" ca="1" si="69"/>
        <v>7.6100000000000012</v>
      </c>
      <c r="AJ209" s="31">
        <f t="shared" ca="1" si="70"/>
        <v>12.98596</v>
      </c>
      <c r="AK209" s="31">
        <f t="shared" ca="1" si="71"/>
        <v>14.097020000000001</v>
      </c>
      <c r="AL209" s="31">
        <f t="shared" ca="1" si="72"/>
        <v>14.995000000000001</v>
      </c>
      <c r="AM209" s="31">
        <f t="shared" ca="1" si="73"/>
        <v>15.892980000000001</v>
      </c>
      <c r="AO209" s="32">
        <f t="shared" ca="1" si="80"/>
        <v>0</v>
      </c>
      <c r="AP209" s="32">
        <f t="shared" ca="1" si="81"/>
        <v>0.10210696920583451</v>
      </c>
      <c r="AQ209" s="32">
        <f t="shared" ca="1" si="82"/>
        <v>0</v>
      </c>
      <c r="AR209" s="32">
        <f t="shared" ca="1" si="83"/>
        <v>0.12334801762114522</v>
      </c>
    </row>
    <row r="210" spans="1:44">
      <c r="A210" s="10">
        <v>37194</v>
      </c>
      <c r="B210" s="11">
        <f ca="1">IF(ROW(data!B210)&gt;singleSMA,AVERAGE(OFFSET(data!B210,0,0,-singleSMA,1)),"")</f>
        <v>14.603799999999996</v>
      </c>
      <c r="C210" s="11" t="str">
        <f ca="1">IF(ROW(data!B208)&gt;singleSMA+2,IF(SIGN(data!B209-indicators!B209)&lt;&gt;SIGN(data!B208-indicators!B208),IF(SIGN(data!B209-indicators!B209)&gt;0,"BUY","SELL"),""),"")</f>
        <v/>
      </c>
      <c r="D210" s="11">
        <f ca="1">IF(ROW(data!B210)&gt;fastSMA,AVERAGE(OFFSET(data!B210,0,0,-fastSMA,1)),"")</f>
        <v>12.745000000000001</v>
      </c>
      <c r="E210" s="11">
        <f ca="1">IF(ROW(data!B210)&gt;slowSMA,AVERAGE(OFFSET(data!B210,0,0,-slowSMA,1)),"")</f>
        <v>14.603799999999996</v>
      </c>
      <c r="F210" s="11" t="str">
        <f ca="1">IF(ROW(data!B210)&gt;MAX(fastSMA,slowSMA)+2,IF(SIGN(D209-E209)&lt;&gt;SIGN(D208-E208),IF(SIGN(D209-E209)&gt;0,"BUY","SELL"),""),"")</f>
        <v/>
      </c>
      <c r="G210" s="11"/>
      <c r="H210" s="11">
        <f>(data!B210/data!B209)-1</f>
        <v>-4.4477390659748428E-3</v>
      </c>
      <c r="I210" s="11">
        <f t="shared" si="63"/>
        <v>0</v>
      </c>
      <c r="J210" s="11">
        <f t="shared" si="64"/>
        <v>4.4477390659748428E-3</v>
      </c>
      <c r="K210" s="11">
        <f ca="1">IF(ROW(data!B210)&gt;rsi+1,100-100/(1+AVERAGE(OFFSET(I210,0,0,-rsi,1))/AVERAGE(OFFSET(J210,0,0,-rsi,1))),"")</f>
        <v>78.031507457256822</v>
      </c>
      <c r="L210" s="11"/>
      <c r="M210" s="11">
        <f t="shared" si="65"/>
        <v>0.99555226093402516</v>
      </c>
      <c r="N210" s="11">
        <f t="shared" ca="1" si="66"/>
        <v>1.1587575496117346</v>
      </c>
      <c r="S210" s="13" t="str">
        <f ca="1">pricein</f>
        <v/>
      </c>
      <c r="T210" s="13" t="str">
        <f ca="1">priceout</f>
        <v/>
      </c>
      <c r="U210" s="16" t="str">
        <f t="shared" ca="1" si="67"/>
        <v/>
      </c>
      <c r="V210" s="16" t="str">
        <f t="shared" ca="1" si="74"/>
        <v/>
      </c>
      <c r="W210" s="16" t="str">
        <f t="shared" ca="1" si="75"/>
        <v/>
      </c>
      <c r="X210" s="16">
        <f t="shared" ca="1" si="76"/>
        <v>0.9073529411764707</v>
      </c>
      <c r="Y210" s="16"/>
      <c r="Z210" s="13" t="str">
        <f ca="1">priceincross</f>
        <v/>
      </c>
      <c r="AA210" s="13" t="str">
        <f ca="1">priceoutcross</f>
        <v/>
      </c>
      <c r="AB210" s="13" t="str">
        <f t="shared" ca="1" si="68"/>
        <v/>
      </c>
      <c r="AC210" s="13" t="str">
        <f t="shared" ca="1" si="77"/>
        <v/>
      </c>
      <c r="AD210" s="13" t="str">
        <f t="shared" ca="1" si="78"/>
        <v/>
      </c>
      <c r="AE210" s="13">
        <f t="shared" ca="1" si="79"/>
        <v>0.89019607843137261</v>
      </c>
      <c r="AG210" s="32">
        <f ca="1">IF(ROW(data!B210)&gt;fib+1,MIN(OFFSET(data!B210,0,0,-fib,1)),"")</f>
        <v>11.19</v>
      </c>
      <c r="AH210" s="32">
        <f ca="1">IF(ROW(data!B210)&gt;fib+1,MAX(OFFSET(data!B210,0,0,-fib,1)),"")</f>
        <v>18.79</v>
      </c>
      <c r="AI210" s="32">
        <f t="shared" ca="1" si="69"/>
        <v>7.6</v>
      </c>
      <c r="AJ210" s="31">
        <f t="shared" ca="1" si="70"/>
        <v>12.983599999999999</v>
      </c>
      <c r="AK210" s="31">
        <f t="shared" ca="1" si="71"/>
        <v>14.0932</v>
      </c>
      <c r="AL210" s="31">
        <f t="shared" ca="1" si="72"/>
        <v>14.989999999999998</v>
      </c>
      <c r="AM210" s="31">
        <f t="shared" ca="1" si="73"/>
        <v>15.886799999999999</v>
      </c>
      <c r="AO210" s="32">
        <f t="shared" ca="1" si="80"/>
        <v>0</v>
      </c>
      <c r="AP210" s="32">
        <f t="shared" ca="1" si="81"/>
        <v>0.10210696920583451</v>
      </c>
      <c r="AQ210" s="32">
        <f t="shared" ca="1" si="82"/>
        <v>0</v>
      </c>
      <c r="AR210" s="32">
        <f t="shared" ca="1" si="83"/>
        <v>0.12334801762114522</v>
      </c>
    </row>
    <row r="211" spans="1:44">
      <c r="A211" s="10">
        <v>37195</v>
      </c>
      <c r="B211" s="11">
        <f ca="1">IF(ROW(data!B211)&gt;singleSMA,AVERAGE(OFFSET(data!B211,0,0,-singleSMA,1)),"")</f>
        <v>14.556099999999997</v>
      </c>
      <c r="C211" s="11" t="str">
        <f ca="1">IF(ROW(data!B209)&gt;singleSMA+2,IF(SIGN(data!B210-indicators!B210)&lt;&gt;SIGN(data!B209-indicators!B209),IF(SIGN(data!B210-indicators!B210)&gt;0,"BUY","SELL"),""),"")</f>
        <v/>
      </c>
      <c r="D211" s="11">
        <f ca="1">IF(ROW(data!B211)&gt;fastSMA,AVERAGE(OFFSET(data!B211,0,0,-fastSMA,1)),"")</f>
        <v>12.860500000000002</v>
      </c>
      <c r="E211" s="11">
        <f ca="1">IF(ROW(data!B211)&gt;slowSMA,AVERAGE(OFFSET(data!B211,0,0,-slowSMA,1)),"")</f>
        <v>14.556099999999997</v>
      </c>
      <c r="F211" s="11" t="str">
        <f ca="1">IF(ROW(data!B211)&gt;MAX(fastSMA,slowSMA)+2,IF(SIGN(D210-E210)&lt;&gt;SIGN(D209-E209),IF(SIGN(D210-E210)&gt;0,"BUY","SELL"),""),"")</f>
        <v/>
      </c>
      <c r="G211" s="11"/>
      <c r="H211" s="11">
        <f>(data!B211/data!B210)-1</f>
        <v>4.3931496649292523E-2</v>
      </c>
      <c r="I211" s="11">
        <f t="shared" si="63"/>
        <v>4.3931496649292523E-2</v>
      </c>
      <c r="J211" s="11">
        <f t="shared" si="64"/>
        <v>0</v>
      </c>
      <c r="K211" s="11">
        <f ca="1">IF(ROW(data!B211)&gt;rsi+1,100-100/(1+AVERAGE(OFFSET(I211,0,0,-rsi,1))/AVERAGE(OFFSET(J211,0,0,-rsi,1))),"")</f>
        <v>80.475937202446232</v>
      </c>
      <c r="L211" s="11"/>
      <c r="M211" s="11">
        <f t="shared" si="65"/>
        <v>1.0439314966492925</v>
      </c>
      <c r="N211" s="11">
        <f t="shared" ca="1" si="66"/>
        <v>1.1972672929120407</v>
      </c>
      <c r="S211" s="13" t="str">
        <f ca="1">pricein</f>
        <v/>
      </c>
      <c r="T211" s="13" t="str">
        <f ca="1">priceout</f>
        <v/>
      </c>
      <c r="U211" s="16" t="str">
        <f t="shared" ca="1" si="67"/>
        <v/>
      </c>
      <c r="V211" s="16" t="str">
        <f t="shared" ca="1" si="74"/>
        <v/>
      </c>
      <c r="W211" s="16" t="str">
        <f t="shared" ca="1" si="75"/>
        <v/>
      </c>
      <c r="X211" s="16">
        <f t="shared" ca="1" si="76"/>
        <v>0.9073529411764707</v>
      </c>
      <c r="Y211" s="16"/>
      <c r="Z211" s="13" t="str">
        <f ca="1">priceincross</f>
        <v/>
      </c>
      <c r="AA211" s="13" t="str">
        <f ca="1">priceoutcross</f>
        <v/>
      </c>
      <c r="AB211" s="13" t="str">
        <f t="shared" ca="1" si="68"/>
        <v/>
      </c>
      <c r="AC211" s="13" t="str">
        <f t="shared" ca="1" si="77"/>
        <v/>
      </c>
      <c r="AD211" s="13" t="str">
        <f t="shared" ca="1" si="78"/>
        <v/>
      </c>
      <c r="AE211" s="13">
        <f t="shared" ca="1" si="79"/>
        <v>0.89019607843137261</v>
      </c>
      <c r="AG211" s="32">
        <f ca="1">IF(ROW(data!B211)&gt;fib+1,MIN(OFFSET(data!B211,0,0,-fib,1)),"")</f>
        <v>11.19</v>
      </c>
      <c r="AH211" s="32">
        <f ca="1">IF(ROW(data!B211)&gt;fib+1,MAX(OFFSET(data!B211,0,0,-fib,1)),"")</f>
        <v>18.64</v>
      </c>
      <c r="AI211" s="32">
        <f t="shared" ca="1" si="69"/>
        <v>7.4500000000000011</v>
      </c>
      <c r="AJ211" s="31">
        <f t="shared" ca="1" si="70"/>
        <v>12.9482</v>
      </c>
      <c r="AK211" s="31">
        <f t="shared" ca="1" si="71"/>
        <v>14.0359</v>
      </c>
      <c r="AL211" s="31">
        <f t="shared" ca="1" si="72"/>
        <v>14.914999999999999</v>
      </c>
      <c r="AM211" s="31">
        <f t="shared" ca="1" si="73"/>
        <v>15.7941</v>
      </c>
      <c r="AO211" s="32">
        <f t="shared" ca="1" si="80"/>
        <v>0</v>
      </c>
      <c r="AP211" s="32">
        <f t="shared" ca="1" si="81"/>
        <v>0.10210696920583451</v>
      </c>
      <c r="AQ211" s="32">
        <f t="shared" ca="1" si="82"/>
        <v>0</v>
      </c>
      <c r="AR211" s="32">
        <f t="shared" ca="1" si="83"/>
        <v>0.12334801762114522</v>
      </c>
    </row>
    <row r="212" spans="1:44">
      <c r="A212" s="10">
        <v>37196</v>
      </c>
      <c r="B212" s="11">
        <f ca="1">IF(ROW(data!B212)&gt;singleSMA,AVERAGE(OFFSET(data!B212,0,0,-singleSMA,1)),"")</f>
        <v>14.516899999999996</v>
      </c>
      <c r="C212" s="11" t="str">
        <f ca="1">IF(ROW(data!B210)&gt;singleSMA+2,IF(SIGN(data!B211-indicators!B211)&lt;&gt;SIGN(data!B210-indicators!B210),IF(SIGN(data!B211-indicators!B211)&gt;0,"BUY","SELL"),""),"")</f>
        <v/>
      </c>
      <c r="D212" s="11">
        <f ca="1">IF(ROW(data!B212)&gt;fastSMA,AVERAGE(OFFSET(data!B212,0,0,-fastSMA,1)),"")</f>
        <v>12.986500000000003</v>
      </c>
      <c r="E212" s="11">
        <f ca="1">IF(ROW(data!B212)&gt;slowSMA,AVERAGE(OFFSET(data!B212,0,0,-slowSMA,1)),"")</f>
        <v>14.516899999999996</v>
      </c>
      <c r="F212" s="11" t="str">
        <f ca="1">IF(ROW(data!B212)&gt;MAX(fastSMA,slowSMA)+2,IF(SIGN(D211-E211)&lt;&gt;SIGN(D210-E210),IF(SIGN(D211-E211)&gt;0,"BUY","SELL"),""),"")</f>
        <v/>
      </c>
      <c r="G212" s="11"/>
      <c r="H212" s="11">
        <f>(data!B212/data!B211)-1</f>
        <v>4.9928673323823114E-2</v>
      </c>
      <c r="I212" s="11">
        <f t="shared" si="63"/>
        <v>4.9928673323823114E-2</v>
      </c>
      <c r="J212" s="11">
        <f t="shared" si="64"/>
        <v>0</v>
      </c>
      <c r="K212" s="11">
        <f ca="1">IF(ROW(data!B212)&gt;rsi+1,100-100/(1+AVERAGE(OFFSET(I212,0,0,-rsi,1))/AVERAGE(OFFSET(J212,0,0,-rsi,1))),"")</f>
        <v>80.985322293441016</v>
      </c>
      <c r="L212" s="11"/>
      <c r="M212" s="11">
        <f t="shared" si="65"/>
        <v>1.0499286733238231</v>
      </c>
      <c r="N212" s="11">
        <f t="shared" ca="1" si="66"/>
        <v>1.2065573770491806</v>
      </c>
      <c r="S212" s="13" t="str">
        <f ca="1">pricein</f>
        <v/>
      </c>
      <c r="T212" s="13" t="str">
        <f ca="1">priceout</f>
        <v/>
      </c>
      <c r="U212" s="16" t="str">
        <f t="shared" ca="1" si="67"/>
        <v/>
      </c>
      <c r="V212" s="16" t="str">
        <f t="shared" ca="1" si="74"/>
        <v/>
      </c>
      <c r="W212" s="16" t="str">
        <f t="shared" ca="1" si="75"/>
        <v/>
      </c>
      <c r="X212" s="16">
        <f t="shared" ca="1" si="76"/>
        <v>0.9073529411764707</v>
      </c>
      <c r="Y212" s="16"/>
      <c r="Z212" s="13" t="str">
        <f ca="1">priceincross</f>
        <v/>
      </c>
      <c r="AA212" s="13" t="str">
        <f ca="1">priceoutcross</f>
        <v/>
      </c>
      <c r="AB212" s="13" t="str">
        <f t="shared" ca="1" si="68"/>
        <v/>
      </c>
      <c r="AC212" s="13" t="str">
        <f t="shared" ca="1" si="77"/>
        <v/>
      </c>
      <c r="AD212" s="13" t="str">
        <f t="shared" ca="1" si="78"/>
        <v/>
      </c>
      <c r="AE212" s="13">
        <f t="shared" ca="1" si="79"/>
        <v>0.89019607843137261</v>
      </c>
      <c r="AG212" s="32">
        <f ca="1">IF(ROW(data!B212)&gt;fib+1,MIN(OFFSET(data!B212,0,0,-fib,1)),"")</f>
        <v>11.19</v>
      </c>
      <c r="AH212" s="32">
        <f ca="1">IF(ROW(data!B212)&gt;fib+1,MAX(OFFSET(data!B212,0,0,-fib,1)),"")</f>
        <v>18.64</v>
      </c>
      <c r="AI212" s="32">
        <f t="shared" ca="1" si="69"/>
        <v>7.4500000000000011</v>
      </c>
      <c r="AJ212" s="31">
        <f t="shared" ca="1" si="70"/>
        <v>12.9482</v>
      </c>
      <c r="AK212" s="31">
        <f t="shared" ca="1" si="71"/>
        <v>14.0359</v>
      </c>
      <c r="AL212" s="31">
        <f t="shared" ca="1" si="72"/>
        <v>14.914999999999999</v>
      </c>
      <c r="AM212" s="31">
        <f t="shared" ca="1" si="73"/>
        <v>15.7941</v>
      </c>
      <c r="AO212" s="32">
        <f t="shared" ca="1" si="80"/>
        <v>0</v>
      </c>
      <c r="AP212" s="32">
        <f t="shared" ca="1" si="81"/>
        <v>0.10210696920583451</v>
      </c>
      <c r="AQ212" s="32">
        <f t="shared" ca="1" si="82"/>
        <v>0</v>
      </c>
      <c r="AR212" s="32">
        <f t="shared" ca="1" si="83"/>
        <v>0.12334801762114522</v>
      </c>
    </row>
    <row r="213" spans="1:44">
      <c r="A213" s="10">
        <v>37197</v>
      </c>
      <c r="B213" s="11">
        <f ca="1">IF(ROW(data!B213)&gt;singleSMA,AVERAGE(OFFSET(data!B213,0,0,-singleSMA,1)),"")</f>
        <v>14.472899999999997</v>
      </c>
      <c r="C213" s="11" t="str">
        <f ca="1">IF(ROW(data!B211)&gt;singleSMA+2,IF(SIGN(data!B212-indicators!B212)&lt;&gt;SIGN(data!B211-indicators!B211),IF(SIGN(data!B212-indicators!B212)&gt;0,"BUY","SELL"),""),"")</f>
        <v>BUY</v>
      </c>
      <c r="D213" s="11">
        <f ca="1">IF(ROW(data!B213)&gt;fastSMA,AVERAGE(OFFSET(data!B213,0,0,-fastSMA,1)),"")</f>
        <v>13.083500000000001</v>
      </c>
      <c r="E213" s="11">
        <f ca="1">IF(ROW(data!B213)&gt;slowSMA,AVERAGE(OFFSET(data!B213,0,0,-slowSMA,1)),"")</f>
        <v>14.472899999999997</v>
      </c>
      <c r="F213" s="11" t="str">
        <f ca="1">IF(ROW(data!B213)&gt;MAX(fastSMA,slowSMA)+2,IF(SIGN(D212-E212)&lt;&gt;SIGN(D211-E211),IF(SIGN(D212-E212)&gt;0,"BUY","SELL"),""),"")</f>
        <v/>
      </c>
      <c r="G213" s="11"/>
      <c r="H213" s="11">
        <f>(data!B213/data!B212)-1</f>
        <v>-3.2608695652173947E-2</v>
      </c>
      <c r="I213" s="11">
        <f t="shared" si="63"/>
        <v>0</v>
      </c>
      <c r="J213" s="11">
        <f t="shared" si="64"/>
        <v>3.2608695652173947E-2</v>
      </c>
      <c r="K213" s="11">
        <f ca="1">IF(ROW(data!B213)&gt;rsi+1,100-100/(1+AVERAGE(OFFSET(I213,0,0,-rsi,1))/AVERAGE(OFFSET(J213,0,0,-rsi,1))),"")</f>
        <v>72.618650353792162</v>
      </c>
      <c r="L213" s="11"/>
      <c r="M213" s="11">
        <f t="shared" si="65"/>
        <v>0.96739130434782605</v>
      </c>
      <c r="N213" s="11">
        <f t="shared" ca="1" si="66"/>
        <v>1.1577235772357723</v>
      </c>
      <c r="S213" s="13">
        <f ca="1">pricein</f>
        <v>14.24</v>
      </c>
      <c r="T213" s="13" t="str">
        <f ca="1">priceout</f>
        <v/>
      </c>
      <c r="U213" s="16">
        <f t="shared" ca="1" si="67"/>
        <v>14.33</v>
      </c>
      <c r="V213" s="16">
        <f t="shared" ca="1" si="74"/>
        <v>1.0063202247191012</v>
      </c>
      <c r="W213" s="16">
        <f t="shared" ca="1" si="75"/>
        <v>6.3202247191012084E-3</v>
      </c>
      <c r="X213" s="16">
        <f t="shared" ca="1" si="76"/>
        <v>0.91308761566424346</v>
      </c>
      <c r="Y213" s="16"/>
      <c r="Z213" s="13" t="str">
        <f ca="1">priceincross</f>
        <v/>
      </c>
      <c r="AA213" s="13" t="str">
        <f ca="1">priceoutcross</f>
        <v/>
      </c>
      <c r="AB213" s="13" t="str">
        <f t="shared" ca="1" si="68"/>
        <v/>
      </c>
      <c r="AC213" s="13" t="str">
        <f t="shared" ca="1" si="77"/>
        <v/>
      </c>
      <c r="AD213" s="13" t="str">
        <f t="shared" ca="1" si="78"/>
        <v/>
      </c>
      <c r="AE213" s="13">
        <f t="shared" ca="1" si="79"/>
        <v>0.89019607843137261</v>
      </c>
      <c r="AG213" s="32">
        <f ca="1">IF(ROW(data!B213)&gt;fib+1,MIN(OFFSET(data!B213,0,0,-fib,1)),"")</f>
        <v>11.19</v>
      </c>
      <c r="AH213" s="32">
        <f ca="1">IF(ROW(data!B213)&gt;fib+1,MAX(OFFSET(data!B213,0,0,-fib,1)),"")</f>
        <v>18.559999999999999</v>
      </c>
      <c r="AI213" s="32">
        <f t="shared" ca="1" si="69"/>
        <v>7.3699999999999992</v>
      </c>
      <c r="AJ213" s="31">
        <f t="shared" ca="1" si="70"/>
        <v>12.929319999999999</v>
      </c>
      <c r="AK213" s="31">
        <f t="shared" ca="1" si="71"/>
        <v>14.00534</v>
      </c>
      <c r="AL213" s="31">
        <f t="shared" ca="1" si="72"/>
        <v>14.875</v>
      </c>
      <c r="AM213" s="31">
        <f t="shared" ca="1" si="73"/>
        <v>15.74466</v>
      </c>
      <c r="AO213" s="32">
        <f t="shared" ca="1" si="80"/>
        <v>0</v>
      </c>
      <c r="AP213" s="32">
        <f t="shared" ca="1" si="81"/>
        <v>9.5185152930291839E-2</v>
      </c>
      <c r="AQ213" s="32">
        <f t="shared" ca="1" si="82"/>
        <v>0</v>
      </c>
      <c r="AR213" s="32">
        <f t="shared" ca="1" si="83"/>
        <v>0.12334801762114522</v>
      </c>
    </row>
    <row r="214" spans="1:44">
      <c r="A214" s="10">
        <v>37200</v>
      </c>
      <c r="B214" s="11">
        <f ca="1">IF(ROW(data!B214)&gt;singleSMA,AVERAGE(OFFSET(data!B214,0,0,-singleSMA,1)),"")</f>
        <v>14.430599999999997</v>
      </c>
      <c r="C214" s="11" t="str">
        <f ca="1">IF(ROW(data!B212)&gt;singleSMA+2,IF(SIGN(data!B213-indicators!B213)&lt;&gt;SIGN(data!B212-indicators!B212),IF(SIGN(data!B213-indicators!B213)&gt;0,"BUY","SELL"),""),"")</f>
        <v>SELL</v>
      </c>
      <c r="D214" s="11">
        <f ca="1">IF(ROW(data!B214)&gt;fastSMA,AVERAGE(OFFSET(data!B214,0,0,-fastSMA,1)),"")</f>
        <v>13.197000000000003</v>
      </c>
      <c r="E214" s="11">
        <f ca="1">IF(ROW(data!B214)&gt;slowSMA,AVERAGE(OFFSET(data!B214,0,0,-slowSMA,1)),"")</f>
        <v>14.430599999999997</v>
      </c>
      <c r="F214" s="11" t="str">
        <f ca="1">IF(ROW(data!B214)&gt;MAX(fastSMA,slowSMA)+2,IF(SIGN(D213-E213)&lt;&gt;SIGN(D212-E212),IF(SIGN(D213-E213)&gt;0,"BUY","SELL"),""),"")</f>
        <v/>
      </c>
      <c r="G214" s="11"/>
      <c r="H214" s="11">
        <f>(data!B214/data!B213)-1</f>
        <v>6.3202247191012084E-3</v>
      </c>
      <c r="I214" s="11">
        <f t="shared" si="63"/>
        <v>6.3202247191012084E-3</v>
      </c>
      <c r="J214" s="11">
        <f t="shared" si="64"/>
        <v>0</v>
      </c>
      <c r="K214" s="11">
        <f ca="1">IF(ROW(data!B214)&gt;rsi+1,100-100/(1+AVERAGE(OFFSET(I214,0,0,-rsi,1))/AVERAGE(OFFSET(J214,0,0,-rsi,1))),"")</f>
        <v>77.57081546713755</v>
      </c>
      <c r="L214" s="11"/>
      <c r="M214" s="11">
        <f t="shared" si="65"/>
        <v>1.0063202247191012</v>
      </c>
      <c r="N214" s="11">
        <f t="shared" ca="1" si="66"/>
        <v>1.1882255389718082</v>
      </c>
      <c r="S214" s="13" t="str">
        <f ca="1">pricein</f>
        <v/>
      </c>
      <c r="T214" s="13">
        <f ca="1">priceout</f>
        <v>14.33</v>
      </c>
      <c r="U214" s="16" t="str">
        <f t="shared" ca="1" si="67"/>
        <v/>
      </c>
      <c r="V214" s="16" t="str">
        <f t="shared" ca="1" si="74"/>
        <v/>
      </c>
      <c r="W214" s="16" t="str">
        <f t="shared" ca="1" si="75"/>
        <v/>
      </c>
      <c r="X214" s="16">
        <f t="shared" ca="1" si="76"/>
        <v>0.91308761566424346</v>
      </c>
      <c r="Y214" s="16"/>
      <c r="Z214" s="13" t="str">
        <f ca="1">priceincross</f>
        <v/>
      </c>
      <c r="AA214" s="13" t="str">
        <f ca="1">priceoutcross</f>
        <v/>
      </c>
      <c r="AB214" s="13" t="str">
        <f t="shared" ca="1" si="68"/>
        <v/>
      </c>
      <c r="AC214" s="13" t="str">
        <f t="shared" ca="1" si="77"/>
        <v/>
      </c>
      <c r="AD214" s="13" t="str">
        <f t="shared" ca="1" si="78"/>
        <v/>
      </c>
      <c r="AE214" s="13">
        <f t="shared" ca="1" si="79"/>
        <v>0.89019607843137261</v>
      </c>
      <c r="AG214" s="32">
        <f ca="1">IF(ROW(data!B214)&gt;fib+1,MIN(OFFSET(data!B214,0,0,-fib,1)),"")</f>
        <v>11.19</v>
      </c>
      <c r="AH214" s="32">
        <f ca="1">IF(ROW(data!B214)&gt;fib+1,MAX(OFFSET(data!B214,0,0,-fib,1)),"")</f>
        <v>18.52</v>
      </c>
      <c r="AI214" s="32">
        <f t="shared" ca="1" si="69"/>
        <v>7.33</v>
      </c>
      <c r="AJ214" s="31">
        <f t="shared" ca="1" si="70"/>
        <v>12.919879999999999</v>
      </c>
      <c r="AK214" s="31">
        <f t="shared" ca="1" si="71"/>
        <v>13.99006</v>
      </c>
      <c r="AL214" s="31">
        <f t="shared" ca="1" si="72"/>
        <v>14.855</v>
      </c>
      <c r="AM214" s="31">
        <f t="shared" ca="1" si="73"/>
        <v>15.719939999999999</v>
      </c>
      <c r="AO214" s="32">
        <f t="shared" ca="1" si="80"/>
        <v>0</v>
      </c>
      <c r="AP214" s="32">
        <f t="shared" ca="1" si="81"/>
        <v>9.5185152930291839E-2</v>
      </c>
      <c r="AQ214" s="32">
        <f t="shared" ca="1" si="82"/>
        <v>0</v>
      </c>
      <c r="AR214" s="32">
        <f t="shared" ca="1" si="83"/>
        <v>0.12334801762114522</v>
      </c>
    </row>
    <row r="215" spans="1:44">
      <c r="A215" s="10">
        <v>37201</v>
      </c>
      <c r="B215" s="11">
        <f ca="1">IF(ROW(data!B215)&gt;singleSMA,AVERAGE(OFFSET(data!B215,0,0,-singleSMA,1)),"")</f>
        <v>14.384299999999996</v>
      </c>
      <c r="C215" s="11" t="str">
        <f ca="1">IF(ROW(data!B213)&gt;singleSMA+2,IF(SIGN(data!B214-indicators!B214)&lt;&gt;SIGN(data!B213-indicators!B213),IF(SIGN(data!B214-indicators!B214)&gt;0,"BUY","SELL"),""),"")</f>
        <v/>
      </c>
      <c r="D215" s="11">
        <f ca="1">IF(ROW(data!B215)&gt;fastSMA,AVERAGE(OFFSET(data!B215,0,0,-fastSMA,1)),"")</f>
        <v>13.287000000000003</v>
      </c>
      <c r="E215" s="11">
        <f ca="1">IF(ROW(data!B215)&gt;slowSMA,AVERAGE(OFFSET(data!B215,0,0,-slowSMA,1)),"")</f>
        <v>14.384299999999996</v>
      </c>
      <c r="F215" s="11" t="str">
        <f ca="1">IF(ROW(data!B215)&gt;MAX(fastSMA,slowSMA)+2,IF(SIGN(D214-E214)&lt;&gt;SIGN(D213-E213),IF(SIGN(D214-E214)&gt;0,"BUY","SELL"),""),"")</f>
        <v/>
      </c>
      <c r="G215" s="11"/>
      <c r="H215" s="11">
        <f>(data!B215/data!B214)-1</f>
        <v>-3.0704815073272829E-2</v>
      </c>
      <c r="I215" s="11">
        <f t="shared" si="63"/>
        <v>0</v>
      </c>
      <c r="J215" s="11">
        <f t="shared" si="64"/>
        <v>3.0704815073272829E-2</v>
      </c>
      <c r="K215" s="11">
        <f ca="1">IF(ROW(data!B215)&gt;rsi+1,100-100/(1+AVERAGE(OFFSET(I215,0,0,-rsi,1))/AVERAGE(OFFSET(J215,0,0,-rsi,1))),"")</f>
        <v>70.592112637804433</v>
      </c>
      <c r="L215" s="11"/>
      <c r="M215" s="11">
        <f t="shared" si="65"/>
        <v>0.96929518492672717</v>
      </c>
      <c r="N215" s="11">
        <f t="shared" ca="1" si="66"/>
        <v>1.1488833746898262</v>
      </c>
      <c r="S215" s="13" t="str">
        <f ca="1">pricein</f>
        <v/>
      </c>
      <c r="T215" s="13" t="str">
        <f ca="1">priceout</f>
        <v/>
      </c>
      <c r="U215" s="16" t="str">
        <f t="shared" ca="1" si="67"/>
        <v/>
      </c>
      <c r="V215" s="16" t="str">
        <f t="shared" ca="1" si="74"/>
        <v/>
      </c>
      <c r="W215" s="16" t="str">
        <f t="shared" ca="1" si="75"/>
        <v/>
      </c>
      <c r="X215" s="16">
        <f t="shared" ca="1" si="76"/>
        <v>0.91308761566424346</v>
      </c>
      <c r="Y215" s="16"/>
      <c r="Z215" s="13" t="str">
        <f ca="1">priceincross</f>
        <v/>
      </c>
      <c r="AA215" s="13" t="str">
        <f ca="1">priceoutcross</f>
        <v/>
      </c>
      <c r="AB215" s="13" t="str">
        <f t="shared" ca="1" si="68"/>
        <v/>
      </c>
      <c r="AC215" s="13" t="str">
        <f t="shared" ca="1" si="77"/>
        <v/>
      </c>
      <c r="AD215" s="13" t="str">
        <f t="shared" ca="1" si="78"/>
        <v/>
      </c>
      <c r="AE215" s="13">
        <f t="shared" ca="1" si="79"/>
        <v>0.89019607843137261</v>
      </c>
      <c r="AG215" s="32">
        <f ca="1">IF(ROW(data!B215)&gt;fib+1,MIN(OFFSET(data!B215,0,0,-fib,1)),"")</f>
        <v>11.19</v>
      </c>
      <c r="AH215" s="32">
        <f ca="1">IF(ROW(data!B215)&gt;fib+1,MAX(OFFSET(data!B215,0,0,-fib,1)),"")</f>
        <v>18.48</v>
      </c>
      <c r="AI215" s="32">
        <f t="shared" ca="1" si="69"/>
        <v>7.2900000000000009</v>
      </c>
      <c r="AJ215" s="31">
        <f t="shared" ca="1" si="70"/>
        <v>12.910439999999999</v>
      </c>
      <c r="AK215" s="31">
        <f t="shared" ca="1" si="71"/>
        <v>13.974779999999999</v>
      </c>
      <c r="AL215" s="31">
        <f t="shared" ca="1" si="72"/>
        <v>14.835000000000001</v>
      </c>
      <c r="AM215" s="31">
        <f t="shared" ca="1" si="73"/>
        <v>15.695219999999999</v>
      </c>
      <c r="AO215" s="32">
        <f t="shared" ca="1" si="80"/>
        <v>0</v>
      </c>
      <c r="AP215" s="32">
        <f t="shared" ca="1" si="81"/>
        <v>9.5185152930291839E-2</v>
      </c>
      <c r="AQ215" s="32">
        <f t="shared" ca="1" si="82"/>
        <v>0</v>
      </c>
      <c r="AR215" s="32">
        <f t="shared" ca="1" si="83"/>
        <v>0.12334801762114522</v>
      </c>
    </row>
    <row r="216" spans="1:44">
      <c r="A216" s="10">
        <v>37202</v>
      </c>
      <c r="B216" s="11">
        <f ca="1">IF(ROW(data!B216)&gt;singleSMA,AVERAGE(OFFSET(data!B216,0,0,-singleSMA,1)),"")</f>
        <v>14.338899999999999</v>
      </c>
      <c r="C216" s="11" t="str">
        <f ca="1">IF(ROW(data!B214)&gt;singleSMA+2,IF(SIGN(data!B215-indicators!B215)&lt;&gt;SIGN(data!B214-indicators!B214),IF(SIGN(data!B215-indicators!B215)&gt;0,"BUY","SELL"),""),"")</f>
        <v/>
      </c>
      <c r="D216" s="11">
        <f ca="1">IF(ROW(data!B216)&gt;fastSMA,AVERAGE(OFFSET(data!B216,0,0,-fastSMA,1)),"")</f>
        <v>13.377000000000001</v>
      </c>
      <c r="E216" s="11">
        <f ca="1">IF(ROW(data!B216)&gt;slowSMA,AVERAGE(OFFSET(data!B216,0,0,-slowSMA,1)),"")</f>
        <v>14.338899999999999</v>
      </c>
      <c r="F216" s="11" t="str">
        <f ca="1">IF(ROW(data!B216)&gt;MAX(fastSMA,slowSMA)+2,IF(SIGN(D215-E215)&lt;&gt;SIGN(D214-E214),IF(SIGN(D215-E215)&gt;0,"BUY","SELL"),""),"")</f>
        <v/>
      </c>
      <c r="G216" s="11"/>
      <c r="H216" s="11">
        <f>(data!B216/data!B215)-1</f>
        <v>3.5997120230379931E-3</v>
      </c>
      <c r="I216" s="11">
        <f t="shared" si="63"/>
        <v>3.5997120230379931E-3</v>
      </c>
      <c r="J216" s="11">
        <f t="shared" si="64"/>
        <v>0</v>
      </c>
      <c r="K216" s="11">
        <f ca="1">IF(ROW(data!B216)&gt;rsi+1,100-100/(1+AVERAGE(OFFSET(I216,0,0,-rsi,1))/AVERAGE(OFFSET(J216,0,0,-rsi,1))),"")</f>
        <v>70.546920962861748</v>
      </c>
      <c r="L216" s="11"/>
      <c r="M216" s="11">
        <f t="shared" si="65"/>
        <v>1.003599712023038</v>
      </c>
      <c r="N216" s="11">
        <f t="shared" ca="1" si="66"/>
        <v>1.1482701812191098</v>
      </c>
      <c r="S216" s="13" t="str">
        <f ca="1">pricein</f>
        <v/>
      </c>
      <c r="T216" s="13" t="str">
        <f ca="1">priceout</f>
        <v/>
      </c>
      <c r="U216" s="16" t="str">
        <f t="shared" ca="1" si="67"/>
        <v/>
      </c>
      <c r="V216" s="16" t="str">
        <f t="shared" ca="1" si="74"/>
        <v/>
      </c>
      <c r="W216" s="16" t="str">
        <f t="shared" ca="1" si="75"/>
        <v/>
      </c>
      <c r="X216" s="16">
        <f t="shared" ca="1" si="76"/>
        <v>0.91308761566424346</v>
      </c>
      <c r="Y216" s="16"/>
      <c r="Z216" s="13" t="str">
        <f ca="1">priceincross</f>
        <v/>
      </c>
      <c r="AA216" s="13" t="str">
        <f ca="1">priceoutcross</f>
        <v/>
      </c>
      <c r="AB216" s="13" t="str">
        <f t="shared" ca="1" si="68"/>
        <v/>
      </c>
      <c r="AC216" s="13" t="str">
        <f t="shared" ca="1" si="77"/>
        <v/>
      </c>
      <c r="AD216" s="13" t="str">
        <f t="shared" ca="1" si="78"/>
        <v/>
      </c>
      <c r="AE216" s="13">
        <f t="shared" ca="1" si="79"/>
        <v>0.89019607843137261</v>
      </c>
      <c r="AG216" s="32">
        <f ca="1">IF(ROW(data!B216)&gt;fib+1,MIN(OFFSET(data!B216,0,0,-fib,1)),"")</f>
        <v>11.19</v>
      </c>
      <c r="AH216" s="32">
        <f ca="1">IF(ROW(data!B216)&gt;fib+1,MAX(OFFSET(data!B216,0,0,-fib,1)),"")</f>
        <v>18.16</v>
      </c>
      <c r="AI216" s="32">
        <f t="shared" ca="1" si="69"/>
        <v>6.9700000000000006</v>
      </c>
      <c r="AJ216" s="31">
        <f t="shared" ca="1" si="70"/>
        <v>12.83492</v>
      </c>
      <c r="AK216" s="31">
        <f t="shared" ca="1" si="71"/>
        <v>13.852539999999999</v>
      </c>
      <c r="AL216" s="31">
        <f t="shared" ca="1" si="72"/>
        <v>14.675000000000001</v>
      </c>
      <c r="AM216" s="31">
        <f t="shared" ca="1" si="73"/>
        <v>15.49746</v>
      </c>
      <c r="AO216" s="32">
        <f t="shared" ca="1" si="80"/>
        <v>0</v>
      </c>
      <c r="AP216" s="32">
        <f t="shared" ca="1" si="81"/>
        <v>9.5185152930291839E-2</v>
      </c>
      <c r="AQ216" s="32">
        <f t="shared" ca="1" si="82"/>
        <v>0</v>
      </c>
      <c r="AR216" s="32">
        <f t="shared" ca="1" si="83"/>
        <v>0.12334801762114522</v>
      </c>
    </row>
    <row r="217" spans="1:44">
      <c r="A217" s="10">
        <v>37203</v>
      </c>
      <c r="B217" s="11">
        <f ca="1">IF(ROW(data!B217)&gt;singleSMA,AVERAGE(OFFSET(data!B217,0,0,-singleSMA,1)),"")</f>
        <v>14.297399999999998</v>
      </c>
      <c r="C217" s="11" t="str">
        <f ca="1">IF(ROW(data!B215)&gt;singleSMA+2,IF(SIGN(data!B216-indicators!B216)&lt;&gt;SIGN(data!B215-indicators!B215),IF(SIGN(data!B216-indicators!B216)&gt;0,"BUY","SELL"),""),"")</f>
        <v/>
      </c>
      <c r="D217" s="11">
        <f ca="1">IF(ROW(data!B217)&gt;fastSMA,AVERAGE(OFFSET(data!B217,0,0,-fastSMA,1)),"")</f>
        <v>13.455000000000002</v>
      </c>
      <c r="E217" s="11">
        <f ca="1">IF(ROW(data!B217)&gt;slowSMA,AVERAGE(OFFSET(data!B217,0,0,-slowSMA,1)),"")</f>
        <v>14.297399999999998</v>
      </c>
      <c r="F217" s="11" t="str">
        <f ca="1">IF(ROW(data!B217)&gt;MAX(fastSMA,slowSMA)+2,IF(SIGN(D216-E216)&lt;&gt;SIGN(D215-E215),IF(SIGN(D216-E216)&gt;0,"BUY","SELL"),""),"")</f>
        <v/>
      </c>
      <c r="G217" s="11"/>
      <c r="H217" s="11">
        <f>(data!B217/data!B216)-1</f>
        <v>7.1736011477763206E-4</v>
      </c>
      <c r="I217" s="11">
        <f t="shared" si="63"/>
        <v>7.1736011477763206E-4</v>
      </c>
      <c r="J217" s="11">
        <f t="shared" si="64"/>
        <v>0</v>
      </c>
      <c r="K217" s="11">
        <f ca="1">IF(ROW(data!B217)&gt;rsi+1,100-100/(1+AVERAGE(OFFSET(I217,0,0,-rsi,1))/AVERAGE(OFFSET(J217,0,0,-rsi,1))),"")</f>
        <v>68.766928221148248</v>
      </c>
      <c r="L217" s="11"/>
      <c r="M217" s="11">
        <f t="shared" si="65"/>
        <v>1.0007173601147776</v>
      </c>
      <c r="N217" s="11">
        <f t="shared" ca="1" si="66"/>
        <v>1.1259079903147693</v>
      </c>
      <c r="S217" s="13" t="str">
        <f ca="1">pricein</f>
        <v/>
      </c>
      <c r="T217" s="13" t="str">
        <f ca="1">priceout</f>
        <v/>
      </c>
      <c r="U217" s="16" t="str">
        <f t="shared" ca="1" si="67"/>
        <v/>
      </c>
      <c r="V217" s="16" t="str">
        <f t="shared" ca="1" si="74"/>
        <v/>
      </c>
      <c r="W217" s="16" t="str">
        <f t="shared" ca="1" si="75"/>
        <v/>
      </c>
      <c r="X217" s="16">
        <f t="shared" ca="1" si="76"/>
        <v>0.91308761566424346</v>
      </c>
      <c r="Y217" s="16"/>
      <c r="Z217" s="13" t="str">
        <f ca="1">priceincross</f>
        <v/>
      </c>
      <c r="AA217" s="13" t="str">
        <f ca="1">priceoutcross</f>
        <v/>
      </c>
      <c r="AB217" s="13" t="str">
        <f t="shared" ca="1" si="68"/>
        <v/>
      </c>
      <c r="AC217" s="13" t="str">
        <f t="shared" ca="1" si="77"/>
        <v/>
      </c>
      <c r="AD217" s="13" t="str">
        <f t="shared" ca="1" si="78"/>
        <v/>
      </c>
      <c r="AE217" s="13">
        <f t="shared" ca="1" si="79"/>
        <v>0.89019607843137261</v>
      </c>
      <c r="AG217" s="32">
        <f ca="1">IF(ROW(data!B217)&gt;fib+1,MIN(OFFSET(data!B217,0,0,-fib,1)),"")</f>
        <v>11.19</v>
      </c>
      <c r="AH217" s="32">
        <f ca="1">IF(ROW(data!B217)&gt;fib+1,MAX(OFFSET(data!B217,0,0,-fib,1)),"")</f>
        <v>18.16</v>
      </c>
      <c r="AI217" s="32">
        <f t="shared" ca="1" si="69"/>
        <v>6.9700000000000006</v>
      </c>
      <c r="AJ217" s="31">
        <f t="shared" ca="1" si="70"/>
        <v>12.83492</v>
      </c>
      <c r="AK217" s="31">
        <f t="shared" ca="1" si="71"/>
        <v>13.852539999999999</v>
      </c>
      <c r="AL217" s="31">
        <f t="shared" ca="1" si="72"/>
        <v>14.675000000000001</v>
      </c>
      <c r="AM217" s="31">
        <f t="shared" ca="1" si="73"/>
        <v>15.49746</v>
      </c>
      <c r="AO217" s="32">
        <f t="shared" ca="1" si="80"/>
        <v>0</v>
      </c>
      <c r="AP217" s="32">
        <f t="shared" ca="1" si="81"/>
        <v>9.5185152930291839E-2</v>
      </c>
      <c r="AQ217" s="32">
        <f t="shared" ca="1" si="82"/>
        <v>0</v>
      </c>
      <c r="AR217" s="32">
        <f t="shared" ca="1" si="83"/>
        <v>0.12334801762114522</v>
      </c>
    </row>
    <row r="218" spans="1:44">
      <c r="A218" s="10">
        <v>37204</v>
      </c>
      <c r="B218" s="11">
        <f ca="1">IF(ROW(data!B218)&gt;singleSMA,AVERAGE(OFFSET(data!B218,0,0,-singleSMA,1)),"")</f>
        <v>14.254399999999999</v>
      </c>
      <c r="C218" s="11" t="str">
        <f ca="1">IF(ROW(data!B216)&gt;singleSMA+2,IF(SIGN(data!B217-indicators!B217)&lt;&gt;SIGN(data!B216-indicators!B216),IF(SIGN(data!B217-indicators!B217)&gt;0,"BUY","SELL"),""),"")</f>
        <v/>
      </c>
      <c r="D218" s="11">
        <f ca="1">IF(ROW(data!B218)&gt;fastSMA,AVERAGE(OFFSET(data!B218,0,0,-fastSMA,1)),"")</f>
        <v>13.522500000000003</v>
      </c>
      <c r="E218" s="11">
        <f ca="1">IF(ROW(data!B218)&gt;slowSMA,AVERAGE(OFFSET(data!B218,0,0,-slowSMA,1)),"")</f>
        <v>14.254399999999999</v>
      </c>
      <c r="F218" s="11" t="str">
        <f ca="1">IF(ROW(data!B218)&gt;MAX(fastSMA,slowSMA)+2,IF(SIGN(D217-E217)&lt;&gt;SIGN(D216-E216),IF(SIGN(D217-E217)&gt;0,"BUY","SELL"),""),"")</f>
        <v/>
      </c>
      <c r="G218" s="11"/>
      <c r="H218" s="11">
        <f>(data!B218/data!B217)-1</f>
        <v>-6.4516129032258229E-3</v>
      </c>
      <c r="I218" s="11">
        <f t="shared" si="63"/>
        <v>0</v>
      </c>
      <c r="J218" s="11">
        <f t="shared" si="64"/>
        <v>6.4516129032258229E-3</v>
      </c>
      <c r="K218" s="11">
        <f ca="1">IF(ROW(data!B218)&gt;rsi+1,100-100/(1+AVERAGE(OFFSET(I218,0,0,-rsi,1))/AVERAGE(OFFSET(J218,0,0,-rsi,1))),"")</f>
        <v>66.475606146983296</v>
      </c>
      <c r="L218" s="11"/>
      <c r="M218" s="11">
        <f t="shared" si="65"/>
        <v>0.99354838709677418</v>
      </c>
      <c r="N218" s="11">
        <f t="shared" ca="1" si="66"/>
        <v>1.1079136690647482</v>
      </c>
      <c r="S218" s="13" t="str">
        <f ca="1">pricein</f>
        <v/>
      </c>
      <c r="T218" s="13" t="str">
        <f ca="1">priceout</f>
        <v/>
      </c>
      <c r="U218" s="16" t="str">
        <f t="shared" ca="1" si="67"/>
        <v/>
      </c>
      <c r="V218" s="16" t="str">
        <f t="shared" ca="1" si="74"/>
        <v/>
      </c>
      <c r="W218" s="16" t="str">
        <f t="shared" ca="1" si="75"/>
        <v/>
      </c>
      <c r="X218" s="16">
        <f t="shared" ca="1" si="76"/>
        <v>0.91308761566424346</v>
      </c>
      <c r="Y218" s="16"/>
      <c r="Z218" s="13" t="str">
        <f ca="1">priceincross</f>
        <v/>
      </c>
      <c r="AA218" s="13" t="str">
        <f ca="1">priceoutcross</f>
        <v/>
      </c>
      <c r="AB218" s="13" t="str">
        <f t="shared" ca="1" si="68"/>
        <v/>
      </c>
      <c r="AC218" s="13" t="str">
        <f t="shared" ca="1" si="77"/>
        <v/>
      </c>
      <c r="AD218" s="13" t="str">
        <f t="shared" ca="1" si="78"/>
        <v/>
      </c>
      <c r="AE218" s="13">
        <f t="shared" ca="1" si="79"/>
        <v>0.89019607843137261</v>
      </c>
      <c r="AG218" s="32">
        <f ca="1">IF(ROW(data!B218)&gt;fib+1,MIN(OFFSET(data!B218,0,0,-fib,1)),"")</f>
        <v>11.19</v>
      </c>
      <c r="AH218" s="32">
        <f ca="1">IF(ROW(data!B218)&gt;fib+1,MAX(OFFSET(data!B218,0,0,-fib,1)),"")</f>
        <v>17.850000000000001</v>
      </c>
      <c r="AI218" s="32">
        <f t="shared" ca="1" si="69"/>
        <v>6.6600000000000019</v>
      </c>
      <c r="AJ218" s="31">
        <f t="shared" ca="1" si="70"/>
        <v>12.761759999999999</v>
      </c>
      <c r="AK218" s="31">
        <f t="shared" ca="1" si="71"/>
        <v>13.734120000000001</v>
      </c>
      <c r="AL218" s="31">
        <f t="shared" ca="1" si="72"/>
        <v>14.52</v>
      </c>
      <c r="AM218" s="31">
        <f t="shared" ca="1" si="73"/>
        <v>15.305880000000002</v>
      </c>
      <c r="AO218" s="32">
        <f t="shared" ca="1" si="80"/>
        <v>0</v>
      </c>
      <c r="AP218" s="32">
        <f t="shared" ca="1" si="81"/>
        <v>9.5185152930291839E-2</v>
      </c>
      <c r="AQ218" s="32">
        <f t="shared" ca="1" si="82"/>
        <v>0</v>
      </c>
      <c r="AR218" s="32">
        <f t="shared" ca="1" si="83"/>
        <v>0.12334801762114522</v>
      </c>
    </row>
    <row r="219" spans="1:44">
      <c r="A219" s="10">
        <v>37207</v>
      </c>
      <c r="B219" s="11">
        <f ca="1">IF(ROW(data!B219)&gt;singleSMA,AVERAGE(OFFSET(data!B219,0,0,-singleSMA,1)),"")</f>
        <v>14.211799999999998</v>
      </c>
      <c r="C219" s="11" t="str">
        <f ca="1">IF(ROW(data!B217)&gt;singleSMA+2,IF(SIGN(data!B218-indicators!B218)&lt;&gt;SIGN(data!B217-indicators!B217),IF(SIGN(data!B218-indicators!B218)&gt;0,"BUY","SELL"),""),"")</f>
        <v/>
      </c>
      <c r="D219" s="11">
        <f ca="1">IF(ROW(data!B219)&gt;fastSMA,AVERAGE(OFFSET(data!B219,0,0,-fastSMA,1)),"")</f>
        <v>13.5785</v>
      </c>
      <c r="E219" s="11">
        <f ca="1">IF(ROW(data!B219)&gt;slowSMA,AVERAGE(OFFSET(data!B219,0,0,-slowSMA,1)),"")</f>
        <v>14.211799999999998</v>
      </c>
      <c r="F219" s="11" t="str">
        <f ca="1">IF(ROW(data!B219)&gt;MAX(fastSMA,slowSMA)+2,IF(SIGN(D218-E218)&lt;&gt;SIGN(D217-E217),IF(SIGN(D218-E218)&gt;0,"BUY","SELL"),""),"")</f>
        <v/>
      </c>
      <c r="G219" s="11"/>
      <c r="H219" s="11">
        <f>(data!B219/data!B218)-1</f>
        <v>-1.9480519480519431E-2</v>
      </c>
      <c r="I219" s="11">
        <f t="shared" si="63"/>
        <v>0</v>
      </c>
      <c r="J219" s="11">
        <f t="shared" si="64"/>
        <v>1.9480519480519431E-2</v>
      </c>
      <c r="K219" s="11">
        <f ca="1">IF(ROW(data!B219)&gt;rsi+1,100-100/(1+AVERAGE(OFFSET(I219,0,0,-rsi,1))/AVERAGE(OFFSET(J219,0,0,-rsi,1))),"")</f>
        <v>63.309945904393444</v>
      </c>
      <c r="L219" s="11"/>
      <c r="M219" s="11">
        <f t="shared" si="65"/>
        <v>0.98051948051948057</v>
      </c>
      <c r="N219" s="11">
        <f t="shared" ca="1" si="66"/>
        <v>1.0898155573376096</v>
      </c>
      <c r="S219" s="13" t="str">
        <f ca="1">pricein</f>
        <v/>
      </c>
      <c r="T219" s="13" t="str">
        <f ca="1">priceout</f>
        <v/>
      </c>
      <c r="U219" s="16" t="str">
        <f t="shared" ca="1" si="67"/>
        <v/>
      </c>
      <c r="V219" s="16" t="str">
        <f t="shared" ca="1" si="74"/>
        <v/>
      </c>
      <c r="W219" s="16" t="str">
        <f t="shared" ca="1" si="75"/>
        <v/>
      </c>
      <c r="X219" s="16">
        <f t="shared" ca="1" si="76"/>
        <v>0.91308761566424346</v>
      </c>
      <c r="Y219" s="16"/>
      <c r="Z219" s="13" t="str">
        <f ca="1">priceincross</f>
        <v/>
      </c>
      <c r="AA219" s="13" t="str">
        <f ca="1">priceoutcross</f>
        <v/>
      </c>
      <c r="AB219" s="13" t="str">
        <f t="shared" ca="1" si="68"/>
        <v/>
      </c>
      <c r="AC219" s="13" t="str">
        <f t="shared" ca="1" si="77"/>
        <v/>
      </c>
      <c r="AD219" s="13" t="str">
        <f t="shared" ca="1" si="78"/>
        <v/>
      </c>
      <c r="AE219" s="13">
        <f t="shared" ca="1" si="79"/>
        <v>0.89019607843137261</v>
      </c>
      <c r="AG219" s="32">
        <f ca="1">IF(ROW(data!B219)&gt;fib+1,MIN(OFFSET(data!B219,0,0,-fib,1)),"")</f>
        <v>11.19</v>
      </c>
      <c r="AH219" s="32">
        <f ca="1">IF(ROW(data!B219)&gt;fib+1,MAX(OFFSET(data!B219,0,0,-fib,1)),"")</f>
        <v>17.23</v>
      </c>
      <c r="AI219" s="32">
        <f t="shared" ca="1" si="69"/>
        <v>6.0400000000000009</v>
      </c>
      <c r="AJ219" s="31">
        <f t="shared" ca="1" si="70"/>
        <v>12.61544</v>
      </c>
      <c r="AK219" s="31">
        <f t="shared" ca="1" si="71"/>
        <v>13.49728</v>
      </c>
      <c r="AL219" s="31">
        <f t="shared" ca="1" si="72"/>
        <v>14.21</v>
      </c>
      <c r="AM219" s="31">
        <f t="shared" ca="1" si="73"/>
        <v>14.92272</v>
      </c>
      <c r="AO219" s="32">
        <f t="shared" ca="1" si="80"/>
        <v>0</v>
      </c>
      <c r="AP219" s="32">
        <f t="shared" ca="1" si="81"/>
        <v>9.5185152930291839E-2</v>
      </c>
      <c r="AQ219" s="32">
        <f t="shared" ca="1" si="82"/>
        <v>0</v>
      </c>
      <c r="AR219" s="32">
        <f t="shared" ca="1" si="83"/>
        <v>0.12334801762114522</v>
      </c>
    </row>
    <row r="220" spans="1:44">
      <c r="A220" s="10">
        <v>37208</v>
      </c>
      <c r="B220" s="11">
        <f ca="1">IF(ROW(data!B220)&gt;singleSMA,AVERAGE(OFFSET(data!B220,0,0,-singleSMA,1)),"")</f>
        <v>14.176699999999999</v>
      </c>
      <c r="C220" s="11" t="str">
        <f ca="1">IF(ROW(data!B218)&gt;singleSMA+2,IF(SIGN(data!B219-indicators!B219)&lt;&gt;SIGN(data!B218-indicators!B218),IF(SIGN(data!B219-indicators!B219)&gt;0,"BUY","SELL"),""),"")</f>
        <v/>
      </c>
      <c r="D220" s="11">
        <f ca="1">IF(ROW(data!B220)&gt;fastSMA,AVERAGE(OFFSET(data!B220,0,0,-fastSMA,1)),"")</f>
        <v>13.627000000000001</v>
      </c>
      <c r="E220" s="11">
        <f ca="1">IF(ROW(data!B220)&gt;slowSMA,AVERAGE(OFFSET(data!B220,0,0,-slowSMA,1)),"")</f>
        <v>14.176699999999999</v>
      </c>
      <c r="F220" s="11" t="str">
        <f ca="1">IF(ROW(data!B220)&gt;MAX(fastSMA,slowSMA)+2,IF(SIGN(D219-E219)&lt;&gt;SIGN(D218-E218),IF(SIGN(D219-E219)&gt;0,"BUY","SELL"),""),"")</f>
        <v/>
      </c>
      <c r="G220" s="11"/>
      <c r="H220" s="11">
        <f>(data!B220/data!B219)-1</f>
        <v>9.5658572479764281E-3</v>
      </c>
      <c r="I220" s="11">
        <f t="shared" si="63"/>
        <v>9.5658572479764281E-3</v>
      </c>
      <c r="J220" s="11">
        <f t="shared" si="64"/>
        <v>0</v>
      </c>
      <c r="K220" s="11">
        <f ca="1">IF(ROW(data!B220)&gt;rsi+1,100-100/(1+AVERAGE(OFFSET(I220,0,0,-rsi,1))/AVERAGE(OFFSET(J220,0,0,-rsi,1))),"")</f>
        <v>61.872847566380699</v>
      </c>
      <c r="L220" s="11"/>
      <c r="M220" s="11">
        <f t="shared" si="65"/>
        <v>1.0095658572479764</v>
      </c>
      <c r="N220" s="11">
        <f t="shared" ca="1" si="66"/>
        <v>1.0760784313725489</v>
      </c>
      <c r="S220" s="13" t="str">
        <f ca="1">pricein</f>
        <v/>
      </c>
      <c r="T220" s="13" t="str">
        <f ca="1">priceout</f>
        <v/>
      </c>
      <c r="U220" s="16" t="str">
        <f t="shared" ca="1" si="67"/>
        <v/>
      </c>
      <c r="V220" s="16" t="str">
        <f t="shared" ca="1" si="74"/>
        <v/>
      </c>
      <c r="W220" s="16" t="str">
        <f t="shared" ca="1" si="75"/>
        <v/>
      </c>
      <c r="X220" s="16">
        <f t="shared" ca="1" si="76"/>
        <v>0.91308761566424346</v>
      </c>
      <c r="Y220" s="16"/>
      <c r="Z220" s="13" t="str">
        <f ca="1">priceincross</f>
        <v/>
      </c>
      <c r="AA220" s="13" t="str">
        <f ca="1">priceoutcross</f>
        <v/>
      </c>
      <c r="AB220" s="13" t="str">
        <f t="shared" ca="1" si="68"/>
        <v/>
      </c>
      <c r="AC220" s="13" t="str">
        <f t="shared" ca="1" si="77"/>
        <v/>
      </c>
      <c r="AD220" s="13" t="str">
        <f t="shared" ca="1" si="78"/>
        <v/>
      </c>
      <c r="AE220" s="13">
        <f t="shared" ca="1" si="79"/>
        <v>0.89019607843137261</v>
      </c>
      <c r="AG220" s="32">
        <f ca="1">IF(ROW(data!B220)&gt;fib+1,MIN(OFFSET(data!B220,0,0,-fib,1)),"")</f>
        <v>11.19</v>
      </c>
      <c r="AH220" s="32">
        <f ca="1">IF(ROW(data!B220)&gt;fib+1,MAX(OFFSET(data!B220,0,0,-fib,1)),"")</f>
        <v>17.2</v>
      </c>
      <c r="AI220" s="32">
        <f t="shared" ca="1" si="69"/>
        <v>6.01</v>
      </c>
      <c r="AJ220" s="31">
        <f t="shared" ca="1" si="70"/>
        <v>12.608359999999999</v>
      </c>
      <c r="AK220" s="31">
        <f t="shared" ca="1" si="71"/>
        <v>13.48582</v>
      </c>
      <c r="AL220" s="31">
        <f t="shared" ca="1" si="72"/>
        <v>14.195</v>
      </c>
      <c r="AM220" s="31">
        <f t="shared" ca="1" si="73"/>
        <v>14.90418</v>
      </c>
      <c r="AO220" s="32">
        <f t="shared" ca="1" si="80"/>
        <v>0</v>
      </c>
      <c r="AP220" s="32">
        <f t="shared" ca="1" si="81"/>
        <v>9.5185152930291839E-2</v>
      </c>
      <c r="AQ220" s="32">
        <f t="shared" ca="1" si="82"/>
        <v>0</v>
      </c>
      <c r="AR220" s="32">
        <f t="shared" ca="1" si="83"/>
        <v>0.12334801762114522</v>
      </c>
    </row>
    <row r="221" spans="1:44">
      <c r="A221" s="10">
        <v>37209</v>
      </c>
      <c r="B221" s="11">
        <f ca="1">IF(ROW(data!B221)&gt;singleSMA,AVERAGE(OFFSET(data!B221,0,0,-singleSMA,1)),"")</f>
        <v>14.1517</v>
      </c>
      <c r="C221" s="11" t="str">
        <f ca="1">IF(ROW(data!B219)&gt;singleSMA+2,IF(SIGN(data!B220-indicators!B220)&lt;&gt;SIGN(data!B219-indicators!B219),IF(SIGN(data!B220-indicators!B220)&gt;0,"BUY","SELL"),""),"")</f>
        <v/>
      </c>
      <c r="D221" s="11">
        <f ca="1">IF(ROW(data!B221)&gt;fastSMA,AVERAGE(OFFSET(data!B221,0,0,-fastSMA,1)),"")</f>
        <v>13.665000000000001</v>
      </c>
      <c r="E221" s="11">
        <f ca="1">IF(ROW(data!B221)&gt;slowSMA,AVERAGE(OFFSET(data!B221,0,0,-slowSMA,1)),"")</f>
        <v>14.1517</v>
      </c>
      <c r="F221" s="11" t="str">
        <f ca="1">IF(ROW(data!B221)&gt;MAX(fastSMA,slowSMA)+2,IF(SIGN(D220-E220)&lt;&gt;SIGN(D219-E219),IF(SIGN(D220-E220)&gt;0,"BUY","SELL"),""),"")</f>
        <v/>
      </c>
      <c r="G221" s="11"/>
      <c r="H221" s="11">
        <f>(data!B221/data!B220)-1</f>
        <v>2.1865889212827838E-2</v>
      </c>
      <c r="I221" s="11">
        <f t="shared" si="63"/>
        <v>2.1865889212827838E-2</v>
      </c>
      <c r="J221" s="11">
        <f t="shared" si="64"/>
        <v>0</v>
      </c>
      <c r="K221" s="11">
        <f ca="1">IF(ROW(data!B221)&gt;rsi+1,100-100/(1+AVERAGE(OFFSET(I221,0,0,-rsi,1))/AVERAGE(OFFSET(J221,0,0,-rsi,1))),"")</f>
        <v>59.649015835336137</v>
      </c>
      <c r="L221" s="11"/>
      <c r="M221" s="11">
        <f t="shared" si="65"/>
        <v>1.0218658892128278</v>
      </c>
      <c r="N221" s="11">
        <f t="shared" ca="1" si="66"/>
        <v>1.0573152337858218</v>
      </c>
      <c r="S221" s="13" t="str">
        <f ca="1">pricein</f>
        <v/>
      </c>
      <c r="T221" s="13" t="str">
        <f ca="1">priceout</f>
        <v/>
      </c>
      <c r="U221" s="16" t="str">
        <f t="shared" ca="1" si="67"/>
        <v/>
      </c>
      <c r="V221" s="16" t="str">
        <f t="shared" ca="1" si="74"/>
        <v/>
      </c>
      <c r="W221" s="16" t="str">
        <f t="shared" ca="1" si="75"/>
        <v/>
      </c>
      <c r="X221" s="16">
        <f t="shared" ca="1" si="76"/>
        <v>0.91308761566424346</v>
      </c>
      <c r="Y221" s="16"/>
      <c r="Z221" s="13" t="str">
        <f ca="1">priceincross</f>
        <v/>
      </c>
      <c r="AA221" s="13" t="str">
        <f ca="1">priceoutcross</f>
        <v/>
      </c>
      <c r="AB221" s="13" t="str">
        <f t="shared" ca="1" si="68"/>
        <v/>
      </c>
      <c r="AC221" s="13" t="str">
        <f t="shared" ca="1" si="77"/>
        <v/>
      </c>
      <c r="AD221" s="13" t="str">
        <f t="shared" ca="1" si="78"/>
        <v/>
      </c>
      <c r="AE221" s="13">
        <f t="shared" ca="1" si="79"/>
        <v>0.89019607843137261</v>
      </c>
      <c r="AG221" s="32">
        <f ca="1">IF(ROW(data!B221)&gt;fib+1,MIN(OFFSET(data!B221,0,0,-fib,1)),"")</f>
        <v>11.19</v>
      </c>
      <c r="AH221" s="32">
        <f ca="1">IF(ROW(data!B221)&gt;fib+1,MAX(OFFSET(data!B221,0,0,-fib,1)),"")</f>
        <v>17.2</v>
      </c>
      <c r="AI221" s="32">
        <f t="shared" ca="1" si="69"/>
        <v>6.01</v>
      </c>
      <c r="AJ221" s="31">
        <f t="shared" ca="1" si="70"/>
        <v>12.608359999999999</v>
      </c>
      <c r="AK221" s="31">
        <f t="shared" ca="1" si="71"/>
        <v>13.48582</v>
      </c>
      <c r="AL221" s="31">
        <f t="shared" ca="1" si="72"/>
        <v>14.195</v>
      </c>
      <c r="AM221" s="31">
        <f t="shared" ca="1" si="73"/>
        <v>14.90418</v>
      </c>
      <c r="AO221" s="32">
        <f t="shared" ca="1" si="80"/>
        <v>0</v>
      </c>
      <c r="AP221" s="32">
        <f t="shared" ca="1" si="81"/>
        <v>9.5185152930291839E-2</v>
      </c>
      <c r="AQ221" s="32">
        <f t="shared" ca="1" si="82"/>
        <v>0</v>
      </c>
      <c r="AR221" s="32">
        <f t="shared" ca="1" si="83"/>
        <v>0.12334801762114522</v>
      </c>
    </row>
    <row r="222" spans="1:44">
      <c r="A222" s="10">
        <v>37210</v>
      </c>
      <c r="B222" s="11">
        <f ca="1">IF(ROW(data!B222)&gt;singleSMA,AVERAGE(OFFSET(data!B222,0,0,-singleSMA,1)),"")</f>
        <v>14.124500000000003</v>
      </c>
      <c r="C222" s="11" t="str">
        <f ca="1">IF(ROW(data!B220)&gt;singleSMA+2,IF(SIGN(data!B221-indicators!B221)&lt;&gt;SIGN(data!B220-indicators!B220),IF(SIGN(data!B221-indicators!B221)&gt;0,"BUY","SELL"),""),"")</f>
        <v/>
      </c>
      <c r="D222" s="11">
        <f ca="1">IF(ROW(data!B222)&gt;fastSMA,AVERAGE(OFFSET(data!B222,0,0,-fastSMA,1)),"")</f>
        <v>13.718999999999999</v>
      </c>
      <c r="E222" s="11">
        <f ca="1">IF(ROW(data!B222)&gt;slowSMA,AVERAGE(OFFSET(data!B222,0,0,-slowSMA,1)),"")</f>
        <v>14.124500000000003</v>
      </c>
      <c r="F222" s="11" t="str">
        <f ca="1">IF(ROW(data!B222)&gt;MAX(fastSMA,slowSMA)+2,IF(SIGN(D221-E221)&lt;&gt;SIGN(D220-E220),IF(SIGN(D221-E221)&gt;0,"BUY","SELL"),""),"")</f>
        <v/>
      </c>
      <c r="G222" s="11"/>
      <c r="H222" s="11">
        <f>(data!B222/data!B221)-1</f>
        <v>1.6405135520684677E-2</v>
      </c>
      <c r="I222" s="11">
        <f t="shared" si="63"/>
        <v>1.6405135520684677E-2</v>
      </c>
      <c r="J222" s="11">
        <f t="shared" si="64"/>
        <v>0</v>
      </c>
      <c r="K222" s="11">
        <f ca="1">IF(ROW(data!B222)&gt;rsi+1,100-100/(1+AVERAGE(OFFSET(I222,0,0,-rsi,1))/AVERAGE(OFFSET(J222,0,0,-rsi,1))),"")</f>
        <v>62.977385992827223</v>
      </c>
      <c r="L222" s="11"/>
      <c r="M222" s="11">
        <f t="shared" si="65"/>
        <v>1.0164051355206847</v>
      </c>
      <c r="N222" s="11">
        <f t="shared" ca="1" si="66"/>
        <v>1.0820045558086555</v>
      </c>
      <c r="S222" s="13" t="str">
        <f ca="1">pricein</f>
        <v/>
      </c>
      <c r="T222" s="13" t="str">
        <f ca="1">priceout</f>
        <v/>
      </c>
      <c r="U222" s="16" t="str">
        <f t="shared" ca="1" si="67"/>
        <v/>
      </c>
      <c r="V222" s="16" t="str">
        <f t="shared" ca="1" si="74"/>
        <v/>
      </c>
      <c r="W222" s="16" t="str">
        <f t="shared" ca="1" si="75"/>
        <v/>
      </c>
      <c r="X222" s="16">
        <f t="shared" ca="1" si="76"/>
        <v>0.91308761566424346</v>
      </c>
      <c r="Y222" s="16"/>
      <c r="Z222" s="13" t="str">
        <f ca="1">priceincross</f>
        <v/>
      </c>
      <c r="AA222" s="13" t="str">
        <f ca="1">priceoutcross</f>
        <v/>
      </c>
      <c r="AB222" s="13" t="str">
        <f t="shared" ca="1" si="68"/>
        <v/>
      </c>
      <c r="AC222" s="13" t="str">
        <f t="shared" ca="1" si="77"/>
        <v/>
      </c>
      <c r="AD222" s="13" t="str">
        <f t="shared" ca="1" si="78"/>
        <v/>
      </c>
      <c r="AE222" s="13">
        <f t="shared" ca="1" si="79"/>
        <v>0.89019607843137261</v>
      </c>
      <c r="AG222" s="32">
        <f ca="1">IF(ROW(data!B222)&gt;fib+1,MIN(OFFSET(data!B222,0,0,-fib,1)),"")</f>
        <v>11.19</v>
      </c>
      <c r="AH222" s="32">
        <f ca="1">IF(ROW(data!B222)&gt;fib+1,MAX(OFFSET(data!B222,0,0,-fib,1)),"")</f>
        <v>17.2</v>
      </c>
      <c r="AI222" s="32">
        <f t="shared" ca="1" si="69"/>
        <v>6.01</v>
      </c>
      <c r="AJ222" s="31">
        <f t="shared" ca="1" si="70"/>
        <v>12.608359999999999</v>
      </c>
      <c r="AK222" s="31">
        <f t="shared" ca="1" si="71"/>
        <v>13.48582</v>
      </c>
      <c r="AL222" s="31">
        <f t="shared" ca="1" si="72"/>
        <v>14.195</v>
      </c>
      <c r="AM222" s="31">
        <f t="shared" ca="1" si="73"/>
        <v>14.90418</v>
      </c>
      <c r="AO222" s="32">
        <f t="shared" ca="1" si="80"/>
        <v>0</v>
      </c>
      <c r="AP222" s="32">
        <f t="shared" ca="1" si="81"/>
        <v>9.5185152930291839E-2</v>
      </c>
      <c r="AQ222" s="32">
        <f t="shared" ca="1" si="82"/>
        <v>0</v>
      </c>
      <c r="AR222" s="32">
        <f t="shared" ca="1" si="83"/>
        <v>0.12334801762114522</v>
      </c>
    </row>
    <row r="223" spans="1:44">
      <c r="A223" s="10">
        <v>37211</v>
      </c>
      <c r="B223" s="11">
        <f ca="1">IF(ROW(data!B223)&gt;singleSMA,AVERAGE(OFFSET(data!B223,0,0,-singleSMA,1)),"")</f>
        <v>14.102100000000002</v>
      </c>
      <c r="C223" s="11" t="str">
        <f ca="1">IF(ROW(data!B221)&gt;singleSMA+2,IF(SIGN(data!B222-indicators!B222)&lt;&gt;SIGN(data!B221-indicators!B221),IF(SIGN(data!B222-indicators!B222)&gt;0,"BUY","SELL"),""),"")</f>
        <v>BUY</v>
      </c>
      <c r="D223" s="11">
        <f ca="1">IF(ROW(data!B223)&gt;fastSMA,AVERAGE(OFFSET(data!B223,0,0,-fastSMA,1)),"")</f>
        <v>13.798999999999998</v>
      </c>
      <c r="E223" s="11">
        <f ca="1">IF(ROW(data!B223)&gt;slowSMA,AVERAGE(OFFSET(data!B223,0,0,-slowSMA,1)),"")</f>
        <v>14.102100000000002</v>
      </c>
      <c r="F223" s="11" t="str">
        <f ca="1">IF(ROW(data!B223)&gt;MAX(fastSMA,slowSMA)+2,IF(SIGN(D222-E222)&lt;&gt;SIGN(D221-E221),IF(SIGN(D222-E222)&gt;0,"BUY","SELL"),""),"")</f>
        <v/>
      </c>
      <c r="G223" s="11"/>
      <c r="H223" s="11">
        <f>(data!B223/data!B222)-1</f>
        <v>3.1578947368420929E-2</v>
      </c>
      <c r="I223" s="11">
        <f t="shared" si="63"/>
        <v>3.1578947368420929E-2</v>
      </c>
      <c r="J223" s="11">
        <f t="shared" si="64"/>
        <v>0</v>
      </c>
      <c r="K223" s="11">
        <f ca="1">IF(ROW(data!B223)&gt;rsi+1,100-100/(1+AVERAGE(OFFSET(I223,0,0,-rsi,1))/AVERAGE(OFFSET(J223,0,0,-rsi,1))),"")</f>
        <v>67.31395381727512</v>
      </c>
      <c r="L223" s="11"/>
      <c r="M223" s="11">
        <f t="shared" si="65"/>
        <v>1.0315789473684209</v>
      </c>
      <c r="N223" s="11">
        <f t="shared" ca="1" si="66"/>
        <v>1.1221374045801518</v>
      </c>
      <c r="S223" s="13">
        <f ca="1">pricein</f>
        <v>14.7</v>
      </c>
      <c r="T223" s="13" t="str">
        <f ca="1">priceout</f>
        <v/>
      </c>
      <c r="U223" s="16">
        <f t="shared" ca="1" si="67"/>
        <v>13.66</v>
      </c>
      <c r="V223" s="16">
        <f t="shared" ca="1" si="74"/>
        <v>0.92925170068027219</v>
      </c>
      <c r="W223" s="16">
        <f t="shared" ca="1" si="75"/>
        <v>-7.0748299319727814E-2</v>
      </c>
      <c r="X223" s="16">
        <f t="shared" ca="1" si="76"/>
        <v>0.84848821972609301</v>
      </c>
      <c r="Y223" s="16"/>
      <c r="Z223" s="13" t="str">
        <f ca="1">priceincross</f>
        <v/>
      </c>
      <c r="AA223" s="13" t="str">
        <f ca="1">priceoutcross</f>
        <v/>
      </c>
      <c r="AB223" s="13" t="str">
        <f t="shared" ca="1" si="68"/>
        <v/>
      </c>
      <c r="AC223" s="13" t="str">
        <f t="shared" ca="1" si="77"/>
        <v/>
      </c>
      <c r="AD223" s="13" t="str">
        <f t="shared" ca="1" si="78"/>
        <v/>
      </c>
      <c r="AE223" s="13">
        <f t="shared" ca="1" si="79"/>
        <v>0.89019607843137261</v>
      </c>
      <c r="AG223" s="32">
        <f ca="1">IF(ROW(data!B223)&gt;fib+1,MIN(OFFSET(data!B223,0,0,-fib,1)),"")</f>
        <v>11.19</v>
      </c>
      <c r="AH223" s="32">
        <f ca="1">IF(ROW(data!B223)&gt;fib+1,MAX(OFFSET(data!B223,0,0,-fib,1)),"")</f>
        <v>17.2</v>
      </c>
      <c r="AI223" s="32">
        <f t="shared" ca="1" si="69"/>
        <v>6.01</v>
      </c>
      <c r="AJ223" s="31">
        <f t="shared" ca="1" si="70"/>
        <v>12.608359999999999</v>
      </c>
      <c r="AK223" s="31">
        <f t="shared" ca="1" si="71"/>
        <v>13.48582</v>
      </c>
      <c r="AL223" s="31">
        <f t="shared" ca="1" si="72"/>
        <v>14.195</v>
      </c>
      <c r="AM223" s="31">
        <f t="shared" ca="1" si="73"/>
        <v>14.90418</v>
      </c>
      <c r="AO223" s="32">
        <f t="shared" ca="1" si="80"/>
        <v>0</v>
      </c>
      <c r="AP223" s="32">
        <f t="shared" ca="1" si="81"/>
        <v>0.17856674583274446</v>
      </c>
      <c r="AQ223" s="32">
        <f t="shared" ca="1" si="82"/>
        <v>0</v>
      </c>
      <c r="AR223" s="32">
        <f t="shared" ca="1" si="83"/>
        <v>0.12334801762114522</v>
      </c>
    </row>
    <row r="224" spans="1:44">
      <c r="A224" s="10">
        <v>37214</v>
      </c>
      <c r="B224" s="11">
        <f ca="1">IF(ROW(data!B224)&gt;singleSMA,AVERAGE(OFFSET(data!B224,0,0,-singleSMA,1)),"")</f>
        <v>14.077400000000003</v>
      </c>
      <c r="C224" s="11" t="str">
        <f ca="1">IF(ROW(data!B222)&gt;singleSMA+2,IF(SIGN(data!B223-indicators!B223)&lt;&gt;SIGN(data!B222-indicators!B222),IF(SIGN(data!B223-indicators!B223)&gt;0,"BUY","SELL"),""),"")</f>
        <v/>
      </c>
      <c r="D224" s="11">
        <f ca="1">IF(ROW(data!B224)&gt;fastSMA,AVERAGE(OFFSET(data!B224,0,0,-fastSMA,1)),"")</f>
        <v>13.871500000000003</v>
      </c>
      <c r="E224" s="11">
        <f ca="1">IF(ROW(data!B224)&gt;slowSMA,AVERAGE(OFFSET(data!B224,0,0,-slowSMA,1)),"")</f>
        <v>14.077400000000003</v>
      </c>
      <c r="F224" s="11" t="str">
        <f ca="1">IF(ROW(data!B224)&gt;MAX(fastSMA,slowSMA)+2,IF(SIGN(D223-E223)&lt;&gt;SIGN(D222-E222),IF(SIGN(D223-E223)&gt;0,"BUY","SELL"),""),"")</f>
        <v/>
      </c>
      <c r="G224" s="11"/>
      <c r="H224" s="11">
        <f>(data!B224/data!B223)-1</f>
        <v>2.0408163265306367E-3</v>
      </c>
      <c r="I224" s="11">
        <f t="shared" si="63"/>
        <v>2.0408163265306367E-3</v>
      </c>
      <c r="J224" s="11">
        <f t="shared" si="64"/>
        <v>0</v>
      </c>
      <c r="K224" s="11">
        <f ca="1">IF(ROW(data!B224)&gt;rsi+1,100-100/(1+AVERAGE(OFFSET(I224,0,0,-rsi,1))/AVERAGE(OFFSET(J224,0,0,-rsi,1))),"")</f>
        <v>66.172715256553602</v>
      </c>
      <c r="L224" s="11"/>
      <c r="M224" s="11">
        <f t="shared" si="65"/>
        <v>1.0020408163265306</v>
      </c>
      <c r="N224" s="11">
        <f t="shared" ca="1" si="66"/>
        <v>1.1091867469879513</v>
      </c>
      <c r="S224" s="13" t="str">
        <f ca="1">pricein</f>
        <v/>
      </c>
      <c r="T224" s="13" t="str">
        <f ca="1">priceout</f>
        <v/>
      </c>
      <c r="U224" s="16" t="str">
        <f t="shared" ca="1" si="67"/>
        <v/>
      </c>
      <c r="V224" s="16" t="str">
        <f t="shared" ca="1" si="74"/>
        <v/>
      </c>
      <c r="W224" s="16" t="str">
        <f t="shared" ca="1" si="75"/>
        <v/>
      </c>
      <c r="X224" s="16">
        <f t="shared" ca="1" si="76"/>
        <v>0.84848821972609301</v>
      </c>
      <c r="Y224" s="16"/>
      <c r="Z224" s="13" t="str">
        <f ca="1">priceincross</f>
        <v/>
      </c>
      <c r="AA224" s="13" t="str">
        <f ca="1">priceoutcross</f>
        <v/>
      </c>
      <c r="AB224" s="13" t="str">
        <f t="shared" ca="1" si="68"/>
        <v/>
      </c>
      <c r="AC224" s="13" t="str">
        <f t="shared" ca="1" si="77"/>
        <v/>
      </c>
      <c r="AD224" s="13" t="str">
        <f t="shared" ca="1" si="78"/>
        <v/>
      </c>
      <c r="AE224" s="13">
        <f t="shared" ca="1" si="79"/>
        <v>0.89019607843137261</v>
      </c>
      <c r="AG224" s="32">
        <f ca="1">IF(ROW(data!B224)&gt;fib+1,MIN(OFFSET(data!B224,0,0,-fib,1)),"")</f>
        <v>11.19</v>
      </c>
      <c r="AH224" s="32">
        <f ca="1">IF(ROW(data!B224)&gt;fib+1,MAX(OFFSET(data!B224,0,0,-fib,1)),"")</f>
        <v>17.170000000000002</v>
      </c>
      <c r="AI224" s="32">
        <f t="shared" ca="1" si="69"/>
        <v>5.9800000000000022</v>
      </c>
      <c r="AJ224" s="31">
        <f t="shared" ca="1" si="70"/>
        <v>12.601279999999999</v>
      </c>
      <c r="AK224" s="31">
        <f t="shared" ca="1" si="71"/>
        <v>13.474360000000001</v>
      </c>
      <c r="AL224" s="31">
        <f t="shared" ca="1" si="72"/>
        <v>14.18</v>
      </c>
      <c r="AM224" s="31">
        <f t="shared" ca="1" si="73"/>
        <v>14.88564</v>
      </c>
      <c r="AO224" s="32">
        <f t="shared" ca="1" si="80"/>
        <v>0</v>
      </c>
      <c r="AP224" s="32">
        <f t="shared" ca="1" si="81"/>
        <v>0.17856674583274446</v>
      </c>
      <c r="AQ224" s="32">
        <f t="shared" ca="1" si="82"/>
        <v>0</v>
      </c>
      <c r="AR224" s="32">
        <f t="shared" ca="1" si="83"/>
        <v>0.12334801762114522</v>
      </c>
    </row>
    <row r="225" spans="1:44">
      <c r="A225" s="10">
        <v>37215</v>
      </c>
      <c r="B225" s="11">
        <f ca="1">IF(ROW(data!B225)&gt;singleSMA,AVERAGE(OFFSET(data!B225,0,0,-singleSMA,1)),"")</f>
        <v>14.045100000000001</v>
      </c>
      <c r="C225" s="11" t="str">
        <f ca="1">IF(ROW(data!B223)&gt;singleSMA+2,IF(SIGN(data!B224-indicators!B224)&lt;&gt;SIGN(data!B223-indicators!B223),IF(SIGN(data!B224-indicators!B224)&gt;0,"BUY","SELL"),""),"")</f>
        <v/>
      </c>
      <c r="D225" s="11">
        <f ca="1">IF(ROW(data!B225)&gt;fastSMA,AVERAGE(OFFSET(data!B225,0,0,-fastSMA,1)),"")</f>
        <v>13.907499999999999</v>
      </c>
      <c r="E225" s="11">
        <f ca="1">IF(ROW(data!B225)&gt;slowSMA,AVERAGE(OFFSET(data!B225,0,0,-slowSMA,1)),"")</f>
        <v>14.045100000000001</v>
      </c>
      <c r="F225" s="11" t="str">
        <f ca="1">IF(ROW(data!B225)&gt;MAX(fastSMA,slowSMA)+2,IF(SIGN(D224-E224)&lt;&gt;SIGN(D223-E223),IF(SIGN(D224-E224)&gt;0,"BUY","SELL"),""),"")</f>
        <v/>
      </c>
      <c r="G225" s="11"/>
      <c r="H225" s="11">
        <f>(data!B225/data!B224)-1</f>
        <v>-5.3632043448744171E-2</v>
      </c>
      <c r="I225" s="11">
        <f t="shared" si="63"/>
        <v>0</v>
      </c>
      <c r="J225" s="11">
        <f t="shared" si="64"/>
        <v>5.3632043448744171E-2</v>
      </c>
      <c r="K225" s="11">
        <f ca="1">IF(ROW(data!B225)&gt;rsi+1,100-100/(1+AVERAGE(OFFSET(I225,0,0,-rsi,1))/AVERAGE(OFFSET(J225,0,0,-rsi,1))),"")</f>
        <v>57.71360408129808</v>
      </c>
      <c r="L225" s="11"/>
      <c r="M225" s="11">
        <f t="shared" si="65"/>
        <v>0.94636795655125583</v>
      </c>
      <c r="N225" s="11">
        <f t="shared" ca="1" si="66"/>
        <v>1.0544629349470491</v>
      </c>
      <c r="S225" s="13" t="str">
        <f ca="1">pricein</f>
        <v/>
      </c>
      <c r="T225" s="13" t="str">
        <f ca="1">priceout</f>
        <v/>
      </c>
      <c r="U225" s="16" t="str">
        <f t="shared" ca="1" si="67"/>
        <v/>
      </c>
      <c r="V225" s="16" t="str">
        <f t="shared" ca="1" si="74"/>
        <v/>
      </c>
      <c r="W225" s="16" t="str">
        <f t="shared" ca="1" si="75"/>
        <v/>
      </c>
      <c r="X225" s="16">
        <f t="shared" ca="1" si="76"/>
        <v>0.84848821972609301</v>
      </c>
      <c r="Y225" s="16"/>
      <c r="Z225" s="13" t="str">
        <f ca="1">priceincross</f>
        <v/>
      </c>
      <c r="AA225" s="13" t="str">
        <f ca="1">priceoutcross</f>
        <v/>
      </c>
      <c r="AB225" s="13" t="str">
        <f t="shared" ca="1" si="68"/>
        <v/>
      </c>
      <c r="AC225" s="13" t="str">
        <f t="shared" ca="1" si="77"/>
        <v/>
      </c>
      <c r="AD225" s="13" t="str">
        <f t="shared" ca="1" si="78"/>
        <v/>
      </c>
      <c r="AE225" s="13">
        <f t="shared" ca="1" si="79"/>
        <v>0.89019607843137261</v>
      </c>
      <c r="AG225" s="32">
        <f ca="1">IF(ROW(data!B225)&gt;fib+1,MIN(OFFSET(data!B225,0,0,-fib,1)),"")</f>
        <v>11.19</v>
      </c>
      <c r="AH225" s="32">
        <f ca="1">IF(ROW(data!B225)&gt;fib+1,MAX(OFFSET(data!B225,0,0,-fib,1)),"")</f>
        <v>16.7</v>
      </c>
      <c r="AI225" s="32">
        <f t="shared" ca="1" si="69"/>
        <v>5.51</v>
      </c>
      <c r="AJ225" s="31">
        <f t="shared" ca="1" si="70"/>
        <v>12.490359999999999</v>
      </c>
      <c r="AK225" s="31">
        <f t="shared" ca="1" si="71"/>
        <v>13.29482</v>
      </c>
      <c r="AL225" s="31">
        <f t="shared" ca="1" si="72"/>
        <v>13.945</v>
      </c>
      <c r="AM225" s="31">
        <f t="shared" ca="1" si="73"/>
        <v>14.595179999999999</v>
      </c>
      <c r="AO225" s="32">
        <f t="shared" ca="1" si="80"/>
        <v>0</v>
      </c>
      <c r="AP225" s="32">
        <f t="shared" ca="1" si="81"/>
        <v>0.17856674583274446</v>
      </c>
      <c r="AQ225" s="32">
        <f t="shared" ca="1" si="82"/>
        <v>0</v>
      </c>
      <c r="AR225" s="32">
        <f t="shared" ca="1" si="83"/>
        <v>0.12334801762114522</v>
      </c>
    </row>
    <row r="226" spans="1:44">
      <c r="A226" s="10">
        <v>37216</v>
      </c>
      <c r="B226" s="11">
        <f ca="1">IF(ROW(data!B226)&gt;singleSMA,AVERAGE(OFFSET(data!B226,0,0,-singleSMA,1)),"")</f>
        <v>14.014699999999999</v>
      </c>
      <c r="C226" s="11" t="str">
        <f ca="1">IF(ROW(data!B224)&gt;singleSMA+2,IF(SIGN(data!B225-indicators!B225)&lt;&gt;SIGN(data!B224-indicators!B224),IF(SIGN(data!B225-indicators!B225)&gt;0,"BUY","SELL"),""),"")</f>
        <v>SELL</v>
      </c>
      <c r="D226" s="11">
        <f ca="1">IF(ROW(data!B226)&gt;fastSMA,AVERAGE(OFFSET(data!B226,0,0,-fastSMA,1)),"")</f>
        <v>13.938999999999998</v>
      </c>
      <c r="E226" s="11">
        <f ca="1">IF(ROW(data!B226)&gt;slowSMA,AVERAGE(OFFSET(data!B226,0,0,-slowSMA,1)),"")</f>
        <v>14.014699999999999</v>
      </c>
      <c r="F226" s="11" t="str">
        <f ca="1">IF(ROW(data!B226)&gt;MAX(fastSMA,slowSMA)+2,IF(SIGN(D225-E225)&lt;&gt;SIGN(D224-E224),IF(SIGN(D225-E225)&gt;0,"BUY","SELL"),""),"")</f>
        <v/>
      </c>
      <c r="G226" s="11"/>
      <c r="H226" s="11">
        <f>(data!B226/data!B225)-1</f>
        <v>-2.0086083213773254E-2</v>
      </c>
      <c r="I226" s="11">
        <f t="shared" si="63"/>
        <v>0</v>
      </c>
      <c r="J226" s="11">
        <f t="shared" si="64"/>
        <v>2.0086083213773254E-2</v>
      </c>
      <c r="K226" s="11">
        <f ca="1">IF(ROW(data!B226)&gt;rsi+1,100-100/(1+AVERAGE(OFFSET(I226,0,0,-rsi,1))/AVERAGE(OFFSET(J226,0,0,-rsi,1))),"")</f>
        <v>56.867854651682251</v>
      </c>
      <c r="L226" s="11"/>
      <c r="M226" s="11">
        <f t="shared" si="65"/>
        <v>0.97991391678622675</v>
      </c>
      <c r="N226" s="11">
        <f t="shared" ca="1" si="66"/>
        <v>1.048349961627014</v>
      </c>
      <c r="S226" s="13" t="str">
        <f ca="1">pricein</f>
        <v/>
      </c>
      <c r="T226" s="13">
        <f ca="1">priceout</f>
        <v>13.66</v>
      </c>
      <c r="U226" s="16" t="str">
        <f t="shared" ca="1" si="67"/>
        <v/>
      </c>
      <c r="V226" s="16" t="str">
        <f t="shared" ca="1" si="74"/>
        <v/>
      </c>
      <c r="W226" s="16" t="str">
        <f t="shared" ca="1" si="75"/>
        <v/>
      </c>
      <c r="X226" s="16">
        <f t="shared" ca="1" si="76"/>
        <v>0.84848821972609301</v>
      </c>
      <c r="Y226" s="16"/>
      <c r="Z226" s="13" t="str">
        <f ca="1">priceincross</f>
        <v/>
      </c>
      <c r="AA226" s="13" t="str">
        <f ca="1">priceoutcross</f>
        <v/>
      </c>
      <c r="AB226" s="13" t="str">
        <f t="shared" ca="1" si="68"/>
        <v/>
      </c>
      <c r="AC226" s="13" t="str">
        <f t="shared" ca="1" si="77"/>
        <v/>
      </c>
      <c r="AD226" s="13" t="str">
        <f t="shared" ca="1" si="78"/>
        <v/>
      </c>
      <c r="AE226" s="13">
        <f t="shared" ca="1" si="79"/>
        <v>0.89019607843137261</v>
      </c>
      <c r="AG226" s="32">
        <f ca="1">IF(ROW(data!B226)&gt;fib+1,MIN(OFFSET(data!B226,0,0,-fib,1)),"")</f>
        <v>11.19</v>
      </c>
      <c r="AH226" s="32">
        <f ca="1">IF(ROW(data!B226)&gt;fib+1,MAX(OFFSET(data!B226,0,0,-fib,1)),"")</f>
        <v>16.399999999999999</v>
      </c>
      <c r="AI226" s="32">
        <f t="shared" ca="1" si="69"/>
        <v>5.2099999999999991</v>
      </c>
      <c r="AJ226" s="31">
        <f t="shared" ca="1" si="70"/>
        <v>12.419559999999999</v>
      </c>
      <c r="AK226" s="31">
        <f t="shared" ca="1" si="71"/>
        <v>13.180219999999998</v>
      </c>
      <c r="AL226" s="31">
        <f t="shared" ca="1" si="72"/>
        <v>13.794999999999998</v>
      </c>
      <c r="AM226" s="31">
        <f t="shared" ca="1" si="73"/>
        <v>14.409779999999998</v>
      </c>
      <c r="AO226" s="32">
        <f t="shared" ca="1" si="80"/>
        <v>0</v>
      </c>
      <c r="AP226" s="32">
        <f t="shared" ca="1" si="81"/>
        <v>0.17856674583274446</v>
      </c>
      <c r="AQ226" s="32">
        <f t="shared" ca="1" si="82"/>
        <v>0</v>
      </c>
      <c r="AR226" s="32">
        <f t="shared" ca="1" si="83"/>
        <v>0.12334801762114522</v>
      </c>
    </row>
    <row r="227" spans="1:44">
      <c r="A227" s="10">
        <v>37217</v>
      </c>
      <c r="B227" s="11">
        <f ca="1">IF(ROW(data!B227)&gt;singleSMA,AVERAGE(OFFSET(data!B227,0,0,-singleSMA,1)),"")</f>
        <v>13.984800000000002</v>
      </c>
      <c r="C227" s="11" t="str">
        <f ca="1">IF(ROW(data!B225)&gt;singleSMA+2,IF(SIGN(data!B226-indicators!B226)&lt;&gt;SIGN(data!B225-indicators!B225),IF(SIGN(data!B226-indicators!B226)&gt;0,"BUY","SELL"),""),"")</f>
        <v/>
      </c>
      <c r="D227" s="11">
        <f ca="1">IF(ROW(data!B227)&gt;fastSMA,AVERAGE(OFFSET(data!B227,0,0,-fastSMA,1)),"")</f>
        <v>13.958500000000001</v>
      </c>
      <c r="E227" s="11">
        <f ca="1">IF(ROW(data!B227)&gt;slowSMA,AVERAGE(OFFSET(data!B227,0,0,-slowSMA,1)),"")</f>
        <v>13.984800000000002</v>
      </c>
      <c r="F227" s="11" t="str">
        <f ca="1">IF(ROW(data!B227)&gt;MAX(fastSMA,slowSMA)+2,IF(SIGN(D226-E226)&lt;&gt;SIGN(D225-E225),IF(SIGN(D226-E226)&gt;0,"BUY","SELL"),""),"")</f>
        <v/>
      </c>
      <c r="G227" s="11"/>
      <c r="H227" s="11">
        <f>(data!B227/data!B226)-1</f>
        <v>-1.8301610541727631E-2</v>
      </c>
      <c r="I227" s="11">
        <f t="shared" si="63"/>
        <v>0</v>
      </c>
      <c r="J227" s="11">
        <f t="shared" si="64"/>
        <v>1.8301610541727631E-2</v>
      </c>
      <c r="K227" s="11">
        <f ca="1">IF(ROW(data!B227)&gt;rsi+1,100-100/(1+AVERAGE(OFFSET(I227,0,0,-rsi,1))/AVERAGE(OFFSET(J227,0,0,-rsi,1))),"")</f>
        <v>54.420609293487253</v>
      </c>
      <c r="L227" s="11"/>
      <c r="M227" s="11">
        <f t="shared" si="65"/>
        <v>0.98169838945827237</v>
      </c>
      <c r="N227" s="11">
        <f t="shared" ca="1" si="66"/>
        <v>1.0299539170506902</v>
      </c>
      <c r="S227" s="13" t="str">
        <f ca="1">pricein</f>
        <v/>
      </c>
      <c r="T227" s="13" t="str">
        <f ca="1">priceout</f>
        <v/>
      </c>
      <c r="U227" s="16" t="str">
        <f t="shared" ca="1" si="67"/>
        <v/>
      </c>
      <c r="V227" s="16" t="str">
        <f t="shared" ca="1" si="74"/>
        <v/>
      </c>
      <c r="W227" s="16" t="str">
        <f t="shared" ca="1" si="75"/>
        <v/>
      </c>
      <c r="X227" s="16">
        <f t="shared" ca="1" si="76"/>
        <v>0.84848821972609301</v>
      </c>
      <c r="Y227" s="16"/>
      <c r="Z227" s="13" t="str">
        <f ca="1">priceincross</f>
        <v/>
      </c>
      <c r="AA227" s="13" t="str">
        <f ca="1">priceoutcross</f>
        <v/>
      </c>
      <c r="AB227" s="13" t="str">
        <f t="shared" ca="1" si="68"/>
        <v/>
      </c>
      <c r="AC227" s="13" t="str">
        <f t="shared" ca="1" si="77"/>
        <v/>
      </c>
      <c r="AD227" s="13" t="str">
        <f t="shared" ca="1" si="78"/>
        <v/>
      </c>
      <c r="AE227" s="13">
        <f t="shared" ca="1" si="79"/>
        <v>0.89019607843137261</v>
      </c>
      <c r="AG227" s="32">
        <f ca="1">IF(ROW(data!B227)&gt;fib+1,MIN(OFFSET(data!B227,0,0,-fib,1)),"")</f>
        <v>11.19</v>
      </c>
      <c r="AH227" s="32">
        <f ca="1">IF(ROW(data!B227)&gt;fib+1,MAX(OFFSET(data!B227,0,0,-fib,1)),"")</f>
        <v>16.2</v>
      </c>
      <c r="AI227" s="32">
        <f t="shared" ca="1" si="69"/>
        <v>5.01</v>
      </c>
      <c r="AJ227" s="31">
        <f t="shared" ca="1" si="70"/>
        <v>12.372359999999999</v>
      </c>
      <c r="AK227" s="31">
        <f t="shared" ca="1" si="71"/>
        <v>13.103819999999999</v>
      </c>
      <c r="AL227" s="31">
        <f t="shared" ca="1" si="72"/>
        <v>13.695</v>
      </c>
      <c r="AM227" s="31">
        <f t="shared" ca="1" si="73"/>
        <v>14.28618</v>
      </c>
      <c r="AO227" s="32">
        <f t="shared" ca="1" si="80"/>
        <v>0</v>
      </c>
      <c r="AP227" s="32">
        <f t="shared" ca="1" si="81"/>
        <v>0.17856674583274446</v>
      </c>
      <c r="AQ227" s="32">
        <f t="shared" ca="1" si="82"/>
        <v>0</v>
      </c>
      <c r="AR227" s="32">
        <f t="shared" ca="1" si="83"/>
        <v>0.12334801762114522</v>
      </c>
    </row>
    <row r="228" spans="1:44">
      <c r="A228" s="10">
        <v>37218</v>
      </c>
      <c r="B228" s="11">
        <f ca="1">IF(ROW(data!B228)&gt;singleSMA,AVERAGE(OFFSET(data!B228,0,0,-singleSMA,1)),"")</f>
        <v>13.953700000000001</v>
      </c>
      <c r="C228" s="11" t="str">
        <f ca="1">IF(ROW(data!B226)&gt;singleSMA+2,IF(SIGN(data!B227-indicators!B227)&lt;&gt;SIGN(data!B226-indicators!B226),IF(SIGN(data!B227-indicators!B227)&gt;0,"BUY","SELL"),""),"")</f>
        <v/>
      </c>
      <c r="D228" s="11">
        <f ca="1">IF(ROW(data!B228)&gt;fastSMA,AVERAGE(OFFSET(data!B228,0,0,-fastSMA,1)),"")</f>
        <v>13.948999999999998</v>
      </c>
      <c r="E228" s="11">
        <f ca="1">IF(ROW(data!B228)&gt;slowSMA,AVERAGE(OFFSET(data!B228,0,0,-slowSMA,1)),"")</f>
        <v>13.953700000000001</v>
      </c>
      <c r="F228" s="11" t="str">
        <f ca="1">IF(ROW(data!B228)&gt;MAX(fastSMA,slowSMA)+2,IF(SIGN(D227-E227)&lt;&gt;SIGN(D226-E226),IF(SIGN(D227-E227)&gt;0,"BUY","SELL"),""),"")</f>
        <v/>
      </c>
      <c r="G228" s="11"/>
      <c r="H228" s="11">
        <f>(data!B228/data!B227)-1</f>
        <v>-2.3862788963460169E-2</v>
      </c>
      <c r="I228" s="11">
        <f t="shared" si="63"/>
        <v>0</v>
      </c>
      <c r="J228" s="11">
        <f t="shared" si="64"/>
        <v>2.3862788963460169E-2</v>
      </c>
      <c r="K228" s="11">
        <f ca="1">IF(ROW(data!B228)&gt;rsi+1,100-100/(1+AVERAGE(OFFSET(I228,0,0,-rsi,1))/AVERAGE(OFFSET(J228,0,0,-rsi,1))),"")</f>
        <v>49.050848364305331</v>
      </c>
      <c r="L228" s="11"/>
      <c r="M228" s="11">
        <f t="shared" si="65"/>
        <v>0.97613721103653983</v>
      </c>
      <c r="N228" s="11">
        <f t="shared" ca="1" si="66"/>
        <v>0.98569277108433706</v>
      </c>
      <c r="S228" s="13" t="str">
        <f ca="1">pricein</f>
        <v/>
      </c>
      <c r="T228" s="13" t="str">
        <f ca="1">priceout</f>
        <v/>
      </c>
      <c r="U228" s="16" t="str">
        <f t="shared" ca="1" si="67"/>
        <v/>
      </c>
      <c r="V228" s="16" t="str">
        <f t="shared" ca="1" si="74"/>
        <v/>
      </c>
      <c r="W228" s="16" t="str">
        <f t="shared" ca="1" si="75"/>
        <v/>
      </c>
      <c r="X228" s="16">
        <f t="shared" ca="1" si="76"/>
        <v>0.84848821972609301</v>
      </c>
      <c r="Y228" s="16"/>
      <c r="Z228" s="13" t="str">
        <f ca="1">priceincross</f>
        <v/>
      </c>
      <c r="AA228" s="13" t="str">
        <f ca="1">priceoutcross</f>
        <v/>
      </c>
      <c r="AB228" s="13" t="str">
        <f t="shared" ca="1" si="68"/>
        <v/>
      </c>
      <c r="AC228" s="13" t="str">
        <f t="shared" ca="1" si="77"/>
        <v/>
      </c>
      <c r="AD228" s="13" t="str">
        <f t="shared" ca="1" si="78"/>
        <v/>
      </c>
      <c r="AE228" s="13">
        <f t="shared" ca="1" si="79"/>
        <v>0.89019607843137261</v>
      </c>
      <c r="AG228" s="32">
        <f ca="1">IF(ROW(data!B228)&gt;fib+1,MIN(OFFSET(data!B228,0,0,-fib,1)),"")</f>
        <v>11.19</v>
      </c>
      <c r="AH228" s="32">
        <f ca="1">IF(ROW(data!B228)&gt;fib+1,MAX(OFFSET(data!B228,0,0,-fib,1)),"")</f>
        <v>16.2</v>
      </c>
      <c r="AI228" s="32">
        <f t="shared" ca="1" si="69"/>
        <v>5.01</v>
      </c>
      <c r="AJ228" s="31">
        <f t="shared" ca="1" si="70"/>
        <v>12.372359999999999</v>
      </c>
      <c r="AK228" s="31">
        <f t="shared" ca="1" si="71"/>
        <v>13.103819999999999</v>
      </c>
      <c r="AL228" s="31">
        <f t="shared" ca="1" si="72"/>
        <v>13.695</v>
      </c>
      <c r="AM228" s="31">
        <f t="shared" ca="1" si="73"/>
        <v>14.28618</v>
      </c>
      <c r="AO228" s="32">
        <f t="shared" ca="1" si="80"/>
        <v>0</v>
      </c>
      <c r="AP228" s="32">
        <f t="shared" ca="1" si="81"/>
        <v>0.17856674583274446</v>
      </c>
      <c r="AQ228" s="32">
        <f t="shared" ca="1" si="82"/>
        <v>0</v>
      </c>
      <c r="AR228" s="32">
        <f t="shared" ca="1" si="83"/>
        <v>0.12334801762114522</v>
      </c>
    </row>
    <row r="229" spans="1:44">
      <c r="A229" s="10">
        <v>37221</v>
      </c>
      <c r="B229" s="11">
        <f ca="1">IF(ROW(data!B229)&gt;singleSMA,AVERAGE(OFFSET(data!B229,0,0,-singleSMA,1)),"")</f>
        <v>13.922499999999999</v>
      </c>
      <c r="C229" s="11" t="str">
        <f ca="1">IF(ROW(data!B227)&gt;singleSMA+2,IF(SIGN(data!B228-indicators!B228)&lt;&gt;SIGN(data!B227-indicators!B227),IF(SIGN(data!B228-indicators!B228)&gt;0,"BUY","SELL"),""),"")</f>
        <v/>
      </c>
      <c r="D229" s="11">
        <f ca="1">IF(ROW(data!B229)&gt;fastSMA,AVERAGE(OFFSET(data!B229,0,0,-fastSMA,1)),"")</f>
        <v>13.928499999999996</v>
      </c>
      <c r="E229" s="11">
        <f ca="1">IF(ROW(data!B229)&gt;slowSMA,AVERAGE(OFFSET(data!B229,0,0,-slowSMA,1)),"")</f>
        <v>13.922499999999999</v>
      </c>
      <c r="F229" s="11" t="str">
        <f ca="1">IF(ROW(data!B229)&gt;MAX(fastSMA,slowSMA)+2,IF(SIGN(D228-E228)&lt;&gt;SIGN(D227-E227),IF(SIGN(D228-E228)&gt;0,"BUY","SELL"),""),"")</f>
        <v/>
      </c>
      <c r="G229" s="11"/>
      <c r="H229" s="11">
        <f>(data!B229/data!B228)-1</f>
        <v>-7.6394194041251584E-4</v>
      </c>
      <c r="I229" s="11">
        <f t="shared" si="63"/>
        <v>0</v>
      </c>
      <c r="J229" s="11">
        <f t="shared" si="64"/>
        <v>7.6394194041251584E-4</v>
      </c>
      <c r="K229" s="11">
        <f ca="1">IF(ROW(data!B229)&gt;rsi+1,100-100/(1+AVERAGE(OFFSET(I229,0,0,-rsi,1))/AVERAGE(OFFSET(J229,0,0,-rsi,1))),"")</f>
        <v>46.923276649845306</v>
      </c>
      <c r="L229" s="11"/>
      <c r="M229" s="11">
        <f t="shared" si="65"/>
        <v>0.99923605805958748</v>
      </c>
      <c r="N229" s="11">
        <f t="shared" ca="1" si="66"/>
        <v>0.9696071163825053</v>
      </c>
      <c r="S229" s="13" t="str">
        <f ca="1">pricein</f>
        <v/>
      </c>
      <c r="T229" s="13" t="str">
        <f ca="1">priceout</f>
        <v/>
      </c>
      <c r="U229" s="16" t="str">
        <f t="shared" ca="1" si="67"/>
        <v/>
      </c>
      <c r="V229" s="16" t="str">
        <f t="shared" ca="1" si="74"/>
        <v/>
      </c>
      <c r="W229" s="16" t="str">
        <f t="shared" ca="1" si="75"/>
        <v/>
      </c>
      <c r="X229" s="16">
        <f t="shared" ca="1" si="76"/>
        <v>0.84848821972609301</v>
      </c>
      <c r="Y229" s="16"/>
      <c r="Z229" s="13" t="str">
        <f ca="1">priceincross</f>
        <v/>
      </c>
      <c r="AA229" s="13" t="str">
        <f ca="1">priceoutcross</f>
        <v/>
      </c>
      <c r="AB229" s="13" t="str">
        <f t="shared" ca="1" si="68"/>
        <v/>
      </c>
      <c r="AC229" s="13" t="str">
        <f t="shared" ca="1" si="77"/>
        <v/>
      </c>
      <c r="AD229" s="13" t="str">
        <f t="shared" ca="1" si="78"/>
        <v/>
      </c>
      <c r="AE229" s="13">
        <f t="shared" ca="1" si="79"/>
        <v>0.89019607843137261</v>
      </c>
      <c r="AG229" s="32">
        <f ca="1">IF(ROW(data!B229)&gt;fib+1,MIN(OFFSET(data!B229,0,0,-fib,1)),"")</f>
        <v>11.19</v>
      </c>
      <c r="AH229" s="32">
        <f ca="1">IF(ROW(data!B229)&gt;fib+1,MAX(OFFSET(data!B229,0,0,-fib,1)),"")</f>
        <v>16.190000000000001</v>
      </c>
      <c r="AI229" s="32">
        <f t="shared" ca="1" si="69"/>
        <v>5.0000000000000018</v>
      </c>
      <c r="AJ229" s="31">
        <f t="shared" ca="1" si="70"/>
        <v>12.37</v>
      </c>
      <c r="AK229" s="31">
        <f t="shared" ca="1" si="71"/>
        <v>13.1</v>
      </c>
      <c r="AL229" s="31">
        <f t="shared" ca="1" si="72"/>
        <v>13.690000000000001</v>
      </c>
      <c r="AM229" s="31">
        <f t="shared" ca="1" si="73"/>
        <v>14.280000000000001</v>
      </c>
      <c r="AO229" s="32">
        <f t="shared" ca="1" si="80"/>
        <v>0</v>
      </c>
      <c r="AP229" s="32">
        <f t="shared" ca="1" si="81"/>
        <v>0.17856674583274446</v>
      </c>
      <c r="AQ229" s="32">
        <f t="shared" ca="1" si="82"/>
        <v>0</v>
      </c>
      <c r="AR229" s="32">
        <f t="shared" ca="1" si="83"/>
        <v>0.12334801762114522</v>
      </c>
    </row>
    <row r="230" spans="1:44">
      <c r="A230" s="10">
        <v>37222</v>
      </c>
      <c r="B230" s="11">
        <f ca="1">IF(ROW(data!B230)&gt;singleSMA,AVERAGE(OFFSET(data!B230,0,0,-singleSMA,1)),"")</f>
        <v>13.902100000000001</v>
      </c>
      <c r="C230" s="11" t="str">
        <f ca="1">IF(ROW(data!B228)&gt;singleSMA+2,IF(SIGN(data!B229-indicators!B229)&lt;&gt;SIGN(data!B228-indicators!B228),IF(SIGN(data!B229-indicators!B229)&gt;0,"BUY","SELL"),""),"")</f>
        <v/>
      </c>
      <c r="D230" s="11">
        <f ca="1">IF(ROW(data!B230)&gt;fastSMA,AVERAGE(OFFSET(data!B230,0,0,-fastSMA,1)),"")</f>
        <v>13.922499999999999</v>
      </c>
      <c r="E230" s="11">
        <f ca="1">IF(ROW(data!B230)&gt;slowSMA,AVERAGE(OFFSET(data!B230,0,0,-slowSMA,1)),"")</f>
        <v>13.902100000000001</v>
      </c>
      <c r="F230" s="11" t="str">
        <f ca="1">IF(ROW(data!B230)&gt;MAX(fastSMA,slowSMA)+2,IF(SIGN(D229-E229)&lt;&gt;SIGN(D228-E228),IF(SIGN(D229-E229)&gt;0,"BUY","SELL"),""),"")</f>
        <v>BUY</v>
      </c>
      <c r="G230" s="11"/>
      <c r="H230" s="11">
        <f>(data!B230/data!B229)-1</f>
        <v>1.7584097859327352E-2</v>
      </c>
      <c r="I230" s="11">
        <f t="shared" si="63"/>
        <v>1.7584097859327352E-2</v>
      </c>
      <c r="J230" s="11">
        <f t="shared" si="64"/>
        <v>0</v>
      </c>
      <c r="K230" s="11">
        <f ca="1">IF(ROW(data!B230)&gt;rsi+1,100-100/(1+AVERAGE(OFFSET(I230,0,0,-rsi,1))/AVERAGE(OFFSET(J230,0,0,-rsi,1))),"")</f>
        <v>49.712539505817766</v>
      </c>
      <c r="L230" s="11"/>
      <c r="M230" s="11">
        <f t="shared" si="65"/>
        <v>1.0175840978593274</v>
      </c>
      <c r="N230" s="11">
        <f t="shared" ca="1" si="66"/>
        <v>0.99106478034251655</v>
      </c>
      <c r="S230" s="13" t="str">
        <f ca="1">pricein</f>
        <v/>
      </c>
      <c r="T230" s="13" t="str">
        <f ca="1">priceout</f>
        <v/>
      </c>
      <c r="U230" s="16" t="str">
        <f t="shared" ca="1" si="67"/>
        <v/>
      </c>
      <c r="V230" s="16" t="str">
        <f t="shared" ca="1" si="74"/>
        <v/>
      </c>
      <c r="W230" s="16" t="str">
        <f t="shared" ca="1" si="75"/>
        <v/>
      </c>
      <c r="X230" s="16">
        <f t="shared" ca="1" si="76"/>
        <v>0.84848821972609301</v>
      </c>
      <c r="Y230" s="16"/>
      <c r="Z230" s="13">
        <f ca="1">priceincross</f>
        <v>13.31</v>
      </c>
      <c r="AA230" s="13" t="str">
        <f ca="1">priceoutcross</f>
        <v/>
      </c>
      <c r="AB230" s="13">
        <f t="shared" ca="1" si="68"/>
        <v>13.47</v>
      </c>
      <c r="AC230" s="13">
        <f t="shared" ca="1" si="77"/>
        <v>1.0120210368144253</v>
      </c>
      <c r="AD230" s="13">
        <f t="shared" ca="1" si="78"/>
        <v>1.2021036814425345E-2</v>
      </c>
      <c r="AE230" s="13">
        <f t="shared" ca="1" si="79"/>
        <v>0.90089715826225325</v>
      </c>
      <c r="AG230" s="32">
        <f ca="1">IF(ROW(data!B230)&gt;fib+1,MIN(OFFSET(data!B230,0,0,-fib,1)),"")</f>
        <v>11.19</v>
      </c>
      <c r="AH230" s="32">
        <f ca="1">IF(ROW(data!B230)&gt;fib+1,MAX(OFFSET(data!B230,0,0,-fib,1)),"")</f>
        <v>16.190000000000001</v>
      </c>
      <c r="AI230" s="32">
        <f t="shared" ca="1" si="69"/>
        <v>5.0000000000000018</v>
      </c>
      <c r="AJ230" s="31">
        <f t="shared" ca="1" si="70"/>
        <v>12.37</v>
      </c>
      <c r="AK230" s="31">
        <f t="shared" ca="1" si="71"/>
        <v>13.1</v>
      </c>
      <c r="AL230" s="31">
        <f t="shared" ca="1" si="72"/>
        <v>13.690000000000001</v>
      </c>
      <c r="AM230" s="31">
        <f t="shared" ca="1" si="73"/>
        <v>14.280000000000001</v>
      </c>
      <c r="AO230" s="32">
        <f t="shared" ca="1" si="80"/>
        <v>0</v>
      </c>
      <c r="AP230" s="32">
        <f t="shared" ca="1" si="81"/>
        <v>0.17856674583274446</v>
      </c>
      <c r="AQ230" s="32">
        <f t="shared" ca="1" si="82"/>
        <v>0</v>
      </c>
      <c r="AR230" s="32">
        <f t="shared" ca="1" si="83"/>
        <v>0.11000461132423478</v>
      </c>
    </row>
    <row r="231" spans="1:44">
      <c r="A231" s="10">
        <v>37223</v>
      </c>
      <c r="B231" s="11">
        <f ca="1">IF(ROW(data!B231)&gt;singleSMA,AVERAGE(OFFSET(data!B231,0,0,-singleSMA,1)),"")</f>
        <v>13.888900000000001</v>
      </c>
      <c r="C231" s="11" t="str">
        <f ca="1">IF(ROW(data!B229)&gt;singleSMA+2,IF(SIGN(data!B230-indicators!B230)&lt;&gt;SIGN(data!B229-indicators!B229),IF(SIGN(data!B230-indicators!B230)&gt;0,"BUY","SELL"),""),"")</f>
        <v/>
      </c>
      <c r="D231" s="11">
        <f ca="1">IF(ROW(data!B231)&gt;fastSMA,AVERAGE(OFFSET(data!B231,0,0,-fastSMA,1)),"")</f>
        <v>13.895000000000001</v>
      </c>
      <c r="E231" s="11">
        <f ca="1">IF(ROW(data!B231)&gt;slowSMA,AVERAGE(OFFSET(data!B231,0,0,-slowSMA,1)),"")</f>
        <v>13.888900000000001</v>
      </c>
      <c r="F231" s="11" t="str">
        <f ca="1">IF(ROW(data!B231)&gt;MAX(fastSMA,slowSMA)+2,IF(SIGN(D230-E230)&lt;&gt;SIGN(D229-E229),IF(SIGN(D230-E230)&gt;0,"BUY","SELL"),""),"")</f>
        <v/>
      </c>
      <c r="G231" s="11"/>
      <c r="H231" s="11">
        <f>(data!B231/data!B230)-1</f>
        <v>1.2021036814425345E-2</v>
      </c>
      <c r="I231" s="11">
        <f t="shared" si="63"/>
        <v>1.2021036814425345E-2</v>
      </c>
      <c r="J231" s="11">
        <f t="shared" si="64"/>
        <v>0</v>
      </c>
      <c r="K231" s="11">
        <f ca="1">IF(ROW(data!B231)&gt;rsi+1,100-100/(1+AVERAGE(OFFSET(I231,0,0,-rsi,1))/AVERAGE(OFFSET(J231,0,0,-rsi,1))),"")</f>
        <v>45.461912847750185</v>
      </c>
      <c r="L231" s="11"/>
      <c r="M231" s="11">
        <f t="shared" si="65"/>
        <v>1.0120210368144253</v>
      </c>
      <c r="N231" s="11">
        <f t="shared" ca="1" si="66"/>
        <v>0.96077032810271046</v>
      </c>
      <c r="S231" s="13" t="str">
        <f ca="1">pricein</f>
        <v/>
      </c>
      <c r="T231" s="13" t="str">
        <f ca="1">priceout</f>
        <v/>
      </c>
      <c r="U231" s="16" t="str">
        <f t="shared" ca="1" si="67"/>
        <v/>
      </c>
      <c r="V231" s="16" t="str">
        <f t="shared" ca="1" si="74"/>
        <v/>
      </c>
      <c r="W231" s="16" t="str">
        <f t="shared" ca="1" si="75"/>
        <v/>
      </c>
      <c r="X231" s="16">
        <f t="shared" ca="1" si="76"/>
        <v>0.84848821972609301</v>
      </c>
      <c r="Y231" s="16"/>
      <c r="Z231" s="13" t="str">
        <f ca="1">priceincross</f>
        <v/>
      </c>
      <c r="AA231" s="13" t="str">
        <f ca="1">priceoutcross</f>
        <v/>
      </c>
      <c r="AB231" s="13" t="str">
        <f t="shared" ca="1" si="68"/>
        <v/>
      </c>
      <c r="AC231" s="13" t="str">
        <f t="shared" ca="1" si="77"/>
        <v/>
      </c>
      <c r="AD231" s="13" t="str">
        <f t="shared" ca="1" si="78"/>
        <v/>
      </c>
      <c r="AE231" s="13">
        <f t="shared" ca="1" si="79"/>
        <v>0.90089715826225325</v>
      </c>
      <c r="AG231" s="32">
        <f ca="1">IF(ROW(data!B231)&gt;fib+1,MIN(OFFSET(data!B231,0,0,-fib,1)),"")</f>
        <v>11.19</v>
      </c>
      <c r="AH231" s="32">
        <f ca="1">IF(ROW(data!B231)&gt;fib+1,MAX(OFFSET(data!B231,0,0,-fib,1)),"")</f>
        <v>16.190000000000001</v>
      </c>
      <c r="AI231" s="32">
        <f t="shared" ca="1" si="69"/>
        <v>5.0000000000000018</v>
      </c>
      <c r="AJ231" s="31">
        <f t="shared" ca="1" si="70"/>
        <v>12.37</v>
      </c>
      <c r="AK231" s="31">
        <f t="shared" ca="1" si="71"/>
        <v>13.1</v>
      </c>
      <c r="AL231" s="31">
        <f t="shared" ca="1" si="72"/>
        <v>13.690000000000001</v>
      </c>
      <c r="AM231" s="31">
        <f t="shared" ca="1" si="73"/>
        <v>14.280000000000001</v>
      </c>
      <c r="AO231" s="32">
        <f t="shared" ca="1" si="80"/>
        <v>0</v>
      </c>
      <c r="AP231" s="32">
        <f t="shared" ca="1" si="81"/>
        <v>0.17856674583274446</v>
      </c>
      <c r="AQ231" s="32">
        <f t="shared" ca="1" si="82"/>
        <v>0</v>
      </c>
      <c r="AR231" s="32">
        <f t="shared" ca="1" si="83"/>
        <v>0.11000461132423478</v>
      </c>
    </row>
    <row r="232" spans="1:44">
      <c r="A232" s="10">
        <v>37224</v>
      </c>
      <c r="B232" s="11">
        <f ca="1">IF(ROW(data!B232)&gt;singleSMA,AVERAGE(OFFSET(data!B232,0,0,-singleSMA,1)),"")</f>
        <v>13.883300000000002</v>
      </c>
      <c r="C232" s="11" t="str">
        <f ca="1">IF(ROW(data!B230)&gt;singleSMA+2,IF(SIGN(data!B231-indicators!B231)&lt;&gt;SIGN(data!B230-indicators!B230),IF(SIGN(data!B231-indicators!B231)&gt;0,"BUY","SELL"),""),"")</f>
        <v/>
      </c>
      <c r="D232" s="11">
        <f ca="1">IF(ROW(data!B232)&gt;fastSMA,AVERAGE(OFFSET(data!B232,0,0,-fastSMA,1)),"")</f>
        <v>13.832500000000001</v>
      </c>
      <c r="E232" s="11">
        <f ca="1">IF(ROW(data!B232)&gt;slowSMA,AVERAGE(OFFSET(data!B232,0,0,-slowSMA,1)),"")</f>
        <v>13.883300000000002</v>
      </c>
      <c r="F232" s="11" t="str">
        <f ca="1">IF(ROW(data!B232)&gt;MAX(fastSMA,slowSMA)+2,IF(SIGN(D231-E231)&lt;&gt;SIGN(D230-E230),IF(SIGN(D231-E231)&gt;0,"BUY","SELL"),""),"")</f>
        <v/>
      </c>
      <c r="G232" s="11"/>
      <c r="H232" s="11">
        <f>(data!B232/data!B231)-1</f>
        <v>0</v>
      </c>
      <c r="I232" s="11">
        <f t="shared" si="63"/>
        <v>0</v>
      </c>
      <c r="J232" s="11">
        <f t="shared" si="64"/>
        <v>0</v>
      </c>
      <c r="K232" s="11">
        <f ca="1">IF(ROW(data!B232)&gt;rsi+1,100-100/(1+AVERAGE(OFFSET(I232,0,0,-rsi,1))/AVERAGE(OFFSET(J232,0,0,-rsi,1))),"")</f>
        <v>37.1496796945098</v>
      </c>
      <c r="L232" s="11"/>
      <c r="M232" s="11">
        <f t="shared" si="65"/>
        <v>1</v>
      </c>
      <c r="N232" s="11">
        <f t="shared" ca="1" si="66"/>
        <v>0.91508152173913015</v>
      </c>
      <c r="S232" s="13" t="str">
        <f ca="1">pricein</f>
        <v/>
      </c>
      <c r="T232" s="13" t="str">
        <f ca="1">priceout</f>
        <v/>
      </c>
      <c r="U232" s="16" t="str">
        <f t="shared" ca="1" si="67"/>
        <v/>
      </c>
      <c r="V232" s="16" t="str">
        <f t="shared" ca="1" si="74"/>
        <v/>
      </c>
      <c r="W232" s="16" t="str">
        <f t="shared" ca="1" si="75"/>
        <v/>
      </c>
      <c r="X232" s="16">
        <f t="shared" ca="1" si="76"/>
        <v>0.84848821972609301</v>
      </c>
      <c r="Y232" s="16"/>
      <c r="Z232" s="13" t="str">
        <f ca="1">priceincross</f>
        <v/>
      </c>
      <c r="AA232" s="13" t="str">
        <f ca="1">priceoutcross</f>
        <v/>
      </c>
      <c r="AB232" s="13" t="str">
        <f t="shared" ca="1" si="68"/>
        <v/>
      </c>
      <c r="AC232" s="13" t="str">
        <f t="shared" ca="1" si="77"/>
        <v/>
      </c>
      <c r="AD232" s="13" t="str">
        <f t="shared" ca="1" si="78"/>
        <v/>
      </c>
      <c r="AE232" s="13">
        <f t="shared" ca="1" si="79"/>
        <v>0.90089715826225325</v>
      </c>
      <c r="AG232" s="32">
        <f ca="1">IF(ROW(data!B232)&gt;fib+1,MIN(OFFSET(data!B232,0,0,-fib,1)),"")</f>
        <v>11.19</v>
      </c>
      <c r="AH232" s="32">
        <f ca="1">IF(ROW(data!B232)&gt;fib+1,MAX(OFFSET(data!B232,0,0,-fib,1)),"")</f>
        <v>16.190000000000001</v>
      </c>
      <c r="AI232" s="32">
        <f t="shared" ca="1" si="69"/>
        <v>5.0000000000000018</v>
      </c>
      <c r="AJ232" s="31">
        <f t="shared" ca="1" si="70"/>
        <v>12.37</v>
      </c>
      <c r="AK232" s="31">
        <f t="shared" ca="1" si="71"/>
        <v>13.1</v>
      </c>
      <c r="AL232" s="31">
        <f t="shared" ca="1" si="72"/>
        <v>13.690000000000001</v>
      </c>
      <c r="AM232" s="31">
        <f t="shared" ca="1" si="73"/>
        <v>14.280000000000001</v>
      </c>
      <c r="AO232" s="32">
        <f t="shared" ca="1" si="80"/>
        <v>0</v>
      </c>
      <c r="AP232" s="32">
        <f t="shared" ca="1" si="81"/>
        <v>0.17856674583274446</v>
      </c>
      <c r="AQ232" s="32">
        <f t="shared" ca="1" si="82"/>
        <v>0</v>
      </c>
      <c r="AR232" s="32">
        <f t="shared" ca="1" si="83"/>
        <v>0.11000461132423478</v>
      </c>
    </row>
    <row r="233" spans="1:44">
      <c r="A233" s="10">
        <v>37225</v>
      </c>
      <c r="B233" s="11">
        <f ca="1">IF(ROW(data!B233)&gt;singleSMA,AVERAGE(OFFSET(data!B233,0,0,-singleSMA,1)),"")</f>
        <v>13.873300000000002</v>
      </c>
      <c r="C233" s="11" t="str">
        <f ca="1">IF(ROW(data!B231)&gt;singleSMA+2,IF(SIGN(data!B232-indicators!B232)&lt;&gt;SIGN(data!B231-indicators!B231),IF(SIGN(data!B232-indicators!B232)&gt;0,"BUY","SELL"),""),"")</f>
        <v/>
      </c>
      <c r="D233" s="11">
        <f ca="1">IF(ROW(data!B233)&gt;fastSMA,AVERAGE(OFFSET(data!B233,0,0,-fastSMA,1)),"")</f>
        <v>13.794000000000002</v>
      </c>
      <c r="E233" s="11">
        <f ca="1">IF(ROW(data!B233)&gt;slowSMA,AVERAGE(OFFSET(data!B233,0,0,-slowSMA,1)),"")</f>
        <v>13.873300000000002</v>
      </c>
      <c r="F233" s="11" t="str">
        <f ca="1">IF(ROW(data!B233)&gt;MAX(fastSMA,slowSMA)+2,IF(SIGN(D232-E232)&lt;&gt;SIGN(D231-E231),IF(SIGN(D232-E232)&gt;0,"BUY","SELL"),""),"")</f>
        <v>SELL</v>
      </c>
      <c r="G233" s="11"/>
      <c r="H233" s="11">
        <f>(data!B233/data!B232)-1</f>
        <v>0</v>
      </c>
      <c r="I233" s="11">
        <f t="shared" si="63"/>
        <v>0</v>
      </c>
      <c r="J233" s="11">
        <f t="shared" si="64"/>
        <v>0</v>
      </c>
      <c r="K233" s="11">
        <f ca="1">IF(ROW(data!B233)&gt;rsi+1,100-100/(1+AVERAGE(OFFSET(I233,0,0,-rsi,1))/AVERAGE(OFFSET(J233,0,0,-rsi,1))),"")</f>
        <v>41.256372899754815</v>
      </c>
      <c r="L233" s="11"/>
      <c r="M233" s="11">
        <f t="shared" si="65"/>
        <v>1</v>
      </c>
      <c r="N233" s="11">
        <f t="shared" ca="1" si="66"/>
        <v>0.94592696629213446</v>
      </c>
      <c r="S233" s="13" t="str">
        <f ca="1">pricein</f>
        <v/>
      </c>
      <c r="T233" s="13" t="str">
        <f ca="1">priceout</f>
        <v/>
      </c>
      <c r="U233" s="16" t="str">
        <f t="shared" ca="1" si="67"/>
        <v/>
      </c>
      <c r="V233" s="16" t="str">
        <f t="shared" ca="1" si="74"/>
        <v/>
      </c>
      <c r="W233" s="16" t="str">
        <f t="shared" ca="1" si="75"/>
        <v/>
      </c>
      <c r="X233" s="16">
        <f t="shared" ca="1" si="76"/>
        <v>0.84848821972609301</v>
      </c>
      <c r="Y233" s="16"/>
      <c r="Z233" s="13" t="str">
        <f ca="1">priceincross</f>
        <v/>
      </c>
      <c r="AA233" s="13">
        <f ca="1">priceoutcross</f>
        <v>13.47</v>
      </c>
      <c r="AB233" s="13" t="str">
        <f t="shared" ca="1" si="68"/>
        <v/>
      </c>
      <c r="AC233" s="13" t="str">
        <f t="shared" ca="1" si="77"/>
        <v/>
      </c>
      <c r="AD233" s="13" t="str">
        <f t="shared" ca="1" si="78"/>
        <v/>
      </c>
      <c r="AE233" s="13">
        <f t="shared" ca="1" si="79"/>
        <v>0.90089715826225325</v>
      </c>
      <c r="AG233" s="32">
        <f ca="1">IF(ROW(data!B233)&gt;fib+1,MIN(OFFSET(data!B233,0,0,-fib,1)),"")</f>
        <v>11.19</v>
      </c>
      <c r="AH233" s="32">
        <f ca="1">IF(ROW(data!B233)&gt;fib+1,MAX(OFFSET(data!B233,0,0,-fib,1)),"")</f>
        <v>16.190000000000001</v>
      </c>
      <c r="AI233" s="32">
        <f t="shared" ca="1" si="69"/>
        <v>5.0000000000000018</v>
      </c>
      <c r="AJ233" s="31">
        <f t="shared" ca="1" si="70"/>
        <v>12.37</v>
      </c>
      <c r="AK233" s="31">
        <f t="shared" ca="1" si="71"/>
        <v>13.1</v>
      </c>
      <c r="AL233" s="31">
        <f t="shared" ca="1" si="72"/>
        <v>13.690000000000001</v>
      </c>
      <c r="AM233" s="31">
        <f t="shared" ca="1" si="73"/>
        <v>14.280000000000001</v>
      </c>
      <c r="AO233" s="32">
        <f t="shared" ca="1" si="80"/>
        <v>0</v>
      </c>
      <c r="AP233" s="32">
        <f t="shared" ca="1" si="81"/>
        <v>0.17856674583274446</v>
      </c>
      <c r="AQ233" s="32">
        <f t="shared" ca="1" si="82"/>
        <v>0</v>
      </c>
      <c r="AR233" s="32">
        <f t="shared" ca="1" si="83"/>
        <v>0.11000461132423478</v>
      </c>
    </row>
    <row r="234" spans="1:44">
      <c r="A234" s="10">
        <v>37228</v>
      </c>
      <c r="B234" s="11">
        <f ca="1">IF(ROW(data!B234)&gt;singleSMA,AVERAGE(OFFSET(data!B234,0,0,-singleSMA,1)),"")</f>
        <v>13.873900000000001</v>
      </c>
      <c r="C234" s="11" t="str">
        <f ca="1">IF(ROW(data!B232)&gt;singleSMA+2,IF(SIGN(data!B233-indicators!B233)&lt;&gt;SIGN(data!B232-indicators!B232),IF(SIGN(data!B233-indicators!B233)&gt;0,"BUY","SELL"),""),"")</f>
        <v/>
      </c>
      <c r="D234" s="11">
        <f ca="1">IF(ROW(data!B234)&gt;fastSMA,AVERAGE(OFFSET(data!B234,0,0,-fastSMA,1)),"")</f>
        <v>13.760500000000002</v>
      </c>
      <c r="E234" s="11">
        <f ca="1">IF(ROW(data!B234)&gt;slowSMA,AVERAGE(OFFSET(data!B234,0,0,-slowSMA,1)),"")</f>
        <v>13.873900000000001</v>
      </c>
      <c r="F234" s="11" t="str">
        <f ca="1">IF(ROW(data!B234)&gt;MAX(fastSMA,slowSMA)+2,IF(SIGN(D233-E233)&lt;&gt;SIGN(D232-E232),IF(SIGN(D233-E233)&gt;0,"BUY","SELL"),""),"")</f>
        <v/>
      </c>
      <c r="G234" s="11"/>
      <c r="H234" s="11">
        <f>(data!B234/data!B233)-1</f>
        <v>1.4105419450630929E-2</v>
      </c>
      <c r="I234" s="11">
        <f t="shared" si="63"/>
        <v>1.4105419450630929E-2</v>
      </c>
      <c r="J234" s="11">
        <f t="shared" si="64"/>
        <v>0</v>
      </c>
      <c r="K234" s="11">
        <f ca="1">IF(ROW(data!B234)&gt;rsi+1,100-100/(1+AVERAGE(OFFSET(I234,0,0,-rsi,1))/AVERAGE(OFFSET(J234,0,0,-rsi,1))),"")</f>
        <v>42.766872847692852</v>
      </c>
      <c r="L234" s="11"/>
      <c r="M234" s="11">
        <f t="shared" si="65"/>
        <v>1.0141054194506309</v>
      </c>
      <c r="N234" s="11">
        <f t="shared" ca="1" si="66"/>
        <v>0.95324494068387966</v>
      </c>
      <c r="S234" s="13" t="str">
        <f ca="1">pricein</f>
        <v/>
      </c>
      <c r="T234" s="13" t="str">
        <f ca="1">priceout</f>
        <v/>
      </c>
      <c r="U234" s="16" t="str">
        <f t="shared" ca="1" si="67"/>
        <v/>
      </c>
      <c r="V234" s="16" t="str">
        <f t="shared" ca="1" si="74"/>
        <v/>
      </c>
      <c r="W234" s="16" t="str">
        <f t="shared" ca="1" si="75"/>
        <v/>
      </c>
      <c r="X234" s="16">
        <f t="shared" ca="1" si="76"/>
        <v>0.84848821972609301</v>
      </c>
      <c r="Y234" s="16"/>
      <c r="Z234" s="13" t="str">
        <f ca="1">priceincross</f>
        <v/>
      </c>
      <c r="AA234" s="13" t="str">
        <f ca="1">priceoutcross</f>
        <v/>
      </c>
      <c r="AB234" s="13" t="str">
        <f t="shared" ca="1" si="68"/>
        <v/>
      </c>
      <c r="AC234" s="13" t="str">
        <f t="shared" ca="1" si="77"/>
        <v/>
      </c>
      <c r="AD234" s="13" t="str">
        <f t="shared" ca="1" si="78"/>
        <v/>
      </c>
      <c r="AE234" s="13">
        <f t="shared" ca="1" si="79"/>
        <v>0.90089715826225325</v>
      </c>
      <c r="AG234" s="32">
        <f ca="1">IF(ROW(data!B234)&gt;fib+1,MIN(OFFSET(data!B234,0,0,-fib,1)),"")</f>
        <v>11.19</v>
      </c>
      <c r="AH234" s="32">
        <f ca="1">IF(ROW(data!B234)&gt;fib+1,MAX(OFFSET(data!B234,0,0,-fib,1)),"")</f>
        <v>16.190000000000001</v>
      </c>
      <c r="AI234" s="32">
        <f t="shared" ca="1" si="69"/>
        <v>5.0000000000000018</v>
      </c>
      <c r="AJ234" s="31">
        <f t="shared" ca="1" si="70"/>
        <v>12.37</v>
      </c>
      <c r="AK234" s="31">
        <f t="shared" ca="1" si="71"/>
        <v>13.1</v>
      </c>
      <c r="AL234" s="31">
        <f t="shared" ca="1" si="72"/>
        <v>13.690000000000001</v>
      </c>
      <c r="AM234" s="31">
        <f t="shared" ca="1" si="73"/>
        <v>14.280000000000001</v>
      </c>
      <c r="AO234" s="32">
        <f t="shared" ca="1" si="80"/>
        <v>0</v>
      </c>
      <c r="AP234" s="32">
        <f t="shared" ca="1" si="81"/>
        <v>0.17856674583274446</v>
      </c>
      <c r="AQ234" s="32">
        <f t="shared" ca="1" si="82"/>
        <v>0</v>
      </c>
      <c r="AR234" s="32">
        <f t="shared" ca="1" si="83"/>
        <v>0.11000461132423478</v>
      </c>
    </row>
    <row r="235" spans="1:44">
      <c r="A235" s="10">
        <v>37229</v>
      </c>
      <c r="B235" s="11">
        <f ca="1">IF(ROW(data!B235)&gt;singleSMA,AVERAGE(OFFSET(data!B235,0,0,-singleSMA,1)),"")</f>
        <v>13.879200000000001</v>
      </c>
      <c r="C235" s="11" t="str">
        <f ca="1">IF(ROW(data!B233)&gt;singleSMA+2,IF(SIGN(data!B234-indicators!B234)&lt;&gt;SIGN(data!B233-indicators!B233),IF(SIGN(data!B234-indicators!B234)&gt;0,"BUY","SELL"),""),"")</f>
        <v/>
      </c>
      <c r="D235" s="11">
        <f ca="1">IF(ROW(data!B235)&gt;fastSMA,AVERAGE(OFFSET(data!B235,0,0,-fastSMA,1)),"")</f>
        <v>13.744000000000003</v>
      </c>
      <c r="E235" s="11">
        <f ca="1">IF(ROW(data!B235)&gt;slowSMA,AVERAGE(OFFSET(data!B235,0,0,-slowSMA,1)),"")</f>
        <v>13.879200000000001</v>
      </c>
      <c r="F235" s="11" t="str">
        <f ca="1">IF(ROW(data!B235)&gt;MAX(fastSMA,slowSMA)+2,IF(SIGN(D234-E234)&lt;&gt;SIGN(D233-E233),IF(SIGN(D234-E234)&gt;0,"BUY","SELL"),""),"")</f>
        <v/>
      </c>
      <c r="G235" s="11"/>
      <c r="H235" s="11">
        <f>(data!B235/data!B234)-1</f>
        <v>-7.3206442166910968E-3</v>
      </c>
      <c r="I235" s="11">
        <f t="shared" si="63"/>
        <v>0</v>
      </c>
      <c r="J235" s="11">
        <f t="shared" si="64"/>
        <v>7.3206442166910968E-3</v>
      </c>
      <c r="K235" s="11">
        <f ca="1">IF(ROW(data!B235)&gt;rsi+1,100-100/(1+AVERAGE(OFFSET(I235,0,0,-rsi,1))/AVERAGE(OFFSET(J235,0,0,-rsi,1))),"")</f>
        <v>46.346424976156626</v>
      </c>
      <c r="L235" s="11"/>
      <c r="M235" s="11">
        <f t="shared" si="65"/>
        <v>0.9926793557833089</v>
      </c>
      <c r="N235" s="11">
        <f t="shared" ca="1" si="66"/>
        <v>0.97624190064794802</v>
      </c>
      <c r="S235" s="13" t="str">
        <f ca="1">pricein</f>
        <v/>
      </c>
      <c r="T235" s="13" t="str">
        <f ca="1">priceout</f>
        <v/>
      </c>
      <c r="U235" s="16" t="str">
        <f t="shared" ca="1" si="67"/>
        <v/>
      </c>
      <c r="V235" s="16" t="str">
        <f t="shared" ca="1" si="74"/>
        <v/>
      </c>
      <c r="W235" s="16" t="str">
        <f t="shared" ca="1" si="75"/>
        <v/>
      </c>
      <c r="X235" s="16">
        <f t="shared" ca="1" si="76"/>
        <v>0.84848821972609301</v>
      </c>
      <c r="Y235" s="16"/>
      <c r="Z235" s="13" t="str">
        <f ca="1">priceincross</f>
        <v/>
      </c>
      <c r="AA235" s="13" t="str">
        <f ca="1">priceoutcross</f>
        <v/>
      </c>
      <c r="AB235" s="13" t="str">
        <f t="shared" ca="1" si="68"/>
        <v/>
      </c>
      <c r="AC235" s="13" t="str">
        <f t="shared" ca="1" si="77"/>
        <v/>
      </c>
      <c r="AD235" s="13" t="str">
        <f t="shared" ca="1" si="78"/>
        <v/>
      </c>
      <c r="AE235" s="13">
        <f t="shared" ca="1" si="79"/>
        <v>0.90089715826225325</v>
      </c>
      <c r="AG235" s="32">
        <f ca="1">IF(ROW(data!B235)&gt;fib+1,MIN(OFFSET(data!B235,0,0,-fib,1)),"")</f>
        <v>11.19</v>
      </c>
      <c r="AH235" s="32">
        <f ca="1">IF(ROW(data!B235)&gt;fib+1,MAX(OFFSET(data!B235,0,0,-fib,1)),"")</f>
        <v>16.190000000000001</v>
      </c>
      <c r="AI235" s="32">
        <f t="shared" ca="1" si="69"/>
        <v>5.0000000000000018</v>
      </c>
      <c r="AJ235" s="31">
        <f t="shared" ca="1" si="70"/>
        <v>12.37</v>
      </c>
      <c r="AK235" s="31">
        <f t="shared" ca="1" si="71"/>
        <v>13.1</v>
      </c>
      <c r="AL235" s="31">
        <f t="shared" ca="1" si="72"/>
        <v>13.690000000000001</v>
      </c>
      <c r="AM235" s="31">
        <f t="shared" ca="1" si="73"/>
        <v>14.280000000000001</v>
      </c>
      <c r="AO235" s="32">
        <f t="shared" ca="1" si="80"/>
        <v>0</v>
      </c>
      <c r="AP235" s="32">
        <f t="shared" ca="1" si="81"/>
        <v>0.17856674583274446</v>
      </c>
      <c r="AQ235" s="32">
        <f t="shared" ca="1" si="82"/>
        <v>0</v>
      </c>
      <c r="AR235" s="32">
        <f t="shared" ca="1" si="83"/>
        <v>0.11000461132423478</v>
      </c>
    </row>
    <row r="236" spans="1:44">
      <c r="A236" s="10">
        <v>37230</v>
      </c>
      <c r="B236" s="11">
        <f ca="1">IF(ROW(data!B236)&gt;singleSMA,AVERAGE(OFFSET(data!B236,0,0,-singleSMA,1)),"")</f>
        <v>13.881800000000004</v>
      </c>
      <c r="C236" s="11" t="str">
        <f ca="1">IF(ROW(data!B234)&gt;singleSMA+2,IF(SIGN(data!B235-indicators!B235)&lt;&gt;SIGN(data!B234-indicators!B234),IF(SIGN(data!B235-indicators!B235)&gt;0,"BUY","SELL"),""),"")</f>
        <v/>
      </c>
      <c r="D236" s="11">
        <f ca="1">IF(ROW(data!B236)&gt;fastSMA,AVERAGE(OFFSET(data!B236,0,0,-fastSMA,1)),"")</f>
        <v>13.7285</v>
      </c>
      <c r="E236" s="11">
        <f ca="1">IF(ROW(data!B236)&gt;slowSMA,AVERAGE(OFFSET(data!B236,0,0,-slowSMA,1)),"")</f>
        <v>13.881800000000004</v>
      </c>
      <c r="F236" s="11" t="str">
        <f ca="1">IF(ROW(data!B236)&gt;MAX(fastSMA,slowSMA)+2,IF(SIGN(D235-E235)&lt;&gt;SIGN(D234-E234),IF(SIGN(D235-E235)&gt;0,"BUY","SELL"),""),"")</f>
        <v/>
      </c>
      <c r="G236" s="11"/>
      <c r="H236" s="11">
        <f>(data!B236/data!B235)-1</f>
        <v>5.1622418879055942E-3</v>
      </c>
      <c r="I236" s="11">
        <f t="shared" si="63"/>
        <v>5.1622418879055942E-3</v>
      </c>
      <c r="J236" s="11">
        <f t="shared" si="64"/>
        <v>0</v>
      </c>
      <c r="K236" s="11">
        <f ca="1">IF(ROW(data!B236)&gt;rsi+1,100-100/(1+AVERAGE(OFFSET(I236,0,0,-rsi,1))/AVERAGE(OFFSET(J236,0,0,-rsi,1))),"")</f>
        <v>46.644828582017908</v>
      </c>
      <c r="L236" s="11"/>
      <c r="M236" s="11">
        <f t="shared" si="65"/>
        <v>1.0051622418879056</v>
      </c>
      <c r="N236" s="11">
        <f t="shared" ca="1" si="66"/>
        <v>0.97776183644189352</v>
      </c>
      <c r="S236" s="13" t="str">
        <f ca="1">pricein</f>
        <v/>
      </c>
      <c r="T236" s="13" t="str">
        <f ca="1">priceout</f>
        <v/>
      </c>
      <c r="U236" s="16" t="str">
        <f t="shared" ca="1" si="67"/>
        <v/>
      </c>
      <c r="V236" s="16" t="str">
        <f t="shared" ca="1" si="74"/>
        <v/>
      </c>
      <c r="W236" s="16" t="str">
        <f t="shared" ca="1" si="75"/>
        <v/>
      </c>
      <c r="X236" s="16">
        <f t="shared" ca="1" si="76"/>
        <v>0.84848821972609301</v>
      </c>
      <c r="Y236" s="16"/>
      <c r="Z236" s="13" t="str">
        <f ca="1">priceincross</f>
        <v/>
      </c>
      <c r="AA236" s="13" t="str">
        <f ca="1">priceoutcross</f>
        <v/>
      </c>
      <c r="AB236" s="13" t="str">
        <f t="shared" ca="1" si="68"/>
        <v/>
      </c>
      <c r="AC236" s="13" t="str">
        <f t="shared" ca="1" si="77"/>
        <v/>
      </c>
      <c r="AD236" s="13" t="str">
        <f t="shared" ca="1" si="78"/>
        <v/>
      </c>
      <c r="AE236" s="13">
        <f t="shared" ca="1" si="79"/>
        <v>0.90089715826225325</v>
      </c>
      <c r="AG236" s="32">
        <f ca="1">IF(ROW(data!B236)&gt;fib+1,MIN(OFFSET(data!B236,0,0,-fib,1)),"")</f>
        <v>11.19</v>
      </c>
      <c r="AH236" s="32">
        <f ca="1">IF(ROW(data!B236)&gt;fib+1,MAX(OFFSET(data!B236,0,0,-fib,1)),"")</f>
        <v>16.190000000000001</v>
      </c>
      <c r="AI236" s="32">
        <f t="shared" ca="1" si="69"/>
        <v>5.0000000000000018</v>
      </c>
      <c r="AJ236" s="31">
        <f t="shared" ca="1" si="70"/>
        <v>12.37</v>
      </c>
      <c r="AK236" s="31">
        <f t="shared" ca="1" si="71"/>
        <v>13.1</v>
      </c>
      <c r="AL236" s="31">
        <f t="shared" ca="1" si="72"/>
        <v>13.690000000000001</v>
      </c>
      <c r="AM236" s="31">
        <f t="shared" ca="1" si="73"/>
        <v>14.280000000000001</v>
      </c>
      <c r="AO236" s="32">
        <f t="shared" ca="1" si="80"/>
        <v>0</v>
      </c>
      <c r="AP236" s="32">
        <f t="shared" ca="1" si="81"/>
        <v>0.17856674583274446</v>
      </c>
      <c r="AQ236" s="32">
        <f t="shared" ca="1" si="82"/>
        <v>0</v>
      </c>
      <c r="AR236" s="32">
        <f t="shared" ca="1" si="83"/>
        <v>0.11000461132423478</v>
      </c>
    </row>
    <row r="237" spans="1:44">
      <c r="A237" s="10">
        <v>37231</v>
      </c>
      <c r="B237" s="11">
        <f ca="1">IF(ROW(data!B237)&gt;singleSMA,AVERAGE(OFFSET(data!B237,0,0,-singleSMA,1)),"")</f>
        <v>13.878200000000001</v>
      </c>
      <c r="C237" s="11" t="str">
        <f ca="1">IF(ROW(data!B235)&gt;singleSMA+2,IF(SIGN(data!B236-indicators!B236)&lt;&gt;SIGN(data!B235-indicators!B235),IF(SIGN(data!B236-indicators!B236)&gt;0,"BUY","SELL"),""),"")</f>
        <v/>
      </c>
      <c r="D237" s="11">
        <f ca="1">IF(ROW(data!B237)&gt;fastSMA,AVERAGE(OFFSET(data!B237,0,0,-fastSMA,1)),"")</f>
        <v>13.7155</v>
      </c>
      <c r="E237" s="11">
        <f ca="1">IF(ROW(data!B237)&gt;slowSMA,AVERAGE(OFFSET(data!B237,0,0,-slowSMA,1)),"")</f>
        <v>13.878200000000001</v>
      </c>
      <c r="F237" s="11" t="str">
        <f ca="1">IF(ROW(data!B237)&gt;MAX(fastSMA,slowSMA)+2,IF(SIGN(D236-E236)&lt;&gt;SIGN(D235-E235),IF(SIGN(D236-E236)&gt;0,"BUY","SELL"),""),"")</f>
        <v/>
      </c>
      <c r="G237" s="11"/>
      <c r="H237" s="11">
        <f>(data!B237/data!B236)-1</f>
        <v>4.4020542920029104E-3</v>
      </c>
      <c r="I237" s="11">
        <f t="shared" si="63"/>
        <v>4.4020542920029104E-3</v>
      </c>
      <c r="J237" s="11">
        <f t="shared" si="64"/>
        <v>0</v>
      </c>
      <c r="K237" s="11">
        <f ca="1">IF(ROW(data!B237)&gt;rsi+1,100-100/(1+AVERAGE(OFFSET(I237,0,0,-rsi,1))/AVERAGE(OFFSET(J237,0,0,-rsi,1))),"")</f>
        <v>47.335539251471943</v>
      </c>
      <c r="L237" s="11"/>
      <c r="M237" s="11">
        <f t="shared" si="65"/>
        <v>1.0044020542920029</v>
      </c>
      <c r="N237" s="11">
        <f t="shared" ca="1" si="66"/>
        <v>0.98136200716845856</v>
      </c>
      <c r="S237" s="13" t="str">
        <f ca="1">pricein</f>
        <v/>
      </c>
      <c r="T237" s="13" t="str">
        <f ca="1">priceout</f>
        <v/>
      </c>
      <c r="U237" s="16" t="str">
        <f t="shared" ca="1" si="67"/>
        <v/>
      </c>
      <c r="V237" s="16" t="str">
        <f t="shared" ca="1" si="74"/>
        <v/>
      </c>
      <c r="W237" s="16" t="str">
        <f t="shared" ca="1" si="75"/>
        <v/>
      </c>
      <c r="X237" s="16">
        <f t="shared" ca="1" si="76"/>
        <v>0.84848821972609301</v>
      </c>
      <c r="Y237" s="16"/>
      <c r="Z237" s="13" t="str">
        <f ca="1">priceincross</f>
        <v/>
      </c>
      <c r="AA237" s="13" t="str">
        <f ca="1">priceoutcross</f>
        <v/>
      </c>
      <c r="AB237" s="13" t="str">
        <f t="shared" ca="1" si="68"/>
        <v/>
      </c>
      <c r="AC237" s="13" t="str">
        <f t="shared" ca="1" si="77"/>
        <v/>
      </c>
      <c r="AD237" s="13" t="str">
        <f t="shared" ca="1" si="78"/>
        <v/>
      </c>
      <c r="AE237" s="13">
        <f t="shared" ca="1" si="79"/>
        <v>0.90089715826225325</v>
      </c>
      <c r="AG237" s="32">
        <f ca="1">IF(ROW(data!B237)&gt;fib+1,MIN(OFFSET(data!B237,0,0,-fib,1)),"")</f>
        <v>11.19</v>
      </c>
      <c r="AH237" s="32">
        <f ca="1">IF(ROW(data!B237)&gt;fib+1,MAX(OFFSET(data!B237,0,0,-fib,1)),"")</f>
        <v>16.190000000000001</v>
      </c>
      <c r="AI237" s="32">
        <f t="shared" ca="1" si="69"/>
        <v>5.0000000000000018</v>
      </c>
      <c r="AJ237" s="31">
        <f t="shared" ca="1" si="70"/>
        <v>12.37</v>
      </c>
      <c r="AK237" s="31">
        <f t="shared" ca="1" si="71"/>
        <v>13.1</v>
      </c>
      <c r="AL237" s="31">
        <f t="shared" ca="1" si="72"/>
        <v>13.690000000000001</v>
      </c>
      <c r="AM237" s="31">
        <f t="shared" ca="1" si="73"/>
        <v>14.280000000000001</v>
      </c>
      <c r="AO237" s="32">
        <f t="shared" ca="1" si="80"/>
        <v>0</v>
      </c>
      <c r="AP237" s="32">
        <f t="shared" ca="1" si="81"/>
        <v>0.17856674583274446</v>
      </c>
      <c r="AQ237" s="32">
        <f t="shared" ca="1" si="82"/>
        <v>0</v>
      </c>
      <c r="AR237" s="32">
        <f t="shared" ca="1" si="83"/>
        <v>0.11000461132423478</v>
      </c>
    </row>
    <row r="238" spans="1:44">
      <c r="A238" s="10">
        <v>37232</v>
      </c>
      <c r="B238" s="11">
        <f ca="1">IF(ROW(data!B238)&gt;singleSMA,AVERAGE(OFFSET(data!B238,0,0,-singleSMA,1)),"")</f>
        <v>13.864900000000002</v>
      </c>
      <c r="C238" s="11" t="str">
        <f ca="1">IF(ROW(data!B236)&gt;singleSMA+2,IF(SIGN(data!B237-indicators!B237)&lt;&gt;SIGN(data!B236-indicators!B236),IF(SIGN(data!B237-indicators!B237)&gt;0,"BUY","SELL"),""),"")</f>
        <v/>
      </c>
      <c r="D238" s="11">
        <f ca="1">IF(ROW(data!B238)&gt;fastSMA,AVERAGE(OFFSET(data!B238,0,0,-fastSMA,1)),"")</f>
        <v>13.7075</v>
      </c>
      <c r="E238" s="11">
        <f ca="1">IF(ROW(data!B238)&gt;slowSMA,AVERAGE(OFFSET(data!B238,0,0,-slowSMA,1)),"")</f>
        <v>13.864900000000002</v>
      </c>
      <c r="F238" s="11" t="str">
        <f ca="1">IF(ROW(data!B238)&gt;MAX(fastSMA,slowSMA)+2,IF(SIGN(D237-E237)&lt;&gt;SIGN(D236-E236),IF(SIGN(D237-E237)&gt;0,"BUY","SELL"),""),"")</f>
        <v/>
      </c>
      <c r="G238" s="11"/>
      <c r="H238" s="11">
        <f>(data!B238/data!B237)-1</f>
        <v>7.3046018991962391E-4</v>
      </c>
      <c r="I238" s="11">
        <f t="shared" si="63"/>
        <v>7.3046018991962391E-4</v>
      </c>
      <c r="J238" s="11">
        <f t="shared" si="64"/>
        <v>0</v>
      </c>
      <c r="K238" s="11">
        <f ca="1">IF(ROW(data!B238)&gt;rsi+1,100-100/(1+AVERAGE(OFFSET(I238,0,0,-rsi,1))/AVERAGE(OFFSET(J238,0,0,-rsi,1))),"")</f>
        <v>48.568411417365162</v>
      </c>
      <c r="L238" s="11"/>
      <c r="M238" s="11">
        <f t="shared" si="65"/>
        <v>1.0007304601899196</v>
      </c>
      <c r="N238" s="11">
        <f t="shared" ca="1" si="66"/>
        <v>0.98845598845598825</v>
      </c>
      <c r="S238" s="13" t="str">
        <f ca="1">pricein</f>
        <v/>
      </c>
      <c r="T238" s="13" t="str">
        <f ca="1">priceout</f>
        <v/>
      </c>
      <c r="U238" s="16" t="str">
        <f t="shared" ca="1" si="67"/>
        <v/>
      </c>
      <c r="V238" s="16" t="str">
        <f t="shared" ca="1" si="74"/>
        <v/>
      </c>
      <c r="W238" s="16" t="str">
        <f t="shared" ca="1" si="75"/>
        <v/>
      </c>
      <c r="X238" s="16">
        <f t="shared" ca="1" si="76"/>
        <v>0.84848821972609301</v>
      </c>
      <c r="Y238" s="16"/>
      <c r="Z238" s="13" t="str">
        <f ca="1">priceincross</f>
        <v/>
      </c>
      <c r="AA238" s="13" t="str">
        <f ca="1">priceoutcross</f>
        <v/>
      </c>
      <c r="AB238" s="13" t="str">
        <f t="shared" ca="1" si="68"/>
        <v/>
      </c>
      <c r="AC238" s="13" t="str">
        <f t="shared" ca="1" si="77"/>
        <v/>
      </c>
      <c r="AD238" s="13" t="str">
        <f t="shared" ca="1" si="78"/>
        <v/>
      </c>
      <c r="AE238" s="13">
        <f t="shared" ca="1" si="79"/>
        <v>0.90089715826225325</v>
      </c>
      <c r="AG238" s="32">
        <f ca="1">IF(ROW(data!B238)&gt;fib+1,MIN(OFFSET(data!B238,0,0,-fib,1)),"")</f>
        <v>11.19</v>
      </c>
      <c r="AH238" s="32">
        <f ca="1">IF(ROW(data!B238)&gt;fib+1,MAX(OFFSET(data!B238,0,0,-fib,1)),"")</f>
        <v>16.190000000000001</v>
      </c>
      <c r="AI238" s="32">
        <f t="shared" ca="1" si="69"/>
        <v>5.0000000000000018</v>
      </c>
      <c r="AJ238" s="31">
        <f t="shared" ca="1" si="70"/>
        <v>12.37</v>
      </c>
      <c r="AK238" s="31">
        <f t="shared" ca="1" si="71"/>
        <v>13.1</v>
      </c>
      <c r="AL238" s="31">
        <f t="shared" ca="1" si="72"/>
        <v>13.690000000000001</v>
      </c>
      <c r="AM238" s="31">
        <f t="shared" ca="1" si="73"/>
        <v>14.280000000000001</v>
      </c>
      <c r="AO238" s="32">
        <f t="shared" ca="1" si="80"/>
        <v>0</v>
      </c>
      <c r="AP238" s="32">
        <f t="shared" ca="1" si="81"/>
        <v>0.17856674583274446</v>
      </c>
      <c r="AQ238" s="32">
        <f t="shared" ca="1" si="82"/>
        <v>0</v>
      </c>
      <c r="AR238" s="32">
        <f t="shared" ca="1" si="83"/>
        <v>0.11000461132423478</v>
      </c>
    </row>
    <row r="239" spans="1:44">
      <c r="A239" s="10">
        <v>37235</v>
      </c>
      <c r="B239" s="11">
        <f ca="1">IF(ROW(data!B239)&gt;singleSMA,AVERAGE(OFFSET(data!B239,0,0,-singleSMA,1)),"")</f>
        <v>13.855900000000004</v>
      </c>
      <c r="C239" s="11" t="str">
        <f ca="1">IF(ROW(data!B237)&gt;singleSMA+2,IF(SIGN(data!B238-indicators!B238)&lt;&gt;SIGN(data!B237-indicators!B237),IF(SIGN(data!B238-indicators!B238)&gt;0,"BUY","SELL"),""),"")</f>
        <v/>
      </c>
      <c r="D239" s="11">
        <f ca="1">IF(ROW(data!B239)&gt;fastSMA,AVERAGE(OFFSET(data!B239,0,0,-fastSMA,1)),"")</f>
        <v>13.696999999999999</v>
      </c>
      <c r="E239" s="11">
        <f ca="1">IF(ROW(data!B239)&gt;slowSMA,AVERAGE(OFFSET(data!B239,0,0,-slowSMA,1)),"")</f>
        <v>13.855900000000004</v>
      </c>
      <c r="F239" s="11" t="str">
        <f ca="1">IF(ROW(data!B239)&gt;MAX(fastSMA,slowSMA)+2,IF(SIGN(D238-E238)&lt;&gt;SIGN(D237-E237),IF(SIGN(D238-E238)&gt;0,"BUY","SELL"),""),"")</f>
        <v/>
      </c>
      <c r="G239" s="11"/>
      <c r="H239" s="11">
        <f>(data!B239/data!B238)-1</f>
        <v>-2.3357664233576547E-2</v>
      </c>
      <c r="I239" s="11">
        <f t="shared" si="63"/>
        <v>0</v>
      </c>
      <c r="J239" s="11">
        <f t="shared" si="64"/>
        <v>2.3357664233576547E-2</v>
      </c>
      <c r="K239" s="11">
        <f ca="1">IF(ROW(data!B239)&gt;rsi+1,100-100/(1+AVERAGE(OFFSET(I239,0,0,-rsi,1))/AVERAGE(OFFSET(J239,0,0,-rsi,1))),"")</f>
        <v>47.902514684255017</v>
      </c>
      <c r="L239" s="11"/>
      <c r="M239" s="11">
        <f t="shared" si="65"/>
        <v>0.97664233576642345</v>
      </c>
      <c r="N239" s="11">
        <f t="shared" ca="1" si="66"/>
        <v>0.98454746136865345</v>
      </c>
      <c r="S239" s="13" t="str">
        <f ca="1">pricein</f>
        <v/>
      </c>
      <c r="T239" s="13" t="str">
        <f ca="1">priceout</f>
        <v/>
      </c>
      <c r="U239" s="16" t="str">
        <f t="shared" ca="1" si="67"/>
        <v/>
      </c>
      <c r="V239" s="16" t="str">
        <f t="shared" ca="1" si="74"/>
        <v/>
      </c>
      <c r="W239" s="16" t="str">
        <f t="shared" ca="1" si="75"/>
        <v/>
      </c>
      <c r="X239" s="16">
        <f t="shared" ca="1" si="76"/>
        <v>0.84848821972609301</v>
      </c>
      <c r="Y239" s="16"/>
      <c r="Z239" s="13" t="str">
        <f ca="1">priceincross</f>
        <v/>
      </c>
      <c r="AA239" s="13" t="str">
        <f ca="1">priceoutcross</f>
        <v/>
      </c>
      <c r="AB239" s="13" t="str">
        <f t="shared" ca="1" si="68"/>
        <v/>
      </c>
      <c r="AC239" s="13" t="str">
        <f t="shared" ca="1" si="77"/>
        <v/>
      </c>
      <c r="AD239" s="13" t="str">
        <f t="shared" ca="1" si="78"/>
        <v/>
      </c>
      <c r="AE239" s="13">
        <f t="shared" ca="1" si="79"/>
        <v>0.90089715826225325</v>
      </c>
      <c r="AG239" s="32">
        <f ca="1">IF(ROW(data!B239)&gt;fib+1,MIN(OFFSET(data!B239,0,0,-fib,1)),"")</f>
        <v>11.19</v>
      </c>
      <c r="AH239" s="32">
        <f ca="1">IF(ROW(data!B239)&gt;fib+1,MAX(OFFSET(data!B239,0,0,-fib,1)),"")</f>
        <v>16.190000000000001</v>
      </c>
      <c r="AI239" s="32">
        <f t="shared" ca="1" si="69"/>
        <v>5.0000000000000018</v>
      </c>
      <c r="AJ239" s="31">
        <f t="shared" ca="1" si="70"/>
        <v>12.37</v>
      </c>
      <c r="AK239" s="31">
        <f t="shared" ca="1" si="71"/>
        <v>13.1</v>
      </c>
      <c r="AL239" s="31">
        <f t="shared" ca="1" si="72"/>
        <v>13.690000000000001</v>
      </c>
      <c r="AM239" s="31">
        <f t="shared" ca="1" si="73"/>
        <v>14.280000000000001</v>
      </c>
      <c r="AO239" s="32">
        <f t="shared" ca="1" si="80"/>
        <v>0</v>
      </c>
      <c r="AP239" s="32">
        <f t="shared" ca="1" si="81"/>
        <v>0.17856674583274446</v>
      </c>
      <c r="AQ239" s="32">
        <f t="shared" ca="1" si="82"/>
        <v>0</v>
      </c>
      <c r="AR239" s="32">
        <f t="shared" ca="1" si="83"/>
        <v>0.11000461132423478</v>
      </c>
    </row>
    <row r="240" spans="1:44">
      <c r="A240" s="10">
        <v>37236</v>
      </c>
      <c r="B240" s="11">
        <f ca="1">IF(ROW(data!B240)&gt;singleSMA,AVERAGE(OFFSET(data!B240,0,0,-singleSMA,1)),"")</f>
        <v>13.840800000000003</v>
      </c>
      <c r="C240" s="11" t="str">
        <f ca="1">IF(ROW(data!B238)&gt;singleSMA+2,IF(SIGN(data!B239-indicators!B239)&lt;&gt;SIGN(data!B238-indicators!B238),IF(SIGN(data!B239-indicators!B239)&gt;0,"BUY","SELL"),""),"")</f>
        <v/>
      </c>
      <c r="D240" s="11">
        <f ca="1">IF(ROW(data!B240)&gt;fastSMA,AVERAGE(OFFSET(data!B240,0,0,-fastSMA,1)),"")</f>
        <v>13.682499999999999</v>
      </c>
      <c r="E240" s="11">
        <f ca="1">IF(ROW(data!B240)&gt;slowSMA,AVERAGE(OFFSET(data!B240,0,0,-slowSMA,1)),"")</f>
        <v>13.840800000000003</v>
      </c>
      <c r="F240" s="11" t="str">
        <f ca="1">IF(ROW(data!B240)&gt;MAX(fastSMA,slowSMA)+2,IF(SIGN(D239-E239)&lt;&gt;SIGN(D238-E238),IF(SIGN(D239-E239)&gt;0,"BUY","SELL"),""),"")</f>
        <v/>
      </c>
      <c r="G240" s="11"/>
      <c r="H240" s="11">
        <f>(data!B240/data!B239)-1</f>
        <v>3.7369207772794955E-3</v>
      </c>
      <c r="I240" s="11">
        <f t="shared" si="63"/>
        <v>3.7369207772794955E-3</v>
      </c>
      <c r="J240" s="11">
        <f t="shared" si="64"/>
        <v>0</v>
      </c>
      <c r="K240" s="11">
        <f ca="1">IF(ROW(data!B240)&gt;rsi+1,100-100/(1+AVERAGE(OFFSET(I240,0,0,-rsi,1))/AVERAGE(OFFSET(J240,0,0,-rsi,1))),"")</f>
        <v>46.80605545367505</v>
      </c>
      <c r="L240" s="11"/>
      <c r="M240" s="11">
        <f t="shared" si="65"/>
        <v>1.0037369207772795</v>
      </c>
      <c r="N240" s="11">
        <f t="shared" ca="1" si="66"/>
        <v>0.97886297376093256</v>
      </c>
      <c r="S240" s="13" t="str">
        <f ca="1">pricein</f>
        <v/>
      </c>
      <c r="T240" s="13" t="str">
        <f ca="1">priceout</f>
        <v/>
      </c>
      <c r="U240" s="16" t="str">
        <f t="shared" ca="1" si="67"/>
        <v/>
      </c>
      <c r="V240" s="16" t="str">
        <f t="shared" ca="1" si="74"/>
        <v/>
      </c>
      <c r="W240" s="16" t="str">
        <f t="shared" ca="1" si="75"/>
        <v/>
      </c>
      <c r="X240" s="16">
        <f t="shared" ca="1" si="76"/>
        <v>0.84848821972609301</v>
      </c>
      <c r="Y240" s="16"/>
      <c r="Z240" s="13" t="str">
        <f ca="1">priceincross</f>
        <v/>
      </c>
      <c r="AA240" s="13" t="str">
        <f ca="1">priceoutcross</f>
        <v/>
      </c>
      <c r="AB240" s="13" t="str">
        <f t="shared" ca="1" si="68"/>
        <v/>
      </c>
      <c r="AC240" s="13" t="str">
        <f t="shared" ca="1" si="77"/>
        <v/>
      </c>
      <c r="AD240" s="13" t="str">
        <f t="shared" ca="1" si="78"/>
        <v/>
      </c>
      <c r="AE240" s="13">
        <f t="shared" ca="1" si="79"/>
        <v>0.90089715826225325</v>
      </c>
      <c r="AG240" s="32">
        <f ca="1">IF(ROW(data!B240)&gt;fib+1,MIN(OFFSET(data!B240,0,0,-fib,1)),"")</f>
        <v>11.19</v>
      </c>
      <c r="AH240" s="32">
        <f ca="1">IF(ROW(data!B240)&gt;fib+1,MAX(OFFSET(data!B240,0,0,-fib,1)),"")</f>
        <v>16.190000000000001</v>
      </c>
      <c r="AI240" s="32">
        <f t="shared" ca="1" si="69"/>
        <v>5.0000000000000018</v>
      </c>
      <c r="AJ240" s="31">
        <f t="shared" ca="1" si="70"/>
        <v>12.37</v>
      </c>
      <c r="AK240" s="31">
        <f t="shared" ca="1" si="71"/>
        <v>13.1</v>
      </c>
      <c r="AL240" s="31">
        <f t="shared" ca="1" si="72"/>
        <v>13.690000000000001</v>
      </c>
      <c r="AM240" s="31">
        <f t="shared" ca="1" si="73"/>
        <v>14.280000000000001</v>
      </c>
      <c r="AO240" s="32">
        <f t="shared" ca="1" si="80"/>
        <v>0</v>
      </c>
      <c r="AP240" s="32">
        <f t="shared" ca="1" si="81"/>
        <v>0.17856674583274446</v>
      </c>
      <c r="AQ240" s="32">
        <f t="shared" ca="1" si="82"/>
        <v>0</v>
      </c>
      <c r="AR240" s="32">
        <f t="shared" ca="1" si="83"/>
        <v>0.11000461132423478</v>
      </c>
    </row>
    <row r="241" spans="1:44">
      <c r="A241" s="10">
        <v>37237</v>
      </c>
      <c r="B241" s="11">
        <f ca="1">IF(ROW(data!B241)&gt;singleSMA,AVERAGE(OFFSET(data!B241,0,0,-singleSMA,1)),"")</f>
        <v>13.819700000000005</v>
      </c>
      <c r="C241" s="11" t="str">
        <f ca="1">IF(ROW(data!B239)&gt;singleSMA+2,IF(SIGN(data!B240-indicators!B240)&lt;&gt;SIGN(data!B239-indicators!B239),IF(SIGN(data!B240-indicators!B240)&gt;0,"BUY","SELL"),""),"")</f>
        <v/>
      </c>
      <c r="D241" s="11">
        <f ca="1">IF(ROW(data!B241)&gt;fastSMA,AVERAGE(OFFSET(data!B241,0,0,-fastSMA,1)),"")</f>
        <v>13.634499999999999</v>
      </c>
      <c r="E241" s="11">
        <f ca="1">IF(ROW(data!B241)&gt;slowSMA,AVERAGE(OFFSET(data!B241,0,0,-slowSMA,1)),"")</f>
        <v>13.819700000000005</v>
      </c>
      <c r="F241" s="11" t="str">
        <f ca="1">IF(ROW(data!B241)&gt;MAX(fastSMA,slowSMA)+2,IF(SIGN(D240-E240)&lt;&gt;SIGN(D239-E239),IF(SIGN(D240-E240)&gt;0,"BUY","SELL"),""),"")</f>
        <v/>
      </c>
      <c r="G241" s="11"/>
      <c r="H241" s="11">
        <f>(data!B241/data!B240)-1</f>
        <v>-2.7550260610573307E-2</v>
      </c>
      <c r="I241" s="11">
        <f t="shared" si="63"/>
        <v>0</v>
      </c>
      <c r="J241" s="11">
        <f t="shared" si="64"/>
        <v>2.7550260610573307E-2</v>
      </c>
      <c r="K241" s="11">
        <f ca="1">IF(ROW(data!B241)&gt;rsi+1,100-100/(1+AVERAGE(OFFSET(I241,0,0,-rsi,1))/AVERAGE(OFFSET(J241,0,0,-rsi,1))),"")</f>
        <v>38.128468721007174</v>
      </c>
      <c r="L241" s="11"/>
      <c r="M241" s="11">
        <f t="shared" si="65"/>
        <v>0.97244973938942669</v>
      </c>
      <c r="N241" s="11">
        <f t="shared" ca="1" si="66"/>
        <v>0.93152639087018574</v>
      </c>
      <c r="S241" s="13" t="str">
        <f ca="1">pricein</f>
        <v/>
      </c>
      <c r="T241" s="13" t="str">
        <f ca="1">priceout</f>
        <v/>
      </c>
      <c r="U241" s="16" t="str">
        <f t="shared" ca="1" si="67"/>
        <v/>
      </c>
      <c r="V241" s="16" t="str">
        <f t="shared" ca="1" si="74"/>
        <v/>
      </c>
      <c r="W241" s="16" t="str">
        <f t="shared" ca="1" si="75"/>
        <v/>
      </c>
      <c r="X241" s="16">
        <f t="shared" ca="1" si="76"/>
        <v>0.84848821972609301</v>
      </c>
      <c r="Y241" s="16"/>
      <c r="Z241" s="13" t="str">
        <f ca="1">priceincross</f>
        <v/>
      </c>
      <c r="AA241" s="13" t="str">
        <f ca="1">priceoutcross</f>
        <v/>
      </c>
      <c r="AB241" s="13" t="str">
        <f t="shared" ca="1" si="68"/>
        <v/>
      </c>
      <c r="AC241" s="13" t="str">
        <f t="shared" ca="1" si="77"/>
        <v/>
      </c>
      <c r="AD241" s="13" t="str">
        <f t="shared" ca="1" si="78"/>
        <v/>
      </c>
      <c r="AE241" s="13">
        <f t="shared" ca="1" si="79"/>
        <v>0.90089715826225325</v>
      </c>
      <c r="AG241" s="32">
        <f ca="1">IF(ROW(data!B241)&gt;fib+1,MIN(OFFSET(data!B241,0,0,-fib,1)),"")</f>
        <v>11.19</v>
      </c>
      <c r="AH241" s="32">
        <f ca="1">IF(ROW(data!B241)&gt;fib+1,MAX(OFFSET(data!B241,0,0,-fib,1)),"")</f>
        <v>16.190000000000001</v>
      </c>
      <c r="AI241" s="32">
        <f t="shared" ca="1" si="69"/>
        <v>5.0000000000000018</v>
      </c>
      <c r="AJ241" s="31">
        <f t="shared" ca="1" si="70"/>
        <v>12.37</v>
      </c>
      <c r="AK241" s="31">
        <f t="shared" ca="1" si="71"/>
        <v>13.1</v>
      </c>
      <c r="AL241" s="31">
        <f t="shared" ca="1" si="72"/>
        <v>13.690000000000001</v>
      </c>
      <c r="AM241" s="31">
        <f t="shared" ca="1" si="73"/>
        <v>14.280000000000001</v>
      </c>
      <c r="AO241" s="32">
        <f t="shared" ca="1" si="80"/>
        <v>0</v>
      </c>
      <c r="AP241" s="32">
        <f t="shared" ca="1" si="81"/>
        <v>0.17856674583274446</v>
      </c>
      <c r="AQ241" s="32">
        <f t="shared" ca="1" si="82"/>
        <v>0</v>
      </c>
      <c r="AR241" s="32">
        <f t="shared" ca="1" si="83"/>
        <v>0.11000461132423478</v>
      </c>
    </row>
    <row r="242" spans="1:44">
      <c r="A242" s="10">
        <v>37238</v>
      </c>
      <c r="B242" s="11">
        <f ca="1">IF(ROW(data!B242)&gt;singleSMA,AVERAGE(OFFSET(data!B242,0,0,-singleSMA,1)),"")</f>
        <v>13.796100000000003</v>
      </c>
      <c r="C242" s="11" t="str">
        <f ca="1">IF(ROW(data!B240)&gt;singleSMA+2,IF(SIGN(data!B241-indicators!B241)&lt;&gt;SIGN(data!B240-indicators!B240),IF(SIGN(data!B241-indicators!B241)&gt;0,"BUY","SELL"),""),"")</f>
        <v/>
      </c>
      <c r="D242" s="11">
        <f ca="1">IF(ROW(data!B242)&gt;fastSMA,AVERAGE(OFFSET(data!B242,0,0,-fastSMA,1)),"")</f>
        <v>13.561500000000001</v>
      </c>
      <c r="E242" s="11">
        <f ca="1">IF(ROW(data!B242)&gt;slowSMA,AVERAGE(OFFSET(data!B242,0,0,-slowSMA,1)),"")</f>
        <v>13.796100000000003</v>
      </c>
      <c r="F242" s="11" t="str">
        <f ca="1">IF(ROW(data!B242)&gt;MAX(fastSMA,slowSMA)+2,IF(SIGN(D241-E241)&lt;&gt;SIGN(D240-E240),IF(SIGN(D241-E241)&gt;0,"BUY","SELL"),""),"")</f>
        <v/>
      </c>
      <c r="G242" s="11"/>
      <c r="H242" s="11">
        <f>(data!B242/data!B241)-1</f>
        <v>-2.0673813169984734E-2</v>
      </c>
      <c r="I242" s="11">
        <f t="shared" si="63"/>
        <v>0</v>
      </c>
      <c r="J242" s="11">
        <f t="shared" si="64"/>
        <v>2.0673813169984734E-2</v>
      </c>
      <c r="K242" s="11">
        <f ca="1">IF(ROW(data!B242)&gt;rsi+1,100-100/(1+AVERAGE(OFFSET(I242,0,0,-rsi,1))/AVERAGE(OFFSET(J242,0,0,-rsi,1))),"")</f>
        <v>31.843339651102298</v>
      </c>
      <c r="L242" s="11"/>
      <c r="M242" s="11">
        <f t="shared" si="65"/>
        <v>0.97932618683001527</v>
      </c>
      <c r="N242" s="11">
        <f t="shared" ca="1" si="66"/>
        <v>0.89754385964912287</v>
      </c>
      <c r="S242" s="13" t="str">
        <f ca="1">pricein</f>
        <v/>
      </c>
      <c r="T242" s="13" t="str">
        <f ca="1">priceout</f>
        <v/>
      </c>
      <c r="U242" s="16" t="str">
        <f t="shared" ca="1" si="67"/>
        <v/>
      </c>
      <c r="V242" s="16" t="str">
        <f t="shared" ca="1" si="74"/>
        <v/>
      </c>
      <c r="W242" s="16" t="str">
        <f t="shared" ca="1" si="75"/>
        <v/>
      </c>
      <c r="X242" s="16">
        <f t="shared" ca="1" si="76"/>
        <v>0.84848821972609301</v>
      </c>
      <c r="Y242" s="16"/>
      <c r="Z242" s="13" t="str">
        <f ca="1">priceincross</f>
        <v/>
      </c>
      <c r="AA242" s="13" t="str">
        <f ca="1">priceoutcross</f>
        <v/>
      </c>
      <c r="AB242" s="13" t="str">
        <f t="shared" ca="1" si="68"/>
        <v/>
      </c>
      <c r="AC242" s="13" t="str">
        <f t="shared" ca="1" si="77"/>
        <v/>
      </c>
      <c r="AD242" s="13" t="str">
        <f t="shared" ca="1" si="78"/>
        <v/>
      </c>
      <c r="AE242" s="13">
        <f t="shared" ca="1" si="79"/>
        <v>0.90089715826225325</v>
      </c>
      <c r="AG242" s="32">
        <f ca="1">IF(ROW(data!B242)&gt;fib+1,MIN(OFFSET(data!B242,0,0,-fib,1)),"")</f>
        <v>11.19</v>
      </c>
      <c r="AH242" s="32">
        <f ca="1">IF(ROW(data!B242)&gt;fib+1,MAX(OFFSET(data!B242,0,0,-fib,1)),"")</f>
        <v>16.190000000000001</v>
      </c>
      <c r="AI242" s="32">
        <f t="shared" ca="1" si="69"/>
        <v>5.0000000000000018</v>
      </c>
      <c r="AJ242" s="31">
        <f t="shared" ca="1" si="70"/>
        <v>12.37</v>
      </c>
      <c r="AK242" s="31">
        <f t="shared" ca="1" si="71"/>
        <v>13.1</v>
      </c>
      <c r="AL242" s="31">
        <f t="shared" ca="1" si="72"/>
        <v>13.690000000000001</v>
      </c>
      <c r="AM242" s="31">
        <f t="shared" ca="1" si="73"/>
        <v>14.280000000000001</v>
      </c>
      <c r="AO242" s="32">
        <f t="shared" ca="1" si="80"/>
        <v>0</v>
      </c>
      <c r="AP242" s="32">
        <f t="shared" ca="1" si="81"/>
        <v>0.17856674583274446</v>
      </c>
      <c r="AQ242" s="32">
        <f t="shared" ca="1" si="82"/>
        <v>0</v>
      </c>
      <c r="AR242" s="32">
        <f t="shared" ca="1" si="83"/>
        <v>0.11000461132423478</v>
      </c>
    </row>
    <row r="243" spans="1:44">
      <c r="A243" s="10">
        <v>37239</v>
      </c>
      <c r="B243" s="11">
        <f ca="1">IF(ROW(data!B243)&gt;singleSMA,AVERAGE(OFFSET(data!B243,0,0,-singleSMA,1)),"")</f>
        <v>13.771800000000006</v>
      </c>
      <c r="C243" s="11" t="str">
        <f ca="1">IF(ROW(data!B241)&gt;singleSMA+2,IF(SIGN(data!B242-indicators!B242)&lt;&gt;SIGN(data!B241-indicators!B241),IF(SIGN(data!B242-indicators!B242)&gt;0,"BUY","SELL"),""),"")</f>
        <v/>
      </c>
      <c r="D243" s="11">
        <f ca="1">IF(ROW(data!B243)&gt;fastSMA,AVERAGE(OFFSET(data!B243,0,0,-fastSMA,1)),"")</f>
        <v>13.4725</v>
      </c>
      <c r="E243" s="11">
        <f ca="1">IF(ROW(data!B243)&gt;slowSMA,AVERAGE(OFFSET(data!B243,0,0,-slowSMA,1)),"")</f>
        <v>13.771800000000006</v>
      </c>
      <c r="F243" s="11" t="str">
        <f ca="1">IF(ROW(data!B243)&gt;MAX(fastSMA,slowSMA)+2,IF(SIGN(D242-E242)&lt;&gt;SIGN(D241-E241),IF(SIGN(D242-E242)&gt;0,"BUY","SELL"),""),"")</f>
        <v/>
      </c>
      <c r="G243" s="11"/>
      <c r="H243" s="11">
        <f>(data!B243/data!B242)-1</f>
        <v>1.0164190774042181E-2</v>
      </c>
      <c r="I243" s="11">
        <f t="shared" si="63"/>
        <v>1.0164190774042181E-2</v>
      </c>
      <c r="J243" s="11">
        <f t="shared" si="64"/>
        <v>0</v>
      </c>
      <c r="K243" s="11">
        <f ca="1">IF(ROW(data!B243)&gt;rsi+1,100-100/(1+AVERAGE(OFFSET(I243,0,0,-rsi,1))/AVERAGE(OFFSET(J243,0,0,-rsi,1))),"")</f>
        <v>26.34586396796287</v>
      </c>
      <c r="L243" s="11"/>
      <c r="M243" s="11">
        <f t="shared" si="65"/>
        <v>1.0101641907740422</v>
      </c>
      <c r="N243" s="11">
        <f t="shared" ca="1" si="66"/>
        <v>0.87891156462585029</v>
      </c>
      <c r="S243" s="13" t="str">
        <f ca="1">pricein</f>
        <v/>
      </c>
      <c r="T243" s="13" t="str">
        <f ca="1">priceout</f>
        <v/>
      </c>
      <c r="U243" s="16" t="str">
        <f t="shared" ca="1" si="67"/>
        <v/>
      </c>
      <c r="V243" s="16" t="str">
        <f t="shared" ca="1" si="74"/>
        <v/>
      </c>
      <c r="W243" s="16" t="str">
        <f t="shared" ca="1" si="75"/>
        <v/>
      </c>
      <c r="X243" s="16">
        <f t="shared" ca="1" si="76"/>
        <v>0.84848821972609301</v>
      </c>
      <c r="Y243" s="16"/>
      <c r="Z243" s="13" t="str">
        <f ca="1">priceincross</f>
        <v/>
      </c>
      <c r="AA243" s="13" t="str">
        <f ca="1">priceoutcross</f>
        <v/>
      </c>
      <c r="AB243" s="13" t="str">
        <f t="shared" ca="1" si="68"/>
        <v/>
      </c>
      <c r="AC243" s="13" t="str">
        <f t="shared" ca="1" si="77"/>
        <v/>
      </c>
      <c r="AD243" s="13" t="str">
        <f t="shared" ca="1" si="78"/>
        <v/>
      </c>
      <c r="AE243" s="13">
        <f t="shared" ca="1" si="79"/>
        <v>0.90089715826225325</v>
      </c>
      <c r="AG243" s="32">
        <f ca="1">IF(ROW(data!B243)&gt;fib+1,MIN(OFFSET(data!B243,0,0,-fib,1)),"")</f>
        <v>11.19</v>
      </c>
      <c r="AH243" s="32">
        <f ca="1">IF(ROW(data!B243)&gt;fib+1,MAX(OFFSET(data!B243,0,0,-fib,1)),"")</f>
        <v>16.190000000000001</v>
      </c>
      <c r="AI243" s="32">
        <f t="shared" ca="1" si="69"/>
        <v>5.0000000000000018</v>
      </c>
      <c r="AJ243" s="31">
        <f t="shared" ca="1" si="70"/>
        <v>12.37</v>
      </c>
      <c r="AK243" s="31">
        <f t="shared" ca="1" si="71"/>
        <v>13.1</v>
      </c>
      <c r="AL243" s="31">
        <f t="shared" ca="1" si="72"/>
        <v>13.690000000000001</v>
      </c>
      <c r="AM243" s="31">
        <f t="shared" ca="1" si="73"/>
        <v>14.280000000000001</v>
      </c>
      <c r="AO243" s="32">
        <f t="shared" ca="1" si="80"/>
        <v>0</v>
      </c>
      <c r="AP243" s="32">
        <f t="shared" ca="1" si="81"/>
        <v>0.17856674583274446</v>
      </c>
      <c r="AQ243" s="32">
        <f t="shared" ca="1" si="82"/>
        <v>0</v>
      </c>
      <c r="AR243" s="32">
        <f t="shared" ca="1" si="83"/>
        <v>0.11000461132423478</v>
      </c>
    </row>
    <row r="244" spans="1:44">
      <c r="A244" s="10">
        <v>37242</v>
      </c>
      <c r="B244" s="11">
        <f ca="1">IF(ROW(data!B244)&gt;singleSMA,AVERAGE(OFFSET(data!B244,0,0,-singleSMA,1)),"")</f>
        <v>13.747200000000007</v>
      </c>
      <c r="C244" s="11" t="str">
        <f ca="1">IF(ROW(data!B242)&gt;singleSMA+2,IF(SIGN(data!B243-indicators!B243)&lt;&gt;SIGN(data!B242-indicators!B242),IF(SIGN(data!B243-indicators!B243)&gt;0,"BUY","SELL"),""),"")</f>
        <v/>
      </c>
      <c r="D244" s="11">
        <f ca="1">IF(ROW(data!B244)&gt;fastSMA,AVERAGE(OFFSET(data!B244,0,0,-fastSMA,1)),"")</f>
        <v>13.385999999999999</v>
      </c>
      <c r="E244" s="11">
        <f ca="1">IF(ROW(data!B244)&gt;slowSMA,AVERAGE(OFFSET(data!B244,0,0,-slowSMA,1)),"")</f>
        <v>13.747200000000007</v>
      </c>
      <c r="F244" s="11" t="str">
        <f ca="1">IF(ROW(data!B244)&gt;MAX(fastSMA,slowSMA)+2,IF(SIGN(D243-E243)&lt;&gt;SIGN(D242-E242),IF(SIGN(D243-E243)&gt;0,"BUY","SELL"),""),"")</f>
        <v/>
      </c>
      <c r="G244" s="11"/>
      <c r="H244" s="11">
        <f>(data!B244/data!B243)-1</f>
        <v>6.1919504643963563E-3</v>
      </c>
      <c r="I244" s="11">
        <f t="shared" si="63"/>
        <v>6.1919504643963563E-3</v>
      </c>
      <c r="J244" s="11">
        <f t="shared" si="64"/>
        <v>0</v>
      </c>
      <c r="K244" s="11">
        <f ca="1">IF(ROW(data!B244)&gt;rsi+1,100-100/(1+AVERAGE(OFFSET(I244,0,0,-rsi,1))/AVERAGE(OFFSET(J244,0,0,-rsi,1))),"")</f>
        <v>27.479746213243615</v>
      </c>
      <c r="L244" s="11"/>
      <c r="M244" s="11">
        <f t="shared" si="65"/>
        <v>1.0061919504643964</v>
      </c>
      <c r="N244" s="11">
        <f t="shared" ca="1" si="66"/>
        <v>0.8825526137135099</v>
      </c>
      <c r="S244" s="13" t="str">
        <f ca="1">pricein</f>
        <v/>
      </c>
      <c r="T244" s="13" t="str">
        <f ca="1">priceout</f>
        <v/>
      </c>
      <c r="U244" s="16" t="str">
        <f t="shared" ca="1" si="67"/>
        <v/>
      </c>
      <c r="V244" s="16" t="str">
        <f t="shared" ca="1" si="74"/>
        <v/>
      </c>
      <c r="W244" s="16" t="str">
        <f t="shared" ca="1" si="75"/>
        <v/>
      </c>
      <c r="X244" s="16">
        <f t="shared" ca="1" si="76"/>
        <v>0.84848821972609301</v>
      </c>
      <c r="Y244" s="16"/>
      <c r="Z244" s="13" t="str">
        <f ca="1">priceincross</f>
        <v/>
      </c>
      <c r="AA244" s="13" t="str">
        <f ca="1">priceoutcross</f>
        <v/>
      </c>
      <c r="AB244" s="13" t="str">
        <f t="shared" ca="1" si="68"/>
        <v/>
      </c>
      <c r="AC244" s="13" t="str">
        <f t="shared" ca="1" si="77"/>
        <v/>
      </c>
      <c r="AD244" s="13" t="str">
        <f t="shared" ca="1" si="78"/>
        <v/>
      </c>
      <c r="AE244" s="13">
        <f t="shared" ca="1" si="79"/>
        <v>0.90089715826225325</v>
      </c>
      <c r="AG244" s="32">
        <f ca="1">IF(ROW(data!B244)&gt;fib+1,MIN(OFFSET(data!B244,0,0,-fib,1)),"")</f>
        <v>11.19</v>
      </c>
      <c r="AH244" s="32">
        <f ca="1">IF(ROW(data!B244)&gt;fib+1,MAX(OFFSET(data!B244,0,0,-fib,1)),"")</f>
        <v>16.190000000000001</v>
      </c>
      <c r="AI244" s="32">
        <f t="shared" ca="1" si="69"/>
        <v>5.0000000000000018</v>
      </c>
      <c r="AJ244" s="31">
        <f t="shared" ca="1" si="70"/>
        <v>12.37</v>
      </c>
      <c r="AK244" s="31">
        <f t="shared" ca="1" si="71"/>
        <v>13.1</v>
      </c>
      <c r="AL244" s="31">
        <f t="shared" ca="1" si="72"/>
        <v>13.690000000000001</v>
      </c>
      <c r="AM244" s="31">
        <f t="shared" ca="1" si="73"/>
        <v>14.280000000000001</v>
      </c>
      <c r="AO244" s="32">
        <f t="shared" ca="1" si="80"/>
        <v>0</v>
      </c>
      <c r="AP244" s="32">
        <f t="shared" ca="1" si="81"/>
        <v>0.17856674583274446</v>
      </c>
      <c r="AQ244" s="32">
        <f t="shared" ca="1" si="82"/>
        <v>0</v>
      </c>
      <c r="AR244" s="32">
        <f t="shared" ca="1" si="83"/>
        <v>0.11000461132423478</v>
      </c>
    </row>
    <row r="245" spans="1:44">
      <c r="A245" s="10">
        <v>37243</v>
      </c>
      <c r="B245" s="11">
        <f ca="1">IF(ROW(data!B245)&gt;singleSMA,AVERAGE(OFFSET(data!B245,0,0,-singleSMA,1)),"")</f>
        <v>13.729900000000008</v>
      </c>
      <c r="C245" s="11" t="str">
        <f ca="1">IF(ROW(data!B243)&gt;singleSMA+2,IF(SIGN(data!B244-indicators!B244)&lt;&gt;SIGN(data!B243-indicators!B243),IF(SIGN(data!B244-indicators!B244)&gt;0,"BUY","SELL"),""),"")</f>
        <v/>
      </c>
      <c r="D245" s="11">
        <f ca="1">IF(ROW(data!B245)&gt;fastSMA,AVERAGE(OFFSET(data!B245,0,0,-fastSMA,1)),"")</f>
        <v>13.352499999999997</v>
      </c>
      <c r="E245" s="11">
        <f ca="1">IF(ROW(data!B245)&gt;slowSMA,AVERAGE(OFFSET(data!B245,0,0,-slowSMA,1)),"")</f>
        <v>13.729900000000008</v>
      </c>
      <c r="F245" s="11" t="str">
        <f ca="1">IF(ROW(data!B245)&gt;MAX(fastSMA,slowSMA)+2,IF(SIGN(D244-E244)&lt;&gt;SIGN(D243-E243),IF(SIGN(D244-E244)&gt;0,"BUY","SELL"),""),"")</f>
        <v/>
      </c>
      <c r="G245" s="11"/>
      <c r="H245" s="11">
        <f>(data!B245/data!B244)-1</f>
        <v>2.0769230769230651E-2</v>
      </c>
      <c r="I245" s="11">
        <f t="shared" si="63"/>
        <v>2.0769230769230651E-2</v>
      </c>
      <c r="J245" s="11">
        <f t="shared" si="64"/>
        <v>0</v>
      </c>
      <c r="K245" s="11">
        <f ca="1">IF(ROW(data!B245)&gt;rsi+1,100-100/(1+AVERAGE(OFFSET(I245,0,0,-rsi,1))/AVERAGE(OFFSET(J245,0,0,-rsi,1))),"")</f>
        <v>40.064970160538238</v>
      </c>
      <c r="L245" s="11"/>
      <c r="M245" s="11">
        <f t="shared" si="65"/>
        <v>1.0207692307692307</v>
      </c>
      <c r="N245" s="11">
        <f t="shared" ca="1" si="66"/>
        <v>0.95193687230989965</v>
      </c>
      <c r="S245" s="13" t="str">
        <f ca="1">pricein</f>
        <v/>
      </c>
      <c r="T245" s="13" t="str">
        <f ca="1">priceout</f>
        <v/>
      </c>
      <c r="U245" s="16" t="str">
        <f t="shared" ca="1" si="67"/>
        <v/>
      </c>
      <c r="V245" s="16" t="str">
        <f t="shared" ca="1" si="74"/>
        <v/>
      </c>
      <c r="W245" s="16" t="str">
        <f t="shared" ca="1" si="75"/>
        <v/>
      </c>
      <c r="X245" s="16">
        <f t="shared" ca="1" si="76"/>
        <v>0.84848821972609301</v>
      </c>
      <c r="Y245" s="16"/>
      <c r="Z245" s="13" t="str">
        <f ca="1">priceincross</f>
        <v/>
      </c>
      <c r="AA245" s="13" t="str">
        <f ca="1">priceoutcross</f>
        <v/>
      </c>
      <c r="AB245" s="13" t="str">
        <f t="shared" ca="1" si="68"/>
        <v/>
      </c>
      <c r="AC245" s="13" t="str">
        <f t="shared" ca="1" si="77"/>
        <v/>
      </c>
      <c r="AD245" s="13" t="str">
        <f t="shared" ca="1" si="78"/>
        <v/>
      </c>
      <c r="AE245" s="13">
        <f t="shared" ca="1" si="79"/>
        <v>0.90089715826225325</v>
      </c>
      <c r="AG245" s="32">
        <f ca="1">IF(ROW(data!B245)&gt;fib+1,MIN(OFFSET(data!B245,0,0,-fib,1)),"")</f>
        <v>11.19</v>
      </c>
      <c r="AH245" s="32">
        <f ca="1">IF(ROW(data!B245)&gt;fib+1,MAX(OFFSET(data!B245,0,0,-fib,1)),"")</f>
        <v>16.190000000000001</v>
      </c>
      <c r="AI245" s="32">
        <f t="shared" ca="1" si="69"/>
        <v>5.0000000000000018</v>
      </c>
      <c r="AJ245" s="31">
        <f t="shared" ca="1" si="70"/>
        <v>12.37</v>
      </c>
      <c r="AK245" s="31">
        <f t="shared" ca="1" si="71"/>
        <v>13.1</v>
      </c>
      <c r="AL245" s="31">
        <f t="shared" ca="1" si="72"/>
        <v>13.690000000000001</v>
      </c>
      <c r="AM245" s="31">
        <f t="shared" ca="1" si="73"/>
        <v>14.280000000000001</v>
      </c>
      <c r="AO245" s="32">
        <f t="shared" ca="1" si="80"/>
        <v>0</v>
      </c>
      <c r="AP245" s="32">
        <f t="shared" ca="1" si="81"/>
        <v>0.17856674583274446</v>
      </c>
      <c r="AQ245" s="32">
        <f t="shared" ca="1" si="82"/>
        <v>0</v>
      </c>
      <c r="AR245" s="32">
        <f t="shared" ca="1" si="83"/>
        <v>0.11000461132423478</v>
      </c>
    </row>
    <row r="246" spans="1:44">
      <c r="A246" s="10">
        <v>37244</v>
      </c>
      <c r="B246" s="11">
        <f ca="1">IF(ROW(data!B246)&gt;singleSMA,AVERAGE(OFFSET(data!B246,0,0,-singleSMA,1)),"")</f>
        <v>13.71130000000001</v>
      </c>
      <c r="C246" s="11" t="str">
        <f ca="1">IF(ROW(data!B244)&gt;singleSMA+2,IF(SIGN(data!B245-indicators!B245)&lt;&gt;SIGN(data!B244-indicators!B244),IF(SIGN(data!B245-indicators!B245)&gt;0,"BUY","SELL"),""),"")</f>
        <v/>
      </c>
      <c r="D246" s="11">
        <f ca="1">IF(ROW(data!B246)&gt;fastSMA,AVERAGE(OFFSET(data!B246,0,0,-fastSMA,1)),"")</f>
        <v>13.3385</v>
      </c>
      <c r="E246" s="11">
        <f ca="1">IF(ROW(data!B246)&gt;slowSMA,AVERAGE(OFFSET(data!B246,0,0,-slowSMA,1)),"")</f>
        <v>13.71130000000001</v>
      </c>
      <c r="F246" s="11" t="str">
        <f ca="1">IF(ROW(data!B246)&gt;MAX(fastSMA,slowSMA)+2,IF(SIGN(D245-E245)&lt;&gt;SIGN(D244-E244),IF(SIGN(D245-E245)&gt;0,"BUY","SELL"),""),"")</f>
        <v/>
      </c>
      <c r="G246" s="11"/>
      <c r="H246" s="11">
        <f>(data!B246/data!B245)-1</f>
        <v>8.2893745290129051E-3</v>
      </c>
      <c r="I246" s="11">
        <f t="shared" si="63"/>
        <v>8.2893745290129051E-3</v>
      </c>
      <c r="J246" s="11">
        <f t="shared" si="64"/>
        <v>0</v>
      </c>
      <c r="K246" s="11">
        <f ca="1">IF(ROW(data!B246)&gt;rsi+1,100-100/(1+AVERAGE(OFFSET(I246,0,0,-rsi,1))/AVERAGE(OFFSET(J246,0,0,-rsi,1))),"")</f>
        <v>45.850051859494442</v>
      </c>
      <c r="L246" s="11"/>
      <c r="M246" s="11">
        <f t="shared" si="65"/>
        <v>1.0082893745290129</v>
      </c>
      <c r="N246" s="11">
        <f t="shared" ca="1" si="66"/>
        <v>0.9795021961932654</v>
      </c>
      <c r="S246" s="13" t="str">
        <f ca="1">pricein</f>
        <v/>
      </c>
      <c r="T246" s="13" t="str">
        <f ca="1">priceout</f>
        <v/>
      </c>
      <c r="U246" s="16" t="str">
        <f t="shared" ca="1" si="67"/>
        <v/>
      </c>
      <c r="V246" s="16" t="str">
        <f t="shared" ca="1" si="74"/>
        <v/>
      </c>
      <c r="W246" s="16" t="str">
        <f t="shared" ca="1" si="75"/>
        <v/>
      </c>
      <c r="X246" s="16">
        <f t="shared" ca="1" si="76"/>
        <v>0.84848821972609301</v>
      </c>
      <c r="Y246" s="16"/>
      <c r="Z246" s="13" t="str">
        <f ca="1">priceincross</f>
        <v/>
      </c>
      <c r="AA246" s="13" t="str">
        <f ca="1">priceoutcross</f>
        <v/>
      </c>
      <c r="AB246" s="13" t="str">
        <f t="shared" ca="1" si="68"/>
        <v/>
      </c>
      <c r="AC246" s="13" t="str">
        <f t="shared" ca="1" si="77"/>
        <v/>
      </c>
      <c r="AD246" s="13" t="str">
        <f t="shared" ca="1" si="78"/>
        <v/>
      </c>
      <c r="AE246" s="13">
        <f t="shared" ca="1" si="79"/>
        <v>0.90089715826225325</v>
      </c>
      <c r="AG246" s="32">
        <f ca="1">IF(ROW(data!B246)&gt;fib+1,MIN(OFFSET(data!B246,0,0,-fib,1)),"")</f>
        <v>11.19</v>
      </c>
      <c r="AH246" s="32">
        <f ca="1">IF(ROW(data!B246)&gt;fib+1,MAX(OFFSET(data!B246,0,0,-fib,1)),"")</f>
        <v>16.190000000000001</v>
      </c>
      <c r="AI246" s="32">
        <f t="shared" ca="1" si="69"/>
        <v>5.0000000000000018</v>
      </c>
      <c r="AJ246" s="31">
        <f t="shared" ca="1" si="70"/>
        <v>12.37</v>
      </c>
      <c r="AK246" s="31">
        <f t="shared" ca="1" si="71"/>
        <v>13.1</v>
      </c>
      <c r="AL246" s="31">
        <f t="shared" ca="1" si="72"/>
        <v>13.690000000000001</v>
      </c>
      <c r="AM246" s="31">
        <f t="shared" ca="1" si="73"/>
        <v>14.280000000000001</v>
      </c>
      <c r="AO246" s="32">
        <f t="shared" ca="1" si="80"/>
        <v>0</v>
      </c>
      <c r="AP246" s="32">
        <f t="shared" ca="1" si="81"/>
        <v>0.17856674583274446</v>
      </c>
      <c r="AQ246" s="32">
        <f t="shared" ca="1" si="82"/>
        <v>0</v>
      </c>
      <c r="AR246" s="32">
        <f t="shared" ca="1" si="83"/>
        <v>0.11000461132423478</v>
      </c>
    </row>
    <row r="247" spans="1:44">
      <c r="A247" s="10">
        <v>37245</v>
      </c>
      <c r="B247" s="11">
        <f ca="1">IF(ROW(data!B247)&gt;singleSMA,AVERAGE(OFFSET(data!B247,0,0,-singleSMA,1)),"")</f>
        <v>13.689700000000009</v>
      </c>
      <c r="C247" s="11" t="str">
        <f ca="1">IF(ROW(data!B245)&gt;singleSMA+2,IF(SIGN(data!B246-indicators!B246)&lt;&gt;SIGN(data!B245-indicators!B245),IF(SIGN(data!B246-indicators!B246)&gt;0,"BUY","SELL"),""),"")</f>
        <v/>
      </c>
      <c r="D247" s="11">
        <f ca="1">IF(ROW(data!B247)&gt;fastSMA,AVERAGE(OFFSET(data!B247,0,0,-fastSMA,1)),"")</f>
        <v>13.326499999999999</v>
      </c>
      <c r="E247" s="11">
        <f ca="1">IF(ROW(data!B247)&gt;slowSMA,AVERAGE(OFFSET(data!B247,0,0,-slowSMA,1)),"")</f>
        <v>13.689700000000009</v>
      </c>
      <c r="F247" s="11" t="str">
        <f ca="1">IF(ROW(data!B247)&gt;MAX(fastSMA,slowSMA)+2,IF(SIGN(D246-E246)&lt;&gt;SIGN(D245-E245),IF(SIGN(D246-E246)&gt;0,"BUY","SELL"),""),"")</f>
        <v/>
      </c>
      <c r="G247" s="11"/>
      <c r="H247" s="11">
        <f>(data!B247/data!B246)-1</f>
        <v>-1.5695067264574036E-2</v>
      </c>
      <c r="I247" s="11">
        <f t="shared" si="63"/>
        <v>0</v>
      </c>
      <c r="J247" s="11">
        <f t="shared" si="64"/>
        <v>1.5695067264574036E-2</v>
      </c>
      <c r="K247" s="11">
        <f ca="1">IF(ROW(data!B247)&gt;rsi+1,100-100/(1+AVERAGE(OFFSET(I247,0,0,-rsi,1))/AVERAGE(OFFSET(J247,0,0,-rsi,1))),"")</f>
        <v>46.387463146470587</v>
      </c>
      <c r="L247" s="11"/>
      <c r="M247" s="11">
        <f t="shared" si="65"/>
        <v>0.98430493273542596</v>
      </c>
      <c r="N247" s="11">
        <f t="shared" ca="1" si="66"/>
        <v>0.98210290827740476</v>
      </c>
      <c r="S247" s="13" t="str">
        <f ca="1">pricein</f>
        <v/>
      </c>
      <c r="T247" s="13" t="str">
        <f ca="1">priceout</f>
        <v/>
      </c>
      <c r="U247" s="16" t="str">
        <f t="shared" ca="1" si="67"/>
        <v/>
      </c>
      <c r="V247" s="16" t="str">
        <f t="shared" ca="1" si="74"/>
        <v/>
      </c>
      <c r="W247" s="16" t="str">
        <f t="shared" ca="1" si="75"/>
        <v/>
      </c>
      <c r="X247" s="16">
        <f t="shared" ca="1" si="76"/>
        <v>0.84848821972609301</v>
      </c>
      <c r="Y247" s="16"/>
      <c r="Z247" s="13" t="str">
        <f ca="1">priceincross</f>
        <v/>
      </c>
      <c r="AA247" s="13" t="str">
        <f ca="1">priceoutcross</f>
        <v/>
      </c>
      <c r="AB247" s="13" t="str">
        <f t="shared" ca="1" si="68"/>
        <v/>
      </c>
      <c r="AC247" s="13" t="str">
        <f t="shared" ca="1" si="77"/>
        <v/>
      </c>
      <c r="AD247" s="13" t="str">
        <f t="shared" ca="1" si="78"/>
        <v/>
      </c>
      <c r="AE247" s="13">
        <f t="shared" ca="1" si="79"/>
        <v>0.90089715826225325</v>
      </c>
      <c r="AG247" s="32">
        <f ca="1">IF(ROW(data!B247)&gt;fib+1,MIN(OFFSET(data!B247,0,0,-fib,1)),"")</f>
        <v>11.19</v>
      </c>
      <c r="AH247" s="32">
        <f ca="1">IF(ROW(data!B247)&gt;fib+1,MAX(OFFSET(data!B247,0,0,-fib,1)),"")</f>
        <v>16.190000000000001</v>
      </c>
      <c r="AI247" s="32">
        <f t="shared" ca="1" si="69"/>
        <v>5.0000000000000018</v>
      </c>
      <c r="AJ247" s="31">
        <f t="shared" ca="1" si="70"/>
        <v>12.37</v>
      </c>
      <c r="AK247" s="31">
        <f t="shared" ca="1" si="71"/>
        <v>13.1</v>
      </c>
      <c r="AL247" s="31">
        <f t="shared" ca="1" si="72"/>
        <v>13.690000000000001</v>
      </c>
      <c r="AM247" s="31">
        <f t="shared" ca="1" si="73"/>
        <v>14.280000000000001</v>
      </c>
      <c r="AO247" s="32">
        <f t="shared" ca="1" si="80"/>
        <v>0</v>
      </c>
      <c r="AP247" s="32">
        <f t="shared" ca="1" si="81"/>
        <v>0.17856674583274446</v>
      </c>
      <c r="AQ247" s="32">
        <f t="shared" ca="1" si="82"/>
        <v>0</v>
      </c>
      <c r="AR247" s="32">
        <f t="shared" ca="1" si="83"/>
        <v>0.11000461132423478</v>
      </c>
    </row>
    <row r="248" spans="1:44">
      <c r="A248" s="10">
        <v>37246</v>
      </c>
      <c r="B248" s="11">
        <f ca="1">IF(ROW(data!B248)&gt;singleSMA,AVERAGE(OFFSET(data!B248,0,0,-singleSMA,1)),"")</f>
        <v>13.663900000000011</v>
      </c>
      <c r="C248" s="11" t="str">
        <f ca="1">IF(ROW(data!B246)&gt;singleSMA+2,IF(SIGN(data!B247-indicators!B247)&lt;&gt;SIGN(data!B246-indicators!B246),IF(SIGN(data!B247-indicators!B247)&gt;0,"BUY","SELL"),""),"")</f>
        <v/>
      </c>
      <c r="D248" s="11">
        <f ca="1">IF(ROW(data!B248)&gt;fastSMA,AVERAGE(OFFSET(data!B248,0,0,-fastSMA,1)),"")</f>
        <v>13.3315</v>
      </c>
      <c r="E248" s="11">
        <f ca="1">IF(ROW(data!B248)&gt;slowSMA,AVERAGE(OFFSET(data!B248,0,0,-slowSMA,1)),"")</f>
        <v>13.663900000000011</v>
      </c>
      <c r="F248" s="11" t="str">
        <f ca="1">IF(ROW(data!B248)&gt;MAX(fastSMA,slowSMA)+2,IF(SIGN(D247-E247)&lt;&gt;SIGN(D246-E246),IF(SIGN(D247-E247)&gt;0,"BUY","SELL"),""),"")</f>
        <v/>
      </c>
      <c r="G248" s="11"/>
      <c r="H248" s="11">
        <f>(data!B248/data!B247)-1</f>
        <v>1.5186028853455547E-3</v>
      </c>
      <c r="I248" s="11">
        <f t="shared" si="63"/>
        <v>1.5186028853455547E-3</v>
      </c>
      <c r="J248" s="11">
        <f t="shared" si="64"/>
        <v>0</v>
      </c>
      <c r="K248" s="11">
        <f ca="1">IF(ROW(data!B248)&gt;rsi+1,100-100/(1+AVERAGE(OFFSET(I248,0,0,-rsi,1))/AVERAGE(OFFSET(J248,0,0,-rsi,1))),"")</f>
        <v>52.328116937224159</v>
      </c>
      <c r="L248" s="11"/>
      <c r="M248" s="11">
        <f t="shared" si="65"/>
        <v>1.0015186028853456</v>
      </c>
      <c r="N248" s="11">
        <f t="shared" ca="1" si="66"/>
        <v>1.0076394194041254</v>
      </c>
      <c r="S248" s="13" t="str">
        <f ca="1">pricein</f>
        <v/>
      </c>
      <c r="T248" s="13" t="str">
        <f ca="1">priceout</f>
        <v/>
      </c>
      <c r="U248" s="16" t="str">
        <f t="shared" ca="1" si="67"/>
        <v/>
      </c>
      <c r="V248" s="16" t="str">
        <f t="shared" ca="1" si="74"/>
        <v/>
      </c>
      <c r="W248" s="16" t="str">
        <f t="shared" ca="1" si="75"/>
        <v/>
      </c>
      <c r="X248" s="16">
        <f t="shared" ca="1" si="76"/>
        <v>0.84848821972609301</v>
      </c>
      <c r="Y248" s="16"/>
      <c r="Z248" s="13" t="str">
        <f ca="1">priceincross</f>
        <v/>
      </c>
      <c r="AA248" s="13" t="str">
        <f ca="1">priceoutcross</f>
        <v/>
      </c>
      <c r="AB248" s="13" t="str">
        <f t="shared" ca="1" si="68"/>
        <v/>
      </c>
      <c r="AC248" s="13" t="str">
        <f t="shared" ca="1" si="77"/>
        <v/>
      </c>
      <c r="AD248" s="13" t="str">
        <f t="shared" ca="1" si="78"/>
        <v/>
      </c>
      <c r="AE248" s="13">
        <f t="shared" ca="1" si="79"/>
        <v>0.90089715826225325</v>
      </c>
      <c r="AG248" s="32">
        <f ca="1">IF(ROW(data!B248)&gt;fib+1,MIN(OFFSET(data!B248,0,0,-fib,1)),"")</f>
        <v>11.19</v>
      </c>
      <c r="AH248" s="32">
        <f ca="1">IF(ROW(data!B248)&gt;fib+1,MAX(OFFSET(data!B248,0,0,-fib,1)),"")</f>
        <v>16.190000000000001</v>
      </c>
      <c r="AI248" s="32">
        <f t="shared" ca="1" si="69"/>
        <v>5.0000000000000018</v>
      </c>
      <c r="AJ248" s="31">
        <f t="shared" ca="1" si="70"/>
        <v>12.37</v>
      </c>
      <c r="AK248" s="31">
        <f t="shared" ca="1" si="71"/>
        <v>13.1</v>
      </c>
      <c r="AL248" s="31">
        <f t="shared" ca="1" si="72"/>
        <v>13.690000000000001</v>
      </c>
      <c r="AM248" s="31">
        <f t="shared" ca="1" si="73"/>
        <v>14.280000000000001</v>
      </c>
      <c r="AO248" s="32">
        <f t="shared" ca="1" si="80"/>
        <v>0</v>
      </c>
      <c r="AP248" s="32">
        <f t="shared" ca="1" si="81"/>
        <v>0.17856674583274446</v>
      </c>
      <c r="AQ248" s="32">
        <f t="shared" ca="1" si="82"/>
        <v>0</v>
      </c>
      <c r="AR248" s="32">
        <f t="shared" ca="1" si="83"/>
        <v>0.11000461132423478</v>
      </c>
    </row>
    <row r="249" spans="1:44">
      <c r="A249" s="10">
        <v>37249</v>
      </c>
      <c r="B249" s="11">
        <f ca="1">IF(ROW(data!B249)&gt;singleSMA,AVERAGE(OFFSET(data!B249,0,0,-singleSMA,1)),"")</f>
        <v>13.634100000000011</v>
      </c>
      <c r="C249" s="11" t="str">
        <f ca="1">IF(ROW(data!B247)&gt;singleSMA+2,IF(SIGN(data!B248-indicators!B248)&lt;&gt;SIGN(data!B247-indicators!B247),IF(SIGN(data!B248-indicators!B248)&gt;0,"BUY","SELL"),""),"")</f>
        <v/>
      </c>
      <c r="D249" s="11">
        <f ca="1">IF(ROW(data!B249)&gt;fastSMA,AVERAGE(OFFSET(data!B249,0,0,-fastSMA,1)),"")</f>
        <v>13.336499999999997</v>
      </c>
      <c r="E249" s="11">
        <f ca="1">IF(ROW(data!B249)&gt;slowSMA,AVERAGE(OFFSET(data!B249,0,0,-slowSMA,1)),"")</f>
        <v>13.634100000000011</v>
      </c>
      <c r="F249" s="11" t="str">
        <f ca="1">IF(ROW(data!B249)&gt;MAX(fastSMA,slowSMA)+2,IF(SIGN(D248-E248)&lt;&gt;SIGN(D247-E247),IF(SIGN(D248-E248)&gt;0,"BUY","SELL"),""),"")</f>
        <v/>
      </c>
      <c r="G249" s="11"/>
      <c r="H249" s="11">
        <f>(data!B249/data!B248)-1</f>
        <v>-7.5815011372248886E-4</v>
      </c>
      <c r="I249" s="11">
        <f t="shared" si="63"/>
        <v>0</v>
      </c>
      <c r="J249" s="11">
        <f t="shared" si="64"/>
        <v>7.5815011372248886E-4</v>
      </c>
      <c r="K249" s="11">
        <f ca="1">IF(ROW(data!B249)&gt;rsi+1,100-100/(1+AVERAGE(OFFSET(I249,0,0,-rsi,1))/AVERAGE(OFFSET(J249,0,0,-rsi,1))),"")</f>
        <v>52.329632077933013</v>
      </c>
      <c r="L249" s="11"/>
      <c r="M249" s="11">
        <f t="shared" si="65"/>
        <v>0.99924184988627751</v>
      </c>
      <c r="N249" s="11">
        <f t="shared" ca="1" si="66"/>
        <v>1.0076452599388386</v>
      </c>
      <c r="S249" s="13" t="str">
        <f ca="1">pricein</f>
        <v/>
      </c>
      <c r="T249" s="13" t="str">
        <f ca="1">priceout</f>
        <v/>
      </c>
      <c r="U249" s="16" t="str">
        <f t="shared" ca="1" si="67"/>
        <v/>
      </c>
      <c r="V249" s="16" t="str">
        <f t="shared" ca="1" si="74"/>
        <v/>
      </c>
      <c r="W249" s="16" t="str">
        <f t="shared" ca="1" si="75"/>
        <v/>
      </c>
      <c r="X249" s="16">
        <f t="shared" ca="1" si="76"/>
        <v>0.84848821972609301</v>
      </c>
      <c r="Y249" s="16"/>
      <c r="Z249" s="13" t="str">
        <f ca="1">priceincross</f>
        <v/>
      </c>
      <c r="AA249" s="13" t="str">
        <f ca="1">priceoutcross</f>
        <v/>
      </c>
      <c r="AB249" s="13" t="str">
        <f t="shared" ca="1" si="68"/>
        <v/>
      </c>
      <c r="AC249" s="13" t="str">
        <f t="shared" ca="1" si="77"/>
        <v/>
      </c>
      <c r="AD249" s="13" t="str">
        <f t="shared" ca="1" si="78"/>
        <v/>
      </c>
      <c r="AE249" s="13">
        <f t="shared" ca="1" si="79"/>
        <v>0.90089715826225325</v>
      </c>
      <c r="AG249" s="32">
        <f ca="1">IF(ROW(data!B249)&gt;fib+1,MIN(OFFSET(data!B249,0,0,-fib,1)),"")</f>
        <v>11.19</v>
      </c>
      <c r="AH249" s="32">
        <f ca="1">IF(ROW(data!B249)&gt;fib+1,MAX(OFFSET(data!B249,0,0,-fib,1)),"")</f>
        <v>16.190000000000001</v>
      </c>
      <c r="AI249" s="32">
        <f t="shared" ca="1" si="69"/>
        <v>5.0000000000000018</v>
      </c>
      <c r="AJ249" s="31">
        <f t="shared" ca="1" si="70"/>
        <v>12.37</v>
      </c>
      <c r="AK249" s="31">
        <f t="shared" ca="1" si="71"/>
        <v>13.1</v>
      </c>
      <c r="AL249" s="31">
        <f t="shared" ca="1" si="72"/>
        <v>13.690000000000001</v>
      </c>
      <c r="AM249" s="31">
        <f t="shared" ca="1" si="73"/>
        <v>14.280000000000001</v>
      </c>
      <c r="AO249" s="32">
        <f t="shared" ca="1" si="80"/>
        <v>0</v>
      </c>
      <c r="AP249" s="32">
        <f t="shared" ca="1" si="81"/>
        <v>0.17856674583274446</v>
      </c>
      <c r="AQ249" s="32">
        <f t="shared" ca="1" si="82"/>
        <v>0</v>
      </c>
      <c r="AR249" s="32">
        <f t="shared" ca="1" si="83"/>
        <v>0.11000461132423478</v>
      </c>
    </row>
    <row r="250" spans="1:44">
      <c r="A250" s="10">
        <v>37252</v>
      </c>
      <c r="B250" s="11">
        <f ca="1">IF(ROW(data!B250)&gt;singleSMA,AVERAGE(OFFSET(data!B250,0,0,-singleSMA,1)),"")</f>
        <v>13.60390000000001</v>
      </c>
      <c r="C250" s="11" t="str">
        <f ca="1">IF(ROW(data!B248)&gt;singleSMA+2,IF(SIGN(data!B249-indicators!B249)&lt;&gt;SIGN(data!B248-indicators!B248),IF(SIGN(data!B249-indicators!B249)&gt;0,"BUY","SELL"),""),"")</f>
        <v/>
      </c>
      <c r="D250" s="11">
        <f ca="1">IF(ROW(data!B250)&gt;fastSMA,AVERAGE(OFFSET(data!B250,0,0,-fastSMA,1)),"")</f>
        <v>13.329499999999999</v>
      </c>
      <c r="E250" s="11">
        <f ca="1">IF(ROW(data!B250)&gt;slowSMA,AVERAGE(OFFSET(data!B250,0,0,-slowSMA,1)),"")</f>
        <v>13.60390000000001</v>
      </c>
      <c r="F250" s="11" t="str">
        <f ca="1">IF(ROW(data!B250)&gt;MAX(fastSMA,slowSMA)+2,IF(SIGN(D249-E249)&lt;&gt;SIGN(D248-E248),IF(SIGN(D249-E249)&gt;0,"BUY","SELL"),""),"")</f>
        <v/>
      </c>
      <c r="G250" s="11"/>
      <c r="H250" s="11">
        <f>(data!B250/data!B249)-1</f>
        <v>-7.587253414264028E-4</v>
      </c>
      <c r="I250" s="11">
        <f t="shared" si="63"/>
        <v>0</v>
      </c>
      <c r="J250" s="11">
        <f t="shared" si="64"/>
        <v>7.587253414264028E-4</v>
      </c>
      <c r="K250" s="11">
        <f ca="1">IF(ROW(data!B250)&gt;rsi+1,100-100/(1+AVERAGE(OFFSET(I250,0,0,-rsi,1))/AVERAGE(OFFSET(J250,0,0,-rsi,1))),"")</f>
        <v>47.537511985712108</v>
      </c>
      <c r="L250" s="11"/>
      <c r="M250" s="11">
        <f t="shared" si="65"/>
        <v>0.9992412746585736</v>
      </c>
      <c r="N250" s="11">
        <f t="shared" ca="1" si="66"/>
        <v>0.98948159278737779</v>
      </c>
      <c r="S250" s="13" t="str">
        <f ca="1">pricein</f>
        <v/>
      </c>
      <c r="T250" s="13" t="str">
        <f ca="1">priceout</f>
        <v/>
      </c>
      <c r="U250" s="16" t="str">
        <f t="shared" ca="1" si="67"/>
        <v/>
      </c>
      <c r="V250" s="16" t="str">
        <f t="shared" ca="1" si="74"/>
        <v/>
      </c>
      <c r="W250" s="16" t="str">
        <f t="shared" ca="1" si="75"/>
        <v/>
      </c>
      <c r="X250" s="16">
        <f t="shared" ca="1" si="76"/>
        <v>0.84848821972609301</v>
      </c>
      <c r="Y250" s="16"/>
      <c r="Z250" s="13" t="str">
        <f ca="1">priceincross</f>
        <v/>
      </c>
      <c r="AA250" s="13" t="str">
        <f ca="1">priceoutcross</f>
        <v/>
      </c>
      <c r="AB250" s="13" t="str">
        <f t="shared" ca="1" si="68"/>
        <v/>
      </c>
      <c r="AC250" s="13" t="str">
        <f t="shared" ca="1" si="77"/>
        <v/>
      </c>
      <c r="AD250" s="13" t="str">
        <f t="shared" ca="1" si="78"/>
        <v/>
      </c>
      <c r="AE250" s="13">
        <f t="shared" ca="1" si="79"/>
        <v>0.90089715826225325</v>
      </c>
      <c r="AG250" s="32">
        <f ca="1">IF(ROW(data!B250)&gt;fib+1,MIN(OFFSET(data!B250,0,0,-fib,1)),"")</f>
        <v>11.19</v>
      </c>
      <c r="AH250" s="32">
        <f ca="1">IF(ROW(data!B250)&gt;fib+1,MAX(OFFSET(data!B250,0,0,-fib,1)),"")</f>
        <v>16.079999999999998</v>
      </c>
      <c r="AI250" s="32">
        <f t="shared" ca="1" si="69"/>
        <v>4.8899999999999988</v>
      </c>
      <c r="AJ250" s="31">
        <f t="shared" ca="1" si="70"/>
        <v>12.34404</v>
      </c>
      <c r="AK250" s="31">
        <f t="shared" ca="1" si="71"/>
        <v>13.057979999999999</v>
      </c>
      <c r="AL250" s="31">
        <f t="shared" ca="1" si="72"/>
        <v>13.634999999999998</v>
      </c>
      <c r="AM250" s="31">
        <f t="shared" ca="1" si="73"/>
        <v>14.212019999999999</v>
      </c>
      <c r="AO250" s="32">
        <f t="shared" ca="1" si="80"/>
        <v>0</v>
      </c>
      <c r="AP250" s="32">
        <f t="shared" ca="1" si="81"/>
        <v>0.17856674583274446</v>
      </c>
      <c r="AQ250" s="32">
        <f t="shared" ca="1" si="82"/>
        <v>0</v>
      </c>
      <c r="AR250" s="32">
        <f t="shared" ca="1" si="83"/>
        <v>0.11000461132423478</v>
      </c>
    </row>
    <row r="251" spans="1:44">
      <c r="A251" s="10">
        <v>37253</v>
      </c>
      <c r="B251" s="11">
        <f ca="1">IF(ROW(data!B251)&gt;singleSMA,AVERAGE(OFFSET(data!B251,0,0,-singleSMA,1)),"")</f>
        <v>13.582100000000011</v>
      </c>
      <c r="C251" s="11" t="str">
        <f ca="1">IF(ROW(data!B249)&gt;singleSMA+2,IF(SIGN(data!B250-indicators!B250)&lt;&gt;SIGN(data!B249-indicators!B249),IF(SIGN(data!B250-indicators!B250)&gt;0,"BUY","SELL"),""),"")</f>
        <v/>
      </c>
      <c r="D251" s="11">
        <f ca="1">IF(ROW(data!B251)&gt;fastSMA,AVERAGE(OFFSET(data!B251,0,0,-fastSMA,1)),"")</f>
        <v>13.3125</v>
      </c>
      <c r="E251" s="11">
        <f ca="1">IF(ROW(data!B251)&gt;slowSMA,AVERAGE(OFFSET(data!B251,0,0,-slowSMA,1)),"")</f>
        <v>13.582100000000011</v>
      </c>
      <c r="F251" s="11" t="str">
        <f ca="1">IF(ROW(data!B251)&gt;MAX(fastSMA,slowSMA)+2,IF(SIGN(D250-E250)&lt;&gt;SIGN(D249-E249),IF(SIGN(D250-E250)&gt;0,"BUY","SELL"),""),"")</f>
        <v/>
      </c>
      <c r="G251" s="11"/>
      <c r="H251" s="11">
        <f>(data!B251/data!B250)-1</f>
        <v>-3.0372057706908873E-3</v>
      </c>
      <c r="I251" s="11">
        <f t="shared" si="63"/>
        <v>0</v>
      </c>
      <c r="J251" s="11">
        <f t="shared" si="64"/>
        <v>3.0372057706908873E-3</v>
      </c>
      <c r="K251" s="11">
        <f ca="1">IF(ROW(data!B251)&gt;rsi+1,100-100/(1+AVERAGE(OFFSET(I251,0,0,-rsi,1))/AVERAGE(OFFSET(J251,0,0,-rsi,1))),"")</f>
        <v>43.088964678298979</v>
      </c>
      <c r="L251" s="11"/>
      <c r="M251" s="11">
        <f t="shared" si="65"/>
        <v>0.99696279422930911</v>
      </c>
      <c r="N251" s="11">
        <f t="shared" ca="1" si="66"/>
        <v>0.97475872308834433</v>
      </c>
      <c r="S251" s="13" t="str">
        <f ca="1">pricein</f>
        <v/>
      </c>
      <c r="T251" s="13" t="str">
        <f ca="1">priceout</f>
        <v/>
      </c>
      <c r="U251" s="16" t="str">
        <f t="shared" ca="1" si="67"/>
        <v/>
      </c>
      <c r="V251" s="16" t="str">
        <f t="shared" ca="1" si="74"/>
        <v/>
      </c>
      <c r="W251" s="16" t="str">
        <f t="shared" ca="1" si="75"/>
        <v/>
      </c>
      <c r="X251" s="16">
        <f t="shared" ca="1" si="76"/>
        <v>0.84848821972609301</v>
      </c>
      <c r="Y251" s="16"/>
      <c r="Z251" s="13" t="str">
        <f ca="1">priceincross</f>
        <v/>
      </c>
      <c r="AA251" s="13" t="str">
        <f ca="1">priceoutcross</f>
        <v/>
      </c>
      <c r="AB251" s="13" t="str">
        <f t="shared" ca="1" si="68"/>
        <v/>
      </c>
      <c r="AC251" s="13" t="str">
        <f t="shared" ca="1" si="77"/>
        <v/>
      </c>
      <c r="AD251" s="13" t="str">
        <f t="shared" ca="1" si="78"/>
        <v/>
      </c>
      <c r="AE251" s="13">
        <f t="shared" ca="1" si="79"/>
        <v>0.90089715826225325</v>
      </c>
      <c r="AG251" s="32">
        <f ca="1">IF(ROW(data!B251)&gt;fib+1,MIN(OFFSET(data!B251,0,0,-fib,1)),"")</f>
        <v>11.19</v>
      </c>
      <c r="AH251" s="32">
        <f ca="1">IF(ROW(data!B251)&gt;fib+1,MAX(OFFSET(data!B251,0,0,-fib,1)),"")</f>
        <v>16.079999999999998</v>
      </c>
      <c r="AI251" s="32">
        <f t="shared" ca="1" si="69"/>
        <v>4.8899999999999988</v>
      </c>
      <c r="AJ251" s="31">
        <f t="shared" ca="1" si="70"/>
        <v>12.34404</v>
      </c>
      <c r="AK251" s="31">
        <f t="shared" ca="1" si="71"/>
        <v>13.057979999999999</v>
      </c>
      <c r="AL251" s="31">
        <f t="shared" ca="1" si="72"/>
        <v>13.634999999999998</v>
      </c>
      <c r="AM251" s="31">
        <f t="shared" ca="1" si="73"/>
        <v>14.212019999999999</v>
      </c>
      <c r="AO251" s="32">
        <f t="shared" ca="1" si="80"/>
        <v>0</v>
      </c>
      <c r="AP251" s="32">
        <f t="shared" ca="1" si="81"/>
        <v>0.17856674583274446</v>
      </c>
      <c r="AQ251" s="32">
        <f t="shared" ca="1" si="82"/>
        <v>0</v>
      </c>
      <c r="AR251" s="32">
        <f t="shared" ca="1" si="83"/>
        <v>0.11000461132423478</v>
      </c>
    </row>
    <row r="252" spans="1:44">
      <c r="A252" s="10">
        <v>37258</v>
      </c>
      <c r="B252" s="11">
        <f ca="1">IF(ROW(data!B252)&gt;singleSMA,AVERAGE(OFFSET(data!B252,0,0,-singleSMA,1)),"")</f>
        <v>13.563500000000008</v>
      </c>
      <c r="C252" s="11" t="str">
        <f ca="1">IF(ROW(data!B250)&gt;singleSMA+2,IF(SIGN(data!B251-indicators!B251)&lt;&gt;SIGN(data!B250-indicators!B250),IF(SIGN(data!B251-indicators!B251)&gt;0,"BUY","SELL"),""),"")</f>
        <v/>
      </c>
      <c r="D252" s="11">
        <f ca="1">IF(ROW(data!B252)&gt;fastSMA,AVERAGE(OFFSET(data!B252,0,0,-fastSMA,1)),"")</f>
        <v>13.292999999999997</v>
      </c>
      <c r="E252" s="11">
        <f ca="1">IF(ROW(data!B252)&gt;slowSMA,AVERAGE(OFFSET(data!B252,0,0,-slowSMA,1)),"")</f>
        <v>13.563500000000008</v>
      </c>
      <c r="F252" s="11" t="str">
        <f ca="1">IF(ROW(data!B252)&gt;MAX(fastSMA,slowSMA)+2,IF(SIGN(D251-E251)&lt;&gt;SIGN(D250-E250),IF(SIGN(D251-E251)&gt;0,"BUY","SELL"),""),"")</f>
        <v/>
      </c>
      <c r="G252" s="11"/>
      <c r="H252" s="11">
        <f>(data!B252/data!B251)-1</f>
        <v>-3.8080731150038627E-3</v>
      </c>
      <c r="I252" s="11">
        <f t="shared" si="63"/>
        <v>0</v>
      </c>
      <c r="J252" s="11">
        <f t="shared" si="64"/>
        <v>3.8080731150038627E-3</v>
      </c>
      <c r="K252" s="11">
        <f ca="1">IF(ROW(data!B252)&gt;rsi+1,100-100/(1+AVERAGE(OFFSET(I252,0,0,-rsi,1))/AVERAGE(OFFSET(J252,0,0,-rsi,1))),"")</f>
        <v>42.167289219141978</v>
      </c>
      <c r="L252" s="11"/>
      <c r="M252" s="11">
        <f t="shared" si="65"/>
        <v>0.99619192688499614</v>
      </c>
      <c r="N252" s="11">
        <f t="shared" ca="1" si="66"/>
        <v>0.97104677060133615</v>
      </c>
      <c r="S252" s="13" t="str">
        <f ca="1">pricein</f>
        <v/>
      </c>
      <c r="T252" s="13" t="str">
        <f ca="1">priceout</f>
        <v/>
      </c>
      <c r="U252" s="16" t="str">
        <f t="shared" ca="1" si="67"/>
        <v/>
      </c>
      <c r="V252" s="16" t="str">
        <f t="shared" ca="1" si="74"/>
        <v/>
      </c>
      <c r="W252" s="16" t="str">
        <f t="shared" ca="1" si="75"/>
        <v/>
      </c>
      <c r="X252" s="16">
        <f t="shared" ca="1" si="76"/>
        <v>0.84848821972609301</v>
      </c>
      <c r="Y252" s="16"/>
      <c r="Z252" s="13" t="str">
        <f ca="1">priceincross</f>
        <v/>
      </c>
      <c r="AA252" s="13" t="str">
        <f ca="1">priceoutcross</f>
        <v/>
      </c>
      <c r="AB252" s="13" t="str">
        <f t="shared" ca="1" si="68"/>
        <v/>
      </c>
      <c r="AC252" s="13" t="str">
        <f t="shared" ca="1" si="77"/>
        <v/>
      </c>
      <c r="AD252" s="13" t="str">
        <f t="shared" ca="1" si="78"/>
        <v/>
      </c>
      <c r="AE252" s="13">
        <f t="shared" ca="1" si="79"/>
        <v>0.90089715826225325</v>
      </c>
      <c r="AG252" s="32">
        <f ca="1">IF(ROW(data!B252)&gt;fib+1,MIN(OFFSET(data!B252,0,0,-fib,1)),"")</f>
        <v>11.19</v>
      </c>
      <c r="AH252" s="32">
        <f ca="1">IF(ROW(data!B252)&gt;fib+1,MAX(OFFSET(data!B252,0,0,-fib,1)),"")</f>
        <v>16.079999999999998</v>
      </c>
      <c r="AI252" s="32">
        <f t="shared" ca="1" si="69"/>
        <v>4.8899999999999988</v>
      </c>
      <c r="AJ252" s="31">
        <f t="shared" ca="1" si="70"/>
        <v>12.34404</v>
      </c>
      <c r="AK252" s="31">
        <f t="shared" ca="1" si="71"/>
        <v>13.057979999999999</v>
      </c>
      <c r="AL252" s="31">
        <f t="shared" ca="1" si="72"/>
        <v>13.634999999999998</v>
      </c>
      <c r="AM252" s="31">
        <f t="shared" ca="1" si="73"/>
        <v>14.212019999999999</v>
      </c>
      <c r="AO252" s="32">
        <f t="shared" ca="1" si="80"/>
        <v>0</v>
      </c>
      <c r="AP252" s="32">
        <f t="shared" ca="1" si="81"/>
        <v>0.17856674583274446</v>
      </c>
      <c r="AQ252" s="32">
        <f t="shared" ca="1" si="82"/>
        <v>0</v>
      </c>
      <c r="AR252" s="32">
        <f t="shared" ca="1" si="83"/>
        <v>0.11000461132423478</v>
      </c>
    </row>
    <row r="253" spans="1:44">
      <c r="A253" s="10">
        <v>37259</v>
      </c>
      <c r="B253" s="11">
        <f ca="1">IF(ROW(data!B253)&gt;singleSMA,AVERAGE(OFFSET(data!B253,0,0,-singleSMA,1)),"")</f>
        <v>13.54460000000001</v>
      </c>
      <c r="C253" s="11" t="str">
        <f ca="1">IF(ROW(data!B251)&gt;singleSMA+2,IF(SIGN(data!B252-indicators!B252)&lt;&gt;SIGN(data!B251-indicators!B251),IF(SIGN(data!B252-indicators!B252)&gt;0,"BUY","SELL"),""),"")</f>
        <v/>
      </c>
      <c r="D253" s="11">
        <f ca="1">IF(ROW(data!B253)&gt;fastSMA,AVERAGE(OFFSET(data!B253,0,0,-fastSMA,1)),"")</f>
        <v>13.271999999999997</v>
      </c>
      <c r="E253" s="11">
        <f ca="1">IF(ROW(data!B253)&gt;slowSMA,AVERAGE(OFFSET(data!B253,0,0,-slowSMA,1)),"")</f>
        <v>13.54460000000001</v>
      </c>
      <c r="F253" s="11" t="str">
        <f ca="1">IF(ROW(data!B253)&gt;MAX(fastSMA,slowSMA)+2,IF(SIGN(D252-E252)&lt;&gt;SIGN(D251-E251),IF(SIGN(D252-E252)&gt;0,"BUY","SELL"),""),"")</f>
        <v/>
      </c>
      <c r="G253" s="11"/>
      <c r="H253" s="11">
        <f>(data!B253/data!B252)-1</f>
        <v>-2.2935779816513069E-3</v>
      </c>
      <c r="I253" s="11">
        <f t="shared" si="63"/>
        <v>0</v>
      </c>
      <c r="J253" s="11">
        <f t="shared" si="64"/>
        <v>2.2935779816513069E-3</v>
      </c>
      <c r="K253" s="11">
        <f ca="1">IF(ROW(data!B253)&gt;rsi+1,100-100/(1+AVERAGE(OFFSET(I253,0,0,-rsi,1))/AVERAGE(OFFSET(J253,0,0,-rsi,1))),"")</f>
        <v>41.630953702500669</v>
      </c>
      <c r="L253" s="11"/>
      <c r="M253" s="11">
        <f t="shared" si="65"/>
        <v>0.99770642201834869</v>
      </c>
      <c r="N253" s="11">
        <f t="shared" ca="1" si="66"/>
        <v>0.96881959910913129</v>
      </c>
      <c r="S253" s="13" t="str">
        <f ca="1">pricein</f>
        <v/>
      </c>
      <c r="T253" s="13" t="str">
        <f ca="1">priceout</f>
        <v/>
      </c>
      <c r="U253" s="16" t="str">
        <f t="shared" ca="1" si="67"/>
        <v/>
      </c>
      <c r="V253" s="16" t="str">
        <f t="shared" ca="1" si="74"/>
        <v/>
      </c>
      <c r="W253" s="16" t="str">
        <f t="shared" ca="1" si="75"/>
        <v/>
      </c>
      <c r="X253" s="16">
        <f t="shared" ca="1" si="76"/>
        <v>0.84848821972609301</v>
      </c>
      <c r="Y253" s="16"/>
      <c r="Z253" s="13" t="str">
        <f ca="1">priceincross</f>
        <v/>
      </c>
      <c r="AA253" s="13" t="str">
        <f ca="1">priceoutcross</f>
        <v/>
      </c>
      <c r="AB253" s="13" t="str">
        <f t="shared" ca="1" si="68"/>
        <v/>
      </c>
      <c r="AC253" s="13" t="str">
        <f t="shared" ca="1" si="77"/>
        <v/>
      </c>
      <c r="AD253" s="13" t="str">
        <f t="shared" ca="1" si="78"/>
        <v/>
      </c>
      <c r="AE253" s="13">
        <f t="shared" ca="1" si="79"/>
        <v>0.90089715826225325</v>
      </c>
      <c r="AG253" s="32">
        <f ca="1">IF(ROW(data!B253)&gt;fib+1,MIN(OFFSET(data!B253,0,0,-fib,1)),"")</f>
        <v>11.19</v>
      </c>
      <c r="AH253" s="32">
        <f ca="1">IF(ROW(data!B253)&gt;fib+1,MAX(OFFSET(data!B253,0,0,-fib,1)),"")</f>
        <v>16.079999999999998</v>
      </c>
      <c r="AI253" s="32">
        <f t="shared" ca="1" si="69"/>
        <v>4.8899999999999988</v>
      </c>
      <c r="AJ253" s="31">
        <f t="shared" ca="1" si="70"/>
        <v>12.34404</v>
      </c>
      <c r="AK253" s="31">
        <f t="shared" ca="1" si="71"/>
        <v>13.057979999999999</v>
      </c>
      <c r="AL253" s="31">
        <f t="shared" ca="1" si="72"/>
        <v>13.634999999999998</v>
      </c>
      <c r="AM253" s="31">
        <f t="shared" ca="1" si="73"/>
        <v>14.212019999999999</v>
      </c>
      <c r="AO253" s="32">
        <f t="shared" ca="1" si="80"/>
        <v>0</v>
      </c>
      <c r="AP253" s="32">
        <f t="shared" ca="1" si="81"/>
        <v>0.17856674583274446</v>
      </c>
      <c r="AQ253" s="32">
        <f t="shared" ca="1" si="82"/>
        <v>0</v>
      </c>
      <c r="AR253" s="32">
        <f t="shared" ca="1" si="83"/>
        <v>0.11000461132423478</v>
      </c>
    </row>
    <row r="254" spans="1:44">
      <c r="A254" s="10">
        <v>37260</v>
      </c>
      <c r="B254" s="11">
        <f ca="1">IF(ROW(data!B254)&gt;singleSMA,AVERAGE(OFFSET(data!B254,0,0,-singleSMA,1)),"")</f>
        <v>13.528200000000009</v>
      </c>
      <c r="C254" s="11" t="str">
        <f ca="1">IF(ROW(data!B252)&gt;singleSMA+2,IF(SIGN(data!B253-indicators!B253)&lt;&gt;SIGN(data!B252-indicators!B252),IF(SIGN(data!B253-indicators!B253)&gt;0,"BUY","SELL"),""),"")</f>
        <v/>
      </c>
      <c r="D254" s="11">
        <f ca="1">IF(ROW(data!B254)&gt;fastSMA,AVERAGE(OFFSET(data!B254,0,0,-fastSMA,1)),"")</f>
        <v>13.244999999999999</v>
      </c>
      <c r="E254" s="11">
        <f ca="1">IF(ROW(data!B254)&gt;slowSMA,AVERAGE(OFFSET(data!B254,0,0,-slowSMA,1)),"")</f>
        <v>13.528200000000009</v>
      </c>
      <c r="F254" s="11" t="str">
        <f ca="1">IF(ROW(data!B254)&gt;MAX(fastSMA,slowSMA)+2,IF(SIGN(D253-E253)&lt;&gt;SIGN(D252-E252),IF(SIGN(D253-E253)&gt;0,"BUY","SELL"),""),"")</f>
        <v/>
      </c>
      <c r="G254" s="11"/>
      <c r="H254" s="11">
        <f>(data!B254/data!B253)-1</f>
        <v>5.3639846743294139E-3</v>
      </c>
      <c r="I254" s="11">
        <f t="shared" si="63"/>
        <v>5.3639846743294139E-3</v>
      </c>
      <c r="J254" s="11">
        <f t="shared" si="64"/>
        <v>0</v>
      </c>
      <c r="K254" s="11">
        <f ca="1">IF(ROW(data!B254)&gt;rsi+1,100-100/(1+AVERAGE(OFFSET(I254,0,0,-rsi,1))/AVERAGE(OFFSET(J254,0,0,-rsi,1))),"")</f>
        <v>38.657281422988248</v>
      </c>
      <c r="L254" s="11"/>
      <c r="M254" s="11">
        <f t="shared" si="65"/>
        <v>1.0053639846743294</v>
      </c>
      <c r="N254" s="11">
        <f t="shared" ca="1" si="66"/>
        <v>0.96046852122986848</v>
      </c>
      <c r="S254" s="13" t="str">
        <f ca="1">pricein</f>
        <v/>
      </c>
      <c r="T254" s="13" t="str">
        <f ca="1">priceout</f>
        <v/>
      </c>
      <c r="U254" s="16" t="str">
        <f t="shared" ca="1" si="67"/>
        <v/>
      </c>
      <c r="V254" s="16" t="str">
        <f t="shared" ca="1" si="74"/>
        <v/>
      </c>
      <c r="W254" s="16" t="str">
        <f t="shared" ca="1" si="75"/>
        <v/>
      </c>
      <c r="X254" s="16">
        <f t="shared" ca="1" si="76"/>
        <v>0.84848821972609301</v>
      </c>
      <c r="Y254" s="16"/>
      <c r="Z254" s="13" t="str">
        <f ca="1">priceincross</f>
        <v/>
      </c>
      <c r="AA254" s="13" t="str">
        <f ca="1">priceoutcross</f>
        <v/>
      </c>
      <c r="AB254" s="13" t="str">
        <f t="shared" ca="1" si="68"/>
        <v/>
      </c>
      <c r="AC254" s="13" t="str">
        <f t="shared" ca="1" si="77"/>
        <v/>
      </c>
      <c r="AD254" s="13" t="str">
        <f t="shared" ca="1" si="78"/>
        <v/>
      </c>
      <c r="AE254" s="13">
        <f t="shared" ca="1" si="79"/>
        <v>0.90089715826225325</v>
      </c>
      <c r="AG254" s="32">
        <f ca="1">IF(ROW(data!B254)&gt;fib+1,MIN(OFFSET(data!B254,0,0,-fib,1)),"")</f>
        <v>11.19</v>
      </c>
      <c r="AH254" s="32">
        <f ca="1">IF(ROW(data!B254)&gt;fib+1,MAX(OFFSET(data!B254,0,0,-fib,1)),"")</f>
        <v>16.079999999999998</v>
      </c>
      <c r="AI254" s="32">
        <f t="shared" ca="1" si="69"/>
        <v>4.8899999999999988</v>
      </c>
      <c r="AJ254" s="31">
        <f t="shared" ca="1" si="70"/>
        <v>12.34404</v>
      </c>
      <c r="AK254" s="31">
        <f t="shared" ca="1" si="71"/>
        <v>13.057979999999999</v>
      </c>
      <c r="AL254" s="31">
        <f t="shared" ca="1" si="72"/>
        <v>13.634999999999998</v>
      </c>
      <c r="AM254" s="31">
        <f t="shared" ca="1" si="73"/>
        <v>14.212019999999999</v>
      </c>
      <c r="AO254" s="32">
        <f t="shared" ca="1" si="80"/>
        <v>0</v>
      </c>
      <c r="AP254" s="32">
        <f t="shared" ca="1" si="81"/>
        <v>0.17856674583274446</v>
      </c>
      <c r="AQ254" s="32">
        <f t="shared" ca="1" si="82"/>
        <v>0</v>
      </c>
      <c r="AR254" s="32">
        <f t="shared" ca="1" si="83"/>
        <v>0.11000461132423478</v>
      </c>
    </row>
    <row r="255" spans="1:44">
      <c r="A255" s="10">
        <v>37263</v>
      </c>
      <c r="B255" s="11">
        <f ca="1">IF(ROW(data!B255)&gt;singleSMA,AVERAGE(OFFSET(data!B255,0,0,-singleSMA,1)),"")</f>
        <v>13.511200000000006</v>
      </c>
      <c r="C255" s="11" t="str">
        <f ca="1">IF(ROW(data!B253)&gt;singleSMA+2,IF(SIGN(data!B254-indicators!B254)&lt;&gt;SIGN(data!B253-indicators!B253),IF(SIGN(data!B254-indicators!B254)&gt;0,"BUY","SELL"),""),"")</f>
        <v/>
      </c>
      <c r="D255" s="11">
        <f ca="1">IF(ROW(data!B255)&gt;fastSMA,AVERAGE(OFFSET(data!B255,0,0,-fastSMA,1)),"")</f>
        <v>13.222</v>
      </c>
      <c r="E255" s="11">
        <f ca="1">IF(ROW(data!B255)&gt;slowSMA,AVERAGE(OFFSET(data!B255,0,0,-slowSMA,1)),"")</f>
        <v>13.511200000000006</v>
      </c>
      <c r="F255" s="11" t="str">
        <f ca="1">IF(ROW(data!B255)&gt;MAX(fastSMA,slowSMA)+2,IF(SIGN(D254-E254)&lt;&gt;SIGN(D253-E253),IF(SIGN(D254-E254)&gt;0,"BUY","SELL"),""),"")</f>
        <v/>
      </c>
      <c r="G255" s="11"/>
      <c r="H255" s="11">
        <f>(data!B255/data!B254)-1</f>
        <v>-1.5243902439023849E-3</v>
      </c>
      <c r="I255" s="11">
        <f t="shared" si="63"/>
        <v>0</v>
      </c>
      <c r="J255" s="11">
        <f t="shared" si="64"/>
        <v>1.5243902439023849E-3</v>
      </c>
      <c r="K255" s="11">
        <f ca="1">IF(ROW(data!B255)&gt;rsi+1,100-100/(1+AVERAGE(OFFSET(I255,0,0,-rsi,1))/AVERAGE(OFFSET(J255,0,0,-rsi,1))),"")</f>
        <v>40.008828015280969</v>
      </c>
      <c r="L255" s="11"/>
      <c r="M255" s="11">
        <f t="shared" si="65"/>
        <v>0.99847560975609762</v>
      </c>
      <c r="N255" s="11">
        <f t="shared" ca="1" si="66"/>
        <v>0.96607669616519176</v>
      </c>
      <c r="S255" s="13" t="str">
        <f ca="1">pricein</f>
        <v/>
      </c>
      <c r="T255" s="13" t="str">
        <f ca="1">priceout</f>
        <v/>
      </c>
      <c r="U255" s="16" t="str">
        <f t="shared" ca="1" si="67"/>
        <v/>
      </c>
      <c r="V255" s="16" t="str">
        <f t="shared" ca="1" si="74"/>
        <v/>
      </c>
      <c r="W255" s="16" t="str">
        <f t="shared" ca="1" si="75"/>
        <v/>
      </c>
      <c r="X255" s="16">
        <f t="shared" ca="1" si="76"/>
        <v>0.84848821972609301</v>
      </c>
      <c r="Y255" s="16"/>
      <c r="Z255" s="13" t="str">
        <f ca="1">priceincross</f>
        <v/>
      </c>
      <c r="AA255" s="13" t="str">
        <f ca="1">priceoutcross</f>
        <v/>
      </c>
      <c r="AB255" s="13" t="str">
        <f t="shared" ca="1" si="68"/>
        <v/>
      </c>
      <c r="AC255" s="13" t="str">
        <f t="shared" ca="1" si="77"/>
        <v/>
      </c>
      <c r="AD255" s="13" t="str">
        <f t="shared" ca="1" si="78"/>
        <v/>
      </c>
      <c r="AE255" s="13">
        <f t="shared" ca="1" si="79"/>
        <v>0.90089715826225325</v>
      </c>
      <c r="AG255" s="32">
        <f ca="1">IF(ROW(data!B255)&gt;fib+1,MIN(OFFSET(data!B255,0,0,-fib,1)),"")</f>
        <v>11.19</v>
      </c>
      <c r="AH255" s="32">
        <f ca="1">IF(ROW(data!B255)&gt;fib+1,MAX(OFFSET(data!B255,0,0,-fib,1)),"")</f>
        <v>16.079999999999998</v>
      </c>
      <c r="AI255" s="32">
        <f t="shared" ca="1" si="69"/>
        <v>4.8899999999999988</v>
      </c>
      <c r="AJ255" s="31">
        <f t="shared" ca="1" si="70"/>
        <v>12.34404</v>
      </c>
      <c r="AK255" s="31">
        <f t="shared" ca="1" si="71"/>
        <v>13.057979999999999</v>
      </c>
      <c r="AL255" s="31">
        <f t="shared" ca="1" si="72"/>
        <v>13.634999999999998</v>
      </c>
      <c r="AM255" s="31">
        <f t="shared" ca="1" si="73"/>
        <v>14.212019999999999</v>
      </c>
      <c r="AO255" s="32">
        <f t="shared" ca="1" si="80"/>
        <v>0</v>
      </c>
      <c r="AP255" s="32">
        <f t="shared" ca="1" si="81"/>
        <v>0.17856674583274446</v>
      </c>
      <c r="AQ255" s="32">
        <f t="shared" ca="1" si="82"/>
        <v>0</v>
      </c>
      <c r="AR255" s="32">
        <f t="shared" ca="1" si="83"/>
        <v>0.11000461132423478</v>
      </c>
    </row>
    <row r="256" spans="1:44">
      <c r="A256" s="10">
        <v>37264</v>
      </c>
      <c r="B256" s="11">
        <f ca="1">IF(ROW(data!B256)&gt;singleSMA,AVERAGE(OFFSET(data!B256,0,0,-singleSMA,1)),"")</f>
        <v>13.489800000000008</v>
      </c>
      <c r="C256" s="11" t="str">
        <f ca="1">IF(ROW(data!B254)&gt;singleSMA+2,IF(SIGN(data!B255-indicators!B255)&lt;&gt;SIGN(data!B254-indicators!B254),IF(SIGN(data!B255-indicators!B255)&gt;0,"BUY","SELL"),""),"")</f>
        <v/>
      </c>
      <c r="D256" s="11">
        <f ca="1">IF(ROW(data!B256)&gt;fastSMA,AVERAGE(OFFSET(data!B256,0,0,-fastSMA,1)),"")</f>
        <v>13.186000000000002</v>
      </c>
      <c r="E256" s="11">
        <f ca="1">IF(ROW(data!B256)&gt;slowSMA,AVERAGE(OFFSET(data!B256,0,0,-slowSMA,1)),"")</f>
        <v>13.489800000000008</v>
      </c>
      <c r="F256" s="11" t="str">
        <f ca="1">IF(ROW(data!B256)&gt;MAX(fastSMA,slowSMA)+2,IF(SIGN(D255-E255)&lt;&gt;SIGN(D254-E254),IF(SIGN(D255-E255)&gt;0,"BUY","SELL"),""),"")</f>
        <v/>
      </c>
      <c r="G256" s="11"/>
      <c r="H256" s="11">
        <f>(data!B256/data!B255)-1</f>
        <v>-1.4503816793893121E-2</v>
      </c>
      <c r="I256" s="11">
        <f t="shared" si="63"/>
        <v>0</v>
      </c>
      <c r="J256" s="11">
        <f t="shared" si="64"/>
        <v>1.4503816793893121E-2</v>
      </c>
      <c r="K256" s="11">
        <f ca="1">IF(ROW(data!B256)&gt;rsi+1,100-100/(1+AVERAGE(OFFSET(I256,0,0,-rsi,1))/AVERAGE(OFFSET(J256,0,0,-rsi,1))),"")</f>
        <v>34.926990031651883</v>
      </c>
      <c r="L256" s="11"/>
      <c r="M256" s="11">
        <f t="shared" si="65"/>
        <v>0.98549618320610688</v>
      </c>
      <c r="N256" s="11">
        <f t="shared" ca="1" si="66"/>
        <v>0.94717534849596507</v>
      </c>
      <c r="S256" s="13" t="str">
        <f ca="1">pricein</f>
        <v/>
      </c>
      <c r="T256" s="13" t="str">
        <f ca="1">priceout</f>
        <v/>
      </c>
      <c r="U256" s="16" t="str">
        <f t="shared" ca="1" si="67"/>
        <v/>
      </c>
      <c r="V256" s="16" t="str">
        <f t="shared" ca="1" si="74"/>
        <v/>
      </c>
      <c r="W256" s="16" t="str">
        <f t="shared" ca="1" si="75"/>
        <v/>
      </c>
      <c r="X256" s="16">
        <f t="shared" ca="1" si="76"/>
        <v>0.84848821972609301</v>
      </c>
      <c r="Y256" s="16"/>
      <c r="Z256" s="13" t="str">
        <f ca="1">priceincross</f>
        <v/>
      </c>
      <c r="AA256" s="13" t="str">
        <f ca="1">priceoutcross</f>
        <v/>
      </c>
      <c r="AB256" s="13" t="str">
        <f t="shared" ca="1" si="68"/>
        <v/>
      </c>
      <c r="AC256" s="13" t="str">
        <f t="shared" ca="1" si="77"/>
        <v/>
      </c>
      <c r="AD256" s="13" t="str">
        <f t="shared" ca="1" si="78"/>
        <v/>
      </c>
      <c r="AE256" s="13">
        <f t="shared" ca="1" si="79"/>
        <v>0.90089715826225325</v>
      </c>
      <c r="AG256" s="32">
        <f ca="1">IF(ROW(data!B256)&gt;fib+1,MIN(OFFSET(data!B256,0,0,-fib,1)),"")</f>
        <v>11.19</v>
      </c>
      <c r="AH256" s="32">
        <f ca="1">IF(ROW(data!B256)&gt;fib+1,MAX(OFFSET(data!B256,0,0,-fib,1)),"")</f>
        <v>16.079999999999998</v>
      </c>
      <c r="AI256" s="32">
        <f t="shared" ca="1" si="69"/>
        <v>4.8899999999999988</v>
      </c>
      <c r="AJ256" s="31">
        <f t="shared" ca="1" si="70"/>
        <v>12.34404</v>
      </c>
      <c r="AK256" s="31">
        <f t="shared" ca="1" si="71"/>
        <v>13.057979999999999</v>
      </c>
      <c r="AL256" s="31">
        <f t="shared" ca="1" si="72"/>
        <v>13.634999999999998</v>
      </c>
      <c r="AM256" s="31">
        <f t="shared" ca="1" si="73"/>
        <v>14.212019999999999</v>
      </c>
      <c r="AO256" s="32">
        <f t="shared" ca="1" si="80"/>
        <v>0</v>
      </c>
      <c r="AP256" s="32">
        <f t="shared" ca="1" si="81"/>
        <v>0.17856674583274446</v>
      </c>
      <c r="AQ256" s="32">
        <f t="shared" ca="1" si="82"/>
        <v>0</v>
      </c>
      <c r="AR256" s="32">
        <f t="shared" ca="1" si="83"/>
        <v>0.11000461132423478</v>
      </c>
    </row>
    <row r="257" spans="1:44">
      <c r="A257" s="10">
        <v>37265</v>
      </c>
      <c r="B257" s="11">
        <f ca="1">IF(ROW(data!B257)&gt;singleSMA,AVERAGE(OFFSET(data!B257,0,0,-singleSMA,1)),"")</f>
        <v>13.463600000000008</v>
      </c>
      <c r="C257" s="11" t="str">
        <f ca="1">IF(ROW(data!B255)&gt;singleSMA+2,IF(SIGN(data!B256-indicators!B256)&lt;&gt;SIGN(data!B255-indicators!B255),IF(SIGN(data!B256-indicators!B256)&gt;0,"BUY","SELL"),""),"")</f>
        <v/>
      </c>
      <c r="D257" s="11">
        <f ca="1">IF(ROW(data!B257)&gt;fastSMA,AVERAGE(OFFSET(data!B257,0,0,-fastSMA,1)),"")</f>
        <v>13.14</v>
      </c>
      <c r="E257" s="11">
        <f ca="1">IF(ROW(data!B257)&gt;slowSMA,AVERAGE(OFFSET(data!B257,0,0,-slowSMA,1)),"")</f>
        <v>13.463600000000008</v>
      </c>
      <c r="F257" s="11" t="str">
        <f ca="1">IF(ROW(data!B257)&gt;MAX(fastSMA,slowSMA)+2,IF(SIGN(D256-E256)&lt;&gt;SIGN(D255-E255),IF(SIGN(D256-E256)&gt;0,"BUY","SELL"),""),"")</f>
        <v/>
      </c>
      <c r="G257" s="11"/>
      <c r="H257" s="11">
        <f>(data!B257/data!B256)-1</f>
        <v>-1.0844306738962084E-2</v>
      </c>
      <c r="I257" s="11">
        <f t="shared" si="63"/>
        <v>0</v>
      </c>
      <c r="J257" s="11">
        <f t="shared" si="64"/>
        <v>1.0844306738962084E-2</v>
      </c>
      <c r="K257" s="11">
        <f ca="1">IF(ROW(data!B257)&gt;rsi+1,100-100/(1+AVERAGE(OFFSET(I257,0,0,-rsi,1))/AVERAGE(OFFSET(J257,0,0,-rsi,1))),"")</f>
        <v>31.26330786014411</v>
      </c>
      <c r="L257" s="11"/>
      <c r="M257" s="11">
        <f t="shared" si="65"/>
        <v>0.98915569326103792</v>
      </c>
      <c r="N257" s="11">
        <f t="shared" ca="1" si="66"/>
        <v>0.93279766252739238</v>
      </c>
      <c r="S257" s="13" t="str">
        <f ca="1">pricein</f>
        <v/>
      </c>
      <c r="T257" s="13" t="str">
        <f ca="1">priceout</f>
        <v/>
      </c>
      <c r="U257" s="16" t="str">
        <f t="shared" ca="1" si="67"/>
        <v/>
      </c>
      <c r="V257" s="16" t="str">
        <f t="shared" ca="1" si="74"/>
        <v/>
      </c>
      <c r="W257" s="16" t="str">
        <f t="shared" ca="1" si="75"/>
        <v/>
      </c>
      <c r="X257" s="16">
        <f t="shared" ca="1" si="76"/>
        <v>0.84848821972609301</v>
      </c>
      <c r="Y257" s="16"/>
      <c r="Z257" s="13" t="str">
        <f ca="1">priceincross</f>
        <v/>
      </c>
      <c r="AA257" s="13" t="str">
        <f ca="1">priceoutcross</f>
        <v/>
      </c>
      <c r="AB257" s="13" t="str">
        <f t="shared" ca="1" si="68"/>
        <v/>
      </c>
      <c r="AC257" s="13" t="str">
        <f t="shared" ca="1" si="77"/>
        <v/>
      </c>
      <c r="AD257" s="13" t="str">
        <f t="shared" ca="1" si="78"/>
        <v/>
      </c>
      <c r="AE257" s="13">
        <f t="shared" ca="1" si="79"/>
        <v>0.90089715826225325</v>
      </c>
      <c r="AG257" s="32">
        <f ca="1">IF(ROW(data!B257)&gt;fib+1,MIN(OFFSET(data!B257,0,0,-fib,1)),"")</f>
        <v>11.19</v>
      </c>
      <c r="AH257" s="32">
        <f ca="1">IF(ROW(data!B257)&gt;fib+1,MAX(OFFSET(data!B257,0,0,-fib,1)),"")</f>
        <v>16.079999999999998</v>
      </c>
      <c r="AI257" s="32">
        <f t="shared" ca="1" si="69"/>
        <v>4.8899999999999988</v>
      </c>
      <c r="AJ257" s="31">
        <f t="shared" ca="1" si="70"/>
        <v>12.34404</v>
      </c>
      <c r="AK257" s="31">
        <f t="shared" ca="1" si="71"/>
        <v>13.057979999999999</v>
      </c>
      <c r="AL257" s="31">
        <f t="shared" ca="1" si="72"/>
        <v>13.634999999999998</v>
      </c>
      <c r="AM257" s="31">
        <f t="shared" ca="1" si="73"/>
        <v>14.212019999999999</v>
      </c>
      <c r="AO257" s="32">
        <f t="shared" ca="1" si="80"/>
        <v>0</v>
      </c>
      <c r="AP257" s="32">
        <f t="shared" ca="1" si="81"/>
        <v>0.17856674583274446</v>
      </c>
      <c r="AQ257" s="32">
        <f t="shared" ca="1" si="82"/>
        <v>0</v>
      </c>
      <c r="AR257" s="32">
        <f t="shared" ca="1" si="83"/>
        <v>0.11000461132423478</v>
      </c>
    </row>
    <row r="258" spans="1:44">
      <c r="A258" s="10">
        <v>37266</v>
      </c>
      <c r="B258" s="11">
        <f ca="1">IF(ROW(data!B258)&gt;singleSMA,AVERAGE(OFFSET(data!B258,0,0,-singleSMA,1)),"")</f>
        <v>13.437600000000007</v>
      </c>
      <c r="C258" s="11" t="str">
        <f ca="1">IF(ROW(data!B256)&gt;singleSMA+2,IF(SIGN(data!B257-indicators!B257)&lt;&gt;SIGN(data!B256-indicators!B256),IF(SIGN(data!B257-indicators!B257)&gt;0,"BUY","SELL"),""),"")</f>
        <v/>
      </c>
      <c r="D258" s="11">
        <f ca="1">IF(ROW(data!B258)&gt;fastSMA,AVERAGE(OFFSET(data!B258,0,0,-fastSMA,1)),"")</f>
        <v>13.091500000000002</v>
      </c>
      <c r="E258" s="11">
        <f ca="1">IF(ROW(data!B258)&gt;slowSMA,AVERAGE(OFFSET(data!B258,0,0,-slowSMA,1)),"")</f>
        <v>13.437600000000007</v>
      </c>
      <c r="F258" s="11" t="str">
        <f ca="1">IF(ROW(data!B258)&gt;MAX(fastSMA,slowSMA)+2,IF(SIGN(D257-E257)&lt;&gt;SIGN(D256-E256),IF(SIGN(D257-E257)&gt;0,"BUY","SELL"),""),"")</f>
        <v/>
      </c>
      <c r="G258" s="11"/>
      <c r="H258" s="11">
        <f>(data!B258/data!B257)-1</f>
        <v>-3.1323414252152348E-3</v>
      </c>
      <c r="I258" s="11">
        <f t="shared" si="63"/>
        <v>0</v>
      </c>
      <c r="J258" s="11">
        <f t="shared" si="64"/>
        <v>3.1323414252152348E-3</v>
      </c>
      <c r="K258" s="11">
        <f ca="1">IF(ROW(data!B258)&gt;rsi+1,100-100/(1+AVERAGE(OFFSET(I258,0,0,-rsi,1))/AVERAGE(OFFSET(J258,0,0,-rsi,1))),"")</f>
        <v>30.458092636139881</v>
      </c>
      <c r="L258" s="11"/>
      <c r="M258" s="11">
        <f t="shared" si="65"/>
        <v>0.99686765857478477</v>
      </c>
      <c r="N258" s="11">
        <f t="shared" ca="1" si="66"/>
        <v>0.9291970802919709</v>
      </c>
      <c r="S258" s="13" t="str">
        <f ca="1">pricein</f>
        <v/>
      </c>
      <c r="T258" s="13" t="str">
        <f ca="1">priceout</f>
        <v/>
      </c>
      <c r="U258" s="16" t="str">
        <f t="shared" ca="1" si="67"/>
        <v/>
      </c>
      <c r="V258" s="16" t="str">
        <f t="shared" ca="1" si="74"/>
        <v/>
      </c>
      <c r="W258" s="16" t="str">
        <f t="shared" ca="1" si="75"/>
        <v/>
      </c>
      <c r="X258" s="16">
        <f t="shared" ca="1" si="76"/>
        <v>0.84848821972609301</v>
      </c>
      <c r="Y258" s="16"/>
      <c r="Z258" s="13" t="str">
        <f ca="1">priceincross</f>
        <v/>
      </c>
      <c r="AA258" s="13" t="str">
        <f ca="1">priceoutcross</f>
        <v/>
      </c>
      <c r="AB258" s="13" t="str">
        <f t="shared" ca="1" si="68"/>
        <v/>
      </c>
      <c r="AC258" s="13" t="str">
        <f t="shared" ca="1" si="77"/>
        <v/>
      </c>
      <c r="AD258" s="13" t="str">
        <f t="shared" ca="1" si="78"/>
        <v/>
      </c>
      <c r="AE258" s="13">
        <f t="shared" ca="1" si="79"/>
        <v>0.90089715826225325</v>
      </c>
      <c r="AG258" s="32">
        <f ca="1">IF(ROW(data!B258)&gt;fib+1,MIN(OFFSET(data!B258,0,0,-fib,1)),"")</f>
        <v>11.19</v>
      </c>
      <c r="AH258" s="32">
        <f ca="1">IF(ROW(data!B258)&gt;fib+1,MAX(OFFSET(data!B258,0,0,-fib,1)),"")</f>
        <v>16.079999999999998</v>
      </c>
      <c r="AI258" s="32">
        <f t="shared" ca="1" si="69"/>
        <v>4.8899999999999988</v>
      </c>
      <c r="AJ258" s="31">
        <f t="shared" ca="1" si="70"/>
        <v>12.34404</v>
      </c>
      <c r="AK258" s="31">
        <f t="shared" ca="1" si="71"/>
        <v>13.057979999999999</v>
      </c>
      <c r="AL258" s="31">
        <f t="shared" ca="1" si="72"/>
        <v>13.634999999999998</v>
      </c>
      <c r="AM258" s="31">
        <f t="shared" ca="1" si="73"/>
        <v>14.212019999999999</v>
      </c>
      <c r="AO258" s="32">
        <f t="shared" ca="1" si="80"/>
        <v>0</v>
      </c>
      <c r="AP258" s="32">
        <f t="shared" ca="1" si="81"/>
        <v>0.17856674583274446</v>
      </c>
      <c r="AQ258" s="32">
        <f t="shared" ca="1" si="82"/>
        <v>0</v>
      </c>
      <c r="AR258" s="32">
        <f t="shared" ca="1" si="83"/>
        <v>0.11000461132423478</v>
      </c>
    </row>
    <row r="259" spans="1:44">
      <c r="A259" s="10">
        <v>37267</v>
      </c>
      <c r="B259" s="11">
        <f ca="1">IF(ROW(data!B259)&gt;singleSMA,AVERAGE(OFFSET(data!B259,0,0,-singleSMA,1)),"")</f>
        <v>13.408100000000006</v>
      </c>
      <c r="C259" s="11" t="str">
        <f ca="1">IF(ROW(data!B257)&gt;singleSMA+2,IF(SIGN(data!B258-indicators!B258)&lt;&gt;SIGN(data!B257-indicators!B257),IF(SIGN(data!B258-indicators!B258)&gt;0,"BUY","SELL"),""),"")</f>
        <v/>
      </c>
      <c r="D259" s="11">
        <f ca="1">IF(ROW(data!B259)&gt;fastSMA,AVERAGE(OFFSET(data!B259,0,0,-fastSMA,1)),"")</f>
        <v>13.047999999999998</v>
      </c>
      <c r="E259" s="11">
        <f ca="1">IF(ROW(data!B259)&gt;slowSMA,AVERAGE(OFFSET(data!B259,0,0,-slowSMA,1)),"")</f>
        <v>13.408100000000006</v>
      </c>
      <c r="F259" s="11" t="str">
        <f ca="1">IF(ROW(data!B259)&gt;MAX(fastSMA,slowSMA)+2,IF(SIGN(D258-E258)&lt;&gt;SIGN(D257-E257),IF(SIGN(D258-E258)&gt;0,"BUY","SELL"),""),"")</f>
        <v/>
      </c>
      <c r="G259" s="11"/>
      <c r="H259" s="11">
        <f>(data!B259/data!B258)-1</f>
        <v>-1.7282010997643371E-2</v>
      </c>
      <c r="I259" s="11">
        <f t="shared" ref="I259:I322" si="84">IF(H259&gt;0,H259,0)</f>
        <v>0</v>
      </c>
      <c r="J259" s="11">
        <f t="shared" ref="J259:J322" si="85">IF(H259&lt;0,-H259,0)</f>
        <v>1.7282010997643371E-2</v>
      </c>
      <c r="K259" s="11">
        <f ca="1">IF(ROW(data!B259)&gt;rsi+1,100-100/(1+AVERAGE(OFFSET(I259,0,0,-rsi,1))/AVERAGE(OFFSET(J259,0,0,-rsi,1))),"")</f>
        <v>31.498322966601947</v>
      </c>
      <c r="L259" s="11"/>
      <c r="M259" s="11">
        <f t="shared" ref="M259:M322" si="86">1+H259</f>
        <v>0.98271798900235663</v>
      </c>
      <c r="N259" s="11">
        <f t="shared" ref="N259:N322" ca="1" si="87">IF(ROW(M259)&gt;priceindex+1,PRODUCT(OFFSET(M259,0,0,-priceindex,1)),"")</f>
        <v>0.93497757847533647</v>
      </c>
      <c r="S259" s="13" t="str">
        <f ca="1">pricein</f>
        <v/>
      </c>
      <c r="T259" s="13" t="str">
        <f ca="1">priceout</f>
        <v/>
      </c>
      <c r="U259" s="16" t="str">
        <f t="shared" ref="U259:U322" ca="1" si="88">IF(S259&lt;&gt;"",OFFSET(C259,MATCH("SELL",C260:C5257,0),17),"")</f>
        <v/>
      </c>
      <c r="V259" s="16" t="str">
        <f t="shared" ca="1" si="74"/>
        <v/>
      </c>
      <c r="W259" s="16" t="str">
        <f t="shared" ca="1" si="75"/>
        <v/>
      </c>
      <c r="X259" s="16">
        <f t="shared" ca="1" si="76"/>
        <v>0.84848821972609301</v>
      </c>
      <c r="Y259" s="16"/>
      <c r="Z259" s="13" t="str">
        <f ca="1">priceincross</f>
        <v/>
      </c>
      <c r="AA259" s="13" t="str">
        <f ca="1">priceoutcross</f>
        <v/>
      </c>
      <c r="AB259" s="13" t="str">
        <f t="shared" ref="AB259:AB322" ca="1" si="89">IF(Z259&lt;&gt;"",OFFSET(F259,MATCH("SELL",F260:F5257,0),21),"")</f>
        <v/>
      </c>
      <c r="AC259" s="13" t="str">
        <f t="shared" ca="1" si="77"/>
        <v/>
      </c>
      <c r="AD259" s="13" t="str">
        <f t="shared" ca="1" si="78"/>
        <v/>
      </c>
      <c r="AE259" s="13">
        <f t="shared" ca="1" si="79"/>
        <v>0.90089715826225325</v>
      </c>
      <c r="AG259" s="32">
        <f ca="1">IF(ROW(data!B259)&gt;fib+1,MIN(OFFSET(data!B259,0,0,-fib,1)),"")</f>
        <v>11.19</v>
      </c>
      <c r="AH259" s="32">
        <f ca="1">IF(ROW(data!B259)&gt;fib+1,MAX(OFFSET(data!B259,0,0,-fib,1)),"")</f>
        <v>16.079999999999998</v>
      </c>
      <c r="AI259" s="32">
        <f t="shared" ref="AI259:AI322" ca="1" si="90">IF(AG259&lt;&gt;"",AH259-AG259,"")</f>
        <v>4.8899999999999988</v>
      </c>
      <c r="AJ259" s="31">
        <f t="shared" ref="AJ259:AJ322" ca="1" si="91">IF(AI259&lt;&gt;"",AG259+0.236*AI259,"")</f>
        <v>12.34404</v>
      </c>
      <c r="AK259" s="31">
        <f t="shared" ref="AK259:AK322" ca="1" si="92">IF(AI259&lt;&gt;"",AG259+0.382*AI259,"")</f>
        <v>13.057979999999999</v>
      </c>
      <c r="AL259" s="31">
        <f t="shared" ref="AL259:AL322" ca="1" si="93">IF(AI259&lt;&gt;"",AG259+0.5*AI259,"")</f>
        <v>13.634999999999998</v>
      </c>
      <c r="AM259" s="31">
        <f t="shared" ref="AM259:AM322" ca="1" si="94">IF(AI259&lt;&gt;"",AG259+0.618*AI259,"")</f>
        <v>14.212019999999999</v>
      </c>
      <c r="AO259" s="32">
        <f t="shared" ca="1" si="80"/>
        <v>0</v>
      </c>
      <c r="AP259" s="32">
        <f t="shared" ca="1" si="81"/>
        <v>0.17856674583274446</v>
      </c>
      <c r="AQ259" s="32">
        <f t="shared" ca="1" si="82"/>
        <v>0</v>
      </c>
      <c r="AR259" s="32">
        <f t="shared" ca="1" si="83"/>
        <v>0.11000461132423478</v>
      </c>
    </row>
    <row r="260" spans="1:44">
      <c r="A260" s="10">
        <v>37270</v>
      </c>
      <c r="B260" s="11">
        <f ca="1">IF(ROW(data!B260)&gt;singleSMA,AVERAGE(OFFSET(data!B260,0,0,-singleSMA,1)),"")</f>
        <v>13.375800000000003</v>
      </c>
      <c r="C260" s="11" t="str">
        <f ca="1">IF(ROW(data!B258)&gt;singleSMA+2,IF(SIGN(data!B259-indicators!B259)&lt;&gt;SIGN(data!B258-indicators!B258),IF(SIGN(data!B259-indicators!B259)&gt;0,"BUY","SELL"),""),"")</f>
        <v/>
      </c>
      <c r="D260" s="11">
        <f ca="1">IF(ROW(data!B260)&gt;fastSMA,AVERAGE(OFFSET(data!B260,0,0,-fastSMA,1)),"")</f>
        <v>12.978999999999999</v>
      </c>
      <c r="E260" s="11">
        <f ca="1">IF(ROW(data!B260)&gt;slowSMA,AVERAGE(OFFSET(data!B260,0,0,-slowSMA,1)),"")</f>
        <v>13.375800000000003</v>
      </c>
      <c r="F260" s="11" t="str">
        <f ca="1">IF(ROW(data!B260)&gt;MAX(fastSMA,slowSMA)+2,IF(SIGN(D259-E259)&lt;&gt;SIGN(D258-E258),IF(SIGN(D259-E259)&gt;0,"BUY","SELL"),""),"")</f>
        <v/>
      </c>
      <c r="G260" s="11"/>
      <c r="H260" s="11">
        <f>(data!B260/data!B259)-1</f>
        <v>-3.6770583533173418E-2</v>
      </c>
      <c r="I260" s="11">
        <f t="shared" si="84"/>
        <v>0</v>
      </c>
      <c r="J260" s="11">
        <f t="shared" si="85"/>
        <v>3.6770583533173418E-2</v>
      </c>
      <c r="K260" s="11">
        <f ca="1">IF(ROW(data!B260)&gt;rsi+1,100-100/(1+AVERAGE(OFFSET(I260,0,0,-rsi,1))/AVERAGE(OFFSET(J260,0,0,-rsi,1))),"")</f>
        <v>24.793732086507632</v>
      </c>
      <c r="L260" s="11"/>
      <c r="M260" s="11">
        <f t="shared" si="86"/>
        <v>0.96322941646682658</v>
      </c>
      <c r="N260" s="11">
        <f t="shared" ca="1" si="87"/>
        <v>0.89724497393894276</v>
      </c>
      <c r="S260" s="13" t="str">
        <f ca="1">pricein</f>
        <v/>
      </c>
      <c r="T260" s="13" t="str">
        <f ca="1">priceout</f>
        <v/>
      </c>
      <c r="U260" s="16" t="str">
        <f t="shared" ca="1" si="88"/>
        <v/>
      </c>
      <c r="V260" s="16" t="str">
        <f t="shared" ref="V260:V323" ca="1" si="95">IF(IFERROR(U260,"")&lt;&gt;"",U260/S260,"")</f>
        <v/>
      </c>
      <c r="W260" s="16" t="str">
        <f t="shared" ref="W260:W323" ca="1" si="96">IF(V260&lt;&gt;"",V260-1,"")</f>
        <v/>
      </c>
      <c r="X260" s="16">
        <f t="shared" ref="X260:X323" ca="1" si="97">IF(V260&lt;&gt;"",V260*X259,X259)</f>
        <v>0.84848821972609301</v>
      </c>
      <c r="Y260" s="16"/>
      <c r="Z260" s="13" t="str">
        <f ca="1">priceincross</f>
        <v/>
      </c>
      <c r="AA260" s="13" t="str">
        <f ca="1">priceoutcross</f>
        <v/>
      </c>
      <c r="AB260" s="13" t="str">
        <f t="shared" ca="1" si="89"/>
        <v/>
      </c>
      <c r="AC260" s="13" t="str">
        <f t="shared" ref="AC260:AC323" ca="1" si="98">IF(IFERROR(AB260,"")&lt;&gt;"",AB260/Z260,"")</f>
        <v/>
      </c>
      <c r="AD260" s="13" t="str">
        <f t="shared" ref="AD260:AD323" ca="1" si="99">IF(AC260&lt;&gt;"",AC260-1,"")</f>
        <v/>
      </c>
      <c r="AE260" s="13">
        <f t="shared" ref="AE260:AE323" ca="1" si="100">IF(AC260&lt;&gt;"",AC260*AE259,AE259)</f>
        <v>0.90089715826225325</v>
      </c>
      <c r="AG260" s="32">
        <f ca="1">IF(ROW(data!B260)&gt;fib+1,MIN(OFFSET(data!B260,0,0,-fib,1)),"")</f>
        <v>11.19</v>
      </c>
      <c r="AH260" s="32">
        <f ca="1">IF(ROW(data!B260)&gt;fib+1,MAX(OFFSET(data!B260,0,0,-fib,1)),"")</f>
        <v>16.079999999999998</v>
      </c>
      <c r="AI260" s="32">
        <f t="shared" ca="1" si="90"/>
        <v>4.8899999999999988</v>
      </c>
      <c r="AJ260" s="31">
        <f t="shared" ca="1" si="91"/>
        <v>12.34404</v>
      </c>
      <c r="AK260" s="31">
        <f t="shared" ca="1" si="92"/>
        <v>13.057979999999999</v>
      </c>
      <c r="AL260" s="31">
        <f t="shared" ca="1" si="93"/>
        <v>13.634999999999998</v>
      </c>
      <c r="AM260" s="31">
        <f t="shared" ca="1" si="94"/>
        <v>14.212019999999999</v>
      </c>
      <c r="AO260" s="32">
        <f t="shared" ref="AO260:AO323" ca="1" si="101">MAX(AO259,X260-1)</f>
        <v>0</v>
      </c>
      <c r="AP260" s="32">
        <f t="shared" ref="AP260:AP323" ca="1" si="102">((1+AO260)/X260)-1</f>
        <v>0.17856674583274446</v>
      </c>
      <c r="AQ260" s="32">
        <f t="shared" ref="AQ260:AQ323" ca="1" si="103">MAX(AQ259,AE260-1)</f>
        <v>0</v>
      </c>
      <c r="AR260" s="32">
        <f t="shared" ref="AR260:AR323" ca="1" si="104">((1+AQ260)/AE260)-1</f>
        <v>0.11000461132423478</v>
      </c>
    </row>
    <row r="261" spans="1:44">
      <c r="A261" s="10">
        <v>37271</v>
      </c>
      <c r="B261" s="11">
        <f ca="1">IF(ROW(data!B261)&gt;singleSMA,AVERAGE(OFFSET(data!B261,0,0,-singleSMA,1)),"")</f>
        <v>13.344000000000003</v>
      </c>
      <c r="C261" s="11" t="str">
        <f ca="1">IF(ROW(data!B259)&gt;singleSMA+2,IF(SIGN(data!B260-indicators!B260)&lt;&gt;SIGN(data!B259-indicators!B259),IF(SIGN(data!B260-indicators!B260)&gt;0,"BUY","SELL"),""),"")</f>
        <v/>
      </c>
      <c r="D261" s="11">
        <f ca="1">IF(ROW(data!B261)&gt;fastSMA,AVERAGE(OFFSET(data!B261,0,0,-fastSMA,1)),"")</f>
        <v>12.928000000000003</v>
      </c>
      <c r="E261" s="11">
        <f ca="1">IF(ROW(data!B261)&gt;slowSMA,AVERAGE(OFFSET(data!B261,0,0,-slowSMA,1)),"")</f>
        <v>13.344000000000003</v>
      </c>
      <c r="F261" s="11" t="str">
        <f ca="1">IF(ROW(data!B261)&gt;MAX(fastSMA,slowSMA)+2,IF(SIGN(D260-E260)&lt;&gt;SIGN(D259-E259),IF(SIGN(D260-E260)&gt;0,"BUY","SELL"),""),"")</f>
        <v/>
      </c>
      <c r="G261" s="11"/>
      <c r="H261" s="11">
        <f>(data!B261/data!B260)-1</f>
        <v>-8.2987551867230724E-4</v>
      </c>
      <c r="I261" s="11">
        <f t="shared" si="84"/>
        <v>0</v>
      </c>
      <c r="J261" s="11">
        <f t="shared" si="85"/>
        <v>8.2987551867230724E-4</v>
      </c>
      <c r="K261" s="11">
        <f ca="1">IF(ROW(data!B261)&gt;rsi+1,100-100/(1+AVERAGE(OFFSET(I261,0,0,-rsi,1))/AVERAGE(OFFSET(J261,0,0,-rsi,1))),"")</f>
        <v>28.390174663186073</v>
      </c>
      <c r="L261" s="11"/>
      <c r="M261" s="11">
        <f t="shared" si="86"/>
        <v>0.99917012448132769</v>
      </c>
      <c r="N261" s="11">
        <f t="shared" ca="1" si="87"/>
        <v>0.92189892802450257</v>
      </c>
      <c r="S261" s="13" t="str">
        <f ca="1">pricein</f>
        <v/>
      </c>
      <c r="T261" s="13" t="str">
        <f ca="1">priceout</f>
        <v/>
      </c>
      <c r="U261" s="16" t="str">
        <f t="shared" ca="1" si="88"/>
        <v/>
      </c>
      <c r="V261" s="16" t="str">
        <f t="shared" ca="1" si="95"/>
        <v/>
      </c>
      <c r="W261" s="16" t="str">
        <f t="shared" ca="1" si="96"/>
        <v/>
      </c>
      <c r="X261" s="16">
        <f t="shared" ca="1" si="97"/>
        <v>0.84848821972609301</v>
      </c>
      <c r="Y261" s="16"/>
      <c r="Z261" s="13" t="str">
        <f ca="1">priceincross</f>
        <v/>
      </c>
      <c r="AA261" s="13" t="str">
        <f ca="1">priceoutcross</f>
        <v/>
      </c>
      <c r="AB261" s="13" t="str">
        <f t="shared" ca="1" si="89"/>
        <v/>
      </c>
      <c r="AC261" s="13" t="str">
        <f t="shared" ca="1" si="98"/>
        <v/>
      </c>
      <c r="AD261" s="13" t="str">
        <f t="shared" ca="1" si="99"/>
        <v/>
      </c>
      <c r="AE261" s="13">
        <f t="shared" ca="1" si="100"/>
        <v>0.90089715826225325</v>
      </c>
      <c r="AG261" s="32">
        <f ca="1">IF(ROW(data!B261)&gt;fib+1,MIN(OFFSET(data!B261,0,0,-fib,1)),"")</f>
        <v>11.19</v>
      </c>
      <c r="AH261" s="32">
        <f ca="1">IF(ROW(data!B261)&gt;fib+1,MAX(OFFSET(data!B261,0,0,-fib,1)),"")</f>
        <v>16.079999999999998</v>
      </c>
      <c r="AI261" s="32">
        <f t="shared" ca="1" si="90"/>
        <v>4.8899999999999988</v>
      </c>
      <c r="AJ261" s="31">
        <f t="shared" ca="1" si="91"/>
        <v>12.34404</v>
      </c>
      <c r="AK261" s="31">
        <f t="shared" ca="1" si="92"/>
        <v>13.057979999999999</v>
      </c>
      <c r="AL261" s="31">
        <f t="shared" ca="1" si="93"/>
        <v>13.634999999999998</v>
      </c>
      <c r="AM261" s="31">
        <f t="shared" ca="1" si="94"/>
        <v>14.212019999999999</v>
      </c>
      <c r="AO261" s="32">
        <f t="shared" ca="1" si="101"/>
        <v>0</v>
      </c>
      <c r="AP261" s="32">
        <f t="shared" ca="1" si="102"/>
        <v>0.17856674583274446</v>
      </c>
      <c r="AQ261" s="32">
        <f t="shared" ca="1" si="103"/>
        <v>0</v>
      </c>
      <c r="AR261" s="32">
        <f t="shared" ca="1" si="104"/>
        <v>0.11000461132423478</v>
      </c>
    </row>
    <row r="262" spans="1:44">
      <c r="A262" s="10">
        <v>37272</v>
      </c>
      <c r="B262" s="11">
        <f ca="1">IF(ROW(data!B262)&gt;singleSMA,AVERAGE(OFFSET(data!B262,0,0,-singleSMA,1)),"")</f>
        <v>13.311500000000002</v>
      </c>
      <c r="C262" s="11" t="str">
        <f ca="1">IF(ROW(data!B260)&gt;singleSMA+2,IF(SIGN(data!B261-indicators!B261)&lt;&gt;SIGN(data!B260-indicators!B260),IF(SIGN(data!B261-indicators!B261)&gt;0,"BUY","SELL"),""),"")</f>
        <v/>
      </c>
      <c r="D262" s="11">
        <f ca="1">IF(ROW(data!B262)&gt;fastSMA,AVERAGE(OFFSET(data!B262,0,0,-fastSMA,1)),"")</f>
        <v>12.888499999999999</v>
      </c>
      <c r="E262" s="11">
        <f ca="1">IF(ROW(data!B262)&gt;slowSMA,AVERAGE(OFFSET(data!B262,0,0,-slowSMA,1)),"")</f>
        <v>13.311500000000002</v>
      </c>
      <c r="F262" s="11" t="str">
        <f ca="1">IF(ROW(data!B262)&gt;MAX(fastSMA,slowSMA)+2,IF(SIGN(D261-E261)&lt;&gt;SIGN(D260-E260),IF(SIGN(D261-E261)&gt;0,"BUY","SELL"),""),"")</f>
        <v/>
      </c>
      <c r="G262" s="11"/>
      <c r="H262" s="11">
        <f>(data!B262/data!B261)-1</f>
        <v>-3.3222591362125353E-3</v>
      </c>
      <c r="I262" s="11">
        <f t="shared" si="84"/>
        <v>0</v>
      </c>
      <c r="J262" s="11">
        <f t="shared" si="85"/>
        <v>3.3222591362125353E-3</v>
      </c>
      <c r="K262" s="11">
        <f ca="1">IF(ROW(data!B262)&gt;rsi+1,100-100/(1+AVERAGE(OFFSET(I262,0,0,-rsi,1))/AVERAGE(OFFSET(J262,0,0,-rsi,1))),"")</f>
        <v>31.342472317685903</v>
      </c>
      <c r="L262" s="11"/>
      <c r="M262" s="11">
        <f t="shared" si="86"/>
        <v>0.99667774086378746</v>
      </c>
      <c r="N262" s="11">
        <f t="shared" ca="1" si="87"/>
        <v>0.93823299452697451</v>
      </c>
      <c r="S262" s="13" t="str">
        <f ca="1">pricein</f>
        <v/>
      </c>
      <c r="T262" s="13" t="str">
        <f ca="1">priceout</f>
        <v/>
      </c>
      <c r="U262" s="16" t="str">
        <f t="shared" ca="1" si="88"/>
        <v/>
      </c>
      <c r="V262" s="16" t="str">
        <f t="shared" ca="1" si="95"/>
        <v/>
      </c>
      <c r="W262" s="16" t="str">
        <f t="shared" ca="1" si="96"/>
        <v/>
      </c>
      <c r="X262" s="16">
        <f t="shared" ca="1" si="97"/>
        <v>0.84848821972609301</v>
      </c>
      <c r="Y262" s="16"/>
      <c r="Z262" s="13" t="str">
        <f ca="1">priceincross</f>
        <v/>
      </c>
      <c r="AA262" s="13" t="str">
        <f ca="1">priceoutcross</f>
        <v/>
      </c>
      <c r="AB262" s="13" t="str">
        <f t="shared" ca="1" si="89"/>
        <v/>
      </c>
      <c r="AC262" s="13" t="str">
        <f t="shared" ca="1" si="98"/>
        <v/>
      </c>
      <c r="AD262" s="13" t="str">
        <f t="shared" ca="1" si="99"/>
        <v/>
      </c>
      <c r="AE262" s="13">
        <f t="shared" ca="1" si="100"/>
        <v>0.90089715826225325</v>
      </c>
      <c r="AG262" s="32">
        <f ca="1">IF(ROW(data!B262)&gt;fib+1,MIN(OFFSET(data!B262,0,0,-fib,1)),"")</f>
        <v>11.19</v>
      </c>
      <c r="AH262" s="32">
        <f ca="1">IF(ROW(data!B262)&gt;fib+1,MAX(OFFSET(data!B262,0,0,-fib,1)),"")</f>
        <v>16.079999999999998</v>
      </c>
      <c r="AI262" s="32">
        <f t="shared" ca="1" si="90"/>
        <v>4.8899999999999988</v>
      </c>
      <c r="AJ262" s="31">
        <f t="shared" ca="1" si="91"/>
        <v>12.34404</v>
      </c>
      <c r="AK262" s="31">
        <f t="shared" ca="1" si="92"/>
        <v>13.057979999999999</v>
      </c>
      <c r="AL262" s="31">
        <f t="shared" ca="1" si="93"/>
        <v>13.634999999999998</v>
      </c>
      <c r="AM262" s="31">
        <f t="shared" ca="1" si="94"/>
        <v>14.212019999999999</v>
      </c>
      <c r="AO262" s="32">
        <f t="shared" ca="1" si="101"/>
        <v>0</v>
      </c>
      <c r="AP262" s="32">
        <f t="shared" ca="1" si="102"/>
        <v>0.17856674583274446</v>
      </c>
      <c r="AQ262" s="32">
        <f t="shared" ca="1" si="103"/>
        <v>0</v>
      </c>
      <c r="AR262" s="32">
        <f t="shared" ca="1" si="104"/>
        <v>0.11000461132423478</v>
      </c>
    </row>
    <row r="263" spans="1:44">
      <c r="A263" s="10">
        <v>37273</v>
      </c>
      <c r="B263" s="11">
        <f ca="1">IF(ROW(data!B263)&gt;singleSMA,AVERAGE(OFFSET(data!B263,0,0,-singleSMA,1)),"")</f>
        <v>13.279000000000002</v>
      </c>
      <c r="C263" s="11" t="str">
        <f ca="1">IF(ROW(data!B261)&gt;singleSMA+2,IF(SIGN(data!B262-indicators!B262)&lt;&gt;SIGN(data!B261-indicators!B261),IF(SIGN(data!B262-indicators!B262)&gt;0,"BUY","SELL"),""),"")</f>
        <v/>
      </c>
      <c r="D263" s="11">
        <f ca="1">IF(ROW(data!B263)&gt;fastSMA,AVERAGE(OFFSET(data!B263,0,0,-fastSMA,1)),"")</f>
        <v>12.857999999999999</v>
      </c>
      <c r="E263" s="11">
        <f ca="1">IF(ROW(data!B263)&gt;slowSMA,AVERAGE(OFFSET(data!B263,0,0,-slowSMA,1)),"")</f>
        <v>13.279000000000002</v>
      </c>
      <c r="F263" s="11" t="str">
        <f ca="1">IF(ROW(data!B263)&gt;MAX(fastSMA,slowSMA)+2,IF(SIGN(D262-E262)&lt;&gt;SIGN(D261-E261),IF(SIGN(D262-E262)&gt;0,"BUY","SELL"),""),"")</f>
        <v/>
      </c>
      <c r="G263" s="11"/>
      <c r="H263" s="11">
        <f>(data!B263/data!B262)-1</f>
        <v>2.5833333333333375E-2</v>
      </c>
      <c r="I263" s="11">
        <f t="shared" si="84"/>
        <v>2.5833333333333375E-2</v>
      </c>
      <c r="J263" s="11">
        <f t="shared" si="85"/>
        <v>0</v>
      </c>
      <c r="K263" s="11">
        <f ca="1">IF(ROW(data!B263)&gt;rsi+1,100-100/(1+AVERAGE(OFFSET(I263,0,0,-rsi,1))/AVERAGE(OFFSET(J263,0,0,-rsi,1))),"")</f>
        <v>37.236424502625496</v>
      </c>
      <c r="L263" s="11"/>
      <c r="M263" s="11">
        <f t="shared" si="86"/>
        <v>1.0258333333333334</v>
      </c>
      <c r="N263" s="11">
        <f t="shared" ca="1" si="87"/>
        <v>0.95278637770897845</v>
      </c>
      <c r="S263" s="13" t="str">
        <f ca="1">pricein</f>
        <v/>
      </c>
      <c r="T263" s="13" t="str">
        <f ca="1">priceout</f>
        <v/>
      </c>
      <c r="U263" s="16" t="str">
        <f t="shared" ca="1" si="88"/>
        <v/>
      </c>
      <c r="V263" s="16" t="str">
        <f t="shared" ca="1" si="95"/>
        <v/>
      </c>
      <c r="W263" s="16" t="str">
        <f t="shared" ca="1" si="96"/>
        <v/>
      </c>
      <c r="X263" s="16">
        <f t="shared" ca="1" si="97"/>
        <v>0.84848821972609301</v>
      </c>
      <c r="Y263" s="16"/>
      <c r="Z263" s="13" t="str">
        <f ca="1">priceincross</f>
        <v/>
      </c>
      <c r="AA263" s="13" t="str">
        <f ca="1">priceoutcross</f>
        <v/>
      </c>
      <c r="AB263" s="13" t="str">
        <f t="shared" ca="1" si="89"/>
        <v/>
      </c>
      <c r="AC263" s="13" t="str">
        <f t="shared" ca="1" si="98"/>
        <v/>
      </c>
      <c r="AD263" s="13" t="str">
        <f t="shared" ca="1" si="99"/>
        <v/>
      </c>
      <c r="AE263" s="13">
        <f t="shared" ca="1" si="100"/>
        <v>0.90089715826225325</v>
      </c>
      <c r="AG263" s="32">
        <f ca="1">IF(ROW(data!B263)&gt;fib+1,MIN(OFFSET(data!B263,0,0,-fib,1)),"")</f>
        <v>11.19</v>
      </c>
      <c r="AH263" s="32">
        <f ca="1">IF(ROW(data!B263)&gt;fib+1,MAX(OFFSET(data!B263,0,0,-fib,1)),"")</f>
        <v>16.079999999999998</v>
      </c>
      <c r="AI263" s="32">
        <f t="shared" ca="1" si="90"/>
        <v>4.8899999999999988</v>
      </c>
      <c r="AJ263" s="31">
        <f t="shared" ca="1" si="91"/>
        <v>12.34404</v>
      </c>
      <c r="AK263" s="31">
        <f t="shared" ca="1" si="92"/>
        <v>13.057979999999999</v>
      </c>
      <c r="AL263" s="31">
        <f t="shared" ca="1" si="93"/>
        <v>13.634999999999998</v>
      </c>
      <c r="AM263" s="31">
        <f t="shared" ca="1" si="94"/>
        <v>14.212019999999999</v>
      </c>
      <c r="AO263" s="32">
        <f t="shared" ca="1" si="101"/>
        <v>0</v>
      </c>
      <c r="AP263" s="32">
        <f t="shared" ca="1" si="102"/>
        <v>0.17856674583274446</v>
      </c>
      <c r="AQ263" s="32">
        <f t="shared" ca="1" si="103"/>
        <v>0</v>
      </c>
      <c r="AR263" s="32">
        <f t="shared" ca="1" si="104"/>
        <v>0.11000461132423478</v>
      </c>
    </row>
    <row r="264" spans="1:44">
      <c r="A264" s="10">
        <v>37274</v>
      </c>
      <c r="B264" s="11">
        <f ca="1">IF(ROW(data!B264)&gt;singleSMA,AVERAGE(OFFSET(data!B264,0,0,-singleSMA,1)),"")</f>
        <v>13.242400000000002</v>
      </c>
      <c r="C264" s="11" t="str">
        <f ca="1">IF(ROW(data!B262)&gt;singleSMA+2,IF(SIGN(data!B263-indicators!B263)&lt;&gt;SIGN(data!B262-indicators!B262),IF(SIGN(data!B263-indicators!B263)&gt;0,"BUY","SELL"),""),"")</f>
        <v/>
      </c>
      <c r="D264" s="11">
        <f ca="1">IF(ROW(data!B264)&gt;fastSMA,AVERAGE(OFFSET(data!B264,0,0,-fastSMA,1)),"")</f>
        <v>12.822999999999999</v>
      </c>
      <c r="E264" s="11">
        <f ca="1">IF(ROW(data!B264)&gt;slowSMA,AVERAGE(OFFSET(data!B264,0,0,-slowSMA,1)),"")</f>
        <v>13.242400000000002</v>
      </c>
      <c r="F264" s="11" t="str">
        <f ca="1">IF(ROW(data!B264)&gt;MAX(fastSMA,slowSMA)+2,IF(SIGN(D263-E263)&lt;&gt;SIGN(D262-E262),IF(SIGN(D263-E263)&gt;0,"BUY","SELL"),""),"")</f>
        <v/>
      </c>
      <c r="G264" s="11"/>
      <c r="H264" s="11">
        <f>(data!B264/data!B263)-1</f>
        <v>-8.1234768480908937E-4</v>
      </c>
      <c r="I264" s="11">
        <f t="shared" si="84"/>
        <v>0</v>
      </c>
      <c r="J264" s="11">
        <f t="shared" si="85"/>
        <v>8.1234768480908937E-4</v>
      </c>
      <c r="K264" s="11">
        <f ca="1">IF(ROW(data!B264)&gt;rsi+1,100-100/(1+AVERAGE(OFFSET(I264,0,0,-rsi,1))/AVERAGE(OFFSET(J264,0,0,-rsi,1))),"")</f>
        <v>34.871850087162599</v>
      </c>
      <c r="L264" s="11"/>
      <c r="M264" s="11">
        <f t="shared" si="86"/>
        <v>0.99918765231519091</v>
      </c>
      <c r="N264" s="11">
        <f t="shared" ca="1" si="87"/>
        <v>0.94615384615384646</v>
      </c>
      <c r="S264" s="13" t="str">
        <f ca="1">pricein</f>
        <v/>
      </c>
      <c r="T264" s="13" t="str">
        <f ca="1">priceout</f>
        <v/>
      </c>
      <c r="U264" s="16" t="str">
        <f t="shared" ca="1" si="88"/>
        <v/>
      </c>
      <c r="V264" s="16" t="str">
        <f t="shared" ca="1" si="95"/>
        <v/>
      </c>
      <c r="W264" s="16" t="str">
        <f t="shared" ca="1" si="96"/>
        <v/>
      </c>
      <c r="X264" s="16">
        <f t="shared" ca="1" si="97"/>
        <v>0.84848821972609301</v>
      </c>
      <c r="Y264" s="16"/>
      <c r="Z264" s="13" t="str">
        <f ca="1">priceincross</f>
        <v/>
      </c>
      <c r="AA264" s="13" t="str">
        <f ca="1">priceoutcross</f>
        <v/>
      </c>
      <c r="AB264" s="13" t="str">
        <f t="shared" ca="1" si="89"/>
        <v/>
      </c>
      <c r="AC264" s="13" t="str">
        <f t="shared" ca="1" si="98"/>
        <v/>
      </c>
      <c r="AD264" s="13" t="str">
        <f t="shared" ca="1" si="99"/>
        <v/>
      </c>
      <c r="AE264" s="13">
        <f t="shared" ca="1" si="100"/>
        <v>0.90089715826225325</v>
      </c>
      <c r="AG264" s="32">
        <f ca="1">IF(ROW(data!B264)&gt;fib+1,MIN(OFFSET(data!B264,0,0,-fib,1)),"")</f>
        <v>11.19</v>
      </c>
      <c r="AH264" s="32">
        <f ca="1">IF(ROW(data!B264)&gt;fib+1,MAX(OFFSET(data!B264,0,0,-fib,1)),"")</f>
        <v>16.079999999999998</v>
      </c>
      <c r="AI264" s="32">
        <f t="shared" ca="1" si="90"/>
        <v>4.8899999999999988</v>
      </c>
      <c r="AJ264" s="31">
        <f t="shared" ca="1" si="91"/>
        <v>12.34404</v>
      </c>
      <c r="AK264" s="31">
        <f t="shared" ca="1" si="92"/>
        <v>13.057979999999999</v>
      </c>
      <c r="AL264" s="31">
        <f t="shared" ca="1" si="93"/>
        <v>13.634999999999998</v>
      </c>
      <c r="AM264" s="31">
        <f t="shared" ca="1" si="94"/>
        <v>14.212019999999999</v>
      </c>
      <c r="AO264" s="32">
        <f t="shared" ca="1" si="101"/>
        <v>0</v>
      </c>
      <c r="AP264" s="32">
        <f t="shared" ca="1" si="102"/>
        <v>0.17856674583274446</v>
      </c>
      <c r="AQ264" s="32">
        <f t="shared" ca="1" si="103"/>
        <v>0</v>
      </c>
      <c r="AR264" s="32">
        <f t="shared" ca="1" si="104"/>
        <v>0.11000461132423478</v>
      </c>
    </row>
    <row r="265" spans="1:44">
      <c r="A265" s="10">
        <v>37277</v>
      </c>
      <c r="B265" s="11">
        <f ca="1">IF(ROW(data!B265)&gt;singleSMA,AVERAGE(OFFSET(data!B265,0,0,-singleSMA,1)),"")</f>
        <v>13.203800000000001</v>
      </c>
      <c r="C265" s="11" t="str">
        <f ca="1">IF(ROW(data!B263)&gt;singleSMA+2,IF(SIGN(data!B264-indicators!B264)&lt;&gt;SIGN(data!B263-indicators!B263),IF(SIGN(data!B264-indicators!B264)&gt;0,"BUY","SELL"),""),"")</f>
        <v/>
      </c>
      <c r="D265" s="11">
        <f ca="1">IF(ROW(data!B265)&gt;fastSMA,AVERAGE(OFFSET(data!B265,0,0,-fastSMA,1)),"")</f>
        <v>12.7705</v>
      </c>
      <c r="E265" s="11">
        <f ca="1">IF(ROW(data!B265)&gt;slowSMA,AVERAGE(OFFSET(data!B265,0,0,-slowSMA,1)),"")</f>
        <v>13.203800000000001</v>
      </c>
      <c r="F265" s="11" t="str">
        <f ca="1">IF(ROW(data!B265)&gt;MAX(fastSMA,slowSMA)+2,IF(SIGN(D264-E264)&lt;&gt;SIGN(D263-E263),IF(SIGN(D264-E264)&gt;0,"BUY","SELL"),""),"")</f>
        <v/>
      </c>
      <c r="G265" s="11"/>
      <c r="H265" s="11">
        <f>(data!B265/data!B264)-1</f>
        <v>-6.5040650406503753E-3</v>
      </c>
      <c r="I265" s="11">
        <f t="shared" si="84"/>
        <v>0</v>
      </c>
      <c r="J265" s="11">
        <f t="shared" si="85"/>
        <v>6.5040650406503753E-3</v>
      </c>
      <c r="K265" s="11">
        <f ca="1">IF(ROW(data!B265)&gt;rsi+1,100-100/(1+AVERAGE(OFFSET(I265,0,0,-rsi,1))/AVERAGE(OFFSET(J265,0,0,-rsi,1))),"")</f>
        <v>25.174833456370095</v>
      </c>
      <c r="L265" s="11"/>
      <c r="M265" s="11">
        <f t="shared" si="86"/>
        <v>0.99349593495934962</v>
      </c>
      <c r="N265" s="11">
        <f t="shared" ca="1" si="87"/>
        <v>0.92087415222305968</v>
      </c>
      <c r="S265" s="13" t="str">
        <f ca="1">pricein</f>
        <v/>
      </c>
      <c r="T265" s="13" t="str">
        <f ca="1">priceout</f>
        <v/>
      </c>
      <c r="U265" s="16" t="str">
        <f t="shared" ca="1" si="88"/>
        <v/>
      </c>
      <c r="V265" s="16" t="str">
        <f t="shared" ca="1" si="95"/>
        <v/>
      </c>
      <c r="W265" s="16" t="str">
        <f t="shared" ca="1" si="96"/>
        <v/>
      </c>
      <c r="X265" s="16">
        <f t="shared" ca="1" si="97"/>
        <v>0.84848821972609301</v>
      </c>
      <c r="Y265" s="16"/>
      <c r="Z265" s="13" t="str">
        <f ca="1">priceincross</f>
        <v/>
      </c>
      <c r="AA265" s="13" t="str">
        <f ca="1">priceoutcross</f>
        <v/>
      </c>
      <c r="AB265" s="13" t="str">
        <f t="shared" ca="1" si="89"/>
        <v/>
      </c>
      <c r="AC265" s="13" t="str">
        <f t="shared" ca="1" si="98"/>
        <v/>
      </c>
      <c r="AD265" s="13" t="str">
        <f t="shared" ca="1" si="99"/>
        <v/>
      </c>
      <c r="AE265" s="13">
        <f t="shared" ca="1" si="100"/>
        <v>0.90089715826225325</v>
      </c>
      <c r="AG265" s="32">
        <f ca="1">IF(ROW(data!B265)&gt;fib+1,MIN(OFFSET(data!B265,0,0,-fib,1)),"")</f>
        <v>11.19</v>
      </c>
      <c r="AH265" s="32">
        <f ca="1">IF(ROW(data!B265)&gt;fib+1,MAX(OFFSET(data!B265,0,0,-fib,1)),"")</f>
        <v>15.89</v>
      </c>
      <c r="AI265" s="32">
        <f t="shared" ca="1" si="90"/>
        <v>4.7000000000000011</v>
      </c>
      <c r="AJ265" s="31">
        <f t="shared" ca="1" si="91"/>
        <v>12.299199999999999</v>
      </c>
      <c r="AK265" s="31">
        <f t="shared" ca="1" si="92"/>
        <v>12.9854</v>
      </c>
      <c r="AL265" s="31">
        <f t="shared" ca="1" si="93"/>
        <v>13.54</v>
      </c>
      <c r="AM265" s="31">
        <f t="shared" ca="1" si="94"/>
        <v>14.0946</v>
      </c>
      <c r="AO265" s="32">
        <f t="shared" ca="1" si="101"/>
        <v>0</v>
      </c>
      <c r="AP265" s="32">
        <f t="shared" ca="1" si="102"/>
        <v>0.17856674583274446</v>
      </c>
      <c r="AQ265" s="32">
        <f t="shared" ca="1" si="103"/>
        <v>0</v>
      </c>
      <c r="AR265" s="32">
        <f t="shared" ca="1" si="104"/>
        <v>0.11000461132423478</v>
      </c>
    </row>
    <row r="266" spans="1:44">
      <c r="A266" s="10">
        <v>37278</v>
      </c>
      <c r="B266" s="11">
        <f ca="1">IF(ROW(data!B266)&gt;singleSMA,AVERAGE(OFFSET(data!B266,0,0,-singleSMA,1)),"")</f>
        <v>13.169</v>
      </c>
      <c r="C266" s="11" t="str">
        <f ca="1">IF(ROW(data!B264)&gt;singleSMA+2,IF(SIGN(data!B265-indicators!B265)&lt;&gt;SIGN(data!B264-indicators!B264),IF(SIGN(data!B265-indicators!B265)&gt;0,"BUY","SELL"),""),"")</f>
        <v/>
      </c>
      <c r="D266" s="11">
        <f ca="1">IF(ROW(data!B266)&gt;fastSMA,AVERAGE(OFFSET(data!B266,0,0,-fastSMA,1)),"")</f>
        <v>12.722</v>
      </c>
      <c r="E266" s="11">
        <f ca="1">IF(ROW(data!B266)&gt;slowSMA,AVERAGE(OFFSET(data!B266,0,0,-slowSMA,1)),"")</f>
        <v>13.169</v>
      </c>
      <c r="F266" s="11" t="str">
        <f ca="1">IF(ROW(data!B266)&gt;MAX(fastSMA,slowSMA)+2,IF(SIGN(D265-E265)&lt;&gt;SIGN(D264-E264),IF(SIGN(D265-E265)&gt;0,"BUY","SELL"),""),"")</f>
        <v/>
      </c>
      <c r="G266" s="11"/>
      <c r="H266" s="11">
        <f>(data!B266/data!B265)-1</f>
        <v>1.5548281505728179E-2</v>
      </c>
      <c r="I266" s="11">
        <f t="shared" si="84"/>
        <v>1.5548281505728179E-2</v>
      </c>
      <c r="J266" s="11">
        <f t="shared" si="85"/>
        <v>0</v>
      </c>
      <c r="K266" s="11">
        <f ca="1">IF(ROW(data!B266)&gt;rsi+1,100-100/(1+AVERAGE(OFFSET(I266,0,0,-rsi,1))/AVERAGE(OFFSET(J266,0,0,-rsi,1))),"")</f>
        <v>28.367179371428392</v>
      </c>
      <c r="L266" s="11"/>
      <c r="M266" s="11">
        <f t="shared" si="86"/>
        <v>1.0155482815057282</v>
      </c>
      <c r="N266" s="11">
        <f t="shared" ca="1" si="87"/>
        <v>0.92750373692077737</v>
      </c>
      <c r="S266" s="13" t="str">
        <f ca="1">pricein</f>
        <v/>
      </c>
      <c r="T266" s="13" t="str">
        <f ca="1">priceout</f>
        <v/>
      </c>
      <c r="U266" s="16" t="str">
        <f t="shared" ca="1" si="88"/>
        <v/>
      </c>
      <c r="V266" s="16" t="str">
        <f t="shared" ca="1" si="95"/>
        <v/>
      </c>
      <c r="W266" s="16" t="str">
        <f t="shared" ca="1" si="96"/>
        <v/>
      </c>
      <c r="X266" s="16">
        <f t="shared" ca="1" si="97"/>
        <v>0.84848821972609301</v>
      </c>
      <c r="Y266" s="16"/>
      <c r="Z266" s="13" t="str">
        <f ca="1">priceincross</f>
        <v/>
      </c>
      <c r="AA266" s="13" t="str">
        <f ca="1">priceoutcross</f>
        <v/>
      </c>
      <c r="AB266" s="13" t="str">
        <f t="shared" ca="1" si="89"/>
        <v/>
      </c>
      <c r="AC266" s="13" t="str">
        <f t="shared" ca="1" si="98"/>
        <v/>
      </c>
      <c r="AD266" s="13" t="str">
        <f t="shared" ca="1" si="99"/>
        <v/>
      </c>
      <c r="AE266" s="13">
        <f t="shared" ca="1" si="100"/>
        <v>0.90089715826225325</v>
      </c>
      <c r="AG266" s="32">
        <f ca="1">IF(ROW(data!B266)&gt;fib+1,MIN(OFFSET(data!B266,0,0,-fib,1)),"")</f>
        <v>11.19</v>
      </c>
      <c r="AH266" s="32">
        <f ca="1">IF(ROW(data!B266)&gt;fib+1,MAX(OFFSET(data!B266,0,0,-fib,1)),"")</f>
        <v>15.89</v>
      </c>
      <c r="AI266" s="32">
        <f t="shared" ca="1" si="90"/>
        <v>4.7000000000000011</v>
      </c>
      <c r="AJ266" s="31">
        <f t="shared" ca="1" si="91"/>
        <v>12.299199999999999</v>
      </c>
      <c r="AK266" s="31">
        <f t="shared" ca="1" si="92"/>
        <v>12.9854</v>
      </c>
      <c r="AL266" s="31">
        <f t="shared" ca="1" si="93"/>
        <v>13.54</v>
      </c>
      <c r="AM266" s="31">
        <f t="shared" ca="1" si="94"/>
        <v>14.0946</v>
      </c>
      <c r="AO266" s="32">
        <f t="shared" ca="1" si="101"/>
        <v>0</v>
      </c>
      <c r="AP266" s="32">
        <f t="shared" ca="1" si="102"/>
        <v>0.17856674583274446</v>
      </c>
      <c r="AQ266" s="32">
        <f t="shared" ca="1" si="103"/>
        <v>0</v>
      </c>
      <c r="AR266" s="32">
        <f t="shared" ca="1" si="104"/>
        <v>0.11000461132423478</v>
      </c>
    </row>
    <row r="267" spans="1:44">
      <c r="A267" s="10">
        <v>37279</v>
      </c>
      <c r="B267" s="11">
        <f ca="1">IF(ROW(data!B267)&gt;singleSMA,AVERAGE(OFFSET(data!B267,0,0,-singleSMA,1)),"")</f>
        <v>13.140600000000001</v>
      </c>
      <c r="C267" s="11" t="str">
        <f ca="1">IF(ROW(data!B265)&gt;singleSMA+2,IF(SIGN(data!B266-indicators!B266)&lt;&gt;SIGN(data!B265-indicators!B265),IF(SIGN(data!B266-indicators!B266)&gt;0,"BUY","SELL"),""),"")</f>
        <v/>
      </c>
      <c r="D267" s="11">
        <f ca="1">IF(ROW(data!B267)&gt;fastSMA,AVERAGE(OFFSET(data!B267,0,0,-fastSMA,1)),"")</f>
        <v>12.715999999999999</v>
      </c>
      <c r="E267" s="11">
        <f ca="1">IF(ROW(data!B267)&gt;slowSMA,AVERAGE(OFFSET(data!B267,0,0,-slowSMA,1)),"")</f>
        <v>13.140600000000001</v>
      </c>
      <c r="F267" s="11" t="str">
        <f ca="1">IF(ROW(data!B267)&gt;MAX(fastSMA,slowSMA)+2,IF(SIGN(D266-E266)&lt;&gt;SIGN(D265-E265),IF(SIGN(D266-E266)&gt;0,"BUY","SELL"),""),"")</f>
        <v/>
      </c>
      <c r="G267" s="11"/>
      <c r="H267" s="11">
        <f>(data!B267/data!B266)-1</f>
        <v>5.1571313456889589E-2</v>
      </c>
      <c r="I267" s="11">
        <f t="shared" si="84"/>
        <v>5.1571313456889589E-2</v>
      </c>
      <c r="J267" s="11">
        <f t="shared" si="85"/>
        <v>0</v>
      </c>
      <c r="K267" s="11">
        <f ca="1">IF(ROW(data!B267)&gt;rsi+1,100-100/(1+AVERAGE(OFFSET(I267,0,0,-rsi,1))/AVERAGE(OFFSET(J267,0,0,-rsi,1))),"")</f>
        <v>48.459785837095616</v>
      </c>
      <c r="L267" s="11"/>
      <c r="M267" s="11">
        <f t="shared" si="86"/>
        <v>1.0515713134568896</v>
      </c>
      <c r="N267" s="11">
        <f t="shared" ca="1" si="87"/>
        <v>0.99088838268792701</v>
      </c>
      <c r="S267" s="13" t="str">
        <f ca="1">pricein</f>
        <v/>
      </c>
      <c r="T267" s="13" t="str">
        <f ca="1">priceout</f>
        <v/>
      </c>
      <c r="U267" s="16" t="str">
        <f t="shared" ca="1" si="88"/>
        <v/>
      </c>
      <c r="V267" s="16" t="str">
        <f t="shared" ca="1" si="95"/>
        <v/>
      </c>
      <c r="W267" s="16" t="str">
        <f t="shared" ca="1" si="96"/>
        <v/>
      </c>
      <c r="X267" s="16">
        <f t="shared" ca="1" si="97"/>
        <v>0.84848821972609301</v>
      </c>
      <c r="Y267" s="16"/>
      <c r="Z267" s="13" t="str">
        <f ca="1">priceincross</f>
        <v/>
      </c>
      <c r="AA267" s="13" t="str">
        <f ca="1">priceoutcross</f>
        <v/>
      </c>
      <c r="AB267" s="13" t="str">
        <f t="shared" ca="1" si="89"/>
        <v/>
      </c>
      <c r="AC267" s="13" t="str">
        <f t="shared" ca="1" si="98"/>
        <v/>
      </c>
      <c r="AD267" s="13" t="str">
        <f t="shared" ca="1" si="99"/>
        <v/>
      </c>
      <c r="AE267" s="13">
        <f t="shared" ca="1" si="100"/>
        <v>0.90089715826225325</v>
      </c>
      <c r="AG267" s="32">
        <f ca="1">IF(ROW(data!B267)&gt;fib+1,MIN(OFFSET(data!B267,0,0,-fib,1)),"")</f>
        <v>11.19</v>
      </c>
      <c r="AH267" s="32">
        <f ca="1">IF(ROW(data!B267)&gt;fib+1,MAX(OFFSET(data!B267,0,0,-fib,1)),"")</f>
        <v>15.86</v>
      </c>
      <c r="AI267" s="32">
        <f t="shared" ca="1" si="90"/>
        <v>4.67</v>
      </c>
      <c r="AJ267" s="31">
        <f t="shared" ca="1" si="91"/>
        <v>12.292119999999999</v>
      </c>
      <c r="AK267" s="31">
        <f t="shared" ca="1" si="92"/>
        <v>12.973939999999999</v>
      </c>
      <c r="AL267" s="31">
        <f t="shared" ca="1" si="93"/>
        <v>13.524999999999999</v>
      </c>
      <c r="AM267" s="31">
        <f t="shared" ca="1" si="94"/>
        <v>14.07606</v>
      </c>
      <c r="AO267" s="32">
        <f t="shared" ca="1" si="101"/>
        <v>0</v>
      </c>
      <c r="AP267" s="32">
        <f t="shared" ca="1" si="102"/>
        <v>0.17856674583274446</v>
      </c>
      <c r="AQ267" s="32">
        <f t="shared" ca="1" si="103"/>
        <v>0</v>
      </c>
      <c r="AR267" s="32">
        <f t="shared" ca="1" si="104"/>
        <v>0.11000461132423478</v>
      </c>
    </row>
    <row r="268" spans="1:44">
      <c r="A268" s="10">
        <v>37280</v>
      </c>
      <c r="B268" s="11">
        <f ca="1">IF(ROW(data!B268)&gt;singleSMA,AVERAGE(OFFSET(data!B268,0,0,-singleSMA,1)),"")</f>
        <v>13.1144</v>
      </c>
      <c r="C268" s="11" t="str">
        <f ca="1">IF(ROW(data!B266)&gt;singleSMA+2,IF(SIGN(data!B267-indicators!B267)&lt;&gt;SIGN(data!B266-indicators!B266),IF(SIGN(data!B267-indicators!B267)&gt;0,"BUY","SELL"),""),"")</f>
        <v/>
      </c>
      <c r="D268" s="11">
        <f ca="1">IF(ROW(data!B268)&gt;fastSMA,AVERAGE(OFFSET(data!B268,0,0,-fastSMA,1)),"")</f>
        <v>12.718500000000001</v>
      </c>
      <c r="E268" s="11">
        <f ca="1">IF(ROW(data!B268)&gt;slowSMA,AVERAGE(OFFSET(data!B268,0,0,-slowSMA,1)),"")</f>
        <v>13.1144</v>
      </c>
      <c r="F268" s="11" t="str">
        <f ca="1">IF(ROW(data!B268)&gt;MAX(fastSMA,slowSMA)+2,IF(SIGN(D267-E267)&lt;&gt;SIGN(D266-E266),IF(SIGN(D267-E267)&gt;0,"BUY","SELL"),""),"")</f>
        <v/>
      </c>
      <c r="G268" s="11"/>
      <c r="H268" s="11">
        <f>(data!B268/data!B267)-1</f>
        <v>1.4559386973179933E-2</v>
      </c>
      <c r="I268" s="11">
        <f t="shared" si="84"/>
        <v>1.4559386973179933E-2</v>
      </c>
      <c r="J268" s="11">
        <f t="shared" si="85"/>
        <v>0</v>
      </c>
      <c r="K268" s="11">
        <f ca="1">IF(ROW(data!B268)&gt;rsi+1,100-100/(1+AVERAGE(OFFSET(I268,0,0,-rsi,1))/AVERAGE(OFFSET(J268,0,0,-rsi,1))),"")</f>
        <v>51.52803586492746</v>
      </c>
      <c r="L268" s="11"/>
      <c r="M268" s="11">
        <f t="shared" si="86"/>
        <v>1.0145593869731799</v>
      </c>
      <c r="N268" s="11">
        <f t="shared" ca="1" si="87"/>
        <v>1.0037907505686126</v>
      </c>
      <c r="S268" s="13" t="str">
        <f ca="1">pricein</f>
        <v/>
      </c>
      <c r="T268" s="13" t="str">
        <f ca="1">priceout</f>
        <v/>
      </c>
      <c r="U268" s="16" t="str">
        <f t="shared" ca="1" si="88"/>
        <v/>
      </c>
      <c r="V268" s="16" t="str">
        <f t="shared" ca="1" si="95"/>
        <v/>
      </c>
      <c r="W268" s="16" t="str">
        <f t="shared" ca="1" si="96"/>
        <v/>
      </c>
      <c r="X268" s="16">
        <f t="shared" ca="1" si="97"/>
        <v>0.84848821972609301</v>
      </c>
      <c r="Y268" s="16"/>
      <c r="Z268" s="13" t="str">
        <f ca="1">priceincross</f>
        <v/>
      </c>
      <c r="AA268" s="13" t="str">
        <f ca="1">priceoutcross</f>
        <v/>
      </c>
      <c r="AB268" s="13" t="str">
        <f t="shared" ca="1" si="89"/>
        <v/>
      </c>
      <c r="AC268" s="13" t="str">
        <f t="shared" ca="1" si="98"/>
        <v/>
      </c>
      <c r="AD268" s="13" t="str">
        <f t="shared" ca="1" si="99"/>
        <v/>
      </c>
      <c r="AE268" s="13">
        <f t="shared" ca="1" si="100"/>
        <v>0.90089715826225325</v>
      </c>
      <c r="AG268" s="32">
        <f ca="1">IF(ROW(data!B268)&gt;fib+1,MIN(OFFSET(data!B268,0,0,-fib,1)),"")</f>
        <v>11.19</v>
      </c>
      <c r="AH268" s="32">
        <f ca="1">IF(ROW(data!B268)&gt;fib+1,MAX(OFFSET(data!B268,0,0,-fib,1)),"")</f>
        <v>15.67</v>
      </c>
      <c r="AI268" s="32">
        <f t="shared" ca="1" si="90"/>
        <v>4.4800000000000004</v>
      </c>
      <c r="AJ268" s="31">
        <f t="shared" ca="1" si="91"/>
        <v>12.24728</v>
      </c>
      <c r="AK268" s="31">
        <f t="shared" ca="1" si="92"/>
        <v>12.90136</v>
      </c>
      <c r="AL268" s="31">
        <f t="shared" ca="1" si="93"/>
        <v>13.43</v>
      </c>
      <c r="AM268" s="31">
        <f t="shared" ca="1" si="94"/>
        <v>13.958639999999999</v>
      </c>
      <c r="AO268" s="32">
        <f t="shared" ca="1" si="101"/>
        <v>0</v>
      </c>
      <c r="AP268" s="32">
        <f t="shared" ca="1" si="102"/>
        <v>0.17856674583274446</v>
      </c>
      <c r="AQ268" s="32">
        <f t="shared" ca="1" si="103"/>
        <v>0</v>
      </c>
      <c r="AR268" s="32">
        <f t="shared" ca="1" si="104"/>
        <v>0.11000461132423478</v>
      </c>
    </row>
    <row r="269" spans="1:44">
      <c r="A269" s="10">
        <v>37281</v>
      </c>
      <c r="B269" s="11">
        <f ca="1">IF(ROW(data!B269)&gt;singleSMA,AVERAGE(OFFSET(data!B269,0,0,-singleSMA,1)),"")</f>
        <v>13.0886</v>
      </c>
      <c r="C269" s="11" t="str">
        <f ca="1">IF(ROW(data!B267)&gt;singleSMA+2,IF(SIGN(data!B268-indicators!B268)&lt;&gt;SIGN(data!B267-indicators!B267),IF(SIGN(data!B268-indicators!B268)&gt;0,"BUY","SELL"),""),"")</f>
        <v>BUY</v>
      </c>
      <c r="D269" s="11">
        <f ca="1">IF(ROW(data!B269)&gt;fastSMA,AVERAGE(OFFSET(data!B269,0,0,-fastSMA,1)),"")</f>
        <v>12.714000000000002</v>
      </c>
      <c r="E269" s="11">
        <f ca="1">IF(ROW(data!B269)&gt;slowSMA,AVERAGE(OFFSET(data!B269,0,0,-slowSMA,1)),"")</f>
        <v>13.0886</v>
      </c>
      <c r="F269" s="11" t="str">
        <f ca="1">IF(ROW(data!B269)&gt;MAX(fastSMA,slowSMA)+2,IF(SIGN(D268-E268)&lt;&gt;SIGN(D267-E267),IF(SIGN(D268-E268)&gt;0,"BUY","SELL"),""),"")</f>
        <v/>
      </c>
      <c r="G269" s="11"/>
      <c r="H269" s="11">
        <f>(data!B269/data!B268)-1</f>
        <v>-1.1329305135951651E-2</v>
      </c>
      <c r="I269" s="11">
        <f t="shared" si="84"/>
        <v>0</v>
      </c>
      <c r="J269" s="11">
        <f t="shared" si="85"/>
        <v>1.1329305135951651E-2</v>
      </c>
      <c r="K269" s="11">
        <f ca="1">IF(ROW(data!B269)&gt;rsi+1,100-100/(1+AVERAGE(OFFSET(I269,0,0,-rsi,1))/AVERAGE(OFFSET(J269,0,0,-rsi,1))),"")</f>
        <v>49.155903348151398</v>
      </c>
      <c r="L269" s="11"/>
      <c r="M269" s="11">
        <f t="shared" si="86"/>
        <v>0.98867069486404835</v>
      </c>
      <c r="N269" s="11">
        <f t="shared" ca="1" si="87"/>
        <v>0.99317147192716237</v>
      </c>
      <c r="S269" s="13">
        <f ca="1">pricein</f>
        <v>13.09</v>
      </c>
      <c r="T269" s="13" t="str">
        <f ca="1">priceout</f>
        <v/>
      </c>
      <c r="U269" s="16">
        <f t="shared" ca="1" si="88"/>
        <v>12.7</v>
      </c>
      <c r="V269" s="16">
        <f t="shared" ca="1" si="95"/>
        <v>0.97020626432391133</v>
      </c>
      <c r="W269" s="16">
        <f t="shared" ca="1" si="96"/>
        <v>-2.9793735676088673E-2</v>
      </c>
      <c r="X269" s="16">
        <f t="shared" ca="1" si="97"/>
        <v>0.82320858598329871</v>
      </c>
      <c r="Y269" s="16"/>
      <c r="Z269" s="13" t="str">
        <f ca="1">priceincross</f>
        <v/>
      </c>
      <c r="AA269" s="13" t="str">
        <f ca="1">priceoutcross</f>
        <v/>
      </c>
      <c r="AB269" s="13" t="str">
        <f t="shared" ca="1" si="89"/>
        <v/>
      </c>
      <c r="AC269" s="13" t="str">
        <f t="shared" ca="1" si="98"/>
        <v/>
      </c>
      <c r="AD269" s="13" t="str">
        <f t="shared" ca="1" si="99"/>
        <v/>
      </c>
      <c r="AE269" s="13">
        <f t="shared" ca="1" si="100"/>
        <v>0.90089715826225325</v>
      </c>
      <c r="AG269" s="32">
        <f ca="1">IF(ROW(data!B269)&gt;fib+1,MIN(OFFSET(data!B269,0,0,-fib,1)),"")</f>
        <v>11.19</v>
      </c>
      <c r="AH269" s="32">
        <f ca="1">IF(ROW(data!B269)&gt;fib+1,MAX(OFFSET(data!B269,0,0,-fib,1)),"")</f>
        <v>15.35</v>
      </c>
      <c r="AI269" s="32">
        <f t="shared" ca="1" si="90"/>
        <v>4.16</v>
      </c>
      <c r="AJ269" s="31">
        <f t="shared" ca="1" si="91"/>
        <v>12.171759999999999</v>
      </c>
      <c r="AK269" s="31">
        <f t="shared" ca="1" si="92"/>
        <v>12.779119999999999</v>
      </c>
      <c r="AL269" s="31">
        <f t="shared" ca="1" si="93"/>
        <v>13.27</v>
      </c>
      <c r="AM269" s="31">
        <f t="shared" ca="1" si="94"/>
        <v>13.76088</v>
      </c>
      <c r="AO269" s="32">
        <f t="shared" ca="1" si="101"/>
        <v>0</v>
      </c>
      <c r="AP269" s="32">
        <f t="shared" ca="1" si="102"/>
        <v>0.21475895298823811</v>
      </c>
      <c r="AQ269" s="32">
        <f t="shared" ca="1" si="103"/>
        <v>0</v>
      </c>
      <c r="AR269" s="32">
        <f t="shared" ca="1" si="104"/>
        <v>0.11000461132423478</v>
      </c>
    </row>
    <row r="270" spans="1:44">
      <c r="A270" s="10">
        <v>37284</v>
      </c>
      <c r="B270" s="11">
        <f ca="1">IF(ROW(data!B270)&gt;singleSMA,AVERAGE(OFFSET(data!B270,0,0,-singleSMA,1)),"")</f>
        <v>13.068099999999999</v>
      </c>
      <c r="C270" s="11" t="str">
        <f ca="1">IF(ROW(data!B268)&gt;singleSMA+2,IF(SIGN(data!B269-indicators!B269)&lt;&gt;SIGN(data!B268-indicators!B268),IF(SIGN(data!B269-indicators!B269)&gt;0,"BUY","SELL"),""),"")</f>
        <v/>
      </c>
      <c r="D270" s="11">
        <f ca="1">IF(ROW(data!B270)&gt;fastSMA,AVERAGE(OFFSET(data!B270,0,0,-fastSMA,1)),"")</f>
        <v>12.720500000000003</v>
      </c>
      <c r="E270" s="11">
        <f ca="1">IF(ROW(data!B270)&gt;slowSMA,AVERAGE(OFFSET(data!B270,0,0,-slowSMA,1)),"")</f>
        <v>13.068099999999999</v>
      </c>
      <c r="F270" s="11" t="str">
        <f ca="1">IF(ROW(data!B270)&gt;MAX(fastSMA,slowSMA)+2,IF(SIGN(D269-E269)&lt;&gt;SIGN(D268-E268),IF(SIGN(D269-E269)&gt;0,"BUY","SELL"),""),"")</f>
        <v/>
      </c>
      <c r="G270" s="11"/>
      <c r="H270" s="11">
        <f>(data!B270/data!B269)-1</f>
        <v>1.6042780748663166E-2</v>
      </c>
      <c r="I270" s="11">
        <f t="shared" si="84"/>
        <v>1.6042780748663166E-2</v>
      </c>
      <c r="J270" s="11">
        <f t="shared" si="85"/>
        <v>0</v>
      </c>
      <c r="K270" s="11">
        <f ca="1">IF(ROW(data!B270)&gt;rsi+1,100-100/(1+AVERAGE(OFFSET(I270,0,0,-rsi,1))/AVERAGE(OFFSET(J270,0,0,-rsi,1))),"")</f>
        <v>52.638673512668248</v>
      </c>
      <c r="L270" s="11"/>
      <c r="M270" s="11">
        <f t="shared" si="86"/>
        <v>1.0160427807486632</v>
      </c>
      <c r="N270" s="11">
        <f t="shared" ca="1" si="87"/>
        <v>1.0098709187547454</v>
      </c>
      <c r="S270" s="13" t="str">
        <f ca="1">pricein</f>
        <v/>
      </c>
      <c r="T270" s="13" t="str">
        <f ca="1">priceout</f>
        <v/>
      </c>
      <c r="U270" s="16" t="str">
        <f t="shared" ca="1" si="88"/>
        <v/>
      </c>
      <c r="V270" s="16" t="str">
        <f t="shared" ca="1" si="95"/>
        <v/>
      </c>
      <c r="W270" s="16" t="str">
        <f t="shared" ca="1" si="96"/>
        <v/>
      </c>
      <c r="X270" s="16">
        <f t="shared" ca="1" si="97"/>
        <v>0.82320858598329871</v>
      </c>
      <c r="Y270" s="16"/>
      <c r="Z270" s="13" t="str">
        <f ca="1">priceincross</f>
        <v/>
      </c>
      <c r="AA270" s="13" t="str">
        <f ca="1">priceoutcross</f>
        <v/>
      </c>
      <c r="AB270" s="13" t="str">
        <f t="shared" ca="1" si="89"/>
        <v/>
      </c>
      <c r="AC270" s="13" t="str">
        <f t="shared" ca="1" si="98"/>
        <v/>
      </c>
      <c r="AD270" s="13" t="str">
        <f t="shared" ca="1" si="99"/>
        <v/>
      </c>
      <c r="AE270" s="13">
        <f t="shared" ca="1" si="100"/>
        <v>0.90089715826225325</v>
      </c>
      <c r="AG270" s="32">
        <f ca="1">IF(ROW(data!B270)&gt;fib+1,MIN(OFFSET(data!B270,0,0,-fib,1)),"")</f>
        <v>11.19</v>
      </c>
      <c r="AH270" s="32">
        <f ca="1">IF(ROW(data!B270)&gt;fib+1,MAX(OFFSET(data!B270,0,0,-fib,1)),"")</f>
        <v>15.24</v>
      </c>
      <c r="AI270" s="32">
        <f t="shared" ca="1" si="90"/>
        <v>4.0500000000000007</v>
      </c>
      <c r="AJ270" s="31">
        <f t="shared" ca="1" si="91"/>
        <v>12.145799999999999</v>
      </c>
      <c r="AK270" s="31">
        <f t="shared" ca="1" si="92"/>
        <v>12.7371</v>
      </c>
      <c r="AL270" s="31">
        <f t="shared" ca="1" si="93"/>
        <v>13.215</v>
      </c>
      <c r="AM270" s="31">
        <f t="shared" ca="1" si="94"/>
        <v>13.6929</v>
      </c>
      <c r="AO270" s="32">
        <f t="shared" ca="1" si="101"/>
        <v>0</v>
      </c>
      <c r="AP270" s="32">
        <f t="shared" ca="1" si="102"/>
        <v>0.21475895298823811</v>
      </c>
      <c r="AQ270" s="32">
        <f t="shared" ca="1" si="103"/>
        <v>0</v>
      </c>
      <c r="AR270" s="32">
        <f t="shared" ca="1" si="104"/>
        <v>0.11000461132423478</v>
      </c>
    </row>
    <row r="271" spans="1:44">
      <c r="A271" s="10">
        <v>37285</v>
      </c>
      <c r="B271" s="11">
        <f ca="1">IF(ROW(data!B271)&gt;singleSMA,AVERAGE(OFFSET(data!B271,0,0,-singleSMA,1)),"")</f>
        <v>13.048699999999997</v>
      </c>
      <c r="C271" s="11" t="str">
        <f ca="1">IF(ROW(data!B269)&gt;singleSMA+2,IF(SIGN(data!B270-indicators!B270)&lt;&gt;SIGN(data!B269-indicators!B269),IF(SIGN(data!B270-indicators!B270)&gt;0,"BUY","SELL"),""),"")</f>
        <v/>
      </c>
      <c r="D271" s="11">
        <f ca="1">IF(ROW(data!B271)&gt;fastSMA,AVERAGE(OFFSET(data!B271,0,0,-fastSMA,1)),"")</f>
        <v>12.729000000000003</v>
      </c>
      <c r="E271" s="11">
        <f ca="1">IF(ROW(data!B271)&gt;slowSMA,AVERAGE(OFFSET(data!B271,0,0,-slowSMA,1)),"")</f>
        <v>13.048699999999997</v>
      </c>
      <c r="F271" s="11" t="str">
        <f ca="1">IF(ROW(data!B271)&gt;MAX(fastSMA,slowSMA)+2,IF(SIGN(D270-E270)&lt;&gt;SIGN(D269-E269),IF(SIGN(D270-E270)&gt;0,"BUY","SELL"),""),"")</f>
        <v/>
      </c>
      <c r="G271" s="11"/>
      <c r="H271" s="11">
        <f>(data!B271/data!B270)-1</f>
        <v>0</v>
      </c>
      <c r="I271" s="11">
        <f t="shared" si="84"/>
        <v>0</v>
      </c>
      <c r="J271" s="11">
        <f t="shared" si="85"/>
        <v>0</v>
      </c>
      <c r="K271" s="11">
        <f ca="1">IF(ROW(data!B271)&gt;rsi+1,100-100/(1+AVERAGE(OFFSET(I271,0,0,-rsi,1))/AVERAGE(OFFSET(J271,0,0,-rsi,1))),"")</f>
        <v>53.299650461418615</v>
      </c>
      <c r="L271" s="11"/>
      <c r="M271" s="11">
        <f t="shared" si="86"/>
        <v>1</v>
      </c>
      <c r="N271" s="11">
        <f t="shared" ca="1" si="87"/>
        <v>1.012947448591013</v>
      </c>
      <c r="S271" s="13" t="str">
        <f ca="1">pricein</f>
        <v/>
      </c>
      <c r="T271" s="13" t="str">
        <f ca="1">priceout</f>
        <v/>
      </c>
      <c r="U271" s="16" t="str">
        <f t="shared" ca="1" si="88"/>
        <v/>
      </c>
      <c r="V271" s="16" t="str">
        <f t="shared" ca="1" si="95"/>
        <v/>
      </c>
      <c r="W271" s="16" t="str">
        <f t="shared" ca="1" si="96"/>
        <v/>
      </c>
      <c r="X271" s="16">
        <f t="shared" ca="1" si="97"/>
        <v>0.82320858598329871</v>
      </c>
      <c r="Y271" s="16"/>
      <c r="Z271" s="13" t="str">
        <f ca="1">priceincross</f>
        <v/>
      </c>
      <c r="AA271" s="13" t="str">
        <f ca="1">priceoutcross</f>
        <v/>
      </c>
      <c r="AB271" s="13" t="str">
        <f t="shared" ca="1" si="89"/>
        <v/>
      </c>
      <c r="AC271" s="13" t="str">
        <f t="shared" ca="1" si="98"/>
        <v/>
      </c>
      <c r="AD271" s="13" t="str">
        <f t="shared" ca="1" si="99"/>
        <v/>
      </c>
      <c r="AE271" s="13">
        <f t="shared" ca="1" si="100"/>
        <v>0.90089715826225325</v>
      </c>
      <c r="AG271" s="32">
        <f ca="1">IF(ROW(data!B271)&gt;fib+1,MIN(OFFSET(data!B271,0,0,-fib,1)),"")</f>
        <v>11.19</v>
      </c>
      <c r="AH271" s="32">
        <f ca="1">IF(ROW(data!B271)&gt;fib+1,MAX(OFFSET(data!B271,0,0,-fib,1)),"")</f>
        <v>15.16</v>
      </c>
      <c r="AI271" s="32">
        <f t="shared" ca="1" si="90"/>
        <v>3.9700000000000006</v>
      </c>
      <c r="AJ271" s="31">
        <f t="shared" ca="1" si="91"/>
        <v>12.12692</v>
      </c>
      <c r="AK271" s="31">
        <f t="shared" ca="1" si="92"/>
        <v>12.70654</v>
      </c>
      <c r="AL271" s="31">
        <f t="shared" ca="1" si="93"/>
        <v>13.175000000000001</v>
      </c>
      <c r="AM271" s="31">
        <f t="shared" ca="1" si="94"/>
        <v>13.643459999999999</v>
      </c>
      <c r="AO271" s="32">
        <f t="shared" ca="1" si="101"/>
        <v>0</v>
      </c>
      <c r="AP271" s="32">
        <f t="shared" ca="1" si="102"/>
        <v>0.21475895298823811</v>
      </c>
      <c r="AQ271" s="32">
        <f t="shared" ca="1" si="103"/>
        <v>0</v>
      </c>
      <c r="AR271" s="32">
        <f t="shared" ca="1" si="104"/>
        <v>0.11000461132423478</v>
      </c>
    </row>
    <row r="272" spans="1:44">
      <c r="A272" s="10">
        <v>37286</v>
      </c>
      <c r="B272" s="11">
        <f ca="1">IF(ROW(data!B272)&gt;singleSMA,AVERAGE(OFFSET(data!B272,0,0,-singleSMA,1)),"")</f>
        <v>13.028799999999997</v>
      </c>
      <c r="C272" s="11" t="str">
        <f ca="1">IF(ROW(data!B270)&gt;singleSMA+2,IF(SIGN(data!B271-indicators!B271)&lt;&gt;SIGN(data!B270-indicators!B270),IF(SIGN(data!B271-indicators!B271)&gt;0,"BUY","SELL"),""),"")</f>
        <v/>
      </c>
      <c r="D272" s="11">
        <f ca="1">IF(ROW(data!B272)&gt;fastSMA,AVERAGE(OFFSET(data!B272,0,0,-fastSMA,1)),"")</f>
        <v>12.733500000000003</v>
      </c>
      <c r="E272" s="11">
        <f ca="1">IF(ROW(data!B272)&gt;slowSMA,AVERAGE(OFFSET(data!B272,0,0,-slowSMA,1)),"")</f>
        <v>13.028799999999997</v>
      </c>
      <c r="F272" s="11" t="str">
        <f ca="1">IF(ROW(data!B272)&gt;MAX(fastSMA,slowSMA)+2,IF(SIGN(D271-E271)&lt;&gt;SIGN(D270-E270),IF(SIGN(D271-E271)&gt;0,"BUY","SELL"),""),"")</f>
        <v/>
      </c>
      <c r="G272" s="11"/>
      <c r="H272" s="11">
        <f>(data!B272/data!B271)-1</f>
        <v>-9.7744360902256577E-3</v>
      </c>
      <c r="I272" s="11">
        <f t="shared" si="84"/>
        <v>0</v>
      </c>
      <c r="J272" s="11">
        <f t="shared" si="85"/>
        <v>9.7744360902256577E-3</v>
      </c>
      <c r="K272" s="11">
        <f ca="1">IF(ROW(data!B272)&gt;rsi+1,100-100/(1+AVERAGE(OFFSET(I272,0,0,-rsi,1))/AVERAGE(OFFSET(J272,0,0,-rsi,1))),"")</f>
        <v>52.016556588305058</v>
      </c>
      <c r="L272" s="11"/>
      <c r="M272" s="11">
        <f t="shared" si="86"/>
        <v>0.99022556390977434</v>
      </c>
      <c r="N272" s="11">
        <f t="shared" ca="1" si="87"/>
        <v>1.0068807339449537</v>
      </c>
      <c r="S272" s="13" t="str">
        <f ca="1">pricein</f>
        <v/>
      </c>
      <c r="T272" s="13" t="str">
        <f ca="1">priceout</f>
        <v/>
      </c>
      <c r="U272" s="16" t="str">
        <f t="shared" ca="1" si="88"/>
        <v/>
      </c>
      <c r="V272" s="16" t="str">
        <f t="shared" ca="1" si="95"/>
        <v/>
      </c>
      <c r="W272" s="16" t="str">
        <f t="shared" ca="1" si="96"/>
        <v/>
      </c>
      <c r="X272" s="16">
        <f t="shared" ca="1" si="97"/>
        <v>0.82320858598329871</v>
      </c>
      <c r="Y272" s="16"/>
      <c r="Z272" s="13" t="str">
        <f ca="1">priceincross</f>
        <v/>
      </c>
      <c r="AA272" s="13" t="str">
        <f ca="1">priceoutcross</f>
        <v/>
      </c>
      <c r="AB272" s="13" t="str">
        <f t="shared" ca="1" si="89"/>
        <v/>
      </c>
      <c r="AC272" s="13" t="str">
        <f t="shared" ca="1" si="98"/>
        <v/>
      </c>
      <c r="AD272" s="13" t="str">
        <f t="shared" ca="1" si="99"/>
        <v/>
      </c>
      <c r="AE272" s="13">
        <f t="shared" ca="1" si="100"/>
        <v>0.90089715826225325</v>
      </c>
      <c r="AG272" s="32">
        <f ca="1">IF(ROW(data!B272)&gt;fib+1,MIN(OFFSET(data!B272,0,0,-fib,1)),"")</f>
        <v>11.19</v>
      </c>
      <c r="AH272" s="32">
        <f ca="1">IF(ROW(data!B272)&gt;fib+1,MAX(OFFSET(data!B272,0,0,-fib,1)),"")</f>
        <v>14.99</v>
      </c>
      <c r="AI272" s="32">
        <f t="shared" ca="1" si="90"/>
        <v>3.8000000000000007</v>
      </c>
      <c r="AJ272" s="31">
        <f t="shared" ca="1" si="91"/>
        <v>12.0868</v>
      </c>
      <c r="AK272" s="31">
        <f t="shared" ca="1" si="92"/>
        <v>12.6416</v>
      </c>
      <c r="AL272" s="31">
        <f t="shared" ca="1" si="93"/>
        <v>13.09</v>
      </c>
      <c r="AM272" s="31">
        <f t="shared" ca="1" si="94"/>
        <v>13.538399999999999</v>
      </c>
      <c r="AO272" s="32">
        <f t="shared" ca="1" si="101"/>
        <v>0</v>
      </c>
      <c r="AP272" s="32">
        <f t="shared" ca="1" si="102"/>
        <v>0.21475895298823811</v>
      </c>
      <c r="AQ272" s="32">
        <f t="shared" ca="1" si="103"/>
        <v>0</v>
      </c>
      <c r="AR272" s="32">
        <f t="shared" ca="1" si="104"/>
        <v>0.11000461132423478</v>
      </c>
    </row>
    <row r="273" spans="1:44">
      <c r="A273" s="10">
        <v>37287</v>
      </c>
      <c r="B273" s="11">
        <f ca="1">IF(ROW(data!B273)&gt;singleSMA,AVERAGE(OFFSET(data!B273,0,0,-singleSMA,1)),"")</f>
        <v>13.010299999999997</v>
      </c>
      <c r="C273" s="11" t="str">
        <f ca="1">IF(ROW(data!B271)&gt;singleSMA+2,IF(SIGN(data!B272-indicators!B272)&lt;&gt;SIGN(data!B271-indicators!B271),IF(SIGN(data!B272-indicators!B272)&gt;0,"BUY","SELL"),""),"")</f>
        <v/>
      </c>
      <c r="D273" s="11">
        <f ca="1">IF(ROW(data!B273)&gt;fastSMA,AVERAGE(OFFSET(data!B273,0,0,-fastSMA,1)),"")</f>
        <v>12.738000000000003</v>
      </c>
      <c r="E273" s="11">
        <f ca="1">IF(ROW(data!B273)&gt;slowSMA,AVERAGE(OFFSET(data!B273,0,0,-slowSMA,1)),"")</f>
        <v>13.010299999999997</v>
      </c>
      <c r="F273" s="11" t="str">
        <f ca="1">IF(ROW(data!B273)&gt;MAX(fastSMA,slowSMA)+2,IF(SIGN(D272-E272)&lt;&gt;SIGN(D271-E271),IF(SIGN(D272-E272)&gt;0,"BUY","SELL"),""),"")</f>
        <v/>
      </c>
      <c r="G273" s="11"/>
      <c r="H273" s="11">
        <f>(data!B273/data!B272)-1</f>
        <v>-2.277904328018221E-3</v>
      </c>
      <c r="I273" s="11">
        <f t="shared" si="84"/>
        <v>0</v>
      </c>
      <c r="J273" s="11">
        <f t="shared" si="85"/>
        <v>2.277904328018221E-3</v>
      </c>
      <c r="K273" s="11">
        <f ca="1">IF(ROW(data!B273)&gt;rsi+1,100-100/(1+AVERAGE(OFFSET(I273,0,0,-rsi,1))/AVERAGE(OFFSET(J273,0,0,-rsi,1))),"")</f>
        <v>52.019846344470572</v>
      </c>
      <c r="L273" s="11"/>
      <c r="M273" s="11">
        <f t="shared" si="86"/>
        <v>0.99772209567198178</v>
      </c>
      <c r="N273" s="11">
        <f t="shared" ca="1" si="87"/>
        <v>1.0068965517241379</v>
      </c>
      <c r="S273" s="13" t="str">
        <f ca="1">pricein</f>
        <v/>
      </c>
      <c r="T273" s="13" t="str">
        <f ca="1">priceout</f>
        <v/>
      </c>
      <c r="U273" s="16" t="str">
        <f t="shared" ca="1" si="88"/>
        <v/>
      </c>
      <c r="V273" s="16" t="str">
        <f t="shared" ca="1" si="95"/>
        <v/>
      </c>
      <c r="W273" s="16" t="str">
        <f t="shared" ca="1" si="96"/>
        <v/>
      </c>
      <c r="X273" s="16">
        <f t="shared" ca="1" si="97"/>
        <v>0.82320858598329871</v>
      </c>
      <c r="Y273" s="16"/>
      <c r="Z273" s="13" t="str">
        <f ca="1">priceincross</f>
        <v/>
      </c>
      <c r="AA273" s="13" t="str">
        <f ca="1">priceoutcross</f>
        <v/>
      </c>
      <c r="AB273" s="13" t="str">
        <f t="shared" ca="1" si="89"/>
        <v/>
      </c>
      <c r="AC273" s="13" t="str">
        <f t="shared" ca="1" si="98"/>
        <v/>
      </c>
      <c r="AD273" s="13" t="str">
        <f t="shared" ca="1" si="99"/>
        <v/>
      </c>
      <c r="AE273" s="13">
        <f t="shared" ca="1" si="100"/>
        <v>0.90089715826225325</v>
      </c>
      <c r="AG273" s="32">
        <f ca="1">IF(ROW(data!B273)&gt;fib+1,MIN(OFFSET(data!B273,0,0,-fib,1)),"")</f>
        <v>11.19</v>
      </c>
      <c r="AH273" s="32">
        <f ca="1">IF(ROW(data!B273)&gt;fib+1,MAX(OFFSET(data!B273,0,0,-fib,1)),"")</f>
        <v>14.73</v>
      </c>
      <c r="AI273" s="32">
        <f t="shared" ca="1" si="90"/>
        <v>3.5400000000000009</v>
      </c>
      <c r="AJ273" s="31">
        <f t="shared" ca="1" si="91"/>
        <v>12.02544</v>
      </c>
      <c r="AK273" s="31">
        <f t="shared" ca="1" si="92"/>
        <v>12.54228</v>
      </c>
      <c r="AL273" s="31">
        <f t="shared" ca="1" si="93"/>
        <v>12.96</v>
      </c>
      <c r="AM273" s="31">
        <f t="shared" ca="1" si="94"/>
        <v>13.37772</v>
      </c>
      <c r="AO273" s="32">
        <f t="shared" ca="1" si="101"/>
        <v>0</v>
      </c>
      <c r="AP273" s="32">
        <f t="shared" ca="1" si="102"/>
        <v>0.21475895298823811</v>
      </c>
      <c r="AQ273" s="32">
        <f t="shared" ca="1" si="103"/>
        <v>0</v>
      </c>
      <c r="AR273" s="32">
        <f t="shared" ca="1" si="104"/>
        <v>0.11000461132423478</v>
      </c>
    </row>
    <row r="274" spans="1:44">
      <c r="A274" s="10">
        <v>37288</v>
      </c>
      <c r="B274" s="11">
        <f ca="1">IF(ROW(data!B274)&gt;singleSMA,AVERAGE(OFFSET(data!B274,0,0,-singleSMA,1)),"")</f>
        <v>12.996799999999999</v>
      </c>
      <c r="C274" s="11" t="str">
        <f ca="1">IF(ROW(data!B272)&gt;singleSMA+2,IF(SIGN(data!B273-indicators!B273)&lt;&gt;SIGN(data!B272-indicators!B272),IF(SIGN(data!B273-indicators!B273)&gt;0,"BUY","SELL"),""),"")</f>
        <v/>
      </c>
      <c r="D274" s="11">
        <f ca="1">IF(ROW(data!B274)&gt;fastSMA,AVERAGE(OFFSET(data!B274,0,0,-fastSMA,1)),"")</f>
        <v>12.737000000000002</v>
      </c>
      <c r="E274" s="11">
        <f ca="1">IF(ROW(data!B274)&gt;slowSMA,AVERAGE(OFFSET(data!B274,0,0,-slowSMA,1)),"")</f>
        <v>12.996799999999999</v>
      </c>
      <c r="F274" s="11" t="str">
        <f ca="1">IF(ROW(data!B274)&gt;MAX(fastSMA,slowSMA)+2,IF(SIGN(D273-E273)&lt;&gt;SIGN(D272-E272),IF(SIGN(D273-E273)&gt;0,"BUY","SELL"),""),"")</f>
        <v/>
      </c>
      <c r="G274" s="11"/>
      <c r="H274" s="11">
        <f>(data!B274/data!B273)-1</f>
        <v>-3.0441400304415112E-3</v>
      </c>
      <c r="I274" s="11">
        <f t="shared" si="84"/>
        <v>0</v>
      </c>
      <c r="J274" s="11">
        <f t="shared" si="85"/>
        <v>3.0441400304415112E-3</v>
      </c>
      <c r="K274" s="11">
        <f ca="1">IF(ROW(data!B274)&gt;rsi+1,100-100/(1+AVERAGE(OFFSET(I274,0,0,-rsi,1))/AVERAGE(OFFSET(J274,0,0,-rsi,1))),"")</f>
        <v>50.326531241896646</v>
      </c>
      <c r="L274" s="11"/>
      <c r="M274" s="11">
        <f t="shared" si="86"/>
        <v>0.99695585996955849</v>
      </c>
      <c r="N274" s="11">
        <f t="shared" ca="1" si="87"/>
        <v>0.99847560975609762</v>
      </c>
      <c r="S274" s="13" t="str">
        <f ca="1">pricein</f>
        <v/>
      </c>
      <c r="T274" s="13" t="str">
        <f ca="1">priceout</f>
        <v/>
      </c>
      <c r="U274" s="16" t="str">
        <f t="shared" ca="1" si="88"/>
        <v/>
      </c>
      <c r="V274" s="16" t="str">
        <f t="shared" ca="1" si="95"/>
        <v/>
      </c>
      <c r="W274" s="16" t="str">
        <f t="shared" ca="1" si="96"/>
        <v/>
      </c>
      <c r="X274" s="16">
        <f t="shared" ca="1" si="97"/>
        <v>0.82320858598329871</v>
      </c>
      <c r="Y274" s="16"/>
      <c r="Z274" s="13" t="str">
        <f ca="1">priceincross</f>
        <v/>
      </c>
      <c r="AA274" s="13" t="str">
        <f ca="1">priceoutcross</f>
        <v/>
      </c>
      <c r="AB274" s="13" t="str">
        <f t="shared" ca="1" si="89"/>
        <v/>
      </c>
      <c r="AC274" s="13" t="str">
        <f t="shared" ca="1" si="98"/>
        <v/>
      </c>
      <c r="AD274" s="13" t="str">
        <f t="shared" ca="1" si="99"/>
        <v/>
      </c>
      <c r="AE274" s="13">
        <f t="shared" ca="1" si="100"/>
        <v>0.90089715826225325</v>
      </c>
      <c r="AG274" s="32">
        <f ca="1">IF(ROW(data!B274)&gt;fib+1,MIN(OFFSET(data!B274,0,0,-fib,1)),"")</f>
        <v>11.19</v>
      </c>
      <c r="AH274" s="32">
        <f ca="1">IF(ROW(data!B274)&gt;fib+1,MAX(OFFSET(data!B274,0,0,-fib,1)),"")</f>
        <v>14.73</v>
      </c>
      <c r="AI274" s="32">
        <f t="shared" ca="1" si="90"/>
        <v>3.5400000000000009</v>
      </c>
      <c r="AJ274" s="31">
        <f t="shared" ca="1" si="91"/>
        <v>12.02544</v>
      </c>
      <c r="AK274" s="31">
        <f t="shared" ca="1" si="92"/>
        <v>12.54228</v>
      </c>
      <c r="AL274" s="31">
        <f t="shared" ca="1" si="93"/>
        <v>12.96</v>
      </c>
      <c r="AM274" s="31">
        <f t="shared" ca="1" si="94"/>
        <v>13.37772</v>
      </c>
      <c r="AO274" s="32">
        <f t="shared" ca="1" si="101"/>
        <v>0</v>
      </c>
      <c r="AP274" s="32">
        <f t="shared" ca="1" si="102"/>
        <v>0.21475895298823811</v>
      </c>
      <c r="AQ274" s="32">
        <f t="shared" ca="1" si="103"/>
        <v>0</v>
      </c>
      <c r="AR274" s="32">
        <f t="shared" ca="1" si="104"/>
        <v>0.11000461132423478</v>
      </c>
    </row>
    <row r="275" spans="1:44">
      <c r="A275" s="10">
        <v>37291</v>
      </c>
      <c r="B275" s="11">
        <f ca="1">IF(ROW(data!B275)&gt;singleSMA,AVERAGE(OFFSET(data!B275,0,0,-singleSMA,1)),"")</f>
        <v>12.982499999999998</v>
      </c>
      <c r="C275" s="11" t="str">
        <f ca="1">IF(ROW(data!B273)&gt;singleSMA+2,IF(SIGN(data!B274-indicators!B274)&lt;&gt;SIGN(data!B273-indicators!B273),IF(SIGN(data!B274-indicators!B274)&gt;0,"BUY","SELL"),""),"")</f>
        <v/>
      </c>
      <c r="D275" s="11">
        <f ca="1">IF(ROW(data!B275)&gt;fastSMA,AVERAGE(OFFSET(data!B275,0,0,-fastSMA,1)),"")</f>
        <v>12.733000000000001</v>
      </c>
      <c r="E275" s="11">
        <f ca="1">IF(ROW(data!B275)&gt;slowSMA,AVERAGE(OFFSET(data!B275,0,0,-slowSMA,1)),"")</f>
        <v>12.982499999999998</v>
      </c>
      <c r="F275" s="11" t="str">
        <f ca="1">IF(ROW(data!B275)&gt;MAX(fastSMA,slowSMA)+2,IF(SIGN(D274-E274)&lt;&gt;SIGN(D273-E273),IF(SIGN(D274-E274)&gt;0,"BUY","SELL"),""),"")</f>
        <v/>
      </c>
      <c r="G275" s="11"/>
      <c r="H275" s="11">
        <f>(data!B275/data!B274)-1</f>
        <v>-6.1068702290076882E-3</v>
      </c>
      <c r="I275" s="11">
        <f t="shared" si="84"/>
        <v>0</v>
      </c>
      <c r="J275" s="11">
        <f t="shared" si="85"/>
        <v>6.1068702290076882E-3</v>
      </c>
      <c r="K275" s="11">
        <f ca="1">IF(ROW(data!B275)&gt;rsi+1,100-100/(1+AVERAGE(OFFSET(I275,0,0,-rsi,1))/AVERAGE(OFFSET(J275,0,0,-rsi,1))),"")</f>
        <v>49.404379562457159</v>
      </c>
      <c r="L275" s="11"/>
      <c r="M275" s="11">
        <f t="shared" si="86"/>
        <v>0.99389312977099231</v>
      </c>
      <c r="N275" s="11">
        <f t="shared" ca="1" si="87"/>
        <v>0.99389312977099209</v>
      </c>
      <c r="S275" s="13" t="str">
        <f ca="1">pricein</f>
        <v/>
      </c>
      <c r="T275" s="13" t="str">
        <f ca="1">priceout</f>
        <v/>
      </c>
      <c r="U275" s="16" t="str">
        <f t="shared" ca="1" si="88"/>
        <v/>
      </c>
      <c r="V275" s="16" t="str">
        <f t="shared" ca="1" si="95"/>
        <v/>
      </c>
      <c r="W275" s="16" t="str">
        <f t="shared" ca="1" si="96"/>
        <v/>
      </c>
      <c r="X275" s="16">
        <f t="shared" ca="1" si="97"/>
        <v>0.82320858598329871</v>
      </c>
      <c r="Y275" s="16"/>
      <c r="Z275" s="13" t="str">
        <f ca="1">priceincross</f>
        <v/>
      </c>
      <c r="AA275" s="13" t="str">
        <f ca="1">priceoutcross</f>
        <v/>
      </c>
      <c r="AB275" s="13" t="str">
        <f t="shared" ca="1" si="89"/>
        <v/>
      </c>
      <c r="AC275" s="13" t="str">
        <f t="shared" ca="1" si="98"/>
        <v/>
      </c>
      <c r="AD275" s="13" t="str">
        <f t="shared" ca="1" si="99"/>
        <v/>
      </c>
      <c r="AE275" s="13">
        <f t="shared" ca="1" si="100"/>
        <v>0.90089715826225325</v>
      </c>
      <c r="AG275" s="32">
        <f ca="1">IF(ROW(data!B275)&gt;fib+1,MIN(OFFSET(data!B275,0,0,-fib,1)),"")</f>
        <v>11.19</v>
      </c>
      <c r="AH275" s="32">
        <f ca="1">IF(ROW(data!B275)&gt;fib+1,MAX(OFFSET(data!B275,0,0,-fib,1)),"")</f>
        <v>14.73</v>
      </c>
      <c r="AI275" s="32">
        <f t="shared" ca="1" si="90"/>
        <v>3.5400000000000009</v>
      </c>
      <c r="AJ275" s="31">
        <f t="shared" ca="1" si="91"/>
        <v>12.02544</v>
      </c>
      <c r="AK275" s="31">
        <f t="shared" ca="1" si="92"/>
        <v>12.54228</v>
      </c>
      <c r="AL275" s="31">
        <f t="shared" ca="1" si="93"/>
        <v>12.96</v>
      </c>
      <c r="AM275" s="31">
        <f t="shared" ca="1" si="94"/>
        <v>13.37772</v>
      </c>
      <c r="AO275" s="32">
        <f t="shared" ca="1" si="101"/>
        <v>0</v>
      </c>
      <c r="AP275" s="32">
        <f t="shared" ca="1" si="102"/>
        <v>0.21475895298823811</v>
      </c>
      <c r="AQ275" s="32">
        <f t="shared" ca="1" si="103"/>
        <v>0</v>
      </c>
      <c r="AR275" s="32">
        <f t="shared" ca="1" si="104"/>
        <v>0.11000461132423478</v>
      </c>
    </row>
    <row r="276" spans="1:44">
      <c r="A276" s="10">
        <v>37292</v>
      </c>
      <c r="B276" s="11">
        <f ca="1">IF(ROW(data!B276)&gt;singleSMA,AVERAGE(OFFSET(data!B276,0,0,-singleSMA,1)),"")</f>
        <v>12.978499999999999</v>
      </c>
      <c r="C276" s="11" t="str">
        <f ca="1">IF(ROW(data!B274)&gt;singleSMA+2,IF(SIGN(data!B275-indicators!B275)&lt;&gt;SIGN(data!B274-indicators!B274),IF(SIGN(data!B275-indicators!B275)&gt;0,"BUY","SELL"),""),"")</f>
        <v/>
      </c>
      <c r="D276" s="11">
        <f ca="1">IF(ROW(data!B276)&gt;fastSMA,AVERAGE(OFFSET(data!B276,0,0,-fastSMA,1)),"")</f>
        <v>12.7325</v>
      </c>
      <c r="E276" s="11">
        <f ca="1">IF(ROW(data!B276)&gt;slowSMA,AVERAGE(OFFSET(data!B276,0,0,-slowSMA,1)),"")</f>
        <v>12.978499999999999</v>
      </c>
      <c r="F276" s="11" t="str">
        <f ca="1">IF(ROW(data!B276)&gt;MAX(fastSMA,slowSMA)+2,IF(SIGN(D275-E275)&lt;&gt;SIGN(D274-E274),IF(SIGN(D275-E275)&gt;0,"BUY","SELL"),""),"")</f>
        <v/>
      </c>
      <c r="G276" s="11"/>
      <c r="H276" s="11">
        <f>(data!B276/data!B275)-1</f>
        <v>-9.2165898617511122E-3</v>
      </c>
      <c r="I276" s="11">
        <f t="shared" si="84"/>
        <v>0</v>
      </c>
      <c r="J276" s="11">
        <f t="shared" si="85"/>
        <v>9.2165898617511122E-3</v>
      </c>
      <c r="K276" s="11">
        <f ca="1">IF(ROW(data!B276)&gt;rsi+1,100-100/(1+AVERAGE(OFFSET(I276,0,0,-rsi,1))/AVERAGE(OFFSET(J276,0,0,-rsi,1))),"")</f>
        <v>50.471413433041988</v>
      </c>
      <c r="L276" s="11"/>
      <c r="M276" s="11">
        <f t="shared" si="86"/>
        <v>0.99078341013824889</v>
      </c>
      <c r="N276" s="11">
        <f t="shared" ca="1" si="87"/>
        <v>0.99922540666150239</v>
      </c>
      <c r="S276" s="13" t="str">
        <f ca="1">pricein</f>
        <v/>
      </c>
      <c r="T276" s="13" t="str">
        <f ca="1">priceout</f>
        <v/>
      </c>
      <c r="U276" s="16" t="str">
        <f t="shared" ca="1" si="88"/>
        <v/>
      </c>
      <c r="V276" s="16" t="str">
        <f t="shared" ca="1" si="95"/>
        <v/>
      </c>
      <c r="W276" s="16" t="str">
        <f t="shared" ca="1" si="96"/>
        <v/>
      </c>
      <c r="X276" s="16">
        <f t="shared" ca="1" si="97"/>
        <v>0.82320858598329871</v>
      </c>
      <c r="Y276" s="16"/>
      <c r="Z276" s="13" t="str">
        <f ca="1">priceincross</f>
        <v/>
      </c>
      <c r="AA276" s="13" t="str">
        <f ca="1">priceoutcross</f>
        <v/>
      </c>
      <c r="AB276" s="13" t="str">
        <f t="shared" ca="1" si="89"/>
        <v/>
      </c>
      <c r="AC276" s="13" t="str">
        <f t="shared" ca="1" si="98"/>
        <v/>
      </c>
      <c r="AD276" s="13" t="str">
        <f t="shared" ca="1" si="99"/>
        <v/>
      </c>
      <c r="AE276" s="13">
        <f t="shared" ca="1" si="100"/>
        <v>0.90089715826225325</v>
      </c>
      <c r="AG276" s="32">
        <f ca="1">IF(ROW(data!B276)&gt;fib+1,MIN(OFFSET(data!B276,0,0,-fib,1)),"")</f>
        <v>11.19</v>
      </c>
      <c r="AH276" s="32">
        <f ca="1">IF(ROW(data!B276)&gt;fib+1,MAX(OFFSET(data!B276,0,0,-fib,1)),"")</f>
        <v>14.73</v>
      </c>
      <c r="AI276" s="32">
        <f t="shared" ca="1" si="90"/>
        <v>3.5400000000000009</v>
      </c>
      <c r="AJ276" s="31">
        <f t="shared" ca="1" si="91"/>
        <v>12.02544</v>
      </c>
      <c r="AK276" s="31">
        <f t="shared" ca="1" si="92"/>
        <v>12.54228</v>
      </c>
      <c r="AL276" s="31">
        <f t="shared" ca="1" si="93"/>
        <v>12.96</v>
      </c>
      <c r="AM276" s="31">
        <f t="shared" ca="1" si="94"/>
        <v>13.37772</v>
      </c>
      <c r="AO276" s="32">
        <f t="shared" ca="1" si="101"/>
        <v>0</v>
      </c>
      <c r="AP276" s="32">
        <f t="shared" ca="1" si="102"/>
        <v>0.21475895298823811</v>
      </c>
      <c r="AQ276" s="32">
        <f t="shared" ca="1" si="103"/>
        <v>0</v>
      </c>
      <c r="AR276" s="32">
        <f t="shared" ca="1" si="104"/>
        <v>0.11000461132423478</v>
      </c>
    </row>
    <row r="277" spans="1:44">
      <c r="A277" s="10">
        <v>37293</v>
      </c>
      <c r="B277" s="11">
        <f ca="1">IF(ROW(data!B277)&gt;singleSMA,AVERAGE(OFFSET(data!B277,0,0,-singleSMA,1)),"")</f>
        <v>12.971999999999998</v>
      </c>
      <c r="C277" s="11" t="str">
        <f ca="1">IF(ROW(data!B275)&gt;singleSMA+2,IF(SIGN(data!B276-indicators!B276)&lt;&gt;SIGN(data!B275-indicators!B275),IF(SIGN(data!B276-indicators!B276)&gt;0,"BUY","SELL"),""),"")</f>
        <v>SELL</v>
      </c>
      <c r="D277" s="11">
        <f ca="1">IF(ROW(data!B277)&gt;fastSMA,AVERAGE(OFFSET(data!B277,0,0,-fastSMA,1)),"")</f>
        <v>12.729000000000001</v>
      </c>
      <c r="E277" s="11">
        <f ca="1">IF(ROW(data!B277)&gt;slowSMA,AVERAGE(OFFSET(data!B277,0,0,-slowSMA,1)),"")</f>
        <v>12.971999999999998</v>
      </c>
      <c r="F277" s="11" t="str">
        <f ca="1">IF(ROW(data!B277)&gt;MAX(fastSMA,slowSMA)+2,IF(SIGN(D276-E276)&lt;&gt;SIGN(D275-E275),IF(SIGN(D276-E276)&gt;0,"BUY","SELL"),""),"")</f>
        <v/>
      </c>
      <c r="G277" s="11"/>
      <c r="H277" s="11">
        <f>(data!B277/data!B276)-1</f>
        <v>-1.5503875968992276E-2</v>
      </c>
      <c r="I277" s="11">
        <f t="shared" si="84"/>
        <v>0</v>
      </c>
      <c r="J277" s="11">
        <f t="shared" si="85"/>
        <v>1.5503875968992276E-2</v>
      </c>
      <c r="K277" s="11">
        <f ca="1">IF(ROW(data!B277)&gt;rsi+1,100-100/(1+AVERAGE(OFFSET(I277,0,0,-rsi,1))/AVERAGE(OFFSET(J277,0,0,-rsi,1))),"")</f>
        <v>49.528683370321481</v>
      </c>
      <c r="L277" s="11"/>
      <c r="M277" s="11">
        <f t="shared" si="86"/>
        <v>0.98449612403100772</v>
      </c>
      <c r="N277" s="11">
        <f t="shared" ca="1" si="87"/>
        <v>0.99451840250587287</v>
      </c>
      <c r="S277" s="13" t="str">
        <f ca="1">pricein</f>
        <v/>
      </c>
      <c r="T277" s="13">
        <f ca="1">priceout</f>
        <v>12.7</v>
      </c>
      <c r="U277" s="16" t="str">
        <f t="shared" ca="1" si="88"/>
        <v/>
      </c>
      <c r="V277" s="16" t="str">
        <f t="shared" ca="1" si="95"/>
        <v/>
      </c>
      <c r="W277" s="16" t="str">
        <f t="shared" ca="1" si="96"/>
        <v/>
      </c>
      <c r="X277" s="16">
        <f t="shared" ca="1" si="97"/>
        <v>0.82320858598329871</v>
      </c>
      <c r="Y277" s="16"/>
      <c r="Z277" s="13" t="str">
        <f ca="1">priceincross</f>
        <v/>
      </c>
      <c r="AA277" s="13" t="str">
        <f ca="1">priceoutcross</f>
        <v/>
      </c>
      <c r="AB277" s="13" t="str">
        <f t="shared" ca="1" si="89"/>
        <v/>
      </c>
      <c r="AC277" s="13" t="str">
        <f t="shared" ca="1" si="98"/>
        <v/>
      </c>
      <c r="AD277" s="13" t="str">
        <f t="shared" ca="1" si="99"/>
        <v/>
      </c>
      <c r="AE277" s="13">
        <f t="shared" ca="1" si="100"/>
        <v>0.90089715826225325</v>
      </c>
      <c r="AG277" s="32">
        <f ca="1">IF(ROW(data!B277)&gt;fib+1,MIN(OFFSET(data!B277,0,0,-fib,1)),"")</f>
        <v>11.19</v>
      </c>
      <c r="AH277" s="32">
        <f ca="1">IF(ROW(data!B277)&gt;fib+1,MAX(OFFSET(data!B277,0,0,-fib,1)),"")</f>
        <v>14.73</v>
      </c>
      <c r="AI277" s="32">
        <f t="shared" ca="1" si="90"/>
        <v>3.5400000000000009</v>
      </c>
      <c r="AJ277" s="31">
        <f t="shared" ca="1" si="91"/>
        <v>12.02544</v>
      </c>
      <c r="AK277" s="31">
        <f t="shared" ca="1" si="92"/>
        <v>12.54228</v>
      </c>
      <c r="AL277" s="31">
        <f t="shared" ca="1" si="93"/>
        <v>12.96</v>
      </c>
      <c r="AM277" s="31">
        <f t="shared" ca="1" si="94"/>
        <v>13.37772</v>
      </c>
      <c r="AO277" s="32">
        <f t="shared" ca="1" si="101"/>
        <v>0</v>
      </c>
      <c r="AP277" s="32">
        <f t="shared" ca="1" si="102"/>
        <v>0.21475895298823811</v>
      </c>
      <c r="AQ277" s="32">
        <f t="shared" ca="1" si="103"/>
        <v>0</v>
      </c>
      <c r="AR277" s="32">
        <f t="shared" ca="1" si="104"/>
        <v>0.11000461132423478</v>
      </c>
    </row>
    <row r="278" spans="1:44">
      <c r="A278" s="10">
        <v>37294</v>
      </c>
      <c r="B278" s="11">
        <f ca="1">IF(ROW(data!B278)&gt;singleSMA,AVERAGE(OFFSET(data!B278,0,0,-singleSMA,1)),"")</f>
        <v>12.970999999999997</v>
      </c>
      <c r="C278" s="11" t="str">
        <f ca="1">IF(ROW(data!B276)&gt;singleSMA+2,IF(SIGN(data!B277-indicators!B277)&lt;&gt;SIGN(data!B276-indicators!B276),IF(SIGN(data!B277-indicators!B277)&gt;0,"BUY","SELL"),""),"")</f>
        <v/>
      </c>
      <c r="D278" s="11">
        <f ca="1">IF(ROW(data!B278)&gt;fastSMA,AVERAGE(OFFSET(data!B278,0,0,-fastSMA,1)),"")</f>
        <v>12.720499999999999</v>
      </c>
      <c r="E278" s="11">
        <f ca="1">IF(ROW(data!B278)&gt;slowSMA,AVERAGE(OFFSET(data!B278,0,0,-slowSMA,1)),"")</f>
        <v>12.970999999999997</v>
      </c>
      <c r="F278" s="11" t="str">
        <f ca="1">IF(ROW(data!B278)&gt;MAX(fastSMA,slowSMA)+2,IF(SIGN(D277-E277)&lt;&gt;SIGN(D276-E276),IF(SIGN(D277-E277)&gt;0,"BUY","SELL"),""),"")</f>
        <v/>
      </c>
      <c r="G278" s="11"/>
      <c r="H278" s="11">
        <f>(data!B278/data!B277)-1</f>
        <v>-1.1023622047244053E-2</v>
      </c>
      <c r="I278" s="11">
        <f t="shared" si="84"/>
        <v>0</v>
      </c>
      <c r="J278" s="11">
        <f t="shared" si="85"/>
        <v>1.1023622047244053E-2</v>
      </c>
      <c r="K278" s="11">
        <f ca="1">IF(ROW(data!B278)&gt;rsi+1,100-100/(1+AVERAGE(OFFSET(I278,0,0,-rsi,1))/AVERAGE(OFFSET(J278,0,0,-rsi,1))),"")</f>
        <v>48.009972621941515</v>
      </c>
      <c r="L278" s="11"/>
      <c r="M278" s="11">
        <f t="shared" si="86"/>
        <v>0.98897637795275595</v>
      </c>
      <c r="N278" s="11">
        <f t="shared" ca="1" si="87"/>
        <v>0.9866457187745481</v>
      </c>
      <c r="S278" s="13" t="str">
        <f ca="1">pricein</f>
        <v/>
      </c>
      <c r="T278" s="13" t="str">
        <f ca="1">priceout</f>
        <v/>
      </c>
      <c r="U278" s="16" t="str">
        <f t="shared" ca="1" si="88"/>
        <v/>
      </c>
      <c r="V278" s="16" t="str">
        <f t="shared" ca="1" si="95"/>
        <v/>
      </c>
      <c r="W278" s="16" t="str">
        <f t="shared" ca="1" si="96"/>
        <v/>
      </c>
      <c r="X278" s="16">
        <f t="shared" ca="1" si="97"/>
        <v>0.82320858598329871</v>
      </c>
      <c r="Y278" s="16"/>
      <c r="Z278" s="13" t="str">
        <f ca="1">priceincross</f>
        <v/>
      </c>
      <c r="AA278" s="13" t="str">
        <f ca="1">priceoutcross</f>
        <v/>
      </c>
      <c r="AB278" s="13" t="str">
        <f t="shared" ca="1" si="89"/>
        <v/>
      </c>
      <c r="AC278" s="13" t="str">
        <f t="shared" ca="1" si="98"/>
        <v/>
      </c>
      <c r="AD278" s="13" t="str">
        <f t="shared" ca="1" si="99"/>
        <v/>
      </c>
      <c r="AE278" s="13">
        <f t="shared" ca="1" si="100"/>
        <v>0.90089715826225325</v>
      </c>
      <c r="AG278" s="32">
        <f ca="1">IF(ROW(data!B278)&gt;fib+1,MIN(OFFSET(data!B278,0,0,-fib,1)),"")</f>
        <v>11.19</v>
      </c>
      <c r="AH278" s="32">
        <f ca="1">IF(ROW(data!B278)&gt;fib+1,MAX(OFFSET(data!B278,0,0,-fib,1)),"")</f>
        <v>14.73</v>
      </c>
      <c r="AI278" s="32">
        <f t="shared" ca="1" si="90"/>
        <v>3.5400000000000009</v>
      </c>
      <c r="AJ278" s="31">
        <f t="shared" ca="1" si="91"/>
        <v>12.02544</v>
      </c>
      <c r="AK278" s="31">
        <f t="shared" ca="1" si="92"/>
        <v>12.54228</v>
      </c>
      <c r="AL278" s="31">
        <f t="shared" ca="1" si="93"/>
        <v>12.96</v>
      </c>
      <c r="AM278" s="31">
        <f t="shared" ca="1" si="94"/>
        <v>13.37772</v>
      </c>
      <c r="AO278" s="32">
        <f t="shared" ca="1" si="101"/>
        <v>0</v>
      </c>
      <c r="AP278" s="32">
        <f t="shared" ca="1" si="102"/>
        <v>0.21475895298823811</v>
      </c>
      <c r="AQ278" s="32">
        <f t="shared" ca="1" si="103"/>
        <v>0</v>
      </c>
      <c r="AR278" s="32">
        <f t="shared" ca="1" si="104"/>
        <v>0.11000461132423478</v>
      </c>
    </row>
    <row r="279" spans="1:44">
      <c r="A279" s="10">
        <v>37295</v>
      </c>
      <c r="B279" s="11">
        <f ca="1">IF(ROW(data!B279)&gt;singleSMA,AVERAGE(OFFSET(data!B279,0,0,-singleSMA,1)),"")</f>
        <v>12.972699999999996</v>
      </c>
      <c r="C279" s="11" t="str">
        <f ca="1">IF(ROW(data!B277)&gt;singleSMA+2,IF(SIGN(data!B278-indicators!B278)&lt;&gt;SIGN(data!B277-indicators!B277),IF(SIGN(data!B278-indicators!B278)&gt;0,"BUY","SELL"),""),"")</f>
        <v/>
      </c>
      <c r="D279" s="11">
        <f ca="1">IF(ROW(data!B279)&gt;fastSMA,AVERAGE(OFFSET(data!B279,0,0,-fastSMA,1)),"")</f>
        <v>12.720499999999999</v>
      </c>
      <c r="E279" s="11">
        <f ca="1">IF(ROW(data!B279)&gt;slowSMA,AVERAGE(OFFSET(data!B279,0,0,-slowSMA,1)),"")</f>
        <v>12.972699999999996</v>
      </c>
      <c r="F279" s="11" t="str">
        <f ca="1">IF(ROW(data!B279)&gt;MAX(fastSMA,slowSMA)+2,IF(SIGN(D278-E278)&lt;&gt;SIGN(D277-E277),IF(SIGN(D278-E278)&gt;0,"BUY","SELL"),""),"")</f>
        <v/>
      </c>
      <c r="G279" s="11"/>
      <c r="H279" s="11">
        <f>(data!B279/data!B278)-1</f>
        <v>-3.9808917197452498E-3</v>
      </c>
      <c r="I279" s="11">
        <f t="shared" si="84"/>
        <v>0</v>
      </c>
      <c r="J279" s="11">
        <f t="shared" si="85"/>
        <v>3.9808917197452498E-3</v>
      </c>
      <c r="K279" s="11">
        <f ca="1">IF(ROW(data!B279)&gt;rsi+1,100-100/(1+AVERAGE(OFFSET(I279,0,0,-rsi,1))/AVERAGE(OFFSET(J279,0,0,-rsi,1))),"")</f>
        <v>50.626573725670795</v>
      </c>
      <c r="L279" s="11"/>
      <c r="M279" s="11">
        <f t="shared" si="86"/>
        <v>0.99601910828025475</v>
      </c>
      <c r="N279" s="11">
        <f t="shared" ca="1" si="87"/>
        <v>0.99999999999999989</v>
      </c>
      <c r="S279" s="13" t="str">
        <f ca="1">pricein</f>
        <v/>
      </c>
      <c r="T279" s="13" t="str">
        <f ca="1">priceout</f>
        <v/>
      </c>
      <c r="U279" s="16" t="str">
        <f t="shared" ca="1" si="88"/>
        <v/>
      </c>
      <c r="V279" s="16" t="str">
        <f t="shared" ca="1" si="95"/>
        <v/>
      </c>
      <c r="W279" s="16" t="str">
        <f t="shared" ca="1" si="96"/>
        <v/>
      </c>
      <c r="X279" s="16">
        <f t="shared" ca="1" si="97"/>
        <v>0.82320858598329871</v>
      </c>
      <c r="Y279" s="16"/>
      <c r="Z279" s="13" t="str">
        <f ca="1">priceincross</f>
        <v/>
      </c>
      <c r="AA279" s="13" t="str">
        <f ca="1">priceoutcross</f>
        <v/>
      </c>
      <c r="AB279" s="13" t="str">
        <f t="shared" ca="1" si="89"/>
        <v/>
      </c>
      <c r="AC279" s="13" t="str">
        <f t="shared" ca="1" si="98"/>
        <v/>
      </c>
      <c r="AD279" s="13" t="str">
        <f t="shared" ca="1" si="99"/>
        <v/>
      </c>
      <c r="AE279" s="13">
        <f t="shared" ca="1" si="100"/>
        <v>0.90089715826225325</v>
      </c>
      <c r="AG279" s="32">
        <f ca="1">IF(ROW(data!B279)&gt;fib+1,MIN(OFFSET(data!B279,0,0,-fib,1)),"")</f>
        <v>11.19</v>
      </c>
      <c r="AH279" s="32">
        <f ca="1">IF(ROW(data!B279)&gt;fib+1,MAX(OFFSET(data!B279,0,0,-fib,1)),"")</f>
        <v>14.73</v>
      </c>
      <c r="AI279" s="32">
        <f t="shared" ca="1" si="90"/>
        <v>3.5400000000000009</v>
      </c>
      <c r="AJ279" s="31">
        <f t="shared" ca="1" si="91"/>
        <v>12.02544</v>
      </c>
      <c r="AK279" s="31">
        <f t="shared" ca="1" si="92"/>
        <v>12.54228</v>
      </c>
      <c r="AL279" s="31">
        <f t="shared" ca="1" si="93"/>
        <v>12.96</v>
      </c>
      <c r="AM279" s="31">
        <f t="shared" ca="1" si="94"/>
        <v>13.37772</v>
      </c>
      <c r="AO279" s="32">
        <f t="shared" ca="1" si="101"/>
        <v>0</v>
      </c>
      <c r="AP279" s="32">
        <f t="shared" ca="1" si="102"/>
        <v>0.21475895298823811</v>
      </c>
      <c r="AQ279" s="32">
        <f t="shared" ca="1" si="103"/>
        <v>0</v>
      </c>
      <c r="AR279" s="32">
        <f t="shared" ca="1" si="104"/>
        <v>0.11000461132423478</v>
      </c>
    </row>
    <row r="280" spans="1:44">
      <c r="A280" s="10">
        <v>37298</v>
      </c>
      <c r="B280" s="11">
        <f ca="1">IF(ROW(data!B280)&gt;singleSMA,AVERAGE(OFFSET(data!B280,0,0,-singleSMA,1)),"")</f>
        <v>12.977599999999997</v>
      </c>
      <c r="C280" s="11" t="str">
        <f ca="1">IF(ROW(data!B278)&gt;singleSMA+2,IF(SIGN(data!B279-indicators!B279)&lt;&gt;SIGN(data!B278-indicators!B278),IF(SIGN(data!B279-indicators!B279)&gt;0,"BUY","SELL"),""),"")</f>
        <v/>
      </c>
      <c r="D280" s="11">
        <f ca="1">IF(ROW(data!B280)&gt;fastSMA,AVERAGE(OFFSET(data!B280,0,0,-fastSMA,1)),"")</f>
        <v>12.744999999999999</v>
      </c>
      <c r="E280" s="11">
        <f ca="1">IF(ROW(data!B280)&gt;slowSMA,AVERAGE(OFFSET(data!B280,0,0,-slowSMA,1)),"")</f>
        <v>12.977599999999997</v>
      </c>
      <c r="F280" s="11" t="str">
        <f ca="1">IF(ROW(data!B280)&gt;MAX(fastSMA,slowSMA)+2,IF(SIGN(D279-E279)&lt;&gt;SIGN(D278-E278),IF(SIGN(D279-E279)&gt;0,"BUY","SELL"),""),"")</f>
        <v/>
      </c>
      <c r="G280" s="11"/>
      <c r="H280" s="11">
        <f>(data!B280/data!B279)-1</f>
        <v>2.3980815347721673E-3</v>
      </c>
      <c r="I280" s="11">
        <f t="shared" si="84"/>
        <v>2.3980815347721673E-3</v>
      </c>
      <c r="J280" s="11">
        <f t="shared" si="85"/>
        <v>0</v>
      </c>
      <c r="K280" s="11">
        <f ca="1">IF(ROW(data!B280)&gt;rsi+1,100-100/(1+AVERAGE(OFFSET(I280,0,0,-rsi,1))/AVERAGE(OFFSET(J280,0,0,-rsi,1))),"")</f>
        <v>60.069420922380971</v>
      </c>
      <c r="L280" s="11"/>
      <c r="M280" s="11">
        <f t="shared" si="86"/>
        <v>1.0023980815347722</v>
      </c>
      <c r="N280" s="11">
        <f t="shared" ca="1" si="87"/>
        <v>1.0406639004149378</v>
      </c>
      <c r="S280" s="13" t="str">
        <f ca="1">pricein</f>
        <v/>
      </c>
      <c r="T280" s="13" t="str">
        <f ca="1">priceout</f>
        <v/>
      </c>
      <c r="U280" s="16" t="str">
        <f t="shared" ca="1" si="88"/>
        <v/>
      </c>
      <c r="V280" s="16" t="str">
        <f t="shared" ca="1" si="95"/>
        <v/>
      </c>
      <c r="W280" s="16" t="str">
        <f t="shared" ca="1" si="96"/>
        <v/>
      </c>
      <c r="X280" s="16">
        <f t="shared" ca="1" si="97"/>
        <v>0.82320858598329871</v>
      </c>
      <c r="Y280" s="16"/>
      <c r="Z280" s="13" t="str">
        <f ca="1">priceincross</f>
        <v/>
      </c>
      <c r="AA280" s="13" t="str">
        <f ca="1">priceoutcross</f>
        <v/>
      </c>
      <c r="AB280" s="13" t="str">
        <f t="shared" ca="1" si="89"/>
        <v/>
      </c>
      <c r="AC280" s="13" t="str">
        <f t="shared" ca="1" si="98"/>
        <v/>
      </c>
      <c r="AD280" s="13" t="str">
        <f t="shared" ca="1" si="99"/>
        <v/>
      </c>
      <c r="AE280" s="13">
        <f t="shared" ca="1" si="100"/>
        <v>0.90089715826225325</v>
      </c>
      <c r="AG280" s="32">
        <f ca="1">IF(ROW(data!B280)&gt;fib+1,MIN(OFFSET(data!B280,0,0,-fib,1)),"")</f>
        <v>11.19</v>
      </c>
      <c r="AH280" s="32">
        <f ca="1">IF(ROW(data!B280)&gt;fib+1,MAX(OFFSET(data!B280,0,0,-fib,1)),"")</f>
        <v>14.73</v>
      </c>
      <c r="AI280" s="32">
        <f t="shared" ca="1" si="90"/>
        <v>3.5400000000000009</v>
      </c>
      <c r="AJ280" s="31">
        <f t="shared" ca="1" si="91"/>
        <v>12.02544</v>
      </c>
      <c r="AK280" s="31">
        <f t="shared" ca="1" si="92"/>
        <v>12.54228</v>
      </c>
      <c r="AL280" s="31">
        <f t="shared" ca="1" si="93"/>
        <v>12.96</v>
      </c>
      <c r="AM280" s="31">
        <f t="shared" ca="1" si="94"/>
        <v>13.37772</v>
      </c>
      <c r="AO280" s="32">
        <f t="shared" ca="1" si="101"/>
        <v>0</v>
      </c>
      <c r="AP280" s="32">
        <f t="shared" ca="1" si="102"/>
        <v>0.21475895298823811</v>
      </c>
      <c r="AQ280" s="32">
        <f t="shared" ca="1" si="103"/>
        <v>0</v>
      </c>
      <c r="AR280" s="32">
        <f t="shared" ca="1" si="104"/>
        <v>0.11000461132423478</v>
      </c>
    </row>
    <row r="281" spans="1:44">
      <c r="A281" s="10">
        <v>37299</v>
      </c>
      <c r="B281" s="11">
        <f ca="1">IF(ROW(data!B281)&gt;singleSMA,AVERAGE(OFFSET(data!B281,0,0,-singleSMA,1)),"")</f>
        <v>12.981599999999997</v>
      </c>
      <c r="C281" s="11" t="str">
        <f ca="1">IF(ROW(data!B279)&gt;singleSMA+2,IF(SIGN(data!B280-indicators!B280)&lt;&gt;SIGN(data!B279-indicators!B279),IF(SIGN(data!B280-indicators!B280)&gt;0,"BUY","SELL"),""),"")</f>
        <v/>
      </c>
      <c r="D281" s="11">
        <f ca="1">IF(ROW(data!B281)&gt;fastSMA,AVERAGE(OFFSET(data!B281,0,0,-fastSMA,1)),"")</f>
        <v>12.765999999999998</v>
      </c>
      <c r="E281" s="11">
        <f ca="1">IF(ROW(data!B281)&gt;slowSMA,AVERAGE(OFFSET(data!B281,0,0,-slowSMA,1)),"")</f>
        <v>12.981599999999997</v>
      </c>
      <c r="F281" s="11" t="str">
        <f ca="1">IF(ROW(data!B281)&gt;MAX(fastSMA,slowSMA)+2,IF(SIGN(D280-E280)&lt;&gt;SIGN(D279-E279),IF(SIGN(D280-E280)&gt;0,"BUY","SELL"),""),"")</f>
        <v/>
      </c>
      <c r="G281" s="11"/>
      <c r="H281" s="11">
        <f>(data!B281/data!B280)-1</f>
        <v>-6.3795853269535963E-3</v>
      </c>
      <c r="I281" s="11">
        <f t="shared" si="84"/>
        <v>0</v>
      </c>
      <c r="J281" s="11">
        <f t="shared" si="85"/>
        <v>6.3795853269535963E-3</v>
      </c>
      <c r="K281" s="11">
        <f ca="1">IF(ROW(data!B281)&gt;rsi+1,100-100/(1+AVERAGE(OFFSET(I281,0,0,-rsi,1))/AVERAGE(OFFSET(J281,0,0,-rsi,1))),"")</f>
        <v>58.520523023809922</v>
      </c>
      <c r="L281" s="11"/>
      <c r="M281" s="11">
        <f t="shared" si="86"/>
        <v>0.9936204146730464</v>
      </c>
      <c r="N281" s="11">
        <f t="shared" ca="1" si="87"/>
        <v>1.034883720930232</v>
      </c>
      <c r="S281" s="13" t="str">
        <f ca="1">pricein</f>
        <v/>
      </c>
      <c r="T281" s="13" t="str">
        <f ca="1">priceout</f>
        <v/>
      </c>
      <c r="U281" s="16" t="str">
        <f t="shared" ca="1" si="88"/>
        <v/>
      </c>
      <c r="V281" s="16" t="str">
        <f t="shared" ca="1" si="95"/>
        <v/>
      </c>
      <c r="W281" s="16" t="str">
        <f t="shared" ca="1" si="96"/>
        <v/>
      </c>
      <c r="X281" s="16">
        <f t="shared" ca="1" si="97"/>
        <v>0.82320858598329871</v>
      </c>
      <c r="Y281" s="16"/>
      <c r="Z281" s="13" t="str">
        <f ca="1">priceincross</f>
        <v/>
      </c>
      <c r="AA281" s="13" t="str">
        <f ca="1">priceoutcross</f>
        <v/>
      </c>
      <c r="AB281" s="13" t="str">
        <f t="shared" ca="1" si="89"/>
        <v/>
      </c>
      <c r="AC281" s="13" t="str">
        <f t="shared" ca="1" si="98"/>
        <v/>
      </c>
      <c r="AD281" s="13" t="str">
        <f t="shared" ca="1" si="99"/>
        <v/>
      </c>
      <c r="AE281" s="13">
        <f t="shared" ca="1" si="100"/>
        <v>0.90089715826225325</v>
      </c>
      <c r="AG281" s="32">
        <f ca="1">IF(ROW(data!B281)&gt;fib+1,MIN(OFFSET(data!B281,0,0,-fib,1)),"")</f>
        <v>11.19</v>
      </c>
      <c r="AH281" s="32">
        <f ca="1">IF(ROW(data!B281)&gt;fib+1,MAX(OFFSET(data!B281,0,0,-fib,1)),"")</f>
        <v>14.73</v>
      </c>
      <c r="AI281" s="32">
        <f t="shared" ca="1" si="90"/>
        <v>3.5400000000000009</v>
      </c>
      <c r="AJ281" s="31">
        <f t="shared" ca="1" si="91"/>
        <v>12.02544</v>
      </c>
      <c r="AK281" s="31">
        <f t="shared" ca="1" si="92"/>
        <v>12.54228</v>
      </c>
      <c r="AL281" s="31">
        <f t="shared" ca="1" si="93"/>
        <v>12.96</v>
      </c>
      <c r="AM281" s="31">
        <f t="shared" ca="1" si="94"/>
        <v>13.37772</v>
      </c>
      <c r="AO281" s="32">
        <f t="shared" ca="1" si="101"/>
        <v>0</v>
      </c>
      <c r="AP281" s="32">
        <f t="shared" ca="1" si="102"/>
        <v>0.21475895298823811</v>
      </c>
      <c r="AQ281" s="32">
        <f t="shared" ca="1" si="103"/>
        <v>0</v>
      </c>
      <c r="AR281" s="32">
        <f t="shared" ca="1" si="104"/>
        <v>0.11000461132423478</v>
      </c>
    </row>
    <row r="282" spans="1:44">
      <c r="A282" s="10">
        <v>37300</v>
      </c>
      <c r="B282" s="11">
        <f ca="1">IF(ROW(data!B282)&gt;singleSMA,AVERAGE(OFFSET(data!B282,0,0,-singleSMA,1)),"")</f>
        <v>12.992999999999995</v>
      </c>
      <c r="C282" s="11" t="str">
        <f ca="1">IF(ROW(data!B280)&gt;singleSMA+2,IF(SIGN(data!B281-indicators!B281)&lt;&gt;SIGN(data!B280-indicators!B280),IF(SIGN(data!B281-indicators!B281)&gt;0,"BUY","SELL"),""),"")</f>
        <v/>
      </c>
      <c r="D282" s="11">
        <f ca="1">IF(ROW(data!B282)&gt;fastSMA,AVERAGE(OFFSET(data!B282,0,0,-fastSMA,1)),"")</f>
        <v>12.784499999999998</v>
      </c>
      <c r="E282" s="11">
        <f ca="1">IF(ROW(data!B282)&gt;slowSMA,AVERAGE(OFFSET(data!B282,0,0,-slowSMA,1)),"")</f>
        <v>12.992999999999995</v>
      </c>
      <c r="F282" s="11" t="str">
        <f ca="1">IF(ROW(data!B282)&gt;MAX(fastSMA,slowSMA)+2,IF(SIGN(D281-E281)&lt;&gt;SIGN(D280-E280),IF(SIGN(D281-E281)&gt;0,"BUY","SELL"),""),"")</f>
        <v/>
      </c>
      <c r="G282" s="11"/>
      <c r="H282" s="11">
        <f>(data!B282/data!B281)-1</f>
        <v>-7.2231139646871112E-3</v>
      </c>
      <c r="I282" s="11">
        <f t="shared" si="84"/>
        <v>0</v>
      </c>
      <c r="J282" s="11">
        <f t="shared" si="85"/>
        <v>7.2231139646871112E-3</v>
      </c>
      <c r="K282" s="11">
        <f ca="1">IF(ROW(data!B282)&gt;rsi+1,100-100/(1+AVERAGE(OFFSET(I282,0,0,-rsi,1))/AVERAGE(OFFSET(J282,0,0,-rsi,1))),"")</f>
        <v>57.478766336209937</v>
      </c>
      <c r="L282" s="11"/>
      <c r="M282" s="11">
        <f t="shared" si="86"/>
        <v>0.99277688603531289</v>
      </c>
      <c r="N282" s="11">
        <f t="shared" ca="1" si="87"/>
        <v>1.0308333333333328</v>
      </c>
      <c r="S282" s="13" t="str">
        <f ca="1">pricein</f>
        <v/>
      </c>
      <c r="T282" s="13" t="str">
        <f ca="1">priceout</f>
        <v/>
      </c>
      <c r="U282" s="16" t="str">
        <f t="shared" ca="1" si="88"/>
        <v/>
      </c>
      <c r="V282" s="16" t="str">
        <f t="shared" ca="1" si="95"/>
        <v/>
      </c>
      <c r="W282" s="16" t="str">
        <f t="shared" ca="1" si="96"/>
        <v/>
      </c>
      <c r="X282" s="16">
        <f t="shared" ca="1" si="97"/>
        <v>0.82320858598329871</v>
      </c>
      <c r="Y282" s="16"/>
      <c r="Z282" s="13" t="str">
        <f ca="1">priceincross</f>
        <v/>
      </c>
      <c r="AA282" s="13" t="str">
        <f ca="1">priceoutcross</f>
        <v/>
      </c>
      <c r="AB282" s="13" t="str">
        <f t="shared" ca="1" si="89"/>
        <v/>
      </c>
      <c r="AC282" s="13" t="str">
        <f t="shared" ca="1" si="98"/>
        <v/>
      </c>
      <c r="AD282" s="13" t="str">
        <f t="shared" ca="1" si="99"/>
        <v/>
      </c>
      <c r="AE282" s="13">
        <f t="shared" ca="1" si="100"/>
        <v>0.90089715826225325</v>
      </c>
      <c r="AG282" s="32">
        <f ca="1">IF(ROW(data!B282)&gt;fib+1,MIN(OFFSET(data!B282,0,0,-fib,1)),"")</f>
        <v>11.19</v>
      </c>
      <c r="AH282" s="32">
        <f ca="1">IF(ROW(data!B282)&gt;fib+1,MAX(OFFSET(data!B282,0,0,-fib,1)),"")</f>
        <v>14.73</v>
      </c>
      <c r="AI282" s="32">
        <f t="shared" ca="1" si="90"/>
        <v>3.5400000000000009</v>
      </c>
      <c r="AJ282" s="31">
        <f t="shared" ca="1" si="91"/>
        <v>12.02544</v>
      </c>
      <c r="AK282" s="31">
        <f t="shared" ca="1" si="92"/>
        <v>12.54228</v>
      </c>
      <c r="AL282" s="31">
        <f t="shared" ca="1" si="93"/>
        <v>12.96</v>
      </c>
      <c r="AM282" s="31">
        <f t="shared" ca="1" si="94"/>
        <v>13.37772</v>
      </c>
      <c r="AO282" s="32">
        <f t="shared" ca="1" si="101"/>
        <v>0</v>
      </c>
      <c r="AP282" s="32">
        <f t="shared" ca="1" si="102"/>
        <v>0.21475895298823811</v>
      </c>
      <c r="AQ282" s="32">
        <f t="shared" ca="1" si="103"/>
        <v>0</v>
      </c>
      <c r="AR282" s="32">
        <f t="shared" ca="1" si="104"/>
        <v>0.11000461132423478</v>
      </c>
    </row>
    <row r="283" spans="1:44">
      <c r="A283" s="10">
        <v>37301</v>
      </c>
      <c r="B283" s="11">
        <f ca="1">IF(ROW(data!B283)&gt;singleSMA,AVERAGE(OFFSET(data!B283,0,0,-singleSMA,1)),"")</f>
        <v>13.004799999999994</v>
      </c>
      <c r="C283" s="11" t="str">
        <f ca="1">IF(ROW(data!B281)&gt;singleSMA+2,IF(SIGN(data!B282-indicators!B282)&lt;&gt;SIGN(data!B281-indicators!B281),IF(SIGN(data!B282-indicators!B282)&gt;0,"BUY","SELL"),""),"")</f>
        <v/>
      </c>
      <c r="D283" s="11">
        <f ca="1">IF(ROW(data!B283)&gt;fastSMA,AVERAGE(OFFSET(data!B283,0,0,-fastSMA,1)),"")</f>
        <v>12.7875</v>
      </c>
      <c r="E283" s="11">
        <f ca="1">IF(ROW(data!B283)&gt;slowSMA,AVERAGE(OFFSET(data!B283,0,0,-slowSMA,1)),"")</f>
        <v>13.004799999999994</v>
      </c>
      <c r="F283" s="11" t="str">
        <f ca="1">IF(ROW(data!B283)&gt;MAX(fastSMA,slowSMA)+2,IF(SIGN(D282-E282)&lt;&gt;SIGN(D281-E281),IF(SIGN(D282-E282)&gt;0,"BUY","SELL"),""),"")</f>
        <v/>
      </c>
      <c r="G283" s="11"/>
      <c r="H283" s="11">
        <f>(data!B283/data!B282)-1</f>
        <v>0</v>
      </c>
      <c r="I283" s="11">
        <f t="shared" si="84"/>
        <v>0</v>
      </c>
      <c r="J283" s="11">
        <f t="shared" si="85"/>
        <v>0</v>
      </c>
      <c r="K283" s="11">
        <f ca="1">IF(ROW(data!B283)&gt;rsi+1,100-100/(1+AVERAGE(OFFSET(I283,0,0,-rsi,1))/AVERAGE(OFFSET(J283,0,0,-rsi,1))),"")</f>
        <v>51.795969792216894</v>
      </c>
      <c r="L283" s="11"/>
      <c r="M283" s="11">
        <f t="shared" si="86"/>
        <v>1</v>
      </c>
      <c r="N283" s="11">
        <f t="shared" ca="1" si="87"/>
        <v>1.0048740861088543</v>
      </c>
      <c r="S283" s="13" t="str">
        <f ca="1">pricein</f>
        <v/>
      </c>
      <c r="T283" s="13" t="str">
        <f ca="1">priceout</f>
        <v/>
      </c>
      <c r="U283" s="16" t="str">
        <f t="shared" ca="1" si="88"/>
        <v/>
      </c>
      <c r="V283" s="16" t="str">
        <f t="shared" ca="1" si="95"/>
        <v/>
      </c>
      <c r="W283" s="16" t="str">
        <f t="shared" ca="1" si="96"/>
        <v/>
      </c>
      <c r="X283" s="16">
        <f t="shared" ca="1" si="97"/>
        <v>0.82320858598329871</v>
      </c>
      <c r="Y283" s="16"/>
      <c r="Z283" s="13" t="str">
        <f ca="1">priceincross</f>
        <v/>
      </c>
      <c r="AA283" s="13" t="str">
        <f ca="1">priceoutcross</f>
        <v/>
      </c>
      <c r="AB283" s="13" t="str">
        <f t="shared" ca="1" si="89"/>
        <v/>
      </c>
      <c r="AC283" s="13" t="str">
        <f t="shared" ca="1" si="98"/>
        <v/>
      </c>
      <c r="AD283" s="13" t="str">
        <f t="shared" ca="1" si="99"/>
        <v/>
      </c>
      <c r="AE283" s="13">
        <f t="shared" ca="1" si="100"/>
        <v>0.90089715826225325</v>
      </c>
      <c r="AG283" s="32">
        <f ca="1">IF(ROW(data!B283)&gt;fib+1,MIN(OFFSET(data!B283,0,0,-fib,1)),"")</f>
        <v>11.28</v>
      </c>
      <c r="AH283" s="32">
        <f ca="1">IF(ROW(data!B283)&gt;fib+1,MAX(OFFSET(data!B283,0,0,-fib,1)),"")</f>
        <v>14.73</v>
      </c>
      <c r="AI283" s="32">
        <f t="shared" ca="1" si="90"/>
        <v>3.4500000000000011</v>
      </c>
      <c r="AJ283" s="31">
        <f t="shared" ca="1" si="91"/>
        <v>12.094199999999999</v>
      </c>
      <c r="AK283" s="31">
        <f t="shared" ca="1" si="92"/>
        <v>12.597899999999999</v>
      </c>
      <c r="AL283" s="31">
        <f t="shared" ca="1" si="93"/>
        <v>13.004999999999999</v>
      </c>
      <c r="AM283" s="31">
        <f t="shared" ca="1" si="94"/>
        <v>13.412100000000001</v>
      </c>
      <c r="AO283" s="32">
        <f t="shared" ca="1" si="101"/>
        <v>0</v>
      </c>
      <c r="AP283" s="32">
        <f t="shared" ca="1" si="102"/>
        <v>0.21475895298823811</v>
      </c>
      <c r="AQ283" s="32">
        <f t="shared" ca="1" si="103"/>
        <v>0</v>
      </c>
      <c r="AR283" s="32">
        <f t="shared" ca="1" si="104"/>
        <v>0.11000461132423478</v>
      </c>
    </row>
    <row r="284" spans="1:44">
      <c r="A284" s="10">
        <v>37302</v>
      </c>
      <c r="B284" s="11">
        <f ca="1">IF(ROW(data!B284)&gt;singleSMA,AVERAGE(OFFSET(data!B284,0,0,-singleSMA,1)),"")</f>
        <v>13.015899999999995</v>
      </c>
      <c r="C284" s="11" t="str">
        <f ca="1">IF(ROW(data!B282)&gt;singleSMA+2,IF(SIGN(data!B283-indicators!B283)&lt;&gt;SIGN(data!B282-indicators!B282),IF(SIGN(data!B283-indicators!B283)&gt;0,"BUY","SELL"),""),"")</f>
        <v/>
      </c>
      <c r="D284" s="11">
        <f ca="1">IF(ROW(data!B284)&gt;fastSMA,AVERAGE(OFFSET(data!B284,0,0,-fastSMA,1)),"")</f>
        <v>12.792000000000002</v>
      </c>
      <c r="E284" s="11">
        <f ca="1">IF(ROW(data!B284)&gt;slowSMA,AVERAGE(OFFSET(data!B284,0,0,-slowSMA,1)),"")</f>
        <v>13.015899999999995</v>
      </c>
      <c r="F284" s="11" t="str">
        <f ca="1">IF(ROW(data!B284)&gt;MAX(fastSMA,slowSMA)+2,IF(SIGN(D283-E283)&lt;&gt;SIGN(D282-E282),IF(SIGN(D283-E283)&gt;0,"BUY","SELL"),""),"")</f>
        <v/>
      </c>
      <c r="G284" s="11"/>
      <c r="H284" s="11">
        <f>(data!B284/data!B283)-1</f>
        <v>1.6168148746968924E-3</v>
      </c>
      <c r="I284" s="11">
        <f t="shared" si="84"/>
        <v>1.6168148746968924E-3</v>
      </c>
      <c r="J284" s="11">
        <f t="shared" si="85"/>
        <v>0</v>
      </c>
      <c r="K284" s="11">
        <f ca="1">IF(ROW(data!B284)&gt;rsi+1,100-100/(1+AVERAGE(OFFSET(I284,0,0,-rsi,1))/AVERAGE(OFFSET(J284,0,0,-rsi,1))),"")</f>
        <v>52.414273112776542</v>
      </c>
      <c r="L284" s="11"/>
      <c r="M284" s="11">
        <f t="shared" si="86"/>
        <v>1.0016168148746969</v>
      </c>
      <c r="N284" s="11">
        <f t="shared" ca="1" si="87"/>
        <v>1.0073170731707313</v>
      </c>
      <c r="S284" s="13" t="str">
        <f ca="1">pricein</f>
        <v/>
      </c>
      <c r="T284" s="13" t="str">
        <f ca="1">priceout</f>
        <v/>
      </c>
      <c r="U284" s="16" t="str">
        <f t="shared" ca="1" si="88"/>
        <v/>
      </c>
      <c r="V284" s="16" t="str">
        <f t="shared" ca="1" si="95"/>
        <v/>
      </c>
      <c r="W284" s="16" t="str">
        <f t="shared" ca="1" si="96"/>
        <v/>
      </c>
      <c r="X284" s="16">
        <f t="shared" ca="1" si="97"/>
        <v>0.82320858598329871</v>
      </c>
      <c r="Y284" s="16"/>
      <c r="Z284" s="13" t="str">
        <f ca="1">priceincross</f>
        <v/>
      </c>
      <c r="AA284" s="13" t="str">
        <f ca="1">priceoutcross</f>
        <v/>
      </c>
      <c r="AB284" s="13" t="str">
        <f t="shared" ca="1" si="89"/>
        <v/>
      </c>
      <c r="AC284" s="13" t="str">
        <f t="shared" ca="1" si="98"/>
        <v/>
      </c>
      <c r="AD284" s="13" t="str">
        <f t="shared" ca="1" si="99"/>
        <v/>
      </c>
      <c r="AE284" s="13">
        <f t="shared" ca="1" si="100"/>
        <v>0.90089715826225325</v>
      </c>
      <c r="AG284" s="32">
        <f ca="1">IF(ROW(data!B284)&gt;fib+1,MIN(OFFSET(data!B284,0,0,-fib,1)),"")</f>
        <v>11.28</v>
      </c>
      <c r="AH284" s="32">
        <f ca="1">IF(ROW(data!B284)&gt;fib+1,MAX(OFFSET(data!B284,0,0,-fib,1)),"")</f>
        <v>14.73</v>
      </c>
      <c r="AI284" s="32">
        <f t="shared" ca="1" si="90"/>
        <v>3.4500000000000011</v>
      </c>
      <c r="AJ284" s="31">
        <f t="shared" ca="1" si="91"/>
        <v>12.094199999999999</v>
      </c>
      <c r="AK284" s="31">
        <f t="shared" ca="1" si="92"/>
        <v>12.597899999999999</v>
      </c>
      <c r="AL284" s="31">
        <f t="shared" ca="1" si="93"/>
        <v>13.004999999999999</v>
      </c>
      <c r="AM284" s="31">
        <f t="shared" ca="1" si="94"/>
        <v>13.412100000000001</v>
      </c>
      <c r="AO284" s="32">
        <f t="shared" ca="1" si="101"/>
        <v>0</v>
      </c>
      <c r="AP284" s="32">
        <f t="shared" ca="1" si="102"/>
        <v>0.21475895298823811</v>
      </c>
      <c r="AQ284" s="32">
        <f t="shared" ca="1" si="103"/>
        <v>0</v>
      </c>
      <c r="AR284" s="32">
        <f t="shared" ca="1" si="104"/>
        <v>0.11000461132423478</v>
      </c>
    </row>
    <row r="285" spans="1:44">
      <c r="A285" s="10">
        <v>37305</v>
      </c>
      <c r="B285" s="11">
        <f ca="1">IF(ROW(data!B285)&gt;singleSMA,AVERAGE(OFFSET(data!B285,0,0,-singleSMA,1)),"")</f>
        <v>13.024799999999995</v>
      </c>
      <c r="C285" s="11" t="str">
        <f ca="1">IF(ROW(data!B283)&gt;singleSMA+2,IF(SIGN(data!B284-indicators!B284)&lt;&gt;SIGN(data!B283-indicators!B283),IF(SIGN(data!B284-indicators!B284)&gt;0,"BUY","SELL"),""),"")</f>
        <v/>
      </c>
      <c r="D285" s="11">
        <f ca="1">IF(ROW(data!B285)&gt;fastSMA,AVERAGE(OFFSET(data!B285,0,0,-fastSMA,1)),"")</f>
        <v>12.7895</v>
      </c>
      <c r="E285" s="11">
        <f ca="1">IF(ROW(data!B285)&gt;slowSMA,AVERAGE(OFFSET(data!B285,0,0,-slowSMA,1)),"")</f>
        <v>13.024799999999995</v>
      </c>
      <c r="F285" s="11" t="str">
        <f ca="1">IF(ROW(data!B285)&gt;MAX(fastSMA,slowSMA)+2,IF(SIGN(D284-E284)&lt;&gt;SIGN(D283-E283),IF(SIGN(D284-E284)&gt;0,"BUY","SELL"),""),"")</f>
        <v/>
      </c>
      <c r="G285" s="11"/>
      <c r="H285" s="11">
        <f>(data!B285/data!B284)-1</f>
        <v>-1.7756255044390712E-2</v>
      </c>
      <c r="I285" s="11">
        <f t="shared" si="84"/>
        <v>0</v>
      </c>
      <c r="J285" s="11">
        <f t="shared" si="85"/>
        <v>1.7756255044390712E-2</v>
      </c>
      <c r="K285" s="11">
        <f ca="1">IF(ROW(data!B285)&gt;rsi+1,100-100/(1+AVERAGE(OFFSET(I285,0,0,-rsi,1))/AVERAGE(OFFSET(J285,0,0,-rsi,1))),"")</f>
        <v>49.542269074366729</v>
      </c>
      <c r="L285" s="11"/>
      <c r="M285" s="11">
        <f t="shared" si="86"/>
        <v>0.98224374495560929</v>
      </c>
      <c r="N285" s="11">
        <f t="shared" ca="1" si="87"/>
        <v>0.99590834697217623</v>
      </c>
      <c r="S285" s="13" t="str">
        <f ca="1">pricein</f>
        <v/>
      </c>
      <c r="T285" s="13" t="str">
        <f ca="1">priceout</f>
        <v/>
      </c>
      <c r="U285" s="16" t="str">
        <f t="shared" ca="1" si="88"/>
        <v/>
      </c>
      <c r="V285" s="16" t="str">
        <f t="shared" ca="1" si="95"/>
        <v/>
      </c>
      <c r="W285" s="16" t="str">
        <f t="shared" ca="1" si="96"/>
        <v/>
      </c>
      <c r="X285" s="16">
        <f t="shared" ca="1" si="97"/>
        <v>0.82320858598329871</v>
      </c>
      <c r="Y285" s="16"/>
      <c r="Z285" s="13" t="str">
        <f ca="1">priceincross</f>
        <v/>
      </c>
      <c r="AA285" s="13" t="str">
        <f ca="1">priceoutcross</f>
        <v/>
      </c>
      <c r="AB285" s="13" t="str">
        <f t="shared" ca="1" si="89"/>
        <v/>
      </c>
      <c r="AC285" s="13" t="str">
        <f t="shared" ca="1" si="98"/>
        <v/>
      </c>
      <c r="AD285" s="13" t="str">
        <f t="shared" ca="1" si="99"/>
        <v/>
      </c>
      <c r="AE285" s="13">
        <f t="shared" ca="1" si="100"/>
        <v>0.90089715826225325</v>
      </c>
      <c r="AG285" s="32">
        <f ca="1">IF(ROW(data!B285)&gt;fib+1,MIN(OFFSET(data!B285,0,0,-fib,1)),"")</f>
        <v>11.31</v>
      </c>
      <c r="AH285" s="32">
        <f ca="1">IF(ROW(data!B285)&gt;fib+1,MAX(OFFSET(data!B285,0,0,-fib,1)),"")</f>
        <v>14.73</v>
      </c>
      <c r="AI285" s="32">
        <f t="shared" ca="1" si="90"/>
        <v>3.42</v>
      </c>
      <c r="AJ285" s="31">
        <f t="shared" ca="1" si="91"/>
        <v>12.11712</v>
      </c>
      <c r="AK285" s="31">
        <f t="shared" ca="1" si="92"/>
        <v>12.616440000000001</v>
      </c>
      <c r="AL285" s="31">
        <f t="shared" ca="1" si="93"/>
        <v>13.02</v>
      </c>
      <c r="AM285" s="31">
        <f t="shared" ca="1" si="94"/>
        <v>13.42356</v>
      </c>
      <c r="AO285" s="32">
        <f t="shared" ca="1" si="101"/>
        <v>0</v>
      </c>
      <c r="AP285" s="32">
        <f t="shared" ca="1" si="102"/>
        <v>0.21475895298823811</v>
      </c>
      <c r="AQ285" s="32">
        <f t="shared" ca="1" si="103"/>
        <v>0</v>
      </c>
      <c r="AR285" s="32">
        <f t="shared" ca="1" si="104"/>
        <v>0.11000461132423478</v>
      </c>
    </row>
    <row r="286" spans="1:44">
      <c r="A286" s="10">
        <v>37306</v>
      </c>
      <c r="B286" s="11">
        <f ca="1">IF(ROW(data!B286)&gt;singleSMA,AVERAGE(OFFSET(data!B286,0,0,-singleSMA,1)),"")</f>
        <v>13.032799999999993</v>
      </c>
      <c r="C286" s="11" t="str">
        <f ca="1">IF(ROW(data!B284)&gt;singleSMA+2,IF(SIGN(data!B285-indicators!B285)&lt;&gt;SIGN(data!B284-indicators!B284),IF(SIGN(data!B285-indicators!B285)&gt;0,"BUY","SELL"),""),"")</f>
        <v/>
      </c>
      <c r="D286" s="11">
        <f ca="1">IF(ROW(data!B286)&gt;fastSMA,AVERAGE(OFFSET(data!B286,0,0,-fastSMA,1)),"")</f>
        <v>12.774499999999998</v>
      </c>
      <c r="E286" s="11">
        <f ca="1">IF(ROW(data!B286)&gt;slowSMA,AVERAGE(OFFSET(data!B286,0,0,-slowSMA,1)),"")</f>
        <v>13.032799999999993</v>
      </c>
      <c r="F286" s="11" t="str">
        <f ca="1">IF(ROW(data!B286)&gt;MAX(fastSMA,slowSMA)+2,IF(SIGN(D285-E285)&lt;&gt;SIGN(D284-E284),IF(SIGN(D285-E285)&gt;0,"BUY","SELL"),""),"")</f>
        <v/>
      </c>
      <c r="G286" s="11"/>
      <c r="H286" s="11">
        <f>(data!B286/data!B285)-1</f>
        <v>-4.9301561216105183E-3</v>
      </c>
      <c r="I286" s="11">
        <f t="shared" si="84"/>
        <v>0</v>
      </c>
      <c r="J286" s="11">
        <f t="shared" si="85"/>
        <v>4.9301561216105183E-3</v>
      </c>
      <c r="K286" s="11">
        <f ca="1">IF(ROW(data!B286)&gt;rsi+1,100-100/(1+AVERAGE(OFFSET(I286,0,0,-rsi,1))/AVERAGE(OFFSET(J286,0,0,-rsi,1))),"")</f>
        <v>44.259287209241116</v>
      </c>
      <c r="L286" s="11"/>
      <c r="M286" s="11">
        <f t="shared" si="86"/>
        <v>0.99506984387838948</v>
      </c>
      <c r="N286" s="11">
        <f t="shared" ca="1" si="87"/>
        <v>0.97582594681708257</v>
      </c>
      <c r="S286" s="13" t="str">
        <f ca="1">pricein</f>
        <v/>
      </c>
      <c r="T286" s="13" t="str">
        <f ca="1">priceout</f>
        <v/>
      </c>
      <c r="U286" s="16" t="str">
        <f t="shared" ca="1" si="88"/>
        <v/>
      </c>
      <c r="V286" s="16" t="str">
        <f t="shared" ca="1" si="95"/>
        <v/>
      </c>
      <c r="W286" s="16" t="str">
        <f t="shared" ca="1" si="96"/>
        <v/>
      </c>
      <c r="X286" s="16">
        <f t="shared" ca="1" si="97"/>
        <v>0.82320858598329871</v>
      </c>
      <c r="Y286" s="16"/>
      <c r="Z286" s="13" t="str">
        <f ca="1">priceincross</f>
        <v/>
      </c>
      <c r="AA286" s="13" t="str">
        <f ca="1">priceoutcross</f>
        <v/>
      </c>
      <c r="AB286" s="13" t="str">
        <f t="shared" ca="1" si="89"/>
        <v/>
      </c>
      <c r="AC286" s="13" t="str">
        <f t="shared" ca="1" si="98"/>
        <v/>
      </c>
      <c r="AD286" s="13" t="str">
        <f t="shared" ca="1" si="99"/>
        <v/>
      </c>
      <c r="AE286" s="13">
        <f t="shared" ca="1" si="100"/>
        <v>0.90089715826225325</v>
      </c>
      <c r="AG286" s="32">
        <f ca="1">IF(ROW(data!B286)&gt;fib+1,MIN(OFFSET(data!B286,0,0,-fib,1)),"")</f>
        <v>11.32</v>
      </c>
      <c r="AH286" s="32">
        <f ca="1">IF(ROW(data!B286)&gt;fib+1,MAX(OFFSET(data!B286,0,0,-fib,1)),"")</f>
        <v>14.73</v>
      </c>
      <c r="AI286" s="32">
        <f t="shared" ca="1" si="90"/>
        <v>3.41</v>
      </c>
      <c r="AJ286" s="31">
        <f t="shared" ca="1" si="91"/>
        <v>12.12476</v>
      </c>
      <c r="AK286" s="31">
        <f t="shared" ca="1" si="92"/>
        <v>12.622620000000001</v>
      </c>
      <c r="AL286" s="31">
        <f t="shared" ca="1" si="93"/>
        <v>13.025</v>
      </c>
      <c r="AM286" s="31">
        <f t="shared" ca="1" si="94"/>
        <v>13.427379999999999</v>
      </c>
      <c r="AO286" s="32">
        <f t="shared" ca="1" si="101"/>
        <v>0</v>
      </c>
      <c r="AP286" s="32">
        <f t="shared" ca="1" si="102"/>
        <v>0.21475895298823811</v>
      </c>
      <c r="AQ286" s="32">
        <f t="shared" ca="1" si="103"/>
        <v>0</v>
      </c>
      <c r="AR286" s="32">
        <f t="shared" ca="1" si="104"/>
        <v>0.11000461132423478</v>
      </c>
    </row>
    <row r="287" spans="1:44">
      <c r="A287" s="10">
        <v>37307</v>
      </c>
      <c r="B287" s="11">
        <f ca="1">IF(ROW(data!B287)&gt;singleSMA,AVERAGE(OFFSET(data!B287,0,0,-singleSMA,1)),"")</f>
        <v>13.040199999999993</v>
      </c>
      <c r="C287" s="11" t="str">
        <f ca="1">IF(ROW(data!B285)&gt;singleSMA+2,IF(SIGN(data!B286-indicators!B286)&lt;&gt;SIGN(data!B285-indicators!B285),IF(SIGN(data!B286-indicators!B286)&gt;0,"BUY","SELL"),""),"")</f>
        <v/>
      </c>
      <c r="D287" s="11">
        <f ca="1">IF(ROW(data!B287)&gt;fastSMA,AVERAGE(OFFSET(data!B287,0,0,-fastSMA,1)),"")</f>
        <v>12.724999999999998</v>
      </c>
      <c r="E287" s="11">
        <f ca="1">IF(ROW(data!B287)&gt;slowSMA,AVERAGE(OFFSET(data!B287,0,0,-slowSMA,1)),"")</f>
        <v>13.040199999999993</v>
      </c>
      <c r="F287" s="11" t="str">
        <f ca="1">IF(ROW(data!B287)&gt;MAX(fastSMA,slowSMA)+2,IF(SIGN(D286-E286)&lt;&gt;SIGN(D285-E285),IF(SIGN(D286-E286)&gt;0,"BUY","SELL"),""),"")</f>
        <v/>
      </c>
      <c r="G287" s="11"/>
      <c r="H287" s="11">
        <f>(data!B287/data!B286)-1</f>
        <v>-4.1288191577207867E-3</v>
      </c>
      <c r="I287" s="11">
        <f t="shared" si="84"/>
        <v>0</v>
      </c>
      <c r="J287" s="11">
        <f t="shared" si="85"/>
        <v>4.1288191577207867E-3</v>
      </c>
      <c r="K287" s="11">
        <f ca="1">IF(ROW(data!B287)&gt;rsi+1,100-100/(1+AVERAGE(OFFSET(I287,0,0,-rsi,1))/AVERAGE(OFFSET(J287,0,0,-rsi,1))),"")</f>
        <v>23.502237911828104</v>
      </c>
      <c r="L287" s="11"/>
      <c r="M287" s="11">
        <f t="shared" si="86"/>
        <v>0.99587118084227921</v>
      </c>
      <c r="N287" s="11">
        <f t="shared" ca="1" si="87"/>
        <v>0.92413793103448238</v>
      </c>
      <c r="S287" s="13" t="str">
        <f ca="1">pricein</f>
        <v/>
      </c>
      <c r="T287" s="13" t="str">
        <f ca="1">priceout</f>
        <v/>
      </c>
      <c r="U287" s="16" t="str">
        <f t="shared" ca="1" si="88"/>
        <v/>
      </c>
      <c r="V287" s="16" t="str">
        <f t="shared" ca="1" si="95"/>
        <v/>
      </c>
      <c r="W287" s="16" t="str">
        <f t="shared" ca="1" si="96"/>
        <v/>
      </c>
      <c r="X287" s="16">
        <f t="shared" ca="1" si="97"/>
        <v>0.82320858598329871</v>
      </c>
      <c r="Y287" s="16"/>
      <c r="Z287" s="13" t="str">
        <f ca="1">priceincross</f>
        <v/>
      </c>
      <c r="AA287" s="13" t="str">
        <f ca="1">priceoutcross</f>
        <v/>
      </c>
      <c r="AB287" s="13" t="str">
        <f t="shared" ca="1" si="89"/>
        <v/>
      </c>
      <c r="AC287" s="13" t="str">
        <f t="shared" ca="1" si="98"/>
        <v/>
      </c>
      <c r="AD287" s="13" t="str">
        <f t="shared" ca="1" si="99"/>
        <v/>
      </c>
      <c r="AE287" s="13">
        <f t="shared" ca="1" si="100"/>
        <v>0.90089715826225325</v>
      </c>
      <c r="AG287" s="32">
        <f ca="1">IF(ROW(data!B287)&gt;fib+1,MIN(OFFSET(data!B287,0,0,-fib,1)),"")</f>
        <v>11.59</v>
      </c>
      <c r="AH287" s="32">
        <f ca="1">IF(ROW(data!B287)&gt;fib+1,MAX(OFFSET(data!B287,0,0,-fib,1)),"")</f>
        <v>14.73</v>
      </c>
      <c r="AI287" s="32">
        <f t="shared" ca="1" si="90"/>
        <v>3.1400000000000006</v>
      </c>
      <c r="AJ287" s="31">
        <f t="shared" ca="1" si="91"/>
        <v>12.33104</v>
      </c>
      <c r="AK287" s="31">
        <f t="shared" ca="1" si="92"/>
        <v>12.789480000000001</v>
      </c>
      <c r="AL287" s="31">
        <f t="shared" ca="1" si="93"/>
        <v>13.16</v>
      </c>
      <c r="AM287" s="31">
        <f t="shared" ca="1" si="94"/>
        <v>13.530519999999999</v>
      </c>
      <c r="AO287" s="32">
        <f t="shared" ca="1" si="101"/>
        <v>0</v>
      </c>
      <c r="AP287" s="32">
        <f t="shared" ca="1" si="102"/>
        <v>0.21475895298823811</v>
      </c>
      <c r="AQ287" s="32">
        <f t="shared" ca="1" si="103"/>
        <v>0</v>
      </c>
      <c r="AR287" s="32">
        <f t="shared" ca="1" si="104"/>
        <v>0.11000461132423478</v>
      </c>
    </row>
    <row r="288" spans="1:44">
      <c r="A288" s="10">
        <v>37308</v>
      </c>
      <c r="B288" s="11">
        <f ca="1">IF(ROW(data!B288)&gt;singleSMA,AVERAGE(OFFSET(data!B288,0,0,-singleSMA,1)),"")</f>
        <v>13.044599999999994</v>
      </c>
      <c r="C288" s="11" t="str">
        <f ca="1">IF(ROW(data!B286)&gt;singleSMA+2,IF(SIGN(data!B287-indicators!B287)&lt;&gt;SIGN(data!B286-indicators!B286),IF(SIGN(data!B287-indicators!B287)&gt;0,"BUY","SELL"),""),"")</f>
        <v/>
      </c>
      <c r="D288" s="11">
        <f ca="1">IF(ROW(data!B288)&gt;fastSMA,AVERAGE(OFFSET(data!B288,0,0,-fastSMA,1)),"")</f>
        <v>12.666</v>
      </c>
      <c r="E288" s="11">
        <f ca="1">IF(ROW(data!B288)&gt;slowSMA,AVERAGE(OFFSET(data!B288,0,0,-slowSMA,1)),"")</f>
        <v>13.044599999999994</v>
      </c>
      <c r="F288" s="11" t="str">
        <f ca="1">IF(ROW(data!B288)&gt;MAX(fastSMA,slowSMA)+2,IF(SIGN(D287-E287)&lt;&gt;SIGN(D286-E286),IF(SIGN(D287-E287)&gt;0,"BUY","SELL"),""),"")</f>
        <v/>
      </c>
      <c r="G288" s="11"/>
      <c r="H288" s="11">
        <f>(data!B288/data!B287)-1</f>
        <v>0</v>
      </c>
      <c r="I288" s="11">
        <f t="shared" si="84"/>
        <v>0</v>
      </c>
      <c r="J288" s="11">
        <f t="shared" si="85"/>
        <v>0</v>
      </c>
      <c r="K288" s="11">
        <f ca="1">IF(ROW(data!B288)&gt;rsi+1,100-100/(1+AVERAGE(OFFSET(I288,0,0,-rsi,1))/AVERAGE(OFFSET(J288,0,0,-rsi,1))),"")</f>
        <v>15.111268908956262</v>
      </c>
      <c r="L288" s="11"/>
      <c r="M288" s="11">
        <f t="shared" si="86"/>
        <v>1</v>
      </c>
      <c r="N288" s="11">
        <f t="shared" ca="1" si="87"/>
        <v>0.91087613293051384</v>
      </c>
      <c r="S288" s="13" t="str">
        <f ca="1">pricein</f>
        <v/>
      </c>
      <c r="T288" s="13" t="str">
        <f ca="1">priceout</f>
        <v/>
      </c>
      <c r="U288" s="16" t="str">
        <f t="shared" ca="1" si="88"/>
        <v/>
      </c>
      <c r="V288" s="16" t="str">
        <f t="shared" ca="1" si="95"/>
        <v/>
      </c>
      <c r="W288" s="16" t="str">
        <f t="shared" ca="1" si="96"/>
        <v/>
      </c>
      <c r="X288" s="16">
        <f t="shared" ca="1" si="97"/>
        <v>0.82320858598329871</v>
      </c>
      <c r="Y288" s="16"/>
      <c r="Z288" s="13" t="str">
        <f ca="1">priceincross</f>
        <v/>
      </c>
      <c r="AA288" s="13" t="str">
        <f ca="1">priceoutcross</f>
        <v/>
      </c>
      <c r="AB288" s="13" t="str">
        <f t="shared" ca="1" si="89"/>
        <v/>
      </c>
      <c r="AC288" s="13" t="str">
        <f t="shared" ca="1" si="98"/>
        <v/>
      </c>
      <c r="AD288" s="13" t="str">
        <f t="shared" ca="1" si="99"/>
        <v/>
      </c>
      <c r="AE288" s="13">
        <f t="shared" ca="1" si="100"/>
        <v>0.90089715826225325</v>
      </c>
      <c r="AG288" s="32">
        <f ca="1">IF(ROW(data!B288)&gt;fib+1,MIN(OFFSET(data!B288,0,0,-fib,1)),"")</f>
        <v>11.59</v>
      </c>
      <c r="AH288" s="32">
        <f ca="1">IF(ROW(data!B288)&gt;fib+1,MAX(OFFSET(data!B288,0,0,-fib,1)),"")</f>
        <v>14.73</v>
      </c>
      <c r="AI288" s="32">
        <f t="shared" ca="1" si="90"/>
        <v>3.1400000000000006</v>
      </c>
      <c r="AJ288" s="31">
        <f t="shared" ca="1" si="91"/>
        <v>12.33104</v>
      </c>
      <c r="AK288" s="31">
        <f t="shared" ca="1" si="92"/>
        <v>12.789480000000001</v>
      </c>
      <c r="AL288" s="31">
        <f t="shared" ca="1" si="93"/>
        <v>13.16</v>
      </c>
      <c r="AM288" s="31">
        <f t="shared" ca="1" si="94"/>
        <v>13.530519999999999</v>
      </c>
      <c r="AO288" s="32">
        <f t="shared" ca="1" si="101"/>
        <v>0</v>
      </c>
      <c r="AP288" s="32">
        <f t="shared" ca="1" si="102"/>
        <v>0.21475895298823811</v>
      </c>
      <c r="AQ288" s="32">
        <f t="shared" ca="1" si="103"/>
        <v>0</v>
      </c>
      <c r="AR288" s="32">
        <f t="shared" ca="1" si="104"/>
        <v>0.11000461132423478</v>
      </c>
    </row>
    <row r="289" spans="1:44">
      <c r="A289" s="10">
        <v>37309</v>
      </c>
      <c r="B289" s="11">
        <f ca="1">IF(ROW(data!B289)&gt;singleSMA,AVERAGE(OFFSET(data!B289,0,0,-singleSMA,1)),"")</f>
        <v>13.047299999999993</v>
      </c>
      <c r="C289" s="11" t="str">
        <f ca="1">IF(ROW(data!B287)&gt;singleSMA+2,IF(SIGN(data!B288-indicators!B288)&lt;&gt;SIGN(data!B287-indicators!B287),IF(SIGN(data!B288-indicators!B288)&gt;0,"BUY","SELL"),""),"")</f>
        <v/>
      </c>
      <c r="D289" s="11">
        <f ca="1">IF(ROW(data!B289)&gt;fastSMA,AVERAGE(OFFSET(data!B289,0,0,-fastSMA,1)),"")</f>
        <v>12.604500000000002</v>
      </c>
      <c r="E289" s="11">
        <f ca="1">IF(ROW(data!B289)&gt;slowSMA,AVERAGE(OFFSET(data!B289,0,0,-slowSMA,1)),"")</f>
        <v>13.047299999999993</v>
      </c>
      <c r="F289" s="11" t="str">
        <f ca="1">IF(ROW(data!B289)&gt;MAX(fastSMA,slowSMA)+2,IF(SIGN(D288-E288)&lt;&gt;SIGN(D287-E287),IF(SIGN(D288-E288)&gt;0,"BUY","SELL"),""),"")</f>
        <v/>
      </c>
      <c r="G289" s="11"/>
      <c r="H289" s="11">
        <f>(data!B289/data!B288)-1</f>
        <v>-1.6583747927031545E-2</v>
      </c>
      <c r="I289" s="11">
        <f t="shared" si="84"/>
        <v>0</v>
      </c>
      <c r="J289" s="11">
        <f t="shared" si="85"/>
        <v>1.6583747927031545E-2</v>
      </c>
      <c r="K289" s="11">
        <f ca="1">IF(ROW(data!B289)&gt;rsi+1,100-100/(1+AVERAGE(OFFSET(I289,0,0,-rsi,1))/AVERAGE(OFFSET(J289,0,0,-rsi,1))),"")</f>
        <v>14.53584583408859</v>
      </c>
      <c r="L289" s="11"/>
      <c r="M289" s="11">
        <f t="shared" si="86"/>
        <v>0.98341625207296846</v>
      </c>
      <c r="N289" s="11">
        <f t="shared" ca="1" si="87"/>
        <v>0.90603514132925855</v>
      </c>
      <c r="S289" s="13" t="str">
        <f ca="1">pricein</f>
        <v/>
      </c>
      <c r="T289" s="13" t="str">
        <f ca="1">priceout</f>
        <v/>
      </c>
      <c r="U289" s="16" t="str">
        <f t="shared" ca="1" si="88"/>
        <v/>
      </c>
      <c r="V289" s="16" t="str">
        <f t="shared" ca="1" si="95"/>
        <v/>
      </c>
      <c r="W289" s="16" t="str">
        <f t="shared" ca="1" si="96"/>
        <v/>
      </c>
      <c r="X289" s="16">
        <f t="shared" ca="1" si="97"/>
        <v>0.82320858598329871</v>
      </c>
      <c r="Y289" s="16"/>
      <c r="Z289" s="13" t="str">
        <f ca="1">priceincross</f>
        <v/>
      </c>
      <c r="AA289" s="13" t="str">
        <f ca="1">priceoutcross</f>
        <v/>
      </c>
      <c r="AB289" s="13" t="str">
        <f t="shared" ca="1" si="89"/>
        <v/>
      </c>
      <c r="AC289" s="13" t="str">
        <f t="shared" ca="1" si="98"/>
        <v/>
      </c>
      <c r="AD289" s="13" t="str">
        <f t="shared" ca="1" si="99"/>
        <v/>
      </c>
      <c r="AE289" s="13">
        <f t="shared" ca="1" si="100"/>
        <v>0.90089715826225325</v>
      </c>
      <c r="AG289" s="32">
        <f ca="1">IF(ROW(data!B289)&gt;fib+1,MIN(OFFSET(data!B289,0,0,-fib,1)),"")</f>
        <v>11.59</v>
      </c>
      <c r="AH289" s="32">
        <f ca="1">IF(ROW(data!B289)&gt;fib+1,MAX(OFFSET(data!B289,0,0,-fib,1)),"")</f>
        <v>14.73</v>
      </c>
      <c r="AI289" s="32">
        <f t="shared" ca="1" si="90"/>
        <v>3.1400000000000006</v>
      </c>
      <c r="AJ289" s="31">
        <f t="shared" ca="1" si="91"/>
        <v>12.33104</v>
      </c>
      <c r="AK289" s="31">
        <f t="shared" ca="1" si="92"/>
        <v>12.789480000000001</v>
      </c>
      <c r="AL289" s="31">
        <f t="shared" ca="1" si="93"/>
        <v>13.16</v>
      </c>
      <c r="AM289" s="31">
        <f t="shared" ca="1" si="94"/>
        <v>13.530519999999999</v>
      </c>
      <c r="AO289" s="32">
        <f t="shared" ca="1" si="101"/>
        <v>0</v>
      </c>
      <c r="AP289" s="32">
        <f t="shared" ca="1" si="102"/>
        <v>0.21475895298823811</v>
      </c>
      <c r="AQ289" s="32">
        <f t="shared" ca="1" si="103"/>
        <v>0</v>
      </c>
      <c r="AR289" s="32">
        <f t="shared" ca="1" si="104"/>
        <v>0.11000461132423478</v>
      </c>
    </row>
    <row r="290" spans="1:44">
      <c r="A290" s="10">
        <v>37312</v>
      </c>
      <c r="B290" s="11">
        <f ca="1">IF(ROW(data!B290)&gt;singleSMA,AVERAGE(OFFSET(data!B290,0,0,-singleSMA,1)),"")</f>
        <v>13.050599999999992</v>
      </c>
      <c r="C290" s="11" t="str">
        <f ca="1">IF(ROW(data!B288)&gt;singleSMA+2,IF(SIGN(data!B289-indicators!B289)&lt;&gt;SIGN(data!B288-indicators!B288),IF(SIGN(data!B289-indicators!B289)&gt;0,"BUY","SELL"),""),"")</f>
        <v/>
      </c>
      <c r="D290" s="11">
        <f ca="1">IF(ROW(data!B290)&gt;fastSMA,AVERAGE(OFFSET(data!B290,0,0,-fastSMA,1)),"")</f>
        <v>12.535500000000001</v>
      </c>
      <c r="E290" s="11">
        <f ca="1">IF(ROW(data!B290)&gt;slowSMA,AVERAGE(OFFSET(data!B290,0,0,-slowSMA,1)),"")</f>
        <v>13.050599999999992</v>
      </c>
      <c r="F290" s="11" t="str">
        <f ca="1">IF(ROW(data!B290)&gt;MAX(fastSMA,slowSMA)+2,IF(SIGN(D289-E289)&lt;&gt;SIGN(D288-E288),IF(SIGN(D289-E289)&gt;0,"BUY","SELL"),""),"")</f>
        <v/>
      </c>
      <c r="G290" s="11"/>
      <c r="H290" s="11">
        <f>(data!B290/data!B289)-1</f>
        <v>5.0590219224284638E-3</v>
      </c>
      <c r="I290" s="11">
        <f t="shared" si="84"/>
        <v>5.0590219224284638E-3</v>
      </c>
      <c r="J290" s="11">
        <f t="shared" si="85"/>
        <v>0</v>
      </c>
      <c r="K290" s="11">
        <f ca="1">IF(ROW(data!B290)&gt;rsi+1,100-100/(1+AVERAGE(OFFSET(I290,0,0,-rsi,1))/AVERAGE(OFFSET(J290,0,0,-rsi,1))),"")</f>
        <v>7.1445967120739198</v>
      </c>
      <c r="L290" s="11"/>
      <c r="M290" s="11">
        <f t="shared" si="86"/>
        <v>1.0050590219224285</v>
      </c>
      <c r="N290" s="11">
        <f t="shared" ca="1" si="87"/>
        <v>0.89624060150375939</v>
      </c>
      <c r="S290" s="13" t="str">
        <f ca="1">pricein</f>
        <v/>
      </c>
      <c r="T290" s="13" t="str">
        <f ca="1">priceout</f>
        <v/>
      </c>
      <c r="U290" s="16" t="str">
        <f t="shared" ca="1" si="88"/>
        <v/>
      </c>
      <c r="V290" s="16" t="str">
        <f t="shared" ca="1" si="95"/>
        <v/>
      </c>
      <c r="W290" s="16" t="str">
        <f t="shared" ca="1" si="96"/>
        <v/>
      </c>
      <c r="X290" s="16">
        <f t="shared" ca="1" si="97"/>
        <v>0.82320858598329871</v>
      </c>
      <c r="Y290" s="16"/>
      <c r="Z290" s="13" t="str">
        <f ca="1">priceincross</f>
        <v/>
      </c>
      <c r="AA290" s="13" t="str">
        <f ca="1">priceoutcross</f>
        <v/>
      </c>
      <c r="AB290" s="13" t="str">
        <f t="shared" ca="1" si="89"/>
        <v/>
      </c>
      <c r="AC290" s="13" t="str">
        <f t="shared" ca="1" si="98"/>
        <v/>
      </c>
      <c r="AD290" s="13" t="str">
        <f t="shared" ca="1" si="99"/>
        <v/>
      </c>
      <c r="AE290" s="13">
        <f t="shared" ca="1" si="100"/>
        <v>0.90089715826225325</v>
      </c>
      <c r="AG290" s="32">
        <f ca="1">IF(ROW(data!B290)&gt;fib+1,MIN(OFFSET(data!B290,0,0,-fib,1)),"")</f>
        <v>11.71</v>
      </c>
      <c r="AH290" s="32">
        <f ca="1">IF(ROW(data!B290)&gt;fib+1,MAX(OFFSET(data!B290,0,0,-fib,1)),"")</f>
        <v>14.73</v>
      </c>
      <c r="AI290" s="32">
        <f t="shared" ca="1" si="90"/>
        <v>3.0199999999999996</v>
      </c>
      <c r="AJ290" s="31">
        <f t="shared" ca="1" si="91"/>
        <v>12.42272</v>
      </c>
      <c r="AK290" s="31">
        <f t="shared" ca="1" si="92"/>
        <v>12.86364</v>
      </c>
      <c r="AL290" s="31">
        <f t="shared" ca="1" si="93"/>
        <v>13.22</v>
      </c>
      <c r="AM290" s="31">
        <f t="shared" ca="1" si="94"/>
        <v>13.576360000000001</v>
      </c>
      <c r="AO290" s="32">
        <f t="shared" ca="1" si="101"/>
        <v>0</v>
      </c>
      <c r="AP290" s="32">
        <f t="shared" ca="1" si="102"/>
        <v>0.21475895298823811</v>
      </c>
      <c r="AQ290" s="32">
        <f t="shared" ca="1" si="103"/>
        <v>0</v>
      </c>
      <c r="AR290" s="32">
        <f t="shared" ca="1" si="104"/>
        <v>0.11000461132423478</v>
      </c>
    </row>
    <row r="291" spans="1:44">
      <c r="A291" s="10">
        <v>37313</v>
      </c>
      <c r="B291" s="11">
        <f ca="1">IF(ROW(data!B291)&gt;singleSMA,AVERAGE(OFFSET(data!B291,0,0,-singleSMA,1)),"")</f>
        <v>13.053899999999992</v>
      </c>
      <c r="C291" s="11" t="str">
        <f ca="1">IF(ROW(data!B289)&gt;singleSMA+2,IF(SIGN(data!B290-indicators!B290)&lt;&gt;SIGN(data!B289-indicators!B289),IF(SIGN(data!B290-indicators!B290)&gt;0,"BUY","SELL"),""),"")</f>
        <v/>
      </c>
      <c r="D291" s="11">
        <f ca="1">IF(ROW(data!B291)&gt;fastSMA,AVERAGE(OFFSET(data!B291,0,0,-fastSMA,1)),"")</f>
        <v>12.4725</v>
      </c>
      <c r="E291" s="11">
        <f ca="1">IF(ROW(data!B291)&gt;slowSMA,AVERAGE(OFFSET(data!B291,0,0,-slowSMA,1)),"")</f>
        <v>13.053899999999992</v>
      </c>
      <c r="F291" s="11" t="str">
        <f ca="1">IF(ROW(data!B291)&gt;MAX(fastSMA,slowSMA)+2,IF(SIGN(D290-E290)&lt;&gt;SIGN(D289-E289),IF(SIGN(D290-E290)&gt;0,"BUY","SELL"),""),"")</f>
        <v/>
      </c>
      <c r="G291" s="11"/>
      <c r="H291" s="11">
        <f>(data!B291/data!B290)-1</f>
        <v>1.0067114093959662E-2</v>
      </c>
      <c r="I291" s="11">
        <f t="shared" si="84"/>
        <v>1.0067114093959662E-2</v>
      </c>
      <c r="J291" s="11">
        <f t="shared" si="85"/>
        <v>0</v>
      </c>
      <c r="K291" s="11">
        <f ca="1">IF(ROW(data!B291)&gt;rsi+1,100-100/(1+AVERAGE(OFFSET(I291,0,0,-rsi,1))/AVERAGE(OFFSET(J291,0,0,-rsi,1))),"")</f>
        <v>13.964315432223557</v>
      </c>
      <c r="L291" s="11"/>
      <c r="M291" s="11">
        <f t="shared" si="86"/>
        <v>1.0100671140939597</v>
      </c>
      <c r="N291" s="11">
        <f t="shared" ca="1" si="87"/>
        <v>0.90526315789473677</v>
      </c>
      <c r="S291" s="13" t="str">
        <f ca="1">pricein</f>
        <v/>
      </c>
      <c r="T291" s="13" t="str">
        <f ca="1">priceout</f>
        <v/>
      </c>
      <c r="U291" s="16" t="str">
        <f t="shared" ca="1" si="88"/>
        <v/>
      </c>
      <c r="V291" s="16" t="str">
        <f t="shared" ca="1" si="95"/>
        <v/>
      </c>
      <c r="W291" s="16" t="str">
        <f t="shared" ca="1" si="96"/>
        <v/>
      </c>
      <c r="X291" s="16">
        <f t="shared" ca="1" si="97"/>
        <v>0.82320858598329871</v>
      </c>
      <c r="Y291" s="16"/>
      <c r="Z291" s="13" t="str">
        <f ca="1">priceincross</f>
        <v/>
      </c>
      <c r="AA291" s="13" t="str">
        <f ca="1">priceoutcross</f>
        <v/>
      </c>
      <c r="AB291" s="13" t="str">
        <f t="shared" ca="1" si="89"/>
        <v/>
      </c>
      <c r="AC291" s="13" t="str">
        <f t="shared" ca="1" si="98"/>
        <v/>
      </c>
      <c r="AD291" s="13" t="str">
        <f t="shared" ca="1" si="99"/>
        <v/>
      </c>
      <c r="AE291" s="13">
        <f t="shared" ca="1" si="100"/>
        <v>0.90089715826225325</v>
      </c>
      <c r="AG291" s="32">
        <f ca="1">IF(ROW(data!B291)&gt;fib+1,MIN(OFFSET(data!B291,0,0,-fib,1)),"")</f>
        <v>11.86</v>
      </c>
      <c r="AH291" s="32">
        <f ca="1">IF(ROW(data!B291)&gt;fib+1,MAX(OFFSET(data!B291,0,0,-fib,1)),"")</f>
        <v>14.73</v>
      </c>
      <c r="AI291" s="32">
        <f t="shared" ca="1" si="90"/>
        <v>2.870000000000001</v>
      </c>
      <c r="AJ291" s="31">
        <f t="shared" ca="1" si="91"/>
        <v>12.537319999999999</v>
      </c>
      <c r="AK291" s="31">
        <f t="shared" ca="1" si="92"/>
        <v>12.956339999999999</v>
      </c>
      <c r="AL291" s="31">
        <f t="shared" ca="1" si="93"/>
        <v>13.295</v>
      </c>
      <c r="AM291" s="31">
        <f t="shared" ca="1" si="94"/>
        <v>13.633660000000001</v>
      </c>
      <c r="AO291" s="32">
        <f t="shared" ca="1" si="101"/>
        <v>0</v>
      </c>
      <c r="AP291" s="32">
        <f t="shared" ca="1" si="102"/>
        <v>0.21475895298823811</v>
      </c>
      <c r="AQ291" s="32">
        <f t="shared" ca="1" si="103"/>
        <v>0</v>
      </c>
      <c r="AR291" s="32">
        <f t="shared" ca="1" si="104"/>
        <v>0.11000461132423478</v>
      </c>
    </row>
    <row r="292" spans="1:44">
      <c r="A292" s="10">
        <v>37314</v>
      </c>
      <c r="B292" s="11">
        <f ca="1">IF(ROW(data!B292)&gt;singleSMA,AVERAGE(OFFSET(data!B292,0,0,-singleSMA,1)),"")</f>
        <v>13.052699999999993</v>
      </c>
      <c r="C292" s="11" t="str">
        <f ca="1">IF(ROW(data!B290)&gt;singleSMA+2,IF(SIGN(data!B291-indicators!B291)&lt;&gt;SIGN(data!B290-indicators!B290),IF(SIGN(data!B291-indicators!B291)&gt;0,"BUY","SELL"),""),"")</f>
        <v/>
      </c>
      <c r="D292" s="11">
        <f ca="1">IF(ROW(data!B292)&gt;fastSMA,AVERAGE(OFFSET(data!B292,0,0,-fastSMA,1)),"")</f>
        <v>12.417999999999999</v>
      </c>
      <c r="E292" s="11">
        <f ca="1">IF(ROW(data!B292)&gt;slowSMA,AVERAGE(OFFSET(data!B292,0,0,-slowSMA,1)),"")</f>
        <v>13.052699999999993</v>
      </c>
      <c r="F292" s="11" t="str">
        <f ca="1">IF(ROW(data!B292)&gt;MAX(fastSMA,slowSMA)+2,IF(SIGN(D291-E291)&lt;&gt;SIGN(D290-E290),IF(SIGN(D291-E291)&gt;0,"BUY","SELL"),""),"")</f>
        <v/>
      </c>
      <c r="G292" s="11"/>
      <c r="H292" s="11">
        <f>(data!B292/data!B291)-1</f>
        <v>3.3222591362127574E-3</v>
      </c>
      <c r="I292" s="11">
        <f t="shared" si="84"/>
        <v>3.3222591362127574E-3</v>
      </c>
      <c r="J292" s="11">
        <f t="shared" si="85"/>
        <v>0</v>
      </c>
      <c r="K292" s="11">
        <f ca="1">IF(ROW(data!B292)&gt;rsi+1,100-100/(1+AVERAGE(OFFSET(I292,0,0,-rsi,1))/AVERAGE(OFFSET(J292,0,0,-rsi,1))),"")</f>
        <v>17.197586165066127</v>
      </c>
      <c r="L292" s="11"/>
      <c r="M292" s="11">
        <f t="shared" si="86"/>
        <v>1.0033222591362128</v>
      </c>
      <c r="N292" s="11">
        <f t="shared" ca="1" si="87"/>
        <v>0.91723614274867138</v>
      </c>
      <c r="S292" s="13" t="str">
        <f ca="1">pricein</f>
        <v/>
      </c>
      <c r="T292" s="13" t="str">
        <f ca="1">priceout</f>
        <v/>
      </c>
      <c r="U292" s="16" t="str">
        <f t="shared" ca="1" si="88"/>
        <v/>
      </c>
      <c r="V292" s="16" t="str">
        <f t="shared" ca="1" si="95"/>
        <v/>
      </c>
      <c r="W292" s="16" t="str">
        <f t="shared" ca="1" si="96"/>
        <v/>
      </c>
      <c r="X292" s="16">
        <f t="shared" ca="1" si="97"/>
        <v>0.82320858598329871</v>
      </c>
      <c r="Y292" s="16"/>
      <c r="Z292" s="13" t="str">
        <f ca="1">priceincross</f>
        <v/>
      </c>
      <c r="AA292" s="13" t="str">
        <f ca="1">priceoutcross</f>
        <v/>
      </c>
      <c r="AB292" s="13" t="str">
        <f t="shared" ca="1" si="89"/>
        <v/>
      </c>
      <c r="AC292" s="13" t="str">
        <f t="shared" ca="1" si="98"/>
        <v/>
      </c>
      <c r="AD292" s="13" t="str">
        <f t="shared" ca="1" si="99"/>
        <v/>
      </c>
      <c r="AE292" s="13">
        <f t="shared" ca="1" si="100"/>
        <v>0.90089715826225325</v>
      </c>
      <c r="AG292" s="32">
        <f ca="1">IF(ROW(data!B292)&gt;fib+1,MIN(OFFSET(data!B292,0,0,-fib,1)),"")</f>
        <v>11.86</v>
      </c>
      <c r="AH292" s="32">
        <f ca="1">IF(ROW(data!B292)&gt;fib+1,MAX(OFFSET(data!B292,0,0,-fib,1)),"")</f>
        <v>14.73</v>
      </c>
      <c r="AI292" s="32">
        <f t="shared" ca="1" si="90"/>
        <v>2.870000000000001</v>
      </c>
      <c r="AJ292" s="31">
        <f t="shared" ca="1" si="91"/>
        <v>12.537319999999999</v>
      </c>
      <c r="AK292" s="31">
        <f t="shared" ca="1" si="92"/>
        <v>12.956339999999999</v>
      </c>
      <c r="AL292" s="31">
        <f t="shared" ca="1" si="93"/>
        <v>13.295</v>
      </c>
      <c r="AM292" s="31">
        <f t="shared" ca="1" si="94"/>
        <v>13.633660000000001</v>
      </c>
      <c r="AO292" s="32">
        <f t="shared" ca="1" si="101"/>
        <v>0</v>
      </c>
      <c r="AP292" s="32">
        <f t="shared" ca="1" si="102"/>
        <v>0.21475895298823811</v>
      </c>
      <c r="AQ292" s="32">
        <f t="shared" ca="1" si="103"/>
        <v>0</v>
      </c>
      <c r="AR292" s="32">
        <f t="shared" ca="1" si="104"/>
        <v>0.11000461132423478</v>
      </c>
    </row>
    <row r="293" spans="1:44">
      <c r="A293" s="10">
        <v>37315</v>
      </c>
      <c r="B293" s="11">
        <f ca="1">IF(ROW(data!B293)&gt;singleSMA,AVERAGE(OFFSET(data!B293,0,0,-singleSMA,1)),"")</f>
        <v>13.047899999999993</v>
      </c>
      <c r="C293" s="11" t="str">
        <f ca="1">IF(ROW(data!B291)&gt;singleSMA+2,IF(SIGN(data!B292-indicators!B292)&lt;&gt;SIGN(data!B291-indicators!B291),IF(SIGN(data!B292-indicators!B292)&gt;0,"BUY","SELL"),""),"")</f>
        <v/>
      </c>
      <c r="D293" s="11">
        <f ca="1">IF(ROW(data!B293)&gt;fastSMA,AVERAGE(OFFSET(data!B293,0,0,-fastSMA,1)),"")</f>
        <v>12.352</v>
      </c>
      <c r="E293" s="11">
        <f ca="1">IF(ROW(data!B293)&gt;slowSMA,AVERAGE(OFFSET(data!B293,0,0,-slowSMA,1)),"")</f>
        <v>13.047899999999993</v>
      </c>
      <c r="F293" s="11" t="str">
        <f ca="1">IF(ROW(data!B293)&gt;MAX(fastSMA,slowSMA)+2,IF(SIGN(D292-E292)&lt;&gt;SIGN(D291-E291),IF(SIGN(D292-E292)&gt;0,"BUY","SELL"),""),"")</f>
        <v/>
      </c>
      <c r="G293" s="11"/>
      <c r="H293" s="11">
        <f>(data!B293/data!B292)-1</f>
        <v>-2.1523178807946963E-2</v>
      </c>
      <c r="I293" s="11">
        <f t="shared" si="84"/>
        <v>0</v>
      </c>
      <c r="J293" s="11">
        <f t="shared" si="85"/>
        <v>2.1523178807946963E-2</v>
      </c>
      <c r="K293" s="11">
        <f ca="1">IF(ROW(data!B293)&gt;rsi+1,100-100/(1+AVERAGE(OFFSET(I293,0,0,-rsi,1))/AVERAGE(OFFSET(J293,0,0,-rsi,1))),"")</f>
        <v>14.989104062111167</v>
      </c>
      <c r="L293" s="11"/>
      <c r="M293" s="11">
        <f t="shared" si="86"/>
        <v>0.97847682119205304</v>
      </c>
      <c r="N293" s="11">
        <f t="shared" ca="1" si="87"/>
        <v>0.89954337899543391</v>
      </c>
      <c r="S293" s="13" t="str">
        <f ca="1">pricein</f>
        <v/>
      </c>
      <c r="T293" s="13" t="str">
        <f ca="1">priceout</f>
        <v/>
      </c>
      <c r="U293" s="16" t="str">
        <f t="shared" ca="1" si="88"/>
        <v/>
      </c>
      <c r="V293" s="16" t="str">
        <f t="shared" ca="1" si="95"/>
        <v/>
      </c>
      <c r="W293" s="16" t="str">
        <f t="shared" ca="1" si="96"/>
        <v/>
      </c>
      <c r="X293" s="16">
        <f t="shared" ca="1" si="97"/>
        <v>0.82320858598329871</v>
      </c>
      <c r="Y293" s="16"/>
      <c r="Z293" s="13" t="str">
        <f ca="1">priceincross</f>
        <v/>
      </c>
      <c r="AA293" s="13" t="str">
        <f ca="1">priceoutcross</f>
        <v/>
      </c>
      <c r="AB293" s="13" t="str">
        <f t="shared" ca="1" si="89"/>
        <v/>
      </c>
      <c r="AC293" s="13" t="str">
        <f t="shared" ca="1" si="98"/>
        <v/>
      </c>
      <c r="AD293" s="13" t="str">
        <f t="shared" ca="1" si="99"/>
        <v/>
      </c>
      <c r="AE293" s="13">
        <f t="shared" ca="1" si="100"/>
        <v>0.90089715826225325</v>
      </c>
      <c r="AG293" s="32">
        <f ca="1">IF(ROW(data!B293)&gt;fib+1,MIN(OFFSET(data!B293,0,0,-fib,1)),"")</f>
        <v>11.82</v>
      </c>
      <c r="AH293" s="32">
        <f ca="1">IF(ROW(data!B293)&gt;fib+1,MAX(OFFSET(data!B293,0,0,-fib,1)),"")</f>
        <v>14.73</v>
      </c>
      <c r="AI293" s="32">
        <f t="shared" ca="1" si="90"/>
        <v>2.91</v>
      </c>
      <c r="AJ293" s="31">
        <f t="shared" ca="1" si="91"/>
        <v>12.50676</v>
      </c>
      <c r="AK293" s="31">
        <f t="shared" ca="1" si="92"/>
        <v>12.931620000000001</v>
      </c>
      <c r="AL293" s="31">
        <f t="shared" ca="1" si="93"/>
        <v>13.275</v>
      </c>
      <c r="AM293" s="31">
        <f t="shared" ca="1" si="94"/>
        <v>13.61838</v>
      </c>
      <c r="AO293" s="32">
        <f t="shared" ca="1" si="101"/>
        <v>0</v>
      </c>
      <c r="AP293" s="32">
        <f t="shared" ca="1" si="102"/>
        <v>0.21475895298823811</v>
      </c>
      <c r="AQ293" s="32">
        <f t="shared" ca="1" si="103"/>
        <v>0</v>
      </c>
      <c r="AR293" s="32">
        <f t="shared" ca="1" si="104"/>
        <v>0.11000461132423478</v>
      </c>
    </row>
    <row r="294" spans="1:44">
      <c r="A294" s="10">
        <v>37316</v>
      </c>
      <c r="B294" s="11">
        <f ca="1">IF(ROW(data!B294)&gt;singleSMA,AVERAGE(OFFSET(data!B294,0,0,-singleSMA,1)),"")</f>
        <v>13.04839999999999</v>
      </c>
      <c r="C294" s="11" t="str">
        <f ca="1">IF(ROW(data!B292)&gt;singleSMA+2,IF(SIGN(data!B293-indicators!B293)&lt;&gt;SIGN(data!B292-indicators!B292),IF(SIGN(data!B293-indicators!B293)&gt;0,"BUY","SELL"),""),"")</f>
        <v/>
      </c>
      <c r="D294" s="11">
        <f ca="1">IF(ROW(data!B294)&gt;fastSMA,AVERAGE(OFFSET(data!B294,0,0,-fastSMA,1)),"")</f>
        <v>12.3025</v>
      </c>
      <c r="E294" s="11">
        <f ca="1">IF(ROW(data!B294)&gt;slowSMA,AVERAGE(OFFSET(data!B294,0,0,-slowSMA,1)),"")</f>
        <v>13.04839999999999</v>
      </c>
      <c r="F294" s="11" t="str">
        <f ca="1">IF(ROW(data!B294)&gt;MAX(fastSMA,slowSMA)+2,IF(SIGN(D293-E293)&lt;&gt;SIGN(D292-E292),IF(SIGN(D293-E293)&gt;0,"BUY","SELL"),""),"")</f>
        <v/>
      </c>
      <c r="G294" s="11"/>
      <c r="H294" s="11">
        <f>(data!B294/data!B293)-1</f>
        <v>2.4534686971235065E-2</v>
      </c>
      <c r="I294" s="11">
        <f t="shared" si="84"/>
        <v>2.4534686971235065E-2</v>
      </c>
      <c r="J294" s="11">
        <f t="shared" si="85"/>
        <v>0</v>
      </c>
      <c r="K294" s="11">
        <f ca="1">IF(ROW(data!B294)&gt;rsi+1,100-100/(1+AVERAGE(OFFSET(I294,0,0,-rsi,1))/AVERAGE(OFFSET(J294,0,0,-rsi,1))),"")</f>
        <v>27.427308808474166</v>
      </c>
      <c r="L294" s="11"/>
      <c r="M294" s="11">
        <f t="shared" si="86"/>
        <v>1.0245346869712351</v>
      </c>
      <c r="N294" s="11">
        <f t="shared" ca="1" si="87"/>
        <v>0.92442748091603077</v>
      </c>
      <c r="S294" s="13" t="str">
        <f ca="1">pricein</f>
        <v/>
      </c>
      <c r="T294" s="13" t="str">
        <f ca="1">priceout</f>
        <v/>
      </c>
      <c r="U294" s="16" t="str">
        <f t="shared" ca="1" si="88"/>
        <v/>
      </c>
      <c r="V294" s="16" t="str">
        <f t="shared" ca="1" si="95"/>
        <v/>
      </c>
      <c r="W294" s="16" t="str">
        <f t="shared" ca="1" si="96"/>
        <v/>
      </c>
      <c r="X294" s="16">
        <f t="shared" ca="1" si="97"/>
        <v>0.82320858598329871</v>
      </c>
      <c r="Y294" s="16"/>
      <c r="Z294" s="13" t="str">
        <f ca="1">priceincross</f>
        <v/>
      </c>
      <c r="AA294" s="13" t="str">
        <f ca="1">priceoutcross</f>
        <v/>
      </c>
      <c r="AB294" s="13" t="str">
        <f t="shared" ca="1" si="89"/>
        <v/>
      </c>
      <c r="AC294" s="13" t="str">
        <f t="shared" ca="1" si="98"/>
        <v/>
      </c>
      <c r="AD294" s="13" t="str">
        <f t="shared" ca="1" si="99"/>
        <v/>
      </c>
      <c r="AE294" s="13">
        <f t="shared" ca="1" si="100"/>
        <v>0.90089715826225325</v>
      </c>
      <c r="AG294" s="32">
        <f ca="1">IF(ROW(data!B294)&gt;fib+1,MIN(OFFSET(data!B294,0,0,-fib,1)),"")</f>
        <v>11.82</v>
      </c>
      <c r="AH294" s="32">
        <f ca="1">IF(ROW(data!B294)&gt;fib+1,MAX(OFFSET(data!B294,0,0,-fib,1)),"")</f>
        <v>14.73</v>
      </c>
      <c r="AI294" s="32">
        <f t="shared" ca="1" si="90"/>
        <v>2.91</v>
      </c>
      <c r="AJ294" s="31">
        <f t="shared" ca="1" si="91"/>
        <v>12.50676</v>
      </c>
      <c r="AK294" s="31">
        <f t="shared" ca="1" si="92"/>
        <v>12.931620000000001</v>
      </c>
      <c r="AL294" s="31">
        <f t="shared" ca="1" si="93"/>
        <v>13.275</v>
      </c>
      <c r="AM294" s="31">
        <f t="shared" ca="1" si="94"/>
        <v>13.61838</v>
      </c>
      <c r="AO294" s="32">
        <f t="shared" ca="1" si="101"/>
        <v>0</v>
      </c>
      <c r="AP294" s="32">
        <f t="shared" ca="1" si="102"/>
        <v>0.21475895298823811</v>
      </c>
      <c r="AQ294" s="32">
        <f t="shared" ca="1" si="103"/>
        <v>0</v>
      </c>
      <c r="AR294" s="32">
        <f t="shared" ca="1" si="104"/>
        <v>0.11000461132423478</v>
      </c>
    </row>
    <row r="295" spans="1:44">
      <c r="A295" s="10">
        <v>37319</v>
      </c>
      <c r="B295" s="11">
        <f ca="1">IF(ROW(data!B295)&gt;singleSMA,AVERAGE(OFFSET(data!B295,0,0,-singleSMA,1)),"")</f>
        <v>13.053099999999988</v>
      </c>
      <c r="C295" s="11" t="str">
        <f ca="1">IF(ROW(data!B293)&gt;singleSMA+2,IF(SIGN(data!B294-indicators!B294)&lt;&gt;SIGN(data!B293-indicators!B293),IF(SIGN(data!B294-indicators!B294)&gt;0,"BUY","SELL"),""),"")</f>
        <v/>
      </c>
      <c r="D295" s="11">
        <f ca="1">IF(ROW(data!B295)&gt;fastSMA,AVERAGE(OFFSET(data!B295,0,0,-fastSMA,1)),"")</f>
        <v>12.279499999999999</v>
      </c>
      <c r="E295" s="11">
        <f ca="1">IF(ROW(data!B295)&gt;slowSMA,AVERAGE(OFFSET(data!B295,0,0,-slowSMA,1)),"")</f>
        <v>13.053099999999988</v>
      </c>
      <c r="F295" s="11" t="str">
        <f ca="1">IF(ROW(data!B295)&gt;MAX(fastSMA,slowSMA)+2,IF(SIGN(D294-E294)&lt;&gt;SIGN(D293-E293),IF(SIGN(D294-E294)&gt;0,"BUY","SELL"),""),"")</f>
        <v/>
      </c>
      <c r="G295" s="11"/>
      <c r="H295" s="11">
        <f>(data!B295/data!B294)-1</f>
        <v>3.7159372419488079E-2</v>
      </c>
      <c r="I295" s="11">
        <f t="shared" si="84"/>
        <v>3.7159372419488079E-2</v>
      </c>
      <c r="J295" s="11">
        <f t="shared" si="85"/>
        <v>0</v>
      </c>
      <c r="K295" s="11">
        <f ca="1">IF(ROW(data!B295)&gt;rsi+1,100-100/(1+AVERAGE(OFFSET(I295,0,0,-rsi,1))/AVERAGE(OFFSET(J295,0,0,-rsi,1))),"")</f>
        <v>41.578242473183941</v>
      </c>
      <c r="L295" s="11"/>
      <c r="M295" s="11">
        <f t="shared" si="86"/>
        <v>1.0371593724194881</v>
      </c>
      <c r="N295" s="11">
        <f t="shared" ca="1" si="87"/>
        <v>0.96466973886328722</v>
      </c>
      <c r="S295" s="13" t="str">
        <f ca="1">pricein</f>
        <v/>
      </c>
      <c r="T295" s="13" t="str">
        <f ca="1">priceout</f>
        <v/>
      </c>
      <c r="U295" s="16" t="str">
        <f t="shared" ca="1" si="88"/>
        <v/>
      </c>
      <c r="V295" s="16" t="str">
        <f t="shared" ca="1" si="95"/>
        <v/>
      </c>
      <c r="W295" s="16" t="str">
        <f t="shared" ca="1" si="96"/>
        <v/>
      </c>
      <c r="X295" s="16">
        <f t="shared" ca="1" si="97"/>
        <v>0.82320858598329871</v>
      </c>
      <c r="Y295" s="16"/>
      <c r="Z295" s="13" t="str">
        <f ca="1">priceincross</f>
        <v/>
      </c>
      <c r="AA295" s="13" t="str">
        <f ca="1">priceoutcross</f>
        <v/>
      </c>
      <c r="AB295" s="13" t="str">
        <f t="shared" ca="1" si="89"/>
        <v/>
      </c>
      <c r="AC295" s="13" t="str">
        <f t="shared" ca="1" si="98"/>
        <v/>
      </c>
      <c r="AD295" s="13" t="str">
        <f t="shared" ca="1" si="99"/>
        <v/>
      </c>
      <c r="AE295" s="13">
        <f t="shared" ca="1" si="100"/>
        <v>0.90089715826225325</v>
      </c>
      <c r="AG295" s="32">
        <f ca="1">IF(ROW(data!B295)&gt;fib+1,MIN(OFFSET(data!B295,0,0,-fib,1)),"")</f>
        <v>11.82</v>
      </c>
      <c r="AH295" s="32">
        <f ca="1">IF(ROW(data!B295)&gt;fib+1,MAX(OFFSET(data!B295,0,0,-fib,1)),"")</f>
        <v>14.73</v>
      </c>
      <c r="AI295" s="32">
        <f t="shared" ca="1" si="90"/>
        <v>2.91</v>
      </c>
      <c r="AJ295" s="31">
        <f t="shared" ca="1" si="91"/>
        <v>12.50676</v>
      </c>
      <c r="AK295" s="31">
        <f t="shared" ca="1" si="92"/>
        <v>12.931620000000001</v>
      </c>
      <c r="AL295" s="31">
        <f t="shared" ca="1" si="93"/>
        <v>13.275</v>
      </c>
      <c r="AM295" s="31">
        <f t="shared" ca="1" si="94"/>
        <v>13.61838</v>
      </c>
      <c r="AO295" s="32">
        <f t="shared" ca="1" si="101"/>
        <v>0</v>
      </c>
      <c r="AP295" s="32">
        <f t="shared" ca="1" si="102"/>
        <v>0.21475895298823811</v>
      </c>
      <c r="AQ295" s="32">
        <f t="shared" ca="1" si="103"/>
        <v>0</v>
      </c>
      <c r="AR295" s="32">
        <f t="shared" ca="1" si="104"/>
        <v>0.11000461132423478</v>
      </c>
    </row>
    <row r="296" spans="1:44">
      <c r="A296" s="10">
        <v>37320</v>
      </c>
      <c r="B296" s="11">
        <f ca="1">IF(ROW(data!B296)&gt;singleSMA,AVERAGE(OFFSET(data!B296,0,0,-singleSMA,1)),"")</f>
        <v>13.057099999999989</v>
      </c>
      <c r="C296" s="11" t="str">
        <f ca="1">IF(ROW(data!B294)&gt;singleSMA+2,IF(SIGN(data!B295-indicators!B295)&lt;&gt;SIGN(data!B294-indicators!B294),IF(SIGN(data!B295-indicators!B295)&gt;0,"BUY","SELL"),""),"")</f>
        <v/>
      </c>
      <c r="D296" s="11">
        <f ca="1">IF(ROW(data!B296)&gt;fastSMA,AVERAGE(OFFSET(data!B296,0,0,-fastSMA,1)),"")</f>
        <v>12.2615</v>
      </c>
      <c r="E296" s="11">
        <f ca="1">IF(ROW(data!B296)&gt;slowSMA,AVERAGE(OFFSET(data!B296,0,0,-slowSMA,1)),"")</f>
        <v>13.057099999999989</v>
      </c>
      <c r="F296" s="11" t="str">
        <f ca="1">IF(ROW(data!B296)&gt;MAX(fastSMA,slowSMA)+2,IF(SIGN(D295-E295)&lt;&gt;SIGN(D294-E294),IF(SIGN(D295-E295)&gt;0,"BUY","SELL"),""),"")</f>
        <v/>
      </c>
      <c r="G296" s="11"/>
      <c r="H296" s="11">
        <f>(data!B296/data!B295)-1</f>
        <v>-1.5923566878981443E-3</v>
      </c>
      <c r="I296" s="11">
        <f t="shared" si="84"/>
        <v>0</v>
      </c>
      <c r="J296" s="11">
        <f t="shared" si="85"/>
        <v>1.5923566878981443E-3</v>
      </c>
      <c r="K296" s="11">
        <f ca="1">IF(ROW(data!B296)&gt;rsi+1,100-100/(1+AVERAGE(OFFSET(I296,0,0,-rsi,1))/AVERAGE(OFFSET(J296,0,0,-rsi,1))),"")</f>
        <v>43.205706322093562</v>
      </c>
      <c r="L296" s="11"/>
      <c r="M296" s="11">
        <f t="shared" si="86"/>
        <v>0.99840764331210186</v>
      </c>
      <c r="N296" s="11">
        <f t="shared" ca="1" si="87"/>
        <v>0.97209302325581415</v>
      </c>
      <c r="S296" s="13" t="str">
        <f ca="1">pricein</f>
        <v/>
      </c>
      <c r="T296" s="13" t="str">
        <f ca="1">priceout</f>
        <v/>
      </c>
      <c r="U296" s="16" t="str">
        <f t="shared" ca="1" si="88"/>
        <v/>
      </c>
      <c r="V296" s="16" t="str">
        <f t="shared" ca="1" si="95"/>
        <v/>
      </c>
      <c r="W296" s="16" t="str">
        <f t="shared" ca="1" si="96"/>
        <v/>
      </c>
      <c r="X296" s="16">
        <f t="shared" ca="1" si="97"/>
        <v>0.82320858598329871</v>
      </c>
      <c r="Y296" s="16"/>
      <c r="Z296" s="13" t="str">
        <f ca="1">priceincross</f>
        <v/>
      </c>
      <c r="AA296" s="13" t="str">
        <f ca="1">priceoutcross</f>
        <v/>
      </c>
      <c r="AB296" s="13" t="str">
        <f t="shared" ca="1" si="89"/>
        <v/>
      </c>
      <c r="AC296" s="13" t="str">
        <f t="shared" ca="1" si="98"/>
        <v/>
      </c>
      <c r="AD296" s="13" t="str">
        <f t="shared" ca="1" si="99"/>
        <v/>
      </c>
      <c r="AE296" s="13">
        <f t="shared" ca="1" si="100"/>
        <v>0.90089715826225325</v>
      </c>
      <c r="AG296" s="32">
        <f ca="1">IF(ROW(data!B296)&gt;fib+1,MIN(OFFSET(data!B296,0,0,-fib,1)),"")</f>
        <v>11.82</v>
      </c>
      <c r="AH296" s="32">
        <f ca="1">IF(ROW(data!B296)&gt;fib+1,MAX(OFFSET(data!B296,0,0,-fib,1)),"")</f>
        <v>14.73</v>
      </c>
      <c r="AI296" s="32">
        <f t="shared" ca="1" si="90"/>
        <v>2.91</v>
      </c>
      <c r="AJ296" s="31">
        <f t="shared" ca="1" si="91"/>
        <v>12.50676</v>
      </c>
      <c r="AK296" s="31">
        <f t="shared" ca="1" si="92"/>
        <v>12.931620000000001</v>
      </c>
      <c r="AL296" s="31">
        <f t="shared" ca="1" si="93"/>
        <v>13.275</v>
      </c>
      <c r="AM296" s="31">
        <f t="shared" ca="1" si="94"/>
        <v>13.61838</v>
      </c>
      <c r="AO296" s="32">
        <f t="shared" ca="1" si="101"/>
        <v>0</v>
      </c>
      <c r="AP296" s="32">
        <f t="shared" ca="1" si="102"/>
        <v>0.21475895298823811</v>
      </c>
      <c r="AQ296" s="32">
        <f t="shared" ca="1" si="103"/>
        <v>0</v>
      </c>
      <c r="AR296" s="32">
        <f t="shared" ca="1" si="104"/>
        <v>0.11000461132423478</v>
      </c>
    </row>
    <row r="297" spans="1:44">
      <c r="A297" s="10">
        <v>37321</v>
      </c>
      <c r="B297" s="11">
        <f ca="1">IF(ROW(data!B297)&gt;singleSMA,AVERAGE(OFFSET(data!B297,0,0,-singleSMA,1)),"")</f>
        <v>13.05849999999999</v>
      </c>
      <c r="C297" s="11" t="str">
        <f ca="1">IF(ROW(data!B295)&gt;singleSMA+2,IF(SIGN(data!B296-indicators!B296)&lt;&gt;SIGN(data!B295-indicators!B295),IF(SIGN(data!B296-indicators!B296)&gt;0,"BUY","SELL"),""),"")</f>
        <v/>
      </c>
      <c r="D297" s="11">
        <f ca="1">IF(ROW(data!B297)&gt;fastSMA,AVERAGE(OFFSET(data!B297,0,0,-fastSMA,1)),"")</f>
        <v>12.252999999999997</v>
      </c>
      <c r="E297" s="11">
        <f ca="1">IF(ROW(data!B297)&gt;slowSMA,AVERAGE(OFFSET(data!B297,0,0,-slowSMA,1)),"")</f>
        <v>13.05849999999999</v>
      </c>
      <c r="F297" s="11" t="str">
        <f ca="1">IF(ROW(data!B297)&gt;MAX(fastSMA,slowSMA)+2,IF(SIGN(D296-E296)&lt;&gt;SIGN(D295-E295),IF(SIGN(D296-E296)&gt;0,"BUY","SELL"),""),"")</f>
        <v/>
      </c>
      <c r="G297" s="11"/>
      <c r="H297" s="11">
        <f>(data!B297/data!B296)-1</f>
        <v>-7.9744816586924117E-4</v>
      </c>
      <c r="I297" s="11">
        <f t="shared" si="84"/>
        <v>0</v>
      </c>
      <c r="J297" s="11">
        <f t="shared" si="85"/>
        <v>7.9744816586924117E-4</v>
      </c>
      <c r="K297" s="11">
        <f ca="1">IF(ROW(data!B297)&gt;rsi+1,100-100/(1+AVERAGE(OFFSET(I297,0,0,-rsi,1))/AVERAGE(OFFSET(J297,0,0,-rsi,1))),"")</f>
        <v>46.734215090512144</v>
      </c>
      <c r="L297" s="11"/>
      <c r="M297" s="11">
        <f t="shared" si="86"/>
        <v>0.99920255183413076</v>
      </c>
      <c r="N297" s="11">
        <f t="shared" ca="1" si="87"/>
        <v>0.98661417322834655</v>
      </c>
      <c r="S297" s="13" t="str">
        <f ca="1">pricein</f>
        <v/>
      </c>
      <c r="T297" s="13" t="str">
        <f ca="1">priceout</f>
        <v/>
      </c>
      <c r="U297" s="16" t="str">
        <f t="shared" ca="1" si="88"/>
        <v/>
      </c>
      <c r="V297" s="16" t="str">
        <f t="shared" ca="1" si="95"/>
        <v/>
      </c>
      <c r="W297" s="16" t="str">
        <f t="shared" ca="1" si="96"/>
        <v/>
      </c>
      <c r="X297" s="16">
        <f t="shared" ca="1" si="97"/>
        <v>0.82320858598329871</v>
      </c>
      <c r="Y297" s="16"/>
      <c r="Z297" s="13" t="str">
        <f ca="1">priceincross</f>
        <v/>
      </c>
      <c r="AA297" s="13" t="str">
        <f ca="1">priceoutcross</f>
        <v/>
      </c>
      <c r="AB297" s="13" t="str">
        <f t="shared" ca="1" si="89"/>
        <v/>
      </c>
      <c r="AC297" s="13" t="str">
        <f t="shared" ca="1" si="98"/>
        <v/>
      </c>
      <c r="AD297" s="13" t="str">
        <f t="shared" ca="1" si="99"/>
        <v/>
      </c>
      <c r="AE297" s="13">
        <f t="shared" ca="1" si="100"/>
        <v>0.90089715826225325</v>
      </c>
      <c r="AG297" s="32">
        <f ca="1">IF(ROW(data!B297)&gt;fib+1,MIN(OFFSET(data!B297,0,0,-fib,1)),"")</f>
        <v>11.82</v>
      </c>
      <c r="AH297" s="32">
        <f ca="1">IF(ROW(data!B297)&gt;fib+1,MAX(OFFSET(data!B297,0,0,-fib,1)),"")</f>
        <v>14.73</v>
      </c>
      <c r="AI297" s="32">
        <f t="shared" ca="1" si="90"/>
        <v>2.91</v>
      </c>
      <c r="AJ297" s="31">
        <f t="shared" ca="1" si="91"/>
        <v>12.50676</v>
      </c>
      <c r="AK297" s="31">
        <f t="shared" ca="1" si="92"/>
        <v>12.931620000000001</v>
      </c>
      <c r="AL297" s="31">
        <f t="shared" ca="1" si="93"/>
        <v>13.275</v>
      </c>
      <c r="AM297" s="31">
        <f t="shared" ca="1" si="94"/>
        <v>13.61838</v>
      </c>
      <c r="AO297" s="32">
        <f t="shared" ca="1" si="101"/>
        <v>0</v>
      </c>
      <c r="AP297" s="32">
        <f t="shared" ca="1" si="102"/>
        <v>0.21475895298823811</v>
      </c>
      <c r="AQ297" s="32">
        <f t="shared" ca="1" si="103"/>
        <v>0</v>
      </c>
      <c r="AR297" s="32">
        <f t="shared" ca="1" si="104"/>
        <v>0.11000461132423478</v>
      </c>
    </row>
    <row r="298" spans="1:44">
      <c r="A298" s="10">
        <v>37322</v>
      </c>
      <c r="B298" s="11">
        <f ca="1">IF(ROW(data!B298)&gt;singleSMA,AVERAGE(OFFSET(data!B298,0,0,-singleSMA,1)),"")</f>
        <v>13.059899999999992</v>
      </c>
      <c r="C298" s="11" t="str">
        <f ca="1">IF(ROW(data!B296)&gt;singleSMA+2,IF(SIGN(data!B297-indicators!B297)&lt;&gt;SIGN(data!B296-indicators!B296),IF(SIGN(data!B297-indicators!B297)&gt;0,"BUY","SELL"),""),"")</f>
        <v/>
      </c>
      <c r="D298" s="11">
        <f ca="1">IF(ROW(data!B298)&gt;fastSMA,AVERAGE(OFFSET(data!B298,0,0,-fastSMA,1)),"")</f>
        <v>12.257499999999997</v>
      </c>
      <c r="E298" s="11">
        <f ca="1">IF(ROW(data!B298)&gt;slowSMA,AVERAGE(OFFSET(data!B298,0,0,-slowSMA,1)),"")</f>
        <v>13.059899999999992</v>
      </c>
      <c r="F298" s="11" t="str">
        <f ca="1">IF(ROW(data!B298)&gt;MAX(fastSMA,slowSMA)+2,IF(SIGN(D297-E297)&lt;&gt;SIGN(D296-E296),IF(SIGN(D297-E297)&gt;0,"BUY","SELL"),""),"")</f>
        <v/>
      </c>
      <c r="G298" s="11"/>
      <c r="H298" s="11">
        <f>(data!B298/data!B297)-1</f>
        <v>9.5770151636074274E-3</v>
      </c>
      <c r="I298" s="11">
        <f t="shared" si="84"/>
        <v>9.5770151636074274E-3</v>
      </c>
      <c r="J298" s="11">
        <f t="shared" si="85"/>
        <v>0</v>
      </c>
      <c r="K298" s="11">
        <f ca="1">IF(ROW(data!B298)&gt;rsi+1,100-100/(1+AVERAGE(OFFSET(I298,0,0,-rsi,1))/AVERAGE(OFFSET(J298,0,0,-rsi,1))),"")</f>
        <v>52.474057324785221</v>
      </c>
      <c r="L298" s="11"/>
      <c r="M298" s="11">
        <f t="shared" si="86"/>
        <v>1.0095770151636074</v>
      </c>
      <c r="N298" s="11">
        <f t="shared" ca="1" si="87"/>
        <v>1.0071656050955415</v>
      </c>
      <c r="S298" s="13" t="str">
        <f ca="1">pricein</f>
        <v/>
      </c>
      <c r="T298" s="13" t="str">
        <f ca="1">priceout</f>
        <v/>
      </c>
      <c r="U298" s="16" t="str">
        <f t="shared" ca="1" si="88"/>
        <v/>
      </c>
      <c r="V298" s="16" t="str">
        <f t="shared" ca="1" si="95"/>
        <v/>
      </c>
      <c r="W298" s="16" t="str">
        <f t="shared" ca="1" si="96"/>
        <v/>
      </c>
      <c r="X298" s="16">
        <f t="shared" ca="1" si="97"/>
        <v>0.82320858598329871</v>
      </c>
      <c r="Y298" s="16"/>
      <c r="Z298" s="13" t="str">
        <f ca="1">priceincross</f>
        <v/>
      </c>
      <c r="AA298" s="13" t="str">
        <f ca="1">priceoutcross</f>
        <v/>
      </c>
      <c r="AB298" s="13" t="str">
        <f t="shared" ca="1" si="89"/>
        <v/>
      </c>
      <c r="AC298" s="13" t="str">
        <f t="shared" ca="1" si="98"/>
        <v/>
      </c>
      <c r="AD298" s="13" t="str">
        <f t="shared" ca="1" si="99"/>
        <v/>
      </c>
      <c r="AE298" s="13">
        <f t="shared" ca="1" si="100"/>
        <v>0.90089715826225325</v>
      </c>
      <c r="AG298" s="32">
        <f ca="1">IF(ROW(data!B298)&gt;fib+1,MIN(OFFSET(data!B298,0,0,-fib,1)),"")</f>
        <v>11.82</v>
      </c>
      <c r="AH298" s="32">
        <f ca="1">IF(ROW(data!B298)&gt;fib+1,MAX(OFFSET(data!B298,0,0,-fib,1)),"")</f>
        <v>14.73</v>
      </c>
      <c r="AI298" s="32">
        <f t="shared" ca="1" si="90"/>
        <v>2.91</v>
      </c>
      <c r="AJ298" s="31">
        <f t="shared" ca="1" si="91"/>
        <v>12.50676</v>
      </c>
      <c r="AK298" s="31">
        <f t="shared" ca="1" si="92"/>
        <v>12.931620000000001</v>
      </c>
      <c r="AL298" s="31">
        <f t="shared" ca="1" si="93"/>
        <v>13.275</v>
      </c>
      <c r="AM298" s="31">
        <f t="shared" ca="1" si="94"/>
        <v>13.61838</v>
      </c>
      <c r="AO298" s="32">
        <f t="shared" ca="1" si="101"/>
        <v>0</v>
      </c>
      <c r="AP298" s="32">
        <f t="shared" ca="1" si="102"/>
        <v>0.21475895298823811</v>
      </c>
      <c r="AQ298" s="32">
        <f t="shared" ca="1" si="103"/>
        <v>0</v>
      </c>
      <c r="AR298" s="32">
        <f t="shared" ca="1" si="104"/>
        <v>0.11000461132423478</v>
      </c>
    </row>
    <row r="299" spans="1:44">
      <c r="A299" s="10">
        <v>37323</v>
      </c>
      <c r="B299" s="11">
        <f ca="1">IF(ROW(data!B299)&gt;singleSMA,AVERAGE(OFFSET(data!B299,0,0,-singleSMA,1)),"")</f>
        <v>13.060799999999988</v>
      </c>
      <c r="C299" s="11" t="str">
        <f ca="1">IF(ROW(data!B297)&gt;singleSMA+2,IF(SIGN(data!B298-indicators!B298)&lt;&gt;SIGN(data!B297-indicators!B297),IF(SIGN(data!B298-indicators!B298)&gt;0,"BUY","SELL"),""),"")</f>
        <v/>
      </c>
      <c r="D299" s="11">
        <f ca="1">IF(ROW(data!B299)&gt;fastSMA,AVERAGE(OFFSET(data!B299,0,0,-fastSMA,1)),"")</f>
        <v>12.260000000000002</v>
      </c>
      <c r="E299" s="11">
        <f ca="1">IF(ROW(data!B299)&gt;slowSMA,AVERAGE(OFFSET(data!B299,0,0,-slowSMA,1)),"")</f>
        <v>13.060799999999988</v>
      </c>
      <c r="F299" s="11" t="str">
        <f ca="1">IF(ROW(data!B299)&gt;MAX(fastSMA,slowSMA)+2,IF(SIGN(D298-E298)&lt;&gt;SIGN(D297-E297),IF(SIGN(D298-E298)&gt;0,"BUY","SELL"),""),"")</f>
        <v/>
      </c>
      <c r="G299" s="11"/>
      <c r="H299" s="11">
        <f>(data!B299/data!B298)-1</f>
        <v>-7.1146245059288127E-3</v>
      </c>
      <c r="I299" s="11">
        <f t="shared" si="84"/>
        <v>0</v>
      </c>
      <c r="J299" s="11">
        <f t="shared" si="85"/>
        <v>7.1146245059288127E-3</v>
      </c>
      <c r="K299" s="11">
        <f ca="1">IF(ROW(data!B299)&gt;rsi+1,100-100/(1+AVERAGE(OFFSET(I299,0,0,-rsi,1))/AVERAGE(OFFSET(J299,0,0,-rsi,1))),"")</f>
        <v>51.569367788618905</v>
      </c>
      <c r="L299" s="11"/>
      <c r="M299" s="11">
        <f t="shared" si="86"/>
        <v>0.99288537549407119</v>
      </c>
      <c r="N299" s="11">
        <f t="shared" ca="1" si="87"/>
        <v>1.003996802557954</v>
      </c>
      <c r="S299" s="13" t="str">
        <f ca="1">pricein</f>
        <v/>
      </c>
      <c r="T299" s="13" t="str">
        <f ca="1">priceout</f>
        <v/>
      </c>
      <c r="U299" s="16" t="str">
        <f t="shared" ca="1" si="88"/>
        <v/>
      </c>
      <c r="V299" s="16" t="str">
        <f t="shared" ca="1" si="95"/>
        <v/>
      </c>
      <c r="W299" s="16" t="str">
        <f t="shared" ca="1" si="96"/>
        <v/>
      </c>
      <c r="X299" s="16">
        <f t="shared" ca="1" si="97"/>
        <v>0.82320858598329871</v>
      </c>
      <c r="Y299" s="16"/>
      <c r="Z299" s="13" t="str">
        <f ca="1">priceincross</f>
        <v/>
      </c>
      <c r="AA299" s="13" t="str">
        <f ca="1">priceoutcross</f>
        <v/>
      </c>
      <c r="AB299" s="13" t="str">
        <f t="shared" ca="1" si="89"/>
        <v/>
      </c>
      <c r="AC299" s="13" t="str">
        <f t="shared" ca="1" si="98"/>
        <v/>
      </c>
      <c r="AD299" s="13" t="str">
        <f t="shared" ca="1" si="99"/>
        <v/>
      </c>
      <c r="AE299" s="13">
        <f t="shared" ca="1" si="100"/>
        <v>0.90089715826225325</v>
      </c>
      <c r="AG299" s="32">
        <f ca="1">IF(ROW(data!B299)&gt;fib+1,MIN(OFFSET(data!B299,0,0,-fib,1)),"")</f>
        <v>11.82</v>
      </c>
      <c r="AH299" s="32">
        <f ca="1">IF(ROW(data!B299)&gt;fib+1,MAX(OFFSET(data!B299,0,0,-fib,1)),"")</f>
        <v>14.73</v>
      </c>
      <c r="AI299" s="32">
        <f t="shared" ca="1" si="90"/>
        <v>2.91</v>
      </c>
      <c r="AJ299" s="31">
        <f t="shared" ca="1" si="91"/>
        <v>12.50676</v>
      </c>
      <c r="AK299" s="31">
        <f t="shared" ca="1" si="92"/>
        <v>12.931620000000001</v>
      </c>
      <c r="AL299" s="31">
        <f t="shared" ca="1" si="93"/>
        <v>13.275</v>
      </c>
      <c r="AM299" s="31">
        <f t="shared" ca="1" si="94"/>
        <v>13.61838</v>
      </c>
      <c r="AO299" s="32">
        <f t="shared" ca="1" si="101"/>
        <v>0</v>
      </c>
      <c r="AP299" s="32">
        <f t="shared" ca="1" si="102"/>
        <v>0.21475895298823811</v>
      </c>
      <c r="AQ299" s="32">
        <f t="shared" ca="1" si="103"/>
        <v>0</v>
      </c>
      <c r="AR299" s="32">
        <f t="shared" ca="1" si="104"/>
        <v>0.11000461132423478</v>
      </c>
    </row>
    <row r="300" spans="1:44">
      <c r="A300" s="10">
        <v>37326</v>
      </c>
      <c r="B300" s="11">
        <f ca="1">IF(ROW(data!B300)&gt;singleSMA,AVERAGE(OFFSET(data!B300,0,0,-singleSMA,1)),"")</f>
        <v>13.058399999999988</v>
      </c>
      <c r="C300" s="11" t="str">
        <f ca="1">IF(ROW(data!B298)&gt;singleSMA+2,IF(SIGN(data!B299-indicators!B299)&lt;&gt;SIGN(data!B298-indicators!B298),IF(SIGN(data!B299-indicators!B299)&gt;0,"BUY","SELL"),""),"")</f>
        <v/>
      </c>
      <c r="D300" s="11">
        <f ca="1">IF(ROW(data!B300)&gt;fastSMA,AVERAGE(OFFSET(data!B300,0,0,-fastSMA,1)),"")</f>
        <v>12.2585</v>
      </c>
      <c r="E300" s="11">
        <f ca="1">IF(ROW(data!B300)&gt;slowSMA,AVERAGE(OFFSET(data!B300,0,0,-slowSMA,1)),"")</f>
        <v>13.058399999999988</v>
      </c>
      <c r="F300" s="11" t="str">
        <f ca="1">IF(ROW(data!B300)&gt;MAX(fastSMA,slowSMA)+2,IF(SIGN(D299-E299)&lt;&gt;SIGN(D298-E298),IF(SIGN(D299-E299)&gt;0,"BUY","SELL"),""),"")</f>
        <v/>
      </c>
      <c r="G300" s="11"/>
      <c r="H300" s="11">
        <f>(data!B300/data!B299)-1</f>
        <v>-3.9808917197452498E-3</v>
      </c>
      <c r="I300" s="11">
        <f t="shared" si="84"/>
        <v>0</v>
      </c>
      <c r="J300" s="11">
        <f t="shared" si="85"/>
        <v>3.9808917197452498E-3</v>
      </c>
      <c r="K300" s="11">
        <f ca="1">IF(ROW(data!B300)&gt;rsi+1,100-100/(1+AVERAGE(OFFSET(I300,0,0,-rsi,1))/AVERAGE(OFFSET(J300,0,0,-rsi,1))),"")</f>
        <v>49.816224201775874</v>
      </c>
      <c r="L300" s="11"/>
      <c r="M300" s="11">
        <f t="shared" si="86"/>
        <v>0.99601910828025475</v>
      </c>
      <c r="N300" s="11">
        <f t="shared" ca="1" si="87"/>
        <v>0.99760765550239261</v>
      </c>
      <c r="S300" s="13" t="str">
        <f ca="1">pricein</f>
        <v/>
      </c>
      <c r="T300" s="13" t="str">
        <f ca="1">priceout</f>
        <v/>
      </c>
      <c r="U300" s="16" t="str">
        <f t="shared" ca="1" si="88"/>
        <v/>
      </c>
      <c r="V300" s="16" t="str">
        <f t="shared" ca="1" si="95"/>
        <v/>
      </c>
      <c r="W300" s="16" t="str">
        <f t="shared" ca="1" si="96"/>
        <v/>
      </c>
      <c r="X300" s="16">
        <f t="shared" ca="1" si="97"/>
        <v>0.82320858598329871</v>
      </c>
      <c r="Y300" s="16"/>
      <c r="Z300" s="13" t="str">
        <f ca="1">priceincross</f>
        <v/>
      </c>
      <c r="AA300" s="13" t="str">
        <f ca="1">priceoutcross</f>
        <v/>
      </c>
      <c r="AB300" s="13" t="str">
        <f t="shared" ca="1" si="89"/>
        <v/>
      </c>
      <c r="AC300" s="13" t="str">
        <f t="shared" ca="1" si="98"/>
        <v/>
      </c>
      <c r="AD300" s="13" t="str">
        <f t="shared" ca="1" si="99"/>
        <v/>
      </c>
      <c r="AE300" s="13">
        <f t="shared" ca="1" si="100"/>
        <v>0.90089715826225325</v>
      </c>
      <c r="AG300" s="32">
        <f ca="1">IF(ROW(data!B300)&gt;fib+1,MIN(OFFSET(data!B300,0,0,-fib,1)),"")</f>
        <v>11.82</v>
      </c>
      <c r="AH300" s="32">
        <f ca="1">IF(ROW(data!B300)&gt;fib+1,MAX(OFFSET(data!B300,0,0,-fib,1)),"")</f>
        <v>14.73</v>
      </c>
      <c r="AI300" s="32">
        <f t="shared" ca="1" si="90"/>
        <v>2.91</v>
      </c>
      <c r="AJ300" s="31">
        <f t="shared" ca="1" si="91"/>
        <v>12.50676</v>
      </c>
      <c r="AK300" s="31">
        <f t="shared" ca="1" si="92"/>
        <v>12.931620000000001</v>
      </c>
      <c r="AL300" s="31">
        <f t="shared" ca="1" si="93"/>
        <v>13.275</v>
      </c>
      <c r="AM300" s="31">
        <f t="shared" ca="1" si="94"/>
        <v>13.61838</v>
      </c>
      <c r="AO300" s="32">
        <f t="shared" ca="1" si="101"/>
        <v>0</v>
      </c>
      <c r="AP300" s="32">
        <f t="shared" ca="1" si="102"/>
        <v>0.21475895298823811</v>
      </c>
      <c r="AQ300" s="32">
        <f t="shared" ca="1" si="103"/>
        <v>0</v>
      </c>
      <c r="AR300" s="32">
        <f t="shared" ca="1" si="104"/>
        <v>0.11000461132423478</v>
      </c>
    </row>
    <row r="301" spans="1:44">
      <c r="A301" s="10">
        <v>37327</v>
      </c>
      <c r="B301" s="11">
        <f ca="1">IF(ROW(data!B301)&gt;singleSMA,AVERAGE(OFFSET(data!B301,0,0,-singleSMA,1)),"")</f>
        <v>13.049899999999989</v>
      </c>
      <c r="C301" s="11" t="str">
        <f ca="1">IF(ROW(data!B299)&gt;singleSMA+2,IF(SIGN(data!B300-indicators!B300)&lt;&gt;SIGN(data!B299-indicators!B299),IF(SIGN(data!B300-indicators!B300)&gt;0,"BUY","SELL"),""),"")</f>
        <v/>
      </c>
      <c r="D301" s="11">
        <f ca="1">IF(ROW(data!B301)&gt;fastSMA,AVERAGE(OFFSET(data!B301,0,0,-fastSMA,1)),"")</f>
        <v>12.256</v>
      </c>
      <c r="E301" s="11">
        <f ca="1">IF(ROW(data!B301)&gt;slowSMA,AVERAGE(OFFSET(data!B301,0,0,-slowSMA,1)),"")</f>
        <v>13.049899999999989</v>
      </c>
      <c r="F301" s="11" t="str">
        <f ca="1">IF(ROW(data!B301)&gt;MAX(fastSMA,slowSMA)+2,IF(SIGN(D300-E300)&lt;&gt;SIGN(D299-E299),IF(SIGN(D300-E300)&gt;0,"BUY","SELL"),""),"")</f>
        <v/>
      </c>
      <c r="G301" s="11"/>
      <c r="H301" s="11">
        <f>(data!B301/data!B300)-1</f>
        <v>-7.9936051159072985E-3</v>
      </c>
      <c r="I301" s="11">
        <f t="shared" si="84"/>
        <v>0</v>
      </c>
      <c r="J301" s="11">
        <f t="shared" si="85"/>
        <v>7.9936051159072985E-3</v>
      </c>
      <c r="K301" s="11">
        <f ca="1">IF(ROW(data!B301)&gt;rsi+1,100-100/(1+AVERAGE(OFFSET(I301,0,0,-rsi,1))/AVERAGE(OFFSET(J301,0,0,-rsi,1))),"")</f>
        <v>49.381513117062092</v>
      </c>
      <c r="L301" s="11"/>
      <c r="M301" s="11">
        <f t="shared" si="86"/>
        <v>0.9920063948840927</v>
      </c>
      <c r="N301" s="11">
        <f t="shared" ca="1" si="87"/>
        <v>0.9959871589085072</v>
      </c>
      <c r="S301" s="13" t="str">
        <f ca="1">pricein</f>
        <v/>
      </c>
      <c r="T301" s="13" t="str">
        <f ca="1">priceout</f>
        <v/>
      </c>
      <c r="U301" s="16" t="str">
        <f t="shared" ca="1" si="88"/>
        <v/>
      </c>
      <c r="V301" s="16" t="str">
        <f t="shared" ca="1" si="95"/>
        <v/>
      </c>
      <c r="W301" s="16" t="str">
        <f t="shared" ca="1" si="96"/>
        <v/>
      </c>
      <c r="X301" s="16">
        <f t="shared" ca="1" si="97"/>
        <v>0.82320858598329871</v>
      </c>
      <c r="Y301" s="16"/>
      <c r="Z301" s="13" t="str">
        <f ca="1">priceincross</f>
        <v/>
      </c>
      <c r="AA301" s="13" t="str">
        <f ca="1">priceoutcross</f>
        <v/>
      </c>
      <c r="AB301" s="13" t="str">
        <f t="shared" ca="1" si="89"/>
        <v/>
      </c>
      <c r="AC301" s="13" t="str">
        <f t="shared" ca="1" si="98"/>
        <v/>
      </c>
      <c r="AD301" s="13" t="str">
        <f t="shared" ca="1" si="99"/>
        <v/>
      </c>
      <c r="AE301" s="13">
        <f t="shared" ca="1" si="100"/>
        <v>0.90089715826225325</v>
      </c>
      <c r="AG301" s="32">
        <f ca="1">IF(ROW(data!B301)&gt;fib+1,MIN(OFFSET(data!B301,0,0,-fib,1)),"")</f>
        <v>11.82</v>
      </c>
      <c r="AH301" s="32">
        <f ca="1">IF(ROW(data!B301)&gt;fib+1,MAX(OFFSET(data!B301,0,0,-fib,1)),"")</f>
        <v>14.73</v>
      </c>
      <c r="AI301" s="32">
        <f t="shared" ca="1" si="90"/>
        <v>2.91</v>
      </c>
      <c r="AJ301" s="31">
        <f t="shared" ca="1" si="91"/>
        <v>12.50676</v>
      </c>
      <c r="AK301" s="31">
        <f t="shared" ca="1" si="92"/>
        <v>12.931620000000001</v>
      </c>
      <c r="AL301" s="31">
        <f t="shared" ca="1" si="93"/>
        <v>13.275</v>
      </c>
      <c r="AM301" s="31">
        <f t="shared" ca="1" si="94"/>
        <v>13.61838</v>
      </c>
      <c r="AO301" s="32">
        <f t="shared" ca="1" si="101"/>
        <v>0</v>
      </c>
      <c r="AP301" s="32">
        <f t="shared" ca="1" si="102"/>
        <v>0.21475895298823811</v>
      </c>
      <c r="AQ301" s="32">
        <f t="shared" ca="1" si="103"/>
        <v>0</v>
      </c>
      <c r="AR301" s="32">
        <f t="shared" ca="1" si="104"/>
        <v>0.11000461132423478</v>
      </c>
    </row>
    <row r="302" spans="1:44">
      <c r="A302" s="10">
        <v>37328</v>
      </c>
      <c r="B302" s="11">
        <f ca="1">IF(ROW(data!B302)&gt;singleSMA,AVERAGE(OFFSET(data!B302,0,0,-singleSMA,1)),"")</f>
        <v>13.041899999999989</v>
      </c>
      <c r="C302" s="11" t="str">
        <f ca="1">IF(ROW(data!B300)&gt;singleSMA+2,IF(SIGN(data!B301-indicators!B301)&lt;&gt;SIGN(data!B300-indicators!B300),IF(SIGN(data!B301-indicators!B301)&gt;0,"BUY","SELL"),""),"")</f>
        <v/>
      </c>
      <c r="D302" s="11">
        <f ca="1">IF(ROW(data!B302)&gt;fastSMA,AVERAGE(OFFSET(data!B302,0,0,-fastSMA,1)),"")</f>
        <v>12.256</v>
      </c>
      <c r="E302" s="11">
        <f ca="1">IF(ROW(data!B302)&gt;slowSMA,AVERAGE(OFFSET(data!B302,0,0,-slowSMA,1)),"")</f>
        <v>13.041899999999989</v>
      </c>
      <c r="F302" s="11" t="str">
        <f ca="1">IF(ROW(data!B302)&gt;MAX(fastSMA,slowSMA)+2,IF(SIGN(D301-E301)&lt;&gt;SIGN(D300-E300),IF(SIGN(D301-E301)&gt;0,"BUY","SELL"),""),"")</f>
        <v/>
      </c>
      <c r="G302" s="11"/>
      <c r="H302" s="11">
        <f>(data!B302/data!B301)-1</f>
        <v>-3.2232070910557242E-3</v>
      </c>
      <c r="I302" s="11">
        <f t="shared" si="84"/>
        <v>0</v>
      </c>
      <c r="J302" s="11">
        <f t="shared" si="85"/>
        <v>3.2232070910557242E-3</v>
      </c>
      <c r="K302" s="11">
        <f ca="1">IF(ROW(data!B302)&gt;rsi+1,100-100/(1+AVERAGE(OFFSET(I302,0,0,-rsi,1))/AVERAGE(OFFSET(J302,0,0,-rsi,1))),"")</f>
        <v>50.473029619080428</v>
      </c>
      <c r="L302" s="11"/>
      <c r="M302" s="11">
        <f t="shared" si="86"/>
        <v>0.99677679290894428</v>
      </c>
      <c r="N302" s="11">
        <f t="shared" ca="1" si="87"/>
        <v>1</v>
      </c>
      <c r="S302" s="13" t="str">
        <f ca="1">pricein</f>
        <v/>
      </c>
      <c r="T302" s="13" t="str">
        <f ca="1">priceout</f>
        <v/>
      </c>
      <c r="U302" s="16" t="str">
        <f t="shared" ca="1" si="88"/>
        <v/>
      </c>
      <c r="V302" s="16" t="str">
        <f t="shared" ca="1" si="95"/>
        <v/>
      </c>
      <c r="W302" s="16" t="str">
        <f t="shared" ca="1" si="96"/>
        <v/>
      </c>
      <c r="X302" s="16">
        <f t="shared" ca="1" si="97"/>
        <v>0.82320858598329871</v>
      </c>
      <c r="Y302" s="16"/>
      <c r="Z302" s="13" t="str">
        <f ca="1">priceincross</f>
        <v/>
      </c>
      <c r="AA302" s="13" t="str">
        <f ca="1">priceoutcross</f>
        <v/>
      </c>
      <c r="AB302" s="13" t="str">
        <f t="shared" ca="1" si="89"/>
        <v/>
      </c>
      <c r="AC302" s="13" t="str">
        <f t="shared" ca="1" si="98"/>
        <v/>
      </c>
      <c r="AD302" s="13" t="str">
        <f t="shared" ca="1" si="99"/>
        <v/>
      </c>
      <c r="AE302" s="13">
        <f t="shared" ca="1" si="100"/>
        <v>0.90089715826225325</v>
      </c>
      <c r="AG302" s="32">
        <f ca="1">IF(ROW(data!B302)&gt;fib+1,MIN(OFFSET(data!B302,0,0,-fib,1)),"")</f>
        <v>11.82</v>
      </c>
      <c r="AH302" s="32">
        <f ca="1">IF(ROW(data!B302)&gt;fib+1,MAX(OFFSET(data!B302,0,0,-fib,1)),"")</f>
        <v>14.73</v>
      </c>
      <c r="AI302" s="32">
        <f t="shared" ca="1" si="90"/>
        <v>2.91</v>
      </c>
      <c r="AJ302" s="31">
        <f t="shared" ca="1" si="91"/>
        <v>12.50676</v>
      </c>
      <c r="AK302" s="31">
        <f t="shared" ca="1" si="92"/>
        <v>12.931620000000001</v>
      </c>
      <c r="AL302" s="31">
        <f t="shared" ca="1" si="93"/>
        <v>13.275</v>
      </c>
      <c r="AM302" s="31">
        <f t="shared" ca="1" si="94"/>
        <v>13.61838</v>
      </c>
      <c r="AO302" s="32">
        <f t="shared" ca="1" si="101"/>
        <v>0</v>
      </c>
      <c r="AP302" s="32">
        <f t="shared" ca="1" si="102"/>
        <v>0.21475895298823811</v>
      </c>
      <c r="AQ302" s="32">
        <f t="shared" ca="1" si="103"/>
        <v>0</v>
      </c>
      <c r="AR302" s="32">
        <f t="shared" ca="1" si="104"/>
        <v>0.11000461132423478</v>
      </c>
    </row>
    <row r="303" spans="1:44">
      <c r="A303" s="10">
        <v>37329</v>
      </c>
      <c r="B303" s="11">
        <f ca="1">IF(ROW(data!B303)&gt;singleSMA,AVERAGE(OFFSET(data!B303,0,0,-singleSMA,1)),"")</f>
        <v>13.035299999999989</v>
      </c>
      <c r="C303" s="11" t="str">
        <f ca="1">IF(ROW(data!B301)&gt;singleSMA+2,IF(SIGN(data!B302-indicators!B302)&lt;&gt;SIGN(data!B301-indicators!B301),IF(SIGN(data!B302-indicators!B302)&gt;0,"BUY","SELL"),""),"")</f>
        <v/>
      </c>
      <c r="D303" s="11">
        <f ca="1">IF(ROW(data!B303)&gt;fastSMA,AVERAGE(OFFSET(data!B303,0,0,-fastSMA,1)),"")</f>
        <v>12.259499999999999</v>
      </c>
      <c r="E303" s="11">
        <f ca="1">IF(ROW(data!B303)&gt;slowSMA,AVERAGE(OFFSET(data!B303,0,0,-slowSMA,1)),"")</f>
        <v>13.035299999999989</v>
      </c>
      <c r="F303" s="11" t="str">
        <f ca="1">IF(ROW(data!B303)&gt;MAX(fastSMA,slowSMA)+2,IF(SIGN(D302-E302)&lt;&gt;SIGN(D301-E301),IF(SIGN(D302-E302)&gt;0,"BUY","SELL"),""),"")</f>
        <v/>
      </c>
      <c r="G303" s="11"/>
      <c r="H303" s="11">
        <f>(data!B303/data!B302)-1</f>
        <v>5.6588520614389015E-3</v>
      </c>
      <c r="I303" s="11">
        <f t="shared" si="84"/>
        <v>5.6588520614389015E-3</v>
      </c>
      <c r="J303" s="11">
        <f t="shared" si="85"/>
        <v>0</v>
      </c>
      <c r="K303" s="11">
        <f ca="1">IF(ROW(data!B303)&gt;rsi+1,100-100/(1+AVERAGE(OFFSET(I303,0,0,-rsi,1))/AVERAGE(OFFSET(J303,0,0,-rsi,1))),"")</f>
        <v>51.974833600370395</v>
      </c>
      <c r="L303" s="11"/>
      <c r="M303" s="11">
        <f t="shared" si="86"/>
        <v>1.0056588520614389</v>
      </c>
      <c r="N303" s="11">
        <f t="shared" ca="1" si="87"/>
        <v>1.0056588520614389</v>
      </c>
      <c r="S303" s="13" t="str">
        <f ca="1">pricein</f>
        <v/>
      </c>
      <c r="T303" s="13" t="str">
        <f ca="1">priceout</f>
        <v/>
      </c>
      <c r="U303" s="16" t="str">
        <f t="shared" ca="1" si="88"/>
        <v/>
      </c>
      <c r="V303" s="16" t="str">
        <f t="shared" ca="1" si="95"/>
        <v/>
      </c>
      <c r="W303" s="16" t="str">
        <f t="shared" ca="1" si="96"/>
        <v/>
      </c>
      <c r="X303" s="16">
        <f t="shared" ca="1" si="97"/>
        <v>0.82320858598329871</v>
      </c>
      <c r="Y303" s="16"/>
      <c r="Z303" s="13" t="str">
        <f ca="1">priceincross</f>
        <v/>
      </c>
      <c r="AA303" s="13" t="str">
        <f ca="1">priceoutcross</f>
        <v/>
      </c>
      <c r="AB303" s="13" t="str">
        <f t="shared" ca="1" si="89"/>
        <v/>
      </c>
      <c r="AC303" s="13" t="str">
        <f t="shared" ca="1" si="98"/>
        <v/>
      </c>
      <c r="AD303" s="13" t="str">
        <f t="shared" ca="1" si="99"/>
        <v/>
      </c>
      <c r="AE303" s="13">
        <f t="shared" ca="1" si="100"/>
        <v>0.90089715826225325</v>
      </c>
      <c r="AG303" s="32">
        <f ca="1">IF(ROW(data!B303)&gt;fib+1,MIN(OFFSET(data!B303,0,0,-fib,1)),"")</f>
        <v>11.82</v>
      </c>
      <c r="AH303" s="32">
        <f ca="1">IF(ROW(data!B303)&gt;fib+1,MAX(OFFSET(data!B303,0,0,-fib,1)),"")</f>
        <v>14.73</v>
      </c>
      <c r="AI303" s="32">
        <f t="shared" ca="1" si="90"/>
        <v>2.91</v>
      </c>
      <c r="AJ303" s="31">
        <f t="shared" ca="1" si="91"/>
        <v>12.50676</v>
      </c>
      <c r="AK303" s="31">
        <f t="shared" ca="1" si="92"/>
        <v>12.931620000000001</v>
      </c>
      <c r="AL303" s="31">
        <f t="shared" ca="1" si="93"/>
        <v>13.275</v>
      </c>
      <c r="AM303" s="31">
        <f t="shared" ca="1" si="94"/>
        <v>13.61838</v>
      </c>
      <c r="AO303" s="32">
        <f t="shared" ca="1" si="101"/>
        <v>0</v>
      </c>
      <c r="AP303" s="32">
        <f t="shared" ca="1" si="102"/>
        <v>0.21475895298823811</v>
      </c>
      <c r="AQ303" s="32">
        <f t="shared" ca="1" si="103"/>
        <v>0</v>
      </c>
      <c r="AR303" s="32">
        <f t="shared" ca="1" si="104"/>
        <v>0.11000461132423478</v>
      </c>
    </row>
    <row r="304" spans="1:44">
      <c r="A304" s="10">
        <v>37330</v>
      </c>
      <c r="B304" s="11">
        <f ca="1">IF(ROW(data!B304)&gt;singleSMA,AVERAGE(OFFSET(data!B304,0,0,-singleSMA,1)),"")</f>
        <v>13.027099999999992</v>
      </c>
      <c r="C304" s="11" t="str">
        <f ca="1">IF(ROW(data!B302)&gt;singleSMA+2,IF(SIGN(data!B303-indicators!B303)&lt;&gt;SIGN(data!B302-indicators!B302),IF(SIGN(data!B303-indicators!B303)&gt;0,"BUY","SELL"),""),"")</f>
        <v/>
      </c>
      <c r="D304" s="11">
        <f ca="1">IF(ROW(data!B304)&gt;fastSMA,AVERAGE(OFFSET(data!B304,0,0,-fastSMA,1)),"")</f>
        <v>12.263</v>
      </c>
      <c r="E304" s="11">
        <f ca="1">IF(ROW(data!B304)&gt;slowSMA,AVERAGE(OFFSET(data!B304,0,0,-slowSMA,1)),"")</f>
        <v>13.027099999999992</v>
      </c>
      <c r="F304" s="11" t="str">
        <f ca="1">IF(ROW(data!B304)&gt;MAX(fastSMA,slowSMA)+2,IF(SIGN(D303-E303)&lt;&gt;SIGN(D302-E302),IF(SIGN(D303-E303)&gt;0,"BUY","SELL"),""),"")</f>
        <v/>
      </c>
      <c r="G304" s="11"/>
      <c r="H304" s="11">
        <f>(data!B304/data!B303)-1</f>
        <v>1.607717041800738E-3</v>
      </c>
      <c r="I304" s="11">
        <f t="shared" si="84"/>
        <v>1.607717041800738E-3</v>
      </c>
      <c r="J304" s="11">
        <f t="shared" si="85"/>
        <v>0</v>
      </c>
      <c r="K304" s="11">
        <f ca="1">IF(ROW(data!B304)&gt;rsi+1,100-100/(1+AVERAGE(OFFSET(I304,0,0,-rsi,1))/AVERAGE(OFFSET(J304,0,0,-rsi,1))),"")</f>
        <v>51.972492224409635</v>
      </c>
      <c r="L304" s="11"/>
      <c r="M304" s="11">
        <f t="shared" si="86"/>
        <v>1.0016077170418007</v>
      </c>
      <c r="N304" s="11">
        <f t="shared" ca="1" si="87"/>
        <v>1.0056497175141244</v>
      </c>
      <c r="S304" s="13" t="str">
        <f ca="1">pricein</f>
        <v/>
      </c>
      <c r="T304" s="13" t="str">
        <f ca="1">priceout</f>
        <v/>
      </c>
      <c r="U304" s="16" t="str">
        <f t="shared" ca="1" si="88"/>
        <v/>
      </c>
      <c r="V304" s="16" t="str">
        <f t="shared" ca="1" si="95"/>
        <v/>
      </c>
      <c r="W304" s="16" t="str">
        <f t="shared" ca="1" si="96"/>
        <v/>
      </c>
      <c r="X304" s="16">
        <f t="shared" ca="1" si="97"/>
        <v>0.82320858598329871</v>
      </c>
      <c r="Y304" s="16"/>
      <c r="Z304" s="13" t="str">
        <f ca="1">priceincross</f>
        <v/>
      </c>
      <c r="AA304" s="13" t="str">
        <f ca="1">priceoutcross</f>
        <v/>
      </c>
      <c r="AB304" s="13" t="str">
        <f t="shared" ca="1" si="89"/>
        <v/>
      </c>
      <c r="AC304" s="13" t="str">
        <f t="shared" ca="1" si="98"/>
        <v/>
      </c>
      <c r="AD304" s="13" t="str">
        <f t="shared" ca="1" si="99"/>
        <v/>
      </c>
      <c r="AE304" s="13">
        <f t="shared" ca="1" si="100"/>
        <v>0.90089715826225325</v>
      </c>
      <c r="AG304" s="32">
        <f ca="1">IF(ROW(data!B304)&gt;fib+1,MIN(OFFSET(data!B304,0,0,-fib,1)),"")</f>
        <v>11.82</v>
      </c>
      <c r="AH304" s="32">
        <f ca="1">IF(ROW(data!B304)&gt;fib+1,MAX(OFFSET(data!B304,0,0,-fib,1)),"")</f>
        <v>14.73</v>
      </c>
      <c r="AI304" s="32">
        <f t="shared" ca="1" si="90"/>
        <v>2.91</v>
      </c>
      <c r="AJ304" s="31">
        <f t="shared" ca="1" si="91"/>
        <v>12.50676</v>
      </c>
      <c r="AK304" s="31">
        <f t="shared" ca="1" si="92"/>
        <v>12.931620000000001</v>
      </c>
      <c r="AL304" s="31">
        <f t="shared" ca="1" si="93"/>
        <v>13.275</v>
      </c>
      <c r="AM304" s="31">
        <f t="shared" ca="1" si="94"/>
        <v>13.61838</v>
      </c>
      <c r="AO304" s="32">
        <f t="shared" ca="1" si="101"/>
        <v>0</v>
      </c>
      <c r="AP304" s="32">
        <f t="shared" ca="1" si="102"/>
        <v>0.21475895298823811</v>
      </c>
      <c r="AQ304" s="32">
        <f t="shared" ca="1" si="103"/>
        <v>0</v>
      </c>
      <c r="AR304" s="32">
        <f t="shared" ca="1" si="104"/>
        <v>0.11000461132423478</v>
      </c>
    </row>
    <row r="305" spans="1:44">
      <c r="A305" s="10">
        <v>37334</v>
      </c>
      <c r="B305" s="11">
        <f ca="1">IF(ROW(data!B305)&gt;singleSMA,AVERAGE(OFFSET(data!B305,0,0,-singleSMA,1)),"")</f>
        <v>13.016599999999992</v>
      </c>
      <c r="C305" s="11" t="str">
        <f ca="1">IF(ROW(data!B303)&gt;singleSMA+2,IF(SIGN(data!B304-indicators!B304)&lt;&gt;SIGN(data!B303-indicators!B303),IF(SIGN(data!B304-indicators!B304)&gt;0,"BUY","SELL"),""),"")</f>
        <v/>
      </c>
      <c r="D305" s="11">
        <f ca="1">IF(ROW(data!B305)&gt;fastSMA,AVERAGE(OFFSET(data!B305,0,0,-fastSMA,1)),"")</f>
        <v>12.263000000000002</v>
      </c>
      <c r="E305" s="11">
        <f ca="1">IF(ROW(data!B305)&gt;slowSMA,AVERAGE(OFFSET(data!B305,0,0,-slowSMA,1)),"")</f>
        <v>13.016599999999992</v>
      </c>
      <c r="F305" s="11" t="str">
        <f ca="1">IF(ROW(data!B305)&gt;MAX(fastSMA,slowSMA)+2,IF(SIGN(D304-E304)&lt;&gt;SIGN(D303-E303),IF(SIGN(D304-E304)&gt;0,"BUY","SELL"),""),"")</f>
        <v/>
      </c>
      <c r="G305" s="11"/>
      <c r="H305" s="11">
        <f>(data!B305/data!B304)-1</f>
        <v>-2.327447833065821E-2</v>
      </c>
      <c r="I305" s="11">
        <f t="shared" si="84"/>
        <v>0</v>
      </c>
      <c r="J305" s="11">
        <f t="shared" si="85"/>
        <v>2.327447833065821E-2</v>
      </c>
      <c r="K305" s="11">
        <f ca="1">IF(ROW(data!B305)&gt;rsi+1,100-100/(1+AVERAGE(OFFSET(I305,0,0,-rsi,1))/AVERAGE(OFFSET(J305,0,0,-rsi,1))),"")</f>
        <v>50.479763459249376</v>
      </c>
      <c r="L305" s="11"/>
      <c r="M305" s="11">
        <f t="shared" si="86"/>
        <v>0.97672552166934179</v>
      </c>
      <c r="N305" s="11">
        <f t="shared" ca="1" si="87"/>
        <v>1</v>
      </c>
      <c r="S305" s="13" t="str">
        <f ca="1">pricein</f>
        <v/>
      </c>
      <c r="T305" s="13" t="str">
        <f ca="1">priceout</f>
        <v/>
      </c>
      <c r="U305" s="16" t="str">
        <f t="shared" ca="1" si="88"/>
        <v/>
      </c>
      <c r="V305" s="16" t="str">
        <f t="shared" ca="1" si="95"/>
        <v/>
      </c>
      <c r="W305" s="16" t="str">
        <f t="shared" ca="1" si="96"/>
        <v/>
      </c>
      <c r="X305" s="16">
        <f t="shared" ca="1" si="97"/>
        <v>0.82320858598329871</v>
      </c>
      <c r="Y305" s="16"/>
      <c r="Z305" s="13" t="str">
        <f ca="1">priceincross</f>
        <v/>
      </c>
      <c r="AA305" s="13" t="str">
        <f ca="1">priceoutcross</f>
        <v/>
      </c>
      <c r="AB305" s="13" t="str">
        <f t="shared" ca="1" si="89"/>
        <v/>
      </c>
      <c r="AC305" s="13" t="str">
        <f t="shared" ca="1" si="98"/>
        <v/>
      </c>
      <c r="AD305" s="13" t="str">
        <f t="shared" ca="1" si="99"/>
        <v/>
      </c>
      <c r="AE305" s="13">
        <f t="shared" ca="1" si="100"/>
        <v>0.90089715826225325</v>
      </c>
      <c r="AG305" s="32">
        <f ca="1">IF(ROW(data!B305)&gt;fib+1,MIN(OFFSET(data!B305,0,0,-fib,1)),"")</f>
        <v>11.82</v>
      </c>
      <c r="AH305" s="32">
        <f ca="1">IF(ROW(data!B305)&gt;fib+1,MAX(OFFSET(data!B305,0,0,-fib,1)),"")</f>
        <v>14.73</v>
      </c>
      <c r="AI305" s="32">
        <f t="shared" ca="1" si="90"/>
        <v>2.91</v>
      </c>
      <c r="AJ305" s="31">
        <f t="shared" ca="1" si="91"/>
        <v>12.50676</v>
      </c>
      <c r="AK305" s="31">
        <f t="shared" ca="1" si="92"/>
        <v>12.931620000000001</v>
      </c>
      <c r="AL305" s="31">
        <f t="shared" ca="1" si="93"/>
        <v>13.275</v>
      </c>
      <c r="AM305" s="31">
        <f t="shared" ca="1" si="94"/>
        <v>13.61838</v>
      </c>
      <c r="AO305" s="32">
        <f t="shared" ca="1" si="101"/>
        <v>0</v>
      </c>
      <c r="AP305" s="32">
        <f t="shared" ca="1" si="102"/>
        <v>0.21475895298823811</v>
      </c>
      <c r="AQ305" s="32">
        <f t="shared" ca="1" si="103"/>
        <v>0</v>
      </c>
      <c r="AR305" s="32">
        <f t="shared" ca="1" si="104"/>
        <v>0.11000461132423478</v>
      </c>
    </row>
    <row r="306" spans="1:44">
      <c r="A306" s="10">
        <v>37335</v>
      </c>
      <c r="B306" s="11">
        <f ca="1">IF(ROW(data!B306)&gt;singleSMA,AVERAGE(OFFSET(data!B306,0,0,-singleSMA,1)),"")</f>
        <v>13.005199999999993</v>
      </c>
      <c r="C306" s="11" t="str">
        <f ca="1">IF(ROW(data!B304)&gt;singleSMA+2,IF(SIGN(data!B305-indicators!B305)&lt;&gt;SIGN(data!B304-indicators!B304),IF(SIGN(data!B305-indicators!B305)&gt;0,"BUY","SELL"),""),"")</f>
        <v/>
      </c>
      <c r="D306" s="11">
        <f ca="1">IF(ROW(data!B306)&gt;fastSMA,AVERAGE(OFFSET(data!B306,0,0,-fastSMA,1)),"")</f>
        <v>12.252000000000001</v>
      </c>
      <c r="E306" s="11">
        <f ca="1">IF(ROW(data!B306)&gt;slowSMA,AVERAGE(OFFSET(data!B306,0,0,-slowSMA,1)),"")</f>
        <v>13.005199999999993</v>
      </c>
      <c r="F306" s="11" t="str">
        <f ca="1">IF(ROW(data!B306)&gt;MAX(fastSMA,slowSMA)+2,IF(SIGN(D305-E305)&lt;&gt;SIGN(D304-E304),IF(SIGN(D305-E305)&gt;0,"BUY","SELL"),""),"")</f>
        <v/>
      </c>
      <c r="G306" s="11"/>
      <c r="H306" s="11">
        <f>(data!B306/data!B305)-1</f>
        <v>-2.3007395234182382E-2</v>
      </c>
      <c r="I306" s="11">
        <f t="shared" si="84"/>
        <v>0</v>
      </c>
      <c r="J306" s="11">
        <f t="shared" si="85"/>
        <v>2.3007395234182382E-2</v>
      </c>
      <c r="K306" s="11">
        <f ca="1">IF(ROW(data!B306)&gt;rsi+1,100-100/(1+AVERAGE(OFFSET(I306,0,0,-rsi,1))/AVERAGE(OFFSET(J306,0,0,-rsi,1))),"")</f>
        <v>46.13861401873077</v>
      </c>
      <c r="L306" s="11"/>
      <c r="M306" s="11">
        <f t="shared" si="86"/>
        <v>0.97699260476581762</v>
      </c>
      <c r="N306" s="11">
        <f t="shared" ca="1" si="87"/>
        <v>0.98183319570602801</v>
      </c>
      <c r="S306" s="13" t="str">
        <f ca="1">pricein</f>
        <v/>
      </c>
      <c r="T306" s="13" t="str">
        <f ca="1">priceout</f>
        <v/>
      </c>
      <c r="U306" s="16" t="str">
        <f t="shared" ca="1" si="88"/>
        <v/>
      </c>
      <c r="V306" s="16" t="str">
        <f t="shared" ca="1" si="95"/>
        <v/>
      </c>
      <c r="W306" s="16" t="str">
        <f t="shared" ca="1" si="96"/>
        <v/>
      </c>
      <c r="X306" s="16">
        <f t="shared" ca="1" si="97"/>
        <v>0.82320858598329871</v>
      </c>
      <c r="Y306" s="16"/>
      <c r="Z306" s="13" t="str">
        <f ca="1">priceincross</f>
        <v/>
      </c>
      <c r="AA306" s="13" t="str">
        <f ca="1">priceoutcross</f>
        <v/>
      </c>
      <c r="AB306" s="13" t="str">
        <f t="shared" ca="1" si="89"/>
        <v/>
      </c>
      <c r="AC306" s="13" t="str">
        <f t="shared" ca="1" si="98"/>
        <v/>
      </c>
      <c r="AD306" s="13" t="str">
        <f t="shared" ca="1" si="99"/>
        <v/>
      </c>
      <c r="AE306" s="13">
        <f t="shared" ca="1" si="100"/>
        <v>0.90089715826225325</v>
      </c>
      <c r="AG306" s="32">
        <f ca="1">IF(ROW(data!B306)&gt;fib+1,MIN(OFFSET(data!B306,0,0,-fib,1)),"")</f>
        <v>11.82</v>
      </c>
      <c r="AH306" s="32">
        <f ca="1">IF(ROW(data!B306)&gt;fib+1,MAX(OFFSET(data!B306,0,0,-fib,1)),"")</f>
        <v>14.73</v>
      </c>
      <c r="AI306" s="32">
        <f t="shared" ca="1" si="90"/>
        <v>2.91</v>
      </c>
      <c r="AJ306" s="31">
        <f t="shared" ca="1" si="91"/>
        <v>12.50676</v>
      </c>
      <c r="AK306" s="31">
        <f t="shared" ca="1" si="92"/>
        <v>12.931620000000001</v>
      </c>
      <c r="AL306" s="31">
        <f t="shared" ca="1" si="93"/>
        <v>13.275</v>
      </c>
      <c r="AM306" s="31">
        <f t="shared" ca="1" si="94"/>
        <v>13.61838</v>
      </c>
      <c r="AO306" s="32">
        <f t="shared" ca="1" si="101"/>
        <v>0</v>
      </c>
      <c r="AP306" s="32">
        <f t="shared" ca="1" si="102"/>
        <v>0.21475895298823811</v>
      </c>
      <c r="AQ306" s="32">
        <f t="shared" ca="1" si="103"/>
        <v>0</v>
      </c>
      <c r="AR306" s="32">
        <f t="shared" ca="1" si="104"/>
        <v>0.11000461132423478</v>
      </c>
    </row>
    <row r="307" spans="1:44">
      <c r="A307" s="10">
        <v>37336</v>
      </c>
      <c r="B307" s="11">
        <f ca="1">IF(ROW(data!B307)&gt;singleSMA,AVERAGE(OFFSET(data!B307,0,0,-singleSMA,1)),"")</f>
        <v>12.992499999999993</v>
      </c>
      <c r="C307" s="11" t="str">
        <f ca="1">IF(ROW(data!B305)&gt;singleSMA+2,IF(SIGN(data!B306-indicators!B306)&lt;&gt;SIGN(data!B305-indicators!B305),IF(SIGN(data!B306-indicators!B306)&gt;0,"BUY","SELL"),""),"")</f>
        <v/>
      </c>
      <c r="D307" s="11">
        <f ca="1">IF(ROW(data!B307)&gt;fastSMA,AVERAGE(OFFSET(data!B307,0,0,-fastSMA,1)),"")</f>
        <v>12.236500000000001</v>
      </c>
      <c r="E307" s="11">
        <f ca="1">IF(ROW(data!B307)&gt;slowSMA,AVERAGE(OFFSET(data!B307,0,0,-slowSMA,1)),"")</f>
        <v>12.992499999999993</v>
      </c>
      <c r="F307" s="11" t="str">
        <f ca="1">IF(ROW(data!B307)&gt;MAX(fastSMA,slowSMA)+2,IF(SIGN(D306-E306)&lt;&gt;SIGN(D305-E305),IF(SIGN(D306-E306)&gt;0,"BUY","SELL"),""),"")</f>
        <v/>
      </c>
      <c r="G307" s="11"/>
      <c r="H307" s="11">
        <f>(data!B307/data!B306)-1</f>
        <v>-1.1774600504625754E-2</v>
      </c>
      <c r="I307" s="11">
        <f t="shared" si="84"/>
        <v>0</v>
      </c>
      <c r="J307" s="11">
        <f t="shared" si="85"/>
        <v>1.1774600504625754E-2</v>
      </c>
      <c r="K307" s="11">
        <f ca="1">IF(ROW(data!B307)&gt;rsi+1,100-100/(1+AVERAGE(OFFSET(I307,0,0,-rsi,1))/AVERAGE(OFFSET(J307,0,0,-rsi,1))),"")</f>
        <v>44.519319974906097</v>
      </c>
      <c r="L307" s="11"/>
      <c r="M307" s="11">
        <f t="shared" si="86"/>
        <v>0.98822539949537425</v>
      </c>
      <c r="N307" s="11">
        <f t="shared" ca="1" si="87"/>
        <v>0.97429519071310133</v>
      </c>
      <c r="S307" s="13" t="str">
        <f ca="1">pricein</f>
        <v/>
      </c>
      <c r="T307" s="13" t="str">
        <f ca="1">priceout</f>
        <v/>
      </c>
      <c r="U307" s="16" t="str">
        <f t="shared" ca="1" si="88"/>
        <v/>
      </c>
      <c r="V307" s="16" t="str">
        <f t="shared" ca="1" si="95"/>
        <v/>
      </c>
      <c r="W307" s="16" t="str">
        <f t="shared" ca="1" si="96"/>
        <v/>
      </c>
      <c r="X307" s="16">
        <f t="shared" ca="1" si="97"/>
        <v>0.82320858598329871</v>
      </c>
      <c r="Y307" s="16"/>
      <c r="Z307" s="13" t="str">
        <f ca="1">priceincross</f>
        <v/>
      </c>
      <c r="AA307" s="13" t="str">
        <f ca="1">priceoutcross</f>
        <v/>
      </c>
      <c r="AB307" s="13" t="str">
        <f t="shared" ca="1" si="89"/>
        <v/>
      </c>
      <c r="AC307" s="13" t="str">
        <f t="shared" ca="1" si="98"/>
        <v/>
      </c>
      <c r="AD307" s="13" t="str">
        <f t="shared" ca="1" si="99"/>
        <v/>
      </c>
      <c r="AE307" s="13">
        <f t="shared" ca="1" si="100"/>
        <v>0.90089715826225325</v>
      </c>
      <c r="AG307" s="32">
        <f ca="1">IF(ROW(data!B307)&gt;fib+1,MIN(OFFSET(data!B307,0,0,-fib,1)),"")</f>
        <v>11.75</v>
      </c>
      <c r="AH307" s="32">
        <f ca="1">IF(ROW(data!B307)&gt;fib+1,MAX(OFFSET(data!B307,0,0,-fib,1)),"")</f>
        <v>14.73</v>
      </c>
      <c r="AI307" s="32">
        <f t="shared" ca="1" si="90"/>
        <v>2.9800000000000004</v>
      </c>
      <c r="AJ307" s="31">
        <f t="shared" ca="1" si="91"/>
        <v>12.453279999999999</v>
      </c>
      <c r="AK307" s="31">
        <f t="shared" ca="1" si="92"/>
        <v>12.88836</v>
      </c>
      <c r="AL307" s="31">
        <f t="shared" ca="1" si="93"/>
        <v>13.24</v>
      </c>
      <c r="AM307" s="31">
        <f t="shared" ca="1" si="94"/>
        <v>13.59164</v>
      </c>
      <c r="AO307" s="32">
        <f t="shared" ca="1" si="101"/>
        <v>0</v>
      </c>
      <c r="AP307" s="32">
        <f t="shared" ca="1" si="102"/>
        <v>0.21475895298823811</v>
      </c>
      <c r="AQ307" s="32">
        <f t="shared" ca="1" si="103"/>
        <v>0</v>
      </c>
      <c r="AR307" s="32">
        <f t="shared" ca="1" si="104"/>
        <v>0.11000461132423478</v>
      </c>
    </row>
    <row r="308" spans="1:44">
      <c r="A308" s="10">
        <v>37337</v>
      </c>
      <c r="B308" s="11">
        <f ca="1">IF(ROW(data!B308)&gt;singleSMA,AVERAGE(OFFSET(data!B308,0,0,-singleSMA,1)),"")</f>
        <v>12.975699999999993</v>
      </c>
      <c r="C308" s="11" t="str">
        <f ca="1">IF(ROW(data!B306)&gt;singleSMA+2,IF(SIGN(data!B307-indicators!B307)&lt;&gt;SIGN(data!B306-indicators!B306),IF(SIGN(data!B307-indicators!B307)&gt;0,"BUY","SELL"),""),"")</f>
        <v/>
      </c>
      <c r="D308" s="11">
        <f ca="1">IF(ROW(data!B308)&gt;fastSMA,AVERAGE(OFFSET(data!B308,0,0,-fastSMA,1)),"")</f>
        <v>12.2135</v>
      </c>
      <c r="E308" s="11">
        <f ca="1">IF(ROW(data!B308)&gt;slowSMA,AVERAGE(OFFSET(data!B308,0,0,-slowSMA,1)),"")</f>
        <v>12.975699999999993</v>
      </c>
      <c r="F308" s="11" t="str">
        <f ca="1">IF(ROW(data!B308)&gt;MAX(fastSMA,slowSMA)+2,IF(SIGN(D307-E307)&lt;&gt;SIGN(D306-E306),IF(SIGN(D307-E307)&gt;0,"BUY","SELL"),""),"")</f>
        <v/>
      </c>
      <c r="G308" s="11"/>
      <c r="H308" s="11">
        <f>(data!B308/data!B307)-1</f>
        <v>-1.2765957446808529E-2</v>
      </c>
      <c r="I308" s="11">
        <f t="shared" si="84"/>
        <v>0</v>
      </c>
      <c r="J308" s="11">
        <f t="shared" si="85"/>
        <v>1.2765957446808529E-2</v>
      </c>
      <c r="K308" s="11">
        <f ca="1">IF(ROW(data!B308)&gt;rsi+1,100-100/(1+AVERAGE(OFFSET(I308,0,0,-rsi,1))/AVERAGE(OFFSET(J308,0,0,-rsi,1))),"")</f>
        <v>42.054929069742386</v>
      </c>
      <c r="L308" s="11"/>
      <c r="M308" s="11">
        <f t="shared" si="86"/>
        <v>0.98723404255319147</v>
      </c>
      <c r="N308" s="11">
        <f t="shared" ca="1" si="87"/>
        <v>0.9618573797678277</v>
      </c>
      <c r="S308" s="13" t="str">
        <f ca="1">pricein</f>
        <v/>
      </c>
      <c r="T308" s="13" t="str">
        <f ca="1">priceout</f>
        <v/>
      </c>
      <c r="U308" s="16" t="str">
        <f t="shared" ca="1" si="88"/>
        <v/>
      </c>
      <c r="V308" s="16" t="str">
        <f t="shared" ca="1" si="95"/>
        <v/>
      </c>
      <c r="W308" s="16" t="str">
        <f t="shared" ca="1" si="96"/>
        <v/>
      </c>
      <c r="X308" s="16">
        <f t="shared" ca="1" si="97"/>
        <v>0.82320858598329871</v>
      </c>
      <c r="Y308" s="16"/>
      <c r="Z308" s="13" t="str">
        <f ca="1">priceincross</f>
        <v/>
      </c>
      <c r="AA308" s="13" t="str">
        <f ca="1">priceoutcross</f>
        <v/>
      </c>
      <c r="AB308" s="13" t="str">
        <f t="shared" ca="1" si="89"/>
        <v/>
      </c>
      <c r="AC308" s="13" t="str">
        <f t="shared" ca="1" si="98"/>
        <v/>
      </c>
      <c r="AD308" s="13" t="str">
        <f t="shared" ca="1" si="99"/>
        <v/>
      </c>
      <c r="AE308" s="13">
        <f t="shared" ca="1" si="100"/>
        <v>0.90089715826225325</v>
      </c>
      <c r="AG308" s="32">
        <f ca="1">IF(ROW(data!B308)&gt;fib+1,MIN(OFFSET(data!B308,0,0,-fib,1)),"")</f>
        <v>11.6</v>
      </c>
      <c r="AH308" s="32">
        <f ca="1">IF(ROW(data!B308)&gt;fib+1,MAX(OFFSET(data!B308,0,0,-fib,1)),"")</f>
        <v>14.73</v>
      </c>
      <c r="AI308" s="32">
        <f t="shared" ca="1" si="90"/>
        <v>3.1300000000000008</v>
      </c>
      <c r="AJ308" s="31">
        <f t="shared" ca="1" si="91"/>
        <v>12.33868</v>
      </c>
      <c r="AK308" s="31">
        <f t="shared" ca="1" si="92"/>
        <v>12.79566</v>
      </c>
      <c r="AL308" s="31">
        <f t="shared" ca="1" si="93"/>
        <v>13.164999999999999</v>
      </c>
      <c r="AM308" s="31">
        <f t="shared" ca="1" si="94"/>
        <v>13.53434</v>
      </c>
      <c r="AO308" s="32">
        <f t="shared" ca="1" si="101"/>
        <v>0</v>
      </c>
      <c r="AP308" s="32">
        <f t="shared" ca="1" si="102"/>
        <v>0.21475895298823811</v>
      </c>
      <c r="AQ308" s="32">
        <f t="shared" ca="1" si="103"/>
        <v>0</v>
      </c>
      <c r="AR308" s="32">
        <f t="shared" ca="1" si="104"/>
        <v>0.11000461132423478</v>
      </c>
    </row>
    <row r="309" spans="1:44">
      <c r="A309" s="10">
        <v>37341</v>
      </c>
      <c r="B309" s="11">
        <f ca="1">IF(ROW(data!B309)&gt;singleSMA,AVERAGE(OFFSET(data!B309,0,0,-singleSMA,1)),"")</f>
        <v>12.955099999999993</v>
      </c>
      <c r="C309" s="11" t="str">
        <f ca="1">IF(ROW(data!B307)&gt;singleSMA+2,IF(SIGN(data!B308-indicators!B308)&lt;&gt;SIGN(data!B307-indicators!B307),IF(SIGN(data!B308-indicators!B308)&gt;0,"BUY","SELL"),""),"")</f>
        <v/>
      </c>
      <c r="D309" s="11">
        <f ca="1">IF(ROW(data!B309)&gt;fastSMA,AVERAGE(OFFSET(data!B309,0,0,-fastSMA,1)),"")</f>
        <v>12.192</v>
      </c>
      <c r="E309" s="11">
        <f ca="1">IF(ROW(data!B309)&gt;slowSMA,AVERAGE(OFFSET(data!B309,0,0,-slowSMA,1)),"")</f>
        <v>12.955099999999993</v>
      </c>
      <c r="F309" s="11" t="str">
        <f ca="1">IF(ROW(data!B309)&gt;MAX(fastSMA,slowSMA)+2,IF(SIGN(D308-E308)&lt;&gt;SIGN(D307-E307),IF(SIGN(D308-E308)&gt;0,"BUY","SELL"),""),"")</f>
        <v/>
      </c>
      <c r="G309" s="11"/>
      <c r="H309" s="11">
        <f>(data!B309/data!B308)-1</f>
        <v>-1.4655172413793105E-2</v>
      </c>
      <c r="I309" s="11">
        <f t="shared" si="84"/>
        <v>0</v>
      </c>
      <c r="J309" s="11">
        <f t="shared" si="85"/>
        <v>1.4655172413793105E-2</v>
      </c>
      <c r="K309" s="11">
        <f ca="1">IF(ROW(data!B309)&gt;rsi+1,100-100/(1+AVERAGE(OFFSET(I309,0,0,-rsi,1))/AVERAGE(OFFSET(J309,0,0,-rsi,1))),"")</f>
        <v>42.409585928765374</v>
      </c>
      <c r="L309" s="11"/>
      <c r="M309" s="11">
        <f t="shared" si="86"/>
        <v>0.9853448275862069</v>
      </c>
      <c r="N309" s="11">
        <f t="shared" ca="1" si="87"/>
        <v>0.96374367622259682</v>
      </c>
      <c r="S309" s="13" t="str">
        <f ca="1">pricein</f>
        <v/>
      </c>
      <c r="T309" s="13" t="str">
        <f ca="1">priceout</f>
        <v/>
      </c>
      <c r="U309" s="16" t="str">
        <f t="shared" ca="1" si="88"/>
        <v/>
      </c>
      <c r="V309" s="16" t="str">
        <f t="shared" ca="1" si="95"/>
        <v/>
      </c>
      <c r="W309" s="16" t="str">
        <f t="shared" ca="1" si="96"/>
        <v/>
      </c>
      <c r="X309" s="16">
        <f t="shared" ca="1" si="97"/>
        <v>0.82320858598329871</v>
      </c>
      <c r="Y309" s="16"/>
      <c r="Z309" s="13" t="str">
        <f ca="1">priceincross</f>
        <v/>
      </c>
      <c r="AA309" s="13" t="str">
        <f ca="1">priceoutcross</f>
        <v/>
      </c>
      <c r="AB309" s="13" t="str">
        <f t="shared" ca="1" si="89"/>
        <v/>
      </c>
      <c r="AC309" s="13" t="str">
        <f t="shared" ca="1" si="98"/>
        <v/>
      </c>
      <c r="AD309" s="13" t="str">
        <f t="shared" ca="1" si="99"/>
        <v/>
      </c>
      <c r="AE309" s="13">
        <f t="shared" ca="1" si="100"/>
        <v>0.90089715826225325</v>
      </c>
      <c r="AG309" s="32">
        <f ca="1">IF(ROW(data!B309)&gt;fib+1,MIN(OFFSET(data!B309,0,0,-fib,1)),"")</f>
        <v>11.43</v>
      </c>
      <c r="AH309" s="32">
        <f ca="1">IF(ROW(data!B309)&gt;fib+1,MAX(OFFSET(data!B309,0,0,-fib,1)),"")</f>
        <v>14.73</v>
      </c>
      <c r="AI309" s="32">
        <f t="shared" ca="1" si="90"/>
        <v>3.3000000000000007</v>
      </c>
      <c r="AJ309" s="31">
        <f t="shared" ca="1" si="91"/>
        <v>12.2088</v>
      </c>
      <c r="AK309" s="31">
        <f t="shared" ca="1" si="92"/>
        <v>12.6906</v>
      </c>
      <c r="AL309" s="31">
        <f t="shared" ca="1" si="93"/>
        <v>13.08</v>
      </c>
      <c r="AM309" s="31">
        <f t="shared" ca="1" si="94"/>
        <v>13.4694</v>
      </c>
      <c r="AO309" s="32">
        <f t="shared" ca="1" si="101"/>
        <v>0</v>
      </c>
      <c r="AP309" s="32">
        <f t="shared" ca="1" si="102"/>
        <v>0.21475895298823811</v>
      </c>
      <c r="AQ309" s="32">
        <f t="shared" ca="1" si="103"/>
        <v>0</v>
      </c>
      <c r="AR309" s="32">
        <f t="shared" ca="1" si="104"/>
        <v>0.11000461132423478</v>
      </c>
    </row>
    <row r="310" spans="1:44">
      <c r="A310" s="10">
        <v>37342</v>
      </c>
      <c r="B310" s="11">
        <f ca="1">IF(ROW(data!B310)&gt;singleSMA,AVERAGE(OFFSET(data!B310,0,0,-singleSMA,1)),"")</f>
        <v>12.933599999999995</v>
      </c>
      <c r="C310" s="11" t="str">
        <f ca="1">IF(ROW(data!B308)&gt;singleSMA+2,IF(SIGN(data!B309-indicators!B309)&lt;&gt;SIGN(data!B308-indicators!B308),IF(SIGN(data!B309-indicators!B309)&gt;0,"BUY","SELL"),""),"")</f>
        <v/>
      </c>
      <c r="D310" s="11">
        <f ca="1">IF(ROW(data!B310)&gt;fastSMA,AVERAGE(OFFSET(data!B310,0,0,-fastSMA,1)),"")</f>
        <v>12.160000000000002</v>
      </c>
      <c r="E310" s="11">
        <f ca="1">IF(ROW(data!B310)&gt;slowSMA,AVERAGE(OFFSET(data!B310,0,0,-slowSMA,1)),"")</f>
        <v>12.933599999999995</v>
      </c>
      <c r="F310" s="11" t="str">
        <f ca="1">IF(ROW(data!B310)&gt;MAX(fastSMA,slowSMA)+2,IF(SIGN(D309-E309)&lt;&gt;SIGN(D308-E308),IF(SIGN(D309-E309)&gt;0,"BUY","SELL"),""),"")</f>
        <v/>
      </c>
      <c r="G310" s="11"/>
      <c r="H310" s="11">
        <f>(data!B310/data!B309)-1</f>
        <v>-1.3123359580052507E-2</v>
      </c>
      <c r="I310" s="11">
        <f t="shared" si="84"/>
        <v>0</v>
      </c>
      <c r="J310" s="11">
        <f t="shared" si="85"/>
        <v>1.3123359580052507E-2</v>
      </c>
      <c r="K310" s="11">
        <f ca="1">IF(ROW(data!B310)&gt;rsi+1,100-100/(1+AVERAGE(OFFSET(I310,0,0,-rsi,1))/AVERAGE(OFFSET(J310,0,0,-rsi,1))),"")</f>
        <v>38.828189428776618</v>
      </c>
      <c r="L310" s="11"/>
      <c r="M310" s="11">
        <f t="shared" si="86"/>
        <v>0.98687664041994749</v>
      </c>
      <c r="N310" s="11">
        <f t="shared" ca="1" si="87"/>
        <v>0.94630872483221462</v>
      </c>
      <c r="S310" s="13" t="str">
        <f ca="1">pricein</f>
        <v/>
      </c>
      <c r="T310" s="13" t="str">
        <f ca="1">priceout</f>
        <v/>
      </c>
      <c r="U310" s="16" t="str">
        <f t="shared" ca="1" si="88"/>
        <v/>
      </c>
      <c r="V310" s="16" t="str">
        <f t="shared" ca="1" si="95"/>
        <v/>
      </c>
      <c r="W310" s="16" t="str">
        <f t="shared" ca="1" si="96"/>
        <v/>
      </c>
      <c r="X310" s="16">
        <f t="shared" ca="1" si="97"/>
        <v>0.82320858598329871</v>
      </c>
      <c r="Y310" s="16"/>
      <c r="Z310" s="13" t="str">
        <f ca="1">priceincross</f>
        <v/>
      </c>
      <c r="AA310" s="13" t="str">
        <f ca="1">priceoutcross</f>
        <v/>
      </c>
      <c r="AB310" s="13" t="str">
        <f t="shared" ca="1" si="89"/>
        <v/>
      </c>
      <c r="AC310" s="13" t="str">
        <f t="shared" ca="1" si="98"/>
        <v/>
      </c>
      <c r="AD310" s="13" t="str">
        <f t="shared" ca="1" si="99"/>
        <v/>
      </c>
      <c r="AE310" s="13">
        <f t="shared" ca="1" si="100"/>
        <v>0.90089715826225325</v>
      </c>
      <c r="AG310" s="32">
        <f ca="1">IF(ROW(data!B310)&gt;fib+1,MIN(OFFSET(data!B310,0,0,-fib,1)),"")</f>
        <v>11.28</v>
      </c>
      <c r="AH310" s="32">
        <f ca="1">IF(ROW(data!B310)&gt;fib+1,MAX(OFFSET(data!B310,0,0,-fib,1)),"")</f>
        <v>14.73</v>
      </c>
      <c r="AI310" s="32">
        <f t="shared" ca="1" si="90"/>
        <v>3.4500000000000011</v>
      </c>
      <c r="AJ310" s="31">
        <f t="shared" ca="1" si="91"/>
        <v>12.094199999999999</v>
      </c>
      <c r="AK310" s="31">
        <f t="shared" ca="1" si="92"/>
        <v>12.597899999999999</v>
      </c>
      <c r="AL310" s="31">
        <f t="shared" ca="1" si="93"/>
        <v>13.004999999999999</v>
      </c>
      <c r="AM310" s="31">
        <f t="shared" ca="1" si="94"/>
        <v>13.412100000000001</v>
      </c>
      <c r="AO310" s="32">
        <f t="shared" ca="1" si="101"/>
        <v>0</v>
      </c>
      <c r="AP310" s="32">
        <f t="shared" ca="1" si="102"/>
        <v>0.21475895298823811</v>
      </c>
      <c r="AQ310" s="32">
        <f t="shared" ca="1" si="103"/>
        <v>0</v>
      </c>
      <c r="AR310" s="32">
        <f t="shared" ca="1" si="104"/>
        <v>0.11000461132423478</v>
      </c>
    </row>
    <row r="311" spans="1:44">
      <c r="A311" s="10">
        <v>37343</v>
      </c>
      <c r="B311" s="11">
        <f ca="1">IF(ROW(data!B311)&gt;singleSMA,AVERAGE(OFFSET(data!B311,0,0,-singleSMA,1)),"")</f>
        <v>12.904699999999997</v>
      </c>
      <c r="C311" s="11" t="str">
        <f ca="1">IF(ROW(data!B309)&gt;singleSMA+2,IF(SIGN(data!B310-indicators!B310)&lt;&gt;SIGN(data!B309-indicators!B309),IF(SIGN(data!B310-indicators!B310)&gt;0,"BUY","SELL"),""),"")</f>
        <v/>
      </c>
      <c r="D311" s="11">
        <f ca="1">IF(ROW(data!B311)&gt;fastSMA,AVERAGE(OFFSET(data!B311,0,0,-fastSMA,1)),"")</f>
        <v>12.114500000000001</v>
      </c>
      <c r="E311" s="11">
        <f ca="1">IF(ROW(data!B311)&gt;slowSMA,AVERAGE(OFFSET(data!B311,0,0,-slowSMA,1)),"")</f>
        <v>12.904699999999997</v>
      </c>
      <c r="F311" s="11" t="str">
        <f ca="1">IF(ROW(data!B311)&gt;MAX(fastSMA,slowSMA)+2,IF(SIGN(D310-E310)&lt;&gt;SIGN(D309-E309),IF(SIGN(D310-E310)&gt;0,"BUY","SELL"),""),"")</f>
        <v/>
      </c>
      <c r="G311" s="11"/>
      <c r="H311" s="11">
        <f>(data!B311/data!B310)-1</f>
        <v>-1.3297872340425454E-2</v>
      </c>
      <c r="I311" s="11">
        <f t="shared" si="84"/>
        <v>0</v>
      </c>
      <c r="J311" s="11">
        <f t="shared" si="85"/>
        <v>1.3297872340425454E-2</v>
      </c>
      <c r="K311" s="11">
        <f ca="1">IF(ROW(data!B311)&gt;rsi+1,100-100/(1+AVERAGE(OFFSET(I311,0,0,-rsi,1))/AVERAGE(OFFSET(J311,0,0,-rsi,1))),"")</f>
        <v>34.11055965670009</v>
      </c>
      <c r="L311" s="11"/>
      <c r="M311" s="11">
        <f t="shared" si="86"/>
        <v>0.98670212765957455</v>
      </c>
      <c r="N311" s="11">
        <f t="shared" ca="1" si="87"/>
        <v>0.92441860465116299</v>
      </c>
      <c r="S311" s="13" t="str">
        <f ca="1">pricein</f>
        <v/>
      </c>
      <c r="T311" s="13" t="str">
        <f ca="1">priceout</f>
        <v/>
      </c>
      <c r="U311" s="16" t="str">
        <f t="shared" ca="1" si="88"/>
        <v/>
      </c>
      <c r="V311" s="16" t="str">
        <f t="shared" ca="1" si="95"/>
        <v/>
      </c>
      <c r="W311" s="16" t="str">
        <f t="shared" ca="1" si="96"/>
        <v/>
      </c>
      <c r="X311" s="16">
        <f t="shared" ca="1" si="97"/>
        <v>0.82320858598329871</v>
      </c>
      <c r="Y311" s="16"/>
      <c r="Z311" s="13" t="str">
        <f ca="1">priceincross</f>
        <v/>
      </c>
      <c r="AA311" s="13" t="str">
        <f ca="1">priceoutcross</f>
        <v/>
      </c>
      <c r="AB311" s="13" t="str">
        <f t="shared" ca="1" si="89"/>
        <v/>
      </c>
      <c r="AC311" s="13" t="str">
        <f t="shared" ca="1" si="98"/>
        <v/>
      </c>
      <c r="AD311" s="13" t="str">
        <f t="shared" ca="1" si="99"/>
        <v/>
      </c>
      <c r="AE311" s="13">
        <f t="shared" ca="1" si="100"/>
        <v>0.90089715826225325</v>
      </c>
      <c r="AG311" s="32">
        <f ca="1">IF(ROW(data!B311)&gt;fib+1,MIN(OFFSET(data!B311,0,0,-fib,1)),"")</f>
        <v>11.13</v>
      </c>
      <c r="AH311" s="32">
        <f ca="1">IF(ROW(data!B311)&gt;fib+1,MAX(OFFSET(data!B311,0,0,-fib,1)),"")</f>
        <v>14.73</v>
      </c>
      <c r="AI311" s="32">
        <f t="shared" ca="1" si="90"/>
        <v>3.5999999999999996</v>
      </c>
      <c r="AJ311" s="31">
        <f t="shared" ca="1" si="91"/>
        <v>11.979600000000001</v>
      </c>
      <c r="AK311" s="31">
        <f t="shared" ca="1" si="92"/>
        <v>12.5052</v>
      </c>
      <c r="AL311" s="31">
        <f t="shared" ca="1" si="93"/>
        <v>12.93</v>
      </c>
      <c r="AM311" s="31">
        <f t="shared" ca="1" si="94"/>
        <v>13.354800000000001</v>
      </c>
      <c r="AO311" s="32">
        <f t="shared" ca="1" si="101"/>
        <v>0</v>
      </c>
      <c r="AP311" s="32">
        <f t="shared" ca="1" si="102"/>
        <v>0.21475895298823811</v>
      </c>
      <c r="AQ311" s="32">
        <f t="shared" ca="1" si="103"/>
        <v>0</v>
      </c>
      <c r="AR311" s="32">
        <f t="shared" ca="1" si="104"/>
        <v>0.11000461132423478</v>
      </c>
    </row>
    <row r="312" spans="1:44">
      <c r="A312" s="10">
        <v>37348</v>
      </c>
      <c r="B312" s="11">
        <f ca="1">IF(ROW(data!B312)&gt;singleSMA,AVERAGE(OFFSET(data!B312,0,0,-singleSMA,1)),"")</f>
        <v>12.862799999999995</v>
      </c>
      <c r="C312" s="11" t="str">
        <f ca="1">IF(ROW(data!B310)&gt;singleSMA+2,IF(SIGN(data!B311-indicators!B311)&lt;&gt;SIGN(data!B310-indicators!B310),IF(SIGN(data!B311-indicators!B311)&gt;0,"BUY","SELL"),""),"")</f>
        <v/>
      </c>
      <c r="D312" s="11">
        <f ca="1">IF(ROW(data!B312)&gt;fastSMA,AVERAGE(OFFSET(data!B312,0,0,-fastSMA,1)),"")</f>
        <v>12.037000000000003</v>
      </c>
      <c r="E312" s="11">
        <f ca="1">IF(ROW(data!B312)&gt;slowSMA,AVERAGE(OFFSET(data!B312,0,0,-slowSMA,1)),"")</f>
        <v>12.862799999999995</v>
      </c>
      <c r="F312" s="11" t="str">
        <f ca="1">IF(ROW(data!B312)&gt;MAX(fastSMA,slowSMA)+2,IF(SIGN(D311-E311)&lt;&gt;SIGN(D310-E310),IF(SIGN(D311-E311)&gt;0,"BUY","SELL"),""),"")</f>
        <v/>
      </c>
      <c r="G312" s="11"/>
      <c r="H312" s="11">
        <f>(data!B312/data!B311)-1</f>
        <v>-5.390835579514841E-2</v>
      </c>
      <c r="I312" s="11">
        <f t="shared" si="84"/>
        <v>0</v>
      </c>
      <c r="J312" s="11">
        <f t="shared" si="85"/>
        <v>5.390835579514841E-2</v>
      </c>
      <c r="K312" s="11">
        <f ca="1">IF(ROW(data!B312)&gt;rsi+1,100-100/(1+AVERAGE(OFFSET(I312,0,0,-rsi,1))/AVERAGE(OFFSET(J312,0,0,-rsi,1))),"")</f>
        <v>27.028806765238471</v>
      </c>
      <c r="L312" s="11"/>
      <c r="M312" s="11">
        <f t="shared" si="86"/>
        <v>0.94609164420485159</v>
      </c>
      <c r="N312" s="11">
        <f t="shared" ca="1" si="87"/>
        <v>0.87168874172185407</v>
      </c>
      <c r="S312" s="13" t="str">
        <f ca="1">pricein</f>
        <v/>
      </c>
      <c r="T312" s="13" t="str">
        <f ca="1">priceout</f>
        <v/>
      </c>
      <c r="U312" s="16" t="str">
        <f t="shared" ca="1" si="88"/>
        <v/>
      </c>
      <c r="V312" s="16" t="str">
        <f t="shared" ca="1" si="95"/>
        <v/>
      </c>
      <c r="W312" s="16" t="str">
        <f t="shared" ca="1" si="96"/>
        <v/>
      </c>
      <c r="X312" s="16">
        <f t="shared" ca="1" si="97"/>
        <v>0.82320858598329871</v>
      </c>
      <c r="Y312" s="16"/>
      <c r="Z312" s="13" t="str">
        <f ca="1">priceincross</f>
        <v/>
      </c>
      <c r="AA312" s="13" t="str">
        <f ca="1">priceoutcross</f>
        <v/>
      </c>
      <c r="AB312" s="13" t="str">
        <f t="shared" ca="1" si="89"/>
        <v/>
      </c>
      <c r="AC312" s="13" t="str">
        <f t="shared" ca="1" si="98"/>
        <v/>
      </c>
      <c r="AD312" s="13" t="str">
        <f t="shared" ca="1" si="99"/>
        <v/>
      </c>
      <c r="AE312" s="13">
        <f t="shared" ca="1" si="100"/>
        <v>0.90089715826225325</v>
      </c>
      <c r="AG312" s="32">
        <f ca="1">IF(ROW(data!B312)&gt;fib+1,MIN(OFFSET(data!B312,0,0,-fib,1)),"")</f>
        <v>10.53</v>
      </c>
      <c r="AH312" s="32">
        <f ca="1">IF(ROW(data!B312)&gt;fib+1,MAX(OFFSET(data!B312,0,0,-fib,1)),"")</f>
        <v>14.73</v>
      </c>
      <c r="AI312" s="32">
        <f t="shared" ca="1" si="90"/>
        <v>4.2000000000000011</v>
      </c>
      <c r="AJ312" s="31">
        <f t="shared" ca="1" si="91"/>
        <v>11.5212</v>
      </c>
      <c r="AK312" s="31">
        <f t="shared" ca="1" si="92"/>
        <v>12.134399999999999</v>
      </c>
      <c r="AL312" s="31">
        <f t="shared" ca="1" si="93"/>
        <v>12.629999999999999</v>
      </c>
      <c r="AM312" s="31">
        <f t="shared" ca="1" si="94"/>
        <v>13.1256</v>
      </c>
      <c r="AO312" s="32">
        <f t="shared" ca="1" si="101"/>
        <v>0</v>
      </c>
      <c r="AP312" s="32">
        <f t="shared" ca="1" si="102"/>
        <v>0.21475895298823811</v>
      </c>
      <c r="AQ312" s="32">
        <f t="shared" ca="1" si="103"/>
        <v>0</v>
      </c>
      <c r="AR312" s="32">
        <f t="shared" ca="1" si="104"/>
        <v>0.11000461132423478</v>
      </c>
    </row>
    <row r="313" spans="1:44">
      <c r="A313" s="10">
        <v>37349</v>
      </c>
      <c r="B313" s="11">
        <f ca="1">IF(ROW(data!B313)&gt;singleSMA,AVERAGE(OFFSET(data!B313,0,0,-singleSMA,1)),"")</f>
        <v>12.824199999999996</v>
      </c>
      <c r="C313" s="11" t="str">
        <f ca="1">IF(ROW(data!B311)&gt;singleSMA+2,IF(SIGN(data!B312-indicators!B312)&lt;&gt;SIGN(data!B311-indicators!B311),IF(SIGN(data!B312-indicators!B312)&gt;0,"BUY","SELL"),""),"")</f>
        <v/>
      </c>
      <c r="D313" s="11">
        <f ca="1">IF(ROW(data!B313)&gt;fastSMA,AVERAGE(OFFSET(data!B313,0,0,-fastSMA,1)),"")</f>
        <v>11.965</v>
      </c>
      <c r="E313" s="11">
        <f ca="1">IF(ROW(data!B313)&gt;slowSMA,AVERAGE(OFFSET(data!B313,0,0,-slowSMA,1)),"")</f>
        <v>12.824199999999996</v>
      </c>
      <c r="F313" s="11" t="str">
        <f ca="1">IF(ROW(data!B313)&gt;MAX(fastSMA,slowSMA)+2,IF(SIGN(D312-E312)&lt;&gt;SIGN(D311-E311),IF(SIGN(D312-E312)&gt;0,"BUY","SELL"),""),"")</f>
        <v/>
      </c>
      <c r="G313" s="11"/>
      <c r="H313" s="11">
        <f>(data!B313/data!B312)-1</f>
        <v>-1.424501424501412E-2</v>
      </c>
      <c r="I313" s="11">
        <f t="shared" si="84"/>
        <v>0</v>
      </c>
      <c r="J313" s="11">
        <f t="shared" si="85"/>
        <v>1.424501424501412E-2</v>
      </c>
      <c r="K313" s="11">
        <f ca="1">IF(ROW(data!B313)&gt;rsi+1,100-100/(1+AVERAGE(OFFSET(I313,0,0,-rsi,1))/AVERAGE(OFFSET(J313,0,0,-rsi,1))),"")</f>
        <v>27.723214357040717</v>
      </c>
      <c r="L313" s="11"/>
      <c r="M313" s="11">
        <f t="shared" si="86"/>
        <v>0.98575498575498588</v>
      </c>
      <c r="N313" s="11">
        <f t="shared" ca="1" si="87"/>
        <v>0.87817258883248728</v>
      </c>
      <c r="S313" s="13" t="str">
        <f ca="1">pricein</f>
        <v/>
      </c>
      <c r="T313" s="13" t="str">
        <f ca="1">priceout</f>
        <v/>
      </c>
      <c r="U313" s="16" t="str">
        <f t="shared" ca="1" si="88"/>
        <v/>
      </c>
      <c r="V313" s="16" t="str">
        <f t="shared" ca="1" si="95"/>
        <v/>
      </c>
      <c r="W313" s="16" t="str">
        <f t="shared" ca="1" si="96"/>
        <v/>
      </c>
      <c r="X313" s="16">
        <f t="shared" ca="1" si="97"/>
        <v>0.82320858598329871</v>
      </c>
      <c r="Y313" s="16"/>
      <c r="Z313" s="13" t="str">
        <f ca="1">priceincross</f>
        <v/>
      </c>
      <c r="AA313" s="13" t="str">
        <f ca="1">priceoutcross</f>
        <v/>
      </c>
      <c r="AB313" s="13" t="str">
        <f t="shared" ca="1" si="89"/>
        <v/>
      </c>
      <c r="AC313" s="13" t="str">
        <f t="shared" ca="1" si="98"/>
        <v/>
      </c>
      <c r="AD313" s="13" t="str">
        <f t="shared" ca="1" si="99"/>
        <v/>
      </c>
      <c r="AE313" s="13">
        <f t="shared" ca="1" si="100"/>
        <v>0.90089715826225325</v>
      </c>
      <c r="AG313" s="32">
        <f ca="1">IF(ROW(data!B313)&gt;fib+1,MIN(OFFSET(data!B313,0,0,-fib,1)),"")</f>
        <v>10.38</v>
      </c>
      <c r="AH313" s="32">
        <f ca="1">IF(ROW(data!B313)&gt;fib+1,MAX(OFFSET(data!B313,0,0,-fib,1)),"")</f>
        <v>14.73</v>
      </c>
      <c r="AI313" s="32">
        <f t="shared" ca="1" si="90"/>
        <v>4.3499999999999996</v>
      </c>
      <c r="AJ313" s="31">
        <f t="shared" ca="1" si="91"/>
        <v>11.406600000000001</v>
      </c>
      <c r="AK313" s="31">
        <f t="shared" ca="1" si="92"/>
        <v>12.041700000000001</v>
      </c>
      <c r="AL313" s="31">
        <f t="shared" ca="1" si="93"/>
        <v>12.555</v>
      </c>
      <c r="AM313" s="31">
        <f t="shared" ca="1" si="94"/>
        <v>13.068300000000001</v>
      </c>
      <c r="AO313" s="32">
        <f t="shared" ca="1" si="101"/>
        <v>0</v>
      </c>
      <c r="AP313" s="32">
        <f t="shared" ca="1" si="102"/>
        <v>0.21475895298823811</v>
      </c>
      <c r="AQ313" s="32">
        <f t="shared" ca="1" si="103"/>
        <v>0</v>
      </c>
      <c r="AR313" s="32">
        <f t="shared" ca="1" si="104"/>
        <v>0.11000461132423478</v>
      </c>
    </row>
    <row r="314" spans="1:44">
      <c r="A314" s="10">
        <v>37350</v>
      </c>
      <c r="B314" s="11">
        <f ca="1">IF(ROW(data!B314)&gt;singleSMA,AVERAGE(OFFSET(data!B314,0,0,-singleSMA,1)),"")</f>
        <v>12.783999999999997</v>
      </c>
      <c r="C314" s="11" t="str">
        <f ca="1">IF(ROW(data!B312)&gt;singleSMA+2,IF(SIGN(data!B313-indicators!B313)&lt;&gt;SIGN(data!B312-indicators!B312),IF(SIGN(data!B313-indicators!B313)&gt;0,"BUY","SELL"),""),"")</f>
        <v/>
      </c>
      <c r="D314" s="11">
        <f ca="1">IF(ROW(data!B314)&gt;fastSMA,AVERAGE(OFFSET(data!B314,0,0,-fastSMA,1)),"")</f>
        <v>11.874999999999998</v>
      </c>
      <c r="E314" s="11">
        <f ca="1">IF(ROW(data!B314)&gt;slowSMA,AVERAGE(OFFSET(data!B314,0,0,-slowSMA,1)),"")</f>
        <v>12.783999999999997</v>
      </c>
      <c r="F314" s="11" t="str">
        <f ca="1">IF(ROW(data!B314)&gt;MAX(fastSMA,slowSMA)+2,IF(SIGN(D313-E313)&lt;&gt;SIGN(D312-E312),IF(SIGN(D313-E313)&gt;0,"BUY","SELL"),""),"")</f>
        <v/>
      </c>
      <c r="G314" s="11"/>
      <c r="H314" s="11">
        <f>(data!B314/data!B313)-1</f>
        <v>-6.7437379576108514E-3</v>
      </c>
      <c r="I314" s="11">
        <f t="shared" si="84"/>
        <v>0</v>
      </c>
      <c r="J314" s="11">
        <f t="shared" si="85"/>
        <v>6.7437379576108514E-3</v>
      </c>
      <c r="K314" s="11">
        <f ca="1">IF(ROW(data!B314)&gt;rsi+1,100-100/(1+AVERAGE(OFFSET(I314,0,0,-rsi,1))/AVERAGE(OFFSET(J314,0,0,-rsi,1))),"")</f>
        <v>20.340017479077602</v>
      </c>
      <c r="L314" s="11"/>
      <c r="M314" s="11">
        <f t="shared" si="86"/>
        <v>0.99325626204238915</v>
      </c>
      <c r="N314" s="11">
        <f t="shared" ca="1" si="87"/>
        <v>0.85136251032204757</v>
      </c>
      <c r="S314" s="13" t="str">
        <f ca="1">pricein</f>
        <v/>
      </c>
      <c r="T314" s="13" t="str">
        <f ca="1">priceout</f>
        <v/>
      </c>
      <c r="U314" s="16" t="str">
        <f t="shared" ca="1" si="88"/>
        <v/>
      </c>
      <c r="V314" s="16" t="str">
        <f t="shared" ca="1" si="95"/>
        <v/>
      </c>
      <c r="W314" s="16" t="str">
        <f t="shared" ca="1" si="96"/>
        <v/>
      </c>
      <c r="X314" s="16">
        <f t="shared" ca="1" si="97"/>
        <v>0.82320858598329871</v>
      </c>
      <c r="Y314" s="16"/>
      <c r="Z314" s="13" t="str">
        <f ca="1">priceincross</f>
        <v/>
      </c>
      <c r="AA314" s="13" t="str">
        <f ca="1">priceoutcross</f>
        <v/>
      </c>
      <c r="AB314" s="13" t="str">
        <f t="shared" ca="1" si="89"/>
        <v/>
      </c>
      <c r="AC314" s="13" t="str">
        <f t="shared" ca="1" si="98"/>
        <v/>
      </c>
      <c r="AD314" s="13" t="str">
        <f t="shared" ca="1" si="99"/>
        <v/>
      </c>
      <c r="AE314" s="13">
        <f t="shared" ca="1" si="100"/>
        <v>0.90089715826225325</v>
      </c>
      <c r="AG314" s="32">
        <f ca="1">IF(ROW(data!B314)&gt;fib+1,MIN(OFFSET(data!B314,0,0,-fib,1)),"")</f>
        <v>10.31</v>
      </c>
      <c r="AH314" s="32">
        <f ca="1">IF(ROW(data!B314)&gt;fib+1,MAX(OFFSET(data!B314,0,0,-fib,1)),"")</f>
        <v>14.73</v>
      </c>
      <c r="AI314" s="32">
        <f t="shared" ca="1" si="90"/>
        <v>4.42</v>
      </c>
      <c r="AJ314" s="31">
        <f t="shared" ca="1" si="91"/>
        <v>11.353120000000001</v>
      </c>
      <c r="AK314" s="31">
        <f t="shared" ca="1" si="92"/>
        <v>11.99844</v>
      </c>
      <c r="AL314" s="31">
        <f t="shared" ca="1" si="93"/>
        <v>12.52</v>
      </c>
      <c r="AM314" s="31">
        <f t="shared" ca="1" si="94"/>
        <v>13.04156</v>
      </c>
      <c r="AO314" s="32">
        <f t="shared" ca="1" si="101"/>
        <v>0</v>
      </c>
      <c r="AP314" s="32">
        <f t="shared" ca="1" si="102"/>
        <v>0.21475895298823811</v>
      </c>
      <c r="AQ314" s="32">
        <f t="shared" ca="1" si="103"/>
        <v>0</v>
      </c>
      <c r="AR314" s="32">
        <f t="shared" ca="1" si="104"/>
        <v>0.11000461132423478</v>
      </c>
    </row>
    <row r="315" spans="1:44">
      <c r="A315" s="10">
        <v>37351</v>
      </c>
      <c r="B315" s="11">
        <f ca="1">IF(ROW(data!B315)&gt;singleSMA,AVERAGE(OFFSET(data!B315,0,0,-singleSMA,1)),"")</f>
        <v>12.748399999999997</v>
      </c>
      <c r="C315" s="11" t="str">
        <f ca="1">IF(ROW(data!B313)&gt;singleSMA+2,IF(SIGN(data!B314-indicators!B314)&lt;&gt;SIGN(data!B313-indicators!B313),IF(SIGN(data!B314-indicators!B314)&gt;0,"BUY","SELL"),""),"")</f>
        <v/>
      </c>
      <c r="D315" s="11">
        <f ca="1">IF(ROW(data!B315)&gt;fastSMA,AVERAGE(OFFSET(data!B315,0,0,-fastSMA,1)),"")</f>
        <v>11.763500000000001</v>
      </c>
      <c r="E315" s="11">
        <f ca="1">IF(ROW(data!B315)&gt;slowSMA,AVERAGE(OFFSET(data!B315,0,0,-slowSMA,1)),"")</f>
        <v>12.748399999999997</v>
      </c>
      <c r="F315" s="11" t="str">
        <f ca="1">IF(ROW(data!B315)&gt;MAX(fastSMA,slowSMA)+2,IF(SIGN(D314-E314)&lt;&gt;SIGN(D313-E313),IF(SIGN(D314-E314)&gt;0,"BUY","SELL"),""),"")</f>
        <v/>
      </c>
      <c r="G315" s="11"/>
      <c r="H315" s="11">
        <f>(data!B315/data!B314)-1</f>
        <v>1.9398642095052043E-3</v>
      </c>
      <c r="I315" s="11">
        <f t="shared" si="84"/>
        <v>1.9398642095052043E-3</v>
      </c>
      <c r="J315" s="11">
        <f t="shared" si="85"/>
        <v>0</v>
      </c>
      <c r="K315" s="11">
        <f ca="1">IF(ROW(data!B315)&gt;rsi+1,100-100/(1+AVERAGE(OFFSET(I315,0,0,-rsi,1))/AVERAGE(OFFSET(J315,0,0,-rsi,1))),"")</f>
        <v>8.15673268904591</v>
      </c>
      <c r="L315" s="11"/>
      <c r="M315" s="11">
        <f t="shared" si="86"/>
        <v>1.0019398642095052</v>
      </c>
      <c r="N315" s="11">
        <f t="shared" ca="1" si="87"/>
        <v>0.82245222929936268</v>
      </c>
      <c r="S315" s="13" t="str">
        <f ca="1">pricein</f>
        <v/>
      </c>
      <c r="T315" s="13" t="str">
        <f ca="1">priceout</f>
        <v/>
      </c>
      <c r="U315" s="16" t="str">
        <f t="shared" ca="1" si="88"/>
        <v/>
      </c>
      <c r="V315" s="16" t="str">
        <f t="shared" ca="1" si="95"/>
        <v/>
      </c>
      <c r="W315" s="16" t="str">
        <f t="shared" ca="1" si="96"/>
        <v/>
      </c>
      <c r="X315" s="16">
        <f t="shared" ca="1" si="97"/>
        <v>0.82320858598329871</v>
      </c>
      <c r="Y315" s="16"/>
      <c r="Z315" s="13" t="str">
        <f ca="1">priceincross</f>
        <v/>
      </c>
      <c r="AA315" s="13" t="str">
        <f ca="1">priceoutcross</f>
        <v/>
      </c>
      <c r="AB315" s="13" t="str">
        <f t="shared" ca="1" si="89"/>
        <v/>
      </c>
      <c r="AC315" s="13" t="str">
        <f t="shared" ca="1" si="98"/>
        <v/>
      </c>
      <c r="AD315" s="13" t="str">
        <f t="shared" ca="1" si="99"/>
        <v/>
      </c>
      <c r="AE315" s="13">
        <f t="shared" ca="1" si="100"/>
        <v>0.90089715826225325</v>
      </c>
      <c r="AG315" s="32">
        <f ca="1">IF(ROW(data!B315)&gt;fib+1,MIN(OFFSET(data!B315,0,0,-fib,1)),"")</f>
        <v>10.31</v>
      </c>
      <c r="AH315" s="32">
        <f ca="1">IF(ROW(data!B315)&gt;fib+1,MAX(OFFSET(data!B315,0,0,-fib,1)),"")</f>
        <v>14.73</v>
      </c>
      <c r="AI315" s="32">
        <f t="shared" ca="1" si="90"/>
        <v>4.42</v>
      </c>
      <c r="AJ315" s="31">
        <f t="shared" ca="1" si="91"/>
        <v>11.353120000000001</v>
      </c>
      <c r="AK315" s="31">
        <f t="shared" ca="1" si="92"/>
        <v>11.99844</v>
      </c>
      <c r="AL315" s="31">
        <f t="shared" ca="1" si="93"/>
        <v>12.52</v>
      </c>
      <c r="AM315" s="31">
        <f t="shared" ca="1" si="94"/>
        <v>13.04156</v>
      </c>
      <c r="AO315" s="32">
        <f t="shared" ca="1" si="101"/>
        <v>0</v>
      </c>
      <c r="AP315" s="32">
        <f t="shared" ca="1" si="102"/>
        <v>0.21475895298823811</v>
      </c>
      <c r="AQ315" s="32">
        <f t="shared" ca="1" si="103"/>
        <v>0</v>
      </c>
      <c r="AR315" s="32">
        <f t="shared" ca="1" si="104"/>
        <v>0.11000461132423478</v>
      </c>
    </row>
    <row r="316" spans="1:44">
      <c r="A316" s="10">
        <v>37354</v>
      </c>
      <c r="B316" s="11">
        <f ca="1">IF(ROW(data!B316)&gt;singleSMA,AVERAGE(OFFSET(data!B316,0,0,-singleSMA,1)),"")</f>
        <v>12.709399999999995</v>
      </c>
      <c r="C316" s="11" t="str">
        <f ca="1">IF(ROW(data!B314)&gt;singleSMA+2,IF(SIGN(data!B315-indicators!B315)&lt;&gt;SIGN(data!B314-indicators!B314),IF(SIGN(data!B315-indicators!B315)&gt;0,"BUY","SELL"),""),"")</f>
        <v/>
      </c>
      <c r="D316" s="11">
        <f ca="1">IF(ROW(data!B316)&gt;fastSMA,AVERAGE(OFFSET(data!B316,0,0,-fastSMA,1)),"")</f>
        <v>11.638500000000001</v>
      </c>
      <c r="E316" s="11">
        <f ca="1">IF(ROW(data!B316)&gt;slowSMA,AVERAGE(OFFSET(data!B316,0,0,-slowSMA,1)),"")</f>
        <v>12.709399999999995</v>
      </c>
      <c r="F316" s="11" t="str">
        <f ca="1">IF(ROW(data!B316)&gt;MAX(fastSMA,slowSMA)+2,IF(SIGN(D315-E315)&lt;&gt;SIGN(D314-E314),IF(SIGN(D315-E315)&gt;0,"BUY","SELL"),""),"")</f>
        <v/>
      </c>
      <c r="G316" s="11"/>
      <c r="H316" s="11">
        <f>(data!B316/data!B315)-1</f>
        <v>-2.8073572120038803E-2</v>
      </c>
      <c r="I316" s="11">
        <f t="shared" si="84"/>
        <v>0</v>
      </c>
      <c r="J316" s="11">
        <f t="shared" si="85"/>
        <v>2.8073572120038803E-2</v>
      </c>
      <c r="K316" s="11">
        <f ca="1">IF(ROW(data!B316)&gt;rsi+1,100-100/(1+AVERAGE(OFFSET(I316,0,0,-rsi,1))/AVERAGE(OFFSET(J316,0,0,-rsi,1))),"")</f>
        <v>7.3154883765595713</v>
      </c>
      <c r="L316" s="11"/>
      <c r="M316" s="11">
        <f t="shared" si="86"/>
        <v>0.9719264278799612</v>
      </c>
      <c r="N316" s="11">
        <f t="shared" ca="1" si="87"/>
        <v>0.80063795853269504</v>
      </c>
      <c r="S316" s="13" t="str">
        <f ca="1">pricein</f>
        <v/>
      </c>
      <c r="T316" s="13" t="str">
        <f ca="1">priceout</f>
        <v/>
      </c>
      <c r="U316" s="16" t="str">
        <f t="shared" ca="1" si="88"/>
        <v/>
      </c>
      <c r="V316" s="16" t="str">
        <f t="shared" ca="1" si="95"/>
        <v/>
      </c>
      <c r="W316" s="16" t="str">
        <f t="shared" ca="1" si="96"/>
        <v/>
      </c>
      <c r="X316" s="16">
        <f t="shared" ca="1" si="97"/>
        <v>0.82320858598329871</v>
      </c>
      <c r="Y316" s="16"/>
      <c r="Z316" s="13" t="str">
        <f ca="1">priceincross</f>
        <v/>
      </c>
      <c r="AA316" s="13" t="str">
        <f ca="1">priceoutcross</f>
        <v/>
      </c>
      <c r="AB316" s="13" t="str">
        <f t="shared" ca="1" si="89"/>
        <v/>
      </c>
      <c r="AC316" s="13" t="str">
        <f t="shared" ca="1" si="98"/>
        <v/>
      </c>
      <c r="AD316" s="13" t="str">
        <f t="shared" ca="1" si="99"/>
        <v/>
      </c>
      <c r="AE316" s="13">
        <f t="shared" ca="1" si="100"/>
        <v>0.90089715826225325</v>
      </c>
      <c r="AG316" s="32">
        <f ca="1">IF(ROW(data!B316)&gt;fib+1,MIN(OFFSET(data!B316,0,0,-fib,1)),"")</f>
        <v>10.039999999999999</v>
      </c>
      <c r="AH316" s="32">
        <f ca="1">IF(ROW(data!B316)&gt;fib+1,MAX(OFFSET(data!B316,0,0,-fib,1)),"")</f>
        <v>14.73</v>
      </c>
      <c r="AI316" s="32">
        <f t="shared" ca="1" si="90"/>
        <v>4.6900000000000013</v>
      </c>
      <c r="AJ316" s="31">
        <f t="shared" ca="1" si="91"/>
        <v>11.146839999999999</v>
      </c>
      <c r="AK316" s="31">
        <f t="shared" ca="1" si="92"/>
        <v>11.831579999999999</v>
      </c>
      <c r="AL316" s="31">
        <f t="shared" ca="1" si="93"/>
        <v>12.385</v>
      </c>
      <c r="AM316" s="31">
        <f t="shared" ca="1" si="94"/>
        <v>12.938420000000001</v>
      </c>
      <c r="AO316" s="32">
        <f t="shared" ca="1" si="101"/>
        <v>0</v>
      </c>
      <c r="AP316" s="32">
        <f t="shared" ca="1" si="102"/>
        <v>0.21475895298823811</v>
      </c>
      <c r="AQ316" s="32">
        <f t="shared" ca="1" si="103"/>
        <v>0</v>
      </c>
      <c r="AR316" s="32">
        <f t="shared" ca="1" si="104"/>
        <v>0.11000461132423478</v>
      </c>
    </row>
    <row r="317" spans="1:44">
      <c r="A317" s="10">
        <v>37355</v>
      </c>
      <c r="B317" s="11">
        <f ca="1">IF(ROW(data!B317)&gt;singleSMA,AVERAGE(OFFSET(data!B317,0,0,-singleSMA,1)),"")</f>
        <v>12.672199999999998</v>
      </c>
      <c r="C317" s="11" t="str">
        <f ca="1">IF(ROW(data!B315)&gt;singleSMA+2,IF(SIGN(data!B316-indicators!B316)&lt;&gt;SIGN(data!B315-indicators!B315),IF(SIGN(data!B316-indicators!B316)&gt;0,"BUY","SELL"),""),"")</f>
        <v/>
      </c>
      <c r="D317" s="11">
        <f ca="1">IF(ROW(data!B317)&gt;fastSMA,AVERAGE(OFFSET(data!B317,0,0,-fastSMA,1)),"")</f>
        <v>11.5235</v>
      </c>
      <c r="E317" s="11">
        <f ca="1">IF(ROW(data!B317)&gt;slowSMA,AVERAGE(OFFSET(data!B317,0,0,-slowSMA,1)),"")</f>
        <v>12.672199999999998</v>
      </c>
      <c r="F317" s="11" t="str">
        <f ca="1">IF(ROW(data!B317)&gt;MAX(fastSMA,slowSMA)+2,IF(SIGN(D316-E316)&lt;&gt;SIGN(D315-E315),IF(SIGN(D316-E316)&gt;0,"BUY","SELL"),""),"")</f>
        <v/>
      </c>
      <c r="G317" s="11"/>
      <c r="H317" s="11">
        <f>(data!B317/data!B316)-1</f>
        <v>1.8924302788844827E-2</v>
      </c>
      <c r="I317" s="11">
        <f t="shared" si="84"/>
        <v>1.8924302788844827E-2</v>
      </c>
      <c r="J317" s="11">
        <f t="shared" si="85"/>
        <v>0</v>
      </c>
      <c r="K317" s="11">
        <f ca="1">IF(ROW(data!B317)&gt;rsi+1,100-100/(1+AVERAGE(OFFSET(I317,0,0,-rsi,1))/AVERAGE(OFFSET(J317,0,0,-rsi,1))),"")</f>
        <v>13.717416686438312</v>
      </c>
      <c r="L317" s="11"/>
      <c r="M317" s="11">
        <f t="shared" si="86"/>
        <v>1.0189243027888448</v>
      </c>
      <c r="N317" s="11">
        <f t="shared" ca="1" si="87"/>
        <v>0.81644054269752575</v>
      </c>
      <c r="S317" s="13" t="str">
        <f ca="1">pricein</f>
        <v/>
      </c>
      <c r="T317" s="13" t="str">
        <f ca="1">priceout</f>
        <v/>
      </c>
      <c r="U317" s="16" t="str">
        <f t="shared" ca="1" si="88"/>
        <v/>
      </c>
      <c r="V317" s="16" t="str">
        <f t="shared" ca="1" si="95"/>
        <v/>
      </c>
      <c r="W317" s="16" t="str">
        <f t="shared" ca="1" si="96"/>
        <v/>
      </c>
      <c r="X317" s="16">
        <f t="shared" ca="1" si="97"/>
        <v>0.82320858598329871</v>
      </c>
      <c r="Y317" s="16"/>
      <c r="Z317" s="13" t="str">
        <f ca="1">priceincross</f>
        <v/>
      </c>
      <c r="AA317" s="13" t="str">
        <f ca="1">priceoutcross</f>
        <v/>
      </c>
      <c r="AB317" s="13" t="str">
        <f t="shared" ca="1" si="89"/>
        <v/>
      </c>
      <c r="AC317" s="13" t="str">
        <f t="shared" ca="1" si="98"/>
        <v/>
      </c>
      <c r="AD317" s="13" t="str">
        <f t="shared" ca="1" si="99"/>
        <v/>
      </c>
      <c r="AE317" s="13">
        <f t="shared" ca="1" si="100"/>
        <v>0.90089715826225325</v>
      </c>
      <c r="AG317" s="32">
        <f ca="1">IF(ROW(data!B317)&gt;fib+1,MIN(OFFSET(data!B317,0,0,-fib,1)),"")</f>
        <v>10.039999999999999</v>
      </c>
      <c r="AH317" s="32">
        <f ca="1">IF(ROW(data!B317)&gt;fib+1,MAX(OFFSET(data!B317,0,0,-fib,1)),"")</f>
        <v>14.73</v>
      </c>
      <c r="AI317" s="32">
        <f t="shared" ca="1" si="90"/>
        <v>4.6900000000000013</v>
      </c>
      <c r="AJ317" s="31">
        <f t="shared" ca="1" si="91"/>
        <v>11.146839999999999</v>
      </c>
      <c r="AK317" s="31">
        <f t="shared" ca="1" si="92"/>
        <v>11.831579999999999</v>
      </c>
      <c r="AL317" s="31">
        <f t="shared" ca="1" si="93"/>
        <v>12.385</v>
      </c>
      <c r="AM317" s="31">
        <f t="shared" ca="1" si="94"/>
        <v>12.938420000000001</v>
      </c>
      <c r="AO317" s="32">
        <f t="shared" ca="1" si="101"/>
        <v>0</v>
      </c>
      <c r="AP317" s="32">
        <f t="shared" ca="1" si="102"/>
        <v>0.21475895298823811</v>
      </c>
      <c r="AQ317" s="32">
        <f t="shared" ca="1" si="103"/>
        <v>0</v>
      </c>
      <c r="AR317" s="32">
        <f t="shared" ca="1" si="104"/>
        <v>0.11000461132423478</v>
      </c>
    </row>
    <row r="318" spans="1:44">
      <c r="A318" s="10">
        <v>37356</v>
      </c>
      <c r="B318" s="11">
        <f ca="1">IF(ROW(data!B318)&gt;singleSMA,AVERAGE(OFFSET(data!B318,0,0,-singleSMA,1)),"")</f>
        <v>12.632999999999997</v>
      </c>
      <c r="C318" s="11" t="str">
        <f ca="1">IF(ROW(data!B316)&gt;singleSMA+2,IF(SIGN(data!B317-indicators!B317)&lt;&gt;SIGN(data!B316-indicators!B316),IF(SIGN(data!B317-indicators!B317)&gt;0,"BUY","SELL"),""),"")</f>
        <v/>
      </c>
      <c r="D318" s="11">
        <f ca="1">IF(ROW(data!B318)&gt;fastSMA,AVERAGE(OFFSET(data!B318,0,0,-fastSMA,1)),"")</f>
        <v>11.388</v>
      </c>
      <c r="E318" s="11">
        <f ca="1">IF(ROW(data!B318)&gt;slowSMA,AVERAGE(OFFSET(data!B318,0,0,-slowSMA,1)),"")</f>
        <v>12.632999999999997</v>
      </c>
      <c r="F318" s="11" t="str">
        <f ca="1">IF(ROW(data!B318)&gt;MAX(fastSMA,slowSMA)+2,IF(SIGN(D317-E317)&lt;&gt;SIGN(D316-E316),IF(SIGN(D317-E317)&gt;0,"BUY","SELL"),""),"")</f>
        <v/>
      </c>
      <c r="G318" s="11"/>
      <c r="H318" s="11">
        <f>(data!B318/data!B317)-1</f>
        <v>-2.834799608993166E-2</v>
      </c>
      <c r="I318" s="11">
        <f t="shared" si="84"/>
        <v>0</v>
      </c>
      <c r="J318" s="11">
        <f t="shared" si="85"/>
        <v>2.834799608993166E-2</v>
      </c>
      <c r="K318" s="11">
        <f ca="1">IF(ROW(data!B318)&gt;rsi+1,100-100/(1+AVERAGE(OFFSET(I318,0,0,-rsi,1))/AVERAGE(OFFSET(J318,0,0,-rsi,1))),"")</f>
        <v>9.5793369433527573</v>
      </c>
      <c r="L318" s="11"/>
      <c r="M318" s="11">
        <f t="shared" si="86"/>
        <v>0.97165200391006834</v>
      </c>
      <c r="N318" s="11">
        <f t="shared" ca="1" si="87"/>
        <v>0.78577075098814175</v>
      </c>
      <c r="S318" s="13" t="str">
        <f ca="1">pricein</f>
        <v/>
      </c>
      <c r="T318" s="13" t="str">
        <f ca="1">priceout</f>
        <v/>
      </c>
      <c r="U318" s="16" t="str">
        <f t="shared" ca="1" si="88"/>
        <v/>
      </c>
      <c r="V318" s="16" t="str">
        <f t="shared" ca="1" si="95"/>
        <v/>
      </c>
      <c r="W318" s="16" t="str">
        <f t="shared" ca="1" si="96"/>
        <v/>
      </c>
      <c r="X318" s="16">
        <f t="shared" ca="1" si="97"/>
        <v>0.82320858598329871</v>
      </c>
      <c r="Y318" s="16"/>
      <c r="Z318" s="13" t="str">
        <f ca="1">priceincross</f>
        <v/>
      </c>
      <c r="AA318" s="13" t="str">
        <f ca="1">priceoutcross</f>
        <v/>
      </c>
      <c r="AB318" s="13" t="str">
        <f t="shared" ca="1" si="89"/>
        <v/>
      </c>
      <c r="AC318" s="13" t="str">
        <f t="shared" ca="1" si="98"/>
        <v/>
      </c>
      <c r="AD318" s="13" t="str">
        <f t="shared" ca="1" si="99"/>
        <v/>
      </c>
      <c r="AE318" s="13">
        <f t="shared" ca="1" si="100"/>
        <v>0.90089715826225325</v>
      </c>
      <c r="AG318" s="32">
        <f ca="1">IF(ROW(data!B318)&gt;fib+1,MIN(OFFSET(data!B318,0,0,-fib,1)),"")</f>
        <v>9.94</v>
      </c>
      <c r="AH318" s="32">
        <f ca="1">IF(ROW(data!B318)&gt;fib+1,MAX(OFFSET(data!B318,0,0,-fib,1)),"")</f>
        <v>14.73</v>
      </c>
      <c r="AI318" s="32">
        <f t="shared" ca="1" si="90"/>
        <v>4.7900000000000009</v>
      </c>
      <c r="AJ318" s="31">
        <f t="shared" ca="1" si="91"/>
        <v>11.07044</v>
      </c>
      <c r="AK318" s="31">
        <f t="shared" ca="1" si="92"/>
        <v>11.769780000000001</v>
      </c>
      <c r="AL318" s="31">
        <f t="shared" ca="1" si="93"/>
        <v>12.335000000000001</v>
      </c>
      <c r="AM318" s="31">
        <f t="shared" ca="1" si="94"/>
        <v>12.900220000000001</v>
      </c>
      <c r="AO318" s="32">
        <f t="shared" ca="1" si="101"/>
        <v>0</v>
      </c>
      <c r="AP318" s="32">
        <f t="shared" ca="1" si="102"/>
        <v>0.21475895298823811</v>
      </c>
      <c r="AQ318" s="32">
        <f t="shared" ca="1" si="103"/>
        <v>0</v>
      </c>
      <c r="AR318" s="32">
        <f t="shared" ca="1" si="104"/>
        <v>0.11000461132423478</v>
      </c>
    </row>
    <row r="319" spans="1:44">
      <c r="A319" s="10">
        <v>37357</v>
      </c>
      <c r="B319" s="11">
        <f ca="1">IF(ROW(data!B319)&gt;singleSMA,AVERAGE(OFFSET(data!B319,0,0,-singleSMA,1)),"")</f>
        <v>12.596499999999999</v>
      </c>
      <c r="C319" s="11" t="str">
        <f ca="1">IF(ROW(data!B317)&gt;singleSMA+2,IF(SIGN(data!B318-indicators!B318)&lt;&gt;SIGN(data!B317-indicators!B317),IF(SIGN(data!B318-indicators!B318)&gt;0,"BUY","SELL"),""),"")</f>
        <v/>
      </c>
      <c r="D319" s="11">
        <f ca="1">IF(ROW(data!B319)&gt;fastSMA,AVERAGE(OFFSET(data!B319,0,0,-fastSMA,1)),"")</f>
        <v>11.257</v>
      </c>
      <c r="E319" s="11">
        <f ca="1">IF(ROW(data!B319)&gt;slowSMA,AVERAGE(OFFSET(data!B319,0,0,-slowSMA,1)),"")</f>
        <v>12.596499999999999</v>
      </c>
      <c r="F319" s="11" t="str">
        <f ca="1">IF(ROW(data!B319)&gt;MAX(fastSMA,slowSMA)+2,IF(SIGN(D318-E318)&lt;&gt;SIGN(D317-E317),IF(SIGN(D318-E318)&gt;0,"BUY","SELL"),""),"")</f>
        <v/>
      </c>
      <c r="G319" s="11"/>
      <c r="H319" s="11">
        <f>(data!B319/data!B318)-1</f>
        <v>0</v>
      </c>
      <c r="I319" s="11">
        <f t="shared" si="84"/>
        <v>0</v>
      </c>
      <c r="J319" s="11">
        <f t="shared" si="85"/>
        <v>0</v>
      </c>
      <c r="K319" s="11">
        <f ca="1">IF(ROW(data!B319)&gt;rsi+1,100-100/(1+AVERAGE(OFFSET(I319,0,0,-rsi,1))/AVERAGE(OFFSET(J319,0,0,-rsi,1))),"")</f>
        <v>9.8171814666183934</v>
      </c>
      <c r="L319" s="11"/>
      <c r="M319" s="11">
        <f t="shared" si="86"/>
        <v>1</v>
      </c>
      <c r="N319" s="11">
        <f t="shared" ca="1" si="87"/>
        <v>0.79140127388535009</v>
      </c>
      <c r="S319" s="13" t="str">
        <f ca="1">pricein</f>
        <v/>
      </c>
      <c r="T319" s="13" t="str">
        <f ca="1">priceout</f>
        <v/>
      </c>
      <c r="U319" s="16" t="str">
        <f t="shared" ca="1" si="88"/>
        <v/>
      </c>
      <c r="V319" s="16" t="str">
        <f t="shared" ca="1" si="95"/>
        <v/>
      </c>
      <c r="W319" s="16" t="str">
        <f t="shared" ca="1" si="96"/>
        <v/>
      </c>
      <c r="X319" s="16">
        <f t="shared" ca="1" si="97"/>
        <v>0.82320858598329871</v>
      </c>
      <c r="Y319" s="16"/>
      <c r="Z319" s="13" t="str">
        <f ca="1">priceincross</f>
        <v/>
      </c>
      <c r="AA319" s="13" t="str">
        <f ca="1">priceoutcross</f>
        <v/>
      </c>
      <c r="AB319" s="13" t="str">
        <f t="shared" ca="1" si="89"/>
        <v/>
      </c>
      <c r="AC319" s="13" t="str">
        <f t="shared" ca="1" si="98"/>
        <v/>
      </c>
      <c r="AD319" s="13" t="str">
        <f t="shared" ca="1" si="99"/>
        <v/>
      </c>
      <c r="AE319" s="13">
        <f t="shared" ca="1" si="100"/>
        <v>0.90089715826225325</v>
      </c>
      <c r="AG319" s="32">
        <f ca="1">IF(ROW(data!B319)&gt;fib+1,MIN(OFFSET(data!B319,0,0,-fib,1)),"")</f>
        <v>9.94</v>
      </c>
      <c r="AH319" s="32">
        <f ca="1">IF(ROW(data!B319)&gt;fib+1,MAX(OFFSET(data!B319,0,0,-fib,1)),"")</f>
        <v>14.73</v>
      </c>
      <c r="AI319" s="32">
        <f t="shared" ca="1" si="90"/>
        <v>4.7900000000000009</v>
      </c>
      <c r="AJ319" s="31">
        <f t="shared" ca="1" si="91"/>
        <v>11.07044</v>
      </c>
      <c r="AK319" s="31">
        <f t="shared" ca="1" si="92"/>
        <v>11.769780000000001</v>
      </c>
      <c r="AL319" s="31">
        <f t="shared" ca="1" si="93"/>
        <v>12.335000000000001</v>
      </c>
      <c r="AM319" s="31">
        <f t="shared" ca="1" si="94"/>
        <v>12.900220000000001</v>
      </c>
      <c r="AO319" s="32">
        <f t="shared" ca="1" si="101"/>
        <v>0</v>
      </c>
      <c r="AP319" s="32">
        <f t="shared" ca="1" si="102"/>
        <v>0.21475895298823811</v>
      </c>
      <c r="AQ319" s="32">
        <f t="shared" ca="1" si="103"/>
        <v>0</v>
      </c>
      <c r="AR319" s="32">
        <f t="shared" ca="1" si="104"/>
        <v>0.11000461132423478</v>
      </c>
    </row>
    <row r="320" spans="1:44">
      <c r="A320" s="10">
        <v>37358</v>
      </c>
      <c r="B320" s="11">
        <f ca="1">IF(ROW(data!B320)&gt;singleSMA,AVERAGE(OFFSET(data!B320,0,0,-singleSMA,1)),"")</f>
        <v>12.557699999999997</v>
      </c>
      <c r="C320" s="11" t="str">
        <f ca="1">IF(ROW(data!B318)&gt;singleSMA+2,IF(SIGN(data!B319-indicators!B319)&lt;&gt;SIGN(data!B318-indicators!B318),IF(SIGN(data!B319-indicators!B319)&gt;0,"BUY","SELL"),""),"")</f>
        <v/>
      </c>
      <c r="D320" s="11">
        <f ca="1">IF(ROW(data!B320)&gt;fastSMA,AVERAGE(OFFSET(data!B320,0,0,-fastSMA,1)),"")</f>
        <v>11.1235</v>
      </c>
      <c r="E320" s="11">
        <f ca="1">IF(ROW(data!B320)&gt;slowSMA,AVERAGE(OFFSET(data!B320,0,0,-slowSMA,1)),"")</f>
        <v>12.557699999999997</v>
      </c>
      <c r="F320" s="11" t="str">
        <f ca="1">IF(ROW(data!B320)&gt;MAX(fastSMA,slowSMA)+2,IF(SIGN(D319-E319)&lt;&gt;SIGN(D318-E318),IF(SIGN(D319-E319)&gt;0,"BUY","SELL"),""),"")</f>
        <v/>
      </c>
      <c r="G320" s="11"/>
      <c r="H320" s="11">
        <f>(data!B320/data!B319)-1</f>
        <v>-1.0060362173038184E-2</v>
      </c>
      <c r="I320" s="11">
        <f t="shared" si="84"/>
        <v>0</v>
      </c>
      <c r="J320" s="11">
        <f t="shared" si="85"/>
        <v>1.0060362173038184E-2</v>
      </c>
      <c r="K320" s="11">
        <f ca="1">IF(ROW(data!B320)&gt;rsi+1,100-100/(1+AVERAGE(OFFSET(I320,0,0,-rsi,1))/AVERAGE(OFFSET(J320,0,0,-rsi,1))),"")</f>
        <v>9.6132235734767164</v>
      </c>
      <c r="L320" s="11"/>
      <c r="M320" s="11">
        <f t="shared" si="86"/>
        <v>0.98993963782696182</v>
      </c>
      <c r="N320" s="11">
        <f t="shared" ca="1" si="87"/>
        <v>0.78657074340527566</v>
      </c>
      <c r="S320" s="13" t="str">
        <f ca="1">pricein</f>
        <v/>
      </c>
      <c r="T320" s="13" t="str">
        <f ca="1">priceout</f>
        <v/>
      </c>
      <c r="U320" s="16" t="str">
        <f t="shared" ca="1" si="88"/>
        <v/>
      </c>
      <c r="V320" s="16" t="str">
        <f t="shared" ca="1" si="95"/>
        <v/>
      </c>
      <c r="W320" s="16" t="str">
        <f t="shared" ca="1" si="96"/>
        <v/>
      </c>
      <c r="X320" s="16">
        <f t="shared" ca="1" si="97"/>
        <v>0.82320858598329871</v>
      </c>
      <c r="Y320" s="16"/>
      <c r="Z320" s="13" t="str">
        <f ca="1">priceincross</f>
        <v/>
      </c>
      <c r="AA320" s="13" t="str">
        <f ca="1">priceoutcross</f>
        <v/>
      </c>
      <c r="AB320" s="13" t="str">
        <f t="shared" ca="1" si="89"/>
        <v/>
      </c>
      <c r="AC320" s="13" t="str">
        <f t="shared" ca="1" si="98"/>
        <v/>
      </c>
      <c r="AD320" s="13" t="str">
        <f t="shared" ca="1" si="99"/>
        <v/>
      </c>
      <c r="AE320" s="13">
        <f t="shared" ca="1" si="100"/>
        <v>0.90089715826225325</v>
      </c>
      <c r="AG320" s="32">
        <f ca="1">IF(ROW(data!B320)&gt;fib+1,MIN(OFFSET(data!B320,0,0,-fib,1)),"")</f>
        <v>9.84</v>
      </c>
      <c r="AH320" s="32">
        <f ca="1">IF(ROW(data!B320)&gt;fib+1,MAX(OFFSET(data!B320,0,0,-fib,1)),"")</f>
        <v>14.73</v>
      </c>
      <c r="AI320" s="32">
        <f t="shared" ca="1" si="90"/>
        <v>4.8900000000000006</v>
      </c>
      <c r="AJ320" s="31">
        <f t="shared" ca="1" si="91"/>
        <v>10.99404</v>
      </c>
      <c r="AK320" s="31">
        <f t="shared" ca="1" si="92"/>
        <v>11.707979999999999</v>
      </c>
      <c r="AL320" s="31">
        <f t="shared" ca="1" si="93"/>
        <v>12.285</v>
      </c>
      <c r="AM320" s="31">
        <f t="shared" ca="1" si="94"/>
        <v>12.862020000000001</v>
      </c>
      <c r="AO320" s="32">
        <f t="shared" ca="1" si="101"/>
        <v>0</v>
      </c>
      <c r="AP320" s="32">
        <f t="shared" ca="1" si="102"/>
        <v>0.21475895298823811</v>
      </c>
      <c r="AQ320" s="32">
        <f t="shared" ca="1" si="103"/>
        <v>0</v>
      </c>
      <c r="AR320" s="32">
        <f t="shared" ca="1" si="104"/>
        <v>0.11000461132423478</v>
      </c>
    </row>
    <row r="321" spans="1:44">
      <c r="A321" s="10">
        <v>37361</v>
      </c>
      <c r="B321" s="11">
        <f ca="1">IF(ROW(data!B321)&gt;singleSMA,AVERAGE(OFFSET(data!B321,0,0,-singleSMA,1)),"")</f>
        <v>12.512799999999995</v>
      </c>
      <c r="C321" s="11" t="str">
        <f ca="1">IF(ROW(data!B319)&gt;singleSMA+2,IF(SIGN(data!B320-indicators!B320)&lt;&gt;SIGN(data!B319-indicators!B319),IF(SIGN(data!B320-indicators!B320)&gt;0,"BUY","SELL"),""),"")</f>
        <v/>
      </c>
      <c r="D321" s="11">
        <f ca="1">IF(ROW(data!B321)&gt;fastSMA,AVERAGE(OFFSET(data!B321,0,0,-fastSMA,1)),"")</f>
        <v>10.979499999999998</v>
      </c>
      <c r="E321" s="11">
        <f ca="1">IF(ROW(data!B321)&gt;slowSMA,AVERAGE(OFFSET(data!B321,0,0,-slowSMA,1)),"")</f>
        <v>12.512799999999995</v>
      </c>
      <c r="F321" s="11" t="str">
        <f ca="1">IF(ROW(data!B321)&gt;MAX(fastSMA,slowSMA)+2,IF(SIGN(D320-E320)&lt;&gt;SIGN(D319-E319),IF(SIGN(D320-E320)&gt;0,"BUY","SELL"),""),"")</f>
        <v/>
      </c>
      <c r="G321" s="11"/>
      <c r="H321" s="11">
        <f>(data!B321/data!B320)-1</f>
        <v>-3.1504065040650509E-2</v>
      </c>
      <c r="I321" s="11">
        <f t="shared" si="84"/>
        <v>0</v>
      </c>
      <c r="J321" s="11">
        <f t="shared" si="85"/>
        <v>3.1504065040650509E-2</v>
      </c>
      <c r="K321" s="11">
        <f ca="1">IF(ROW(data!B321)&gt;rsi+1,100-100/(1+AVERAGE(OFFSET(I321,0,0,-rsi,1))/AVERAGE(OFFSET(J321,0,0,-rsi,1))),"")</f>
        <v>8.8983053370215117</v>
      </c>
      <c r="L321" s="11"/>
      <c r="M321" s="11">
        <f t="shared" si="86"/>
        <v>0.96849593495934949</v>
      </c>
      <c r="N321" s="11">
        <f t="shared" ca="1" si="87"/>
        <v>0.76792908944399629</v>
      </c>
      <c r="S321" s="13" t="str">
        <f ca="1">pricein</f>
        <v/>
      </c>
      <c r="T321" s="13" t="str">
        <f ca="1">priceout</f>
        <v/>
      </c>
      <c r="U321" s="16" t="str">
        <f t="shared" ca="1" si="88"/>
        <v/>
      </c>
      <c r="V321" s="16" t="str">
        <f t="shared" ca="1" si="95"/>
        <v/>
      </c>
      <c r="W321" s="16" t="str">
        <f t="shared" ca="1" si="96"/>
        <v/>
      </c>
      <c r="X321" s="16">
        <f t="shared" ca="1" si="97"/>
        <v>0.82320858598329871</v>
      </c>
      <c r="Y321" s="16"/>
      <c r="Z321" s="13" t="str">
        <f ca="1">priceincross</f>
        <v/>
      </c>
      <c r="AA321" s="13" t="str">
        <f ca="1">priceoutcross</f>
        <v/>
      </c>
      <c r="AB321" s="13" t="str">
        <f t="shared" ca="1" si="89"/>
        <v/>
      </c>
      <c r="AC321" s="13" t="str">
        <f t="shared" ca="1" si="98"/>
        <v/>
      </c>
      <c r="AD321" s="13" t="str">
        <f t="shared" ca="1" si="99"/>
        <v/>
      </c>
      <c r="AE321" s="13">
        <f t="shared" ca="1" si="100"/>
        <v>0.90089715826225325</v>
      </c>
      <c r="AG321" s="32">
        <f ca="1">IF(ROW(data!B321)&gt;fib+1,MIN(OFFSET(data!B321,0,0,-fib,1)),"")</f>
        <v>9.5299999999999994</v>
      </c>
      <c r="AH321" s="32">
        <f ca="1">IF(ROW(data!B321)&gt;fib+1,MAX(OFFSET(data!B321,0,0,-fib,1)),"")</f>
        <v>14.73</v>
      </c>
      <c r="AI321" s="32">
        <f t="shared" ca="1" si="90"/>
        <v>5.2000000000000011</v>
      </c>
      <c r="AJ321" s="31">
        <f t="shared" ca="1" si="91"/>
        <v>10.757199999999999</v>
      </c>
      <c r="AK321" s="31">
        <f t="shared" ca="1" si="92"/>
        <v>11.516399999999999</v>
      </c>
      <c r="AL321" s="31">
        <f t="shared" ca="1" si="93"/>
        <v>12.129999999999999</v>
      </c>
      <c r="AM321" s="31">
        <f t="shared" ca="1" si="94"/>
        <v>12.743600000000001</v>
      </c>
      <c r="AO321" s="32">
        <f t="shared" ca="1" si="101"/>
        <v>0</v>
      </c>
      <c r="AP321" s="32">
        <f t="shared" ca="1" si="102"/>
        <v>0.21475895298823811</v>
      </c>
      <c r="AQ321" s="32">
        <f t="shared" ca="1" si="103"/>
        <v>0</v>
      </c>
      <c r="AR321" s="32">
        <f t="shared" ca="1" si="104"/>
        <v>0.11000461132423478</v>
      </c>
    </row>
    <row r="322" spans="1:44">
      <c r="A322" s="10">
        <v>37362</v>
      </c>
      <c r="B322" s="11">
        <f ca="1">IF(ROW(data!B322)&gt;singleSMA,AVERAGE(OFFSET(data!B322,0,0,-singleSMA,1)),"")</f>
        <v>12.465599999999997</v>
      </c>
      <c r="C322" s="11" t="str">
        <f ca="1">IF(ROW(data!B320)&gt;singleSMA+2,IF(SIGN(data!B321-indicators!B321)&lt;&gt;SIGN(data!B320-indicators!B320),IF(SIGN(data!B321-indicators!B321)&gt;0,"BUY","SELL"),""),"")</f>
        <v/>
      </c>
      <c r="D322" s="11">
        <f ca="1">IF(ROW(data!B322)&gt;fastSMA,AVERAGE(OFFSET(data!B322,0,0,-fastSMA,1)),"")</f>
        <v>10.8375</v>
      </c>
      <c r="E322" s="11">
        <f ca="1">IF(ROW(data!B322)&gt;slowSMA,AVERAGE(OFFSET(data!B322,0,0,-slowSMA,1)),"")</f>
        <v>12.465599999999997</v>
      </c>
      <c r="F322" s="11" t="str">
        <f ca="1">IF(ROW(data!B322)&gt;MAX(fastSMA,slowSMA)+2,IF(SIGN(D321-E321)&lt;&gt;SIGN(D320-E320),IF(SIGN(D321-E321)&gt;0,"BUY","SELL"),""),"")</f>
        <v/>
      </c>
      <c r="G322" s="11"/>
      <c r="H322" s="11">
        <f>(data!B322/data!B321)-1</f>
        <v>0</v>
      </c>
      <c r="I322" s="11">
        <f t="shared" si="84"/>
        <v>0</v>
      </c>
      <c r="J322" s="11">
        <f t="shared" si="85"/>
        <v>0</v>
      </c>
      <c r="K322" s="11">
        <f ca="1">IF(ROW(data!B322)&gt;rsi+1,100-100/(1+AVERAGE(OFFSET(I322,0,0,-rsi,1))/AVERAGE(OFFSET(J322,0,0,-rsi,1))),"")</f>
        <v>8.9899637552253324</v>
      </c>
      <c r="L322" s="11"/>
      <c r="M322" s="11">
        <f t="shared" si="86"/>
        <v>1</v>
      </c>
      <c r="N322" s="11">
        <f t="shared" ca="1" si="87"/>
        <v>0.77041228779304749</v>
      </c>
      <c r="S322" s="13" t="str">
        <f ca="1">pricein</f>
        <v/>
      </c>
      <c r="T322" s="13" t="str">
        <f ca="1">priceout</f>
        <v/>
      </c>
      <c r="U322" s="16" t="str">
        <f t="shared" ca="1" si="88"/>
        <v/>
      </c>
      <c r="V322" s="16" t="str">
        <f t="shared" ca="1" si="95"/>
        <v/>
      </c>
      <c r="W322" s="16" t="str">
        <f t="shared" ca="1" si="96"/>
        <v/>
      </c>
      <c r="X322" s="16">
        <f t="shared" ca="1" si="97"/>
        <v>0.82320858598329871</v>
      </c>
      <c r="Y322" s="16"/>
      <c r="Z322" s="13" t="str">
        <f ca="1">priceincross</f>
        <v/>
      </c>
      <c r="AA322" s="13" t="str">
        <f ca="1">priceoutcross</f>
        <v/>
      </c>
      <c r="AB322" s="13" t="str">
        <f t="shared" ca="1" si="89"/>
        <v/>
      </c>
      <c r="AC322" s="13" t="str">
        <f t="shared" ca="1" si="98"/>
        <v/>
      </c>
      <c r="AD322" s="13" t="str">
        <f t="shared" ca="1" si="99"/>
        <v/>
      </c>
      <c r="AE322" s="13">
        <f t="shared" ca="1" si="100"/>
        <v>0.90089715826225325</v>
      </c>
      <c r="AG322" s="32">
        <f ca="1">IF(ROW(data!B322)&gt;fib+1,MIN(OFFSET(data!B322,0,0,-fib,1)),"")</f>
        <v>9.5299999999999994</v>
      </c>
      <c r="AH322" s="32">
        <f ca="1">IF(ROW(data!B322)&gt;fib+1,MAX(OFFSET(data!B322,0,0,-fib,1)),"")</f>
        <v>14.73</v>
      </c>
      <c r="AI322" s="32">
        <f t="shared" ca="1" si="90"/>
        <v>5.2000000000000011</v>
      </c>
      <c r="AJ322" s="31">
        <f t="shared" ca="1" si="91"/>
        <v>10.757199999999999</v>
      </c>
      <c r="AK322" s="31">
        <f t="shared" ca="1" si="92"/>
        <v>11.516399999999999</v>
      </c>
      <c r="AL322" s="31">
        <f t="shared" ca="1" si="93"/>
        <v>12.129999999999999</v>
      </c>
      <c r="AM322" s="31">
        <f t="shared" ca="1" si="94"/>
        <v>12.743600000000001</v>
      </c>
      <c r="AO322" s="32">
        <f t="shared" ca="1" si="101"/>
        <v>0</v>
      </c>
      <c r="AP322" s="32">
        <f t="shared" ca="1" si="102"/>
        <v>0.21475895298823811</v>
      </c>
      <c r="AQ322" s="32">
        <f t="shared" ca="1" si="103"/>
        <v>0</v>
      </c>
      <c r="AR322" s="32">
        <f t="shared" ca="1" si="104"/>
        <v>0.11000461132423478</v>
      </c>
    </row>
    <row r="323" spans="1:44">
      <c r="A323" s="10">
        <v>37363</v>
      </c>
      <c r="B323" s="11">
        <f ca="1">IF(ROW(data!B323)&gt;singleSMA,AVERAGE(OFFSET(data!B323,0,0,-singleSMA,1)),"")</f>
        <v>12.416999999999996</v>
      </c>
      <c r="C323" s="11" t="str">
        <f ca="1">IF(ROW(data!B321)&gt;singleSMA+2,IF(SIGN(data!B322-indicators!B322)&lt;&gt;SIGN(data!B321-indicators!B321),IF(SIGN(data!B322-indicators!B322)&gt;0,"BUY","SELL"),""),"")</f>
        <v/>
      </c>
      <c r="D323" s="11">
        <f ca="1">IF(ROW(data!B323)&gt;fastSMA,AVERAGE(OFFSET(data!B323,0,0,-fastSMA,1)),"")</f>
        <v>10.7075</v>
      </c>
      <c r="E323" s="11">
        <f ca="1">IF(ROW(data!B323)&gt;slowSMA,AVERAGE(OFFSET(data!B323,0,0,-slowSMA,1)),"")</f>
        <v>12.416999999999996</v>
      </c>
      <c r="F323" s="11" t="str">
        <f ca="1">IF(ROW(data!B323)&gt;MAX(fastSMA,slowSMA)+2,IF(SIGN(D322-E322)&lt;&gt;SIGN(D321-E321),IF(SIGN(D322-E322)&gt;0,"BUY","SELL"),""),"")</f>
        <v/>
      </c>
      <c r="G323" s="11"/>
      <c r="H323" s="11">
        <f>(data!B323/data!B322)-1</f>
        <v>3.2528856243441817E-2</v>
      </c>
      <c r="I323" s="11">
        <f t="shared" ref="I323:I386" si="105">IF(H323&gt;0,H323,0)</f>
        <v>3.2528856243441817E-2</v>
      </c>
      <c r="J323" s="11">
        <f t="shared" ref="J323:J386" si="106">IF(H323&lt;0,-H323,0)</f>
        <v>0</v>
      </c>
      <c r="K323" s="11">
        <f ca="1">IF(ROW(data!B323)&gt;rsi+1,100-100/(1+AVERAGE(OFFSET(I323,0,0,-rsi,1))/AVERAGE(OFFSET(J323,0,0,-rsi,1))),"")</f>
        <v>16.187034711578718</v>
      </c>
      <c r="L323" s="11"/>
      <c r="M323" s="11">
        <f t="shared" ref="M323:M386" si="107">1+H323</f>
        <v>1.0325288562434418</v>
      </c>
      <c r="N323" s="11">
        <f t="shared" ref="N323:N386" ca="1" si="108">IF(ROW(M323)&gt;priceindex+1,PRODUCT(OFFSET(M323,0,0,-priceindex,1)),"")</f>
        <v>0.79099678456591616</v>
      </c>
      <c r="S323" s="13" t="str">
        <f ca="1">pricein</f>
        <v/>
      </c>
      <c r="T323" s="13" t="str">
        <f ca="1">priceout</f>
        <v/>
      </c>
      <c r="U323" s="16" t="str">
        <f t="shared" ref="U323:U386" ca="1" si="109">IF(S323&lt;&gt;"",OFFSET(C323,MATCH("SELL",C324:C5321,0),17),"")</f>
        <v/>
      </c>
      <c r="V323" s="16" t="str">
        <f t="shared" ca="1" si="95"/>
        <v/>
      </c>
      <c r="W323" s="16" t="str">
        <f t="shared" ca="1" si="96"/>
        <v/>
      </c>
      <c r="X323" s="16">
        <f t="shared" ca="1" si="97"/>
        <v>0.82320858598329871</v>
      </c>
      <c r="Y323" s="16"/>
      <c r="Z323" s="13" t="str">
        <f ca="1">priceincross</f>
        <v/>
      </c>
      <c r="AA323" s="13" t="str">
        <f ca="1">priceoutcross</f>
        <v/>
      </c>
      <c r="AB323" s="13" t="str">
        <f t="shared" ref="AB323:AB386" ca="1" si="110">IF(Z323&lt;&gt;"",OFFSET(F323,MATCH("SELL",F324:F5321,0),21),"")</f>
        <v/>
      </c>
      <c r="AC323" s="13" t="str">
        <f t="shared" ca="1" si="98"/>
        <v/>
      </c>
      <c r="AD323" s="13" t="str">
        <f t="shared" ca="1" si="99"/>
        <v/>
      </c>
      <c r="AE323" s="13">
        <f t="shared" ca="1" si="100"/>
        <v>0.90089715826225325</v>
      </c>
      <c r="AG323" s="32">
        <f ca="1">IF(ROW(data!B323)&gt;fib+1,MIN(OFFSET(data!B323,0,0,-fib,1)),"")</f>
        <v>9.5299999999999994</v>
      </c>
      <c r="AH323" s="32">
        <f ca="1">IF(ROW(data!B323)&gt;fib+1,MAX(OFFSET(data!B323,0,0,-fib,1)),"")</f>
        <v>14.73</v>
      </c>
      <c r="AI323" s="32">
        <f t="shared" ref="AI323:AI386" ca="1" si="111">IF(AG323&lt;&gt;"",AH323-AG323,"")</f>
        <v>5.2000000000000011</v>
      </c>
      <c r="AJ323" s="31">
        <f t="shared" ref="AJ323:AJ386" ca="1" si="112">IF(AI323&lt;&gt;"",AG323+0.236*AI323,"")</f>
        <v>10.757199999999999</v>
      </c>
      <c r="AK323" s="31">
        <f t="shared" ref="AK323:AK386" ca="1" si="113">IF(AI323&lt;&gt;"",AG323+0.382*AI323,"")</f>
        <v>11.516399999999999</v>
      </c>
      <c r="AL323" s="31">
        <f t="shared" ref="AL323:AL386" ca="1" si="114">IF(AI323&lt;&gt;"",AG323+0.5*AI323,"")</f>
        <v>12.129999999999999</v>
      </c>
      <c r="AM323" s="31">
        <f t="shared" ref="AM323:AM386" ca="1" si="115">IF(AI323&lt;&gt;"",AG323+0.618*AI323,"")</f>
        <v>12.743600000000001</v>
      </c>
      <c r="AO323" s="32">
        <f t="shared" ca="1" si="101"/>
        <v>0</v>
      </c>
      <c r="AP323" s="32">
        <f t="shared" ca="1" si="102"/>
        <v>0.21475895298823811</v>
      </c>
      <c r="AQ323" s="32">
        <f t="shared" ca="1" si="103"/>
        <v>0</v>
      </c>
      <c r="AR323" s="32">
        <f t="shared" ca="1" si="104"/>
        <v>0.11000461132423478</v>
      </c>
    </row>
    <row r="324" spans="1:44">
      <c r="A324" s="10">
        <v>37364</v>
      </c>
      <c r="B324" s="11">
        <f ca="1">IF(ROW(data!B324)&gt;singleSMA,AVERAGE(OFFSET(data!B324,0,0,-singleSMA,1)),"")</f>
        <v>12.368199999999995</v>
      </c>
      <c r="C324" s="11" t="str">
        <f ca="1">IF(ROW(data!B322)&gt;singleSMA+2,IF(SIGN(data!B323-indicators!B323)&lt;&gt;SIGN(data!B322-indicators!B322),IF(SIGN(data!B323-indicators!B323)&gt;0,"BUY","SELL"),""),"")</f>
        <v/>
      </c>
      <c r="D324" s="11">
        <f ca="1">IF(ROW(data!B324)&gt;fastSMA,AVERAGE(OFFSET(data!B324,0,0,-fastSMA,1)),"")</f>
        <v>10.577</v>
      </c>
      <c r="E324" s="11">
        <f ca="1">IF(ROW(data!B324)&gt;slowSMA,AVERAGE(OFFSET(data!B324,0,0,-slowSMA,1)),"")</f>
        <v>12.368199999999995</v>
      </c>
      <c r="F324" s="11" t="str">
        <f ca="1">IF(ROW(data!B324)&gt;MAX(fastSMA,slowSMA)+2,IF(SIGN(D323-E323)&lt;&gt;SIGN(D322-E322),IF(SIGN(D323-E323)&gt;0,"BUY","SELL"),""),"")</f>
        <v/>
      </c>
      <c r="G324" s="11"/>
      <c r="H324" s="11">
        <f>(data!B324/data!B323)-1</f>
        <v>1.0162601626015899E-3</v>
      </c>
      <c r="I324" s="11">
        <f t="shared" si="105"/>
        <v>1.0162601626015899E-3</v>
      </c>
      <c r="J324" s="11">
        <f t="shared" si="106"/>
        <v>0</v>
      </c>
      <c r="K324" s="11">
        <f ca="1">IF(ROW(data!B324)&gt;rsi+1,100-100/(1+AVERAGE(OFFSET(I324,0,0,-rsi,1))/AVERAGE(OFFSET(J324,0,0,-rsi,1))),"")</f>
        <v>16.04088778450091</v>
      </c>
      <c r="L324" s="11"/>
      <c r="M324" s="11">
        <f t="shared" si="107"/>
        <v>1.0010162601626016</v>
      </c>
      <c r="N324" s="11">
        <f t="shared" ca="1" si="108"/>
        <v>0.79052969502407677</v>
      </c>
      <c r="S324" s="13" t="str">
        <f ca="1">pricein</f>
        <v/>
      </c>
      <c r="T324" s="13" t="str">
        <f ca="1">priceout</f>
        <v/>
      </c>
      <c r="U324" s="16" t="str">
        <f t="shared" ca="1" si="109"/>
        <v/>
      </c>
      <c r="V324" s="16" t="str">
        <f t="shared" ref="V324:V387" ca="1" si="116">IF(IFERROR(U324,"")&lt;&gt;"",U324/S324,"")</f>
        <v/>
      </c>
      <c r="W324" s="16" t="str">
        <f t="shared" ref="W324:W387" ca="1" si="117">IF(V324&lt;&gt;"",V324-1,"")</f>
        <v/>
      </c>
      <c r="X324" s="16">
        <f t="shared" ref="X324:X387" ca="1" si="118">IF(V324&lt;&gt;"",V324*X323,X323)</f>
        <v>0.82320858598329871</v>
      </c>
      <c r="Y324" s="16"/>
      <c r="Z324" s="13" t="str">
        <f ca="1">priceincross</f>
        <v/>
      </c>
      <c r="AA324" s="13" t="str">
        <f ca="1">priceoutcross</f>
        <v/>
      </c>
      <c r="AB324" s="13" t="str">
        <f t="shared" ca="1" si="110"/>
        <v/>
      </c>
      <c r="AC324" s="13" t="str">
        <f t="shared" ref="AC324:AC387" ca="1" si="119">IF(IFERROR(AB324,"")&lt;&gt;"",AB324/Z324,"")</f>
        <v/>
      </c>
      <c r="AD324" s="13" t="str">
        <f t="shared" ref="AD324:AD387" ca="1" si="120">IF(AC324&lt;&gt;"",AC324-1,"")</f>
        <v/>
      </c>
      <c r="AE324" s="13">
        <f t="shared" ref="AE324:AE387" ca="1" si="121">IF(AC324&lt;&gt;"",AC324*AE323,AE323)</f>
        <v>0.90089715826225325</v>
      </c>
      <c r="AG324" s="32">
        <f ca="1">IF(ROW(data!B324)&gt;fib+1,MIN(OFFSET(data!B324,0,0,-fib,1)),"")</f>
        <v>9.5299999999999994</v>
      </c>
      <c r="AH324" s="32">
        <f ca="1">IF(ROW(data!B324)&gt;fib+1,MAX(OFFSET(data!B324,0,0,-fib,1)),"")</f>
        <v>13.94</v>
      </c>
      <c r="AI324" s="32">
        <f t="shared" ca="1" si="111"/>
        <v>4.41</v>
      </c>
      <c r="AJ324" s="31">
        <f t="shared" ca="1" si="112"/>
        <v>10.57076</v>
      </c>
      <c r="AK324" s="31">
        <f t="shared" ca="1" si="113"/>
        <v>11.21462</v>
      </c>
      <c r="AL324" s="31">
        <f t="shared" ca="1" si="114"/>
        <v>11.734999999999999</v>
      </c>
      <c r="AM324" s="31">
        <f t="shared" ca="1" si="115"/>
        <v>12.255379999999999</v>
      </c>
      <c r="AO324" s="32">
        <f t="shared" ref="AO324:AO387" ca="1" si="122">MAX(AO323,X324-1)</f>
        <v>0</v>
      </c>
      <c r="AP324" s="32">
        <f t="shared" ref="AP324:AP387" ca="1" si="123">((1+AO324)/X324)-1</f>
        <v>0.21475895298823811</v>
      </c>
      <c r="AQ324" s="32">
        <f t="shared" ref="AQ324:AQ387" ca="1" si="124">MAX(AQ323,AE324-1)</f>
        <v>0</v>
      </c>
      <c r="AR324" s="32">
        <f t="shared" ref="AR324:AR387" ca="1" si="125">((1+AQ324)/AE324)-1</f>
        <v>0.11000461132423478</v>
      </c>
    </row>
    <row r="325" spans="1:44">
      <c r="A325" s="10">
        <v>37365</v>
      </c>
      <c r="B325" s="11">
        <f ca="1">IF(ROW(data!B325)&gt;singleSMA,AVERAGE(OFFSET(data!B325,0,0,-singleSMA,1)),"")</f>
        <v>12.329399999999994</v>
      </c>
      <c r="C325" s="11" t="str">
        <f ca="1">IF(ROW(data!B323)&gt;singleSMA+2,IF(SIGN(data!B324-indicators!B324)&lt;&gt;SIGN(data!B323-indicators!B323),IF(SIGN(data!B324-indicators!B324)&gt;0,"BUY","SELL"),""),"")</f>
        <v/>
      </c>
      <c r="D325" s="11">
        <f ca="1">IF(ROW(data!B325)&gt;fastSMA,AVERAGE(OFFSET(data!B325,0,0,-fastSMA,1)),"")</f>
        <v>10.471499999999999</v>
      </c>
      <c r="E325" s="11">
        <f ca="1">IF(ROW(data!B325)&gt;slowSMA,AVERAGE(OFFSET(data!B325,0,0,-slowSMA,1)),"")</f>
        <v>12.329399999999994</v>
      </c>
      <c r="F325" s="11" t="str">
        <f ca="1">IF(ROW(data!B325)&gt;MAX(fastSMA,slowSMA)+2,IF(SIGN(D324-E324)&lt;&gt;SIGN(D323-E323),IF(SIGN(D324-E324)&gt;0,"BUY","SELL"),""),"")</f>
        <v/>
      </c>
      <c r="G325" s="11"/>
      <c r="H325" s="11">
        <f>(data!B325/data!B324)-1</f>
        <v>2.1319796954314851E-2</v>
      </c>
      <c r="I325" s="11">
        <f t="shared" si="105"/>
        <v>2.1319796954314851E-2</v>
      </c>
      <c r="J325" s="11">
        <f t="shared" si="106"/>
        <v>0</v>
      </c>
      <c r="K325" s="11">
        <f ca="1">IF(ROW(data!B325)&gt;rsi+1,100-100/(1+AVERAGE(OFFSET(I325,0,0,-rsi,1))/AVERAGE(OFFSET(J325,0,0,-rsi,1))),"")</f>
        <v>22.455775423024079</v>
      </c>
      <c r="L325" s="11"/>
      <c r="M325" s="11">
        <f t="shared" si="107"/>
        <v>1.0213197969543149</v>
      </c>
      <c r="N325" s="11">
        <f t="shared" ca="1" si="108"/>
        <v>0.82662284305669664</v>
      </c>
      <c r="S325" s="13" t="str">
        <f ca="1">pricein</f>
        <v/>
      </c>
      <c r="T325" s="13" t="str">
        <f ca="1">priceout</f>
        <v/>
      </c>
      <c r="U325" s="16" t="str">
        <f t="shared" ca="1" si="109"/>
        <v/>
      </c>
      <c r="V325" s="16" t="str">
        <f t="shared" ca="1" si="116"/>
        <v/>
      </c>
      <c r="W325" s="16" t="str">
        <f t="shared" ca="1" si="117"/>
        <v/>
      </c>
      <c r="X325" s="16">
        <f t="shared" ca="1" si="118"/>
        <v>0.82320858598329871</v>
      </c>
      <c r="Y325" s="16"/>
      <c r="Z325" s="13" t="str">
        <f ca="1">priceincross</f>
        <v/>
      </c>
      <c r="AA325" s="13" t="str">
        <f ca="1">priceoutcross</f>
        <v/>
      </c>
      <c r="AB325" s="13" t="str">
        <f t="shared" ca="1" si="110"/>
        <v/>
      </c>
      <c r="AC325" s="13" t="str">
        <f t="shared" ca="1" si="119"/>
        <v/>
      </c>
      <c r="AD325" s="13" t="str">
        <f t="shared" ca="1" si="120"/>
        <v/>
      </c>
      <c r="AE325" s="13">
        <f t="shared" ca="1" si="121"/>
        <v>0.90089715826225325</v>
      </c>
      <c r="AG325" s="32">
        <f ca="1">IF(ROW(data!B325)&gt;fib+1,MIN(OFFSET(data!B325,0,0,-fib,1)),"")</f>
        <v>9.5299999999999994</v>
      </c>
      <c r="AH325" s="32">
        <f ca="1">IF(ROW(data!B325)&gt;fib+1,MAX(OFFSET(data!B325,0,0,-fib,1)),"")</f>
        <v>13.7</v>
      </c>
      <c r="AI325" s="32">
        <f t="shared" ca="1" si="111"/>
        <v>4.17</v>
      </c>
      <c r="AJ325" s="31">
        <f t="shared" ca="1" si="112"/>
        <v>10.514119999999998</v>
      </c>
      <c r="AK325" s="31">
        <f t="shared" ca="1" si="113"/>
        <v>11.12294</v>
      </c>
      <c r="AL325" s="31">
        <f t="shared" ca="1" si="114"/>
        <v>11.614999999999998</v>
      </c>
      <c r="AM325" s="31">
        <f t="shared" ca="1" si="115"/>
        <v>12.107059999999999</v>
      </c>
      <c r="AO325" s="32">
        <f t="shared" ca="1" si="122"/>
        <v>0</v>
      </c>
      <c r="AP325" s="32">
        <f t="shared" ca="1" si="123"/>
        <v>0.21475895298823811</v>
      </c>
      <c r="AQ325" s="32">
        <f t="shared" ca="1" si="124"/>
        <v>0</v>
      </c>
      <c r="AR325" s="32">
        <f t="shared" ca="1" si="125"/>
        <v>0.11000461132423478</v>
      </c>
    </row>
    <row r="326" spans="1:44">
      <c r="A326" s="10">
        <v>37368</v>
      </c>
      <c r="B326" s="11">
        <f ca="1">IF(ROW(data!B326)&gt;singleSMA,AVERAGE(OFFSET(data!B326,0,0,-singleSMA,1)),"")</f>
        <v>12.292499999999995</v>
      </c>
      <c r="C326" s="11" t="str">
        <f ca="1">IF(ROW(data!B324)&gt;singleSMA+2,IF(SIGN(data!B325-indicators!B325)&lt;&gt;SIGN(data!B324-indicators!B324),IF(SIGN(data!B325-indicators!B325)&gt;0,"BUY","SELL"),""),"")</f>
        <v/>
      </c>
      <c r="D326" s="11">
        <f ca="1">IF(ROW(data!B326)&gt;fastSMA,AVERAGE(OFFSET(data!B326,0,0,-fastSMA,1)),"")</f>
        <v>10.375500000000001</v>
      </c>
      <c r="E326" s="11">
        <f ca="1">IF(ROW(data!B326)&gt;slowSMA,AVERAGE(OFFSET(data!B326,0,0,-slowSMA,1)),"")</f>
        <v>12.292499999999995</v>
      </c>
      <c r="F326" s="11" t="str">
        <f ca="1">IF(ROW(data!B326)&gt;MAX(fastSMA,slowSMA)+2,IF(SIGN(D325-E325)&lt;&gt;SIGN(D324-E324),IF(SIGN(D325-E325)&gt;0,"BUY","SELL"),""),"")</f>
        <v/>
      </c>
      <c r="G326" s="11"/>
      <c r="H326" s="11">
        <f>(data!B326/data!B325)-1</f>
        <v>-8.9463220675943811E-3</v>
      </c>
      <c r="I326" s="11">
        <f t="shared" si="105"/>
        <v>0</v>
      </c>
      <c r="J326" s="11">
        <f t="shared" si="106"/>
        <v>8.9463220675943811E-3</v>
      </c>
      <c r="K326" s="11">
        <f ca="1">IF(ROW(data!B326)&gt;rsi+1,100-100/(1+AVERAGE(OFFSET(I326,0,0,-rsi,1))/AVERAGE(OFFSET(J326,0,0,-rsi,1))),"")</f>
        <v>23.432805960209649</v>
      </c>
      <c r="L326" s="11"/>
      <c r="M326" s="11">
        <f t="shared" si="107"/>
        <v>0.99105367793240562</v>
      </c>
      <c r="N326" s="11">
        <f t="shared" ca="1" si="108"/>
        <v>0.83851976450799004</v>
      </c>
      <c r="S326" s="13" t="str">
        <f ca="1">pricein</f>
        <v/>
      </c>
      <c r="T326" s="13" t="str">
        <f ca="1">priceout</f>
        <v/>
      </c>
      <c r="U326" s="16" t="str">
        <f t="shared" ca="1" si="109"/>
        <v/>
      </c>
      <c r="V326" s="16" t="str">
        <f t="shared" ca="1" si="116"/>
        <v/>
      </c>
      <c r="W326" s="16" t="str">
        <f t="shared" ca="1" si="117"/>
        <v/>
      </c>
      <c r="X326" s="16">
        <f t="shared" ca="1" si="118"/>
        <v>0.82320858598329871</v>
      </c>
      <c r="Y326" s="16"/>
      <c r="Z326" s="13" t="str">
        <f ca="1">priceincross</f>
        <v/>
      </c>
      <c r="AA326" s="13" t="str">
        <f ca="1">priceoutcross</f>
        <v/>
      </c>
      <c r="AB326" s="13" t="str">
        <f t="shared" ca="1" si="110"/>
        <v/>
      </c>
      <c r="AC326" s="13" t="str">
        <f t="shared" ca="1" si="119"/>
        <v/>
      </c>
      <c r="AD326" s="13" t="str">
        <f t="shared" ca="1" si="120"/>
        <v/>
      </c>
      <c r="AE326" s="13">
        <f t="shared" ca="1" si="121"/>
        <v>0.90089715826225325</v>
      </c>
      <c r="AG326" s="32">
        <f ca="1">IF(ROW(data!B326)&gt;fib+1,MIN(OFFSET(data!B326,0,0,-fib,1)),"")</f>
        <v>9.5299999999999994</v>
      </c>
      <c r="AH326" s="32">
        <f ca="1">IF(ROW(data!B326)&gt;fib+1,MAX(OFFSET(data!B326,0,0,-fib,1)),"")</f>
        <v>13.7</v>
      </c>
      <c r="AI326" s="32">
        <f t="shared" ca="1" si="111"/>
        <v>4.17</v>
      </c>
      <c r="AJ326" s="31">
        <f t="shared" ca="1" si="112"/>
        <v>10.514119999999998</v>
      </c>
      <c r="AK326" s="31">
        <f t="shared" ca="1" si="113"/>
        <v>11.12294</v>
      </c>
      <c r="AL326" s="31">
        <f t="shared" ca="1" si="114"/>
        <v>11.614999999999998</v>
      </c>
      <c r="AM326" s="31">
        <f t="shared" ca="1" si="115"/>
        <v>12.107059999999999</v>
      </c>
      <c r="AO326" s="32">
        <f t="shared" ca="1" si="122"/>
        <v>0</v>
      </c>
      <c r="AP326" s="32">
        <f t="shared" ca="1" si="123"/>
        <v>0.21475895298823811</v>
      </c>
      <c r="AQ326" s="32">
        <f t="shared" ca="1" si="124"/>
        <v>0</v>
      </c>
      <c r="AR326" s="32">
        <f t="shared" ca="1" si="125"/>
        <v>0.11000461132423478</v>
      </c>
    </row>
    <row r="327" spans="1:44">
      <c r="A327" s="10">
        <v>37369</v>
      </c>
      <c r="B327" s="11">
        <f ca="1">IF(ROW(data!B327)&gt;singleSMA,AVERAGE(OFFSET(data!B327,0,0,-singleSMA,1)),"")</f>
        <v>12.259799999999995</v>
      </c>
      <c r="C327" s="11" t="str">
        <f ca="1">IF(ROW(data!B325)&gt;singleSMA+2,IF(SIGN(data!B326-indicators!B326)&lt;&gt;SIGN(data!B325-indicators!B325),IF(SIGN(data!B326-indicators!B326)&gt;0,"BUY","SELL"),""),"")</f>
        <v/>
      </c>
      <c r="D327" s="11">
        <f ca="1">IF(ROW(data!B327)&gt;fastSMA,AVERAGE(OFFSET(data!B327,0,0,-fastSMA,1)),"")</f>
        <v>10.294999999999998</v>
      </c>
      <c r="E327" s="11">
        <f ca="1">IF(ROW(data!B327)&gt;slowSMA,AVERAGE(OFFSET(data!B327,0,0,-slowSMA,1)),"")</f>
        <v>12.259799999999995</v>
      </c>
      <c r="F327" s="11" t="str">
        <f ca="1">IF(ROW(data!B327)&gt;MAX(fastSMA,slowSMA)+2,IF(SIGN(D326-E326)&lt;&gt;SIGN(D325-E325),IF(SIGN(D326-E326)&gt;0,"BUY","SELL"),""),"")</f>
        <v/>
      </c>
      <c r="G327" s="11"/>
      <c r="H327" s="11">
        <f>(data!B327/data!B326)-1</f>
        <v>1.7051153460381219E-2</v>
      </c>
      <c r="I327" s="11">
        <f t="shared" si="105"/>
        <v>1.7051153460381219E-2</v>
      </c>
      <c r="J327" s="11">
        <f t="shared" si="106"/>
        <v>0</v>
      </c>
      <c r="K327" s="11">
        <f ca="1">IF(ROW(data!B327)&gt;rsi+1,100-100/(1+AVERAGE(OFFSET(I327,0,0,-rsi,1))/AVERAGE(OFFSET(J327,0,0,-rsi,1))),"")</f>
        <v>28.247728088692028</v>
      </c>
      <c r="L327" s="11"/>
      <c r="M327" s="11">
        <f t="shared" si="107"/>
        <v>1.0170511534603812</v>
      </c>
      <c r="N327" s="11">
        <f t="shared" ca="1" si="108"/>
        <v>0.86297872340425519</v>
      </c>
      <c r="S327" s="13" t="str">
        <f ca="1">pricein</f>
        <v/>
      </c>
      <c r="T327" s="13" t="str">
        <f ca="1">priceout</f>
        <v/>
      </c>
      <c r="U327" s="16" t="str">
        <f t="shared" ca="1" si="109"/>
        <v/>
      </c>
      <c r="V327" s="16" t="str">
        <f t="shared" ca="1" si="116"/>
        <v/>
      </c>
      <c r="W327" s="16" t="str">
        <f t="shared" ca="1" si="117"/>
        <v/>
      </c>
      <c r="X327" s="16">
        <f t="shared" ca="1" si="118"/>
        <v>0.82320858598329871</v>
      </c>
      <c r="Y327" s="16"/>
      <c r="Z327" s="13" t="str">
        <f ca="1">priceincross</f>
        <v/>
      </c>
      <c r="AA327" s="13" t="str">
        <f ca="1">priceoutcross</f>
        <v/>
      </c>
      <c r="AB327" s="13" t="str">
        <f t="shared" ca="1" si="110"/>
        <v/>
      </c>
      <c r="AC327" s="13" t="str">
        <f t="shared" ca="1" si="119"/>
        <v/>
      </c>
      <c r="AD327" s="13" t="str">
        <f t="shared" ca="1" si="120"/>
        <v/>
      </c>
      <c r="AE327" s="13">
        <f t="shared" ca="1" si="121"/>
        <v>0.90089715826225325</v>
      </c>
      <c r="AG327" s="32">
        <f ca="1">IF(ROW(data!B327)&gt;fib+1,MIN(OFFSET(data!B327,0,0,-fib,1)),"")</f>
        <v>9.5299999999999994</v>
      </c>
      <c r="AH327" s="32">
        <f ca="1">IF(ROW(data!B327)&gt;fib+1,MAX(OFFSET(data!B327,0,0,-fib,1)),"")</f>
        <v>13.7</v>
      </c>
      <c r="AI327" s="32">
        <f t="shared" ca="1" si="111"/>
        <v>4.17</v>
      </c>
      <c r="AJ327" s="31">
        <f t="shared" ca="1" si="112"/>
        <v>10.514119999999998</v>
      </c>
      <c r="AK327" s="31">
        <f t="shared" ca="1" si="113"/>
        <v>11.12294</v>
      </c>
      <c r="AL327" s="31">
        <f t="shared" ca="1" si="114"/>
        <v>11.614999999999998</v>
      </c>
      <c r="AM327" s="31">
        <f t="shared" ca="1" si="115"/>
        <v>12.107059999999999</v>
      </c>
      <c r="AO327" s="32">
        <f t="shared" ca="1" si="122"/>
        <v>0</v>
      </c>
      <c r="AP327" s="32">
        <f t="shared" ca="1" si="123"/>
        <v>0.21475895298823811</v>
      </c>
      <c r="AQ327" s="32">
        <f t="shared" ca="1" si="124"/>
        <v>0</v>
      </c>
      <c r="AR327" s="32">
        <f t="shared" ca="1" si="125"/>
        <v>0.11000461132423478</v>
      </c>
    </row>
    <row r="328" spans="1:44">
      <c r="A328" s="10">
        <v>37370</v>
      </c>
      <c r="B328" s="11">
        <f ca="1">IF(ROW(data!B328)&gt;singleSMA,AVERAGE(OFFSET(data!B328,0,0,-singleSMA,1)),"")</f>
        <v>12.231599999999997</v>
      </c>
      <c r="C328" s="11" t="str">
        <f ca="1">IF(ROW(data!B326)&gt;singleSMA+2,IF(SIGN(data!B327-indicators!B327)&lt;&gt;SIGN(data!B326-indicators!B326),IF(SIGN(data!B327-indicators!B327)&gt;0,"BUY","SELL"),""),"")</f>
        <v/>
      </c>
      <c r="D328" s="11">
        <f ca="1">IF(ROW(data!B328)&gt;fastSMA,AVERAGE(OFFSET(data!B328,0,0,-fastSMA,1)),"")</f>
        <v>10.2285</v>
      </c>
      <c r="E328" s="11">
        <f ca="1">IF(ROW(data!B328)&gt;slowSMA,AVERAGE(OFFSET(data!B328,0,0,-slowSMA,1)),"")</f>
        <v>12.231599999999997</v>
      </c>
      <c r="F328" s="11" t="str">
        <f ca="1">IF(ROW(data!B328)&gt;MAX(fastSMA,slowSMA)+2,IF(SIGN(D327-E327)&lt;&gt;SIGN(D326-E326),IF(SIGN(D327-E327)&gt;0,"BUY","SELL"),""),"")</f>
        <v/>
      </c>
      <c r="G328" s="11"/>
      <c r="H328" s="11">
        <f>(data!B328/data!B327)-1</f>
        <v>1.2820512820512775E-2</v>
      </c>
      <c r="I328" s="11">
        <f t="shared" si="105"/>
        <v>1.2820512820512775E-2</v>
      </c>
      <c r="J328" s="11">
        <f t="shared" si="106"/>
        <v>0</v>
      </c>
      <c r="K328" s="11">
        <f ca="1">IF(ROW(data!B328)&gt;rsi+1,100-100/(1+AVERAGE(OFFSET(I328,0,0,-rsi,1))/AVERAGE(OFFSET(J328,0,0,-rsi,1))),"")</f>
        <v>32.145702462528405</v>
      </c>
      <c r="L328" s="11"/>
      <c r="M328" s="11">
        <f t="shared" si="107"/>
        <v>1.0128205128205128</v>
      </c>
      <c r="N328" s="11">
        <f t="shared" ca="1" si="108"/>
        <v>0.88534482758620714</v>
      </c>
      <c r="S328" s="13" t="str">
        <f ca="1">pricein</f>
        <v/>
      </c>
      <c r="T328" s="13" t="str">
        <f ca="1">priceout</f>
        <v/>
      </c>
      <c r="U328" s="16" t="str">
        <f t="shared" ca="1" si="109"/>
        <v/>
      </c>
      <c r="V328" s="16" t="str">
        <f t="shared" ca="1" si="116"/>
        <v/>
      </c>
      <c r="W328" s="16" t="str">
        <f t="shared" ca="1" si="117"/>
        <v/>
      </c>
      <c r="X328" s="16">
        <f t="shared" ca="1" si="118"/>
        <v>0.82320858598329871</v>
      </c>
      <c r="Y328" s="16"/>
      <c r="Z328" s="13" t="str">
        <f ca="1">priceincross</f>
        <v/>
      </c>
      <c r="AA328" s="13" t="str">
        <f ca="1">priceoutcross</f>
        <v/>
      </c>
      <c r="AB328" s="13" t="str">
        <f t="shared" ca="1" si="110"/>
        <v/>
      </c>
      <c r="AC328" s="13" t="str">
        <f t="shared" ca="1" si="119"/>
        <v/>
      </c>
      <c r="AD328" s="13" t="str">
        <f t="shared" ca="1" si="120"/>
        <v/>
      </c>
      <c r="AE328" s="13">
        <f t="shared" ca="1" si="121"/>
        <v>0.90089715826225325</v>
      </c>
      <c r="AG328" s="32">
        <f ca="1">IF(ROW(data!B328)&gt;fib+1,MIN(OFFSET(data!B328,0,0,-fib,1)),"")</f>
        <v>9.5299999999999994</v>
      </c>
      <c r="AH328" s="32">
        <f ca="1">IF(ROW(data!B328)&gt;fib+1,MAX(OFFSET(data!B328,0,0,-fib,1)),"")</f>
        <v>13.7</v>
      </c>
      <c r="AI328" s="32">
        <f t="shared" ca="1" si="111"/>
        <v>4.17</v>
      </c>
      <c r="AJ328" s="31">
        <f t="shared" ca="1" si="112"/>
        <v>10.514119999999998</v>
      </c>
      <c r="AK328" s="31">
        <f t="shared" ca="1" si="113"/>
        <v>11.12294</v>
      </c>
      <c r="AL328" s="31">
        <f t="shared" ca="1" si="114"/>
        <v>11.614999999999998</v>
      </c>
      <c r="AM328" s="31">
        <f t="shared" ca="1" si="115"/>
        <v>12.107059999999999</v>
      </c>
      <c r="AO328" s="32">
        <f t="shared" ca="1" si="122"/>
        <v>0</v>
      </c>
      <c r="AP328" s="32">
        <f t="shared" ca="1" si="123"/>
        <v>0.21475895298823811</v>
      </c>
      <c r="AQ328" s="32">
        <f t="shared" ca="1" si="124"/>
        <v>0</v>
      </c>
      <c r="AR328" s="32">
        <f t="shared" ca="1" si="125"/>
        <v>0.11000461132423478</v>
      </c>
    </row>
    <row r="329" spans="1:44">
      <c r="A329" s="10">
        <v>37371</v>
      </c>
      <c r="B329" s="11">
        <f ca="1">IF(ROW(data!B329)&gt;singleSMA,AVERAGE(OFFSET(data!B329,0,0,-singleSMA,1)),"")</f>
        <v>12.199999999999996</v>
      </c>
      <c r="C329" s="11" t="str">
        <f ca="1">IF(ROW(data!B327)&gt;singleSMA+2,IF(SIGN(data!B328-indicators!B328)&lt;&gt;SIGN(data!B327-indicators!B327),IF(SIGN(data!B328-indicators!B328)&gt;0,"BUY","SELL"),""),"")</f>
        <v/>
      </c>
      <c r="D329" s="11">
        <f ca="1">IF(ROW(data!B329)&gt;fastSMA,AVERAGE(OFFSET(data!B329,0,0,-fastSMA,1)),"")</f>
        <v>10.153</v>
      </c>
      <c r="E329" s="11">
        <f ca="1">IF(ROW(data!B329)&gt;slowSMA,AVERAGE(OFFSET(data!B329,0,0,-slowSMA,1)),"")</f>
        <v>12.199999999999996</v>
      </c>
      <c r="F329" s="11" t="str">
        <f ca="1">IF(ROW(data!B329)&gt;MAX(fastSMA,slowSMA)+2,IF(SIGN(D328-E328)&lt;&gt;SIGN(D327-E327),IF(SIGN(D328-E328)&gt;0,"BUY","SELL"),""),"")</f>
        <v/>
      </c>
      <c r="G329" s="11"/>
      <c r="H329" s="11">
        <f>(data!B329/data!B328)-1</f>
        <v>-3.4079844206426402E-2</v>
      </c>
      <c r="I329" s="11">
        <f t="shared" si="105"/>
        <v>0</v>
      </c>
      <c r="J329" s="11">
        <f t="shared" si="106"/>
        <v>3.4079844206426402E-2</v>
      </c>
      <c r="K329" s="11">
        <f ca="1">IF(ROW(data!B329)&gt;rsi+1,100-100/(1+AVERAGE(OFFSET(I329,0,0,-rsi,1))/AVERAGE(OFFSET(J329,0,0,-rsi,1))),"")</f>
        <v>30.351038364350998</v>
      </c>
      <c r="L329" s="11"/>
      <c r="M329" s="11">
        <f t="shared" si="107"/>
        <v>0.9659201557935736</v>
      </c>
      <c r="N329" s="11">
        <f t="shared" ca="1" si="108"/>
        <v>0.86789151356080507</v>
      </c>
      <c r="S329" s="13" t="str">
        <f ca="1">pricein</f>
        <v/>
      </c>
      <c r="T329" s="13" t="str">
        <f ca="1">priceout</f>
        <v/>
      </c>
      <c r="U329" s="16" t="str">
        <f t="shared" ca="1" si="109"/>
        <v/>
      </c>
      <c r="V329" s="16" t="str">
        <f t="shared" ca="1" si="116"/>
        <v/>
      </c>
      <c r="W329" s="16" t="str">
        <f t="shared" ca="1" si="117"/>
        <v/>
      </c>
      <c r="X329" s="16">
        <f t="shared" ca="1" si="118"/>
        <v>0.82320858598329871</v>
      </c>
      <c r="Y329" s="16"/>
      <c r="Z329" s="13" t="str">
        <f ca="1">priceincross</f>
        <v/>
      </c>
      <c r="AA329" s="13" t="str">
        <f ca="1">priceoutcross</f>
        <v/>
      </c>
      <c r="AB329" s="13" t="str">
        <f t="shared" ca="1" si="110"/>
        <v/>
      </c>
      <c r="AC329" s="13" t="str">
        <f t="shared" ca="1" si="119"/>
        <v/>
      </c>
      <c r="AD329" s="13" t="str">
        <f t="shared" ca="1" si="120"/>
        <v/>
      </c>
      <c r="AE329" s="13">
        <f t="shared" ca="1" si="121"/>
        <v>0.90089715826225325</v>
      </c>
      <c r="AG329" s="32">
        <f ca="1">IF(ROW(data!B329)&gt;fib+1,MIN(OFFSET(data!B329,0,0,-fib,1)),"")</f>
        <v>9.5299999999999994</v>
      </c>
      <c r="AH329" s="32">
        <f ca="1">IF(ROW(data!B329)&gt;fib+1,MAX(OFFSET(data!B329,0,0,-fib,1)),"")</f>
        <v>13.7</v>
      </c>
      <c r="AI329" s="32">
        <f t="shared" ca="1" si="111"/>
        <v>4.17</v>
      </c>
      <c r="AJ329" s="31">
        <f t="shared" ca="1" si="112"/>
        <v>10.514119999999998</v>
      </c>
      <c r="AK329" s="31">
        <f t="shared" ca="1" si="113"/>
        <v>11.12294</v>
      </c>
      <c r="AL329" s="31">
        <f t="shared" ca="1" si="114"/>
        <v>11.614999999999998</v>
      </c>
      <c r="AM329" s="31">
        <f t="shared" ca="1" si="115"/>
        <v>12.107059999999999</v>
      </c>
      <c r="AO329" s="32">
        <f t="shared" ca="1" si="122"/>
        <v>0</v>
      </c>
      <c r="AP329" s="32">
        <f t="shared" ca="1" si="123"/>
        <v>0.21475895298823811</v>
      </c>
      <c r="AQ329" s="32">
        <f t="shared" ca="1" si="124"/>
        <v>0</v>
      </c>
      <c r="AR329" s="32">
        <f t="shared" ca="1" si="125"/>
        <v>0.11000461132423478</v>
      </c>
    </row>
    <row r="330" spans="1:44">
      <c r="A330" s="10">
        <v>37372</v>
      </c>
      <c r="B330" s="11">
        <f ca="1">IF(ROW(data!B330)&gt;singleSMA,AVERAGE(OFFSET(data!B330,0,0,-singleSMA,1)),"")</f>
        <v>12.165699999999998</v>
      </c>
      <c r="C330" s="11" t="str">
        <f ca="1">IF(ROW(data!B328)&gt;singleSMA+2,IF(SIGN(data!B329-indicators!B329)&lt;&gt;SIGN(data!B328-indicators!B328),IF(SIGN(data!B329-indicators!B329)&gt;0,"BUY","SELL"),""),"")</f>
        <v/>
      </c>
      <c r="D330" s="11">
        <f ca="1">IF(ROW(data!B330)&gt;fastSMA,AVERAGE(OFFSET(data!B330,0,0,-fastSMA,1)),"")</f>
        <v>10.082999999999998</v>
      </c>
      <c r="E330" s="11">
        <f ca="1">IF(ROW(data!B330)&gt;slowSMA,AVERAGE(OFFSET(data!B330,0,0,-slowSMA,1)),"")</f>
        <v>12.165699999999998</v>
      </c>
      <c r="F330" s="11" t="str">
        <f ca="1">IF(ROW(data!B330)&gt;MAX(fastSMA,slowSMA)+2,IF(SIGN(D329-E329)&lt;&gt;SIGN(D328-E328),IF(SIGN(D329-E329)&gt;0,"BUY","SELL"),""),"")</f>
        <v/>
      </c>
      <c r="G330" s="11"/>
      <c r="H330" s="11">
        <f>(data!B330/data!B329)-1</f>
        <v>-4.0322580645160144E-3</v>
      </c>
      <c r="I330" s="11">
        <f t="shared" si="105"/>
        <v>0</v>
      </c>
      <c r="J330" s="11">
        <f t="shared" si="106"/>
        <v>4.0322580645160144E-3</v>
      </c>
      <c r="K330" s="11">
        <f ca="1">IF(ROW(data!B330)&gt;rsi+1,100-100/(1+AVERAGE(OFFSET(I330,0,0,-rsi,1))/AVERAGE(OFFSET(J330,0,0,-rsi,1))),"")</f>
        <v>31.165358549036739</v>
      </c>
      <c r="L330" s="11"/>
      <c r="M330" s="11">
        <f t="shared" si="107"/>
        <v>0.99596774193548399</v>
      </c>
      <c r="N330" s="11">
        <f t="shared" ca="1" si="108"/>
        <v>0.87588652482269524</v>
      </c>
      <c r="S330" s="13" t="str">
        <f ca="1">pricein</f>
        <v/>
      </c>
      <c r="T330" s="13" t="str">
        <f ca="1">priceout</f>
        <v/>
      </c>
      <c r="U330" s="16" t="str">
        <f t="shared" ca="1" si="109"/>
        <v/>
      </c>
      <c r="V330" s="16" t="str">
        <f t="shared" ca="1" si="116"/>
        <v/>
      </c>
      <c r="W330" s="16" t="str">
        <f t="shared" ca="1" si="117"/>
        <v/>
      </c>
      <c r="X330" s="16">
        <f t="shared" ca="1" si="118"/>
        <v>0.82320858598329871</v>
      </c>
      <c r="Y330" s="16"/>
      <c r="Z330" s="13" t="str">
        <f ca="1">priceincross</f>
        <v/>
      </c>
      <c r="AA330" s="13" t="str">
        <f ca="1">priceoutcross</f>
        <v/>
      </c>
      <c r="AB330" s="13" t="str">
        <f t="shared" ca="1" si="110"/>
        <v/>
      </c>
      <c r="AC330" s="13" t="str">
        <f t="shared" ca="1" si="119"/>
        <v/>
      </c>
      <c r="AD330" s="13" t="str">
        <f t="shared" ca="1" si="120"/>
        <v/>
      </c>
      <c r="AE330" s="13">
        <f t="shared" ca="1" si="121"/>
        <v>0.90089715826225325</v>
      </c>
      <c r="AG330" s="32">
        <f ca="1">IF(ROW(data!B330)&gt;fib+1,MIN(OFFSET(data!B330,0,0,-fib,1)),"")</f>
        <v>9.5299999999999994</v>
      </c>
      <c r="AH330" s="32">
        <f ca="1">IF(ROW(data!B330)&gt;fib+1,MAX(OFFSET(data!B330,0,0,-fib,1)),"")</f>
        <v>13.7</v>
      </c>
      <c r="AI330" s="32">
        <f t="shared" ca="1" si="111"/>
        <v>4.17</v>
      </c>
      <c r="AJ330" s="31">
        <f t="shared" ca="1" si="112"/>
        <v>10.514119999999998</v>
      </c>
      <c r="AK330" s="31">
        <f t="shared" ca="1" si="113"/>
        <v>11.12294</v>
      </c>
      <c r="AL330" s="31">
        <f t="shared" ca="1" si="114"/>
        <v>11.614999999999998</v>
      </c>
      <c r="AM330" s="31">
        <f t="shared" ca="1" si="115"/>
        <v>12.107059999999999</v>
      </c>
      <c r="AO330" s="32">
        <f t="shared" ca="1" si="122"/>
        <v>0</v>
      </c>
      <c r="AP330" s="32">
        <f t="shared" ca="1" si="123"/>
        <v>0.21475895298823811</v>
      </c>
      <c r="AQ330" s="32">
        <f t="shared" ca="1" si="124"/>
        <v>0</v>
      </c>
      <c r="AR330" s="32">
        <f t="shared" ca="1" si="125"/>
        <v>0.11000461132423478</v>
      </c>
    </row>
    <row r="331" spans="1:44">
      <c r="A331" s="10">
        <v>37375</v>
      </c>
      <c r="B331" s="11">
        <f ca="1">IF(ROW(data!B331)&gt;singleSMA,AVERAGE(OFFSET(data!B331,0,0,-singleSMA,1)),"")</f>
        <v>12.129799999999998</v>
      </c>
      <c r="C331" s="11" t="str">
        <f ca="1">IF(ROW(data!B329)&gt;singleSMA+2,IF(SIGN(data!B330-indicators!B330)&lt;&gt;SIGN(data!B329-indicators!B329),IF(SIGN(data!B330-indicators!B330)&gt;0,"BUY","SELL"),""),"")</f>
        <v/>
      </c>
      <c r="D331" s="11">
        <f ca="1">IF(ROW(data!B331)&gt;fastSMA,AVERAGE(OFFSET(data!B331,0,0,-fastSMA,1)),"")</f>
        <v>10.020499999999998</v>
      </c>
      <c r="E331" s="11">
        <f ca="1">IF(ROW(data!B331)&gt;slowSMA,AVERAGE(OFFSET(data!B331,0,0,-slowSMA,1)),"")</f>
        <v>12.129799999999998</v>
      </c>
      <c r="F331" s="11" t="str">
        <f ca="1">IF(ROW(data!B331)&gt;MAX(fastSMA,slowSMA)+2,IF(SIGN(D330-E330)&lt;&gt;SIGN(D329-E329),IF(SIGN(D330-E330)&gt;0,"BUY","SELL"),""),"")</f>
        <v/>
      </c>
      <c r="G331" s="11"/>
      <c r="H331" s="11">
        <f>(data!B331/data!B330)-1</f>
        <v>0</v>
      </c>
      <c r="I331" s="11">
        <f t="shared" si="105"/>
        <v>0</v>
      </c>
      <c r="J331" s="11">
        <f t="shared" si="106"/>
        <v>0</v>
      </c>
      <c r="K331" s="11">
        <f ca="1">IF(ROW(data!B331)&gt;rsi+1,100-100/(1+AVERAGE(OFFSET(I331,0,0,-rsi,1))/AVERAGE(OFFSET(J331,0,0,-rsi,1))),"")</f>
        <v>32.438412748197365</v>
      </c>
      <c r="L331" s="11"/>
      <c r="M331" s="11">
        <f t="shared" si="107"/>
        <v>1</v>
      </c>
      <c r="N331" s="11">
        <f t="shared" ca="1" si="108"/>
        <v>0.88769092542677464</v>
      </c>
      <c r="S331" s="13" t="str">
        <f ca="1">pricein</f>
        <v/>
      </c>
      <c r="T331" s="13" t="str">
        <f ca="1">priceout</f>
        <v/>
      </c>
      <c r="U331" s="16" t="str">
        <f t="shared" ca="1" si="109"/>
        <v/>
      </c>
      <c r="V331" s="16" t="str">
        <f t="shared" ca="1" si="116"/>
        <v/>
      </c>
      <c r="W331" s="16" t="str">
        <f t="shared" ca="1" si="117"/>
        <v/>
      </c>
      <c r="X331" s="16">
        <f t="shared" ca="1" si="118"/>
        <v>0.82320858598329871</v>
      </c>
      <c r="Y331" s="16"/>
      <c r="Z331" s="13" t="str">
        <f ca="1">priceincross</f>
        <v/>
      </c>
      <c r="AA331" s="13" t="str">
        <f ca="1">priceoutcross</f>
        <v/>
      </c>
      <c r="AB331" s="13" t="str">
        <f t="shared" ca="1" si="110"/>
        <v/>
      </c>
      <c r="AC331" s="13" t="str">
        <f t="shared" ca="1" si="119"/>
        <v/>
      </c>
      <c r="AD331" s="13" t="str">
        <f t="shared" ca="1" si="120"/>
        <v/>
      </c>
      <c r="AE331" s="13">
        <f t="shared" ca="1" si="121"/>
        <v>0.90089715826225325</v>
      </c>
      <c r="AG331" s="32">
        <f ca="1">IF(ROW(data!B331)&gt;fib+1,MIN(OFFSET(data!B331,0,0,-fib,1)),"")</f>
        <v>9.5299999999999994</v>
      </c>
      <c r="AH331" s="32">
        <f ca="1">IF(ROW(data!B331)&gt;fib+1,MAX(OFFSET(data!B331,0,0,-fib,1)),"")</f>
        <v>13.7</v>
      </c>
      <c r="AI331" s="32">
        <f t="shared" ca="1" si="111"/>
        <v>4.17</v>
      </c>
      <c r="AJ331" s="31">
        <f t="shared" ca="1" si="112"/>
        <v>10.514119999999998</v>
      </c>
      <c r="AK331" s="31">
        <f t="shared" ca="1" si="113"/>
        <v>11.12294</v>
      </c>
      <c r="AL331" s="31">
        <f t="shared" ca="1" si="114"/>
        <v>11.614999999999998</v>
      </c>
      <c r="AM331" s="31">
        <f t="shared" ca="1" si="115"/>
        <v>12.107059999999999</v>
      </c>
      <c r="AO331" s="32">
        <f t="shared" ca="1" si="122"/>
        <v>0</v>
      </c>
      <c r="AP331" s="32">
        <f t="shared" ca="1" si="123"/>
        <v>0.21475895298823811</v>
      </c>
      <c r="AQ331" s="32">
        <f t="shared" ca="1" si="124"/>
        <v>0</v>
      </c>
      <c r="AR331" s="32">
        <f t="shared" ca="1" si="125"/>
        <v>0.11000461132423478</v>
      </c>
    </row>
    <row r="332" spans="1:44">
      <c r="A332" s="10">
        <v>37376</v>
      </c>
      <c r="B332" s="11">
        <f ca="1">IF(ROW(data!B332)&gt;singleSMA,AVERAGE(OFFSET(data!B332,0,0,-singleSMA,1)),"")</f>
        <v>12.094499999999998</v>
      </c>
      <c r="C332" s="11" t="str">
        <f ca="1">IF(ROW(data!B330)&gt;singleSMA+2,IF(SIGN(data!B331-indicators!B331)&lt;&gt;SIGN(data!B330-indicators!B330),IF(SIGN(data!B331-indicators!B331)&gt;0,"BUY","SELL"),""),"")</f>
        <v/>
      </c>
      <c r="D332" s="11">
        <f ca="1">IF(ROW(data!B332)&gt;fastSMA,AVERAGE(OFFSET(data!B332,0,0,-fastSMA,1)),"")</f>
        <v>9.9909999999999997</v>
      </c>
      <c r="E332" s="11">
        <f ca="1">IF(ROW(data!B332)&gt;slowSMA,AVERAGE(OFFSET(data!B332,0,0,-slowSMA,1)),"")</f>
        <v>12.094499999999998</v>
      </c>
      <c r="F332" s="11" t="str">
        <f ca="1">IF(ROW(data!B332)&gt;MAX(fastSMA,slowSMA)+2,IF(SIGN(D331-E331)&lt;&gt;SIGN(D330-E330),IF(SIGN(D331-E331)&gt;0,"BUY","SELL"),""),"")</f>
        <v/>
      </c>
      <c r="G332" s="11"/>
      <c r="H332" s="11">
        <f>(data!B332/data!B331)-1</f>
        <v>6.0728744939269053E-3</v>
      </c>
      <c r="I332" s="11">
        <f t="shared" si="105"/>
        <v>6.0728744939269053E-3</v>
      </c>
      <c r="J332" s="11">
        <f t="shared" si="106"/>
        <v>0</v>
      </c>
      <c r="K332" s="11">
        <f ca="1">IF(ROW(data!B332)&gt;rsi+1,100-100/(1+AVERAGE(OFFSET(I332,0,0,-rsi,1))/AVERAGE(OFFSET(J332,0,0,-rsi,1))),"")</f>
        <v>40.212779776683341</v>
      </c>
      <c r="L332" s="11"/>
      <c r="M332" s="11">
        <f t="shared" si="107"/>
        <v>1.0060728744939269</v>
      </c>
      <c r="N332" s="11">
        <f t="shared" ca="1" si="108"/>
        <v>0.94396961063627727</v>
      </c>
      <c r="S332" s="13" t="str">
        <f ca="1">pricein</f>
        <v/>
      </c>
      <c r="T332" s="13" t="str">
        <f ca="1">priceout</f>
        <v/>
      </c>
      <c r="U332" s="16" t="str">
        <f t="shared" ca="1" si="109"/>
        <v/>
      </c>
      <c r="V332" s="16" t="str">
        <f t="shared" ca="1" si="116"/>
        <v/>
      </c>
      <c r="W332" s="16" t="str">
        <f t="shared" ca="1" si="117"/>
        <v/>
      </c>
      <c r="X332" s="16">
        <f t="shared" ca="1" si="118"/>
        <v>0.82320858598329871</v>
      </c>
      <c r="Y332" s="16"/>
      <c r="Z332" s="13" t="str">
        <f ca="1">priceincross</f>
        <v/>
      </c>
      <c r="AA332" s="13" t="str">
        <f ca="1">priceoutcross</f>
        <v/>
      </c>
      <c r="AB332" s="13" t="str">
        <f t="shared" ca="1" si="110"/>
        <v/>
      </c>
      <c r="AC332" s="13" t="str">
        <f t="shared" ca="1" si="119"/>
        <v/>
      </c>
      <c r="AD332" s="13" t="str">
        <f t="shared" ca="1" si="120"/>
        <v/>
      </c>
      <c r="AE332" s="13">
        <f t="shared" ca="1" si="121"/>
        <v>0.90089715826225325</v>
      </c>
      <c r="AG332" s="32">
        <f ca="1">IF(ROW(data!B332)&gt;fib+1,MIN(OFFSET(data!B332,0,0,-fib,1)),"")</f>
        <v>9.5299999999999994</v>
      </c>
      <c r="AH332" s="32">
        <f ca="1">IF(ROW(data!B332)&gt;fib+1,MAX(OFFSET(data!B332,0,0,-fib,1)),"")</f>
        <v>13.7</v>
      </c>
      <c r="AI332" s="32">
        <f t="shared" ca="1" si="111"/>
        <v>4.17</v>
      </c>
      <c r="AJ332" s="31">
        <f t="shared" ca="1" si="112"/>
        <v>10.514119999999998</v>
      </c>
      <c r="AK332" s="31">
        <f t="shared" ca="1" si="113"/>
        <v>11.12294</v>
      </c>
      <c r="AL332" s="31">
        <f t="shared" ca="1" si="114"/>
        <v>11.614999999999998</v>
      </c>
      <c r="AM332" s="31">
        <f t="shared" ca="1" si="115"/>
        <v>12.107059999999999</v>
      </c>
      <c r="AO332" s="32">
        <f t="shared" ca="1" si="122"/>
        <v>0</v>
      </c>
      <c r="AP332" s="32">
        <f t="shared" ca="1" si="123"/>
        <v>0.21475895298823811</v>
      </c>
      <c r="AQ332" s="32">
        <f t="shared" ca="1" si="124"/>
        <v>0</v>
      </c>
      <c r="AR332" s="32">
        <f t="shared" ca="1" si="125"/>
        <v>0.11000461132423478</v>
      </c>
    </row>
    <row r="333" spans="1:44">
      <c r="A333" s="10">
        <v>37378</v>
      </c>
      <c r="B333" s="11">
        <f ca="1">IF(ROW(data!B333)&gt;singleSMA,AVERAGE(OFFSET(data!B333,0,0,-singleSMA,1)),"")</f>
        <v>12.0589</v>
      </c>
      <c r="C333" s="11" t="str">
        <f ca="1">IF(ROW(data!B331)&gt;singleSMA+2,IF(SIGN(data!B332-indicators!B332)&lt;&gt;SIGN(data!B331-indicators!B331),IF(SIGN(data!B332-indicators!B332)&gt;0,"BUY","SELL"),""),"")</f>
        <v/>
      </c>
      <c r="D333" s="11">
        <f ca="1">IF(ROW(data!B333)&gt;fastSMA,AVERAGE(OFFSET(data!B333,0,0,-fastSMA,1)),"")</f>
        <v>9.9674999999999994</v>
      </c>
      <c r="E333" s="11">
        <f ca="1">IF(ROW(data!B333)&gt;slowSMA,AVERAGE(OFFSET(data!B333,0,0,-slowSMA,1)),"")</f>
        <v>12.0589</v>
      </c>
      <c r="F333" s="11" t="str">
        <f ca="1">IF(ROW(data!B333)&gt;MAX(fastSMA,slowSMA)+2,IF(SIGN(D332-E332)&lt;&gt;SIGN(D331-E331),IF(SIGN(D332-E332)&gt;0,"BUY","SELL"),""),"")</f>
        <v/>
      </c>
      <c r="G333" s="11"/>
      <c r="H333" s="11">
        <f>(data!B333/data!B332)-1</f>
        <v>-3.0181086519114331E-3</v>
      </c>
      <c r="I333" s="11">
        <f t="shared" si="105"/>
        <v>0</v>
      </c>
      <c r="J333" s="11">
        <f t="shared" si="106"/>
        <v>3.0181086519114331E-3</v>
      </c>
      <c r="K333" s="11">
        <f ca="1">IF(ROW(data!B333)&gt;rsi+1,100-100/(1+AVERAGE(OFFSET(I333,0,0,-rsi,1))/AVERAGE(OFFSET(J333,0,0,-rsi,1))),"")</f>
        <v>41.906960476081011</v>
      </c>
      <c r="L333" s="11"/>
      <c r="M333" s="11">
        <f t="shared" si="107"/>
        <v>0.99698189134808857</v>
      </c>
      <c r="N333" s="11">
        <f t="shared" ca="1" si="108"/>
        <v>0.9547206165703277</v>
      </c>
      <c r="S333" s="13" t="str">
        <f ca="1">pricein</f>
        <v/>
      </c>
      <c r="T333" s="13" t="str">
        <f ca="1">priceout</f>
        <v/>
      </c>
      <c r="U333" s="16" t="str">
        <f t="shared" ca="1" si="109"/>
        <v/>
      </c>
      <c r="V333" s="16" t="str">
        <f t="shared" ca="1" si="116"/>
        <v/>
      </c>
      <c r="W333" s="16" t="str">
        <f t="shared" ca="1" si="117"/>
        <v/>
      </c>
      <c r="X333" s="16">
        <f t="shared" ca="1" si="118"/>
        <v>0.82320858598329871</v>
      </c>
      <c r="Y333" s="16"/>
      <c r="Z333" s="13" t="str">
        <f ca="1">priceincross</f>
        <v/>
      </c>
      <c r="AA333" s="13" t="str">
        <f ca="1">priceoutcross</f>
        <v/>
      </c>
      <c r="AB333" s="13" t="str">
        <f t="shared" ca="1" si="110"/>
        <v/>
      </c>
      <c r="AC333" s="13" t="str">
        <f t="shared" ca="1" si="119"/>
        <v/>
      </c>
      <c r="AD333" s="13" t="str">
        <f t="shared" ca="1" si="120"/>
        <v/>
      </c>
      <c r="AE333" s="13">
        <f t="shared" ca="1" si="121"/>
        <v>0.90089715826225325</v>
      </c>
      <c r="AG333" s="32">
        <f ca="1">IF(ROW(data!B333)&gt;fib+1,MIN(OFFSET(data!B333,0,0,-fib,1)),"")</f>
        <v>9.5299999999999994</v>
      </c>
      <c r="AH333" s="32">
        <f ca="1">IF(ROW(data!B333)&gt;fib+1,MAX(OFFSET(data!B333,0,0,-fib,1)),"")</f>
        <v>13.7</v>
      </c>
      <c r="AI333" s="32">
        <f t="shared" ca="1" si="111"/>
        <v>4.17</v>
      </c>
      <c r="AJ333" s="31">
        <f t="shared" ca="1" si="112"/>
        <v>10.514119999999998</v>
      </c>
      <c r="AK333" s="31">
        <f t="shared" ca="1" si="113"/>
        <v>11.12294</v>
      </c>
      <c r="AL333" s="31">
        <f t="shared" ca="1" si="114"/>
        <v>11.614999999999998</v>
      </c>
      <c r="AM333" s="31">
        <f t="shared" ca="1" si="115"/>
        <v>12.107059999999999</v>
      </c>
      <c r="AO333" s="32">
        <f t="shared" ca="1" si="122"/>
        <v>0</v>
      </c>
      <c r="AP333" s="32">
        <f t="shared" ca="1" si="123"/>
        <v>0.21475895298823811</v>
      </c>
      <c r="AQ333" s="32">
        <f t="shared" ca="1" si="124"/>
        <v>0</v>
      </c>
      <c r="AR333" s="32">
        <f t="shared" ca="1" si="125"/>
        <v>0.11000461132423478</v>
      </c>
    </row>
    <row r="334" spans="1:44">
      <c r="A334" s="10">
        <v>37384</v>
      </c>
      <c r="B334" s="11">
        <f ca="1">IF(ROW(data!B334)&gt;singleSMA,AVERAGE(OFFSET(data!B334,0,0,-singleSMA,1)),"")</f>
        <v>12.026999999999997</v>
      </c>
      <c r="C334" s="11" t="str">
        <f ca="1">IF(ROW(data!B332)&gt;singleSMA+2,IF(SIGN(data!B333-indicators!B333)&lt;&gt;SIGN(data!B332-indicators!B332),IF(SIGN(data!B333-indicators!B333)&gt;0,"BUY","SELL"),""),"")</f>
        <v/>
      </c>
      <c r="D334" s="11">
        <f ca="1">IF(ROW(data!B334)&gt;fastSMA,AVERAGE(OFFSET(data!B334,0,0,-fastSMA,1)),"")</f>
        <v>9.9755000000000003</v>
      </c>
      <c r="E334" s="11">
        <f ca="1">IF(ROW(data!B334)&gt;slowSMA,AVERAGE(OFFSET(data!B334,0,0,-slowSMA,1)),"")</f>
        <v>12.026999999999997</v>
      </c>
      <c r="F334" s="11" t="str">
        <f ca="1">IF(ROW(data!B334)&gt;MAX(fastSMA,slowSMA)+2,IF(SIGN(D333-E333)&lt;&gt;SIGN(D332-E332),IF(SIGN(D333-E333)&gt;0,"BUY","SELL"),""),"")</f>
        <v/>
      </c>
      <c r="G334" s="11"/>
      <c r="H334" s="11">
        <f>(data!B334/data!B333)-1</f>
        <v>5.6508577194752885E-2</v>
      </c>
      <c r="I334" s="11">
        <f t="shared" si="105"/>
        <v>5.6508577194752885E-2</v>
      </c>
      <c r="J334" s="11">
        <f t="shared" si="106"/>
        <v>0</v>
      </c>
      <c r="K334" s="11">
        <f ca="1">IF(ROW(data!B334)&gt;rsi+1,100-100/(1+AVERAGE(OFFSET(I334,0,0,-rsi,1))/AVERAGE(OFFSET(J334,0,0,-rsi,1))),"")</f>
        <v>53.181028522028768</v>
      </c>
      <c r="L334" s="11"/>
      <c r="M334" s="11">
        <f t="shared" si="107"/>
        <v>1.0565085771947529</v>
      </c>
      <c r="N334" s="11">
        <f t="shared" ca="1" si="108"/>
        <v>1.015518913676043</v>
      </c>
      <c r="S334" s="13" t="str">
        <f ca="1">pricein</f>
        <v/>
      </c>
      <c r="T334" s="13" t="str">
        <f ca="1">priceout</f>
        <v/>
      </c>
      <c r="U334" s="16" t="str">
        <f t="shared" ca="1" si="109"/>
        <v/>
      </c>
      <c r="V334" s="16" t="str">
        <f t="shared" ca="1" si="116"/>
        <v/>
      </c>
      <c r="W334" s="16" t="str">
        <f t="shared" ca="1" si="117"/>
        <v/>
      </c>
      <c r="X334" s="16">
        <f t="shared" ca="1" si="118"/>
        <v>0.82320858598329871</v>
      </c>
      <c r="Y334" s="16"/>
      <c r="Z334" s="13" t="str">
        <f ca="1">priceincross</f>
        <v/>
      </c>
      <c r="AA334" s="13" t="str">
        <f ca="1">priceoutcross</f>
        <v/>
      </c>
      <c r="AB334" s="13" t="str">
        <f t="shared" ca="1" si="110"/>
        <v/>
      </c>
      <c r="AC334" s="13" t="str">
        <f t="shared" ca="1" si="119"/>
        <v/>
      </c>
      <c r="AD334" s="13" t="str">
        <f t="shared" ca="1" si="120"/>
        <v/>
      </c>
      <c r="AE334" s="13">
        <f t="shared" ca="1" si="121"/>
        <v>0.90089715826225325</v>
      </c>
      <c r="AG334" s="32">
        <f ca="1">IF(ROW(data!B334)&gt;fib+1,MIN(OFFSET(data!B334,0,0,-fib,1)),"")</f>
        <v>9.5299999999999994</v>
      </c>
      <c r="AH334" s="32">
        <f ca="1">IF(ROW(data!B334)&gt;fib+1,MAX(OFFSET(data!B334,0,0,-fib,1)),"")</f>
        <v>13.7</v>
      </c>
      <c r="AI334" s="32">
        <f t="shared" ca="1" si="111"/>
        <v>4.17</v>
      </c>
      <c r="AJ334" s="31">
        <f t="shared" ca="1" si="112"/>
        <v>10.514119999999998</v>
      </c>
      <c r="AK334" s="31">
        <f t="shared" ca="1" si="113"/>
        <v>11.12294</v>
      </c>
      <c r="AL334" s="31">
        <f t="shared" ca="1" si="114"/>
        <v>11.614999999999998</v>
      </c>
      <c r="AM334" s="31">
        <f t="shared" ca="1" si="115"/>
        <v>12.107059999999999</v>
      </c>
      <c r="AO334" s="32">
        <f t="shared" ca="1" si="122"/>
        <v>0</v>
      </c>
      <c r="AP334" s="32">
        <f t="shared" ca="1" si="123"/>
        <v>0.21475895298823811</v>
      </c>
      <c r="AQ334" s="32">
        <f t="shared" ca="1" si="124"/>
        <v>0</v>
      </c>
      <c r="AR334" s="32">
        <f t="shared" ca="1" si="125"/>
        <v>0.11000461132423478</v>
      </c>
    </row>
    <row r="335" spans="1:44">
      <c r="A335" s="10">
        <v>37385</v>
      </c>
      <c r="B335" s="11">
        <f ca="1">IF(ROW(data!B335)&gt;singleSMA,AVERAGE(OFFSET(data!B335,0,0,-singleSMA,1)),"")</f>
        <v>11.997599999999998</v>
      </c>
      <c r="C335" s="11" t="str">
        <f ca="1">IF(ROW(data!B333)&gt;singleSMA+2,IF(SIGN(data!B334-indicators!B334)&lt;&gt;SIGN(data!B333-indicators!B333),IF(SIGN(data!B334-indicators!B334)&gt;0,"BUY","SELL"),""),"")</f>
        <v/>
      </c>
      <c r="D335" s="11">
        <f ca="1">IF(ROW(data!B335)&gt;fastSMA,AVERAGE(OFFSET(data!B335,0,0,-fastSMA,1)),"")</f>
        <v>9.9899999999999984</v>
      </c>
      <c r="E335" s="11">
        <f ca="1">IF(ROW(data!B335)&gt;slowSMA,AVERAGE(OFFSET(data!B335,0,0,-slowSMA,1)),"")</f>
        <v>11.997599999999998</v>
      </c>
      <c r="F335" s="11" t="str">
        <f ca="1">IF(ROW(data!B335)&gt;MAX(fastSMA,slowSMA)+2,IF(SIGN(D334-E334)&lt;&gt;SIGN(D333-E333),IF(SIGN(D334-E334)&gt;0,"BUY","SELL"),""),"")</f>
        <v/>
      </c>
      <c r="G335" s="11"/>
      <c r="H335" s="11">
        <f>(data!B335/data!B334)-1</f>
        <v>1.4326647564469885E-2</v>
      </c>
      <c r="I335" s="11">
        <f t="shared" si="105"/>
        <v>1.4326647564469885E-2</v>
      </c>
      <c r="J335" s="11">
        <f t="shared" si="106"/>
        <v>0</v>
      </c>
      <c r="K335" s="11">
        <f ca="1">IF(ROW(data!B335)&gt;rsi+1,100-100/(1+AVERAGE(OFFSET(I335,0,0,-rsi,1))/AVERAGE(OFFSET(J335,0,0,-rsi,1))),"")</f>
        <v>54.945729832709844</v>
      </c>
      <c r="L335" s="11"/>
      <c r="M335" s="11">
        <f t="shared" si="107"/>
        <v>1.0143266475644699</v>
      </c>
      <c r="N335" s="11">
        <f t="shared" ca="1" si="108"/>
        <v>1.0280735721200389</v>
      </c>
      <c r="S335" s="13" t="str">
        <f ca="1">pricein</f>
        <v/>
      </c>
      <c r="T335" s="13" t="str">
        <f ca="1">priceout</f>
        <v/>
      </c>
      <c r="U335" s="16" t="str">
        <f t="shared" ca="1" si="109"/>
        <v/>
      </c>
      <c r="V335" s="16" t="str">
        <f t="shared" ca="1" si="116"/>
        <v/>
      </c>
      <c r="W335" s="16" t="str">
        <f t="shared" ca="1" si="117"/>
        <v/>
      </c>
      <c r="X335" s="16">
        <f t="shared" ca="1" si="118"/>
        <v>0.82320858598329871</v>
      </c>
      <c r="Y335" s="16"/>
      <c r="Z335" s="13" t="str">
        <f ca="1">priceincross</f>
        <v/>
      </c>
      <c r="AA335" s="13" t="str">
        <f ca="1">priceoutcross</f>
        <v/>
      </c>
      <c r="AB335" s="13" t="str">
        <f t="shared" ca="1" si="110"/>
        <v/>
      </c>
      <c r="AC335" s="13" t="str">
        <f t="shared" ca="1" si="119"/>
        <v/>
      </c>
      <c r="AD335" s="13" t="str">
        <f t="shared" ca="1" si="120"/>
        <v/>
      </c>
      <c r="AE335" s="13">
        <f t="shared" ca="1" si="121"/>
        <v>0.90089715826225325</v>
      </c>
      <c r="AG335" s="32">
        <f ca="1">IF(ROW(data!B335)&gt;fib+1,MIN(OFFSET(data!B335,0,0,-fib,1)),"")</f>
        <v>9.5299999999999994</v>
      </c>
      <c r="AH335" s="32">
        <f ca="1">IF(ROW(data!B335)&gt;fib+1,MAX(OFFSET(data!B335,0,0,-fib,1)),"")</f>
        <v>13.7</v>
      </c>
      <c r="AI335" s="32">
        <f t="shared" ca="1" si="111"/>
        <v>4.17</v>
      </c>
      <c r="AJ335" s="31">
        <f t="shared" ca="1" si="112"/>
        <v>10.514119999999998</v>
      </c>
      <c r="AK335" s="31">
        <f t="shared" ca="1" si="113"/>
        <v>11.12294</v>
      </c>
      <c r="AL335" s="31">
        <f t="shared" ca="1" si="114"/>
        <v>11.614999999999998</v>
      </c>
      <c r="AM335" s="31">
        <f t="shared" ca="1" si="115"/>
        <v>12.107059999999999</v>
      </c>
      <c r="AO335" s="32">
        <f t="shared" ca="1" si="122"/>
        <v>0</v>
      </c>
      <c r="AP335" s="32">
        <f t="shared" ca="1" si="123"/>
        <v>0.21475895298823811</v>
      </c>
      <c r="AQ335" s="32">
        <f t="shared" ca="1" si="124"/>
        <v>0</v>
      </c>
      <c r="AR335" s="32">
        <f t="shared" ca="1" si="125"/>
        <v>0.11000461132423478</v>
      </c>
    </row>
    <row r="336" spans="1:44">
      <c r="A336" s="10">
        <v>37386</v>
      </c>
      <c r="B336" s="11">
        <f ca="1">IF(ROW(data!B336)&gt;singleSMA,AVERAGE(OFFSET(data!B336,0,0,-singleSMA,1)),"")</f>
        <v>11.968499999999999</v>
      </c>
      <c r="C336" s="11" t="str">
        <f ca="1">IF(ROW(data!B334)&gt;singleSMA+2,IF(SIGN(data!B335-indicators!B335)&lt;&gt;SIGN(data!B334-indicators!B334),IF(SIGN(data!B335-indicators!B335)&gt;0,"BUY","SELL"),""),"")</f>
        <v/>
      </c>
      <c r="D336" s="11">
        <f ca="1">IF(ROW(data!B336)&gt;fastSMA,AVERAGE(OFFSET(data!B336,0,0,-fastSMA,1)),"")</f>
        <v>10.023999999999999</v>
      </c>
      <c r="E336" s="11">
        <f ca="1">IF(ROW(data!B336)&gt;slowSMA,AVERAGE(OFFSET(data!B336,0,0,-slowSMA,1)),"")</f>
        <v>11.968499999999999</v>
      </c>
      <c r="F336" s="11" t="str">
        <f ca="1">IF(ROW(data!B336)&gt;MAX(fastSMA,slowSMA)+2,IF(SIGN(D335-E335)&lt;&gt;SIGN(D334-E334),IF(SIGN(D335-E335)&gt;0,"BUY","SELL"),""),"")</f>
        <v/>
      </c>
      <c r="G336" s="11"/>
      <c r="H336" s="11">
        <f>(data!B336/data!B335)-1</f>
        <v>9.4161958568739212E-3</v>
      </c>
      <c r="I336" s="11">
        <f t="shared" si="105"/>
        <v>9.4161958568739212E-3</v>
      </c>
      <c r="J336" s="11">
        <f t="shared" si="106"/>
        <v>0</v>
      </c>
      <c r="K336" s="11">
        <f ca="1">IF(ROW(data!B336)&gt;rsi+1,100-100/(1+AVERAGE(OFFSET(I336,0,0,-rsi,1))/AVERAGE(OFFSET(J336,0,0,-rsi,1))),"")</f>
        <v>61.290655187941312</v>
      </c>
      <c r="L336" s="11"/>
      <c r="M336" s="11">
        <f t="shared" si="107"/>
        <v>1.0094161958568739</v>
      </c>
      <c r="N336" s="11">
        <f t="shared" ca="1" si="108"/>
        <v>1.067729083665339</v>
      </c>
      <c r="S336" s="13" t="str">
        <f ca="1">pricein</f>
        <v/>
      </c>
      <c r="T336" s="13" t="str">
        <f ca="1">priceout</f>
        <v/>
      </c>
      <c r="U336" s="16" t="str">
        <f t="shared" ca="1" si="109"/>
        <v/>
      </c>
      <c r="V336" s="16" t="str">
        <f t="shared" ca="1" si="116"/>
        <v/>
      </c>
      <c r="W336" s="16" t="str">
        <f t="shared" ca="1" si="117"/>
        <v/>
      </c>
      <c r="X336" s="16">
        <f t="shared" ca="1" si="118"/>
        <v>0.82320858598329871</v>
      </c>
      <c r="Y336" s="16"/>
      <c r="Z336" s="13" t="str">
        <f ca="1">priceincross</f>
        <v/>
      </c>
      <c r="AA336" s="13" t="str">
        <f ca="1">priceoutcross</f>
        <v/>
      </c>
      <c r="AB336" s="13" t="str">
        <f t="shared" ca="1" si="110"/>
        <v/>
      </c>
      <c r="AC336" s="13" t="str">
        <f t="shared" ca="1" si="119"/>
        <v/>
      </c>
      <c r="AD336" s="13" t="str">
        <f t="shared" ca="1" si="120"/>
        <v/>
      </c>
      <c r="AE336" s="13">
        <f t="shared" ca="1" si="121"/>
        <v>0.90089715826225325</v>
      </c>
      <c r="AG336" s="32">
        <f ca="1">IF(ROW(data!B336)&gt;fib+1,MIN(OFFSET(data!B336,0,0,-fib,1)),"")</f>
        <v>9.5299999999999994</v>
      </c>
      <c r="AH336" s="32">
        <f ca="1">IF(ROW(data!B336)&gt;fib+1,MAX(OFFSET(data!B336,0,0,-fib,1)),"")</f>
        <v>13.7</v>
      </c>
      <c r="AI336" s="32">
        <f t="shared" ca="1" si="111"/>
        <v>4.17</v>
      </c>
      <c r="AJ336" s="31">
        <f t="shared" ca="1" si="112"/>
        <v>10.514119999999998</v>
      </c>
      <c r="AK336" s="31">
        <f t="shared" ca="1" si="113"/>
        <v>11.12294</v>
      </c>
      <c r="AL336" s="31">
        <f t="shared" ca="1" si="114"/>
        <v>11.614999999999998</v>
      </c>
      <c r="AM336" s="31">
        <f t="shared" ca="1" si="115"/>
        <v>12.107059999999999</v>
      </c>
      <c r="AO336" s="32">
        <f t="shared" ca="1" si="122"/>
        <v>0</v>
      </c>
      <c r="AP336" s="32">
        <f t="shared" ca="1" si="123"/>
        <v>0.21475895298823811</v>
      </c>
      <c r="AQ336" s="32">
        <f t="shared" ca="1" si="124"/>
        <v>0</v>
      </c>
      <c r="AR336" s="32">
        <f t="shared" ca="1" si="125"/>
        <v>0.11000461132423478</v>
      </c>
    </row>
    <row r="337" spans="1:44">
      <c r="A337" s="10">
        <v>37389</v>
      </c>
      <c r="B337" s="11">
        <f ca="1">IF(ROW(data!B337)&gt;singleSMA,AVERAGE(OFFSET(data!B337,0,0,-singleSMA,1)),"")</f>
        <v>11.940500000000002</v>
      </c>
      <c r="C337" s="11" t="str">
        <f ca="1">IF(ROW(data!B335)&gt;singleSMA+2,IF(SIGN(data!B336-indicators!B336)&lt;&gt;SIGN(data!B335-indicators!B335),IF(SIGN(data!B336-indicators!B336)&gt;0,"BUY","SELL"),""),"")</f>
        <v/>
      </c>
      <c r="D337" s="11">
        <f ca="1">IF(ROW(data!B337)&gt;fastSMA,AVERAGE(OFFSET(data!B337,0,0,-fastSMA,1)),"")</f>
        <v>10.056999999999999</v>
      </c>
      <c r="E337" s="11">
        <f ca="1">IF(ROW(data!B337)&gt;slowSMA,AVERAGE(OFFSET(data!B337,0,0,-slowSMA,1)),"")</f>
        <v>11.940500000000002</v>
      </c>
      <c r="F337" s="11" t="str">
        <f ca="1">IF(ROW(data!B337)&gt;MAX(fastSMA,slowSMA)+2,IF(SIGN(D336-E336)&lt;&gt;SIGN(D335-E335),IF(SIGN(D336-E336)&gt;0,"BUY","SELL"),""),"")</f>
        <v/>
      </c>
      <c r="G337" s="11"/>
      <c r="H337" s="11">
        <f>(data!B337/data!B336)-1</f>
        <v>1.585820895522394E-2</v>
      </c>
      <c r="I337" s="11">
        <f t="shared" si="105"/>
        <v>1.585820895522394E-2</v>
      </c>
      <c r="J337" s="11">
        <f t="shared" si="106"/>
        <v>0</v>
      </c>
      <c r="K337" s="11">
        <f ca="1">IF(ROW(data!B337)&gt;rsi+1,100-100/(1+AVERAGE(OFFSET(I337,0,0,-rsi,1))/AVERAGE(OFFSET(J337,0,0,-rsi,1))),"")</f>
        <v>60.9039384260359</v>
      </c>
      <c r="L337" s="11"/>
      <c r="M337" s="11">
        <f t="shared" si="107"/>
        <v>1.0158582089552239</v>
      </c>
      <c r="N337" s="11">
        <f t="shared" ca="1" si="108"/>
        <v>1.064516129032258</v>
      </c>
      <c r="S337" s="13" t="str">
        <f ca="1">pricein</f>
        <v/>
      </c>
      <c r="T337" s="13" t="str">
        <f ca="1">priceout</f>
        <v/>
      </c>
      <c r="U337" s="16" t="str">
        <f t="shared" ca="1" si="109"/>
        <v/>
      </c>
      <c r="V337" s="16" t="str">
        <f t="shared" ca="1" si="116"/>
        <v/>
      </c>
      <c r="W337" s="16" t="str">
        <f t="shared" ca="1" si="117"/>
        <v/>
      </c>
      <c r="X337" s="16">
        <f t="shared" ca="1" si="118"/>
        <v>0.82320858598329871</v>
      </c>
      <c r="Y337" s="16"/>
      <c r="Z337" s="13" t="str">
        <f ca="1">priceincross</f>
        <v/>
      </c>
      <c r="AA337" s="13" t="str">
        <f ca="1">priceoutcross</f>
        <v/>
      </c>
      <c r="AB337" s="13" t="str">
        <f t="shared" ca="1" si="110"/>
        <v/>
      </c>
      <c r="AC337" s="13" t="str">
        <f t="shared" ca="1" si="119"/>
        <v/>
      </c>
      <c r="AD337" s="13" t="str">
        <f t="shared" ca="1" si="120"/>
        <v/>
      </c>
      <c r="AE337" s="13">
        <f t="shared" ca="1" si="121"/>
        <v>0.90089715826225325</v>
      </c>
      <c r="AG337" s="32">
        <f ca="1">IF(ROW(data!B337)&gt;fib+1,MIN(OFFSET(data!B337,0,0,-fib,1)),"")</f>
        <v>9.5299999999999994</v>
      </c>
      <c r="AH337" s="32">
        <f ca="1">IF(ROW(data!B337)&gt;fib+1,MAX(OFFSET(data!B337,0,0,-fib,1)),"")</f>
        <v>13.7</v>
      </c>
      <c r="AI337" s="32">
        <f t="shared" ca="1" si="111"/>
        <v>4.17</v>
      </c>
      <c r="AJ337" s="31">
        <f t="shared" ca="1" si="112"/>
        <v>10.514119999999998</v>
      </c>
      <c r="AK337" s="31">
        <f t="shared" ca="1" si="113"/>
        <v>11.12294</v>
      </c>
      <c r="AL337" s="31">
        <f t="shared" ca="1" si="114"/>
        <v>11.614999999999998</v>
      </c>
      <c r="AM337" s="31">
        <f t="shared" ca="1" si="115"/>
        <v>12.107059999999999</v>
      </c>
      <c r="AO337" s="32">
        <f t="shared" ca="1" si="122"/>
        <v>0</v>
      </c>
      <c r="AP337" s="32">
        <f t="shared" ca="1" si="123"/>
        <v>0.21475895298823811</v>
      </c>
      <c r="AQ337" s="32">
        <f t="shared" ca="1" si="124"/>
        <v>0</v>
      </c>
      <c r="AR337" s="32">
        <f t="shared" ca="1" si="125"/>
        <v>0.11000461132423478</v>
      </c>
    </row>
    <row r="338" spans="1:44">
      <c r="A338" s="10">
        <v>37390</v>
      </c>
      <c r="B338" s="11">
        <f ca="1">IF(ROW(data!B338)&gt;singleSMA,AVERAGE(OFFSET(data!B338,0,0,-singleSMA,1)),"")</f>
        <v>11.915600000000001</v>
      </c>
      <c r="C338" s="11" t="str">
        <f ca="1">IF(ROW(data!B336)&gt;singleSMA+2,IF(SIGN(data!B337-indicators!B337)&lt;&gt;SIGN(data!B336-indicators!B336),IF(SIGN(data!B337-indicators!B337)&gt;0,"BUY","SELL"),""),"")</f>
        <v/>
      </c>
      <c r="D338" s="11">
        <f ca="1">IF(ROW(data!B338)&gt;fastSMA,AVERAGE(OFFSET(data!B338,0,0,-fastSMA,1)),"")</f>
        <v>10.1205</v>
      </c>
      <c r="E338" s="11">
        <f ca="1">IF(ROW(data!B338)&gt;slowSMA,AVERAGE(OFFSET(data!B338,0,0,-slowSMA,1)),"")</f>
        <v>11.915600000000001</v>
      </c>
      <c r="F338" s="11" t="str">
        <f ca="1">IF(ROW(data!B338)&gt;MAX(fastSMA,slowSMA)+2,IF(SIGN(D337-E337)&lt;&gt;SIGN(D336-E336),IF(SIGN(D337-E337)&gt;0,"BUY","SELL"),""),"")</f>
        <v/>
      </c>
      <c r="G338" s="11"/>
      <c r="H338" s="11">
        <f>(data!B338/data!B337)-1</f>
        <v>2.9384756657483857E-2</v>
      </c>
      <c r="I338" s="11">
        <f t="shared" si="105"/>
        <v>2.9384756657483857E-2</v>
      </c>
      <c r="J338" s="11">
        <f t="shared" si="106"/>
        <v>0</v>
      </c>
      <c r="K338" s="11">
        <f ca="1">IF(ROW(data!B338)&gt;rsi+1,100-100/(1+AVERAGE(OFFSET(I338,0,0,-rsi,1))/AVERAGE(OFFSET(J338,0,0,-rsi,1))),"")</f>
        <v>70.241108135266273</v>
      </c>
      <c r="L338" s="11"/>
      <c r="M338" s="11">
        <f t="shared" si="107"/>
        <v>1.0293847566574839</v>
      </c>
      <c r="N338" s="11">
        <f t="shared" ca="1" si="108"/>
        <v>1.1277665995975863</v>
      </c>
      <c r="S338" s="13" t="str">
        <f ca="1">pricein</f>
        <v/>
      </c>
      <c r="T338" s="13" t="str">
        <f ca="1">priceout</f>
        <v/>
      </c>
      <c r="U338" s="16" t="str">
        <f t="shared" ca="1" si="109"/>
        <v/>
      </c>
      <c r="V338" s="16" t="str">
        <f t="shared" ca="1" si="116"/>
        <v/>
      </c>
      <c r="W338" s="16" t="str">
        <f t="shared" ca="1" si="117"/>
        <v/>
      </c>
      <c r="X338" s="16">
        <f t="shared" ca="1" si="118"/>
        <v>0.82320858598329871</v>
      </c>
      <c r="Y338" s="16"/>
      <c r="Z338" s="13" t="str">
        <f ca="1">priceincross</f>
        <v/>
      </c>
      <c r="AA338" s="13" t="str">
        <f ca="1">priceoutcross</f>
        <v/>
      </c>
      <c r="AB338" s="13" t="str">
        <f t="shared" ca="1" si="110"/>
        <v/>
      </c>
      <c r="AC338" s="13" t="str">
        <f t="shared" ca="1" si="119"/>
        <v/>
      </c>
      <c r="AD338" s="13" t="str">
        <f t="shared" ca="1" si="120"/>
        <v/>
      </c>
      <c r="AE338" s="13">
        <f t="shared" ca="1" si="121"/>
        <v>0.90089715826225325</v>
      </c>
      <c r="AG338" s="32">
        <f ca="1">IF(ROW(data!B338)&gt;fib+1,MIN(OFFSET(data!B338,0,0,-fib,1)),"")</f>
        <v>9.5299999999999994</v>
      </c>
      <c r="AH338" s="32">
        <f ca="1">IF(ROW(data!B338)&gt;fib+1,MAX(OFFSET(data!B338,0,0,-fib,1)),"")</f>
        <v>13.43</v>
      </c>
      <c r="AI338" s="32">
        <f t="shared" ca="1" si="111"/>
        <v>3.9000000000000004</v>
      </c>
      <c r="AJ338" s="31">
        <f t="shared" ca="1" si="112"/>
        <v>10.4504</v>
      </c>
      <c r="AK338" s="31">
        <f t="shared" ca="1" si="113"/>
        <v>11.0198</v>
      </c>
      <c r="AL338" s="31">
        <f t="shared" ca="1" si="114"/>
        <v>11.48</v>
      </c>
      <c r="AM338" s="31">
        <f t="shared" ca="1" si="115"/>
        <v>11.940199999999999</v>
      </c>
      <c r="AO338" s="32">
        <f t="shared" ca="1" si="122"/>
        <v>0</v>
      </c>
      <c r="AP338" s="32">
        <f t="shared" ca="1" si="123"/>
        <v>0.21475895298823811</v>
      </c>
      <c r="AQ338" s="32">
        <f t="shared" ca="1" si="124"/>
        <v>0</v>
      </c>
      <c r="AR338" s="32">
        <f t="shared" ca="1" si="125"/>
        <v>0.11000461132423478</v>
      </c>
    </row>
    <row r="339" spans="1:44">
      <c r="A339" s="10">
        <v>37391</v>
      </c>
      <c r="B339" s="11">
        <f ca="1">IF(ROW(data!B339)&gt;singleSMA,AVERAGE(OFFSET(data!B339,0,0,-singleSMA,1)),"")</f>
        <v>11.893700000000003</v>
      </c>
      <c r="C339" s="11" t="str">
        <f ca="1">IF(ROW(data!B337)&gt;singleSMA+2,IF(SIGN(data!B338-indicators!B338)&lt;&gt;SIGN(data!B337-indicators!B337),IF(SIGN(data!B338-indicators!B338)&gt;0,"BUY","SELL"),""),"")</f>
        <v/>
      </c>
      <c r="D339" s="11">
        <f ca="1">IF(ROW(data!B339)&gt;fastSMA,AVERAGE(OFFSET(data!B339,0,0,-fastSMA,1)),"")</f>
        <v>10.183</v>
      </c>
      <c r="E339" s="11">
        <f ca="1">IF(ROW(data!B339)&gt;slowSMA,AVERAGE(OFFSET(data!B339,0,0,-slowSMA,1)),"")</f>
        <v>11.893700000000003</v>
      </c>
      <c r="F339" s="11" t="str">
        <f ca="1">IF(ROW(data!B339)&gt;MAX(fastSMA,slowSMA)+2,IF(SIGN(D338-E338)&lt;&gt;SIGN(D337-E337),IF(SIGN(D338-E338)&gt;0,"BUY","SELL"),""),"")</f>
        <v/>
      </c>
      <c r="G339" s="11"/>
      <c r="H339" s="11">
        <f>(data!B339/data!B338)-1</f>
        <v>-1.784121320249854E-3</v>
      </c>
      <c r="I339" s="11">
        <f t="shared" si="105"/>
        <v>0</v>
      </c>
      <c r="J339" s="11">
        <f t="shared" si="106"/>
        <v>1.784121320249854E-3</v>
      </c>
      <c r="K339" s="11">
        <f ca="1">IF(ROW(data!B339)&gt;rsi+1,100-100/(1+AVERAGE(OFFSET(I339,0,0,-rsi,1))/AVERAGE(OFFSET(J339,0,0,-rsi,1))),"")</f>
        <v>69.836500590649337</v>
      </c>
      <c r="L339" s="11"/>
      <c r="M339" s="11">
        <f t="shared" si="107"/>
        <v>0.99821587867975015</v>
      </c>
      <c r="N339" s="11">
        <f t="shared" ca="1" si="108"/>
        <v>1.1257545271629785</v>
      </c>
      <c r="S339" s="13" t="str">
        <f ca="1">pricein</f>
        <v/>
      </c>
      <c r="T339" s="13" t="str">
        <f ca="1">priceout</f>
        <v/>
      </c>
      <c r="U339" s="16" t="str">
        <f t="shared" ca="1" si="109"/>
        <v/>
      </c>
      <c r="V339" s="16" t="str">
        <f t="shared" ca="1" si="116"/>
        <v/>
      </c>
      <c r="W339" s="16" t="str">
        <f t="shared" ca="1" si="117"/>
        <v/>
      </c>
      <c r="X339" s="16">
        <f t="shared" ca="1" si="118"/>
        <v>0.82320858598329871</v>
      </c>
      <c r="Y339" s="16"/>
      <c r="Z339" s="13" t="str">
        <f ca="1">priceincross</f>
        <v/>
      </c>
      <c r="AA339" s="13" t="str">
        <f ca="1">priceoutcross</f>
        <v/>
      </c>
      <c r="AB339" s="13" t="str">
        <f t="shared" ca="1" si="110"/>
        <v/>
      </c>
      <c r="AC339" s="13" t="str">
        <f t="shared" ca="1" si="119"/>
        <v/>
      </c>
      <c r="AD339" s="13" t="str">
        <f t="shared" ca="1" si="120"/>
        <v/>
      </c>
      <c r="AE339" s="13">
        <f t="shared" ca="1" si="121"/>
        <v>0.90089715826225325</v>
      </c>
      <c r="AG339" s="32">
        <f ca="1">IF(ROW(data!B339)&gt;fib+1,MIN(OFFSET(data!B339,0,0,-fib,1)),"")</f>
        <v>9.5299999999999994</v>
      </c>
      <c r="AH339" s="32">
        <f ca="1">IF(ROW(data!B339)&gt;fib+1,MAX(OFFSET(data!B339,0,0,-fib,1)),"")</f>
        <v>13.43</v>
      </c>
      <c r="AI339" s="32">
        <f t="shared" ca="1" si="111"/>
        <v>3.9000000000000004</v>
      </c>
      <c r="AJ339" s="31">
        <f t="shared" ca="1" si="112"/>
        <v>10.4504</v>
      </c>
      <c r="AK339" s="31">
        <f t="shared" ca="1" si="113"/>
        <v>11.0198</v>
      </c>
      <c r="AL339" s="31">
        <f t="shared" ca="1" si="114"/>
        <v>11.48</v>
      </c>
      <c r="AM339" s="31">
        <f t="shared" ca="1" si="115"/>
        <v>11.940199999999999</v>
      </c>
      <c r="AO339" s="32">
        <f t="shared" ca="1" si="122"/>
        <v>0</v>
      </c>
      <c r="AP339" s="32">
        <f t="shared" ca="1" si="123"/>
        <v>0.21475895298823811</v>
      </c>
      <c r="AQ339" s="32">
        <f t="shared" ca="1" si="124"/>
        <v>0</v>
      </c>
      <c r="AR339" s="32">
        <f t="shared" ca="1" si="125"/>
        <v>0.11000461132423478</v>
      </c>
    </row>
    <row r="340" spans="1:44">
      <c r="A340" s="10">
        <v>37392</v>
      </c>
      <c r="B340" s="11">
        <f ca="1">IF(ROW(data!B340)&gt;singleSMA,AVERAGE(OFFSET(data!B340,0,0,-singleSMA,1)),"")</f>
        <v>11.872500000000004</v>
      </c>
      <c r="C340" s="11" t="str">
        <f ca="1">IF(ROW(data!B338)&gt;singleSMA+2,IF(SIGN(data!B339-indicators!B339)&lt;&gt;SIGN(data!B338-indicators!B338),IF(SIGN(data!B339-indicators!B339)&gt;0,"BUY","SELL"),""),"")</f>
        <v/>
      </c>
      <c r="D340" s="11">
        <f ca="1">IF(ROW(data!B340)&gt;fastSMA,AVERAGE(OFFSET(data!B340,0,0,-fastSMA,1)),"")</f>
        <v>10.256500000000001</v>
      </c>
      <c r="E340" s="11">
        <f ca="1">IF(ROW(data!B340)&gt;slowSMA,AVERAGE(OFFSET(data!B340,0,0,-slowSMA,1)),"")</f>
        <v>11.872500000000004</v>
      </c>
      <c r="F340" s="11" t="str">
        <f ca="1">IF(ROW(data!B340)&gt;MAX(fastSMA,slowSMA)+2,IF(SIGN(D339-E339)&lt;&gt;SIGN(D338-E338),IF(SIGN(D339-E339)&gt;0,"BUY","SELL"),""),"")</f>
        <v/>
      </c>
      <c r="G340" s="11"/>
      <c r="H340" s="11">
        <f>(data!B340/data!B339)-1</f>
        <v>1.072386058981234E-2</v>
      </c>
      <c r="I340" s="11">
        <f t="shared" si="105"/>
        <v>1.072386058981234E-2</v>
      </c>
      <c r="J340" s="11">
        <f t="shared" si="106"/>
        <v>0</v>
      </c>
      <c r="K340" s="11">
        <f ca="1">IF(ROW(data!B340)&gt;rsi+1,100-100/(1+AVERAGE(OFFSET(I340,0,0,-rsi,1))/AVERAGE(OFFSET(J340,0,0,-rsi,1))),"")</f>
        <v>73.14215364234947</v>
      </c>
      <c r="L340" s="11"/>
      <c r="M340" s="11">
        <f t="shared" si="107"/>
        <v>1.0107238605898123</v>
      </c>
      <c r="N340" s="11">
        <f t="shared" ca="1" si="108"/>
        <v>1.1493902439024395</v>
      </c>
      <c r="S340" s="13" t="str">
        <f ca="1">pricein</f>
        <v/>
      </c>
      <c r="T340" s="13" t="str">
        <f ca="1">priceout</f>
        <v/>
      </c>
      <c r="U340" s="16" t="str">
        <f t="shared" ca="1" si="109"/>
        <v/>
      </c>
      <c r="V340" s="16" t="str">
        <f t="shared" ca="1" si="116"/>
        <v/>
      </c>
      <c r="W340" s="16" t="str">
        <f t="shared" ca="1" si="117"/>
        <v/>
      </c>
      <c r="X340" s="16">
        <f t="shared" ca="1" si="118"/>
        <v>0.82320858598329871</v>
      </c>
      <c r="Y340" s="16"/>
      <c r="Z340" s="13" t="str">
        <f ca="1">priceincross</f>
        <v/>
      </c>
      <c r="AA340" s="13" t="str">
        <f ca="1">priceoutcross</f>
        <v/>
      </c>
      <c r="AB340" s="13" t="str">
        <f t="shared" ca="1" si="110"/>
        <v/>
      </c>
      <c r="AC340" s="13" t="str">
        <f t="shared" ca="1" si="119"/>
        <v/>
      </c>
      <c r="AD340" s="13" t="str">
        <f t="shared" ca="1" si="120"/>
        <v/>
      </c>
      <c r="AE340" s="13">
        <f t="shared" ca="1" si="121"/>
        <v>0.90089715826225325</v>
      </c>
      <c r="AG340" s="32">
        <f ca="1">IF(ROW(data!B340)&gt;fib+1,MIN(OFFSET(data!B340,0,0,-fib,1)),"")</f>
        <v>9.5299999999999994</v>
      </c>
      <c r="AH340" s="32">
        <f ca="1">IF(ROW(data!B340)&gt;fib+1,MAX(OFFSET(data!B340,0,0,-fib,1)),"")</f>
        <v>13.38</v>
      </c>
      <c r="AI340" s="32">
        <f t="shared" ca="1" si="111"/>
        <v>3.8500000000000014</v>
      </c>
      <c r="AJ340" s="31">
        <f t="shared" ca="1" si="112"/>
        <v>10.438599999999999</v>
      </c>
      <c r="AK340" s="31">
        <f t="shared" ca="1" si="113"/>
        <v>11.0007</v>
      </c>
      <c r="AL340" s="31">
        <f t="shared" ca="1" si="114"/>
        <v>11.455</v>
      </c>
      <c r="AM340" s="31">
        <f t="shared" ca="1" si="115"/>
        <v>11.9093</v>
      </c>
      <c r="AO340" s="32">
        <f t="shared" ca="1" si="122"/>
        <v>0</v>
      </c>
      <c r="AP340" s="32">
        <f t="shared" ca="1" si="123"/>
        <v>0.21475895298823811</v>
      </c>
      <c r="AQ340" s="32">
        <f t="shared" ca="1" si="124"/>
        <v>0</v>
      </c>
      <c r="AR340" s="32">
        <f t="shared" ca="1" si="125"/>
        <v>0.11000461132423478</v>
      </c>
    </row>
    <row r="341" spans="1:44">
      <c r="A341" s="10">
        <v>37393</v>
      </c>
      <c r="B341" s="11">
        <f ca="1">IF(ROW(data!B341)&gt;singleSMA,AVERAGE(OFFSET(data!B341,0,0,-singleSMA,1)),"")</f>
        <v>11.857500000000002</v>
      </c>
      <c r="C341" s="11" t="str">
        <f ca="1">IF(ROW(data!B339)&gt;singleSMA+2,IF(SIGN(data!B340-indicators!B340)&lt;&gt;SIGN(data!B339-indicators!B339),IF(SIGN(data!B340-indicators!B340)&gt;0,"BUY","SELL"),""),"")</f>
        <v/>
      </c>
      <c r="D341" s="11">
        <f ca="1">IF(ROW(data!B341)&gt;fastSMA,AVERAGE(OFFSET(data!B341,0,0,-fastSMA,1)),"")</f>
        <v>10.358000000000001</v>
      </c>
      <c r="E341" s="11">
        <f ca="1">IF(ROW(data!B341)&gt;slowSMA,AVERAGE(OFFSET(data!B341,0,0,-slowSMA,1)),"")</f>
        <v>11.857500000000002</v>
      </c>
      <c r="F341" s="11" t="str">
        <f ca="1">IF(ROW(data!B341)&gt;MAX(fastSMA,slowSMA)+2,IF(SIGN(D340-E340)&lt;&gt;SIGN(D339-E339),IF(SIGN(D340-E340)&gt;0,"BUY","SELL"),""),"")</f>
        <v/>
      </c>
      <c r="G341" s="11"/>
      <c r="H341" s="11">
        <f>(data!B341/data!B340)-1</f>
        <v>2.2104332449160102E-2</v>
      </c>
      <c r="I341" s="11">
        <f t="shared" si="105"/>
        <v>2.2104332449160102E-2</v>
      </c>
      <c r="J341" s="11">
        <f t="shared" si="106"/>
        <v>0</v>
      </c>
      <c r="K341" s="11">
        <f ca="1">IF(ROW(data!B341)&gt;rsi+1,100-100/(1+AVERAGE(OFFSET(I341,0,0,-rsi,1))/AVERAGE(OFFSET(J341,0,0,-rsi,1))),"")</f>
        <v>82.770128170012185</v>
      </c>
      <c r="L341" s="11"/>
      <c r="M341" s="11">
        <f t="shared" si="107"/>
        <v>1.0221043324491601</v>
      </c>
      <c r="N341" s="11">
        <f t="shared" ca="1" si="108"/>
        <v>1.2130115424973775</v>
      </c>
      <c r="S341" s="13" t="str">
        <f ca="1">pricein</f>
        <v/>
      </c>
      <c r="T341" s="13" t="str">
        <f ca="1">priceout</f>
        <v/>
      </c>
      <c r="U341" s="16" t="str">
        <f t="shared" ca="1" si="109"/>
        <v/>
      </c>
      <c r="V341" s="16" t="str">
        <f t="shared" ca="1" si="116"/>
        <v/>
      </c>
      <c r="W341" s="16" t="str">
        <f t="shared" ca="1" si="117"/>
        <v/>
      </c>
      <c r="X341" s="16">
        <f t="shared" ca="1" si="118"/>
        <v>0.82320858598329871</v>
      </c>
      <c r="Y341" s="16"/>
      <c r="Z341" s="13" t="str">
        <f ca="1">priceincross</f>
        <v/>
      </c>
      <c r="AA341" s="13" t="str">
        <f ca="1">priceoutcross</f>
        <v/>
      </c>
      <c r="AB341" s="13" t="str">
        <f t="shared" ca="1" si="110"/>
        <v/>
      </c>
      <c r="AC341" s="13" t="str">
        <f t="shared" ca="1" si="119"/>
        <v/>
      </c>
      <c r="AD341" s="13" t="str">
        <f t="shared" ca="1" si="120"/>
        <v/>
      </c>
      <c r="AE341" s="13">
        <f t="shared" ca="1" si="121"/>
        <v>0.90089715826225325</v>
      </c>
      <c r="AG341" s="32">
        <f ca="1">IF(ROW(data!B341)&gt;fib+1,MIN(OFFSET(data!B341,0,0,-fib,1)),"")</f>
        <v>9.5299999999999994</v>
      </c>
      <c r="AH341" s="32">
        <f ca="1">IF(ROW(data!B341)&gt;fib+1,MAX(OFFSET(data!B341,0,0,-fib,1)),"")</f>
        <v>13.38</v>
      </c>
      <c r="AI341" s="32">
        <f t="shared" ca="1" si="111"/>
        <v>3.8500000000000014</v>
      </c>
      <c r="AJ341" s="31">
        <f t="shared" ca="1" si="112"/>
        <v>10.438599999999999</v>
      </c>
      <c r="AK341" s="31">
        <f t="shared" ca="1" si="113"/>
        <v>11.0007</v>
      </c>
      <c r="AL341" s="31">
        <f t="shared" ca="1" si="114"/>
        <v>11.455</v>
      </c>
      <c r="AM341" s="31">
        <f t="shared" ca="1" si="115"/>
        <v>11.9093</v>
      </c>
      <c r="AO341" s="32">
        <f t="shared" ca="1" si="122"/>
        <v>0</v>
      </c>
      <c r="AP341" s="32">
        <f t="shared" ca="1" si="123"/>
        <v>0.21475895298823811</v>
      </c>
      <c r="AQ341" s="32">
        <f t="shared" ca="1" si="124"/>
        <v>0</v>
      </c>
      <c r="AR341" s="32">
        <f t="shared" ca="1" si="125"/>
        <v>0.11000461132423478</v>
      </c>
    </row>
    <row r="342" spans="1:44">
      <c r="A342" s="10">
        <v>37396</v>
      </c>
      <c r="B342" s="11">
        <f ca="1">IF(ROW(data!B342)&gt;singleSMA,AVERAGE(OFFSET(data!B342,0,0,-singleSMA,1)),"")</f>
        <v>11.845700000000001</v>
      </c>
      <c r="C342" s="11" t="str">
        <f ca="1">IF(ROW(data!B340)&gt;singleSMA+2,IF(SIGN(data!B341-indicators!B341)&lt;&gt;SIGN(data!B340-indicators!B340),IF(SIGN(data!B341-indicators!B341)&gt;0,"BUY","SELL"),""),"")</f>
        <v/>
      </c>
      <c r="D342" s="11">
        <f ca="1">IF(ROW(data!B342)&gt;fastSMA,AVERAGE(OFFSET(data!B342,0,0,-fastSMA,1)),"")</f>
        <v>10.461999999999998</v>
      </c>
      <c r="E342" s="11">
        <f ca="1">IF(ROW(data!B342)&gt;slowSMA,AVERAGE(OFFSET(data!B342,0,0,-slowSMA,1)),"")</f>
        <v>11.845700000000001</v>
      </c>
      <c r="F342" s="11" t="str">
        <f ca="1">IF(ROW(data!B342)&gt;MAX(fastSMA,slowSMA)+2,IF(SIGN(D341-E341)&lt;&gt;SIGN(D340-E340),IF(SIGN(D341-E341)&gt;0,"BUY","SELL"),""),"")</f>
        <v/>
      </c>
      <c r="G342" s="11"/>
      <c r="H342" s="11">
        <f>(data!B342/data!B341)-1</f>
        <v>4.325259515570945E-3</v>
      </c>
      <c r="I342" s="11">
        <f t="shared" si="105"/>
        <v>4.325259515570945E-3</v>
      </c>
      <c r="J342" s="11">
        <f t="shared" si="106"/>
        <v>0</v>
      </c>
      <c r="K342" s="11">
        <f ca="1">IF(ROW(data!B342)&gt;rsi+1,100-100/(1+AVERAGE(OFFSET(I342,0,0,-rsi,1))/AVERAGE(OFFSET(J342,0,0,-rsi,1))),"")</f>
        <v>83.014213615237495</v>
      </c>
      <c r="L342" s="11"/>
      <c r="M342" s="11">
        <f t="shared" si="107"/>
        <v>1.0043252595155709</v>
      </c>
      <c r="N342" s="11">
        <f t="shared" ca="1" si="108"/>
        <v>1.2182581322140618</v>
      </c>
      <c r="S342" s="13" t="str">
        <f ca="1">pricein</f>
        <v/>
      </c>
      <c r="T342" s="13" t="str">
        <f ca="1">priceout</f>
        <v/>
      </c>
      <c r="U342" s="16" t="str">
        <f t="shared" ca="1" si="109"/>
        <v/>
      </c>
      <c r="V342" s="16" t="str">
        <f t="shared" ca="1" si="116"/>
        <v/>
      </c>
      <c r="W342" s="16" t="str">
        <f t="shared" ca="1" si="117"/>
        <v/>
      </c>
      <c r="X342" s="16">
        <f t="shared" ca="1" si="118"/>
        <v>0.82320858598329871</v>
      </c>
      <c r="Y342" s="16"/>
      <c r="Z342" s="13" t="str">
        <f ca="1">priceincross</f>
        <v/>
      </c>
      <c r="AA342" s="13" t="str">
        <f ca="1">priceoutcross</f>
        <v/>
      </c>
      <c r="AB342" s="13" t="str">
        <f t="shared" ca="1" si="110"/>
        <v/>
      </c>
      <c r="AC342" s="13" t="str">
        <f t="shared" ca="1" si="119"/>
        <v/>
      </c>
      <c r="AD342" s="13" t="str">
        <f t="shared" ca="1" si="120"/>
        <v/>
      </c>
      <c r="AE342" s="13">
        <f t="shared" ca="1" si="121"/>
        <v>0.90089715826225325</v>
      </c>
      <c r="AG342" s="32">
        <f ca="1">IF(ROW(data!B342)&gt;fib+1,MIN(OFFSET(data!B342,0,0,-fib,1)),"")</f>
        <v>9.5299999999999994</v>
      </c>
      <c r="AH342" s="32">
        <f ca="1">IF(ROW(data!B342)&gt;fib+1,MAX(OFFSET(data!B342,0,0,-fib,1)),"")</f>
        <v>13.38</v>
      </c>
      <c r="AI342" s="32">
        <f t="shared" ca="1" si="111"/>
        <v>3.8500000000000014</v>
      </c>
      <c r="AJ342" s="31">
        <f t="shared" ca="1" si="112"/>
        <v>10.438599999999999</v>
      </c>
      <c r="AK342" s="31">
        <f t="shared" ca="1" si="113"/>
        <v>11.0007</v>
      </c>
      <c r="AL342" s="31">
        <f t="shared" ca="1" si="114"/>
        <v>11.455</v>
      </c>
      <c r="AM342" s="31">
        <f t="shared" ca="1" si="115"/>
        <v>11.9093</v>
      </c>
      <c r="AO342" s="32">
        <f t="shared" ca="1" si="122"/>
        <v>0</v>
      </c>
      <c r="AP342" s="32">
        <f t="shared" ca="1" si="123"/>
        <v>0.21475895298823811</v>
      </c>
      <c r="AQ342" s="32">
        <f t="shared" ca="1" si="124"/>
        <v>0</v>
      </c>
      <c r="AR342" s="32">
        <f t="shared" ca="1" si="125"/>
        <v>0.11000461132423478</v>
      </c>
    </row>
    <row r="343" spans="1:44">
      <c r="A343" s="10">
        <v>37397</v>
      </c>
      <c r="B343" s="11">
        <f ca="1">IF(ROW(data!B343)&gt;singleSMA,AVERAGE(OFFSET(data!B343,0,0,-singleSMA,1)),"")</f>
        <v>11.832099999999999</v>
      </c>
      <c r="C343" s="11" t="str">
        <f ca="1">IF(ROW(data!B341)&gt;singleSMA+2,IF(SIGN(data!B342-indicators!B342)&lt;&gt;SIGN(data!B341-indicators!B341),IF(SIGN(data!B342-indicators!B342)&gt;0,"BUY","SELL"),""),"")</f>
        <v/>
      </c>
      <c r="D343" s="11">
        <f ca="1">IF(ROW(data!B343)&gt;fastSMA,AVERAGE(OFFSET(data!B343,0,0,-fastSMA,1)),"")</f>
        <v>10.547999999999998</v>
      </c>
      <c r="E343" s="11">
        <f ca="1">IF(ROW(data!B343)&gt;slowSMA,AVERAGE(OFFSET(data!B343,0,0,-slowSMA,1)),"")</f>
        <v>11.832099999999999</v>
      </c>
      <c r="F343" s="11" t="str">
        <f ca="1">IF(ROW(data!B343)&gt;MAX(fastSMA,slowSMA)+2,IF(SIGN(D342-E342)&lt;&gt;SIGN(D341-E341),IF(SIGN(D342-E342)&gt;0,"BUY","SELL"),""),"")</f>
        <v/>
      </c>
      <c r="G343" s="11"/>
      <c r="H343" s="11">
        <f>(data!B343/data!B342)-1</f>
        <v>-4.3066322136088298E-3</v>
      </c>
      <c r="I343" s="11">
        <f t="shared" si="105"/>
        <v>0</v>
      </c>
      <c r="J343" s="11">
        <f t="shared" si="106"/>
        <v>4.3066322136088298E-3</v>
      </c>
      <c r="K343" s="11">
        <f ca="1">IF(ROW(data!B343)&gt;rsi+1,100-100/(1+AVERAGE(OFFSET(I343,0,0,-rsi,1))/AVERAGE(OFFSET(J343,0,0,-rsi,1))),"")</f>
        <v>79.73000597923695</v>
      </c>
      <c r="L343" s="11"/>
      <c r="M343" s="11">
        <f t="shared" si="107"/>
        <v>0.99569336778639117</v>
      </c>
      <c r="N343" s="11">
        <f t="shared" ca="1" si="108"/>
        <v>1.1747967479674803</v>
      </c>
      <c r="S343" s="13" t="str">
        <f ca="1">pricein</f>
        <v/>
      </c>
      <c r="T343" s="13" t="str">
        <f ca="1">priceout</f>
        <v/>
      </c>
      <c r="U343" s="16" t="str">
        <f t="shared" ca="1" si="109"/>
        <v/>
      </c>
      <c r="V343" s="16" t="str">
        <f t="shared" ca="1" si="116"/>
        <v/>
      </c>
      <c r="W343" s="16" t="str">
        <f t="shared" ca="1" si="117"/>
        <v/>
      </c>
      <c r="X343" s="16">
        <f t="shared" ca="1" si="118"/>
        <v>0.82320858598329871</v>
      </c>
      <c r="Y343" s="16"/>
      <c r="Z343" s="13" t="str">
        <f ca="1">priceincross</f>
        <v/>
      </c>
      <c r="AA343" s="13" t="str">
        <f ca="1">priceoutcross</f>
        <v/>
      </c>
      <c r="AB343" s="13" t="str">
        <f t="shared" ca="1" si="110"/>
        <v/>
      </c>
      <c r="AC343" s="13" t="str">
        <f t="shared" ca="1" si="119"/>
        <v/>
      </c>
      <c r="AD343" s="13" t="str">
        <f t="shared" ca="1" si="120"/>
        <v/>
      </c>
      <c r="AE343" s="13">
        <f t="shared" ca="1" si="121"/>
        <v>0.90089715826225325</v>
      </c>
      <c r="AG343" s="32">
        <f ca="1">IF(ROW(data!B343)&gt;fib+1,MIN(OFFSET(data!B343,0,0,-fib,1)),"")</f>
        <v>9.5299999999999994</v>
      </c>
      <c r="AH343" s="32">
        <f ca="1">IF(ROW(data!B343)&gt;fib+1,MAX(OFFSET(data!B343,0,0,-fib,1)),"")</f>
        <v>13.38</v>
      </c>
      <c r="AI343" s="32">
        <f t="shared" ca="1" si="111"/>
        <v>3.8500000000000014</v>
      </c>
      <c r="AJ343" s="31">
        <f t="shared" ca="1" si="112"/>
        <v>10.438599999999999</v>
      </c>
      <c r="AK343" s="31">
        <f t="shared" ca="1" si="113"/>
        <v>11.0007</v>
      </c>
      <c r="AL343" s="31">
        <f t="shared" ca="1" si="114"/>
        <v>11.455</v>
      </c>
      <c r="AM343" s="31">
        <f t="shared" ca="1" si="115"/>
        <v>11.9093</v>
      </c>
      <c r="AO343" s="32">
        <f t="shared" ca="1" si="122"/>
        <v>0</v>
      </c>
      <c r="AP343" s="32">
        <f t="shared" ca="1" si="123"/>
        <v>0.21475895298823811</v>
      </c>
      <c r="AQ343" s="32">
        <f t="shared" ca="1" si="124"/>
        <v>0</v>
      </c>
      <c r="AR343" s="32">
        <f t="shared" ca="1" si="125"/>
        <v>0.11000461132423478</v>
      </c>
    </row>
    <row r="344" spans="1:44">
      <c r="A344" s="10">
        <v>37398</v>
      </c>
      <c r="B344" s="11">
        <f ca="1">IF(ROW(data!B344)&gt;singleSMA,AVERAGE(OFFSET(data!B344,0,0,-singleSMA,1)),"")</f>
        <v>11.815199999999997</v>
      </c>
      <c r="C344" s="11" t="str">
        <f ca="1">IF(ROW(data!B342)&gt;singleSMA+2,IF(SIGN(data!B343-indicators!B343)&lt;&gt;SIGN(data!B342-indicators!B342),IF(SIGN(data!B343-indicators!B343)&gt;0,"BUY","SELL"),""),"")</f>
        <v/>
      </c>
      <c r="D344" s="11">
        <f ca="1">IF(ROW(data!B344)&gt;fastSMA,AVERAGE(OFFSET(data!B344,0,0,-fastSMA,1)),"")</f>
        <v>10.621</v>
      </c>
      <c r="E344" s="11">
        <f ca="1">IF(ROW(data!B344)&gt;slowSMA,AVERAGE(OFFSET(data!B344,0,0,-slowSMA,1)),"")</f>
        <v>11.815199999999997</v>
      </c>
      <c r="F344" s="11" t="str">
        <f ca="1">IF(ROW(data!B344)&gt;MAX(fastSMA,slowSMA)+2,IF(SIGN(D343-E343)&lt;&gt;SIGN(D342-E342),IF(SIGN(D343-E343)&gt;0,"BUY","SELL"),""),"")</f>
        <v/>
      </c>
      <c r="G344" s="11"/>
      <c r="H344" s="11">
        <f>(data!B344/data!B343)-1</f>
        <v>-2.1626297577854725E-2</v>
      </c>
      <c r="I344" s="11">
        <f t="shared" si="105"/>
        <v>0</v>
      </c>
      <c r="J344" s="11">
        <f t="shared" si="106"/>
        <v>2.1626297577854725E-2</v>
      </c>
      <c r="K344" s="11">
        <f ca="1">IF(ROW(data!B344)&gt;rsi+1,100-100/(1+AVERAGE(OFFSET(I344,0,0,-rsi,1))/AVERAGE(OFFSET(J344,0,0,-rsi,1))),"")</f>
        <v>73.868969165545039</v>
      </c>
      <c r="L344" s="11"/>
      <c r="M344" s="11">
        <f t="shared" si="107"/>
        <v>0.97837370242214527</v>
      </c>
      <c r="N344" s="11">
        <f t="shared" ca="1" si="108"/>
        <v>1.1482233502538075</v>
      </c>
      <c r="S344" s="13" t="str">
        <f ca="1">pricein</f>
        <v/>
      </c>
      <c r="T344" s="13" t="str">
        <f ca="1">priceout</f>
        <v/>
      </c>
      <c r="U344" s="16" t="str">
        <f t="shared" ca="1" si="109"/>
        <v/>
      </c>
      <c r="V344" s="16" t="str">
        <f t="shared" ca="1" si="116"/>
        <v/>
      </c>
      <c r="W344" s="16" t="str">
        <f t="shared" ca="1" si="117"/>
        <v/>
      </c>
      <c r="X344" s="16">
        <f t="shared" ca="1" si="118"/>
        <v>0.82320858598329871</v>
      </c>
      <c r="Y344" s="16"/>
      <c r="Z344" s="13" t="str">
        <f ca="1">priceincross</f>
        <v/>
      </c>
      <c r="AA344" s="13" t="str">
        <f ca="1">priceoutcross</f>
        <v/>
      </c>
      <c r="AB344" s="13" t="str">
        <f t="shared" ca="1" si="110"/>
        <v/>
      </c>
      <c r="AC344" s="13" t="str">
        <f t="shared" ca="1" si="119"/>
        <v/>
      </c>
      <c r="AD344" s="13" t="str">
        <f t="shared" ca="1" si="120"/>
        <v/>
      </c>
      <c r="AE344" s="13">
        <f t="shared" ca="1" si="121"/>
        <v>0.90089715826225325</v>
      </c>
      <c r="AG344" s="32">
        <f ca="1">IF(ROW(data!B344)&gt;fib+1,MIN(OFFSET(data!B344,0,0,-fib,1)),"")</f>
        <v>9.5299999999999994</v>
      </c>
      <c r="AH344" s="32">
        <f ca="1">IF(ROW(data!B344)&gt;fib+1,MAX(OFFSET(data!B344,0,0,-fib,1)),"")</f>
        <v>13.38</v>
      </c>
      <c r="AI344" s="32">
        <f t="shared" ca="1" si="111"/>
        <v>3.8500000000000014</v>
      </c>
      <c r="AJ344" s="31">
        <f t="shared" ca="1" si="112"/>
        <v>10.438599999999999</v>
      </c>
      <c r="AK344" s="31">
        <f t="shared" ca="1" si="113"/>
        <v>11.0007</v>
      </c>
      <c r="AL344" s="31">
        <f t="shared" ca="1" si="114"/>
        <v>11.455</v>
      </c>
      <c r="AM344" s="31">
        <f t="shared" ca="1" si="115"/>
        <v>11.9093</v>
      </c>
      <c r="AO344" s="32">
        <f t="shared" ca="1" si="122"/>
        <v>0</v>
      </c>
      <c r="AP344" s="32">
        <f t="shared" ca="1" si="123"/>
        <v>0.21475895298823811</v>
      </c>
      <c r="AQ344" s="32">
        <f t="shared" ca="1" si="124"/>
        <v>0</v>
      </c>
      <c r="AR344" s="32">
        <f t="shared" ca="1" si="125"/>
        <v>0.11000461132423478</v>
      </c>
    </row>
    <row r="345" spans="1:44">
      <c r="A345" s="10">
        <v>37399</v>
      </c>
      <c r="B345" s="11">
        <f ca="1">IF(ROW(data!B345)&gt;singleSMA,AVERAGE(OFFSET(data!B345,0,0,-singleSMA,1)),"")</f>
        <v>11.793299999999995</v>
      </c>
      <c r="C345" s="11" t="str">
        <f ca="1">IF(ROW(data!B343)&gt;singleSMA+2,IF(SIGN(data!B344-indicators!B344)&lt;&gt;SIGN(data!B343-indicators!B343),IF(SIGN(data!B344-indicators!B344)&gt;0,"BUY","SELL"),""),"")</f>
        <v/>
      </c>
      <c r="D345" s="11">
        <f ca="1">IF(ROW(data!B345)&gt;fastSMA,AVERAGE(OFFSET(data!B345,0,0,-fastSMA,1)),"")</f>
        <v>10.672000000000001</v>
      </c>
      <c r="E345" s="11">
        <f ca="1">IF(ROW(data!B345)&gt;slowSMA,AVERAGE(OFFSET(data!B345,0,0,-slowSMA,1)),"")</f>
        <v>11.793299999999995</v>
      </c>
      <c r="F345" s="11" t="str">
        <f ca="1">IF(ROW(data!B345)&gt;MAX(fastSMA,slowSMA)+2,IF(SIGN(D344-E344)&lt;&gt;SIGN(D343-E343),IF(SIGN(D344-E344)&gt;0,"BUY","SELL"),""),"")</f>
        <v/>
      </c>
      <c r="G345" s="11"/>
      <c r="H345" s="11">
        <f>(data!B345/data!B344)-1</f>
        <v>-2.0335985853227267E-2</v>
      </c>
      <c r="I345" s="11">
        <f t="shared" si="105"/>
        <v>0</v>
      </c>
      <c r="J345" s="11">
        <f t="shared" si="106"/>
        <v>2.0335985853227267E-2</v>
      </c>
      <c r="K345" s="11">
        <f ca="1">IF(ROW(data!B345)&gt;rsi+1,100-100/(1+AVERAGE(OFFSET(I345,0,0,-rsi,1))/AVERAGE(OFFSET(J345,0,0,-rsi,1))),"")</f>
        <v>66.928779580930467</v>
      </c>
      <c r="L345" s="11"/>
      <c r="M345" s="11">
        <f t="shared" si="107"/>
        <v>0.97966401414677273</v>
      </c>
      <c r="N345" s="11">
        <f t="shared" ca="1" si="108"/>
        <v>1.1013916500994037</v>
      </c>
      <c r="S345" s="13" t="str">
        <f ca="1">pricein</f>
        <v/>
      </c>
      <c r="T345" s="13" t="str">
        <f ca="1">priceout</f>
        <v/>
      </c>
      <c r="U345" s="16" t="str">
        <f t="shared" ca="1" si="109"/>
        <v/>
      </c>
      <c r="V345" s="16" t="str">
        <f t="shared" ca="1" si="116"/>
        <v/>
      </c>
      <c r="W345" s="16" t="str">
        <f t="shared" ca="1" si="117"/>
        <v/>
      </c>
      <c r="X345" s="16">
        <f t="shared" ca="1" si="118"/>
        <v>0.82320858598329871</v>
      </c>
      <c r="Y345" s="16"/>
      <c r="Z345" s="13" t="str">
        <f ca="1">priceincross</f>
        <v/>
      </c>
      <c r="AA345" s="13" t="str">
        <f ca="1">priceoutcross</f>
        <v/>
      </c>
      <c r="AB345" s="13" t="str">
        <f t="shared" ca="1" si="110"/>
        <v/>
      </c>
      <c r="AC345" s="13" t="str">
        <f t="shared" ca="1" si="119"/>
        <v/>
      </c>
      <c r="AD345" s="13" t="str">
        <f t="shared" ca="1" si="120"/>
        <v/>
      </c>
      <c r="AE345" s="13">
        <f t="shared" ca="1" si="121"/>
        <v>0.90089715826225325</v>
      </c>
      <c r="AG345" s="32">
        <f ca="1">IF(ROW(data!B345)&gt;fib+1,MIN(OFFSET(data!B345,0,0,-fib,1)),"")</f>
        <v>9.5299999999999994</v>
      </c>
      <c r="AH345" s="32">
        <f ca="1">IF(ROW(data!B345)&gt;fib+1,MAX(OFFSET(data!B345,0,0,-fib,1)),"")</f>
        <v>13.38</v>
      </c>
      <c r="AI345" s="32">
        <f t="shared" ca="1" si="111"/>
        <v>3.8500000000000014</v>
      </c>
      <c r="AJ345" s="31">
        <f t="shared" ca="1" si="112"/>
        <v>10.438599999999999</v>
      </c>
      <c r="AK345" s="31">
        <f t="shared" ca="1" si="113"/>
        <v>11.0007</v>
      </c>
      <c r="AL345" s="31">
        <f t="shared" ca="1" si="114"/>
        <v>11.455</v>
      </c>
      <c r="AM345" s="31">
        <f t="shared" ca="1" si="115"/>
        <v>11.9093</v>
      </c>
      <c r="AO345" s="32">
        <f t="shared" ca="1" si="122"/>
        <v>0</v>
      </c>
      <c r="AP345" s="32">
        <f t="shared" ca="1" si="123"/>
        <v>0.21475895298823811</v>
      </c>
      <c r="AQ345" s="32">
        <f t="shared" ca="1" si="124"/>
        <v>0</v>
      </c>
      <c r="AR345" s="32">
        <f t="shared" ca="1" si="125"/>
        <v>0.11000461132423478</v>
      </c>
    </row>
    <row r="346" spans="1:44">
      <c r="A346" s="10">
        <v>37400</v>
      </c>
      <c r="B346" s="11">
        <f ca="1">IF(ROW(data!B346)&gt;singleSMA,AVERAGE(OFFSET(data!B346,0,0,-singleSMA,1)),"")</f>
        <v>11.770599999999995</v>
      </c>
      <c r="C346" s="11" t="str">
        <f ca="1">IF(ROW(data!B344)&gt;singleSMA+2,IF(SIGN(data!B345-indicators!B345)&lt;&gt;SIGN(data!B344-indicators!B344),IF(SIGN(data!B345-indicators!B345)&gt;0,"BUY","SELL"),""),"")</f>
        <v/>
      </c>
      <c r="D346" s="11">
        <f ca="1">IF(ROW(data!B346)&gt;fastSMA,AVERAGE(OFFSET(data!B346,0,0,-fastSMA,1)),"")</f>
        <v>10.728999999999999</v>
      </c>
      <c r="E346" s="11">
        <f ca="1">IF(ROW(data!B346)&gt;slowSMA,AVERAGE(OFFSET(data!B346,0,0,-slowSMA,1)),"")</f>
        <v>11.770599999999995</v>
      </c>
      <c r="F346" s="11" t="str">
        <f ca="1">IF(ROW(data!B346)&gt;MAX(fastSMA,slowSMA)+2,IF(SIGN(D345-E345)&lt;&gt;SIGN(D344-E344),IF(SIGN(D345-E345)&gt;0,"BUY","SELL"),""),"")</f>
        <v/>
      </c>
      <c r="G346" s="11"/>
      <c r="H346" s="11">
        <f>(data!B346/data!B345)-1</f>
        <v>2.7075812274368616E-3</v>
      </c>
      <c r="I346" s="11">
        <f t="shared" si="105"/>
        <v>2.7075812274368616E-3</v>
      </c>
      <c r="J346" s="11">
        <f t="shared" si="106"/>
        <v>0</v>
      </c>
      <c r="K346" s="11">
        <f ca="1">IF(ROW(data!B346)&gt;rsi+1,100-100/(1+AVERAGE(OFFSET(I346,0,0,-rsi,1))/AVERAGE(OFFSET(J346,0,0,-rsi,1))),"")</f>
        <v>69.298312182971586</v>
      </c>
      <c r="L346" s="11"/>
      <c r="M346" s="11">
        <f t="shared" si="107"/>
        <v>1.0027075812274369</v>
      </c>
      <c r="N346" s="11">
        <f t="shared" ca="1" si="108"/>
        <v>1.114343029087262</v>
      </c>
      <c r="S346" s="13" t="str">
        <f ca="1">pricein</f>
        <v/>
      </c>
      <c r="T346" s="13" t="str">
        <f ca="1">priceout</f>
        <v/>
      </c>
      <c r="U346" s="16" t="str">
        <f t="shared" ca="1" si="109"/>
        <v/>
      </c>
      <c r="V346" s="16" t="str">
        <f t="shared" ca="1" si="116"/>
        <v/>
      </c>
      <c r="W346" s="16" t="str">
        <f t="shared" ca="1" si="117"/>
        <v/>
      </c>
      <c r="X346" s="16">
        <f t="shared" ca="1" si="118"/>
        <v>0.82320858598329871</v>
      </c>
      <c r="Y346" s="16"/>
      <c r="Z346" s="13" t="str">
        <f ca="1">priceincross</f>
        <v/>
      </c>
      <c r="AA346" s="13" t="str">
        <f ca="1">priceoutcross</f>
        <v/>
      </c>
      <c r="AB346" s="13" t="str">
        <f t="shared" ca="1" si="110"/>
        <v/>
      </c>
      <c r="AC346" s="13" t="str">
        <f t="shared" ca="1" si="119"/>
        <v/>
      </c>
      <c r="AD346" s="13" t="str">
        <f t="shared" ca="1" si="120"/>
        <v/>
      </c>
      <c r="AE346" s="13">
        <f t="shared" ca="1" si="121"/>
        <v>0.90089715826225325</v>
      </c>
      <c r="AG346" s="32">
        <f ca="1">IF(ROW(data!B346)&gt;fib+1,MIN(OFFSET(data!B346,0,0,-fib,1)),"")</f>
        <v>9.5299999999999994</v>
      </c>
      <c r="AH346" s="32">
        <f ca="1">IF(ROW(data!B346)&gt;fib+1,MAX(OFFSET(data!B346,0,0,-fib,1)),"")</f>
        <v>13.3</v>
      </c>
      <c r="AI346" s="32">
        <f t="shared" ca="1" si="111"/>
        <v>3.7700000000000014</v>
      </c>
      <c r="AJ346" s="31">
        <f t="shared" ca="1" si="112"/>
        <v>10.41972</v>
      </c>
      <c r="AK346" s="31">
        <f t="shared" ca="1" si="113"/>
        <v>10.970140000000001</v>
      </c>
      <c r="AL346" s="31">
        <f t="shared" ca="1" si="114"/>
        <v>11.414999999999999</v>
      </c>
      <c r="AM346" s="31">
        <f t="shared" ca="1" si="115"/>
        <v>11.859860000000001</v>
      </c>
      <c r="AO346" s="32">
        <f t="shared" ca="1" si="122"/>
        <v>0</v>
      </c>
      <c r="AP346" s="32">
        <f t="shared" ca="1" si="123"/>
        <v>0.21475895298823811</v>
      </c>
      <c r="AQ346" s="32">
        <f t="shared" ca="1" si="124"/>
        <v>0</v>
      </c>
      <c r="AR346" s="32">
        <f t="shared" ca="1" si="125"/>
        <v>0.11000461132423478</v>
      </c>
    </row>
    <row r="347" spans="1:44">
      <c r="A347" s="10">
        <v>37403</v>
      </c>
      <c r="B347" s="11">
        <f ca="1">IF(ROW(data!B347)&gt;singleSMA,AVERAGE(OFFSET(data!B347,0,0,-singleSMA,1)),"")</f>
        <v>11.749599999999994</v>
      </c>
      <c r="C347" s="11" t="str">
        <f ca="1">IF(ROW(data!B345)&gt;singleSMA+2,IF(SIGN(data!B346-indicators!B346)&lt;&gt;SIGN(data!B345-indicators!B345),IF(SIGN(data!B346-indicators!B346)&gt;0,"BUY","SELL"),""),"")</f>
        <v/>
      </c>
      <c r="D347" s="11">
        <f ca="1">IF(ROW(data!B347)&gt;fastSMA,AVERAGE(OFFSET(data!B347,0,0,-fastSMA,1)),"")</f>
        <v>10.775499999999999</v>
      </c>
      <c r="E347" s="11">
        <f ca="1">IF(ROW(data!B347)&gt;slowSMA,AVERAGE(OFFSET(data!B347,0,0,-slowSMA,1)),"")</f>
        <v>11.749599999999994</v>
      </c>
      <c r="F347" s="11" t="str">
        <f ca="1">IF(ROW(data!B347)&gt;MAX(fastSMA,slowSMA)+2,IF(SIGN(D346-E346)&lt;&gt;SIGN(D345-E345),IF(SIGN(D346-E346)&gt;0,"BUY","SELL"),""),"")</f>
        <v/>
      </c>
      <c r="G347" s="11"/>
      <c r="H347" s="11">
        <f>(data!B347/data!B346)-1</f>
        <v>-3.6003600360035026E-3</v>
      </c>
      <c r="I347" s="11">
        <f t="shared" si="105"/>
        <v>0</v>
      </c>
      <c r="J347" s="11">
        <f t="shared" si="106"/>
        <v>3.6003600360035026E-3</v>
      </c>
      <c r="K347" s="11">
        <f ca="1">IF(ROW(data!B347)&gt;rsi+1,100-100/(1+AVERAGE(OFFSET(I347,0,0,-rsi,1))/AVERAGE(OFFSET(J347,0,0,-rsi,1))),"")</f>
        <v>66.508031978714286</v>
      </c>
      <c r="L347" s="11"/>
      <c r="M347" s="11">
        <f t="shared" si="107"/>
        <v>0.9963996399639965</v>
      </c>
      <c r="N347" s="11">
        <f t="shared" ca="1" si="108"/>
        <v>1.0917159763313613</v>
      </c>
      <c r="S347" s="13" t="str">
        <f ca="1">pricein</f>
        <v/>
      </c>
      <c r="T347" s="13" t="str">
        <f ca="1">priceout</f>
        <v/>
      </c>
      <c r="U347" s="16" t="str">
        <f t="shared" ca="1" si="109"/>
        <v/>
      </c>
      <c r="V347" s="16" t="str">
        <f t="shared" ca="1" si="116"/>
        <v/>
      </c>
      <c r="W347" s="16" t="str">
        <f t="shared" ca="1" si="117"/>
        <v/>
      </c>
      <c r="X347" s="16">
        <f t="shared" ca="1" si="118"/>
        <v>0.82320858598329871</v>
      </c>
      <c r="Y347" s="16"/>
      <c r="Z347" s="13" t="str">
        <f ca="1">priceincross</f>
        <v/>
      </c>
      <c r="AA347" s="13" t="str">
        <f ca="1">priceoutcross</f>
        <v/>
      </c>
      <c r="AB347" s="13" t="str">
        <f t="shared" ca="1" si="110"/>
        <v/>
      </c>
      <c r="AC347" s="13" t="str">
        <f t="shared" ca="1" si="119"/>
        <v/>
      </c>
      <c r="AD347" s="13" t="str">
        <f t="shared" ca="1" si="120"/>
        <v/>
      </c>
      <c r="AE347" s="13">
        <f t="shared" ca="1" si="121"/>
        <v>0.90089715826225325</v>
      </c>
      <c r="AG347" s="32">
        <f ca="1">IF(ROW(data!B347)&gt;fib+1,MIN(OFFSET(data!B347,0,0,-fib,1)),"")</f>
        <v>9.5299999999999994</v>
      </c>
      <c r="AH347" s="32">
        <f ca="1">IF(ROW(data!B347)&gt;fib+1,MAX(OFFSET(data!B347,0,0,-fib,1)),"")</f>
        <v>13.3</v>
      </c>
      <c r="AI347" s="32">
        <f t="shared" ca="1" si="111"/>
        <v>3.7700000000000014</v>
      </c>
      <c r="AJ347" s="31">
        <f t="shared" ca="1" si="112"/>
        <v>10.41972</v>
      </c>
      <c r="AK347" s="31">
        <f t="shared" ca="1" si="113"/>
        <v>10.970140000000001</v>
      </c>
      <c r="AL347" s="31">
        <f t="shared" ca="1" si="114"/>
        <v>11.414999999999999</v>
      </c>
      <c r="AM347" s="31">
        <f t="shared" ca="1" si="115"/>
        <v>11.859860000000001</v>
      </c>
      <c r="AO347" s="32">
        <f t="shared" ca="1" si="122"/>
        <v>0</v>
      </c>
      <c r="AP347" s="32">
        <f t="shared" ca="1" si="123"/>
        <v>0.21475895298823811</v>
      </c>
      <c r="AQ347" s="32">
        <f t="shared" ca="1" si="124"/>
        <v>0</v>
      </c>
      <c r="AR347" s="32">
        <f t="shared" ca="1" si="125"/>
        <v>0.11000461132423478</v>
      </c>
    </row>
    <row r="348" spans="1:44">
      <c r="A348" s="10">
        <v>37404</v>
      </c>
      <c r="B348" s="11">
        <f ca="1">IF(ROW(data!B348)&gt;singleSMA,AVERAGE(OFFSET(data!B348,0,0,-singleSMA,1)),"")</f>
        <v>11.728399999999992</v>
      </c>
      <c r="C348" s="11" t="str">
        <f ca="1">IF(ROW(data!B346)&gt;singleSMA+2,IF(SIGN(data!B347-indicators!B347)&lt;&gt;SIGN(data!B346-indicators!B346),IF(SIGN(data!B347-indicators!B347)&gt;0,"BUY","SELL"),""),"")</f>
        <v/>
      </c>
      <c r="D348" s="11">
        <f ca="1">IF(ROW(data!B348)&gt;fastSMA,AVERAGE(OFFSET(data!B348,0,0,-fastSMA,1)),"")</f>
        <v>10.8155</v>
      </c>
      <c r="E348" s="11">
        <f ca="1">IF(ROW(data!B348)&gt;slowSMA,AVERAGE(OFFSET(data!B348,0,0,-slowSMA,1)),"")</f>
        <v>11.728399999999992</v>
      </c>
      <c r="F348" s="11" t="str">
        <f ca="1">IF(ROW(data!B348)&gt;MAX(fastSMA,slowSMA)+2,IF(SIGN(D347-E347)&lt;&gt;SIGN(D346-E346),IF(SIGN(D347-E347)&gt;0,"BUY","SELL"),""),"")</f>
        <v/>
      </c>
      <c r="G348" s="11"/>
      <c r="H348" s="11">
        <f>(data!B348/data!B347)-1</f>
        <v>0</v>
      </c>
      <c r="I348" s="11">
        <f t="shared" si="105"/>
        <v>0</v>
      </c>
      <c r="J348" s="11">
        <f t="shared" si="106"/>
        <v>0</v>
      </c>
      <c r="K348" s="11">
        <f ca="1">IF(ROW(data!B348)&gt;rsi+1,100-100/(1+AVERAGE(OFFSET(I348,0,0,-rsi,1))/AVERAGE(OFFSET(J348,0,0,-rsi,1))),"")</f>
        <v>64.882881099990044</v>
      </c>
      <c r="L348" s="11"/>
      <c r="M348" s="11">
        <f t="shared" si="107"/>
        <v>1</v>
      </c>
      <c r="N348" s="11">
        <f t="shared" ca="1" si="108"/>
        <v>1.0778967867575466</v>
      </c>
      <c r="S348" s="13" t="str">
        <f ca="1">pricein</f>
        <v/>
      </c>
      <c r="T348" s="13" t="str">
        <f ca="1">priceout</f>
        <v/>
      </c>
      <c r="U348" s="16" t="str">
        <f t="shared" ca="1" si="109"/>
        <v/>
      </c>
      <c r="V348" s="16" t="str">
        <f t="shared" ca="1" si="116"/>
        <v/>
      </c>
      <c r="W348" s="16" t="str">
        <f t="shared" ca="1" si="117"/>
        <v/>
      </c>
      <c r="X348" s="16">
        <f t="shared" ca="1" si="118"/>
        <v>0.82320858598329871</v>
      </c>
      <c r="Y348" s="16"/>
      <c r="Z348" s="13" t="str">
        <f ca="1">priceincross</f>
        <v/>
      </c>
      <c r="AA348" s="13" t="str">
        <f ca="1">priceoutcross</f>
        <v/>
      </c>
      <c r="AB348" s="13" t="str">
        <f t="shared" ca="1" si="110"/>
        <v/>
      </c>
      <c r="AC348" s="13" t="str">
        <f t="shared" ca="1" si="119"/>
        <v/>
      </c>
      <c r="AD348" s="13" t="str">
        <f t="shared" ca="1" si="120"/>
        <v/>
      </c>
      <c r="AE348" s="13">
        <f t="shared" ca="1" si="121"/>
        <v>0.90089715826225325</v>
      </c>
      <c r="AG348" s="32">
        <f ca="1">IF(ROW(data!B348)&gt;fib+1,MIN(OFFSET(data!B348,0,0,-fib,1)),"")</f>
        <v>9.5299999999999994</v>
      </c>
      <c r="AH348" s="32">
        <f ca="1">IF(ROW(data!B348)&gt;fib+1,MAX(OFFSET(data!B348,0,0,-fib,1)),"")</f>
        <v>13.3</v>
      </c>
      <c r="AI348" s="32">
        <f t="shared" ca="1" si="111"/>
        <v>3.7700000000000014</v>
      </c>
      <c r="AJ348" s="31">
        <f t="shared" ca="1" si="112"/>
        <v>10.41972</v>
      </c>
      <c r="AK348" s="31">
        <f t="shared" ca="1" si="113"/>
        <v>10.970140000000001</v>
      </c>
      <c r="AL348" s="31">
        <f t="shared" ca="1" si="114"/>
        <v>11.414999999999999</v>
      </c>
      <c r="AM348" s="31">
        <f t="shared" ca="1" si="115"/>
        <v>11.859860000000001</v>
      </c>
      <c r="AO348" s="32">
        <f t="shared" ca="1" si="122"/>
        <v>0</v>
      </c>
      <c r="AP348" s="32">
        <f t="shared" ca="1" si="123"/>
        <v>0.21475895298823811</v>
      </c>
      <c r="AQ348" s="32">
        <f t="shared" ca="1" si="124"/>
        <v>0</v>
      </c>
      <c r="AR348" s="32">
        <f t="shared" ca="1" si="125"/>
        <v>0.11000461132423478</v>
      </c>
    </row>
    <row r="349" spans="1:44">
      <c r="A349" s="10">
        <v>37405</v>
      </c>
      <c r="B349" s="11">
        <f ca="1">IF(ROW(data!B349)&gt;singleSMA,AVERAGE(OFFSET(data!B349,0,0,-singleSMA,1)),"")</f>
        <v>11.707299999999993</v>
      </c>
      <c r="C349" s="11" t="str">
        <f ca="1">IF(ROW(data!B347)&gt;singleSMA+2,IF(SIGN(data!B348-indicators!B348)&lt;&gt;SIGN(data!B347-indicators!B347),IF(SIGN(data!B348-indicators!B348)&gt;0,"BUY","SELL"),""),"")</f>
        <v/>
      </c>
      <c r="D349" s="11">
        <f ca="1">IF(ROW(data!B349)&gt;fastSMA,AVERAGE(OFFSET(data!B349,0,0,-fastSMA,1)),"")</f>
        <v>10.872999999999999</v>
      </c>
      <c r="E349" s="11">
        <f ca="1">IF(ROW(data!B349)&gt;slowSMA,AVERAGE(OFFSET(data!B349,0,0,-slowSMA,1)),"")</f>
        <v>11.707299999999993</v>
      </c>
      <c r="F349" s="11" t="str">
        <f ca="1">IF(ROW(data!B349)&gt;MAX(fastSMA,slowSMA)+2,IF(SIGN(D348-E348)&lt;&gt;SIGN(D347-E347),IF(SIGN(D348-E348)&gt;0,"BUY","SELL"),""),"")</f>
        <v/>
      </c>
      <c r="G349" s="11"/>
      <c r="H349" s="11">
        <f>(data!B349/data!B348)-1</f>
        <v>0</v>
      </c>
      <c r="I349" s="11">
        <f t="shared" si="105"/>
        <v>0</v>
      </c>
      <c r="J349" s="11">
        <f t="shared" si="106"/>
        <v>0</v>
      </c>
      <c r="K349" s="11">
        <f ca="1">IF(ROW(data!B349)&gt;rsi+1,100-100/(1+AVERAGE(OFFSET(I349,0,0,-rsi,1))/AVERAGE(OFFSET(J349,0,0,-rsi,1))),"")</f>
        <v>74.491270720430876</v>
      </c>
      <c r="L349" s="11"/>
      <c r="M349" s="11">
        <f t="shared" si="107"/>
        <v>1</v>
      </c>
      <c r="N349" s="11">
        <f t="shared" ca="1" si="108"/>
        <v>1.1159274193548396</v>
      </c>
      <c r="S349" s="13" t="str">
        <f ca="1">pricein</f>
        <v/>
      </c>
      <c r="T349" s="13" t="str">
        <f ca="1">priceout</f>
        <v/>
      </c>
      <c r="U349" s="16" t="str">
        <f t="shared" ca="1" si="109"/>
        <v/>
      </c>
      <c r="V349" s="16" t="str">
        <f t="shared" ca="1" si="116"/>
        <v/>
      </c>
      <c r="W349" s="16" t="str">
        <f t="shared" ca="1" si="117"/>
        <v/>
      </c>
      <c r="X349" s="16">
        <f t="shared" ca="1" si="118"/>
        <v>0.82320858598329871</v>
      </c>
      <c r="Y349" s="16"/>
      <c r="Z349" s="13" t="str">
        <f ca="1">priceincross</f>
        <v/>
      </c>
      <c r="AA349" s="13" t="str">
        <f ca="1">priceoutcross</f>
        <v/>
      </c>
      <c r="AB349" s="13" t="str">
        <f t="shared" ca="1" si="110"/>
        <v/>
      </c>
      <c r="AC349" s="13" t="str">
        <f t="shared" ca="1" si="119"/>
        <v/>
      </c>
      <c r="AD349" s="13" t="str">
        <f t="shared" ca="1" si="120"/>
        <v/>
      </c>
      <c r="AE349" s="13">
        <f t="shared" ca="1" si="121"/>
        <v>0.90089715826225325</v>
      </c>
      <c r="AG349" s="32">
        <f ca="1">IF(ROW(data!B349)&gt;fib+1,MIN(OFFSET(data!B349,0,0,-fib,1)),"")</f>
        <v>9.5299999999999994</v>
      </c>
      <c r="AH349" s="32">
        <f ca="1">IF(ROW(data!B349)&gt;fib+1,MAX(OFFSET(data!B349,0,0,-fib,1)),"")</f>
        <v>13.3</v>
      </c>
      <c r="AI349" s="32">
        <f t="shared" ca="1" si="111"/>
        <v>3.7700000000000014</v>
      </c>
      <c r="AJ349" s="31">
        <f t="shared" ca="1" si="112"/>
        <v>10.41972</v>
      </c>
      <c r="AK349" s="31">
        <f t="shared" ca="1" si="113"/>
        <v>10.970140000000001</v>
      </c>
      <c r="AL349" s="31">
        <f t="shared" ca="1" si="114"/>
        <v>11.414999999999999</v>
      </c>
      <c r="AM349" s="31">
        <f t="shared" ca="1" si="115"/>
        <v>11.859860000000001</v>
      </c>
      <c r="AO349" s="32">
        <f t="shared" ca="1" si="122"/>
        <v>0</v>
      </c>
      <c r="AP349" s="32">
        <f t="shared" ca="1" si="123"/>
        <v>0.21475895298823811</v>
      </c>
      <c r="AQ349" s="32">
        <f t="shared" ca="1" si="124"/>
        <v>0</v>
      </c>
      <c r="AR349" s="32">
        <f t="shared" ca="1" si="125"/>
        <v>0.11000461132423478</v>
      </c>
    </row>
    <row r="350" spans="1:44">
      <c r="A350" s="10">
        <v>37406</v>
      </c>
      <c r="B350" s="11">
        <f ca="1">IF(ROW(data!B350)&gt;singleSMA,AVERAGE(OFFSET(data!B350,0,0,-singleSMA,1)),"")</f>
        <v>11.683199999999992</v>
      </c>
      <c r="C350" s="11" t="str">
        <f ca="1">IF(ROW(data!B348)&gt;singleSMA+2,IF(SIGN(data!B349-indicators!B349)&lt;&gt;SIGN(data!B348-indicators!B348),IF(SIGN(data!B349-indicators!B349)&gt;0,"BUY","SELL"),""),"")</f>
        <v/>
      </c>
      <c r="D350" s="11">
        <f ca="1">IF(ROW(data!B350)&gt;fastSMA,AVERAGE(OFFSET(data!B350,0,0,-fastSMA,1)),"")</f>
        <v>10.916999999999998</v>
      </c>
      <c r="E350" s="11">
        <f ca="1">IF(ROW(data!B350)&gt;slowSMA,AVERAGE(OFFSET(data!B350,0,0,-slowSMA,1)),"")</f>
        <v>11.683199999999992</v>
      </c>
      <c r="F350" s="11" t="str">
        <f ca="1">IF(ROW(data!B350)&gt;MAX(fastSMA,slowSMA)+2,IF(SIGN(D349-E349)&lt;&gt;SIGN(D348-E348),IF(SIGN(D349-E349)&gt;0,"BUY","SELL"),""),"")</f>
        <v/>
      </c>
      <c r="G350" s="11"/>
      <c r="H350" s="11">
        <f>(data!B350/data!B349)-1</f>
        <v>-2.8003613369467106E-2</v>
      </c>
      <c r="I350" s="11">
        <f t="shared" si="105"/>
        <v>0</v>
      </c>
      <c r="J350" s="11">
        <f t="shared" si="106"/>
        <v>2.8003613369467106E-2</v>
      </c>
      <c r="K350" s="11">
        <f ca="1">IF(ROW(data!B350)&gt;rsi+1,100-100/(1+AVERAGE(OFFSET(I350,0,0,-rsi,1))/AVERAGE(OFFSET(J350,0,0,-rsi,1))),"")</f>
        <v>67.463987250400777</v>
      </c>
      <c r="L350" s="11"/>
      <c r="M350" s="11">
        <f t="shared" si="107"/>
        <v>0.97199638663053289</v>
      </c>
      <c r="N350" s="11">
        <f t="shared" ca="1" si="108"/>
        <v>1.0890688259109311</v>
      </c>
      <c r="S350" s="13" t="str">
        <f ca="1">pricein</f>
        <v/>
      </c>
      <c r="T350" s="13" t="str">
        <f ca="1">priceout</f>
        <v/>
      </c>
      <c r="U350" s="16" t="str">
        <f t="shared" ca="1" si="109"/>
        <v/>
      </c>
      <c r="V350" s="16" t="str">
        <f t="shared" ca="1" si="116"/>
        <v/>
      </c>
      <c r="W350" s="16" t="str">
        <f t="shared" ca="1" si="117"/>
        <v/>
      </c>
      <c r="X350" s="16">
        <f t="shared" ca="1" si="118"/>
        <v>0.82320858598329871</v>
      </c>
      <c r="Y350" s="16"/>
      <c r="Z350" s="13" t="str">
        <f ca="1">priceincross</f>
        <v/>
      </c>
      <c r="AA350" s="13" t="str">
        <f ca="1">priceoutcross</f>
        <v/>
      </c>
      <c r="AB350" s="13" t="str">
        <f t="shared" ca="1" si="110"/>
        <v/>
      </c>
      <c r="AC350" s="13" t="str">
        <f t="shared" ca="1" si="119"/>
        <v/>
      </c>
      <c r="AD350" s="13" t="str">
        <f t="shared" ca="1" si="120"/>
        <v/>
      </c>
      <c r="AE350" s="13">
        <f t="shared" ca="1" si="121"/>
        <v>0.90089715826225325</v>
      </c>
      <c r="AG350" s="32">
        <f ca="1">IF(ROW(data!B350)&gt;fib+1,MIN(OFFSET(data!B350,0,0,-fib,1)),"")</f>
        <v>9.5299999999999994</v>
      </c>
      <c r="AH350" s="32">
        <f ca="1">IF(ROW(data!B350)&gt;fib+1,MAX(OFFSET(data!B350,0,0,-fib,1)),"")</f>
        <v>13.3</v>
      </c>
      <c r="AI350" s="32">
        <f t="shared" ca="1" si="111"/>
        <v>3.7700000000000014</v>
      </c>
      <c r="AJ350" s="31">
        <f t="shared" ca="1" si="112"/>
        <v>10.41972</v>
      </c>
      <c r="AK350" s="31">
        <f t="shared" ca="1" si="113"/>
        <v>10.970140000000001</v>
      </c>
      <c r="AL350" s="31">
        <f t="shared" ca="1" si="114"/>
        <v>11.414999999999999</v>
      </c>
      <c r="AM350" s="31">
        <f t="shared" ca="1" si="115"/>
        <v>11.859860000000001</v>
      </c>
      <c r="AO350" s="32">
        <f t="shared" ca="1" si="122"/>
        <v>0</v>
      </c>
      <c r="AP350" s="32">
        <f t="shared" ca="1" si="123"/>
        <v>0.21475895298823811</v>
      </c>
      <c r="AQ350" s="32">
        <f t="shared" ca="1" si="124"/>
        <v>0</v>
      </c>
      <c r="AR350" s="32">
        <f t="shared" ca="1" si="125"/>
        <v>0.11000461132423478</v>
      </c>
    </row>
    <row r="351" spans="1:44">
      <c r="A351" s="10">
        <v>37407</v>
      </c>
      <c r="B351" s="11">
        <f ca="1">IF(ROW(data!B351)&gt;singleSMA,AVERAGE(OFFSET(data!B351,0,0,-singleSMA,1)),"")</f>
        <v>11.660599999999993</v>
      </c>
      <c r="C351" s="11" t="str">
        <f ca="1">IF(ROW(data!B349)&gt;singleSMA+2,IF(SIGN(data!B350-indicators!B350)&lt;&gt;SIGN(data!B349-indicators!B349),IF(SIGN(data!B350-indicators!B350)&gt;0,"BUY","SELL"),""),"")</f>
        <v/>
      </c>
      <c r="D351" s="11">
        <f ca="1">IF(ROW(data!B351)&gt;fastSMA,AVERAGE(OFFSET(data!B351,0,0,-fastSMA,1)),"")</f>
        <v>10.9665</v>
      </c>
      <c r="E351" s="11">
        <f ca="1">IF(ROW(data!B351)&gt;slowSMA,AVERAGE(OFFSET(data!B351,0,0,-slowSMA,1)),"")</f>
        <v>11.660599999999993</v>
      </c>
      <c r="F351" s="11" t="str">
        <f ca="1">IF(ROW(data!B351)&gt;MAX(fastSMA,slowSMA)+2,IF(SIGN(D350-E350)&lt;&gt;SIGN(D349-E349),IF(SIGN(D350-E350)&gt;0,"BUY","SELL"),""),"")</f>
        <v/>
      </c>
      <c r="G351" s="11"/>
      <c r="H351" s="11">
        <f>(data!B351/data!B350)-1</f>
        <v>1.0223048327137496E-2</v>
      </c>
      <c r="I351" s="11">
        <f t="shared" si="105"/>
        <v>1.0223048327137496E-2</v>
      </c>
      <c r="J351" s="11">
        <f t="shared" si="106"/>
        <v>0</v>
      </c>
      <c r="K351" s="11">
        <f ca="1">IF(ROW(data!B351)&gt;rsi+1,100-100/(1+AVERAGE(OFFSET(I351,0,0,-rsi,1))/AVERAGE(OFFSET(J351,0,0,-rsi,1))),"")</f>
        <v>68.722344920602637</v>
      </c>
      <c r="L351" s="11"/>
      <c r="M351" s="11">
        <f t="shared" si="107"/>
        <v>1.0102230483271375</v>
      </c>
      <c r="N351" s="11">
        <f t="shared" ca="1" si="108"/>
        <v>1.1002024291497974</v>
      </c>
      <c r="S351" s="13" t="str">
        <f ca="1">pricein</f>
        <v/>
      </c>
      <c r="T351" s="13" t="str">
        <f ca="1">priceout</f>
        <v/>
      </c>
      <c r="U351" s="16" t="str">
        <f t="shared" ca="1" si="109"/>
        <v/>
      </c>
      <c r="V351" s="16" t="str">
        <f t="shared" ca="1" si="116"/>
        <v/>
      </c>
      <c r="W351" s="16" t="str">
        <f t="shared" ca="1" si="117"/>
        <v/>
      </c>
      <c r="X351" s="16">
        <f t="shared" ca="1" si="118"/>
        <v>0.82320858598329871</v>
      </c>
      <c r="Y351" s="16"/>
      <c r="Z351" s="13" t="str">
        <f ca="1">priceincross</f>
        <v/>
      </c>
      <c r="AA351" s="13" t="str">
        <f ca="1">priceoutcross</f>
        <v/>
      </c>
      <c r="AB351" s="13" t="str">
        <f t="shared" ca="1" si="110"/>
        <v/>
      </c>
      <c r="AC351" s="13" t="str">
        <f t="shared" ca="1" si="119"/>
        <v/>
      </c>
      <c r="AD351" s="13" t="str">
        <f t="shared" ca="1" si="120"/>
        <v/>
      </c>
      <c r="AE351" s="13">
        <f t="shared" ca="1" si="121"/>
        <v>0.90089715826225325</v>
      </c>
      <c r="AG351" s="32">
        <f ca="1">IF(ROW(data!B351)&gt;fib+1,MIN(OFFSET(data!B351,0,0,-fib,1)),"")</f>
        <v>9.5299999999999994</v>
      </c>
      <c r="AH351" s="32">
        <f ca="1">IF(ROW(data!B351)&gt;fib+1,MAX(OFFSET(data!B351,0,0,-fib,1)),"")</f>
        <v>13.3</v>
      </c>
      <c r="AI351" s="32">
        <f t="shared" ca="1" si="111"/>
        <v>3.7700000000000014</v>
      </c>
      <c r="AJ351" s="31">
        <f t="shared" ca="1" si="112"/>
        <v>10.41972</v>
      </c>
      <c r="AK351" s="31">
        <f t="shared" ca="1" si="113"/>
        <v>10.970140000000001</v>
      </c>
      <c r="AL351" s="31">
        <f t="shared" ca="1" si="114"/>
        <v>11.414999999999999</v>
      </c>
      <c r="AM351" s="31">
        <f t="shared" ca="1" si="115"/>
        <v>11.859860000000001</v>
      </c>
      <c r="AO351" s="32">
        <f t="shared" ca="1" si="122"/>
        <v>0</v>
      </c>
      <c r="AP351" s="32">
        <f t="shared" ca="1" si="123"/>
        <v>0.21475895298823811</v>
      </c>
      <c r="AQ351" s="32">
        <f t="shared" ca="1" si="124"/>
        <v>0</v>
      </c>
      <c r="AR351" s="32">
        <f t="shared" ca="1" si="125"/>
        <v>0.11000461132423478</v>
      </c>
    </row>
    <row r="352" spans="1:44">
      <c r="A352" s="10">
        <v>37410</v>
      </c>
      <c r="B352" s="11">
        <f ca="1">IF(ROW(data!B352)&gt;singleSMA,AVERAGE(OFFSET(data!B352,0,0,-singleSMA,1)),"")</f>
        <v>11.636399999999995</v>
      </c>
      <c r="C352" s="11" t="str">
        <f ca="1">IF(ROW(data!B350)&gt;singleSMA+2,IF(SIGN(data!B351-indicators!B351)&lt;&gt;SIGN(data!B350-indicators!B350),IF(SIGN(data!B351-indicators!B351)&gt;0,"BUY","SELL"),""),"")</f>
        <v/>
      </c>
      <c r="D352" s="11">
        <f ca="1">IF(ROW(data!B352)&gt;fastSMA,AVERAGE(OFFSET(data!B352,0,0,-fastSMA,1)),"")</f>
        <v>11.0025</v>
      </c>
      <c r="E352" s="11">
        <f ca="1">IF(ROW(data!B352)&gt;slowSMA,AVERAGE(OFFSET(data!B352,0,0,-slowSMA,1)),"")</f>
        <v>11.636399999999995</v>
      </c>
      <c r="F352" s="11" t="str">
        <f ca="1">IF(ROW(data!B352)&gt;MAX(fastSMA,slowSMA)+2,IF(SIGN(D351-E351)&lt;&gt;SIGN(D350-E350),IF(SIGN(D351-E351)&gt;0,"BUY","SELL"),""),"")</f>
        <v/>
      </c>
      <c r="G352" s="11"/>
      <c r="H352" s="11">
        <f>(data!B352/data!B351)-1</f>
        <v>-1.9319227230910729E-2</v>
      </c>
      <c r="I352" s="11">
        <f t="shared" si="105"/>
        <v>0</v>
      </c>
      <c r="J352" s="11">
        <f t="shared" si="106"/>
        <v>1.9319227230910729E-2</v>
      </c>
      <c r="K352" s="11">
        <f ca="1">IF(ROW(data!B352)&gt;rsi+1,100-100/(1+AVERAGE(OFFSET(I352,0,0,-rsi,1))/AVERAGE(OFFSET(J352,0,0,-rsi,1))),"")</f>
        <v>63.254922351288755</v>
      </c>
      <c r="L352" s="11"/>
      <c r="M352" s="11">
        <f t="shared" si="107"/>
        <v>0.98068077276908927</v>
      </c>
      <c r="N352" s="11">
        <f t="shared" ca="1" si="108"/>
        <v>1.0724346076458759</v>
      </c>
      <c r="S352" s="13" t="str">
        <f ca="1">pricein</f>
        <v/>
      </c>
      <c r="T352" s="13" t="str">
        <f ca="1">priceout</f>
        <v/>
      </c>
      <c r="U352" s="16" t="str">
        <f t="shared" ca="1" si="109"/>
        <v/>
      </c>
      <c r="V352" s="16" t="str">
        <f t="shared" ca="1" si="116"/>
        <v/>
      </c>
      <c r="W352" s="16" t="str">
        <f t="shared" ca="1" si="117"/>
        <v/>
      </c>
      <c r="X352" s="16">
        <f t="shared" ca="1" si="118"/>
        <v>0.82320858598329871</v>
      </c>
      <c r="Y352" s="16"/>
      <c r="Z352" s="13" t="str">
        <f ca="1">priceincross</f>
        <v/>
      </c>
      <c r="AA352" s="13" t="str">
        <f ca="1">priceoutcross</f>
        <v/>
      </c>
      <c r="AB352" s="13" t="str">
        <f t="shared" ca="1" si="110"/>
        <v/>
      </c>
      <c r="AC352" s="13" t="str">
        <f t="shared" ca="1" si="119"/>
        <v/>
      </c>
      <c r="AD352" s="13" t="str">
        <f t="shared" ca="1" si="120"/>
        <v/>
      </c>
      <c r="AE352" s="13">
        <f t="shared" ca="1" si="121"/>
        <v>0.90089715826225325</v>
      </c>
      <c r="AG352" s="32">
        <f ca="1">IF(ROW(data!B352)&gt;fib+1,MIN(OFFSET(data!B352,0,0,-fib,1)),"")</f>
        <v>9.5299999999999994</v>
      </c>
      <c r="AH352" s="32">
        <f ca="1">IF(ROW(data!B352)&gt;fib+1,MAX(OFFSET(data!B352,0,0,-fib,1)),"")</f>
        <v>13.3</v>
      </c>
      <c r="AI352" s="32">
        <f t="shared" ca="1" si="111"/>
        <v>3.7700000000000014</v>
      </c>
      <c r="AJ352" s="31">
        <f t="shared" ca="1" si="112"/>
        <v>10.41972</v>
      </c>
      <c r="AK352" s="31">
        <f t="shared" ca="1" si="113"/>
        <v>10.970140000000001</v>
      </c>
      <c r="AL352" s="31">
        <f t="shared" ca="1" si="114"/>
        <v>11.414999999999999</v>
      </c>
      <c r="AM352" s="31">
        <f t="shared" ca="1" si="115"/>
        <v>11.859860000000001</v>
      </c>
      <c r="AO352" s="32">
        <f t="shared" ca="1" si="122"/>
        <v>0</v>
      </c>
      <c r="AP352" s="32">
        <f t="shared" ca="1" si="123"/>
        <v>0.21475895298823811</v>
      </c>
      <c r="AQ352" s="32">
        <f t="shared" ca="1" si="124"/>
        <v>0</v>
      </c>
      <c r="AR352" s="32">
        <f t="shared" ca="1" si="125"/>
        <v>0.11000461132423478</v>
      </c>
    </row>
    <row r="353" spans="1:44">
      <c r="A353" s="10">
        <v>37411</v>
      </c>
      <c r="B353" s="11">
        <f ca="1">IF(ROW(data!B353)&gt;singleSMA,AVERAGE(OFFSET(data!B353,0,0,-singleSMA,1)),"")</f>
        <v>11.612599999999993</v>
      </c>
      <c r="C353" s="11" t="str">
        <f ca="1">IF(ROW(data!B351)&gt;singleSMA+2,IF(SIGN(data!B352-indicators!B352)&lt;&gt;SIGN(data!B351-indicators!B351),IF(SIGN(data!B352-indicators!B352)&gt;0,"BUY","SELL"),""),"")</f>
        <v/>
      </c>
      <c r="D353" s="11">
        <f ca="1">IF(ROW(data!B353)&gt;fastSMA,AVERAGE(OFFSET(data!B353,0,0,-fastSMA,1)),"")</f>
        <v>11.0405</v>
      </c>
      <c r="E353" s="11">
        <f ca="1">IF(ROW(data!B353)&gt;slowSMA,AVERAGE(OFFSET(data!B353,0,0,-slowSMA,1)),"")</f>
        <v>11.612599999999993</v>
      </c>
      <c r="F353" s="11" t="str">
        <f ca="1">IF(ROW(data!B353)&gt;MAX(fastSMA,slowSMA)+2,IF(SIGN(D352-E352)&lt;&gt;SIGN(D351-E351),IF(SIGN(D352-E352)&gt;0,"BUY","SELL"),""),"")</f>
        <v/>
      </c>
      <c r="G353" s="11"/>
      <c r="H353" s="11">
        <f>(data!B353/data!B352)-1</f>
        <v>9.3808630393987791E-4</v>
      </c>
      <c r="I353" s="11">
        <f t="shared" si="105"/>
        <v>9.3808630393987791E-4</v>
      </c>
      <c r="J353" s="11">
        <f t="shared" si="106"/>
        <v>0</v>
      </c>
      <c r="K353" s="11">
        <f ca="1">IF(ROW(data!B353)&gt;rsi+1,100-100/(1+AVERAGE(OFFSET(I353,0,0,-rsi,1))/AVERAGE(OFFSET(J353,0,0,-rsi,1))),"")</f>
        <v>64.073021005227133</v>
      </c>
      <c r="L353" s="11"/>
      <c r="M353" s="11">
        <f t="shared" si="107"/>
        <v>1.0009380863039399</v>
      </c>
      <c r="N353" s="11">
        <f t="shared" ca="1" si="108"/>
        <v>1.0766902119071642</v>
      </c>
      <c r="S353" s="13" t="str">
        <f ca="1">pricein</f>
        <v/>
      </c>
      <c r="T353" s="13" t="str">
        <f ca="1">priceout</f>
        <v/>
      </c>
      <c r="U353" s="16" t="str">
        <f t="shared" ca="1" si="109"/>
        <v/>
      </c>
      <c r="V353" s="16" t="str">
        <f t="shared" ca="1" si="116"/>
        <v/>
      </c>
      <c r="W353" s="16" t="str">
        <f t="shared" ca="1" si="117"/>
        <v/>
      </c>
      <c r="X353" s="16">
        <f t="shared" ca="1" si="118"/>
        <v>0.82320858598329871</v>
      </c>
      <c r="Y353" s="16"/>
      <c r="Z353" s="13" t="str">
        <f ca="1">priceincross</f>
        <v/>
      </c>
      <c r="AA353" s="13" t="str">
        <f ca="1">priceoutcross</f>
        <v/>
      </c>
      <c r="AB353" s="13" t="str">
        <f t="shared" ca="1" si="110"/>
        <v/>
      </c>
      <c r="AC353" s="13" t="str">
        <f t="shared" ca="1" si="119"/>
        <v/>
      </c>
      <c r="AD353" s="13" t="str">
        <f t="shared" ca="1" si="120"/>
        <v/>
      </c>
      <c r="AE353" s="13">
        <f t="shared" ca="1" si="121"/>
        <v>0.90089715826225325</v>
      </c>
      <c r="AG353" s="32">
        <f ca="1">IF(ROW(data!B353)&gt;fib+1,MIN(OFFSET(data!B353,0,0,-fib,1)),"")</f>
        <v>9.5299999999999994</v>
      </c>
      <c r="AH353" s="32">
        <f ca="1">IF(ROW(data!B353)&gt;fib+1,MAX(OFFSET(data!B353,0,0,-fib,1)),"")</f>
        <v>13.3</v>
      </c>
      <c r="AI353" s="32">
        <f t="shared" ca="1" si="111"/>
        <v>3.7700000000000014</v>
      </c>
      <c r="AJ353" s="31">
        <f t="shared" ca="1" si="112"/>
        <v>10.41972</v>
      </c>
      <c r="AK353" s="31">
        <f t="shared" ca="1" si="113"/>
        <v>10.970140000000001</v>
      </c>
      <c r="AL353" s="31">
        <f t="shared" ca="1" si="114"/>
        <v>11.414999999999999</v>
      </c>
      <c r="AM353" s="31">
        <f t="shared" ca="1" si="115"/>
        <v>11.859860000000001</v>
      </c>
      <c r="AO353" s="32">
        <f t="shared" ca="1" si="122"/>
        <v>0</v>
      </c>
      <c r="AP353" s="32">
        <f t="shared" ca="1" si="123"/>
        <v>0.21475895298823811</v>
      </c>
      <c r="AQ353" s="32">
        <f t="shared" ca="1" si="124"/>
        <v>0</v>
      </c>
      <c r="AR353" s="32">
        <f t="shared" ca="1" si="125"/>
        <v>0.11000461132423478</v>
      </c>
    </row>
    <row r="354" spans="1:44">
      <c r="A354" s="10">
        <v>37412</v>
      </c>
      <c r="B354" s="11">
        <f ca="1">IF(ROW(data!B354)&gt;singleSMA,AVERAGE(OFFSET(data!B354,0,0,-singleSMA,1)),"")</f>
        <v>11.590199999999996</v>
      </c>
      <c r="C354" s="11" t="str">
        <f ca="1">IF(ROW(data!B352)&gt;singleSMA+2,IF(SIGN(data!B353-indicators!B353)&lt;&gt;SIGN(data!B352-indicators!B352),IF(SIGN(data!B353-indicators!B353)&gt;0,"BUY","SELL"),""),"")</f>
        <v/>
      </c>
      <c r="D354" s="11">
        <f ca="1">IF(ROW(data!B354)&gt;fastSMA,AVERAGE(OFFSET(data!B354,0,0,-fastSMA,1)),"")</f>
        <v>11.060999999999998</v>
      </c>
      <c r="E354" s="11">
        <f ca="1">IF(ROW(data!B354)&gt;slowSMA,AVERAGE(OFFSET(data!B354,0,0,-slowSMA,1)),"")</f>
        <v>11.590199999999996</v>
      </c>
      <c r="F354" s="11" t="str">
        <f ca="1">IF(ROW(data!B354)&gt;MAX(fastSMA,slowSMA)+2,IF(SIGN(D353-E353)&lt;&gt;SIGN(D352-E352),IF(SIGN(D353-E353)&gt;0,"BUY","SELL"),""),"")</f>
        <v/>
      </c>
      <c r="G354" s="11"/>
      <c r="H354" s="11">
        <f>(data!B354/data!B353)-1</f>
        <v>1.9681349578256846E-2</v>
      </c>
      <c r="I354" s="11">
        <f t="shared" si="105"/>
        <v>1.9681349578256846E-2</v>
      </c>
      <c r="J354" s="11">
        <f t="shared" si="106"/>
        <v>0</v>
      </c>
      <c r="K354" s="11">
        <f ca="1">IF(ROW(data!B354)&gt;rsi+1,100-100/(1+AVERAGE(OFFSET(I354,0,0,-rsi,1))/AVERAGE(OFFSET(J354,0,0,-rsi,1))),"")</f>
        <v>58.529317894629244</v>
      </c>
      <c r="L354" s="11"/>
      <c r="M354" s="11">
        <f t="shared" si="107"/>
        <v>1.0196813495782568</v>
      </c>
      <c r="N354" s="11">
        <f t="shared" ca="1" si="108"/>
        <v>1.0391595033428846</v>
      </c>
      <c r="S354" s="13" t="str">
        <f ca="1">pricein</f>
        <v/>
      </c>
      <c r="T354" s="13" t="str">
        <f ca="1">priceout</f>
        <v/>
      </c>
      <c r="U354" s="16" t="str">
        <f t="shared" ca="1" si="109"/>
        <v/>
      </c>
      <c r="V354" s="16" t="str">
        <f t="shared" ca="1" si="116"/>
        <v/>
      </c>
      <c r="W354" s="16" t="str">
        <f t="shared" ca="1" si="117"/>
        <v/>
      </c>
      <c r="X354" s="16">
        <f t="shared" ca="1" si="118"/>
        <v>0.82320858598329871</v>
      </c>
      <c r="Y354" s="16"/>
      <c r="Z354" s="13" t="str">
        <f ca="1">priceincross</f>
        <v/>
      </c>
      <c r="AA354" s="13" t="str">
        <f ca="1">priceoutcross</f>
        <v/>
      </c>
      <c r="AB354" s="13" t="str">
        <f t="shared" ca="1" si="110"/>
        <v/>
      </c>
      <c r="AC354" s="13" t="str">
        <f t="shared" ca="1" si="119"/>
        <v/>
      </c>
      <c r="AD354" s="13" t="str">
        <f t="shared" ca="1" si="120"/>
        <v/>
      </c>
      <c r="AE354" s="13">
        <f t="shared" ca="1" si="121"/>
        <v>0.90089715826225325</v>
      </c>
      <c r="AG354" s="32">
        <f ca="1">IF(ROW(data!B354)&gt;fib+1,MIN(OFFSET(data!B354,0,0,-fib,1)),"")</f>
        <v>9.5299999999999994</v>
      </c>
      <c r="AH354" s="32">
        <f ca="1">IF(ROW(data!B354)&gt;fib+1,MAX(OFFSET(data!B354,0,0,-fib,1)),"")</f>
        <v>13.3</v>
      </c>
      <c r="AI354" s="32">
        <f t="shared" ca="1" si="111"/>
        <v>3.7700000000000014</v>
      </c>
      <c r="AJ354" s="31">
        <f t="shared" ca="1" si="112"/>
        <v>10.41972</v>
      </c>
      <c r="AK354" s="31">
        <f t="shared" ca="1" si="113"/>
        <v>10.970140000000001</v>
      </c>
      <c r="AL354" s="31">
        <f t="shared" ca="1" si="114"/>
        <v>11.414999999999999</v>
      </c>
      <c r="AM354" s="31">
        <f t="shared" ca="1" si="115"/>
        <v>11.859860000000001</v>
      </c>
      <c r="AO354" s="32">
        <f t="shared" ca="1" si="122"/>
        <v>0</v>
      </c>
      <c r="AP354" s="32">
        <f t="shared" ca="1" si="123"/>
        <v>0.21475895298823811</v>
      </c>
      <c r="AQ354" s="32">
        <f t="shared" ca="1" si="124"/>
        <v>0</v>
      </c>
      <c r="AR354" s="32">
        <f t="shared" ca="1" si="125"/>
        <v>0.11000461132423478</v>
      </c>
    </row>
    <row r="355" spans="1:44">
      <c r="A355" s="10">
        <v>37413</v>
      </c>
      <c r="B355" s="11">
        <f ca="1">IF(ROW(data!B355)&gt;singleSMA,AVERAGE(OFFSET(data!B355,0,0,-singleSMA,1)),"")</f>
        <v>11.569299999999997</v>
      </c>
      <c r="C355" s="11" t="str">
        <f ca="1">IF(ROW(data!B353)&gt;singleSMA+2,IF(SIGN(data!B354-indicators!B354)&lt;&gt;SIGN(data!B353-indicators!B353),IF(SIGN(data!B354-indicators!B354)&gt;0,"BUY","SELL"),""),"")</f>
        <v/>
      </c>
      <c r="D355" s="11">
        <f ca="1">IF(ROW(data!B355)&gt;fastSMA,AVERAGE(OFFSET(data!B355,0,0,-fastSMA,1)),"")</f>
        <v>11.080499999999997</v>
      </c>
      <c r="E355" s="11">
        <f ca="1">IF(ROW(data!B355)&gt;slowSMA,AVERAGE(OFFSET(data!B355,0,0,-slowSMA,1)),"")</f>
        <v>11.569299999999997</v>
      </c>
      <c r="F355" s="11" t="str">
        <f ca="1">IF(ROW(data!B355)&gt;MAX(fastSMA,slowSMA)+2,IF(SIGN(D354-E354)&lt;&gt;SIGN(D353-E353),IF(SIGN(D354-E354)&gt;0,"BUY","SELL"),""),"")</f>
        <v/>
      </c>
      <c r="G355" s="11"/>
      <c r="H355" s="11">
        <f>(data!B355/data!B354)-1</f>
        <v>1.1948529411764719E-2</v>
      </c>
      <c r="I355" s="11">
        <f t="shared" si="105"/>
        <v>1.1948529411764719E-2</v>
      </c>
      <c r="J355" s="11">
        <f t="shared" si="106"/>
        <v>0</v>
      </c>
      <c r="K355" s="11">
        <f ca="1">IF(ROW(data!B355)&gt;rsi+1,100-100/(1+AVERAGE(OFFSET(I355,0,0,-rsi,1))/AVERAGE(OFFSET(J355,0,0,-rsi,1))),"")</f>
        <v>58.111935662134272</v>
      </c>
      <c r="L355" s="11"/>
      <c r="M355" s="11">
        <f t="shared" si="107"/>
        <v>1.0119485294117647</v>
      </c>
      <c r="N355" s="11">
        <f t="shared" ca="1" si="108"/>
        <v>1.0367231638418082</v>
      </c>
      <c r="S355" s="13" t="str">
        <f ca="1">pricein</f>
        <v/>
      </c>
      <c r="T355" s="13" t="str">
        <f ca="1">priceout</f>
        <v/>
      </c>
      <c r="U355" s="16" t="str">
        <f t="shared" ca="1" si="109"/>
        <v/>
      </c>
      <c r="V355" s="16" t="str">
        <f t="shared" ca="1" si="116"/>
        <v/>
      </c>
      <c r="W355" s="16" t="str">
        <f t="shared" ca="1" si="117"/>
        <v/>
      </c>
      <c r="X355" s="16">
        <f t="shared" ca="1" si="118"/>
        <v>0.82320858598329871</v>
      </c>
      <c r="Y355" s="16"/>
      <c r="Z355" s="13" t="str">
        <f ca="1">priceincross</f>
        <v/>
      </c>
      <c r="AA355" s="13" t="str">
        <f ca="1">priceoutcross</f>
        <v/>
      </c>
      <c r="AB355" s="13" t="str">
        <f t="shared" ca="1" si="110"/>
        <v/>
      </c>
      <c r="AC355" s="13" t="str">
        <f t="shared" ca="1" si="119"/>
        <v/>
      </c>
      <c r="AD355" s="13" t="str">
        <f t="shared" ca="1" si="120"/>
        <v/>
      </c>
      <c r="AE355" s="13">
        <f t="shared" ca="1" si="121"/>
        <v>0.90089715826225325</v>
      </c>
      <c r="AG355" s="32">
        <f ca="1">IF(ROW(data!B355)&gt;fib+1,MIN(OFFSET(data!B355,0,0,-fib,1)),"")</f>
        <v>9.5299999999999994</v>
      </c>
      <c r="AH355" s="32">
        <f ca="1">IF(ROW(data!B355)&gt;fib+1,MAX(OFFSET(data!B355,0,0,-fib,1)),"")</f>
        <v>13.3</v>
      </c>
      <c r="AI355" s="32">
        <f t="shared" ca="1" si="111"/>
        <v>3.7700000000000014</v>
      </c>
      <c r="AJ355" s="31">
        <f t="shared" ca="1" si="112"/>
        <v>10.41972</v>
      </c>
      <c r="AK355" s="31">
        <f t="shared" ca="1" si="113"/>
        <v>10.970140000000001</v>
      </c>
      <c r="AL355" s="31">
        <f t="shared" ca="1" si="114"/>
        <v>11.414999999999999</v>
      </c>
      <c r="AM355" s="31">
        <f t="shared" ca="1" si="115"/>
        <v>11.859860000000001</v>
      </c>
      <c r="AO355" s="32">
        <f t="shared" ca="1" si="122"/>
        <v>0</v>
      </c>
      <c r="AP355" s="32">
        <f t="shared" ca="1" si="123"/>
        <v>0.21475895298823811</v>
      </c>
      <c r="AQ355" s="32">
        <f t="shared" ca="1" si="124"/>
        <v>0</v>
      </c>
      <c r="AR355" s="32">
        <f t="shared" ca="1" si="125"/>
        <v>0.11000461132423478</v>
      </c>
    </row>
    <row r="356" spans="1:44">
      <c r="A356" s="10">
        <v>37414</v>
      </c>
      <c r="B356" s="11">
        <f ca="1">IF(ROW(data!B356)&gt;singleSMA,AVERAGE(OFFSET(data!B356,0,0,-singleSMA,1)),"")</f>
        <v>11.548899999999996</v>
      </c>
      <c r="C356" s="11" t="str">
        <f ca="1">IF(ROW(data!B354)&gt;singleSMA+2,IF(SIGN(data!B355-indicators!B355)&lt;&gt;SIGN(data!B354-indicators!B354),IF(SIGN(data!B355-indicators!B355)&gt;0,"BUY","SELL"),""),"")</f>
        <v/>
      </c>
      <c r="D356" s="11">
        <f ca="1">IF(ROW(data!B356)&gt;fastSMA,AVERAGE(OFFSET(data!B356,0,0,-fastSMA,1)),"")</f>
        <v>11.087999999999997</v>
      </c>
      <c r="E356" s="11">
        <f ca="1">IF(ROW(data!B356)&gt;slowSMA,AVERAGE(OFFSET(data!B356,0,0,-slowSMA,1)),"")</f>
        <v>11.548899999999996</v>
      </c>
      <c r="F356" s="11" t="str">
        <f ca="1">IF(ROW(data!B356)&gt;MAX(fastSMA,slowSMA)+2,IF(SIGN(D355-E355)&lt;&gt;SIGN(D354-E354),IF(SIGN(D355-E355)&gt;0,"BUY","SELL"),""),"")</f>
        <v/>
      </c>
      <c r="G356" s="11"/>
      <c r="H356" s="11">
        <f>(data!B356/data!B355)-1</f>
        <v>-1.2715712988192629E-2</v>
      </c>
      <c r="I356" s="11">
        <f t="shared" si="105"/>
        <v>0</v>
      </c>
      <c r="J356" s="11">
        <f t="shared" si="106"/>
        <v>1.2715712988192629E-2</v>
      </c>
      <c r="K356" s="11">
        <f ca="1">IF(ROW(data!B356)&gt;rsi+1,100-100/(1+AVERAGE(OFFSET(I356,0,0,-rsi,1))/AVERAGE(OFFSET(J356,0,0,-rsi,1))),"")</f>
        <v>53.381457442936139</v>
      </c>
      <c r="L356" s="11"/>
      <c r="M356" s="11">
        <f t="shared" si="107"/>
        <v>0.98728428701180737</v>
      </c>
      <c r="N356" s="11">
        <f t="shared" ca="1" si="108"/>
        <v>1.0139925373134331</v>
      </c>
      <c r="S356" s="13" t="str">
        <f ca="1">pricein</f>
        <v/>
      </c>
      <c r="T356" s="13" t="str">
        <f ca="1">priceout</f>
        <v/>
      </c>
      <c r="U356" s="16" t="str">
        <f t="shared" ca="1" si="109"/>
        <v/>
      </c>
      <c r="V356" s="16" t="str">
        <f t="shared" ca="1" si="116"/>
        <v/>
      </c>
      <c r="W356" s="16" t="str">
        <f t="shared" ca="1" si="117"/>
        <v/>
      </c>
      <c r="X356" s="16">
        <f t="shared" ca="1" si="118"/>
        <v>0.82320858598329871</v>
      </c>
      <c r="Y356" s="16"/>
      <c r="Z356" s="13" t="str">
        <f ca="1">priceincross</f>
        <v/>
      </c>
      <c r="AA356" s="13" t="str">
        <f ca="1">priceoutcross</f>
        <v/>
      </c>
      <c r="AB356" s="13" t="str">
        <f t="shared" ca="1" si="110"/>
        <v/>
      </c>
      <c r="AC356" s="13" t="str">
        <f t="shared" ca="1" si="119"/>
        <v/>
      </c>
      <c r="AD356" s="13" t="str">
        <f t="shared" ca="1" si="120"/>
        <v/>
      </c>
      <c r="AE356" s="13">
        <f t="shared" ca="1" si="121"/>
        <v>0.90089715826225325</v>
      </c>
      <c r="AG356" s="32">
        <f ca="1">IF(ROW(data!B356)&gt;fib+1,MIN(OFFSET(data!B356,0,0,-fib,1)),"")</f>
        <v>9.5299999999999994</v>
      </c>
      <c r="AH356" s="32">
        <f ca="1">IF(ROW(data!B356)&gt;fib+1,MAX(OFFSET(data!B356,0,0,-fib,1)),"")</f>
        <v>13.3</v>
      </c>
      <c r="AI356" s="32">
        <f t="shared" ca="1" si="111"/>
        <v>3.7700000000000014</v>
      </c>
      <c r="AJ356" s="31">
        <f t="shared" ca="1" si="112"/>
        <v>10.41972</v>
      </c>
      <c r="AK356" s="31">
        <f t="shared" ca="1" si="113"/>
        <v>10.970140000000001</v>
      </c>
      <c r="AL356" s="31">
        <f t="shared" ca="1" si="114"/>
        <v>11.414999999999999</v>
      </c>
      <c r="AM356" s="31">
        <f t="shared" ca="1" si="115"/>
        <v>11.859860000000001</v>
      </c>
      <c r="AO356" s="32">
        <f t="shared" ca="1" si="122"/>
        <v>0</v>
      </c>
      <c r="AP356" s="32">
        <f t="shared" ca="1" si="123"/>
        <v>0.21475895298823811</v>
      </c>
      <c r="AQ356" s="32">
        <f t="shared" ca="1" si="124"/>
        <v>0</v>
      </c>
      <c r="AR356" s="32">
        <f t="shared" ca="1" si="125"/>
        <v>0.11000461132423478</v>
      </c>
    </row>
    <row r="357" spans="1:44">
      <c r="A357" s="10">
        <v>37417</v>
      </c>
      <c r="B357" s="11">
        <f ca="1">IF(ROW(data!B357)&gt;singleSMA,AVERAGE(OFFSET(data!B357,0,0,-singleSMA,1)),"")</f>
        <v>11.531199999999997</v>
      </c>
      <c r="C357" s="11" t="str">
        <f ca="1">IF(ROW(data!B355)&gt;singleSMA+2,IF(SIGN(data!B356-indicators!B356)&lt;&gt;SIGN(data!B355-indicators!B355),IF(SIGN(data!B356-indicators!B356)&gt;0,"BUY","SELL"),""),"")</f>
        <v/>
      </c>
      <c r="D357" s="11">
        <f ca="1">IF(ROW(data!B357)&gt;fastSMA,AVERAGE(OFFSET(data!B357,0,0,-fastSMA,1)),"")</f>
        <v>11.093499999999997</v>
      </c>
      <c r="E357" s="11">
        <f ca="1">IF(ROW(data!B357)&gt;slowSMA,AVERAGE(OFFSET(data!B357,0,0,-slowSMA,1)),"")</f>
        <v>11.531199999999997</v>
      </c>
      <c r="F357" s="11" t="str">
        <f ca="1">IF(ROW(data!B357)&gt;MAX(fastSMA,slowSMA)+2,IF(SIGN(D356-E356)&lt;&gt;SIGN(D355-E355),IF(SIGN(D356-E356)&gt;0,"BUY","SELL"),""),"")</f>
        <v/>
      </c>
      <c r="G357" s="11"/>
      <c r="H357" s="11">
        <f>(data!B357/data!B356)-1</f>
        <v>1.1959521619135272E-2</v>
      </c>
      <c r="I357" s="11">
        <f t="shared" si="105"/>
        <v>1.1959521619135272E-2</v>
      </c>
      <c r="J357" s="11">
        <f t="shared" si="106"/>
        <v>0</v>
      </c>
      <c r="K357" s="11">
        <f ca="1">IF(ROW(data!B357)&gt;rsi+1,100-100/(1+AVERAGE(OFFSET(I357,0,0,-rsi,1))/AVERAGE(OFFSET(J357,0,0,-rsi,1))),"")</f>
        <v>52.610306987889601</v>
      </c>
      <c r="L357" s="11"/>
      <c r="M357" s="11">
        <f t="shared" si="107"/>
        <v>1.0119595216191353</v>
      </c>
      <c r="N357" s="11">
        <f t="shared" ca="1" si="108"/>
        <v>1.0101010101010104</v>
      </c>
      <c r="S357" s="13" t="str">
        <f ca="1">pricein</f>
        <v/>
      </c>
      <c r="T357" s="13" t="str">
        <f ca="1">priceout</f>
        <v/>
      </c>
      <c r="U357" s="16" t="str">
        <f t="shared" ca="1" si="109"/>
        <v/>
      </c>
      <c r="V357" s="16" t="str">
        <f t="shared" ca="1" si="116"/>
        <v/>
      </c>
      <c r="W357" s="16" t="str">
        <f t="shared" ca="1" si="117"/>
        <v/>
      </c>
      <c r="X357" s="16">
        <f t="shared" ca="1" si="118"/>
        <v>0.82320858598329871</v>
      </c>
      <c r="Y357" s="16"/>
      <c r="Z357" s="13" t="str">
        <f ca="1">priceincross</f>
        <v/>
      </c>
      <c r="AA357" s="13" t="str">
        <f ca="1">priceoutcross</f>
        <v/>
      </c>
      <c r="AB357" s="13" t="str">
        <f t="shared" ca="1" si="110"/>
        <v/>
      </c>
      <c r="AC357" s="13" t="str">
        <f t="shared" ca="1" si="119"/>
        <v/>
      </c>
      <c r="AD357" s="13" t="str">
        <f t="shared" ca="1" si="120"/>
        <v/>
      </c>
      <c r="AE357" s="13">
        <f t="shared" ca="1" si="121"/>
        <v>0.90089715826225325</v>
      </c>
      <c r="AG357" s="32">
        <f ca="1">IF(ROW(data!B357)&gt;fib+1,MIN(OFFSET(data!B357,0,0,-fib,1)),"")</f>
        <v>9.5299999999999994</v>
      </c>
      <c r="AH357" s="32">
        <f ca="1">IF(ROW(data!B357)&gt;fib+1,MAX(OFFSET(data!B357,0,0,-fib,1)),"")</f>
        <v>13.3</v>
      </c>
      <c r="AI357" s="32">
        <f t="shared" ca="1" si="111"/>
        <v>3.7700000000000014</v>
      </c>
      <c r="AJ357" s="31">
        <f t="shared" ca="1" si="112"/>
        <v>10.41972</v>
      </c>
      <c r="AK357" s="31">
        <f t="shared" ca="1" si="113"/>
        <v>10.970140000000001</v>
      </c>
      <c r="AL357" s="31">
        <f t="shared" ca="1" si="114"/>
        <v>11.414999999999999</v>
      </c>
      <c r="AM357" s="31">
        <f t="shared" ca="1" si="115"/>
        <v>11.859860000000001</v>
      </c>
      <c r="AO357" s="32">
        <f t="shared" ca="1" si="122"/>
        <v>0</v>
      </c>
      <c r="AP357" s="32">
        <f t="shared" ca="1" si="123"/>
        <v>0.21475895298823811</v>
      </c>
      <c r="AQ357" s="32">
        <f t="shared" ca="1" si="124"/>
        <v>0</v>
      </c>
      <c r="AR357" s="32">
        <f t="shared" ca="1" si="125"/>
        <v>0.11000461132423478</v>
      </c>
    </row>
    <row r="358" spans="1:44">
      <c r="A358" s="10">
        <v>37418</v>
      </c>
      <c r="B358" s="11">
        <f ca="1">IF(ROW(data!B358)&gt;singleSMA,AVERAGE(OFFSET(data!B358,0,0,-singleSMA,1)),"")</f>
        <v>11.514999999999997</v>
      </c>
      <c r="C358" s="11" t="str">
        <f ca="1">IF(ROW(data!B356)&gt;singleSMA+2,IF(SIGN(data!B357-indicators!B357)&lt;&gt;SIGN(data!B356-indicators!B356),IF(SIGN(data!B357-indicators!B357)&gt;0,"BUY","SELL"),""),"")</f>
        <v/>
      </c>
      <c r="D358" s="11">
        <f ca="1">IF(ROW(data!B358)&gt;fastSMA,AVERAGE(OFFSET(data!B358,0,0,-fastSMA,1)),"")</f>
        <v>11.0885</v>
      </c>
      <c r="E358" s="11">
        <f ca="1">IF(ROW(data!B358)&gt;slowSMA,AVERAGE(OFFSET(data!B358,0,0,-slowSMA,1)),"")</f>
        <v>11.514999999999997</v>
      </c>
      <c r="F358" s="11" t="str">
        <f ca="1">IF(ROW(data!B358)&gt;MAX(fastSMA,slowSMA)+2,IF(SIGN(D357-E357)&lt;&gt;SIGN(D356-E356),IF(SIGN(D357-E357)&gt;0,"BUY","SELL"),""),"")</f>
        <v/>
      </c>
      <c r="G358" s="11"/>
      <c r="H358" s="11">
        <f>(data!B358/data!B357)-1</f>
        <v>1.0000000000000009E-2</v>
      </c>
      <c r="I358" s="11">
        <f t="shared" si="105"/>
        <v>1.0000000000000009E-2</v>
      </c>
      <c r="J358" s="11">
        <f t="shared" si="106"/>
        <v>0</v>
      </c>
      <c r="K358" s="11">
        <f ca="1">IF(ROW(data!B358)&gt;rsi+1,100-100/(1+AVERAGE(OFFSET(I358,0,0,-rsi,1))/AVERAGE(OFFSET(J358,0,0,-rsi,1))),"")</f>
        <v>48.363322617216383</v>
      </c>
      <c r="L358" s="11"/>
      <c r="M358" s="11">
        <f t="shared" si="107"/>
        <v>1.01</v>
      </c>
      <c r="N358" s="11">
        <f t="shared" ca="1" si="108"/>
        <v>0.99107939339875128</v>
      </c>
      <c r="S358" s="13" t="str">
        <f ca="1">pricein</f>
        <v/>
      </c>
      <c r="T358" s="13" t="str">
        <f ca="1">priceout</f>
        <v/>
      </c>
      <c r="U358" s="16" t="str">
        <f t="shared" ca="1" si="109"/>
        <v/>
      </c>
      <c r="V358" s="16" t="str">
        <f t="shared" ca="1" si="116"/>
        <v/>
      </c>
      <c r="W358" s="16" t="str">
        <f t="shared" ca="1" si="117"/>
        <v/>
      </c>
      <c r="X358" s="16">
        <f t="shared" ca="1" si="118"/>
        <v>0.82320858598329871</v>
      </c>
      <c r="Y358" s="16"/>
      <c r="Z358" s="13" t="str">
        <f ca="1">priceincross</f>
        <v/>
      </c>
      <c r="AA358" s="13" t="str">
        <f ca="1">priceoutcross</f>
        <v/>
      </c>
      <c r="AB358" s="13" t="str">
        <f t="shared" ca="1" si="110"/>
        <v/>
      </c>
      <c r="AC358" s="13" t="str">
        <f t="shared" ca="1" si="119"/>
        <v/>
      </c>
      <c r="AD358" s="13" t="str">
        <f t="shared" ca="1" si="120"/>
        <v/>
      </c>
      <c r="AE358" s="13">
        <f t="shared" ca="1" si="121"/>
        <v>0.90089715826225325</v>
      </c>
      <c r="AG358" s="32">
        <f ca="1">IF(ROW(data!B358)&gt;fib+1,MIN(OFFSET(data!B358,0,0,-fib,1)),"")</f>
        <v>9.5299999999999994</v>
      </c>
      <c r="AH358" s="32">
        <f ca="1">IF(ROW(data!B358)&gt;fib+1,MAX(OFFSET(data!B358,0,0,-fib,1)),"")</f>
        <v>13.3</v>
      </c>
      <c r="AI358" s="32">
        <f t="shared" ca="1" si="111"/>
        <v>3.7700000000000014</v>
      </c>
      <c r="AJ358" s="31">
        <f t="shared" ca="1" si="112"/>
        <v>10.41972</v>
      </c>
      <c r="AK358" s="31">
        <f t="shared" ca="1" si="113"/>
        <v>10.970140000000001</v>
      </c>
      <c r="AL358" s="31">
        <f t="shared" ca="1" si="114"/>
        <v>11.414999999999999</v>
      </c>
      <c r="AM358" s="31">
        <f t="shared" ca="1" si="115"/>
        <v>11.859860000000001</v>
      </c>
      <c r="AO358" s="32">
        <f t="shared" ca="1" si="122"/>
        <v>0</v>
      </c>
      <c r="AP358" s="32">
        <f t="shared" ca="1" si="123"/>
        <v>0.21475895298823811</v>
      </c>
      <c r="AQ358" s="32">
        <f t="shared" ca="1" si="124"/>
        <v>0</v>
      </c>
      <c r="AR358" s="32">
        <f t="shared" ca="1" si="125"/>
        <v>0.11000461132423478</v>
      </c>
    </row>
    <row r="359" spans="1:44">
      <c r="A359" s="10">
        <v>37419</v>
      </c>
      <c r="B359" s="11">
        <f ca="1">IF(ROW(data!B359)&gt;singleSMA,AVERAGE(OFFSET(data!B359,0,0,-singleSMA,1)),"")</f>
        <v>11.501399999999999</v>
      </c>
      <c r="C359" s="11" t="str">
        <f ca="1">IF(ROW(data!B357)&gt;singleSMA+2,IF(SIGN(data!B358-indicators!B358)&lt;&gt;SIGN(data!B357-indicators!B357),IF(SIGN(data!B358-indicators!B358)&gt;0,"BUY","SELL"),""),"")</f>
        <v/>
      </c>
      <c r="D359" s="11">
        <f ca="1">IF(ROW(data!B359)&gt;fastSMA,AVERAGE(OFFSET(data!B359,0,0,-fastSMA,1)),"")</f>
        <v>11.086499999999999</v>
      </c>
      <c r="E359" s="11">
        <f ca="1">IF(ROW(data!B359)&gt;slowSMA,AVERAGE(OFFSET(data!B359,0,0,-slowSMA,1)),"")</f>
        <v>11.501399999999999</v>
      </c>
      <c r="F359" s="11" t="str">
        <f ca="1">IF(ROW(data!B359)&gt;MAX(fastSMA,slowSMA)+2,IF(SIGN(D358-E358)&lt;&gt;SIGN(D357-E357),IF(SIGN(D358-E358)&gt;0,"BUY","SELL"),""),"")</f>
        <v/>
      </c>
      <c r="G359" s="11"/>
      <c r="H359" s="11">
        <f>(data!B359/data!B358)-1</f>
        <v>3.6003600360037247E-3</v>
      </c>
      <c r="I359" s="11">
        <f t="shared" si="105"/>
        <v>3.6003600360037247E-3</v>
      </c>
      <c r="J359" s="11">
        <f t="shared" si="106"/>
        <v>0</v>
      </c>
      <c r="K359" s="11">
        <f ca="1">IF(ROW(data!B359)&gt;rsi+1,100-100/(1+AVERAGE(OFFSET(I359,0,0,-rsi,1))/AVERAGE(OFFSET(J359,0,0,-rsi,1))),"")</f>
        <v>49.611245623952051</v>
      </c>
      <c r="L359" s="11"/>
      <c r="M359" s="11">
        <f t="shared" si="107"/>
        <v>1.0036003600360037</v>
      </c>
      <c r="N359" s="11">
        <f t="shared" ca="1" si="108"/>
        <v>0.99642537980339607</v>
      </c>
      <c r="S359" s="13" t="str">
        <f ca="1">pricein</f>
        <v/>
      </c>
      <c r="T359" s="13" t="str">
        <f ca="1">priceout</f>
        <v/>
      </c>
      <c r="U359" s="16" t="str">
        <f t="shared" ca="1" si="109"/>
        <v/>
      </c>
      <c r="V359" s="16" t="str">
        <f t="shared" ca="1" si="116"/>
        <v/>
      </c>
      <c r="W359" s="16" t="str">
        <f t="shared" ca="1" si="117"/>
        <v/>
      </c>
      <c r="X359" s="16">
        <f t="shared" ca="1" si="118"/>
        <v>0.82320858598329871</v>
      </c>
      <c r="Y359" s="16"/>
      <c r="Z359" s="13" t="str">
        <f ca="1">priceincross</f>
        <v/>
      </c>
      <c r="AA359" s="13" t="str">
        <f ca="1">priceoutcross</f>
        <v/>
      </c>
      <c r="AB359" s="13" t="str">
        <f t="shared" ca="1" si="110"/>
        <v/>
      </c>
      <c r="AC359" s="13" t="str">
        <f t="shared" ca="1" si="119"/>
        <v/>
      </c>
      <c r="AD359" s="13" t="str">
        <f t="shared" ca="1" si="120"/>
        <v/>
      </c>
      <c r="AE359" s="13">
        <f t="shared" ca="1" si="121"/>
        <v>0.90089715826225325</v>
      </c>
      <c r="AG359" s="32">
        <f ca="1">IF(ROW(data!B359)&gt;fib+1,MIN(OFFSET(data!B359,0,0,-fib,1)),"")</f>
        <v>9.5299999999999994</v>
      </c>
      <c r="AH359" s="32">
        <f ca="1">IF(ROW(data!B359)&gt;fib+1,MAX(OFFSET(data!B359,0,0,-fib,1)),"")</f>
        <v>13.3</v>
      </c>
      <c r="AI359" s="32">
        <f t="shared" ca="1" si="111"/>
        <v>3.7700000000000014</v>
      </c>
      <c r="AJ359" s="31">
        <f t="shared" ca="1" si="112"/>
        <v>10.41972</v>
      </c>
      <c r="AK359" s="31">
        <f t="shared" ca="1" si="113"/>
        <v>10.970140000000001</v>
      </c>
      <c r="AL359" s="31">
        <f t="shared" ca="1" si="114"/>
        <v>11.414999999999999</v>
      </c>
      <c r="AM359" s="31">
        <f t="shared" ca="1" si="115"/>
        <v>11.859860000000001</v>
      </c>
      <c r="AO359" s="32">
        <f t="shared" ca="1" si="122"/>
        <v>0</v>
      </c>
      <c r="AP359" s="32">
        <f t="shared" ca="1" si="123"/>
        <v>0.21475895298823811</v>
      </c>
      <c r="AQ359" s="32">
        <f t="shared" ca="1" si="124"/>
        <v>0</v>
      </c>
      <c r="AR359" s="32">
        <f t="shared" ca="1" si="125"/>
        <v>0.11000461132423478</v>
      </c>
    </row>
    <row r="360" spans="1:44">
      <c r="A360" s="10">
        <v>37420</v>
      </c>
      <c r="B360" s="11">
        <f ca="1">IF(ROW(data!B360)&gt;singleSMA,AVERAGE(OFFSET(data!B360,0,0,-singleSMA,1)),"")</f>
        <v>11.492000000000001</v>
      </c>
      <c r="C360" s="11" t="str">
        <f ca="1">IF(ROW(data!B358)&gt;singleSMA+2,IF(SIGN(data!B359-indicators!B359)&lt;&gt;SIGN(data!B358-indicators!B358),IF(SIGN(data!B359-indicators!B359)&gt;0,"BUY","SELL"),""),"")</f>
        <v/>
      </c>
      <c r="D360" s="11">
        <f ca="1">IF(ROW(data!B360)&gt;fastSMA,AVERAGE(OFFSET(data!B360,0,0,-fastSMA,1)),"")</f>
        <v>11.076499999999999</v>
      </c>
      <c r="E360" s="11">
        <f ca="1">IF(ROW(data!B360)&gt;slowSMA,AVERAGE(OFFSET(data!B360,0,0,-slowSMA,1)),"")</f>
        <v>11.492000000000001</v>
      </c>
      <c r="F360" s="11" t="str">
        <f ca="1">IF(ROW(data!B360)&gt;MAX(fastSMA,slowSMA)+2,IF(SIGN(D359-E359)&lt;&gt;SIGN(D358-E358),IF(SIGN(D359-E359)&gt;0,"BUY","SELL"),""),"")</f>
        <v/>
      </c>
      <c r="G360" s="11"/>
      <c r="H360" s="11">
        <f>(data!B360/data!B359)-1</f>
        <v>-3.5874439461883734E-3</v>
      </c>
      <c r="I360" s="11">
        <f t="shared" si="105"/>
        <v>0</v>
      </c>
      <c r="J360" s="11">
        <f t="shared" si="106"/>
        <v>3.5874439461883734E-3</v>
      </c>
      <c r="K360" s="11">
        <f ca="1">IF(ROW(data!B360)&gt;rsi+1,100-100/(1+AVERAGE(OFFSET(I360,0,0,-rsi,1))/AVERAGE(OFFSET(J360,0,0,-rsi,1))),"")</f>
        <v>46.206524027135572</v>
      </c>
      <c r="L360" s="11"/>
      <c r="M360" s="11">
        <f t="shared" si="107"/>
        <v>0.99641255605381163</v>
      </c>
      <c r="N360" s="11">
        <f t="shared" ca="1" si="108"/>
        <v>0.98231653404067176</v>
      </c>
      <c r="S360" s="13" t="str">
        <f ca="1">pricein</f>
        <v/>
      </c>
      <c r="T360" s="13" t="str">
        <f ca="1">priceout</f>
        <v/>
      </c>
      <c r="U360" s="16" t="str">
        <f t="shared" ca="1" si="109"/>
        <v/>
      </c>
      <c r="V360" s="16" t="str">
        <f t="shared" ca="1" si="116"/>
        <v/>
      </c>
      <c r="W360" s="16" t="str">
        <f t="shared" ca="1" si="117"/>
        <v/>
      </c>
      <c r="X360" s="16">
        <f t="shared" ca="1" si="118"/>
        <v>0.82320858598329871</v>
      </c>
      <c r="Y360" s="16"/>
      <c r="Z360" s="13" t="str">
        <f ca="1">priceincross</f>
        <v/>
      </c>
      <c r="AA360" s="13" t="str">
        <f ca="1">priceoutcross</f>
        <v/>
      </c>
      <c r="AB360" s="13" t="str">
        <f t="shared" ca="1" si="110"/>
        <v/>
      </c>
      <c r="AC360" s="13" t="str">
        <f t="shared" ca="1" si="119"/>
        <v/>
      </c>
      <c r="AD360" s="13" t="str">
        <f t="shared" ca="1" si="120"/>
        <v/>
      </c>
      <c r="AE360" s="13">
        <f t="shared" ca="1" si="121"/>
        <v>0.90089715826225325</v>
      </c>
      <c r="AG360" s="32">
        <f ca="1">IF(ROW(data!B360)&gt;fib+1,MIN(OFFSET(data!B360,0,0,-fib,1)),"")</f>
        <v>9.5299999999999994</v>
      </c>
      <c r="AH360" s="32">
        <f ca="1">IF(ROW(data!B360)&gt;fib+1,MAX(OFFSET(data!B360,0,0,-fib,1)),"")</f>
        <v>13.3</v>
      </c>
      <c r="AI360" s="32">
        <f t="shared" ca="1" si="111"/>
        <v>3.7700000000000014</v>
      </c>
      <c r="AJ360" s="31">
        <f t="shared" ca="1" si="112"/>
        <v>10.41972</v>
      </c>
      <c r="AK360" s="31">
        <f t="shared" ca="1" si="113"/>
        <v>10.970140000000001</v>
      </c>
      <c r="AL360" s="31">
        <f t="shared" ca="1" si="114"/>
        <v>11.414999999999999</v>
      </c>
      <c r="AM360" s="31">
        <f t="shared" ca="1" si="115"/>
        <v>11.859860000000001</v>
      </c>
      <c r="AO360" s="32">
        <f t="shared" ca="1" si="122"/>
        <v>0</v>
      </c>
      <c r="AP360" s="32">
        <f t="shared" ca="1" si="123"/>
        <v>0.21475895298823811</v>
      </c>
      <c r="AQ360" s="32">
        <f t="shared" ca="1" si="124"/>
        <v>0</v>
      </c>
      <c r="AR360" s="32">
        <f t="shared" ca="1" si="125"/>
        <v>0.11000461132423478</v>
      </c>
    </row>
    <row r="361" spans="1:44">
      <c r="A361" s="10">
        <v>37421</v>
      </c>
      <c r="B361" s="11">
        <f ca="1">IF(ROW(data!B361)&gt;singleSMA,AVERAGE(OFFSET(data!B361,0,0,-singleSMA,1)),"")</f>
        <v>11.478400000000001</v>
      </c>
      <c r="C361" s="11" t="str">
        <f ca="1">IF(ROW(data!B359)&gt;singleSMA+2,IF(SIGN(data!B360-indicators!B360)&lt;&gt;SIGN(data!B359-indicators!B359),IF(SIGN(data!B360-indicators!B360)&gt;0,"BUY","SELL"),""),"")</f>
        <v/>
      </c>
      <c r="D361" s="11">
        <f ca="1">IF(ROW(data!B361)&gt;fastSMA,AVERAGE(OFFSET(data!B361,0,0,-fastSMA,1)),"")</f>
        <v>11.032499999999999</v>
      </c>
      <c r="E361" s="11">
        <f ca="1">IF(ROW(data!B361)&gt;slowSMA,AVERAGE(OFFSET(data!B361,0,0,-slowSMA,1)),"")</f>
        <v>11.478400000000001</v>
      </c>
      <c r="F361" s="11" t="str">
        <f ca="1">IF(ROW(data!B361)&gt;MAX(fastSMA,slowSMA)+2,IF(SIGN(D360-E360)&lt;&gt;SIGN(D359-E359),IF(SIGN(D360-E360)&gt;0,"BUY","SELL"),""),"")</f>
        <v/>
      </c>
      <c r="G361" s="11"/>
      <c r="H361" s="11">
        <f>(data!B361/data!B360)-1</f>
        <v>-3.8703870387038708E-2</v>
      </c>
      <c r="I361" s="11">
        <f t="shared" si="105"/>
        <v>0</v>
      </c>
      <c r="J361" s="11">
        <f t="shared" si="106"/>
        <v>3.8703870387038708E-2</v>
      </c>
      <c r="K361" s="11">
        <f ca="1">IF(ROW(data!B361)&gt;rsi+1,100-100/(1+AVERAGE(OFFSET(I361,0,0,-rsi,1))/AVERAGE(OFFSET(J361,0,0,-rsi,1))),"")</f>
        <v>33.12364099818933</v>
      </c>
      <c r="L361" s="11"/>
      <c r="M361" s="11">
        <f t="shared" si="107"/>
        <v>0.96129612961296129</v>
      </c>
      <c r="N361" s="11">
        <f t="shared" ca="1" si="108"/>
        <v>0.92387543252595161</v>
      </c>
      <c r="S361" s="13" t="str">
        <f ca="1">pricein</f>
        <v/>
      </c>
      <c r="T361" s="13" t="str">
        <f ca="1">priceout</f>
        <v/>
      </c>
      <c r="U361" s="16" t="str">
        <f t="shared" ca="1" si="109"/>
        <v/>
      </c>
      <c r="V361" s="16" t="str">
        <f t="shared" ca="1" si="116"/>
        <v/>
      </c>
      <c r="W361" s="16" t="str">
        <f t="shared" ca="1" si="117"/>
        <v/>
      </c>
      <c r="X361" s="16">
        <f t="shared" ca="1" si="118"/>
        <v>0.82320858598329871</v>
      </c>
      <c r="Y361" s="16"/>
      <c r="Z361" s="13" t="str">
        <f ca="1">priceincross</f>
        <v/>
      </c>
      <c r="AA361" s="13" t="str">
        <f ca="1">priceoutcross</f>
        <v/>
      </c>
      <c r="AB361" s="13" t="str">
        <f t="shared" ca="1" si="110"/>
        <v/>
      </c>
      <c r="AC361" s="13" t="str">
        <f t="shared" ca="1" si="119"/>
        <v/>
      </c>
      <c r="AD361" s="13" t="str">
        <f t="shared" ca="1" si="120"/>
        <v/>
      </c>
      <c r="AE361" s="13">
        <f t="shared" ca="1" si="121"/>
        <v>0.90089715826225325</v>
      </c>
      <c r="AG361" s="32">
        <f ca="1">IF(ROW(data!B361)&gt;fib+1,MIN(OFFSET(data!B361,0,0,-fib,1)),"")</f>
        <v>9.5299999999999994</v>
      </c>
      <c r="AH361" s="32">
        <f ca="1">IF(ROW(data!B361)&gt;fib+1,MAX(OFFSET(data!B361,0,0,-fib,1)),"")</f>
        <v>13.3</v>
      </c>
      <c r="AI361" s="32">
        <f t="shared" ca="1" si="111"/>
        <v>3.7700000000000014</v>
      </c>
      <c r="AJ361" s="31">
        <f t="shared" ca="1" si="112"/>
        <v>10.41972</v>
      </c>
      <c r="AK361" s="31">
        <f t="shared" ca="1" si="113"/>
        <v>10.970140000000001</v>
      </c>
      <c r="AL361" s="31">
        <f t="shared" ca="1" si="114"/>
        <v>11.414999999999999</v>
      </c>
      <c r="AM361" s="31">
        <f t="shared" ca="1" si="115"/>
        <v>11.859860000000001</v>
      </c>
      <c r="AO361" s="32">
        <f t="shared" ca="1" si="122"/>
        <v>0</v>
      </c>
      <c r="AP361" s="32">
        <f t="shared" ca="1" si="123"/>
        <v>0.21475895298823811</v>
      </c>
      <c r="AQ361" s="32">
        <f t="shared" ca="1" si="124"/>
        <v>0</v>
      </c>
      <c r="AR361" s="32">
        <f t="shared" ca="1" si="125"/>
        <v>0.11000461132423478</v>
      </c>
    </row>
    <row r="362" spans="1:44">
      <c r="A362" s="10">
        <v>37424</v>
      </c>
      <c r="B362" s="11">
        <f ca="1">IF(ROW(data!B362)&gt;singleSMA,AVERAGE(OFFSET(data!B362,0,0,-singleSMA,1)),"")</f>
        <v>11.4642</v>
      </c>
      <c r="C362" s="11" t="str">
        <f ca="1">IF(ROW(data!B360)&gt;singleSMA+2,IF(SIGN(data!B361-indicators!B361)&lt;&gt;SIGN(data!B360-indicators!B360),IF(SIGN(data!B361-indicators!B361)&gt;0,"BUY","SELL"),""),"")</f>
        <v/>
      </c>
      <c r="D362" s="11">
        <f ca="1">IF(ROW(data!B362)&gt;fastSMA,AVERAGE(OFFSET(data!B362,0,0,-fastSMA,1)),"")</f>
        <v>10.981000000000002</v>
      </c>
      <c r="E362" s="11">
        <f ca="1">IF(ROW(data!B362)&gt;slowSMA,AVERAGE(OFFSET(data!B362,0,0,-slowSMA,1)),"")</f>
        <v>11.4642</v>
      </c>
      <c r="F362" s="11" t="str">
        <f ca="1">IF(ROW(data!B362)&gt;MAX(fastSMA,slowSMA)+2,IF(SIGN(D361-E361)&lt;&gt;SIGN(D360-E360),IF(SIGN(D361-E361)&gt;0,"BUY","SELL"),""),"")</f>
        <v/>
      </c>
      <c r="G362" s="11"/>
      <c r="H362" s="11">
        <f>(data!B362/data!B361)-1</f>
        <v>-9.3632958801497246E-3</v>
      </c>
      <c r="I362" s="11">
        <f t="shared" si="105"/>
        <v>0</v>
      </c>
      <c r="J362" s="11">
        <f t="shared" si="106"/>
        <v>9.3632958801497246E-3</v>
      </c>
      <c r="K362" s="11">
        <f ca="1">IF(ROW(data!B362)&gt;rsi+1,100-100/(1+AVERAGE(OFFSET(I362,0,0,-rsi,1))/AVERAGE(OFFSET(J362,0,0,-rsi,1))),"")</f>
        <v>30.546899105089381</v>
      </c>
      <c r="L362" s="11"/>
      <c r="M362" s="11">
        <f t="shared" si="107"/>
        <v>0.99063670411985028</v>
      </c>
      <c r="N362" s="11">
        <f t="shared" ca="1" si="108"/>
        <v>0.91128337639965562</v>
      </c>
      <c r="S362" s="13" t="str">
        <f ca="1">pricein</f>
        <v/>
      </c>
      <c r="T362" s="13" t="str">
        <f ca="1">priceout</f>
        <v/>
      </c>
      <c r="U362" s="16" t="str">
        <f t="shared" ca="1" si="109"/>
        <v/>
      </c>
      <c r="V362" s="16" t="str">
        <f t="shared" ca="1" si="116"/>
        <v/>
      </c>
      <c r="W362" s="16" t="str">
        <f t="shared" ca="1" si="117"/>
        <v/>
      </c>
      <c r="X362" s="16">
        <f t="shared" ca="1" si="118"/>
        <v>0.82320858598329871</v>
      </c>
      <c r="Y362" s="16"/>
      <c r="Z362" s="13" t="str">
        <f ca="1">priceincross</f>
        <v/>
      </c>
      <c r="AA362" s="13" t="str">
        <f ca="1">priceoutcross</f>
        <v/>
      </c>
      <c r="AB362" s="13" t="str">
        <f t="shared" ca="1" si="110"/>
        <v/>
      </c>
      <c r="AC362" s="13" t="str">
        <f t="shared" ca="1" si="119"/>
        <v/>
      </c>
      <c r="AD362" s="13" t="str">
        <f t="shared" ca="1" si="120"/>
        <v/>
      </c>
      <c r="AE362" s="13">
        <f t="shared" ca="1" si="121"/>
        <v>0.90089715826225325</v>
      </c>
      <c r="AG362" s="32">
        <f ca="1">IF(ROW(data!B362)&gt;fib+1,MIN(OFFSET(data!B362,0,0,-fib,1)),"")</f>
        <v>9.5299999999999994</v>
      </c>
      <c r="AH362" s="32">
        <f ca="1">IF(ROW(data!B362)&gt;fib+1,MAX(OFFSET(data!B362,0,0,-fib,1)),"")</f>
        <v>13.3</v>
      </c>
      <c r="AI362" s="32">
        <f t="shared" ca="1" si="111"/>
        <v>3.7700000000000014</v>
      </c>
      <c r="AJ362" s="31">
        <f t="shared" ca="1" si="112"/>
        <v>10.41972</v>
      </c>
      <c r="AK362" s="31">
        <f t="shared" ca="1" si="113"/>
        <v>10.970140000000001</v>
      </c>
      <c r="AL362" s="31">
        <f t="shared" ca="1" si="114"/>
        <v>11.414999999999999</v>
      </c>
      <c r="AM362" s="31">
        <f t="shared" ca="1" si="115"/>
        <v>11.859860000000001</v>
      </c>
      <c r="AO362" s="32">
        <f t="shared" ca="1" si="122"/>
        <v>0</v>
      </c>
      <c r="AP362" s="32">
        <f t="shared" ca="1" si="123"/>
        <v>0.21475895298823811</v>
      </c>
      <c r="AQ362" s="32">
        <f t="shared" ca="1" si="124"/>
        <v>0</v>
      </c>
      <c r="AR362" s="32">
        <f t="shared" ca="1" si="125"/>
        <v>0.11000461132423478</v>
      </c>
    </row>
    <row r="363" spans="1:44">
      <c r="A363" s="10">
        <v>37425</v>
      </c>
      <c r="B363" s="11">
        <f ca="1">IF(ROW(data!B363)&gt;singleSMA,AVERAGE(OFFSET(data!B363,0,0,-singleSMA,1)),"")</f>
        <v>11.446400000000001</v>
      </c>
      <c r="C363" s="11" t="str">
        <f ca="1">IF(ROW(data!B361)&gt;singleSMA+2,IF(SIGN(data!B362-indicators!B362)&lt;&gt;SIGN(data!B361-indicators!B361),IF(SIGN(data!B362-indicators!B362)&gt;0,"BUY","SELL"),""),"")</f>
        <v/>
      </c>
      <c r="D363" s="11">
        <f ca="1">IF(ROW(data!B363)&gt;fastSMA,AVERAGE(OFFSET(data!B363,0,0,-fastSMA,1)),"")</f>
        <v>10.929500000000001</v>
      </c>
      <c r="E363" s="11">
        <f ca="1">IF(ROW(data!B363)&gt;slowSMA,AVERAGE(OFFSET(data!B363,0,0,-slowSMA,1)),"")</f>
        <v>11.446400000000001</v>
      </c>
      <c r="F363" s="11" t="str">
        <f ca="1">IF(ROW(data!B363)&gt;MAX(fastSMA,slowSMA)+2,IF(SIGN(D362-E362)&lt;&gt;SIGN(D361-E361),IF(SIGN(D362-E362)&gt;0,"BUY","SELL"),""),"")</f>
        <v/>
      </c>
      <c r="G363" s="11"/>
      <c r="H363" s="11">
        <f>(data!B363/data!B362)-1</f>
        <v>-4.7258979206049601E-3</v>
      </c>
      <c r="I363" s="11">
        <f t="shared" si="105"/>
        <v>0</v>
      </c>
      <c r="J363" s="11">
        <f t="shared" si="106"/>
        <v>4.7258979206049601E-3</v>
      </c>
      <c r="K363" s="11">
        <f ca="1">IF(ROW(data!B363)&gt;rsi+1,100-100/(1+AVERAGE(OFFSET(I363,0,0,-rsi,1))/AVERAGE(OFFSET(J363,0,0,-rsi,1))),"")</f>
        <v>30.4919417704496</v>
      </c>
      <c r="L363" s="11"/>
      <c r="M363" s="11">
        <f t="shared" si="107"/>
        <v>0.99527410207939504</v>
      </c>
      <c r="N363" s="11">
        <f t="shared" ca="1" si="108"/>
        <v>0.91089965397923878</v>
      </c>
      <c r="S363" s="13" t="str">
        <f ca="1">pricein</f>
        <v/>
      </c>
      <c r="T363" s="13" t="str">
        <f ca="1">priceout</f>
        <v/>
      </c>
      <c r="U363" s="16" t="str">
        <f t="shared" ca="1" si="109"/>
        <v/>
      </c>
      <c r="V363" s="16" t="str">
        <f t="shared" ca="1" si="116"/>
        <v/>
      </c>
      <c r="W363" s="16" t="str">
        <f t="shared" ca="1" si="117"/>
        <v/>
      </c>
      <c r="X363" s="16">
        <f t="shared" ca="1" si="118"/>
        <v>0.82320858598329871</v>
      </c>
      <c r="Y363" s="16"/>
      <c r="Z363" s="13" t="str">
        <f ca="1">priceincross</f>
        <v/>
      </c>
      <c r="AA363" s="13" t="str">
        <f ca="1">priceoutcross</f>
        <v/>
      </c>
      <c r="AB363" s="13" t="str">
        <f t="shared" ca="1" si="110"/>
        <v/>
      </c>
      <c r="AC363" s="13" t="str">
        <f t="shared" ca="1" si="119"/>
        <v/>
      </c>
      <c r="AD363" s="13" t="str">
        <f t="shared" ca="1" si="120"/>
        <v/>
      </c>
      <c r="AE363" s="13">
        <f t="shared" ca="1" si="121"/>
        <v>0.90089715826225325</v>
      </c>
      <c r="AG363" s="32">
        <f ca="1">IF(ROW(data!B363)&gt;fib+1,MIN(OFFSET(data!B363,0,0,-fib,1)),"")</f>
        <v>9.5299999999999994</v>
      </c>
      <c r="AH363" s="32">
        <f ca="1">IF(ROW(data!B363)&gt;fib+1,MAX(OFFSET(data!B363,0,0,-fib,1)),"")</f>
        <v>13.3</v>
      </c>
      <c r="AI363" s="32">
        <f t="shared" ca="1" si="111"/>
        <v>3.7700000000000014</v>
      </c>
      <c r="AJ363" s="31">
        <f t="shared" ca="1" si="112"/>
        <v>10.41972</v>
      </c>
      <c r="AK363" s="31">
        <f t="shared" ca="1" si="113"/>
        <v>10.970140000000001</v>
      </c>
      <c r="AL363" s="31">
        <f t="shared" ca="1" si="114"/>
        <v>11.414999999999999</v>
      </c>
      <c r="AM363" s="31">
        <f t="shared" ca="1" si="115"/>
        <v>11.859860000000001</v>
      </c>
      <c r="AO363" s="32">
        <f t="shared" ca="1" si="122"/>
        <v>0</v>
      </c>
      <c r="AP363" s="32">
        <f t="shared" ca="1" si="123"/>
        <v>0.21475895298823811</v>
      </c>
      <c r="AQ363" s="32">
        <f t="shared" ca="1" si="124"/>
        <v>0</v>
      </c>
      <c r="AR363" s="32">
        <f t="shared" ca="1" si="125"/>
        <v>0.11000461132423478</v>
      </c>
    </row>
    <row r="364" spans="1:44">
      <c r="A364" s="10">
        <v>37426</v>
      </c>
      <c r="B364" s="11">
        <f ca="1">IF(ROW(data!B364)&gt;singleSMA,AVERAGE(OFFSET(data!B364,0,0,-singleSMA,1)),"")</f>
        <v>11.424799999999999</v>
      </c>
      <c r="C364" s="11" t="str">
        <f ca="1">IF(ROW(data!B362)&gt;singleSMA+2,IF(SIGN(data!B363-indicators!B363)&lt;&gt;SIGN(data!B362-indicators!B362),IF(SIGN(data!B363-indicators!B363)&gt;0,"BUY","SELL"),""),"")</f>
        <v/>
      </c>
      <c r="D364" s="11">
        <f ca="1">IF(ROW(data!B364)&gt;fastSMA,AVERAGE(OFFSET(data!B364,0,0,-fastSMA,1)),"")</f>
        <v>10.871</v>
      </c>
      <c r="E364" s="11">
        <f ca="1">IF(ROW(data!B364)&gt;slowSMA,AVERAGE(OFFSET(data!B364,0,0,-slowSMA,1)),"")</f>
        <v>11.424799999999999</v>
      </c>
      <c r="F364" s="11" t="str">
        <f ca="1">IF(ROW(data!B364)&gt;MAX(fastSMA,slowSMA)+2,IF(SIGN(D363-E363)&lt;&gt;SIGN(D362-E362),IF(SIGN(D363-E363)&gt;0,"BUY","SELL"),""),"")</f>
        <v/>
      </c>
      <c r="G364" s="11"/>
      <c r="H364" s="11">
        <f>(data!B364/data!B363)-1</f>
        <v>-3.7037037037036979E-2</v>
      </c>
      <c r="I364" s="11">
        <f t="shared" si="105"/>
        <v>0</v>
      </c>
      <c r="J364" s="11">
        <f t="shared" si="106"/>
        <v>3.7037037037036979E-2</v>
      </c>
      <c r="K364" s="11">
        <f ca="1">IF(ROW(data!B364)&gt;rsi+1,100-100/(1+AVERAGE(OFFSET(I364,0,0,-rsi,1))/AVERAGE(OFFSET(J364,0,0,-rsi,1))),"")</f>
        <v>28.600608995150537</v>
      </c>
      <c r="L364" s="11"/>
      <c r="M364" s="11">
        <f t="shared" si="107"/>
        <v>0.96296296296296302</v>
      </c>
      <c r="N364" s="11">
        <f t="shared" ca="1" si="108"/>
        <v>0.89655172413793083</v>
      </c>
      <c r="S364" s="13" t="str">
        <f ca="1">pricein</f>
        <v/>
      </c>
      <c r="T364" s="13" t="str">
        <f ca="1">priceout</f>
        <v/>
      </c>
      <c r="U364" s="16" t="str">
        <f t="shared" ca="1" si="109"/>
        <v/>
      </c>
      <c r="V364" s="16" t="str">
        <f t="shared" ca="1" si="116"/>
        <v/>
      </c>
      <c r="W364" s="16" t="str">
        <f t="shared" ca="1" si="117"/>
        <v/>
      </c>
      <c r="X364" s="16">
        <f t="shared" ca="1" si="118"/>
        <v>0.82320858598329871</v>
      </c>
      <c r="Y364" s="16"/>
      <c r="Z364" s="13" t="str">
        <f ca="1">priceincross</f>
        <v/>
      </c>
      <c r="AA364" s="13" t="str">
        <f ca="1">priceoutcross</f>
        <v/>
      </c>
      <c r="AB364" s="13" t="str">
        <f t="shared" ca="1" si="110"/>
        <v/>
      </c>
      <c r="AC364" s="13" t="str">
        <f t="shared" ca="1" si="119"/>
        <v/>
      </c>
      <c r="AD364" s="13" t="str">
        <f t="shared" ca="1" si="120"/>
        <v/>
      </c>
      <c r="AE364" s="13">
        <f t="shared" ca="1" si="121"/>
        <v>0.90089715826225325</v>
      </c>
      <c r="AG364" s="32">
        <f ca="1">IF(ROW(data!B364)&gt;fib+1,MIN(OFFSET(data!B364,0,0,-fib,1)),"")</f>
        <v>9.5299999999999994</v>
      </c>
      <c r="AH364" s="32">
        <f ca="1">IF(ROW(data!B364)&gt;fib+1,MAX(OFFSET(data!B364,0,0,-fib,1)),"")</f>
        <v>13.3</v>
      </c>
      <c r="AI364" s="32">
        <f t="shared" ca="1" si="111"/>
        <v>3.7700000000000014</v>
      </c>
      <c r="AJ364" s="31">
        <f t="shared" ca="1" si="112"/>
        <v>10.41972</v>
      </c>
      <c r="AK364" s="31">
        <f t="shared" ca="1" si="113"/>
        <v>10.970140000000001</v>
      </c>
      <c r="AL364" s="31">
        <f t="shared" ca="1" si="114"/>
        <v>11.414999999999999</v>
      </c>
      <c r="AM364" s="31">
        <f t="shared" ca="1" si="115"/>
        <v>11.859860000000001</v>
      </c>
      <c r="AO364" s="32">
        <f t="shared" ca="1" si="122"/>
        <v>0</v>
      </c>
      <c r="AP364" s="32">
        <f t="shared" ca="1" si="123"/>
        <v>0.21475895298823811</v>
      </c>
      <c r="AQ364" s="32">
        <f t="shared" ca="1" si="124"/>
        <v>0</v>
      </c>
      <c r="AR364" s="32">
        <f t="shared" ca="1" si="125"/>
        <v>0.11000461132423478</v>
      </c>
    </row>
    <row r="365" spans="1:44">
      <c r="A365" s="10">
        <v>37427</v>
      </c>
      <c r="B365" s="11">
        <f ca="1">IF(ROW(data!B365)&gt;singleSMA,AVERAGE(OFFSET(data!B365,0,0,-singleSMA,1)),"")</f>
        <v>11.402999999999999</v>
      </c>
      <c r="C365" s="11" t="str">
        <f ca="1">IF(ROW(data!B363)&gt;singleSMA+2,IF(SIGN(data!B364-indicators!B364)&lt;&gt;SIGN(data!B363-indicators!B363),IF(SIGN(data!B364-indicators!B364)&gt;0,"BUY","SELL"),""),"")</f>
        <v/>
      </c>
      <c r="D365" s="11">
        <f ca="1">IF(ROW(data!B365)&gt;fastSMA,AVERAGE(OFFSET(data!B365,0,0,-fastSMA,1)),"")</f>
        <v>10.819000000000001</v>
      </c>
      <c r="E365" s="11">
        <f ca="1">IF(ROW(data!B365)&gt;slowSMA,AVERAGE(OFFSET(data!B365,0,0,-slowSMA,1)),"")</f>
        <v>11.402999999999999</v>
      </c>
      <c r="F365" s="11" t="str">
        <f ca="1">IF(ROW(data!B365)&gt;MAX(fastSMA,slowSMA)+2,IF(SIGN(D364-E364)&lt;&gt;SIGN(D363-E363),IF(SIGN(D364-E364)&gt;0,"BUY","SELL"),""),"")</f>
        <v/>
      </c>
      <c r="G365" s="11"/>
      <c r="H365" s="11">
        <f>(data!B365/data!B364)-1</f>
        <v>-9.8619329388561772E-3</v>
      </c>
      <c r="I365" s="11">
        <f t="shared" si="105"/>
        <v>0</v>
      </c>
      <c r="J365" s="11">
        <f t="shared" si="106"/>
        <v>9.8619329388561772E-3</v>
      </c>
      <c r="K365" s="11">
        <f ca="1">IF(ROW(data!B365)&gt;rsi+1,100-100/(1+AVERAGE(OFFSET(I365,0,0,-rsi,1))/AVERAGE(OFFSET(J365,0,0,-rsi,1))),"")</f>
        <v>29.859404836176125</v>
      </c>
      <c r="L365" s="11"/>
      <c r="M365" s="11">
        <f t="shared" si="107"/>
        <v>0.99013806706114382</v>
      </c>
      <c r="N365" s="11">
        <f t="shared" ca="1" si="108"/>
        <v>0.90613718411552346</v>
      </c>
      <c r="S365" s="13" t="str">
        <f ca="1">pricein</f>
        <v/>
      </c>
      <c r="T365" s="13" t="str">
        <f ca="1">priceout</f>
        <v/>
      </c>
      <c r="U365" s="16" t="str">
        <f t="shared" ca="1" si="109"/>
        <v/>
      </c>
      <c r="V365" s="16" t="str">
        <f t="shared" ca="1" si="116"/>
        <v/>
      </c>
      <c r="W365" s="16" t="str">
        <f t="shared" ca="1" si="117"/>
        <v/>
      </c>
      <c r="X365" s="16">
        <f t="shared" ca="1" si="118"/>
        <v>0.82320858598329871</v>
      </c>
      <c r="Y365" s="16"/>
      <c r="Z365" s="13" t="str">
        <f ca="1">priceincross</f>
        <v/>
      </c>
      <c r="AA365" s="13" t="str">
        <f ca="1">priceoutcross</f>
        <v/>
      </c>
      <c r="AB365" s="13" t="str">
        <f t="shared" ca="1" si="110"/>
        <v/>
      </c>
      <c r="AC365" s="13" t="str">
        <f t="shared" ca="1" si="119"/>
        <v/>
      </c>
      <c r="AD365" s="13" t="str">
        <f t="shared" ca="1" si="120"/>
        <v/>
      </c>
      <c r="AE365" s="13">
        <f t="shared" ca="1" si="121"/>
        <v>0.90089715826225325</v>
      </c>
      <c r="AG365" s="32">
        <f ca="1">IF(ROW(data!B365)&gt;fib+1,MIN(OFFSET(data!B365,0,0,-fib,1)),"")</f>
        <v>9.5299999999999994</v>
      </c>
      <c r="AH365" s="32">
        <f ca="1">IF(ROW(data!B365)&gt;fib+1,MAX(OFFSET(data!B365,0,0,-fib,1)),"")</f>
        <v>13.3</v>
      </c>
      <c r="AI365" s="32">
        <f t="shared" ca="1" si="111"/>
        <v>3.7700000000000014</v>
      </c>
      <c r="AJ365" s="31">
        <f t="shared" ca="1" si="112"/>
        <v>10.41972</v>
      </c>
      <c r="AK365" s="31">
        <f t="shared" ca="1" si="113"/>
        <v>10.970140000000001</v>
      </c>
      <c r="AL365" s="31">
        <f t="shared" ca="1" si="114"/>
        <v>11.414999999999999</v>
      </c>
      <c r="AM365" s="31">
        <f t="shared" ca="1" si="115"/>
        <v>11.859860000000001</v>
      </c>
      <c r="AO365" s="32">
        <f t="shared" ca="1" si="122"/>
        <v>0</v>
      </c>
      <c r="AP365" s="32">
        <f t="shared" ca="1" si="123"/>
        <v>0.21475895298823811</v>
      </c>
      <c r="AQ365" s="32">
        <f t="shared" ca="1" si="124"/>
        <v>0</v>
      </c>
      <c r="AR365" s="32">
        <f t="shared" ca="1" si="125"/>
        <v>0.11000461132423478</v>
      </c>
    </row>
    <row r="366" spans="1:44">
      <c r="A366" s="10">
        <v>37428</v>
      </c>
      <c r="B366" s="11">
        <f ca="1">IF(ROW(data!B366)&gt;singleSMA,AVERAGE(OFFSET(data!B366,0,0,-singleSMA,1)),"")</f>
        <v>11.3803</v>
      </c>
      <c r="C366" s="11" t="str">
        <f ca="1">IF(ROW(data!B364)&gt;singleSMA+2,IF(SIGN(data!B365-indicators!B365)&lt;&gt;SIGN(data!B364-indicators!B364),IF(SIGN(data!B365-indicators!B365)&gt;0,"BUY","SELL"),""),"")</f>
        <v/>
      </c>
      <c r="D366" s="11">
        <f ca="1">IF(ROW(data!B366)&gt;fastSMA,AVERAGE(OFFSET(data!B366,0,0,-fastSMA,1)),"")</f>
        <v>10.770500000000002</v>
      </c>
      <c r="E366" s="11">
        <f ca="1">IF(ROW(data!B366)&gt;slowSMA,AVERAGE(OFFSET(data!B366,0,0,-slowSMA,1)),"")</f>
        <v>11.3803</v>
      </c>
      <c r="F366" s="11" t="str">
        <f ca="1">IF(ROW(data!B366)&gt;MAX(fastSMA,slowSMA)+2,IF(SIGN(D365-E365)&lt;&gt;SIGN(D364-E364),IF(SIGN(D365-E365)&gt;0,"BUY","SELL"),""),"")</f>
        <v/>
      </c>
      <c r="G366" s="11"/>
      <c r="H366" s="11">
        <f>(data!B366/data!B365)-1</f>
        <v>9.960159362550014E-3</v>
      </c>
      <c r="I366" s="11">
        <f t="shared" si="105"/>
        <v>9.960159362550014E-3</v>
      </c>
      <c r="J366" s="11">
        <f t="shared" si="106"/>
        <v>0</v>
      </c>
      <c r="K366" s="11">
        <f ca="1">IF(ROW(data!B366)&gt;rsi+1,100-100/(1+AVERAGE(OFFSET(I366,0,0,-rsi,1))/AVERAGE(OFFSET(J366,0,0,-rsi,1))),"")</f>
        <v>31.933789272434794</v>
      </c>
      <c r="L366" s="11"/>
      <c r="M366" s="11">
        <f t="shared" si="107"/>
        <v>1.00996015936255</v>
      </c>
      <c r="N366" s="11">
        <f t="shared" ca="1" si="108"/>
        <v>0.91269126912691267</v>
      </c>
      <c r="S366" s="13" t="str">
        <f ca="1">pricein</f>
        <v/>
      </c>
      <c r="T366" s="13" t="str">
        <f ca="1">priceout</f>
        <v/>
      </c>
      <c r="U366" s="16" t="str">
        <f t="shared" ca="1" si="109"/>
        <v/>
      </c>
      <c r="V366" s="16" t="str">
        <f t="shared" ca="1" si="116"/>
        <v/>
      </c>
      <c r="W366" s="16" t="str">
        <f t="shared" ca="1" si="117"/>
        <v/>
      </c>
      <c r="X366" s="16">
        <f t="shared" ca="1" si="118"/>
        <v>0.82320858598329871</v>
      </c>
      <c r="Y366" s="16"/>
      <c r="Z366" s="13" t="str">
        <f ca="1">priceincross</f>
        <v/>
      </c>
      <c r="AA366" s="13" t="str">
        <f ca="1">priceoutcross</f>
        <v/>
      </c>
      <c r="AB366" s="13" t="str">
        <f t="shared" ca="1" si="110"/>
        <v/>
      </c>
      <c r="AC366" s="13" t="str">
        <f t="shared" ca="1" si="119"/>
        <v/>
      </c>
      <c r="AD366" s="13" t="str">
        <f t="shared" ca="1" si="120"/>
        <v/>
      </c>
      <c r="AE366" s="13">
        <f t="shared" ca="1" si="121"/>
        <v>0.90089715826225325</v>
      </c>
      <c r="AG366" s="32">
        <f ca="1">IF(ROW(data!B366)&gt;fib+1,MIN(OFFSET(data!B366,0,0,-fib,1)),"")</f>
        <v>9.5299999999999994</v>
      </c>
      <c r="AH366" s="32">
        <f ca="1">IF(ROW(data!B366)&gt;fib+1,MAX(OFFSET(data!B366,0,0,-fib,1)),"")</f>
        <v>13.3</v>
      </c>
      <c r="AI366" s="32">
        <f t="shared" ca="1" si="111"/>
        <v>3.7700000000000014</v>
      </c>
      <c r="AJ366" s="31">
        <f t="shared" ca="1" si="112"/>
        <v>10.41972</v>
      </c>
      <c r="AK366" s="31">
        <f t="shared" ca="1" si="113"/>
        <v>10.970140000000001</v>
      </c>
      <c r="AL366" s="31">
        <f t="shared" ca="1" si="114"/>
        <v>11.414999999999999</v>
      </c>
      <c r="AM366" s="31">
        <f t="shared" ca="1" si="115"/>
        <v>11.859860000000001</v>
      </c>
      <c r="AO366" s="32">
        <f t="shared" ca="1" si="122"/>
        <v>0</v>
      </c>
      <c r="AP366" s="32">
        <f t="shared" ca="1" si="123"/>
        <v>0.21475895298823811</v>
      </c>
      <c r="AQ366" s="32">
        <f t="shared" ca="1" si="124"/>
        <v>0</v>
      </c>
      <c r="AR366" s="32">
        <f t="shared" ca="1" si="125"/>
        <v>0.11000461132423478</v>
      </c>
    </row>
    <row r="367" spans="1:44">
      <c r="A367" s="10">
        <v>37432</v>
      </c>
      <c r="B367" s="11">
        <f ca="1">IF(ROW(data!B367)&gt;singleSMA,AVERAGE(OFFSET(data!B367,0,0,-singleSMA,1)),"")</f>
        <v>11.3531</v>
      </c>
      <c r="C367" s="11" t="str">
        <f ca="1">IF(ROW(data!B365)&gt;singleSMA+2,IF(SIGN(data!B366-indicators!B366)&lt;&gt;SIGN(data!B365-indicators!B365),IF(SIGN(data!B366-indicators!B366)&gt;0,"BUY","SELL"),""),"")</f>
        <v/>
      </c>
      <c r="D367" s="11">
        <f ca="1">IF(ROW(data!B367)&gt;fastSMA,AVERAGE(OFFSET(data!B367,0,0,-fastSMA,1)),"")</f>
        <v>10.733500000000003</v>
      </c>
      <c r="E367" s="11">
        <f ca="1">IF(ROW(data!B367)&gt;slowSMA,AVERAGE(OFFSET(data!B367,0,0,-slowSMA,1)),"")</f>
        <v>11.3531</v>
      </c>
      <c r="F367" s="11" t="str">
        <f ca="1">IF(ROW(data!B367)&gt;MAX(fastSMA,slowSMA)+2,IF(SIGN(D366-E366)&lt;&gt;SIGN(D365-E365),IF(SIGN(D366-E366)&gt;0,"BUY","SELL"),""),"")</f>
        <v/>
      </c>
      <c r="G367" s="11"/>
      <c r="H367" s="11">
        <f>(data!B367/data!B366)-1</f>
        <v>1.8737672583826415E-2</v>
      </c>
      <c r="I367" s="11">
        <f t="shared" si="105"/>
        <v>1.8737672583826415E-2</v>
      </c>
      <c r="J367" s="11">
        <f t="shared" si="106"/>
        <v>0</v>
      </c>
      <c r="K367" s="11">
        <f ca="1">IF(ROW(data!B367)&gt;rsi+1,100-100/(1+AVERAGE(OFFSET(I367,0,0,-rsi,1))/AVERAGE(OFFSET(J367,0,0,-rsi,1))),"")</f>
        <v>37.273854629053645</v>
      </c>
      <c r="L367" s="11"/>
      <c r="M367" s="11">
        <f t="shared" si="107"/>
        <v>1.0187376725838264</v>
      </c>
      <c r="N367" s="11">
        <f t="shared" ca="1" si="108"/>
        <v>0.93315266485998194</v>
      </c>
      <c r="S367" s="13" t="str">
        <f ca="1">pricein</f>
        <v/>
      </c>
      <c r="T367" s="13" t="str">
        <f ca="1">priceout</f>
        <v/>
      </c>
      <c r="U367" s="16" t="str">
        <f t="shared" ca="1" si="109"/>
        <v/>
      </c>
      <c r="V367" s="16" t="str">
        <f t="shared" ca="1" si="116"/>
        <v/>
      </c>
      <c r="W367" s="16" t="str">
        <f t="shared" ca="1" si="117"/>
        <v/>
      </c>
      <c r="X367" s="16">
        <f t="shared" ca="1" si="118"/>
        <v>0.82320858598329871</v>
      </c>
      <c r="Y367" s="16"/>
      <c r="Z367" s="13" t="str">
        <f ca="1">priceincross</f>
        <v/>
      </c>
      <c r="AA367" s="13" t="str">
        <f ca="1">priceoutcross</f>
        <v/>
      </c>
      <c r="AB367" s="13" t="str">
        <f t="shared" ca="1" si="110"/>
        <v/>
      </c>
      <c r="AC367" s="13" t="str">
        <f t="shared" ca="1" si="119"/>
        <v/>
      </c>
      <c r="AD367" s="13" t="str">
        <f t="shared" ca="1" si="120"/>
        <v/>
      </c>
      <c r="AE367" s="13">
        <f t="shared" ca="1" si="121"/>
        <v>0.90089715826225325</v>
      </c>
      <c r="AG367" s="32">
        <f ca="1">IF(ROW(data!B367)&gt;fib+1,MIN(OFFSET(data!B367,0,0,-fib,1)),"")</f>
        <v>9.5299999999999994</v>
      </c>
      <c r="AH367" s="32">
        <f ca="1">IF(ROW(data!B367)&gt;fib+1,MAX(OFFSET(data!B367,0,0,-fib,1)),"")</f>
        <v>13.3</v>
      </c>
      <c r="AI367" s="32">
        <f t="shared" ca="1" si="111"/>
        <v>3.7700000000000014</v>
      </c>
      <c r="AJ367" s="31">
        <f t="shared" ca="1" si="112"/>
        <v>10.41972</v>
      </c>
      <c r="AK367" s="31">
        <f t="shared" ca="1" si="113"/>
        <v>10.970140000000001</v>
      </c>
      <c r="AL367" s="31">
        <f t="shared" ca="1" si="114"/>
        <v>11.414999999999999</v>
      </c>
      <c r="AM367" s="31">
        <f t="shared" ca="1" si="115"/>
        <v>11.859860000000001</v>
      </c>
      <c r="AO367" s="32">
        <f t="shared" ca="1" si="122"/>
        <v>0</v>
      </c>
      <c r="AP367" s="32">
        <f t="shared" ca="1" si="123"/>
        <v>0.21475895298823811</v>
      </c>
      <c r="AQ367" s="32">
        <f t="shared" ca="1" si="124"/>
        <v>0</v>
      </c>
      <c r="AR367" s="32">
        <f t="shared" ca="1" si="125"/>
        <v>0.11000461132423478</v>
      </c>
    </row>
    <row r="368" spans="1:44">
      <c r="A368" s="10">
        <v>37433</v>
      </c>
      <c r="B368" s="11">
        <f ca="1">IF(ROW(data!B368)&gt;singleSMA,AVERAGE(OFFSET(data!B368,0,0,-singleSMA,1)),"")</f>
        <v>11.3215</v>
      </c>
      <c r="C368" s="11" t="str">
        <f ca="1">IF(ROW(data!B366)&gt;singleSMA+2,IF(SIGN(data!B367-indicators!B367)&lt;&gt;SIGN(data!B366-indicators!B366),IF(SIGN(data!B367-indicators!B367)&gt;0,"BUY","SELL"),""),"")</f>
        <v/>
      </c>
      <c r="D368" s="11">
        <f ca="1">IF(ROW(data!B368)&gt;fastSMA,AVERAGE(OFFSET(data!B368,0,0,-fastSMA,1)),"")</f>
        <v>10.684000000000003</v>
      </c>
      <c r="E368" s="11">
        <f ca="1">IF(ROW(data!B368)&gt;slowSMA,AVERAGE(OFFSET(data!B368,0,0,-slowSMA,1)),"")</f>
        <v>11.3215</v>
      </c>
      <c r="F368" s="11" t="str">
        <f ca="1">IF(ROW(data!B368)&gt;MAX(fastSMA,slowSMA)+2,IF(SIGN(D367-E367)&lt;&gt;SIGN(D366-E366),IF(SIGN(D367-E367)&gt;0,"BUY","SELL"),""),"")</f>
        <v/>
      </c>
      <c r="G368" s="11"/>
      <c r="H368" s="11">
        <f>(data!B368/data!B367)-1</f>
        <v>-2.4201355275895398E-2</v>
      </c>
      <c r="I368" s="11">
        <f t="shared" si="105"/>
        <v>0</v>
      </c>
      <c r="J368" s="11">
        <f t="shared" si="106"/>
        <v>2.4201355275895398E-2</v>
      </c>
      <c r="K368" s="11">
        <f ca="1">IF(ROW(data!B368)&gt;rsi+1,100-100/(1+AVERAGE(OFFSET(I368,0,0,-rsi,1))/AVERAGE(OFFSET(J368,0,0,-rsi,1))),"")</f>
        <v>34.103865605773748</v>
      </c>
      <c r="L368" s="11"/>
      <c r="M368" s="11">
        <f t="shared" si="107"/>
        <v>0.9757986447241046</v>
      </c>
      <c r="N368" s="11">
        <f t="shared" ca="1" si="108"/>
        <v>0.91056910569105698</v>
      </c>
      <c r="S368" s="13" t="str">
        <f ca="1">pricein</f>
        <v/>
      </c>
      <c r="T368" s="13" t="str">
        <f ca="1">priceout</f>
        <v/>
      </c>
      <c r="U368" s="16" t="str">
        <f t="shared" ca="1" si="109"/>
        <v/>
      </c>
      <c r="V368" s="16" t="str">
        <f t="shared" ca="1" si="116"/>
        <v/>
      </c>
      <c r="W368" s="16" t="str">
        <f t="shared" ca="1" si="117"/>
        <v/>
      </c>
      <c r="X368" s="16">
        <f t="shared" ca="1" si="118"/>
        <v>0.82320858598329871</v>
      </c>
      <c r="Y368" s="16"/>
      <c r="Z368" s="13" t="str">
        <f ca="1">priceincross</f>
        <v/>
      </c>
      <c r="AA368" s="13" t="str">
        <f ca="1">priceoutcross</f>
        <v/>
      </c>
      <c r="AB368" s="13" t="str">
        <f t="shared" ca="1" si="110"/>
        <v/>
      </c>
      <c r="AC368" s="13" t="str">
        <f t="shared" ca="1" si="119"/>
        <v/>
      </c>
      <c r="AD368" s="13" t="str">
        <f t="shared" ca="1" si="120"/>
        <v/>
      </c>
      <c r="AE368" s="13">
        <f t="shared" ca="1" si="121"/>
        <v>0.90089715826225325</v>
      </c>
      <c r="AG368" s="32">
        <f ca="1">IF(ROW(data!B368)&gt;fib+1,MIN(OFFSET(data!B368,0,0,-fib,1)),"")</f>
        <v>9.5299999999999994</v>
      </c>
      <c r="AH368" s="32">
        <f ca="1">IF(ROW(data!B368)&gt;fib+1,MAX(OFFSET(data!B368,0,0,-fib,1)),"")</f>
        <v>13.3</v>
      </c>
      <c r="AI368" s="32">
        <f t="shared" ca="1" si="111"/>
        <v>3.7700000000000014</v>
      </c>
      <c r="AJ368" s="31">
        <f t="shared" ca="1" si="112"/>
        <v>10.41972</v>
      </c>
      <c r="AK368" s="31">
        <f t="shared" ca="1" si="113"/>
        <v>10.970140000000001</v>
      </c>
      <c r="AL368" s="31">
        <f t="shared" ca="1" si="114"/>
        <v>11.414999999999999</v>
      </c>
      <c r="AM368" s="31">
        <f t="shared" ca="1" si="115"/>
        <v>11.859860000000001</v>
      </c>
      <c r="AO368" s="32">
        <f t="shared" ca="1" si="122"/>
        <v>0</v>
      </c>
      <c r="AP368" s="32">
        <f t="shared" ca="1" si="123"/>
        <v>0.21475895298823811</v>
      </c>
      <c r="AQ368" s="32">
        <f t="shared" ca="1" si="124"/>
        <v>0</v>
      </c>
      <c r="AR368" s="32">
        <f t="shared" ca="1" si="125"/>
        <v>0.11000461132423478</v>
      </c>
    </row>
    <row r="369" spans="1:44">
      <c r="A369" s="10">
        <v>37434</v>
      </c>
      <c r="B369" s="11">
        <f ca="1">IF(ROW(data!B369)&gt;singleSMA,AVERAGE(OFFSET(data!B369,0,0,-singleSMA,1)),"")</f>
        <v>11.294199999999998</v>
      </c>
      <c r="C369" s="11" t="str">
        <f ca="1">IF(ROW(data!B367)&gt;singleSMA+2,IF(SIGN(data!B368-indicators!B368)&lt;&gt;SIGN(data!B367-indicators!B367),IF(SIGN(data!B368-indicators!B368)&gt;0,"BUY","SELL"),""),"")</f>
        <v/>
      </c>
      <c r="D369" s="11">
        <f ca="1">IF(ROW(data!B369)&gt;fastSMA,AVERAGE(OFFSET(data!B369,0,0,-fastSMA,1)),"")</f>
        <v>10.648500000000004</v>
      </c>
      <c r="E369" s="11">
        <f ca="1">IF(ROW(data!B369)&gt;slowSMA,AVERAGE(OFFSET(data!B369,0,0,-slowSMA,1)),"")</f>
        <v>11.294199999999998</v>
      </c>
      <c r="F369" s="11" t="str">
        <f ca="1">IF(ROW(data!B369)&gt;MAX(fastSMA,slowSMA)+2,IF(SIGN(D368-E368)&lt;&gt;SIGN(D367-E367),IF(SIGN(D368-E368)&gt;0,"BUY","SELL"),""),"")</f>
        <v/>
      </c>
      <c r="G369" s="11"/>
      <c r="H369" s="11">
        <f>(data!B369/data!B368)-1</f>
        <v>2.7777777777777679E-2</v>
      </c>
      <c r="I369" s="11">
        <f t="shared" si="105"/>
        <v>2.7777777777777679E-2</v>
      </c>
      <c r="J369" s="11">
        <f t="shared" si="106"/>
        <v>0</v>
      </c>
      <c r="K369" s="11">
        <f ca="1">IF(ROW(data!B369)&gt;rsi+1,100-100/(1+AVERAGE(OFFSET(I369,0,0,-rsi,1))/AVERAGE(OFFSET(J369,0,0,-rsi,1))),"")</f>
        <v>39.964189767698265</v>
      </c>
      <c r="L369" s="11"/>
      <c r="M369" s="11">
        <f t="shared" si="107"/>
        <v>1.0277777777777777</v>
      </c>
      <c r="N369" s="11">
        <f t="shared" ca="1" si="108"/>
        <v>0.93586269196025296</v>
      </c>
      <c r="S369" s="13" t="str">
        <f ca="1">pricein</f>
        <v/>
      </c>
      <c r="T369" s="13" t="str">
        <f ca="1">priceout</f>
        <v/>
      </c>
      <c r="U369" s="16" t="str">
        <f t="shared" ca="1" si="109"/>
        <v/>
      </c>
      <c r="V369" s="16" t="str">
        <f t="shared" ca="1" si="116"/>
        <v/>
      </c>
      <c r="W369" s="16" t="str">
        <f t="shared" ca="1" si="117"/>
        <v/>
      </c>
      <c r="X369" s="16">
        <f t="shared" ca="1" si="118"/>
        <v>0.82320858598329871</v>
      </c>
      <c r="Y369" s="16"/>
      <c r="Z369" s="13" t="str">
        <f ca="1">priceincross</f>
        <v/>
      </c>
      <c r="AA369" s="13" t="str">
        <f ca="1">priceoutcross</f>
        <v/>
      </c>
      <c r="AB369" s="13" t="str">
        <f t="shared" ca="1" si="110"/>
        <v/>
      </c>
      <c r="AC369" s="13" t="str">
        <f t="shared" ca="1" si="119"/>
        <v/>
      </c>
      <c r="AD369" s="13" t="str">
        <f t="shared" ca="1" si="120"/>
        <v/>
      </c>
      <c r="AE369" s="13">
        <f t="shared" ca="1" si="121"/>
        <v>0.90089715826225325</v>
      </c>
      <c r="AG369" s="32">
        <f ca="1">IF(ROW(data!B369)&gt;fib+1,MIN(OFFSET(data!B369,0,0,-fib,1)),"")</f>
        <v>9.5299999999999994</v>
      </c>
      <c r="AH369" s="32">
        <f ca="1">IF(ROW(data!B369)&gt;fib+1,MAX(OFFSET(data!B369,0,0,-fib,1)),"")</f>
        <v>13.3</v>
      </c>
      <c r="AI369" s="32">
        <f t="shared" ca="1" si="111"/>
        <v>3.7700000000000014</v>
      </c>
      <c r="AJ369" s="31">
        <f t="shared" ca="1" si="112"/>
        <v>10.41972</v>
      </c>
      <c r="AK369" s="31">
        <f t="shared" ca="1" si="113"/>
        <v>10.970140000000001</v>
      </c>
      <c r="AL369" s="31">
        <f t="shared" ca="1" si="114"/>
        <v>11.414999999999999</v>
      </c>
      <c r="AM369" s="31">
        <f t="shared" ca="1" si="115"/>
        <v>11.859860000000001</v>
      </c>
      <c r="AO369" s="32">
        <f t="shared" ca="1" si="122"/>
        <v>0</v>
      </c>
      <c r="AP369" s="32">
        <f t="shared" ca="1" si="123"/>
        <v>0.21475895298823811</v>
      </c>
      <c r="AQ369" s="32">
        <f t="shared" ca="1" si="124"/>
        <v>0</v>
      </c>
      <c r="AR369" s="32">
        <f t="shared" ca="1" si="125"/>
        <v>0.11000461132423478</v>
      </c>
    </row>
    <row r="370" spans="1:44">
      <c r="A370" s="10">
        <v>37435</v>
      </c>
      <c r="B370" s="11">
        <f ca="1">IF(ROW(data!B370)&gt;singleSMA,AVERAGE(OFFSET(data!B370,0,0,-singleSMA,1)),"")</f>
        <v>11.267099999999997</v>
      </c>
      <c r="C370" s="11" t="str">
        <f ca="1">IF(ROW(data!B368)&gt;singleSMA+2,IF(SIGN(data!B369-indicators!B369)&lt;&gt;SIGN(data!B368-indicators!B368),IF(SIGN(data!B369-indicators!B369)&gt;0,"BUY","SELL"),""),"")</f>
        <v/>
      </c>
      <c r="D370" s="11">
        <f ca="1">IF(ROW(data!B370)&gt;fastSMA,AVERAGE(OFFSET(data!B370,0,0,-fastSMA,1)),"")</f>
        <v>10.640000000000004</v>
      </c>
      <c r="E370" s="11">
        <f ca="1">IF(ROW(data!B370)&gt;slowSMA,AVERAGE(OFFSET(data!B370,0,0,-slowSMA,1)),"")</f>
        <v>11.267099999999997</v>
      </c>
      <c r="F370" s="11" t="str">
        <f ca="1">IF(ROW(data!B370)&gt;MAX(fastSMA,slowSMA)+2,IF(SIGN(D369-E369)&lt;&gt;SIGN(D368-E368),IF(SIGN(D369-E369)&gt;0,"BUY","SELL"),""),"")</f>
        <v/>
      </c>
      <c r="G370" s="11"/>
      <c r="H370" s="11">
        <f>(data!B370/data!B369)-1</f>
        <v>2.2200772200772212E-2</v>
      </c>
      <c r="I370" s="11">
        <f t="shared" si="105"/>
        <v>2.2200772200772212E-2</v>
      </c>
      <c r="J370" s="11">
        <f t="shared" si="106"/>
        <v>0</v>
      </c>
      <c r="K370" s="11">
        <f ca="1">IF(ROW(data!B370)&gt;rsi+1,100-100/(1+AVERAGE(OFFSET(I370,0,0,-rsi,1))/AVERAGE(OFFSET(J370,0,0,-rsi,1))),"")</f>
        <v>47.963011007610255</v>
      </c>
      <c r="L370" s="11"/>
      <c r="M370" s="11">
        <f t="shared" si="107"/>
        <v>1.0222007722007722</v>
      </c>
      <c r="N370" s="11">
        <f t="shared" ca="1" si="108"/>
        <v>0.98420074349442377</v>
      </c>
      <c r="S370" s="13" t="str">
        <f ca="1">pricein</f>
        <v/>
      </c>
      <c r="T370" s="13" t="str">
        <f ca="1">priceout</f>
        <v/>
      </c>
      <c r="U370" s="16" t="str">
        <f t="shared" ca="1" si="109"/>
        <v/>
      </c>
      <c r="V370" s="16" t="str">
        <f t="shared" ca="1" si="116"/>
        <v/>
      </c>
      <c r="W370" s="16" t="str">
        <f t="shared" ca="1" si="117"/>
        <v/>
      </c>
      <c r="X370" s="16">
        <f t="shared" ca="1" si="118"/>
        <v>0.82320858598329871</v>
      </c>
      <c r="Y370" s="16"/>
      <c r="Z370" s="13" t="str">
        <f ca="1">priceincross</f>
        <v/>
      </c>
      <c r="AA370" s="13" t="str">
        <f ca="1">priceoutcross</f>
        <v/>
      </c>
      <c r="AB370" s="13" t="str">
        <f t="shared" ca="1" si="110"/>
        <v/>
      </c>
      <c r="AC370" s="13" t="str">
        <f t="shared" ca="1" si="119"/>
        <v/>
      </c>
      <c r="AD370" s="13" t="str">
        <f t="shared" ca="1" si="120"/>
        <v/>
      </c>
      <c r="AE370" s="13">
        <f t="shared" ca="1" si="121"/>
        <v>0.90089715826225325</v>
      </c>
      <c r="AG370" s="32">
        <f ca="1">IF(ROW(data!B370)&gt;fib+1,MIN(OFFSET(data!B370,0,0,-fib,1)),"")</f>
        <v>9.5299999999999994</v>
      </c>
      <c r="AH370" s="32">
        <f ca="1">IF(ROW(data!B370)&gt;fib+1,MAX(OFFSET(data!B370,0,0,-fib,1)),"")</f>
        <v>13.3</v>
      </c>
      <c r="AI370" s="32">
        <f t="shared" ca="1" si="111"/>
        <v>3.7700000000000014</v>
      </c>
      <c r="AJ370" s="31">
        <f t="shared" ca="1" si="112"/>
        <v>10.41972</v>
      </c>
      <c r="AK370" s="31">
        <f t="shared" ca="1" si="113"/>
        <v>10.970140000000001</v>
      </c>
      <c r="AL370" s="31">
        <f t="shared" ca="1" si="114"/>
        <v>11.414999999999999</v>
      </c>
      <c r="AM370" s="31">
        <f t="shared" ca="1" si="115"/>
        <v>11.859860000000001</v>
      </c>
      <c r="AO370" s="32">
        <f t="shared" ca="1" si="122"/>
        <v>0</v>
      </c>
      <c r="AP370" s="32">
        <f t="shared" ca="1" si="123"/>
        <v>0.21475895298823811</v>
      </c>
      <c r="AQ370" s="32">
        <f t="shared" ca="1" si="124"/>
        <v>0</v>
      </c>
      <c r="AR370" s="32">
        <f t="shared" ca="1" si="125"/>
        <v>0.11000461132423478</v>
      </c>
    </row>
    <row r="371" spans="1:44">
      <c r="A371" s="10">
        <v>37438</v>
      </c>
      <c r="B371" s="11">
        <f ca="1">IF(ROW(data!B371)&gt;singleSMA,AVERAGE(OFFSET(data!B371,0,0,-singleSMA,1)),"")</f>
        <v>11.238499999999998</v>
      </c>
      <c r="C371" s="11" t="str">
        <f ca="1">IF(ROW(data!B369)&gt;singleSMA+2,IF(SIGN(data!B370-indicators!B370)&lt;&gt;SIGN(data!B369-indicators!B369),IF(SIGN(data!B370-indicators!B370)&gt;0,"BUY","SELL"),""),"")</f>
        <v/>
      </c>
      <c r="D371" s="11">
        <f ca="1">IF(ROW(data!B371)&gt;fastSMA,AVERAGE(OFFSET(data!B371,0,0,-fastSMA,1)),"")</f>
        <v>10.618500000000001</v>
      </c>
      <c r="E371" s="11">
        <f ca="1">IF(ROW(data!B371)&gt;slowSMA,AVERAGE(OFFSET(data!B371,0,0,-slowSMA,1)),"")</f>
        <v>11.238499999999998</v>
      </c>
      <c r="F371" s="11" t="str">
        <f ca="1">IF(ROW(data!B371)&gt;MAX(fastSMA,slowSMA)+2,IF(SIGN(D370-E370)&lt;&gt;SIGN(D369-E369),IF(SIGN(D370-E370)&gt;0,"BUY","SELL"),""),"")</f>
        <v/>
      </c>
      <c r="G371" s="11"/>
      <c r="H371" s="11">
        <f>(data!B371/data!B370)-1</f>
        <v>-1.4164305949008527E-2</v>
      </c>
      <c r="I371" s="11">
        <f t="shared" si="105"/>
        <v>0</v>
      </c>
      <c r="J371" s="11">
        <f t="shared" si="106"/>
        <v>1.4164305949008527E-2</v>
      </c>
      <c r="K371" s="11">
        <f ca="1">IF(ROW(data!B371)&gt;rsi+1,100-100/(1+AVERAGE(OFFSET(I371,0,0,-rsi,1))/AVERAGE(OFFSET(J371,0,0,-rsi,1))),"")</f>
        <v>44.061559686128618</v>
      </c>
      <c r="L371" s="11"/>
      <c r="M371" s="11">
        <f t="shared" si="107"/>
        <v>0.98583569405099147</v>
      </c>
      <c r="N371" s="11">
        <f t="shared" ca="1" si="108"/>
        <v>0.96044158233670673</v>
      </c>
      <c r="S371" s="13" t="str">
        <f ca="1">pricein</f>
        <v/>
      </c>
      <c r="T371" s="13" t="str">
        <f ca="1">priceout</f>
        <v/>
      </c>
      <c r="U371" s="16" t="str">
        <f t="shared" ca="1" si="109"/>
        <v/>
      </c>
      <c r="V371" s="16" t="str">
        <f t="shared" ca="1" si="116"/>
        <v/>
      </c>
      <c r="W371" s="16" t="str">
        <f t="shared" ca="1" si="117"/>
        <v/>
      </c>
      <c r="X371" s="16">
        <f t="shared" ca="1" si="118"/>
        <v>0.82320858598329871</v>
      </c>
      <c r="Y371" s="16"/>
      <c r="Z371" s="13" t="str">
        <f ca="1">priceincross</f>
        <v/>
      </c>
      <c r="AA371" s="13" t="str">
        <f ca="1">priceoutcross</f>
        <v/>
      </c>
      <c r="AB371" s="13" t="str">
        <f t="shared" ca="1" si="110"/>
        <v/>
      </c>
      <c r="AC371" s="13" t="str">
        <f t="shared" ca="1" si="119"/>
        <v/>
      </c>
      <c r="AD371" s="13" t="str">
        <f t="shared" ca="1" si="120"/>
        <v/>
      </c>
      <c r="AE371" s="13">
        <f t="shared" ca="1" si="121"/>
        <v>0.90089715826225325</v>
      </c>
      <c r="AG371" s="32">
        <f ca="1">IF(ROW(data!B371)&gt;fib+1,MIN(OFFSET(data!B371,0,0,-fib,1)),"")</f>
        <v>9.5299999999999994</v>
      </c>
      <c r="AH371" s="32">
        <f ca="1">IF(ROW(data!B371)&gt;fib+1,MAX(OFFSET(data!B371,0,0,-fib,1)),"")</f>
        <v>13.17</v>
      </c>
      <c r="AI371" s="32">
        <f t="shared" ca="1" si="111"/>
        <v>3.6400000000000006</v>
      </c>
      <c r="AJ371" s="31">
        <f t="shared" ca="1" si="112"/>
        <v>10.38904</v>
      </c>
      <c r="AK371" s="31">
        <f t="shared" ca="1" si="113"/>
        <v>10.92048</v>
      </c>
      <c r="AL371" s="31">
        <f t="shared" ca="1" si="114"/>
        <v>11.35</v>
      </c>
      <c r="AM371" s="31">
        <f t="shared" ca="1" si="115"/>
        <v>11.77952</v>
      </c>
      <c r="AO371" s="32">
        <f t="shared" ca="1" si="122"/>
        <v>0</v>
      </c>
      <c r="AP371" s="32">
        <f t="shared" ca="1" si="123"/>
        <v>0.21475895298823811</v>
      </c>
      <c r="AQ371" s="32">
        <f t="shared" ca="1" si="124"/>
        <v>0</v>
      </c>
      <c r="AR371" s="32">
        <f t="shared" ca="1" si="125"/>
        <v>0.11000461132423478</v>
      </c>
    </row>
    <row r="372" spans="1:44">
      <c r="A372" s="10">
        <v>37439</v>
      </c>
      <c r="B372" s="11">
        <f ca="1">IF(ROW(data!B372)&gt;singleSMA,AVERAGE(OFFSET(data!B372,0,0,-singleSMA,1)),"")</f>
        <v>11.206800000000001</v>
      </c>
      <c r="C372" s="11" t="str">
        <f ca="1">IF(ROW(data!B370)&gt;singleSMA+2,IF(SIGN(data!B371-indicators!B371)&lt;&gt;SIGN(data!B370-indicators!B370),IF(SIGN(data!B371-indicators!B371)&gt;0,"BUY","SELL"),""),"")</f>
        <v/>
      </c>
      <c r="D372" s="11">
        <f ca="1">IF(ROW(data!B372)&gt;fastSMA,AVERAGE(OFFSET(data!B372,0,0,-fastSMA,1)),"")</f>
        <v>10.5855</v>
      </c>
      <c r="E372" s="11">
        <f ca="1">IF(ROW(data!B372)&gt;slowSMA,AVERAGE(OFFSET(data!B372,0,0,-slowSMA,1)),"")</f>
        <v>11.206800000000001</v>
      </c>
      <c r="F372" s="11" t="str">
        <f ca="1">IF(ROW(data!B372)&gt;MAX(fastSMA,slowSMA)+2,IF(SIGN(D371-E371)&lt;&gt;SIGN(D370-E370),IF(SIGN(D371-E371)&gt;0,"BUY","SELL"),""),"")</f>
        <v/>
      </c>
      <c r="G372" s="11"/>
      <c r="H372" s="11">
        <f>(data!B372/data!B371)-1</f>
        <v>-4.2145593869731712E-2</v>
      </c>
      <c r="I372" s="11">
        <f t="shared" si="105"/>
        <v>0</v>
      </c>
      <c r="J372" s="11">
        <f t="shared" si="106"/>
        <v>4.2145593869731712E-2</v>
      </c>
      <c r="K372" s="11">
        <f ca="1">IF(ROW(data!B372)&gt;rsi+1,100-100/(1+AVERAGE(OFFSET(I372,0,0,-rsi,1))/AVERAGE(OFFSET(J372,0,0,-rsi,1))),"")</f>
        <v>41.044058623876381</v>
      </c>
      <c r="L372" s="11"/>
      <c r="M372" s="11">
        <f t="shared" si="107"/>
        <v>0.95785440613026829</v>
      </c>
      <c r="N372" s="11">
        <f t="shared" ca="1" si="108"/>
        <v>0.93808630393996228</v>
      </c>
      <c r="S372" s="13" t="str">
        <f ca="1">pricein</f>
        <v/>
      </c>
      <c r="T372" s="13" t="str">
        <f ca="1">priceout</f>
        <v/>
      </c>
      <c r="U372" s="16" t="str">
        <f t="shared" ca="1" si="109"/>
        <v/>
      </c>
      <c r="V372" s="16" t="str">
        <f t="shared" ca="1" si="116"/>
        <v/>
      </c>
      <c r="W372" s="16" t="str">
        <f t="shared" ca="1" si="117"/>
        <v/>
      </c>
      <c r="X372" s="16">
        <f t="shared" ca="1" si="118"/>
        <v>0.82320858598329871</v>
      </c>
      <c r="Y372" s="16"/>
      <c r="Z372" s="13" t="str">
        <f ca="1">priceincross</f>
        <v/>
      </c>
      <c r="AA372" s="13" t="str">
        <f ca="1">priceoutcross</f>
        <v/>
      </c>
      <c r="AB372" s="13" t="str">
        <f t="shared" ca="1" si="110"/>
        <v/>
      </c>
      <c r="AC372" s="13" t="str">
        <f t="shared" ca="1" si="119"/>
        <v/>
      </c>
      <c r="AD372" s="13" t="str">
        <f t="shared" ca="1" si="120"/>
        <v/>
      </c>
      <c r="AE372" s="13">
        <f t="shared" ca="1" si="121"/>
        <v>0.90089715826225325</v>
      </c>
      <c r="AG372" s="32">
        <f ca="1">IF(ROW(data!B372)&gt;fib+1,MIN(OFFSET(data!B372,0,0,-fib,1)),"")</f>
        <v>9.5299999999999994</v>
      </c>
      <c r="AH372" s="32">
        <f ca="1">IF(ROW(data!B372)&gt;fib+1,MAX(OFFSET(data!B372,0,0,-fib,1)),"")</f>
        <v>13.14</v>
      </c>
      <c r="AI372" s="32">
        <f t="shared" ca="1" si="111"/>
        <v>3.6100000000000012</v>
      </c>
      <c r="AJ372" s="31">
        <f t="shared" ca="1" si="112"/>
        <v>10.381959999999999</v>
      </c>
      <c r="AK372" s="31">
        <f t="shared" ca="1" si="113"/>
        <v>10.90902</v>
      </c>
      <c r="AL372" s="31">
        <f t="shared" ca="1" si="114"/>
        <v>11.335000000000001</v>
      </c>
      <c r="AM372" s="31">
        <f t="shared" ca="1" si="115"/>
        <v>11.76098</v>
      </c>
      <c r="AO372" s="32">
        <f t="shared" ca="1" si="122"/>
        <v>0</v>
      </c>
      <c r="AP372" s="32">
        <f t="shared" ca="1" si="123"/>
        <v>0.21475895298823811</v>
      </c>
      <c r="AQ372" s="32">
        <f t="shared" ca="1" si="124"/>
        <v>0</v>
      </c>
      <c r="AR372" s="32">
        <f t="shared" ca="1" si="125"/>
        <v>0.11000461132423478</v>
      </c>
    </row>
    <row r="373" spans="1:44">
      <c r="A373" s="10">
        <v>37440</v>
      </c>
      <c r="B373" s="11">
        <f ca="1">IF(ROW(data!B373)&gt;singleSMA,AVERAGE(OFFSET(data!B373,0,0,-singleSMA,1)),"")</f>
        <v>11.173599999999997</v>
      </c>
      <c r="C373" s="11" t="str">
        <f ca="1">IF(ROW(data!B371)&gt;singleSMA+2,IF(SIGN(data!B372-indicators!B372)&lt;&gt;SIGN(data!B371-indicators!B371),IF(SIGN(data!B372-indicators!B372)&gt;0,"BUY","SELL"),""),"")</f>
        <v/>
      </c>
      <c r="D373" s="11">
        <f ca="1">IF(ROW(data!B373)&gt;fastSMA,AVERAGE(OFFSET(data!B373,0,0,-fastSMA,1)),"")</f>
        <v>10.543000000000003</v>
      </c>
      <c r="E373" s="11">
        <f ca="1">IF(ROW(data!B373)&gt;slowSMA,AVERAGE(OFFSET(data!B373,0,0,-slowSMA,1)),"")</f>
        <v>11.173599999999997</v>
      </c>
      <c r="F373" s="11" t="str">
        <f ca="1">IF(ROW(data!B373)&gt;MAX(fastSMA,slowSMA)+2,IF(SIGN(D372-E372)&lt;&gt;SIGN(D371-E371),IF(SIGN(D372-E372)&gt;0,"BUY","SELL"),""),"")</f>
        <v/>
      </c>
      <c r="G373" s="11"/>
      <c r="H373" s="11">
        <f>(data!B373/data!B372)-1</f>
        <v>-1.8000000000000016E-2</v>
      </c>
      <c r="I373" s="11">
        <f t="shared" si="105"/>
        <v>0</v>
      </c>
      <c r="J373" s="11">
        <f t="shared" si="106"/>
        <v>1.8000000000000016E-2</v>
      </c>
      <c r="K373" s="11">
        <f ca="1">IF(ROW(data!B373)&gt;rsi+1,100-100/(1+AVERAGE(OFFSET(I373,0,0,-rsi,1))/AVERAGE(OFFSET(J373,0,0,-rsi,1))),"")</f>
        <v>38.777617578431986</v>
      </c>
      <c r="L373" s="11"/>
      <c r="M373" s="11">
        <f t="shared" si="107"/>
        <v>0.98199999999999998</v>
      </c>
      <c r="N373" s="11">
        <f t="shared" ca="1" si="108"/>
        <v>0.92033739456419894</v>
      </c>
      <c r="S373" s="13" t="str">
        <f ca="1">pricein</f>
        <v/>
      </c>
      <c r="T373" s="13" t="str">
        <f ca="1">priceout</f>
        <v/>
      </c>
      <c r="U373" s="16" t="str">
        <f t="shared" ca="1" si="109"/>
        <v/>
      </c>
      <c r="V373" s="16" t="str">
        <f t="shared" ca="1" si="116"/>
        <v/>
      </c>
      <c r="W373" s="16" t="str">
        <f t="shared" ca="1" si="117"/>
        <v/>
      </c>
      <c r="X373" s="16">
        <f t="shared" ca="1" si="118"/>
        <v>0.82320858598329871</v>
      </c>
      <c r="Y373" s="16"/>
      <c r="Z373" s="13" t="str">
        <f ca="1">priceincross</f>
        <v/>
      </c>
      <c r="AA373" s="13" t="str">
        <f ca="1">priceoutcross</f>
        <v/>
      </c>
      <c r="AB373" s="13" t="str">
        <f t="shared" ca="1" si="110"/>
        <v/>
      </c>
      <c r="AC373" s="13" t="str">
        <f t="shared" ca="1" si="119"/>
        <v/>
      </c>
      <c r="AD373" s="13" t="str">
        <f t="shared" ca="1" si="120"/>
        <v/>
      </c>
      <c r="AE373" s="13">
        <f t="shared" ca="1" si="121"/>
        <v>0.90089715826225325</v>
      </c>
      <c r="AG373" s="32">
        <f ca="1">IF(ROW(data!B373)&gt;fib+1,MIN(OFFSET(data!B373,0,0,-fib,1)),"")</f>
        <v>9.5299999999999994</v>
      </c>
      <c r="AH373" s="32">
        <f ca="1">IF(ROW(data!B373)&gt;fib+1,MAX(OFFSET(data!B373,0,0,-fib,1)),"")</f>
        <v>13.1</v>
      </c>
      <c r="AI373" s="32">
        <f t="shared" ca="1" si="111"/>
        <v>3.5700000000000003</v>
      </c>
      <c r="AJ373" s="31">
        <f t="shared" ca="1" si="112"/>
        <v>10.37252</v>
      </c>
      <c r="AK373" s="31">
        <f t="shared" ca="1" si="113"/>
        <v>10.893739999999999</v>
      </c>
      <c r="AL373" s="31">
        <f t="shared" ca="1" si="114"/>
        <v>11.315</v>
      </c>
      <c r="AM373" s="31">
        <f t="shared" ca="1" si="115"/>
        <v>11.73626</v>
      </c>
      <c r="AO373" s="32">
        <f t="shared" ca="1" si="122"/>
        <v>0</v>
      </c>
      <c r="AP373" s="32">
        <f t="shared" ca="1" si="123"/>
        <v>0.21475895298823811</v>
      </c>
      <c r="AQ373" s="32">
        <f t="shared" ca="1" si="124"/>
        <v>0</v>
      </c>
      <c r="AR373" s="32">
        <f t="shared" ca="1" si="125"/>
        <v>0.11000461132423478</v>
      </c>
    </row>
    <row r="374" spans="1:44">
      <c r="A374" s="10">
        <v>37441</v>
      </c>
      <c r="B374" s="11">
        <f ca="1">IF(ROW(data!B374)&gt;singleSMA,AVERAGE(OFFSET(data!B374,0,0,-singleSMA,1)),"")</f>
        <v>11.141699999999998</v>
      </c>
      <c r="C374" s="11" t="str">
        <f ca="1">IF(ROW(data!B372)&gt;singleSMA+2,IF(SIGN(data!B373-indicators!B373)&lt;&gt;SIGN(data!B372-indicators!B372),IF(SIGN(data!B373-indicators!B373)&gt;0,"BUY","SELL"),""),"")</f>
        <v/>
      </c>
      <c r="D374" s="11">
        <f ca="1">IF(ROW(data!B374)&gt;fastSMA,AVERAGE(OFFSET(data!B374,0,0,-fastSMA,1)),"")</f>
        <v>10.494500000000002</v>
      </c>
      <c r="E374" s="11">
        <f ca="1">IF(ROW(data!B374)&gt;slowSMA,AVERAGE(OFFSET(data!B374,0,0,-slowSMA,1)),"")</f>
        <v>11.141699999999998</v>
      </c>
      <c r="F374" s="11" t="str">
        <f ca="1">IF(ROW(data!B374)&gt;MAX(fastSMA,slowSMA)+2,IF(SIGN(D373-E373)&lt;&gt;SIGN(D372-E372),IF(SIGN(D373-E373)&gt;0,"BUY","SELL"),""),"")</f>
        <v/>
      </c>
      <c r="G374" s="11"/>
      <c r="H374" s="11">
        <f>(data!B374/data!B373)-1</f>
        <v>9.164969450101923E-3</v>
      </c>
      <c r="I374" s="11">
        <f t="shared" si="105"/>
        <v>9.164969450101923E-3</v>
      </c>
      <c r="J374" s="11">
        <f t="shared" si="106"/>
        <v>0</v>
      </c>
      <c r="K374" s="11">
        <f ca="1">IF(ROW(data!B374)&gt;rsi+1,100-100/(1+AVERAGE(OFFSET(I374,0,0,-rsi,1))/AVERAGE(OFFSET(J374,0,0,-rsi,1))),"")</f>
        <v>36.883175665826997</v>
      </c>
      <c r="L374" s="11"/>
      <c r="M374" s="11">
        <f t="shared" si="107"/>
        <v>1.0091649694501019</v>
      </c>
      <c r="N374" s="11">
        <f t="shared" ca="1" si="108"/>
        <v>0.91084558823529416</v>
      </c>
      <c r="S374" s="13" t="str">
        <f ca="1">pricein</f>
        <v/>
      </c>
      <c r="T374" s="13" t="str">
        <f ca="1">priceout</f>
        <v/>
      </c>
      <c r="U374" s="16" t="str">
        <f t="shared" ca="1" si="109"/>
        <v/>
      </c>
      <c r="V374" s="16" t="str">
        <f t="shared" ca="1" si="116"/>
        <v/>
      </c>
      <c r="W374" s="16" t="str">
        <f t="shared" ca="1" si="117"/>
        <v/>
      </c>
      <c r="X374" s="16">
        <f t="shared" ca="1" si="118"/>
        <v>0.82320858598329871</v>
      </c>
      <c r="Y374" s="16"/>
      <c r="Z374" s="13" t="str">
        <f ca="1">priceincross</f>
        <v/>
      </c>
      <c r="AA374" s="13" t="str">
        <f ca="1">priceoutcross</f>
        <v/>
      </c>
      <c r="AB374" s="13" t="str">
        <f t="shared" ca="1" si="110"/>
        <v/>
      </c>
      <c r="AC374" s="13" t="str">
        <f t="shared" ca="1" si="119"/>
        <v/>
      </c>
      <c r="AD374" s="13" t="str">
        <f t="shared" ca="1" si="120"/>
        <v/>
      </c>
      <c r="AE374" s="13">
        <f t="shared" ca="1" si="121"/>
        <v>0.90089715826225325</v>
      </c>
      <c r="AG374" s="32">
        <f ca="1">IF(ROW(data!B374)&gt;fib+1,MIN(OFFSET(data!B374,0,0,-fib,1)),"")</f>
        <v>9.5299999999999994</v>
      </c>
      <c r="AH374" s="32">
        <f ca="1">IF(ROW(data!B374)&gt;fib+1,MAX(OFFSET(data!B374,0,0,-fib,1)),"")</f>
        <v>13.02</v>
      </c>
      <c r="AI374" s="32">
        <f t="shared" ca="1" si="111"/>
        <v>3.49</v>
      </c>
      <c r="AJ374" s="31">
        <f t="shared" ca="1" si="112"/>
        <v>10.353639999999999</v>
      </c>
      <c r="AK374" s="31">
        <f t="shared" ca="1" si="113"/>
        <v>10.86318</v>
      </c>
      <c r="AL374" s="31">
        <f t="shared" ca="1" si="114"/>
        <v>11.274999999999999</v>
      </c>
      <c r="AM374" s="31">
        <f t="shared" ca="1" si="115"/>
        <v>11.686819999999999</v>
      </c>
      <c r="AO374" s="32">
        <f t="shared" ca="1" si="122"/>
        <v>0</v>
      </c>
      <c r="AP374" s="32">
        <f t="shared" ca="1" si="123"/>
        <v>0.21475895298823811</v>
      </c>
      <c r="AQ374" s="32">
        <f t="shared" ca="1" si="124"/>
        <v>0</v>
      </c>
      <c r="AR374" s="32">
        <f t="shared" ca="1" si="125"/>
        <v>0.11000461132423478</v>
      </c>
    </row>
    <row r="375" spans="1:44">
      <c r="A375" s="10">
        <v>37442</v>
      </c>
      <c r="B375" s="11">
        <f ca="1">IF(ROW(data!B375)&gt;singleSMA,AVERAGE(OFFSET(data!B375,0,0,-singleSMA,1)),"")</f>
        <v>11.110899999999997</v>
      </c>
      <c r="C375" s="11" t="str">
        <f ca="1">IF(ROW(data!B373)&gt;singleSMA+2,IF(SIGN(data!B374-indicators!B374)&lt;&gt;SIGN(data!B373-indicators!B373),IF(SIGN(data!B374-indicators!B374)&gt;0,"BUY","SELL"),""),"")</f>
        <v/>
      </c>
      <c r="D375" s="11">
        <f ca="1">IF(ROW(data!B375)&gt;fastSMA,AVERAGE(OFFSET(data!B375,0,0,-fastSMA,1)),"")</f>
        <v>10.440999999999999</v>
      </c>
      <c r="E375" s="11">
        <f ca="1">IF(ROW(data!B375)&gt;slowSMA,AVERAGE(OFFSET(data!B375,0,0,-slowSMA,1)),"")</f>
        <v>11.110899999999997</v>
      </c>
      <c r="F375" s="11" t="str">
        <f ca="1">IF(ROW(data!B375)&gt;MAX(fastSMA,slowSMA)+2,IF(SIGN(D374-E374)&lt;&gt;SIGN(D373-E373),IF(SIGN(D374-E374)&gt;0,"BUY","SELL"),""),"")</f>
        <v/>
      </c>
      <c r="G375" s="11"/>
      <c r="H375" s="11">
        <f>(data!B375/data!B374)-1</f>
        <v>3.0272452068615952E-3</v>
      </c>
      <c r="I375" s="11">
        <f t="shared" si="105"/>
        <v>3.0272452068615952E-3</v>
      </c>
      <c r="J375" s="11">
        <f t="shared" si="106"/>
        <v>0</v>
      </c>
      <c r="K375" s="11">
        <f ca="1">IF(ROW(data!B375)&gt;rsi+1,100-100/(1+AVERAGE(OFFSET(I375,0,0,-rsi,1))/AVERAGE(OFFSET(J375,0,0,-rsi,1))),"")</f>
        <v>35.181683661118186</v>
      </c>
      <c r="L375" s="11"/>
      <c r="M375" s="11">
        <f t="shared" si="107"/>
        <v>1.0030272452068616</v>
      </c>
      <c r="N375" s="11">
        <f t="shared" ca="1" si="108"/>
        <v>0.90281562216167122</v>
      </c>
      <c r="S375" s="13" t="str">
        <f ca="1">pricein</f>
        <v/>
      </c>
      <c r="T375" s="13" t="str">
        <f ca="1">priceout</f>
        <v/>
      </c>
      <c r="U375" s="16" t="str">
        <f t="shared" ca="1" si="109"/>
        <v/>
      </c>
      <c r="V375" s="16" t="str">
        <f t="shared" ca="1" si="116"/>
        <v/>
      </c>
      <c r="W375" s="16" t="str">
        <f t="shared" ca="1" si="117"/>
        <v/>
      </c>
      <c r="X375" s="16">
        <f t="shared" ca="1" si="118"/>
        <v>0.82320858598329871</v>
      </c>
      <c r="Y375" s="16"/>
      <c r="Z375" s="13" t="str">
        <f ca="1">priceincross</f>
        <v/>
      </c>
      <c r="AA375" s="13" t="str">
        <f ca="1">priceoutcross</f>
        <v/>
      </c>
      <c r="AB375" s="13" t="str">
        <f t="shared" ca="1" si="110"/>
        <v/>
      </c>
      <c r="AC375" s="13" t="str">
        <f t="shared" ca="1" si="119"/>
        <v/>
      </c>
      <c r="AD375" s="13" t="str">
        <f t="shared" ca="1" si="120"/>
        <v/>
      </c>
      <c r="AE375" s="13">
        <f t="shared" ca="1" si="121"/>
        <v>0.90089715826225325</v>
      </c>
      <c r="AG375" s="32">
        <f ca="1">IF(ROW(data!B375)&gt;fib+1,MIN(OFFSET(data!B375,0,0,-fib,1)),"")</f>
        <v>9.5299999999999994</v>
      </c>
      <c r="AH375" s="32">
        <f ca="1">IF(ROW(data!B375)&gt;fib+1,MAX(OFFSET(data!B375,0,0,-fib,1)),"")</f>
        <v>12.9</v>
      </c>
      <c r="AI375" s="32">
        <f t="shared" ca="1" si="111"/>
        <v>3.370000000000001</v>
      </c>
      <c r="AJ375" s="31">
        <f t="shared" ca="1" si="112"/>
        <v>10.32532</v>
      </c>
      <c r="AK375" s="31">
        <f t="shared" ca="1" si="113"/>
        <v>10.81734</v>
      </c>
      <c r="AL375" s="31">
        <f t="shared" ca="1" si="114"/>
        <v>11.215</v>
      </c>
      <c r="AM375" s="31">
        <f t="shared" ca="1" si="115"/>
        <v>11.61266</v>
      </c>
      <c r="AO375" s="32">
        <f t="shared" ca="1" si="122"/>
        <v>0</v>
      </c>
      <c r="AP375" s="32">
        <f t="shared" ca="1" si="123"/>
        <v>0.21475895298823811</v>
      </c>
      <c r="AQ375" s="32">
        <f t="shared" ca="1" si="124"/>
        <v>0</v>
      </c>
      <c r="AR375" s="32">
        <f t="shared" ca="1" si="125"/>
        <v>0.11000461132423478</v>
      </c>
    </row>
    <row r="376" spans="1:44">
      <c r="A376" s="10">
        <v>37445</v>
      </c>
      <c r="B376" s="11">
        <f ca="1">IF(ROW(data!B376)&gt;singleSMA,AVERAGE(OFFSET(data!B376,0,0,-singleSMA,1)),"")</f>
        <v>11.081299999999999</v>
      </c>
      <c r="C376" s="11" t="str">
        <f ca="1">IF(ROW(data!B374)&gt;singleSMA+2,IF(SIGN(data!B375-indicators!B375)&lt;&gt;SIGN(data!B374-indicators!B374),IF(SIGN(data!B375-indicators!B375)&gt;0,"BUY","SELL"),""),"")</f>
        <v/>
      </c>
      <c r="D376" s="11">
        <f ca="1">IF(ROW(data!B376)&gt;fastSMA,AVERAGE(OFFSET(data!B376,0,0,-fastSMA,1)),"")</f>
        <v>10.394499999999999</v>
      </c>
      <c r="E376" s="11">
        <f ca="1">IF(ROW(data!B376)&gt;slowSMA,AVERAGE(OFFSET(data!B376,0,0,-slowSMA,1)),"")</f>
        <v>11.081299999999999</v>
      </c>
      <c r="F376" s="11" t="str">
        <f ca="1">IF(ROW(data!B376)&gt;MAX(fastSMA,slowSMA)+2,IF(SIGN(D375-E375)&lt;&gt;SIGN(D374-E374),IF(SIGN(D375-E375)&gt;0,"BUY","SELL"),""),"")</f>
        <v/>
      </c>
      <c r="G376" s="11"/>
      <c r="H376" s="11">
        <f>(data!B376/data!B375)-1</f>
        <v>0</v>
      </c>
      <c r="I376" s="11">
        <f t="shared" si="105"/>
        <v>0</v>
      </c>
      <c r="J376" s="11">
        <f t="shared" si="106"/>
        <v>0</v>
      </c>
      <c r="K376" s="11">
        <f ca="1">IF(ROW(data!B376)&gt;rsi+1,100-100/(1+AVERAGE(OFFSET(I376,0,0,-rsi,1))/AVERAGE(OFFSET(J376,0,0,-rsi,1))),"")</f>
        <v>36.587507620801873</v>
      </c>
      <c r="L376" s="11"/>
      <c r="M376" s="11">
        <f t="shared" si="107"/>
        <v>1</v>
      </c>
      <c r="N376" s="11">
        <f t="shared" ca="1" si="108"/>
        <v>0.91444342226310982</v>
      </c>
      <c r="S376" s="13" t="str">
        <f ca="1">pricein</f>
        <v/>
      </c>
      <c r="T376" s="13" t="str">
        <f ca="1">priceout</f>
        <v/>
      </c>
      <c r="U376" s="16" t="str">
        <f t="shared" ca="1" si="109"/>
        <v/>
      </c>
      <c r="V376" s="16" t="str">
        <f t="shared" ca="1" si="116"/>
        <v/>
      </c>
      <c r="W376" s="16" t="str">
        <f t="shared" ca="1" si="117"/>
        <v/>
      </c>
      <c r="X376" s="16">
        <f t="shared" ca="1" si="118"/>
        <v>0.82320858598329871</v>
      </c>
      <c r="Y376" s="16"/>
      <c r="Z376" s="13" t="str">
        <f ca="1">priceincross</f>
        <v/>
      </c>
      <c r="AA376" s="13" t="str">
        <f ca="1">priceoutcross</f>
        <v/>
      </c>
      <c r="AB376" s="13" t="str">
        <f t="shared" ca="1" si="110"/>
        <v/>
      </c>
      <c r="AC376" s="13" t="str">
        <f t="shared" ca="1" si="119"/>
        <v/>
      </c>
      <c r="AD376" s="13" t="str">
        <f t="shared" ca="1" si="120"/>
        <v/>
      </c>
      <c r="AE376" s="13">
        <f t="shared" ca="1" si="121"/>
        <v>0.90089715826225325</v>
      </c>
      <c r="AG376" s="32">
        <f ca="1">IF(ROW(data!B376)&gt;fib+1,MIN(OFFSET(data!B376,0,0,-fib,1)),"")</f>
        <v>9.5299999999999994</v>
      </c>
      <c r="AH376" s="32">
        <f ca="1">IF(ROW(data!B376)&gt;fib+1,MAX(OFFSET(data!B376,0,0,-fib,1)),"")</f>
        <v>12.7</v>
      </c>
      <c r="AI376" s="32">
        <f t="shared" ca="1" si="111"/>
        <v>3.17</v>
      </c>
      <c r="AJ376" s="31">
        <f t="shared" ca="1" si="112"/>
        <v>10.278119999999999</v>
      </c>
      <c r="AK376" s="31">
        <f t="shared" ca="1" si="113"/>
        <v>10.740939999999998</v>
      </c>
      <c r="AL376" s="31">
        <f t="shared" ca="1" si="114"/>
        <v>11.114999999999998</v>
      </c>
      <c r="AM376" s="31">
        <f t="shared" ca="1" si="115"/>
        <v>11.489059999999998</v>
      </c>
      <c r="AO376" s="32">
        <f t="shared" ca="1" si="122"/>
        <v>0</v>
      </c>
      <c r="AP376" s="32">
        <f t="shared" ca="1" si="123"/>
        <v>0.21475895298823811</v>
      </c>
      <c r="AQ376" s="32">
        <f t="shared" ca="1" si="124"/>
        <v>0</v>
      </c>
      <c r="AR376" s="32">
        <f t="shared" ca="1" si="125"/>
        <v>0.11000461132423478</v>
      </c>
    </row>
    <row r="377" spans="1:44">
      <c r="A377" s="10">
        <v>37446</v>
      </c>
      <c r="B377" s="11">
        <f ca="1">IF(ROW(data!B377)&gt;singleSMA,AVERAGE(OFFSET(data!B377,0,0,-singleSMA,1)),"")</f>
        <v>11.052699999999998</v>
      </c>
      <c r="C377" s="11" t="str">
        <f ca="1">IF(ROW(data!B375)&gt;singleSMA+2,IF(SIGN(data!B376-indicators!B376)&lt;&gt;SIGN(data!B375-indicators!B375),IF(SIGN(data!B376-indicators!B376)&gt;0,"BUY","SELL"),""),"")</f>
        <v/>
      </c>
      <c r="D377" s="11">
        <f ca="1">IF(ROW(data!B377)&gt;fastSMA,AVERAGE(OFFSET(data!B377,0,0,-fastSMA,1)),"")</f>
        <v>10.336499999999999</v>
      </c>
      <c r="E377" s="11">
        <f ca="1">IF(ROW(data!B377)&gt;slowSMA,AVERAGE(OFFSET(data!B377,0,0,-slowSMA,1)),"")</f>
        <v>11.052699999999998</v>
      </c>
      <c r="F377" s="11" t="str">
        <f ca="1">IF(ROW(data!B377)&gt;MAX(fastSMA,slowSMA)+2,IF(SIGN(D376-E376)&lt;&gt;SIGN(D375-E375),IF(SIGN(D376-E376)&gt;0,"BUY","SELL"),""),"")</f>
        <v/>
      </c>
      <c r="G377" s="11"/>
      <c r="H377" s="11">
        <f>(data!B377/data!B376)-1</f>
        <v>-1.0060362173038184E-2</v>
      </c>
      <c r="I377" s="11">
        <f t="shared" si="105"/>
        <v>0</v>
      </c>
      <c r="J377" s="11">
        <f t="shared" si="106"/>
        <v>1.0060362173038184E-2</v>
      </c>
      <c r="K377" s="11">
        <f ca="1">IF(ROW(data!B377)&gt;rsi+1,100-100/(1+AVERAGE(OFFSET(I377,0,0,-rsi,1))/AVERAGE(OFFSET(J377,0,0,-rsi,1))),"")</f>
        <v>33.026346562246644</v>
      </c>
      <c r="L377" s="11"/>
      <c r="M377" s="11">
        <f t="shared" si="107"/>
        <v>0.98993963782696182</v>
      </c>
      <c r="N377" s="11">
        <f t="shared" ca="1" si="108"/>
        <v>0.89454545454545453</v>
      </c>
      <c r="S377" s="13" t="str">
        <f ca="1">pricein</f>
        <v/>
      </c>
      <c r="T377" s="13" t="str">
        <f ca="1">priceout</f>
        <v/>
      </c>
      <c r="U377" s="16" t="str">
        <f t="shared" ca="1" si="109"/>
        <v/>
      </c>
      <c r="V377" s="16" t="str">
        <f t="shared" ca="1" si="116"/>
        <v/>
      </c>
      <c r="W377" s="16" t="str">
        <f t="shared" ca="1" si="117"/>
        <v/>
      </c>
      <c r="X377" s="16">
        <f t="shared" ca="1" si="118"/>
        <v>0.82320858598329871</v>
      </c>
      <c r="Y377" s="16"/>
      <c r="Z377" s="13" t="str">
        <f ca="1">priceincross</f>
        <v/>
      </c>
      <c r="AA377" s="13" t="str">
        <f ca="1">priceoutcross</f>
        <v/>
      </c>
      <c r="AB377" s="13" t="str">
        <f t="shared" ca="1" si="110"/>
        <v/>
      </c>
      <c r="AC377" s="13" t="str">
        <f t="shared" ca="1" si="119"/>
        <v/>
      </c>
      <c r="AD377" s="13" t="str">
        <f t="shared" ca="1" si="120"/>
        <v/>
      </c>
      <c r="AE377" s="13">
        <f t="shared" ca="1" si="121"/>
        <v>0.90089715826225325</v>
      </c>
      <c r="AG377" s="32">
        <f ca="1">IF(ROW(data!B377)&gt;fib+1,MIN(OFFSET(data!B377,0,0,-fib,1)),"")</f>
        <v>9.5299999999999994</v>
      </c>
      <c r="AH377" s="32">
        <f ca="1">IF(ROW(data!B377)&gt;fib+1,MAX(OFFSET(data!B377,0,0,-fib,1)),"")</f>
        <v>12.65</v>
      </c>
      <c r="AI377" s="32">
        <f t="shared" ca="1" si="111"/>
        <v>3.120000000000001</v>
      </c>
      <c r="AJ377" s="31">
        <f t="shared" ca="1" si="112"/>
        <v>10.26632</v>
      </c>
      <c r="AK377" s="31">
        <f t="shared" ca="1" si="113"/>
        <v>10.72184</v>
      </c>
      <c r="AL377" s="31">
        <f t="shared" ca="1" si="114"/>
        <v>11.09</v>
      </c>
      <c r="AM377" s="31">
        <f t="shared" ca="1" si="115"/>
        <v>11.458159999999999</v>
      </c>
      <c r="AO377" s="32">
        <f t="shared" ca="1" si="122"/>
        <v>0</v>
      </c>
      <c r="AP377" s="32">
        <f t="shared" ca="1" si="123"/>
        <v>0.21475895298823811</v>
      </c>
      <c r="AQ377" s="32">
        <f t="shared" ca="1" si="124"/>
        <v>0</v>
      </c>
      <c r="AR377" s="32">
        <f t="shared" ca="1" si="125"/>
        <v>0.11000461132423478</v>
      </c>
    </row>
    <row r="378" spans="1:44">
      <c r="A378" s="10">
        <v>37447</v>
      </c>
      <c r="B378" s="11">
        <f ca="1">IF(ROW(data!B378)&gt;singleSMA,AVERAGE(OFFSET(data!B378,0,0,-singleSMA,1)),"")</f>
        <v>11.022999999999998</v>
      </c>
      <c r="C378" s="11" t="str">
        <f ca="1">IF(ROW(data!B376)&gt;singleSMA+2,IF(SIGN(data!B377-indicators!B377)&lt;&gt;SIGN(data!B376-indicators!B376),IF(SIGN(data!B377-indicators!B377)&gt;0,"BUY","SELL"),""),"")</f>
        <v/>
      </c>
      <c r="D378" s="11">
        <f ca="1">IF(ROW(data!B378)&gt;fastSMA,AVERAGE(OFFSET(data!B378,0,0,-fastSMA,1)),"")</f>
        <v>10.260499999999999</v>
      </c>
      <c r="E378" s="11">
        <f ca="1">IF(ROW(data!B378)&gt;slowSMA,AVERAGE(OFFSET(data!B378,0,0,-slowSMA,1)),"")</f>
        <v>11.022999999999998</v>
      </c>
      <c r="F378" s="11" t="str">
        <f ca="1">IF(ROW(data!B378)&gt;MAX(fastSMA,slowSMA)+2,IF(SIGN(D377-E377)&lt;&gt;SIGN(D376-E376),IF(SIGN(D377-E377)&gt;0,"BUY","SELL"),""),"")</f>
        <v/>
      </c>
      <c r="G378" s="11"/>
      <c r="H378" s="11">
        <f>(data!B378/data!B377)-1</f>
        <v>-2.5406504065040636E-2</v>
      </c>
      <c r="I378" s="11">
        <f t="shared" si="105"/>
        <v>0</v>
      </c>
      <c r="J378" s="11">
        <f t="shared" si="106"/>
        <v>2.5406504065040636E-2</v>
      </c>
      <c r="K378" s="11">
        <f ca="1">IF(ROW(data!B378)&gt;rsi+1,100-100/(1+AVERAGE(OFFSET(I378,0,0,-rsi,1))/AVERAGE(OFFSET(J378,0,0,-rsi,1))),"")</f>
        <v>28.477960203062324</v>
      </c>
      <c r="L378" s="11"/>
      <c r="M378" s="11">
        <f t="shared" si="107"/>
        <v>0.97459349593495936</v>
      </c>
      <c r="N378" s="11">
        <f t="shared" ca="1" si="108"/>
        <v>0.86318631863186324</v>
      </c>
      <c r="S378" s="13" t="str">
        <f ca="1">pricein</f>
        <v/>
      </c>
      <c r="T378" s="13" t="str">
        <f ca="1">priceout</f>
        <v/>
      </c>
      <c r="U378" s="16" t="str">
        <f t="shared" ca="1" si="109"/>
        <v/>
      </c>
      <c r="V378" s="16" t="str">
        <f t="shared" ca="1" si="116"/>
        <v/>
      </c>
      <c r="W378" s="16" t="str">
        <f t="shared" ca="1" si="117"/>
        <v/>
      </c>
      <c r="X378" s="16">
        <f t="shared" ca="1" si="118"/>
        <v>0.82320858598329871</v>
      </c>
      <c r="Y378" s="16"/>
      <c r="Z378" s="13" t="str">
        <f ca="1">priceincross</f>
        <v/>
      </c>
      <c r="AA378" s="13" t="str">
        <f ca="1">priceoutcross</f>
        <v/>
      </c>
      <c r="AB378" s="13" t="str">
        <f t="shared" ca="1" si="110"/>
        <v/>
      </c>
      <c r="AC378" s="13" t="str">
        <f t="shared" ca="1" si="119"/>
        <v/>
      </c>
      <c r="AD378" s="13" t="str">
        <f t="shared" ca="1" si="120"/>
        <v/>
      </c>
      <c r="AE378" s="13">
        <f t="shared" ca="1" si="121"/>
        <v>0.90089715826225325</v>
      </c>
      <c r="AG378" s="32">
        <f ca="1">IF(ROW(data!B378)&gt;fib+1,MIN(OFFSET(data!B378,0,0,-fib,1)),"")</f>
        <v>9.5299999999999994</v>
      </c>
      <c r="AH378" s="32">
        <f ca="1">IF(ROW(data!B378)&gt;fib+1,MAX(OFFSET(data!B378,0,0,-fib,1)),"")</f>
        <v>12.65</v>
      </c>
      <c r="AI378" s="32">
        <f t="shared" ca="1" si="111"/>
        <v>3.120000000000001</v>
      </c>
      <c r="AJ378" s="31">
        <f t="shared" ca="1" si="112"/>
        <v>10.26632</v>
      </c>
      <c r="AK378" s="31">
        <f t="shared" ca="1" si="113"/>
        <v>10.72184</v>
      </c>
      <c r="AL378" s="31">
        <f t="shared" ca="1" si="114"/>
        <v>11.09</v>
      </c>
      <c r="AM378" s="31">
        <f t="shared" ca="1" si="115"/>
        <v>11.458159999999999</v>
      </c>
      <c r="AO378" s="32">
        <f t="shared" ca="1" si="122"/>
        <v>0</v>
      </c>
      <c r="AP378" s="32">
        <f t="shared" ca="1" si="123"/>
        <v>0.21475895298823811</v>
      </c>
      <c r="AQ378" s="32">
        <f t="shared" ca="1" si="124"/>
        <v>0</v>
      </c>
      <c r="AR378" s="32">
        <f t="shared" ca="1" si="125"/>
        <v>0.11000461132423478</v>
      </c>
    </row>
    <row r="379" spans="1:44">
      <c r="A379" s="10">
        <v>37448</v>
      </c>
      <c r="B379" s="11">
        <f ca="1">IF(ROW(data!B379)&gt;singleSMA,AVERAGE(OFFSET(data!B379,0,0,-singleSMA,1)),"")</f>
        <v>10.992100000000001</v>
      </c>
      <c r="C379" s="11" t="str">
        <f ca="1">IF(ROW(data!B377)&gt;singleSMA+2,IF(SIGN(data!B378-indicators!B378)&lt;&gt;SIGN(data!B377-indicators!B377),IF(SIGN(data!B378-indicators!B378)&gt;0,"BUY","SELL"),""),"")</f>
        <v/>
      </c>
      <c r="D379" s="11">
        <f ca="1">IF(ROW(data!B379)&gt;fastSMA,AVERAGE(OFFSET(data!B379,0,0,-fastSMA,1)),"")</f>
        <v>10.173999999999998</v>
      </c>
      <c r="E379" s="11">
        <f ca="1">IF(ROW(data!B379)&gt;slowSMA,AVERAGE(OFFSET(data!B379,0,0,-slowSMA,1)),"")</f>
        <v>10.992100000000001</v>
      </c>
      <c r="F379" s="11" t="str">
        <f ca="1">IF(ROW(data!B379)&gt;MAX(fastSMA,slowSMA)+2,IF(SIGN(D378-E378)&lt;&gt;SIGN(D377-E377),IF(SIGN(D378-E378)&gt;0,"BUY","SELL"),""),"")</f>
        <v/>
      </c>
      <c r="G379" s="11"/>
      <c r="H379" s="11">
        <f>(data!B379/data!B378)-1</f>
        <v>-1.7726798748696537E-2</v>
      </c>
      <c r="I379" s="11">
        <f t="shared" si="105"/>
        <v>0</v>
      </c>
      <c r="J379" s="11">
        <f t="shared" si="106"/>
        <v>1.7726798748696537E-2</v>
      </c>
      <c r="K379" s="11">
        <f ca="1">IF(ROW(data!B379)&gt;rsi+1,100-100/(1+AVERAGE(OFFSET(I379,0,0,-rsi,1))/AVERAGE(OFFSET(J379,0,0,-rsi,1))),"")</f>
        <v>26.273763117617392</v>
      </c>
      <c r="L379" s="11"/>
      <c r="M379" s="11">
        <f t="shared" si="107"/>
        <v>0.98227320125130346</v>
      </c>
      <c r="N379" s="11">
        <f t="shared" ca="1" si="108"/>
        <v>0.84484304932735432</v>
      </c>
      <c r="S379" s="13" t="str">
        <f ca="1">pricein</f>
        <v/>
      </c>
      <c r="T379" s="13" t="str">
        <f ca="1">priceout</f>
        <v/>
      </c>
      <c r="U379" s="16" t="str">
        <f t="shared" ca="1" si="109"/>
        <v/>
      </c>
      <c r="V379" s="16" t="str">
        <f t="shared" ca="1" si="116"/>
        <v/>
      </c>
      <c r="W379" s="16" t="str">
        <f t="shared" ca="1" si="117"/>
        <v/>
      </c>
      <c r="X379" s="16">
        <f t="shared" ca="1" si="118"/>
        <v>0.82320858598329871</v>
      </c>
      <c r="Y379" s="16"/>
      <c r="Z379" s="13" t="str">
        <f ca="1">priceincross</f>
        <v/>
      </c>
      <c r="AA379" s="13" t="str">
        <f ca="1">priceoutcross</f>
        <v/>
      </c>
      <c r="AB379" s="13" t="str">
        <f t="shared" ca="1" si="110"/>
        <v/>
      </c>
      <c r="AC379" s="13" t="str">
        <f t="shared" ca="1" si="119"/>
        <v/>
      </c>
      <c r="AD379" s="13" t="str">
        <f t="shared" ca="1" si="120"/>
        <v/>
      </c>
      <c r="AE379" s="13">
        <f t="shared" ca="1" si="121"/>
        <v>0.90089715826225325</v>
      </c>
      <c r="AG379" s="32">
        <f ca="1">IF(ROW(data!B379)&gt;fib+1,MIN(OFFSET(data!B379,0,0,-fib,1)),"")</f>
        <v>9.42</v>
      </c>
      <c r="AH379" s="32">
        <f ca="1">IF(ROW(data!B379)&gt;fib+1,MAX(OFFSET(data!B379,0,0,-fib,1)),"")</f>
        <v>12.65</v>
      </c>
      <c r="AI379" s="32">
        <f t="shared" ca="1" si="111"/>
        <v>3.2300000000000004</v>
      </c>
      <c r="AJ379" s="31">
        <f t="shared" ca="1" si="112"/>
        <v>10.18228</v>
      </c>
      <c r="AK379" s="31">
        <f t="shared" ca="1" si="113"/>
        <v>10.65386</v>
      </c>
      <c r="AL379" s="31">
        <f t="shared" ca="1" si="114"/>
        <v>11.035</v>
      </c>
      <c r="AM379" s="31">
        <f t="shared" ca="1" si="115"/>
        <v>11.41614</v>
      </c>
      <c r="AO379" s="32">
        <f t="shared" ca="1" si="122"/>
        <v>0</v>
      </c>
      <c r="AP379" s="32">
        <f t="shared" ca="1" si="123"/>
        <v>0.21475895298823811</v>
      </c>
      <c r="AQ379" s="32">
        <f t="shared" ca="1" si="124"/>
        <v>0</v>
      </c>
      <c r="AR379" s="32">
        <f t="shared" ca="1" si="125"/>
        <v>0.11000461132423478</v>
      </c>
    </row>
    <row r="380" spans="1:44">
      <c r="A380" s="10">
        <v>37449</v>
      </c>
      <c r="B380" s="11">
        <f ca="1">IF(ROW(data!B380)&gt;singleSMA,AVERAGE(OFFSET(data!B380,0,0,-singleSMA,1)),"")</f>
        <v>10.9597</v>
      </c>
      <c r="C380" s="11" t="str">
        <f ca="1">IF(ROW(data!B378)&gt;singleSMA+2,IF(SIGN(data!B379-indicators!B379)&lt;&gt;SIGN(data!B378-indicators!B378),IF(SIGN(data!B379-indicators!B379)&gt;0,"BUY","SELL"),""),"")</f>
        <v/>
      </c>
      <c r="D380" s="11">
        <f ca="1">IF(ROW(data!B380)&gt;fastSMA,AVERAGE(OFFSET(data!B380,0,0,-fastSMA,1)),"")</f>
        <v>10.083499999999999</v>
      </c>
      <c r="E380" s="11">
        <f ca="1">IF(ROW(data!B380)&gt;slowSMA,AVERAGE(OFFSET(data!B380,0,0,-slowSMA,1)),"")</f>
        <v>10.9597</v>
      </c>
      <c r="F380" s="11" t="str">
        <f ca="1">IF(ROW(data!B380)&gt;MAX(fastSMA,slowSMA)+2,IF(SIGN(D379-E379)&lt;&gt;SIGN(D378-E378),IF(SIGN(D379-E379)&gt;0,"BUY","SELL"),""),"")</f>
        <v/>
      </c>
      <c r="G380" s="11"/>
      <c r="H380" s="11">
        <f>(data!B380/data!B379)-1</f>
        <v>-1.27388535031846E-2</v>
      </c>
      <c r="I380" s="11">
        <f t="shared" si="105"/>
        <v>0</v>
      </c>
      <c r="J380" s="11">
        <f t="shared" si="106"/>
        <v>1.27388535031846E-2</v>
      </c>
      <c r="K380" s="11">
        <f ca="1">IF(ROW(data!B380)&gt;rsi+1,100-100/(1+AVERAGE(OFFSET(I380,0,0,-rsi,1))/AVERAGE(OFFSET(J380,0,0,-rsi,1))),"")</f>
        <v>25.596470205304129</v>
      </c>
      <c r="L380" s="11"/>
      <c r="M380" s="11">
        <f t="shared" si="107"/>
        <v>0.9872611464968154</v>
      </c>
      <c r="N380" s="11">
        <f t="shared" ca="1" si="108"/>
        <v>0.83708370837083723</v>
      </c>
      <c r="S380" s="13" t="str">
        <f ca="1">pricein</f>
        <v/>
      </c>
      <c r="T380" s="13" t="str">
        <f ca="1">priceout</f>
        <v/>
      </c>
      <c r="U380" s="16" t="str">
        <f t="shared" ca="1" si="109"/>
        <v/>
      </c>
      <c r="V380" s="16" t="str">
        <f t="shared" ca="1" si="116"/>
        <v/>
      </c>
      <c r="W380" s="16" t="str">
        <f t="shared" ca="1" si="117"/>
        <v/>
      </c>
      <c r="X380" s="16">
        <f t="shared" ca="1" si="118"/>
        <v>0.82320858598329871</v>
      </c>
      <c r="Y380" s="16"/>
      <c r="Z380" s="13" t="str">
        <f ca="1">priceincross</f>
        <v/>
      </c>
      <c r="AA380" s="13" t="str">
        <f ca="1">priceoutcross</f>
        <v/>
      </c>
      <c r="AB380" s="13" t="str">
        <f t="shared" ca="1" si="110"/>
        <v/>
      </c>
      <c r="AC380" s="13" t="str">
        <f t="shared" ca="1" si="119"/>
        <v/>
      </c>
      <c r="AD380" s="13" t="str">
        <f t="shared" ca="1" si="120"/>
        <v/>
      </c>
      <c r="AE380" s="13">
        <f t="shared" ca="1" si="121"/>
        <v>0.90089715826225325</v>
      </c>
      <c r="AG380" s="32">
        <f ca="1">IF(ROW(data!B380)&gt;fib+1,MIN(OFFSET(data!B380,0,0,-fib,1)),"")</f>
        <v>9.3000000000000007</v>
      </c>
      <c r="AH380" s="32">
        <f ca="1">IF(ROW(data!B380)&gt;fib+1,MAX(OFFSET(data!B380,0,0,-fib,1)),"")</f>
        <v>12.65</v>
      </c>
      <c r="AI380" s="32">
        <f t="shared" ca="1" si="111"/>
        <v>3.3499999999999996</v>
      </c>
      <c r="AJ380" s="31">
        <f t="shared" ca="1" si="112"/>
        <v>10.0906</v>
      </c>
      <c r="AK380" s="31">
        <f t="shared" ca="1" si="113"/>
        <v>10.579700000000001</v>
      </c>
      <c r="AL380" s="31">
        <f t="shared" ca="1" si="114"/>
        <v>10.975000000000001</v>
      </c>
      <c r="AM380" s="31">
        <f t="shared" ca="1" si="115"/>
        <v>11.3703</v>
      </c>
      <c r="AO380" s="32">
        <f t="shared" ca="1" si="122"/>
        <v>0</v>
      </c>
      <c r="AP380" s="32">
        <f t="shared" ca="1" si="123"/>
        <v>0.21475895298823811</v>
      </c>
      <c r="AQ380" s="32">
        <f t="shared" ca="1" si="124"/>
        <v>0</v>
      </c>
      <c r="AR380" s="32">
        <f t="shared" ca="1" si="125"/>
        <v>0.11000461132423478</v>
      </c>
    </row>
    <row r="381" spans="1:44">
      <c r="A381" s="10">
        <v>37452</v>
      </c>
      <c r="B381" s="11">
        <f ca="1">IF(ROW(data!B381)&gt;singleSMA,AVERAGE(OFFSET(data!B381,0,0,-singleSMA,1)),"")</f>
        <v>10.927899999999999</v>
      </c>
      <c r="C381" s="11" t="str">
        <f ca="1">IF(ROW(data!B379)&gt;singleSMA+2,IF(SIGN(data!B380-indicators!B380)&lt;&gt;SIGN(data!B379-indicators!B379),IF(SIGN(data!B380-indicators!B380)&gt;0,"BUY","SELL"),""),"")</f>
        <v/>
      </c>
      <c r="D381" s="11">
        <f ca="1">IF(ROW(data!B381)&gt;fastSMA,AVERAGE(OFFSET(data!B381,0,0,-fastSMA,1)),"")</f>
        <v>10.013500000000001</v>
      </c>
      <c r="E381" s="11">
        <f ca="1">IF(ROW(data!B381)&gt;slowSMA,AVERAGE(OFFSET(data!B381,0,0,-slowSMA,1)),"")</f>
        <v>10.927899999999999</v>
      </c>
      <c r="F381" s="11" t="str">
        <f ca="1">IF(ROW(data!B381)&gt;MAX(fastSMA,slowSMA)+2,IF(SIGN(D380-E380)&lt;&gt;SIGN(D379-E379),IF(SIGN(D380-E380)&gt;0,"BUY","SELL"),""),"")</f>
        <v/>
      </c>
      <c r="G381" s="11"/>
      <c r="H381" s="11">
        <f>(data!B381/data!B380)-1</f>
        <v>-2.1505376344087557E-3</v>
      </c>
      <c r="I381" s="11">
        <f t="shared" si="105"/>
        <v>0</v>
      </c>
      <c r="J381" s="11">
        <f t="shared" si="106"/>
        <v>2.1505376344087557E-3</v>
      </c>
      <c r="K381" s="11">
        <f ca="1">IF(ROW(data!B381)&gt;rsi+1,100-100/(1+AVERAGE(OFFSET(I381,0,0,-rsi,1))/AVERAGE(OFFSET(J381,0,0,-rsi,1))),"")</f>
        <v>28.534555130163398</v>
      </c>
      <c r="L381" s="11"/>
      <c r="M381" s="11">
        <f t="shared" si="107"/>
        <v>0.99784946236559124</v>
      </c>
      <c r="N381" s="11">
        <f t="shared" ca="1" si="108"/>
        <v>0.86891385767790286</v>
      </c>
      <c r="S381" s="13" t="str">
        <f ca="1">pricein</f>
        <v/>
      </c>
      <c r="T381" s="13" t="str">
        <f ca="1">priceout</f>
        <v/>
      </c>
      <c r="U381" s="16" t="str">
        <f t="shared" ca="1" si="109"/>
        <v/>
      </c>
      <c r="V381" s="16" t="str">
        <f t="shared" ca="1" si="116"/>
        <v/>
      </c>
      <c r="W381" s="16" t="str">
        <f t="shared" ca="1" si="117"/>
        <v/>
      </c>
      <c r="X381" s="16">
        <f t="shared" ca="1" si="118"/>
        <v>0.82320858598329871</v>
      </c>
      <c r="Y381" s="16"/>
      <c r="Z381" s="13" t="str">
        <f ca="1">priceincross</f>
        <v/>
      </c>
      <c r="AA381" s="13" t="str">
        <f ca="1">priceoutcross</f>
        <v/>
      </c>
      <c r="AB381" s="13" t="str">
        <f t="shared" ca="1" si="110"/>
        <v/>
      </c>
      <c r="AC381" s="13" t="str">
        <f t="shared" ca="1" si="119"/>
        <v/>
      </c>
      <c r="AD381" s="13" t="str">
        <f t="shared" ca="1" si="120"/>
        <v/>
      </c>
      <c r="AE381" s="13">
        <f t="shared" ca="1" si="121"/>
        <v>0.90089715826225325</v>
      </c>
      <c r="AG381" s="32">
        <f ca="1">IF(ROW(data!B381)&gt;fib+1,MIN(OFFSET(data!B381,0,0,-fib,1)),"")</f>
        <v>9.2799999999999994</v>
      </c>
      <c r="AH381" s="32">
        <f ca="1">IF(ROW(data!B381)&gt;fib+1,MAX(OFFSET(data!B381,0,0,-fib,1)),"")</f>
        <v>12.65</v>
      </c>
      <c r="AI381" s="32">
        <f t="shared" ca="1" si="111"/>
        <v>3.370000000000001</v>
      </c>
      <c r="AJ381" s="31">
        <f t="shared" ca="1" si="112"/>
        <v>10.07532</v>
      </c>
      <c r="AK381" s="31">
        <f t="shared" ca="1" si="113"/>
        <v>10.56734</v>
      </c>
      <c r="AL381" s="31">
        <f t="shared" ca="1" si="114"/>
        <v>10.965</v>
      </c>
      <c r="AM381" s="31">
        <f t="shared" ca="1" si="115"/>
        <v>11.36266</v>
      </c>
      <c r="AO381" s="32">
        <f t="shared" ca="1" si="122"/>
        <v>0</v>
      </c>
      <c r="AP381" s="32">
        <f t="shared" ca="1" si="123"/>
        <v>0.21475895298823811</v>
      </c>
      <c r="AQ381" s="32">
        <f t="shared" ca="1" si="124"/>
        <v>0</v>
      </c>
      <c r="AR381" s="32">
        <f t="shared" ca="1" si="125"/>
        <v>0.11000461132423478</v>
      </c>
    </row>
    <row r="382" spans="1:44">
      <c r="A382" s="10">
        <v>37453</v>
      </c>
      <c r="B382" s="11">
        <f ca="1">IF(ROW(data!B382)&gt;singleSMA,AVERAGE(OFFSET(data!B382,0,0,-singleSMA,1)),"")</f>
        <v>10.895799999999999</v>
      </c>
      <c r="C382" s="11" t="str">
        <f ca="1">IF(ROW(data!B380)&gt;singleSMA+2,IF(SIGN(data!B381-indicators!B381)&lt;&gt;SIGN(data!B380-indicators!B380),IF(SIGN(data!B381-indicators!B381)&gt;0,"BUY","SELL"),""),"")</f>
        <v/>
      </c>
      <c r="D382" s="11">
        <f ca="1">IF(ROW(data!B382)&gt;fastSMA,AVERAGE(OFFSET(data!B382,0,0,-fastSMA,1)),"")</f>
        <v>9.942499999999999</v>
      </c>
      <c r="E382" s="11">
        <f ca="1">IF(ROW(data!B382)&gt;slowSMA,AVERAGE(OFFSET(data!B382,0,0,-slowSMA,1)),"")</f>
        <v>10.895799999999999</v>
      </c>
      <c r="F382" s="11" t="str">
        <f ca="1">IF(ROW(data!B382)&gt;MAX(fastSMA,slowSMA)+2,IF(SIGN(D381-E381)&lt;&gt;SIGN(D380-E380),IF(SIGN(D381-E381)&gt;0,"BUY","SELL"),""),"")</f>
        <v/>
      </c>
      <c r="G382" s="11"/>
      <c r="H382" s="11">
        <f>(data!B382/data!B381)-1</f>
        <v>-1.2931034482758563E-2</v>
      </c>
      <c r="I382" s="11">
        <f t="shared" si="105"/>
        <v>0</v>
      </c>
      <c r="J382" s="11">
        <f t="shared" si="106"/>
        <v>1.2931034482758563E-2</v>
      </c>
      <c r="K382" s="11">
        <f ca="1">IF(ROW(data!B382)&gt;rsi+1,100-100/(1+AVERAGE(OFFSET(I382,0,0,-rsi,1))/AVERAGE(OFFSET(J382,0,0,-rsi,1))),"")</f>
        <v>28.218412623490579</v>
      </c>
      <c r="L382" s="11"/>
      <c r="M382" s="11">
        <f t="shared" si="107"/>
        <v>0.98706896551724144</v>
      </c>
      <c r="N382" s="11">
        <f t="shared" ca="1" si="108"/>
        <v>0.86578449905482024</v>
      </c>
      <c r="S382" s="13" t="str">
        <f ca="1">pricein</f>
        <v/>
      </c>
      <c r="T382" s="13" t="str">
        <f ca="1">priceout</f>
        <v/>
      </c>
      <c r="U382" s="16" t="str">
        <f t="shared" ca="1" si="109"/>
        <v/>
      </c>
      <c r="V382" s="16" t="str">
        <f t="shared" ca="1" si="116"/>
        <v/>
      </c>
      <c r="W382" s="16" t="str">
        <f t="shared" ca="1" si="117"/>
        <v/>
      </c>
      <c r="X382" s="16">
        <f t="shared" ca="1" si="118"/>
        <v>0.82320858598329871</v>
      </c>
      <c r="Y382" s="16"/>
      <c r="Z382" s="13" t="str">
        <f ca="1">priceincross</f>
        <v/>
      </c>
      <c r="AA382" s="13" t="str">
        <f ca="1">priceoutcross</f>
        <v/>
      </c>
      <c r="AB382" s="13" t="str">
        <f t="shared" ca="1" si="110"/>
        <v/>
      </c>
      <c r="AC382" s="13" t="str">
        <f t="shared" ca="1" si="119"/>
        <v/>
      </c>
      <c r="AD382" s="13" t="str">
        <f t="shared" ca="1" si="120"/>
        <v/>
      </c>
      <c r="AE382" s="13">
        <f t="shared" ca="1" si="121"/>
        <v>0.90089715826225325</v>
      </c>
      <c r="AG382" s="32">
        <f ca="1">IF(ROW(data!B382)&gt;fib+1,MIN(OFFSET(data!B382,0,0,-fib,1)),"")</f>
        <v>9.16</v>
      </c>
      <c r="AH382" s="32">
        <f ca="1">IF(ROW(data!B382)&gt;fib+1,MAX(OFFSET(data!B382,0,0,-fib,1)),"")</f>
        <v>12.65</v>
      </c>
      <c r="AI382" s="32">
        <f t="shared" ca="1" si="111"/>
        <v>3.49</v>
      </c>
      <c r="AJ382" s="31">
        <f t="shared" ca="1" si="112"/>
        <v>9.9836399999999994</v>
      </c>
      <c r="AK382" s="31">
        <f t="shared" ca="1" si="113"/>
        <v>10.493180000000001</v>
      </c>
      <c r="AL382" s="31">
        <f t="shared" ca="1" si="114"/>
        <v>10.905000000000001</v>
      </c>
      <c r="AM382" s="31">
        <f t="shared" ca="1" si="115"/>
        <v>11.31682</v>
      </c>
      <c r="AO382" s="32">
        <f t="shared" ca="1" si="122"/>
        <v>0</v>
      </c>
      <c r="AP382" s="32">
        <f t="shared" ca="1" si="123"/>
        <v>0.21475895298823811</v>
      </c>
      <c r="AQ382" s="32">
        <f t="shared" ca="1" si="124"/>
        <v>0</v>
      </c>
      <c r="AR382" s="32">
        <f t="shared" ca="1" si="125"/>
        <v>0.11000461132423478</v>
      </c>
    </row>
    <row r="383" spans="1:44">
      <c r="A383" s="10">
        <v>37454</v>
      </c>
      <c r="B383" s="11">
        <f ca="1">IF(ROW(data!B383)&gt;singleSMA,AVERAGE(OFFSET(data!B383,0,0,-singleSMA,1)),"")</f>
        <v>10.8644</v>
      </c>
      <c r="C383" s="11" t="str">
        <f ca="1">IF(ROW(data!B381)&gt;singleSMA+2,IF(SIGN(data!B382-indicators!B382)&lt;&gt;SIGN(data!B381-indicators!B381),IF(SIGN(data!B382-indicators!B382)&gt;0,"BUY","SELL"),""),"")</f>
        <v/>
      </c>
      <c r="D383" s="11">
        <f ca="1">IF(ROW(data!B383)&gt;fastSMA,AVERAGE(OFFSET(data!B383,0,0,-fastSMA,1)),"")</f>
        <v>9.8774999999999995</v>
      </c>
      <c r="E383" s="11">
        <f ca="1">IF(ROW(data!B383)&gt;slowSMA,AVERAGE(OFFSET(data!B383,0,0,-slowSMA,1)),"")</f>
        <v>10.8644</v>
      </c>
      <c r="F383" s="11" t="str">
        <f ca="1">IF(ROW(data!B383)&gt;MAX(fastSMA,slowSMA)+2,IF(SIGN(D382-E382)&lt;&gt;SIGN(D381-E381),IF(SIGN(D382-E382)&gt;0,"BUY","SELL"),""),"")</f>
        <v/>
      </c>
      <c r="G383" s="11"/>
      <c r="H383" s="11">
        <f>(data!B383/data!B382)-1</f>
        <v>7.6419213973799582E-3</v>
      </c>
      <c r="I383" s="11">
        <f t="shared" si="105"/>
        <v>7.6419213973799582E-3</v>
      </c>
      <c r="J383" s="11">
        <f t="shared" si="106"/>
        <v>0</v>
      </c>
      <c r="K383" s="11">
        <f ca="1">IF(ROW(data!B383)&gt;rsi+1,100-100/(1+AVERAGE(OFFSET(I383,0,0,-rsi,1))/AVERAGE(OFFSET(J383,0,0,-rsi,1))),"")</f>
        <v>30.317007527509219</v>
      </c>
      <c r="L383" s="11"/>
      <c r="M383" s="11">
        <f t="shared" si="107"/>
        <v>1.00764192139738</v>
      </c>
      <c r="N383" s="11">
        <f t="shared" ca="1" si="108"/>
        <v>0.87654320987654333</v>
      </c>
      <c r="S383" s="13" t="str">
        <f ca="1">pricein</f>
        <v/>
      </c>
      <c r="T383" s="13" t="str">
        <f ca="1">priceout</f>
        <v/>
      </c>
      <c r="U383" s="16" t="str">
        <f t="shared" ca="1" si="109"/>
        <v/>
      </c>
      <c r="V383" s="16" t="str">
        <f t="shared" ca="1" si="116"/>
        <v/>
      </c>
      <c r="W383" s="16" t="str">
        <f t="shared" ca="1" si="117"/>
        <v/>
      </c>
      <c r="X383" s="16">
        <f t="shared" ca="1" si="118"/>
        <v>0.82320858598329871</v>
      </c>
      <c r="Y383" s="16"/>
      <c r="Z383" s="13" t="str">
        <f ca="1">priceincross</f>
        <v/>
      </c>
      <c r="AA383" s="13" t="str">
        <f ca="1">priceoutcross</f>
        <v/>
      </c>
      <c r="AB383" s="13" t="str">
        <f t="shared" ca="1" si="110"/>
        <v/>
      </c>
      <c r="AC383" s="13" t="str">
        <f t="shared" ca="1" si="119"/>
        <v/>
      </c>
      <c r="AD383" s="13" t="str">
        <f t="shared" ca="1" si="120"/>
        <v/>
      </c>
      <c r="AE383" s="13">
        <f t="shared" ca="1" si="121"/>
        <v>0.90089715826225325</v>
      </c>
      <c r="AG383" s="32">
        <f ca="1">IF(ROW(data!B383)&gt;fib+1,MIN(OFFSET(data!B383,0,0,-fib,1)),"")</f>
        <v>9.16</v>
      </c>
      <c r="AH383" s="32">
        <f ca="1">IF(ROW(data!B383)&gt;fib+1,MAX(OFFSET(data!B383,0,0,-fib,1)),"")</f>
        <v>12.65</v>
      </c>
      <c r="AI383" s="32">
        <f t="shared" ca="1" si="111"/>
        <v>3.49</v>
      </c>
      <c r="AJ383" s="31">
        <f t="shared" ca="1" si="112"/>
        <v>9.9836399999999994</v>
      </c>
      <c r="AK383" s="31">
        <f t="shared" ca="1" si="113"/>
        <v>10.493180000000001</v>
      </c>
      <c r="AL383" s="31">
        <f t="shared" ca="1" si="114"/>
        <v>10.905000000000001</v>
      </c>
      <c r="AM383" s="31">
        <f t="shared" ca="1" si="115"/>
        <v>11.31682</v>
      </c>
      <c r="AO383" s="32">
        <f t="shared" ca="1" si="122"/>
        <v>0</v>
      </c>
      <c r="AP383" s="32">
        <f t="shared" ca="1" si="123"/>
        <v>0.21475895298823811</v>
      </c>
      <c r="AQ383" s="32">
        <f t="shared" ca="1" si="124"/>
        <v>0</v>
      </c>
      <c r="AR383" s="32">
        <f t="shared" ca="1" si="125"/>
        <v>0.11000461132423478</v>
      </c>
    </row>
    <row r="384" spans="1:44">
      <c r="A384" s="10">
        <v>37455</v>
      </c>
      <c r="B384" s="11">
        <f ca="1">IF(ROW(data!B384)&gt;singleSMA,AVERAGE(OFFSET(data!B384,0,0,-singleSMA,1)),"")</f>
        <v>10.834500000000006</v>
      </c>
      <c r="C384" s="11" t="str">
        <f ca="1">IF(ROW(data!B382)&gt;singleSMA+2,IF(SIGN(data!B383-indicators!B383)&lt;&gt;SIGN(data!B382-indicators!B382),IF(SIGN(data!B383-indicators!B383)&gt;0,"BUY","SELL"),""),"")</f>
        <v/>
      </c>
      <c r="D384" s="11">
        <f ca="1">IF(ROW(data!B384)&gt;fastSMA,AVERAGE(OFFSET(data!B384,0,0,-fastSMA,1)),"")</f>
        <v>9.8404999999999987</v>
      </c>
      <c r="E384" s="11">
        <f ca="1">IF(ROW(data!B384)&gt;slowSMA,AVERAGE(OFFSET(data!B384,0,0,-slowSMA,1)),"")</f>
        <v>10.834500000000006</v>
      </c>
      <c r="F384" s="11" t="str">
        <f ca="1">IF(ROW(data!B384)&gt;MAX(fastSMA,slowSMA)+2,IF(SIGN(D383-E383)&lt;&gt;SIGN(D382-E382),IF(SIGN(D383-E383)&gt;0,"BUY","SELL"),""),"")</f>
        <v/>
      </c>
      <c r="G384" s="11"/>
      <c r="H384" s="11">
        <f>(data!B384/data!B383)-1</f>
        <v>1.8418201516793076E-2</v>
      </c>
      <c r="I384" s="11">
        <f t="shared" si="105"/>
        <v>1.8418201516793076E-2</v>
      </c>
      <c r="J384" s="11">
        <f t="shared" si="106"/>
        <v>0</v>
      </c>
      <c r="K384" s="11">
        <f ca="1">IF(ROW(data!B384)&gt;rsi+1,100-100/(1+AVERAGE(OFFSET(I384,0,0,-rsi,1))/AVERAGE(OFFSET(J384,0,0,-rsi,1))),"")</f>
        <v>38.172580017804961</v>
      </c>
      <c r="L384" s="11"/>
      <c r="M384" s="11">
        <f t="shared" si="107"/>
        <v>1.0184182015167931</v>
      </c>
      <c r="N384" s="11">
        <f t="shared" ca="1" si="108"/>
        <v>0.92702169625246555</v>
      </c>
      <c r="S384" s="13" t="str">
        <f ca="1">pricein</f>
        <v/>
      </c>
      <c r="T384" s="13" t="str">
        <f ca="1">priceout</f>
        <v/>
      </c>
      <c r="U384" s="16" t="str">
        <f t="shared" ca="1" si="109"/>
        <v/>
      </c>
      <c r="V384" s="16" t="str">
        <f t="shared" ca="1" si="116"/>
        <v/>
      </c>
      <c r="W384" s="16" t="str">
        <f t="shared" ca="1" si="117"/>
        <v/>
      </c>
      <c r="X384" s="16">
        <f t="shared" ca="1" si="118"/>
        <v>0.82320858598329871</v>
      </c>
      <c r="Y384" s="16"/>
      <c r="Z384" s="13" t="str">
        <f ca="1">priceincross</f>
        <v/>
      </c>
      <c r="AA384" s="13" t="str">
        <f ca="1">priceoutcross</f>
        <v/>
      </c>
      <c r="AB384" s="13" t="str">
        <f t="shared" ca="1" si="110"/>
        <v/>
      </c>
      <c r="AC384" s="13" t="str">
        <f t="shared" ca="1" si="119"/>
        <v/>
      </c>
      <c r="AD384" s="13" t="str">
        <f t="shared" ca="1" si="120"/>
        <v/>
      </c>
      <c r="AE384" s="13">
        <f t="shared" ca="1" si="121"/>
        <v>0.90089715826225325</v>
      </c>
      <c r="AG384" s="32">
        <f ca="1">IF(ROW(data!B384)&gt;fib+1,MIN(OFFSET(data!B384,0,0,-fib,1)),"")</f>
        <v>9.16</v>
      </c>
      <c r="AH384" s="32">
        <f ca="1">IF(ROW(data!B384)&gt;fib+1,MAX(OFFSET(data!B384,0,0,-fib,1)),"")</f>
        <v>12.65</v>
      </c>
      <c r="AI384" s="32">
        <f t="shared" ca="1" si="111"/>
        <v>3.49</v>
      </c>
      <c r="AJ384" s="31">
        <f t="shared" ca="1" si="112"/>
        <v>9.9836399999999994</v>
      </c>
      <c r="AK384" s="31">
        <f t="shared" ca="1" si="113"/>
        <v>10.493180000000001</v>
      </c>
      <c r="AL384" s="31">
        <f t="shared" ca="1" si="114"/>
        <v>10.905000000000001</v>
      </c>
      <c r="AM384" s="31">
        <f t="shared" ca="1" si="115"/>
        <v>11.31682</v>
      </c>
      <c r="AO384" s="32">
        <f t="shared" ca="1" si="122"/>
        <v>0</v>
      </c>
      <c r="AP384" s="32">
        <f t="shared" ca="1" si="123"/>
        <v>0.21475895298823811</v>
      </c>
      <c r="AQ384" s="32">
        <f t="shared" ca="1" si="124"/>
        <v>0</v>
      </c>
      <c r="AR384" s="32">
        <f t="shared" ca="1" si="125"/>
        <v>0.11000461132423478</v>
      </c>
    </row>
    <row r="385" spans="1:44">
      <c r="A385" s="10">
        <v>37456</v>
      </c>
      <c r="B385" s="11">
        <f ca="1">IF(ROW(data!B385)&gt;singleSMA,AVERAGE(OFFSET(data!B385,0,0,-singleSMA,1)),"")</f>
        <v>10.805700000000003</v>
      </c>
      <c r="C385" s="11" t="str">
        <f ca="1">IF(ROW(data!B383)&gt;singleSMA+2,IF(SIGN(data!B384-indicators!B384)&lt;&gt;SIGN(data!B383-indicators!B383),IF(SIGN(data!B384-indicators!B384)&gt;0,"BUY","SELL"),""),"")</f>
        <v/>
      </c>
      <c r="D385" s="11">
        <f ca="1">IF(ROW(data!B385)&gt;fastSMA,AVERAGE(OFFSET(data!B385,0,0,-fastSMA,1)),"")</f>
        <v>9.802999999999999</v>
      </c>
      <c r="E385" s="11">
        <f ca="1">IF(ROW(data!B385)&gt;slowSMA,AVERAGE(OFFSET(data!B385,0,0,-slowSMA,1)),"")</f>
        <v>10.805700000000003</v>
      </c>
      <c r="F385" s="11" t="str">
        <f ca="1">IF(ROW(data!B385)&gt;MAX(fastSMA,slowSMA)+2,IF(SIGN(D384-E384)&lt;&gt;SIGN(D383-E383),IF(SIGN(D384-E384)&gt;0,"BUY","SELL"),""),"")</f>
        <v/>
      </c>
      <c r="G385" s="11"/>
      <c r="H385" s="11">
        <f>(data!B385/data!B384)-1</f>
        <v>-1.1702127659574568E-2</v>
      </c>
      <c r="I385" s="11">
        <f t="shared" si="105"/>
        <v>0</v>
      </c>
      <c r="J385" s="11">
        <f t="shared" si="106"/>
        <v>1.1702127659574568E-2</v>
      </c>
      <c r="K385" s="11">
        <f ca="1">IF(ROW(data!B385)&gt;rsi+1,100-100/(1+AVERAGE(OFFSET(I385,0,0,-rsi,1))/AVERAGE(OFFSET(J385,0,0,-rsi,1))),"")</f>
        <v>37.944627499396631</v>
      </c>
      <c r="L385" s="11"/>
      <c r="M385" s="11">
        <f t="shared" si="107"/>
        <v>0.98829787234042543</v>
      </c>
      <c r="N385" s="11">
        <f t="shared" ca="1" si="108"/>
        <v>0.92529880478087667</v>
      </c>
      <c r="S385" s="13" t="str">
        <f ca="1">pricein</f>
        <v/>
      </c>
      <c r="T385" s="13" t="str">
        <f ca="1">priceout</f>
        <v/>
      </c>
      <c r="U385" s="16" t="str">
        <f t="shared" ca="1" si="109"/>
        <v/>
      </c>
      <c r="V385" s="16" t="str">
        <f t="shared" ca="1" si="116"/>
        <v/>
      </c>
      <c r="W385" s="16" t="str">
        <f t="shared" ca="1" si="117"/>
        <v/>
      </c>
      <c r="X385" s="16">
        <f t="shared" ca="1" si="118"/>
        <v>0.82320858598329871</v>
      </c>
      <c r="Y385" s="16"/>
      <c r="Z385" s="13" t="str">
        <f ca="1">priceincross</f>
        <v/>
      </c>
      <c r="AA385" s="13" t="str">
        <f ca="1">priceoutcross</f>
        <v/>
      </c>
      <c r="AB385" s="13" t="str">
        <f t="shared" ca="1" si="110"/>
        <v/>
      </c>
      <c r="AC385" s="13" t="str">
        <f t="shared" ca="1" si="119"/>
        <v/>
      </c>
      <c r="AD385" s="13" t="str">
        <f t="shared" ca="1" si="120"/>
        <v/>
      </c>
      <c r="AE385" s="13">
        <f t="shared" ca="1" si="121"/>
        <v>0.90089715826225325</v>
      </c>
      <c r="AG385" s="32">
        <f ca="1">IF(ROW(data!B385)&gt;fib+1,MIN(OFFSET(data!B385,0,0,-fib,1)),"")</f>
        <v>9.16</v>
      </c>
      <c r="AH385" s="32">
        <f ca="1">IF(ROW(data!B385)&gt;fib+1,MAX(OFFSET(data!B385,0,0,-fib,1)),"")</f>
        <v>12.65</v>
      </c>
      <c r="AI385" s="32">
        <f t="shared" ca="1" si="111"/>
        <v>3.49</v>
      </c>
      <c r="AJ385" s="31">
        <f t="shared" ca="1" si="112"/>
        <v>9.9836399999999994</v>
      </c>
      <c r="AK385" s="31">
        <f t="shared" ca="1" si="113"/>
        <v>10.493180000000001</v>
      </c>
      <c r="AL385" s="31">
        <f t="shared" ca="1" si="114"/>
        <v>10.905000000000001</v>
      </c>
      <c r="AM385" s="31">
        <f t="shared" ca="1" si="115"/>
        <v>11.31682</v>
      </c>
      <c r="AO385" s="32">
        <f t="shared" ca="1" si="122"/>
        <v>0</v>
      </c>
      <c r="AP385" s="32">
        <f t="shared" ca="1" si="123"/>
        <v>0.21475895298823811</v>
      </c>
      <c r="AQ385" s="32">
        <f t="shared" ca="1" si="124"/>
        <v>0</v>
      </c>
      <c r="AR385" s="32">
        <f t="shared" ca="1" si="125"/>
        <v>0.11000461132423478</v>
      </c>
    </row>
    <row r="386" spans="1:44">
      <c r="A386" s="10">
        <v>37459</v>
      </c>
      <c r="B386" s="11">
        <f ca="1">IF(ROW(data!B386)&gt;singleSMA,AVERAGE(OFFSET(data!B386,0,0,-singleSMA,1)),"")</f>
        <v>10.774900000000002</v>
      </c>
      <c r="C386" s="11" t="str">
        <f ca="1">IF(ROW(data!B384)&gt;singleSMA+2,IF(SIGN(data!B385-indicators!B385)&lt;&gt;SIGN(data!B384-indicators!B384),IF(SIGN(data!B385-indicators!B385)&gt;0,"BUY","SELL"),""),"")</f>
        <v/>
      </c>
      <c r="D386" s="11">
        <f ca="1">IF(ROW(data!B386)&gt;fastSMA,AVERAGE(OFFSET(data!B386,0,0,-fastSMA,1)),"")</f>
        <v>9.7474999999999987</v>
      </c>
      <c r="E386" s="11">
        <f ca="1">IF(ROW(data!B386)&gt;slowSMA,AVERAGE(OFFSET(data!B386,0,0,-slowSMA,1)),"")</f>
        <v>10.774900000000002</v>
      </c>
      <c r="F386" s="11" t="str">
        <f ca="1">IF(ROW(data!B386)&gt;MAX(fastSMA,slowSMA)+2,IF(SIGN(D385-E385)&lt;&gt;SIGN(D384-E384),IF(SIGN(D385-E385)&gt;0,"BUY","SELL"),""),"")</f>
        <v/>
      </c>
      <c r="G386" s="11"/>
      <c r="H386" s="11">
        <f>(data!B386/data!B385)-1</f>
        <v>-2.7987082884822323E-2</v>
      </c>
      <c r="I386" s="11">
        <f t="shared" si="105"/>
        <v>0</v>
      </c>
      <c r="J386" s="11">
        <f t="shared" si="106"/>
        <v>2.7987082884822323E-2</v>
      </c>
      <c r="K386" s="11">
        <f ca="1">IF(ROW(data!B386)&gt;rsi+1,100-100/(1+AVERAGE(OFFSET(I386,0,0,-rsi,1))/AVERAGE(OFFSET(J386,0,0,-rsi,1))),"")</f>
        <v>32.794021137808642</v>
      </c>
      <c r="L386" s="11"/>
      <c r="M386" s="11">
        <f t="shared" si="107"/>
        <v>0.97201291711517768</v>
      </c>
      <c r="N386" s="11">
        <f t="shared" ca="1" si="108"/>
        <v>0.89053254437869833</v>
      </c>
      <c r="S386" s="13" t="str">
        <f ca="1">pricein</f>
        <v/>
      </c>
      <c r="T386" s="13" t="str">
        <f ca="1">priceout</f>
        <v/>
      </c>
      <c r="U386" s="16" t="str">
        <f t="shared" ca="1" si="109"/>
        <v/>
      </c>
      <c r="V386" s="16" t="str">
        <f t="shared" ca="1" si="116"/>
        <v/>
      </c>
      <c r="W386" s="16" t="str">
        <f t="shared" ca="1" si="117"/>
        <v/>
      </c>
      <c r="X386" s="16">
        <f t="shared" ca="1" si="118"/>
        <v>0.82320858598329871</v>
      </c>
      <c r="Y386" s="16"/>
      <c r="Z386" s="13" t="str">
        <f ca="1">priceincross</f>
        <v/>
      </c>
      <c r="AA386" s="13" t="str">
        <f ca="1">priceoutcross</f>
        <v/>
      </c>
      <c r="AB386" s="13" t="str">
        <f t="shared" ca="1" si="110"/>
        <v/>
      </c>
      <c r="AC386" s="13" t="str">
        <f t="shared" ca="1" si="119"/>
        <v/>
      </c>
      <c r="AD386" s="13" t="str">
        <f t="shared" ca="1" si="120"/>
        <v/>
      </c>
      <c r="AE386" s="13">
        <f t="shared" ca="1" si="121"/>
        <v>0.90089715826225325</v>
      </c>
      <c r="AG386" s="32">
        <f ca="1">IF(ROW(data!B386)&gt;fib+1,MIN(OFFSET(data!B386,0,0,-fib,1)),"")</f>
        <v>9.0299999999999994</v>
      </c>
      <c r="AH386" s="32">
        <f ca="1">IF(ROW(data!B386)&gt;fib+1,MAX(OFFSET(data!B386,0,0,-fib,1)),"")</f>
        <v>12.65</v>
      </c>
      <c r="AI386" s="32">
        <f t="shared" ca="1" si="111"/>
        <v>3.620000000000001</v>
      </c>
      <c r="AJ386" s="31">
        <f t="shared" ca="1" si="112"/>
        <v>9.8843199999999989</v>
      </c>
      <c r="AK386" s="31">
        <f t="shared" ca="1" si="113"/>
        <v>10.412839999999999</v>
      </c>
      <c r="AL386" s="31">
        <f t="shared" ca="1" si="114"/>
        <v>10.84</v>
      </c>
      <c r="AM386" s="31">
        <f t="shared" ca="1" si="115"/>
        <v>11.267160000000001</v>
      </c>
      <c r="AO386" s="32">
        <f t="shared" ca="1" si="122"/>
        <v>0</v>
      </c>
      <c r="AP386" s="32">
        <f t="shared" ca="1" si="123"/>
        <v>0.21475895298823811</v>
      </c>
      <c r="AQ386" s="32">
        <f t="shared" ca="1" si="124"/>
        <v>0</v>
      </c>
      <c r="AR386" s="32">
        <f t="shared" ca="1" si="125"/>
        <v>0.11000461132423478</v>
      </c>
    </row>
    <row r="387" spans="1:44">
      <c r="A387" s="10">
        <v>37460</v>
      </c>
      <c r="B387" s="11">
        <f ca="1">IF(ROW(data!B387)&gt;singleSMA,AVERAGE(OFFSET(data!B387,0,0,-singleSMA,1)),"")</f>
        <v>10.744600000000002</v>
      </c>
      <c r="C387" s="11" t="str">
        <f ca="1">IF(ROW(data!B385)&gt;singleSMA+2,IF(SIGN(data!B386-indicators!B386)&lt;&gt;SIGN(data!B385-indicators!B385),IF(SIGN(data!B386-indicators!B386)&gt;0,"BUY","SELL"),""),"")</f>
        <v/>
      </c>
      <c r="D387" s="11">
        <f ca="1">IF(ROW(data!B387)&gt;fastSMA,AVERAGE(OFFSET(data!B387,0,0,-fastSMA,1)),"")</f>
        <v>9.682500000000001</v>
      </c>
      <c r="E387" s="11">
        <f ca="1">IF(ROW(data!B387)&gt;slowSMA,AVERAGE(OFFSET(data!B387,0,0,-slowSMA,1)),"")</f>
        <v>10.744600000000002</v>
      </c>
      <c r="F387" s="11" t="str">
        <f ca="1">IF(ROW(data!B387)&gt;MAX(fastSMA,slowSMA)+2,IF(SIGN(D386-E386)&lt;&gt;SIGN(D385-E385),IF(SIGN(D386-E386)&gt;0,"BUY","SELL"),""),"")</f>
        <v/>
      </c>
      <c r="G387" s="11"/>
      <c r="H387" s="11">
        <f>(data!B387/data!B386)-1</f>
        <v>0</v>
      </c>
      <c r="I387" s="11">
        <f t="shared" ref="I387:I450" si="126">IF(H387&gt;0,H387,0)</f>
        <v>0</v>
      </c>
      <c r="J387" s="11">
        <f t="shared" ref="J387:J450" si="127">IF(H387&lt;0,-H387,0)</f>
        <v>0</v>
      </c>
      <c r="K387" s="11">
        <f ca="1">IF(ROW(data!B387)&gt;rsi+1,100-100/(1+AVERAGE(OFFSET(I387,0,0,-rsi,1))/AVERAGE(OFFSET(J387,0,0,-rsi,1))),"")</f>
        <v>28.698063129624586</v>
      </c>
      <c r="L387" s="11"/>
      <c r="M387" s="11">
        <f t="shared" ref="M387:M450" si="128">1+H387</f>
        <v>1</v>
      </c>
      <c r="N387" s="11">
        <f t="shared" ref="N387:N450" ca="1" si="129">IF(ROW(M387)&gt;priceindex+1,PRODUCT(OFFSET(M387,0,0,-priceindex,1)),"")</f>
        <v>0.87415295256534364</v>
      </c>
      <c r="S387" s="13" t="str">
        <f ca="1">pricein</f>
        <v/>
      </c>
      <c r="T387" s="13" t="str">
        <f ca="1">priceout</f>
        <v/>
      </c>
      <c r="U387" s="16" t="str">
        <f t="shared" ref="U387:U450" ca="1" si="130">IF(S387&lt;&gt;"",OFFSET(C387,MATCH("SELL",C388:C5385,0),17),"")</f>
        <v/>
      </c>
      <c r="V387" s="16" t="str">
        <f t="shared" ca="1" si="116"/>
        <v/>
      </c>
      <c r="W387" s="16" t="str">
        <f t="shared" ca="1" si="117"/>
        <v/>
      </c>
      <c r="X387" s="16">
        <f t="shared" ca="1" si="118"/>
        <v>0.82320858598329871</v>
      </c>
      <c r="Y387" s="16"/>
      <c r="Z387" s="13" t="str">
        <f ca="1">priceincross</f>
        <v/>
      </c>
      <c r="AA387" s="13" t="str">
        <f ca="1">priceoutcross</f>
        <v/>
      </c>
      <c r="AB387" s="13" t="str">
        <f t="shared" ref="AB387:AB450" ca="1" si="131">IF(Z387&lt;&gt;"",OFFSET(F387,MATCH("SELL",F388:F5385,0),21),"")</f>
        <v/>
      </c>
      <c r="AC387" s="13" t="str">
        <f t="shared" ca="1" si="119"/>
        <v/>
      </c>
      <c r="AD387" s="13" t="str">
        <f t="shared" ca="1" si="120"/>
        <v/>
      </c>
      <c r="AE387" s="13">
        <f t="shared" ca="1" si="121"/>
        <v>0.90089715826225325</v>
      </c>
      <c r="AG387" s="32">
        <f ca="1">IF(ROW(data!B387)&gt;fib+1,MIN(OFFSET(data!B387,0,0,-fib,1)),"")</f>
        <v>9.0299999999999994</v>
      </c>
      <c r="AH387" s="32">
        <f ca="1">IF(ROW(data!B387)&gt;fib+1,MAX(OFFSET(data!B387,0,0,-fib,1)),"")</f>
        <v>12.65</v>
      </c>
      <c r="AI387" s="32">
        <f t="shared" ref="AI387:AI450" ca="1" si="132">IF(AG387&lt;&gt;"",AH387-AG387,"")</f>
        <v>3.620000000000001</v>
      </c>
      <c r="AJ387" s="31">
        <f t="shared" ref="AJ387:AJ450" ca="1" si="133">IF(AI387&lt;&gt;"",AG387+0.236*AI387,"")</f>
        <v>9.8843199999999989</v>
      </c>
      <c r="AK387" s="31">
        <f t="shared" ref="AK387:AK450" ca="1" si="134">IF(AI387&lt;&gt;"",AG387+0.382*AI387,"")</f>
        <v>10.412839999999999</v>
      </c>
      <c r="AL387" s="31">
        <f t="shared" ref="AL387:AL450" ca="1" si="135">IF(AI387&lt;&gt;"",AG387+0.5*AI387,"")</f>
        <v>10.84</v>
      </c>
      <c r="AM387" s="31">
        <f t="shared" ref="AM387:AM450" ca="1" si="136">IF(AI387&lt;&gt;"",AG387+0.618*AI387,"")</f>
        <v>11.267160000000001</v>
      </c>
      <c r="AO387" s="32">
        <f t="shared" ca="1" si="122"/>
        <v>0</v>
      </c>
      <c r="AP387" s="32">
        <f t="shared" ca="1" si="123"/>
        <v>0.21475895298823811</v>
      </c>
      <c r="AQ387" s="32">
        <f t="shared" ca="1" si="124"/>
        <v>0</v>
      </c>
      <c r="AR387" s="32">
        <f t="shared" ca="1" si="125"/>
        <v>0.11000461132423478</v>
      </c>
    </row>
    <row r="388" spans="1:44">
      <c r="A388" s="10">
        <v>37461</v>
      </c>
      <c r="B388" s="11">
        <f ca="1">IF(ROW(data!B388)&gt;singleSMA,AVERAGE(OFFSET(data!B388,0,0,-singleSMA,1)),"")</f>
        <v>10.7121</v>
      </c>
      <c r="C388" s="11" t="str">
        <f ca="1">IF(ROW(data!B386)&gt;singleSMA+2,IF(SIGN(data!B387-indicators!B387)&lt;&gt;SIGN(data!B386-indicators!B386),IF(SIGN(data!B387-indicators!B387)&gt;0,"BUY","SELL"),""),"")</f>
        <v/>
      </c>
      <c r="D388" s="11">
        <f ca="1">IF(ROW(data!B388)&gt;fastSMA,AVERAGE(OFFSET(data!B388,0,0,-fastSMA,1)),"")</f>
        <v>9.6189999999999998</v>
      </c>
      <c r="E388" s="11">
        <f ca="1">IF(ROW(data!B388)&gt;slowSMA,AVERAGE(OFFSET(data!B388,0,0,-slowSMA,1)),"")</f>
        <v>10.7121</v>
      </c>
      <c r="F388" s="11" t="str">
        <f ca="1">IF(ROW(data!B388)&gt;MAX(fastSMA,slowSMA)+2,IF(SIGN(D387-E387)&lt;&gt;SIGN(D386-E386),IF(SIGN(D387-E387)&gt;0,"BUY","SELL"),""),"")</f>
        <v/>
      </c>
      <c r="G388" s="11"/>
      <c r="H388" s="11">
        <f>(data!B388/data!B387)-1</f>
        <v>-2.4363233665559147E-2</v>
      </c>
      <c r="I388" s="11">
        <f t="shared" si="126"/>
        <v>0</v>
      </c>
      <c r="J388" s="11">
        <f t="shared" si="127"/>
        <v>2.4363233665559147E-2</v>
      </c>
      <c r="K388" s="11">
        <f ca="1">IF(ROW(data!B388)&gt;rsi+1,100-100/(1+AVERAGE(OFFSET(I388,0,0,-rsi,1))/AVERAGE(OFFSET(J388,0,0,-rsi,1))),"")</f>
        <v>28.682960770510107</v>
      </c>
      <c r="L388" s="11"/>
      <c r="M388" s="11">
        <f t="shared" si="128"/>
        <v>0.97563676633444085</v>
      </c>
      <c r="N388" s="11">
        <f t="shared" ca="1" si="129"/>
        <v>0.87400793650793673</v>
      </c>
      <c r="S388" s="13" t="str">
        <f ca="1">pricein</f>
        <v/>
      </c>
      <c r="T388" s="13" t="str">
        <f ca="1">priceout</f>
        <v/>
      </c>
      <c r="U388" s="16" t="str">
        <f t="shared" ca="1" si="130"/>
        <v/>
      </c>
      <c r="V388" s="16" t="str">
        <f t="shared" ref="V388:V451" ca="1" si="137">IF(IFERROR(U388,"")&lt;&gt;"",U388/S388,"")</f>
        <v/>
      </c>
      <c r="W388" s="16" t="str">
        <f t="shared" ref="W388:W451" ca="1" si="138">IF(V388&lt;&gt;"",V388-1,"")</f>
        <v/>
      </c>
      <c r="X388" s="16">
        <f t="shared" ref="X388:X451" ca="1" si="139">IF(V388&lt;&gt;"",V388*X387,X387)</f>
        <v>0.82320858598329871</v>
      </c>
      <c r="Y388" s="16"/>
      <c r="Z388" s="13" t="str">
        <f ca="1">priceincross</f>
        <v/>
      </c>
      <c r="AA388" s="13" t="str">
        <f ca="1">priceoutcross</f>
        <v/>
      </c>
      <c r="AB388" s="13" t="str">
        <f t="shared" ca="1" si="131"/>
        <v/>
      </c>
      <c r="AC388" s="13" t="str">
        <f t="shared" ref="AC388:AC451" ca="1" si="140">IF(IFERROR(AB388,"")&lt;&gt;"",AB388/Z388,"")</f>
        <v/>
      </c>
      <c r="AD388" s="13" t="str">
        <f t="shared" ref="AD388:AD451" ca="1" si="141">IF(AC388&lt;&gt;"",AC388-1,"")</f>
        <v/>
      </c>
      <c r="AE388" s="13">
        <f t="shared" ref="AE388:AE451" ca="1" si="142">IF(AC388&lt;&gt;"",AC388*AE387,AE387)</f>
        <v>0.90089715826225325</v>
      </c>
      <c r="AG388" s="32">
        <f ca="1">IF(ROW(data!B388)&gt;fib+1,MIN(OFFSET(data!B388,0,0,-fib,1)),"")</f>
        <v>8.81</v>
      </c>
      <c r="AH388" s="32">
        <f ca="1">IF(ROW(data!B388)&gt;fib+1,MAX(OFFSET(data!B388,0,0,-fib,1)),"")</f>
        <v>12.65</v>
      </c>
      <c r="AI388" s="32">
        <f t="shared" ca="1" si="132"/>
        <v>3.84</v>
      </c>
      <c r="AJ388" s="31">
        <f t="shared" ca="1" si="133"/>
        <v>9.7162400000000009</v>
      </c>
      <c r="AK388" s="31">
        <f t="shared" ca="1" si="134"/>
        <v>10.27688</v>
      </c>
      <c r="AL388" s="31">
        <f t="shared" ca="1" si="135"/>
        <v>10.73</v>
      </c>
      <c r="AM388" s="31">
        <f t="shared" ca="1" si="136"/>
        <v>11.183120000000001</v>
      </c>
      <c r="AO388" s="32">
        <f t="shared" ref="AO388:AO451" ca="1" si="143">MAX(AO387,X388-1)</f>
        <v>0</v>
      </c>
      <c r="AP388" s="32">
        <f t="shared" ref="AP388:AP451" ca="1" si="144">((1+AO388)/X388)-1</f>
        <v>0.21475895298823811</v>
      </c>
      <c r="AQ388" s="32">
        <f t="shared" ref="AQ388:AQ451" ca="1" si="145">MAX(AQ387,AE388-1)</f>
        <v>0</v>
      </c>
      <c r="AR388" s="32">
        <f t="shared" ref="AR388:AR451" ca="1" si="146">((1+AQ388)/AE388)-1</f>
        <v>0.11000461132423478</v>
      </c>
    </row>
    <row r="389" spans="1:44">
      <c r="A389" s="10">
        <v>37462</v>
      </c>
      <c r="B389" s="11">
        <f ca="1">IF(ROW(data!B389)&gt;singleSMA,AVERAGE(OFFSET(data!B389,0,0,-singleSMA,1)),"")</f>
        <v>10.684399999999998</v>
      </c>
      <c r="C389" s="11" t="str">
        <f ca="1">IF(ROW(data!B387)&gt;singleSMA+2,IF(SIGN(data!B388-indicators!B388)&lt;&gt;SIGN(data!B387-indicators!B387),IF(SIGN(data!B388-indicators!B388)&gt;0,"BUY","SELL"),""),"")</f>
        <v/>
      </c>
      <c r="D389" s="11">
        <f ca="1">IF(ROW(data!B389)&gt;fastSMA,AVERAGE(OFFSET(data!B389,0,0,-fastSMA,1)),"")</f>
        <v>9.5555000000000003</v>
      </c>
      <c r="E389" s="11">
        <f ca="1">IF(ROW(data!B389)&gt;slowSMA,AVERAGE(OFFSET(data!B389,0,0,-slowSMA,1)),"")</f>
        <v>10.684399999999998</v>
      </c>
      <c r="F389" s="11" t="str">
        <f ca="1">IF(ROW(data!B389)&gt;MAX(fastSMA,slowSMA)+2,IF(SIGN(D388-E388)&lt;&gt;SIGN(D387-E387),IF(SIGN(D388-E388)&gt;0,"BUY","SELL"),""),"")</f>
        <v/>
      </c>
      <c r="G389" s="11"/>
      <c r="H389" s="11">
        <f>(data!B389/data!B388)-1</f>
        <v>3.1782065834279116E-2</v>
      </c>
      <c r="I389" s="11">
        <f t="shared" si="126"/>
        <v>3.1782065834279116E-2</v>
      </c>
      <c r="J389" s="11">
        <f t="shared" si="127"/>
        <v>0</v>
      </c>
      <c r="K389" s="11">
        <f ca="1">IF(ROW(data!B389)&gt;rsi+1,100-100/(1+AVERAGE(OFFSET(I389,0,0,-rsi,1))/AVERAGE(OFFSET(J389,0,0,-rsi,1))),"")</f>
        <v>29.599402774034616</v>
      </c>
      <c r="L389" s="11"/>
      <c r="M389" s="11">
        <f t="shared" si="128"/>
        <v>1.0317820658342791</v>
      </c>
      <c r="N389" s="11">
        <f t="shared" ca="1" si="129"/>
        <v>0.87741312741312738</v>
      </c>
      <c r="S389" s="13" t="str">
        <f ca="1">pricein</f>
        <v/>
      </c>
      <c r="T389" s="13" t="str">
        <f ca="1">priceout</f>
        <v/>
      </c>
      <c r="U389" s="16" t="str">
        <f t="shared" ca="1" si="130"/>
        <v/>
      </c>
      <c r="V389" s="16" t="str">
        <f t="shared" ca="1" si="137"/>
        <v/>
      </c>
      <c r="W389" s="16" t="str">
        <f t="shared" ca="1" si="138"/>
        <v/>
      </c>
      <c r="X389" s="16">
        <f t="shared" ca="1" si="139"/>
        <v>0.82320858598329871</v>
      </c>
      <c r="Y389" s="16"/>
      <c r="Z389" s="13" t="str">
        <f ca="1">priceincross</f>
        <v/>
      </c>
      <c r="AA389" s="13" t="str">
        <f ca="1">priceoutcross</f>
        <v/>
      </c>
      <c r="AB389" s="13" t="str">
        <f t="shared" ca="1" si="131"/>
        <v/>
      </c>
      <c r="AC389" s="13" t="str">
        <f t="shared" ca="1" si="140"/>
        <v/>
      </c>
      <c r="AD389" s="13" t="str">
        <f t="shared" ca="1" si="141"/>
        <v/>
      </c>
      <c r="AE389" s="13">
        <f t="shared" ca="1" si="142"/>
        <v>0.90089715826225325</v>
      </c>
      <c r="AG389" s="32">
        <f ca="1">IF(ROW(data!B389)&gt;fib+1,MIN(OFFSET(data!B389,0,0,-fib,1)),"")</f>
        <v>8.81</v>
      </c>
      <c r="AH389" s="32">
        <f ca="1">IF(ROW(data!B389)&gt;fib+1,MAX(OFFSET(data!B389,0,0,-fib,1)),"")</f>
        <v>12.65</v>
      </c>
      <c r="AI389" s="32">
        <f t="shared" ca="1" si="132"/>
        <v>3.84</v>
      </c>
      <c r="AJ389" s="31">
        <f t="shared" ca="1" si="133"/>
        <v>9.7162400000000009</v>
      </c>
      <c r="AK389" s="31">
        <f t="shared" ca="1" si="134"/>
        <v>10.27688</v>
      </c>
      <c r="AL389" s="31">
        <f t="shared" ca="1" si="135"/>
        <v>10.73</v>
      </c>
      <c r="AM389" s="31">
        <f t="shared" ca="1" si="136"/>
        <v>11.183120000000001</v>
      </c>
      <c r="AO389" s="32">
        <f t="shared" ca="1" si="143"/>
        <v>0</v>
      </c>
      <c r="AP389" s="32">
        <f t="shared" ca="1" si="144"/>
        <v>0.21475895298823811</v>
      </c>
      <c r="AQ389" s="32">
        <f t="shared" ca="1" si="145"/>
        <v>0</v>
      </c>
      <c r="AR389" s="32">
        <f t="shared" ca="1" si="146"/>
        <v>0.11000461132423478</v>
      </c>
    </row>
    <row r="390" spans="1:44">
      <c r="A390" s="10">
        <v>37463</v>
      </c>
      <c r="B390" s="11">
        <f ca="1">IF(ROW(data!B390)&gt;singleSMA,AVERAGE(OFFSET(data!B390,0,0,-singleSMA,1)),"")</f>
        <v>10.656099999999999</v>
      </c>
      <c r="C390" s="11" t="str">
        <f ca="1">IF(ROW(data!B388)&gt;singleSMA+2,IF(SIGN(data!B389-indicators!B389)&lt;&gt;SIGN(data!B388-indicators!B388),IF(SIGN(data!B389-indicators!B389)&gt;0,"BUY","SELL"),""),"")</f>
        <v/>
      </c>
      <c r="D390" s="11">
        <f ca="1">IF(ROW(data!B390)&gt;fastSMA,AVERAGE(OFFSET(data!B390,0,0,-fastSMA,1)),"")</f>
        <v>9.480500000000001</v>
      </c>
      <c r="E390" s="11">
        <f ca="1">IF(ROW(data!B390)&gt;slowSMA,AVERAGE(OFFSET(data!B390,0,0,-slowSMA,1)),"")</f>
        <v>10.656099999999999</v>
      </c>
      <c r="F390" s="11" t="str">
        <f ca="1">IF(ROW(data!B390)&gt;MAX(fastSMA,slowSMA)+2,IF(SIGN(D389-E389)&lt;&gt;SIGN(D388-E388),IF(SIGN(D389-E389)&gt;0,"BUY","SELL"),""),"")</f>
        <v/>
      </c>
      <c r="G390" s="11"/>
      <c r="H390" s="11">
        <f>(data!B390/data!B389)-1</f>
        <v>0</v>
      </c>
      <c r="I390" s="11">
        <f t="shared" si="126"/>
        <v>0</v>
      </c>
      <c r="J390" s="11">
        <f t="shared" si="127"/>
        <v>0</v>
      </c>
      <c r="K390" s="11">
        <f ca="1">IF(ROW(data!B390)&gt;rsi+1,100-100/(1+AVERAGE(OFFSET(I390,0,0,-rsi,1))/AVERAGE(OFFSET(J390,0,0,-rsi,1))),"")</f>
        <v>24.198956707846648</v>
      </c>
      <c r="L390" s="11"/>
      <c r="M390" s="11">
        <f t="shared" si="128"/>
        <v>1</v>
      </c>
      <c r="N390" s="11">
        <f t="shared" ca="1" si="129"/>
        <v>0.85835694050991518</v>
      </c>
      <c r="S390" s="13" t="str">
        <f ca="1">pricein</f>
        <v/>
      </c>
      <c r="T390" s="13" t="str">
        <f ca="1">priceout</f>
        <v/>
      </c>
      <c r="U390" s="16" t="str">
        <f t="shared" ca="1" si="130"/>
        <v/>
      </c>
      <c r="V390" s="16" t="str">
        <f t="shared" ca="1" si="137"/>
        <v/>
      </c>
      <c r="W390" s="16" t="str">
        <f t="shared" ca="1" si="138"/>
        <v/>
      </c>
      <c r="X390" s="16">
        <f t="shared" ca="1" si="139"/>
        <v>0.82320858598329871</v>
      </c>
      <c r="Y390" s="16"/>
      <c r="Z390" s="13" t="str">
        <f ca="1">priceincross</f>
        <v/>
      </c>
      <c r="AA390" s="13" t="str">
        <f ca="1">priceoutcross</f>
        <v/>
      </c>
      <c r="AB390" s="13" t="str">
        <f t="shared" ca="1" si="131"/>
        <v/>
      </c>
      <c r="AC390" s="13" t="str">
        <f t="shared" ca="1" si="140"/>
        <v/>
      </c>
      <c r="AD390" s="13" t="str">
        <f t="shared" ca="1" si="141"/>
        <v/>
      </c>
      <c r="AE390" s="13">
        <f t="shared" ca="1" si="142"/>
        <v>0.90089715826225325</v>
      </c>
      <c r="AG390" s="32">
        <f ca="1">IF(ROW(data!B390)&gt;fib+1,MIN(OFFSET(data!B390,0,0,-fib,1)),"")</f>
        <v>8.81</v>
      </c>
      <c r="AH390" s="32">
        <f ca="1">IF(ROW(data!B390)&gt;fib+1,MAX(OFFSET(data!B390,0,0,-fib,1)),"")</f>
        <v>12.65</v>
      </c>
      <c r="AI390" s="32">
        <f t="shared" ca="1" si="132"/>
        <v>3.84</v>
      </c>
      <c r="AJ390" s="31">
        <f t="shared" ca="1" si="133"/>
        <v>9.7162400000000009</v>
      </c>
      <c r="AK390" s="31">
        <f t="shared" ca="1" si="134"/>
        <v>10.27688</v>
      </c>
      <c r="AL390" s="31">
        <f t="shared" ca="1" si="135"/>
        <v>10.73</v>
      </c>
      <c r="AM390" s="31">
        <f t="shared" ca="1" si="136"/>
        <v>11.183120000000001</v>
      </c>
      <c r="AO390" s="32">
        <f t="shared" ca="1" si="143"/>
        <v>0</v>
      </c>
      <c r="AP390" s="32">
        <f t="shared" ca="1" si="144"/>
        <v>0.21475895298823811</v>
      </c>
      <c r="AQ390" s="32">
        <f t="shared" ca="1" si="145"/>
        <v>0</v>
      </c>
      <c r="AR390" s="32">
        <f t="shared" ca="1" si="146"/>
        <v>0.11000461132423478</v>
      </c>
    </row>
    <row r="391" spans="1:44">
      <c r="A391" s="10">
        <v>37466</v>
      </c>
      <c r="B391" s="11">
        <f ca="1">IF(ROW(data!B391)&gt;singleSMA,AVERAGE(OFFSET(data!B391,0,0,-singleSMA,1)),"")</f>
        <v>10.6296</v>
      </c>
      <c r="C391" s="11" t="str">
        <f ca="1">IF(ROW(data!B389)&gt;singleSMA+2,IF(SIGN(data!B390-indicators!B390)&lt;&gt;SIGN(data!B389-indicators!B389),IF(SIGN(data!B390-indicators!B390)&gt;0,"BUY","SELL"),""),"")</f>
        <v/>
      </c>
      <c r="D391" s="11">
        <f ca="1">IF(ROW(data!B391)&gt;fastSMA,AVERAGE(OFFSET(data!B391,0,0,-fastSMA,1)),"")</f>
        <v>9.4280000000000008</v>
      </c>
      <c r="E391" s="11">
        <f ca="1">IF(ROW(data!B391)&gt;slowSMA,AVERAGE(OFFSET(data!B391,0,0,-slowSMA,1)),"")</f>
        <v>10.6296</v>
      </c>
      <c r="F391" s="11" t="str">
        <f ca="1">IF(ROW(data!B391)&gt;MAX(fastSMA,slowSMA)+2,IF(SIGN(D390-E390)&lt;&gt;SIGN(D389-E389),IF(SIGN(D390-E390)&gt;0,"BUY","SELL"),""),"")</f>
        <v/>
      </c>
      <c r="G391" s="11"/>
      <c r="H391" s="11">
        <f>(data!B391/data!B390)-1</f>
        <v>3.3003300330033181E-2</v>
      </c>
      <c r="I391" s="11">
        <f t="shared" si="126"/>
        <v>3.3003300330033181E-2</v>
      </c>
      <c r="J391" s="11">
        <f t="shared" si="127"/>
        <v>0</v>
      </c>
      <c r="K391" s="11">
        <f ca="1">IF(ROW(data!B391)&gt;rsi+1,100-100/(1+AVERAGE(OFFSET(I391,0,0,-rsi,1))/AVERAGE(OFFSET(J391,0,0,-rsi,1))),"")</f>
        <v>33.426686050651284</v>
      </c>
      <c r="L391" s="11"/>
      <c r="M391" s="11">
        <f t="shared" si="128"/>
        <v>1.0330033003300332</v>
      </c>
      <c r="N391" s="11">
        <f t="shared" ca="1" si="129"/>
        <v>0.89942528735632188</v>
      </c>
      <c r="S391" s="13" t="str">
        <f ca="1">pricein</f>
        <v/>
      </c>
      <c r="T391" s="13" t="str">
        <f ca="1">priceout</f>
        <v/>
      </c>
      <c r="U391" s="16" t="str">
        <f t="shared" ca="1" si="130"/>
        <v/>
      </c>
      <c r="V391" s="16" t="str">
        <f t="shared" ca="1" si="137"/>
        <v/>
      </c>
      <c r="W391" s="16" t="str">
        <f t="shared" ca="1" si="138"/>
        <v/>
      </c>
      <c r="X391" s="16">
        <f t="shared" ca="1" si="139"/>
        <v>0.82320858598329871</v>
      </c>
      <c r="Y391" s="16"/>
      <c r="Z391" s="13" t="str">
        <f ca="1">priceincross</f>
        <v/>
      </c>
      <c r="AA391" s="13" t="str">
        <f ca="1">priceoutcross</f>
        <v/>
      </c>
      <c r="AB391" s="13" t="str">
        <f t="shared" ca="1" si="131"/>
        <v/>
      </c>
      <c r="AC391" s="13" t="str">
        <f t="shared" ca="1" si="140"/>
        <v/>
      </c>
      <c r="AD391" s="13" t="str">
        <f t="shared" ca="1" si="141"/>
        <v/>
      </c>
      <c r="AE391" s="13">
        <f t="shared" ca="1" si="142"/>
        <v>0.90089715826225325</v>
      </c>
      <c r="AG391" s="32">
        <f ca="1">IF(ROW(data!B391)&gt;fib+1,MIN(OFFSET(data!B391,0,0,-fib,1)),"")</f>
        <v>8.81</v>
      </c>
      <c r="AH391" s="32">
        <f ca="1">IF(ROW(data!B391)&gt;fib+1,MAX(OFFSET(data!B391,0,0,-fib,1)),"")</f>
        <v>12.65</v>
      </c>
      <c r="AI391" s="32">
        <f t="shared" ca="1" si="132"/>
        <v>3.84</v>
      </c>
      <c r="AJ391" s="31">
        <f t="shared" ca="1" si="133"/>
        <v>9.7162400000000009</v>
      </c>
      <c r="AK391" s="31">
        <f t="shared" ca="1" si="134"/>
        <v>10.27688</v>
      </c>
      <c r="AL391" s="31">
        <f t="shared" ca="1" si="135"/>
        <v>10.73</v>
      </c>
      <c r="AM391" s="31">
        <f t="shared" ca="1" si="136"/>
        <v>11.183120000000001</v>
      </c>
      <c r="AO391" s="32">
        <f t="shared" ca="1" si="143"/>
        <v>0</v>
      </c>
      <c r="AP391" s="32">
        <f t="shared" ca="1" si="144"/>
        <v>0.21475895298823811</v>
      </c>
      <c r="AQ391" s="32">
        <f t="shared" ca="1" si="145"/>
        <v>0</v>
      </c>
      <c r="AR391" s="32">
        <f t="shared" ca="1" si="146"/>
        <v>0.11000461132423478</v>
      </c>
    </row>
    <row r="392" spans="1:44">
      <c r="A392" s="10">
        <v>37467</v>
      </c>
      <c r="B392" s="11">
        <f ca="1">IF(ROW(data!B392)&gt;singleSMA,AVERAGE(OFFSET(data!B392,0,0,-singleSMA,1)),"")</f>
        <v>10.6031</v>
      </c>
      <c r="C392" s="11" t="str">
        <f ca="1">IF(ROW(data!B390)&gt;singleSMA+2,IF(SIGN(data!B391-indicators!B391)&lt;&gt;SIGN(data!B390-indicators!B390),IF(SIGN(data!B391-indicators!B391)&gt;0,"BUY","SELL"),""),"")</f>
        <v/>
      </c>
      <c r="D392" s="11">
        <f ca="1">IF(ROW(data!B392)&gt;fastSMA,AVERAGE(OFFSET(data!B392,0,0,-fastSMA,1)),"")</f>
        <v>9.3994999999999997</v>
      </c>
      <c r="E392" s="11">
        <f ca="1">IF(ROW(data!B392)&gt;slowSMA,AVERAGE(OFFSET(data!B392,0,0,-slowSMA,1)),"")</f>
        <v>10.6031</v>
      </c>
      <c r="F392" s="11" t="str">
        <f ca="1">IF(ROW(data!B392)&gt;MAX(fastSMA,slowSMA)+2,IF(SIGN(D391-E391)&lt;&gt;SIGN(D390-E390),IF(SIGN(D391-E391)&gt;0,"BUY","SELL"),""),"")</f>
        <v/>
      </c>
      <c r="G392" s="11"/>
      <c r="H392" s="11">
        <f>(data!B392/data!B391)-1</f>
        <v>4.2598509052182987E-3</v>
      </c>
      <c r="I392" s="11">
        <f t="shared" si="126"/>
        <v>4.2598509052182987E-3</v>
      </c>
      <c r="J392" s="11">
        <f t="shared" si="127"/>
        <v>0</v>
      </c>
      <c r="K392" s="11">
        <f ca="1">IF(ROW(data!B392)&gt;rsi+1,100-100/(1+AVERAGE(OFFSET(I392,0,0,-rsi,1))/AVERAGE(OFFSET(J392,0,0,-rsi,1))),"")</f>
        <v>39.686318865743601</v>
      </c>
      <c r="L392" s="11"/>
      <c r="M392" s="11">
        <f t="shared" si="128"/>
        <v>1.0042598509052183</v>
      </c>
      <c r="N392" s="11">
        <f t="shared" ca="1" si="129"/>
        <v>0.94300000000000017</v>
      </c>
      <c r="S392" s="13" t="str">
        <f ca="1">pricein</f>
        <v/>
      </c>
      <c r="T392" s="13" t="str">
        <f ca="1">priceout</f>
        <v/>
      </c>
      <c r="U392" s="16" t="str">
        <f t="shared" ca="1" si="130"/>
        <v/>
      </c>
      <c r="V392" s="16" t="str">
        <f t="shared" ca="1" si="137"/>
        <v/>
      </c>
      <c r="W392" s="16" t="str">
        <f t="shared" ca="1" si="138"/>
        <v/>
      </c>
      <c r="X392" s="16">
        <f t="shared" ca="1" si="139"/>
        <v>0.82320858598329871</v>
      </c>
      <c r="Y392" s="16"/>
      <c r="Z392" s="13" t="str">
        <f ca="1">priceincross</f>
        <v/>
      </c>
      <c r="AA392" s="13" t="str">
        <f ca="1">priceoutcross</f>
        <v/>
      </c>
      <c r="AB392" s="13" t="str">
        <f t="shared" ca="1" si="131"/>
        <v/>
      </c>
      <c r="AC392" s="13" t="str">
        <f t="shared" ca="1" si="140"/>
        <v/>
      </c>
      <c r="AD392" s="13" t="str">
        <f t="shared" ca="1" si="141"/>
        <v/>
      </c>
      <c r="AE392" s="13">
        <f t="shared" ca="1" si="142"/>
        <v>0.90089715826225325</v>
      </c>
      <c r="AG392" s="32">
        <f ca="1">IF(ROW(data!B392)&gt;fib+1,MIN(OFFSET(data!B392,0,0,-fib,1)),"")</f>
        <v>8.81</v>
      </c>
      <c r="AH392" s="32">
        <f ca="1">IF(ROW(data!B392)&gt;fib+1,MAX(OFFSET(data!B392,0,0,-fib,1)),"")</f>
        <v>12.65</v>
      </c>
      <c r="AI392" s="32">
        <f t="shared" ca="1" si="132"/>
        <v>3.84</v>
      </c>
      <c r="AJ392" s="31">
        <f t="shared" ca="1" si="133"/>
        <v>9.7162400000000009</v>
      </c>
      <c r="AK392" s="31">
        <f t="shared" ca="1" si="134"/>
        <v>10.27688</v>
      </c>
      <c r="AL392" s="31">
        <f t="shared" ca="1" si="135"/>
        <v>10.73</v>
      </c>
      <c r="AM392" s="31">
        <f t="shared" ca="1" si="136"/>
        <v>11.183120000000001</v>
      </c>
      <c r="AO392" s="32">
        <f t="shared" ca="1" si="143"/>
        <v>0</v>
      </c>
      <c r="AP392" s="32">
        <f t="shared" ca="1" si="144"/>
        <v>0.21475895298823811</v>
      </c>
      <c r="AQ392" s="32">
        <f t="shared" ca="1" si="145"/>
        <v>0</v>
      </c>
      <c r="AR392" s="32">
        <f t="shared" ca="1" si="146"/>
        <v>0.11000461132423478</v>
      </c>
    </row>
    <row r="393" spans="1:44">
      <c r="A393" s="10">
        <v>37468</v>
      </c>
      <c r="B393" s="11">
        <f ca="1">IF(ROW(data!B393)&gt;singleSMA,AVERAGE(OFFSET(data!B393,0,0,-singleSMA,1)),"")</f>
        <v>10.5771</v>
      </c>
      <c r="C393" s="11" t="str">
        <f ca="1">IF(ROW(data!B391)&gt;singleSMA+2,IF(SIGN(data!B392-indicators!B392)&lt;&gt;SIGN(data!B391-indicators!B391),IF(SIGN(data!B392-indicators!B392)&gt;0,"BUY","SELL"),""),"")</f>
        <v/>
      </c>
      <c r="D393" s="11">
        <f ca="1">IF(ROW(data!B393)&gt;fastSMA,AVERAGE(OFFSET(data!B393,0,0,-fastSMA,1)),"")</f>
        <v>9.3695000000000004</v>
      </c>
      <c r="E393" s="11">
        <f ca="1">IF(ROW(data!B393)&gt;slowSMA,AVERAGE(OFFSET(data!B393,0,0,-slowSMA,1)),"")</f>
        <v>10.5771</v>
      </c>
      <c r="F393" s="11" t="str">
        <f ca="1">IF(ROW(data!B393)&gt;MAX(fastSMA,slowSMA)+2,IF(SIGN(D392-E392)&lt;&gt;SIGN(D391-E391),IF(SIGN(D392-E392)&gt;0,"BUY","SELL"),""),"")</f>
        <v/>
      </c>
      <c r="G393" s="11"/>
      <c r="H393" s="11">
        <f>(data!B393/data!B392)-1</f>
        <v>-2.2269353128313796E-2</v>
      </c>
      <c r="I393" s="11">
        <f t="shared" si="126"/>
        <v>0</v>
      </c>
      <c r="J393" s="11">
        <f t="shared" si="127"/>
        <v>2.2269353128313796E-2</v>
      </c>
      <c r="K393" s="11">
        <f ca="1">IF(ROW(data!B393)&gt;rsi+1,100-100/(1+AVERAGE(OFFSET(I393,0,0,-rsi,1))/AVERAGE(OFFSET(J393,0,0,-rsi,1))),"")</f>
        <v>39.069369567780285</v>
      </c>
      <c r="L393" s="11"/>
      <c r="M393" s="11">
        <f t="shared" si="128"/>
        <v>0.9777306468716862</v>
      </c>
      <c r="N393" s="11">
        <f t="shared" ca="1" si="129"/>
        <v>0.93890020366598781</v>
      </c>
      <c r="S393" s="13" t="str">
        <f ca="1">pricein</f>
        <v/>
      </c>
      <c r="T393" s="13" t="str">
        <f ca="1">priceout</f>
        <v/>
      </c>
      <c r="U393" s="16" t="str">
        <f t="shared" ca="1" si="130"/>
        <v/>
      </c>
      <c r="V393" s="16" t="str">
        <f t="shared" ca="1" si="137"/>
        <v/>
      </c>
      <c r="W393" s="16" t="str">
        <f t="shared" ca="1" si="138"/>
        <v/>
      </c>
      <c r="X393" s="16">
        <f t="shared" ca="1" si="139"/>
        <v>0.82320858598329871</v>
      </c>
      <c r="Y393" s="16"/>
      <c r="Z393" s="13" t="str">
        <f ca="1">priceincross</f>
        <v/>
      </c>
      <c r="AA393" s="13" t="str">
        <f ca="1">priceoutcross</f>
        <v/>
      </c>
      <c r="AB393" s="13" t="str">
        <f t="shared" ca="1" si="131"/>
        <v/>
      </c>
      <c r="AC393" s="13" t="str">
        <f t="shared" ca="1" si="140"/>
        <v/>
      </c>
      <c r="AD393" s="13" t="str">
        <f t="shared" ca="1" si="141"/>
        <v/>
      </c>
      <c r="AE393" s="13">
        <f t="shared" ca="1" si="142"/>
        <v>0.90089715826225325</v>
      </c>
      <c r="AG393" s="32">
        <f ca="1">IF(ROW(data!B393)&gt;fib+1,MIN(OFFSET(data!B393,0,0,-fib,1)),"")</f>
        <v>8.81</v>
      </c>
      <c r="AH393" s="32">
        <f ca="1">IF(ROW(data!B393)&gt;fib+1,MAX(OFFSET(data!B393,0,0,-fib,1)),"")</f>
        <v>12.65</v>
      </c>
      <c r="AI393" s="32">
        <f t="shared" ca="1" si="132"/>
        <v>3.84</v>
      </c>
      <c r="AJ393" s="31">
        <f t="shared" ca="1" si="133"/>
        <v>9.7162400000000009</v>
      </c>
      <c r="AK393" s="31">
        <f t="shared" ca="1" si="134"/>
        <v>10.27688</v>
      </c>
      <c r="AL393" s="31">
        <f t="shared" ca="1" si="135"/>
        <v>10.73</v>
      </c>
      <c r="AM393" s="31">
        <f t="shared" ca="1" si="136"/>
        <v>11.183120000000001</v>
      </c>
      <c r="AO393" s="32">
        <f t="shared" ca="1" si="143"/>
        <v>0</v>
      </c>
      <c r="AP393" s="32">
        <f t="shared" ca="1" si="144"/>
        <v>0.21475895298823811</v>
      </c>
      <c r="AQ393" s="32">
        <f t="shared" ca="1" si="145"/>
        <v>0</v>
      </c>
      <c r="AR393" s="32">
        <f t="shared" ca="1" si="146"/>
        <v>0.11000461132423478</v>
      </c>
    </row>
    <row r="394" spans="1:44">
      <c r="A394" s="10">
        <v>37469</v>
      </c>
      <c r="B394" s="11">
        <f ca="1">IF(ROW(data!B394)&gt;singleSMA,AVERAGE(OFFSET(data!B394,0,0,-singleSMA,1)),"")</f>
        <v>10.547600000000003</v>
      </c>
      <c r="C394" s="11" t="str">
        <f ca="1">IF(ROW(data!B392)&gt;singleSMA+2,IF(SIGN(data!B393-indicators!B393)&lt;&gt;SIGN(data!B392-indicators!B392),IF(SIGN(data!B393-indicators!B393)&gt;0,"BUY","SELL"),""),"")</f>
        <v/>
      </c>
      <c r="D394" s="11">
        <f ca="1">IF(ROW(data!B394)&gt;fastSMA,AVERAGE(OFFSET(data!B394,0,0,-fastSMA,1)),"")</f>
        <v>9.3320000000000025</v>
      </c>
      <c r="E394" s="11">
        <f ca="1">IF(ROW(data!B394)&gt;slowSMA,AVERAGE(OFFSET(data!B394,0,0,-slowSMA,1)),"")</f>
        <v>10.547600000000003</v>
      </c>
      <c r="F394" s="11" t="str">
        <f ca="1">IF(ROW(data!B394)&gt;MAX(fastSMA,slowSMA)+2,IF(SIGN(D393-E393)&lt;&gt;SIGN(D392-E392),IF(SIGN(D393-E393)&gt;0,"BUY","SELL"),""),"")</f>
        <v/>
      </c>
      <c r="G394" s="11"/>
      <c r="H394" s="11">
        <f>(data!B394/data!B393)-1</f>
        <v>-6.5075921908894774E-3</v>
      </c>
      <c r="I394" s="11">
        <f t="shared" si="126"/>
        <v>0</v>
      </c>
      <c r="J394" s="11">
        <f t="shared" si="127"/>
        <v>6.5075921908894774E-3</v>
      </c>
      <c r="K394" s="11">
        <f ca="1">IF(ROW(data!B394)&gt;rsi+1,100-100/(1+AVERAGE(OFFSET(I394,0,0,-rsi,1))/AVERAGE(OFFSET(J394,0,0,-rsi,1))),"")</f>
        <v>36.081331301205765</v>
      </c>
      <c r="L394" s="11"/>
      <c r="M394" s="11">
        <f t="shared" si="128"/>
        <v>0.99349240780911052</v>
      </c>
      <c r="N394" s="11">
        <f t="shared" ca="1" si="129"/>
        <v>0.92431886982845635</v>
      </c>
      <c r="S394" s="13" t="str">
        <f ca="1">pricein</f>
        <v/>
      </c>
      <c r="T394" s="13" t="str">
        <f ca="1">priceout</f>
        <v/>
      </c>
      <c r="U394" s="16" t="str">
        <f t="shared" ca="1" si="130"/>
        <v/>
      </c>
      <c r="V394" s="16" t="str">
        <f t="shared" ca="1" si="137"/>
        <v/>
      </c>
      <c r="W394" s="16" t="str">
        <f t="shared" ca="1" si="138"/>
        <v/>
      </c>
      <c r="X394" s="16">
        <f t="shared" ca="1" si="139"/>
        <v>0.82320858598329871</v>
      </c>
      <c r="Y394" s="16"/>
      <c r="Z394" s="13" t="str">
        <f ca="1">priceincross</f>
        <v/>
      </c>
      <c r="AA394" s="13" t="str">
        <f ca="1">priceoutcross</f>
        <v/>
      </c>
      <c r="AB394" s="13" t="str">
        <f t="shared" ca="1" si="131"/>
        <v/>
      </c>
      <c r="AC394" s="13" t="str">
        <f t="shared" ca="1" si="140"/>
        <v/>
      </c>
      <c r="AD394" s="13" t="str">
        <f t="shared" ca="1" si="141"/>
        <v/>
      </c>
      <c r="AE394" s="13">
        <f t="shared" ca="1" si="142"/>
        <v>0.90089715826225325</v>
      </c>
      <c r="AG394" s="32">
        <f ca="1">IF(ROW(data!B394)&gt;fib+1,MIN(OFFSET(data!B394,0,0,-fib,1)),"")</f>
        <v>8.81</v>
      </c>
      <c r="AH394" s="32">
        <f ca="1">IF(ROW(data!B394)&gt;fib+1,MAX(OFFSET(data!B394,0,0,-fib,1)),"")</f>
        <v>12.65</v>
      </c>
      <c r="AI394" s="32">
        <f t="shared" ca="1" si="132"/>
        <v>3.84</v>
      </c>
      <c r="AJ394" s="31">
        <f t="shared" ca="1" si="133"/>
        <v>9.7162400000000009</v>
      </c>
      <c r="AK394" s="31">
        <f t="shared" ca="1" si="134"/>
        <v>10.27688</v>
      </c>
      <c r="AL394" s="31">
        <f t="shared" ca="1" si="135"/>
        <v>10.73</v>
      </c>
      <c r="AM394" s="31">
        <f t="shared" ca="1" si="136"/>
        <v>11.183120000000001</v>
      </c>
      <c r="AO394" s="32">
        <f t="shared" ca="1" si="143"/>
        <v>0</v>
      </c>
      <c r="AP394" s="32">
        <f t="shared" ca="1" si="144"/>
        <v>0.21475895298823811</v>
      </c>
      <c r="AQ394" s="32">
        <f t="shared" ca="1" si="145"/>
        <v>0</v>
      </c>
      <c r="AR394" s="32">
        <f t="shared" ca="1" si="146"/>
        <v>0.11000461132423478</v>
      </c>
    </row>
    <row r="395" spans="1:44">
      <c r="A395" s="10">
        <v>37470</v>
      </c>
      <c r="B395" s="11">
        <f ca="1">IF(ROW(data!B395)&gt;singleSMA,AVERAGE(OFFSET(data!B395,0,0,-singleSMA,1)),"")</f>
        <v>10.513</v>
      </c>
      <c r="C395" s="11" t="str">
        <f ca="1">IF(ROW(data!B393)&gt;singleSMA+2,IF(SIGN(data!B394-indicators!B394)&lt;&gt;SIGN(data!B393-indicators!B393),IF(SIGN(data!B394-indicators!B394)&gt;0,"BUY","SELL"),""),"")</f>
        <v/>
      </c>
      <c r="D395" s="11">
        <f ca="1">IF(ROW(data!B395)&gt;fastSMA,AVERAGE(OFFSET(data!B395,0,0,-fastSMA,1)),"")</f>
        <v>9.2900000000000027</v>
      </c>
      <c r="E395" s="11">
        <f ca="1">IF(ROW(data!B395)&gt;slowSMA,AVERAGE(OFFSET(data!B395,0,0,-slowSMA,1)),"")</f>
        <v>10.513</v>
      </c>
      <c r="F395" s="11" t="str">
        <f ca="1">IF(ROW(data!B395)&gt;MAX(fastSMA,slowSMA)+2,IF(SIGN(D394-E394)&lt;&gt;SIGN(D393-E393),IF(SIGN(D394-E394)&gt;0,"BUY","SELL"),""),"")</f>
        <v/>
      </c>
      <c r="G395" s="11"/>
      <c r="H395" s="11">
        <f>(data!B395/data!B394)-1</f>
        <v>-6.5502183406114245E-3</v>
      </c>
      <c r="I395" s="11">
        <f t="shared" si="126"/>
        <v>0</v>
      </c>
      <c r="J395" s="11">
        <f t="shared" si="127"/>
        <v>6.5502183406114245E-3</v>
      </c>
      <c r="K395" s="11">
        <f ca="1">IF(ROW(data!B395)&gt;rsi+1,100-100/(1+AVERAGE(OFFSET(I395,0,0,-rsi,1))/AVERAGE(OFFSET(J395,0,0,-rsi,1))),"")</f>
        <v>34.521115033693448</v>
      </c>
      <c r="L395" s="11"/>
      <c r="M395" s="11">
        <f t="shared" si="128"/>
        <v>0.99344978165938858</v>
      </c>
      <c r="N395" s="11">
        <f t="shared" ca="1" si="129"/>
        <v>0.9154929577464791</v>
      </c>
      <c r="S395" s="13" t="str">
        <f ca="1">pricein</f>
        <v/>
      </c>
      <c r="T395" s="13" t="str">
        <f ca="1">priceout</f>
        <v/>
      </c>
      <c r="U395" s="16" t="str">
        <f t="shared" ca="1" si="130"/>
        <v/>
      </c>
      <c r="V395" s="16" t="str">
        <f t="shared" ca="1" si="137"/>
        <v/>
      </c>
      <c r="W395" s="16" t="str">
        <f t="shared" ca="1" si="138"/>
        <v/>
      </c>
      <c r="X395" s="16">
        <f t="shared" ca="1" si="139"/>
        <v>0.82320858598329871</v>
      </c>
      <c r="Y395" s="16"/>
      <c r="Z395" s="13" t="str">
        <f ca="1">priceincross</f>
        <v/>
      </c>
      <c r="AA395" s="13" t="str">
        <f ca="1">priceoutcross</f>
        <v/>
      </c>
      <c r="AB395" s="13" t="str">
        <f t="shared" ca="1" si="131"/>
        <v/>
      </c>
      <c r="AC395" s="13" t="str">
        <f t="shared" ca="1" si="140"/>
        <v/>
      </c>
      <c r="AD395" s="13" t="str">
        <f t="shared" ca="1" si="141"/>
        <v/>
      </c>
      <c r="AE395" s="13">
        <f t="shared" ca="1" si="142"/>
        <v>0.90089715826225325</v>
      </c>
      <c r="AG395" s="32">
        <f ca="1">IF(ROW(data!B395)&gt;fib+1,MIN(OFFSET(data!B395,0,0,-fib,1)),"")</f>
        <v>8.81</v>
      </c>
      <c r="AH395" s="32">
        <f ca="1">IF(ROW(data!B395)&gt;fib+1,MAX(OFFSET(data!B395,0,0,-fib,1)),"")</f>
        <v>12.65</v>
      </c>
      <c r="AI395" s="32">
        <f t="shared" ca="1" si="132"/>
        <v>3.84</v>
      </c>
      <c r="AJ395" s="31">
        <f t="shared" ca="1" si="133"/>
        <v>9.7162400000000009</v>
      </c>
      <c r="AK395" s="31">
        <f t="shared" ca="1" si="134"/>
        <v>10.27688</v>
      </c>
      <c r="AL395" s="31">
        <f t="shared" ca="1" si="135"/>
        <v>10.73</v>
      </c>
      <c r="AM395" s="31">
        <f t="shared" ca="1" si="136"/>
        <v>11.183120000000001</v>
      </c>
      <c r="AO395" s="32">
        <f t="shared" ca="1" si="143"/>
        <v>0</v>
      </c>
      <c r="AP395" s="32">
        <f t="shared" ca="1" si="144"/>
        <v>0.21475895298823811</v>
      </c>
      <c r="AQ395" s="32">
        <f t="shared" ca="1" si="145"/>
        <v>0</v>
      </c>
      <c r="AR395" s="32">
        <f t="shared" ca="1" si="146"/>
        <v>0.11000461132423478</v>
      </c>
    </row>
    <row r="396" spans="1:44">
      <c r="A396" s="10">
        <v>37473</v>
      </c>
      <c r="B396" s="11">
        <f ca="1">IF(ROW(data!B396)&gt;singleSMA,AVERAGE(OFFSET(data!B396,0,0,-singleSMA,1)),"")</f>
        <v>10.476600000000001</v>
      </c>
      <c r="C396" s="11" t="str">
        <f ca="1">IF(ROW(data!B394)&gt;singleSMA+2,IF(SIGN(data!B395-indicators!B395)&lt;&gt;SIGN(data!B394-indicators!B394),IF(SIGN(data!B395-indicators!B395)&gt;0,"BUY","SELL"),""),"")</f>
        <v/>
      </c>
      <c r="D396" s="11">
        <f ca="1">IF(ROW(data!B396)&gt;fastSMA,AVERAGE(OFFSET(data!B396,0,0,-fastSMA,1)),"")</f>
        <v>9.2380000000000031</v>
      </c>
      <c r="E396" s="11">
        <f ca="1">IF(ROW(data!B396)&gt;slowSMA,AVERAGE(OFFSET(data!B396,0,0,-slowSMA,1)),"")</f>
        <v>10.476600000000001</v>
      </c>
      <c r="F396" s="11" t="str">
        <f ca="1">IF(ROW(data!B396)&gt;MAX(fastSMA,slowSMA)+2,IF(SIGN(D395-E395)&lt;&gt;SIGN(D394-E394),IF(SIGN(D395-E395)&gt;0,"BUY","SELL"),""),"")</f>
        <v/>
      </c>
      <c r="G396" s="11"/>
      <c r="H396" s="11">
        <f>(data!B396/data!B395)-1</f>
        <v>-2.19780219780219E-2</v>
      </c>
      <c r="I396" s="11">
        <f t="shared" si="126"/>
        <v>0</v>
      </c>
      <c r="J396" s="11">
        <f t="shared" si="127"/>
        <v>2.19780219780219E-2</v>
      </c>
      <c r="K396" s="11">
        <f ca="1">IF(ROW(data!B396)&gt;rsi+1,100-100/(1+AVERAGE(OFFSET(I396,0,0,-rsi,1))/AVERAGE(OFFSET(J396,0,0,-rsi,1))),"")</f>
        <v>31.970646692377841</v>
      </c>
      <c r="L396" s="11"/>
      <c r="M396" s="11">
        <f t="shared" si="128"/>
        <v>0.9780219780219781</v>
      </c>
      <c r="N396" s="11">
        <f t="shared" ca="1" si="129"/>
        <v>0.89537223340040273</v>
      </c>
      <c r="S396" s="13" t="str">
        <f ca="1">pricein</f>
        <v/>
      </c>
      <c r="T396" s="13" t="str">
        <f ca="1">priceout</f>
        <v/>
      </c>
      <c r="U396" s="16" t="str">
        <f t="shared" ca="1" si="130"/>
        <v/>
      </c>
      <c r="V396" s="16" t="str">
        <f t="shared" ca="1" si="137"/>
        <v/>
      </c>
      <c r="W396" s="16" t="str">
        <f t="shared" ca="1" si="138"/>
        <v/>
      </c>
      <c r="X396" s="16">
        <f t="shared" ca="1" si="139"/>
        <v>0.82320858598329871</v>
      </c>
      <c r="Y396" s="16"/>
      <c r="Z396" s="13" t="str">
        <f ca="1">priceincross</f>
        <v/>
      </c>
      <c r="AA396" s="13" t="str">
        <f ca="1">priceoutcross</f>
        <v/>
      </c>
      <c r="AB396" s="13" t="str">
        <f t="shared" ca="1" si="131"/>
        <v/>
      </c>
      <c r="AC396" s="13" t="str">
        <f t="shared" ca="1" si="140"/>
        <v/>
      </c>
      <c r="AD396" s="13" t="str">
        <f t="shared" ca="1" si="141"/>
        <v/>
      </c>
      <c r="AE396" s="13">
        <f t="shared" ca="1" si="142"/>
        <v>0.90089715826225325</v>
      </c>
      <c r="AG396" s="32">
        <f ca="1">IF(ROW(data!B396)&gt;fib+1,MIN(OFFSET(data!B396,0,0,-fib,1)),"")</f>
        <v>8.81</v>
      </c>
      <c r="AH396" s="32">
        <f ca="1">IF(ROW(data!B396)&gt;fib+1,MAX(OFFSET(data!B396,0,0,-fib,1)),"")</f>
        <v>12.65</v>
      </c>
      <c r="AI396" s="32">
        <f t="shared" ca="1" si="132"/>
        <v>3.84</v>
      </c>
      <c r="AJ396" s="31">
        <f t="shared" ca="1" si="133"/>
        <v>9.7162400000000009</v>
      </c>
      <c r="AK396" s="31">
        <f t="shared" ca="1" si="134"/>
        <v>10.27688</v>
      </c>
      <c r="AL396" s="31">
        <f t="shared" ca="1" si="135"/>
        <v>10.73</v>
      </c>
      <c r="AM396" s="31">
        <f t="shared" ca="1" si="136"/>
        <v>11.183120000000001</v>
      </c>
      <c r="AO396" s="32">
        <f t="shared" ca="1" si="143"/>
        <v>0</v>
      </c>
      <c r="AP396" s="32">
        <f t="shared" ca="1" si="144"/>
        <v>0.21475895298823811</v>
      </c>
      <c r="AQ396" s="32">
        <f t="shared" ca="1" si="145"/>
        <v>0</v>
      </c>
      <c r="AR396" s="32">
        <f t="shared" ca="1" si="146"/>
        <v>0.11000461132423478</v>
      </c>
    </row>
    <row r="397" spans="1:44">
      <c r="A397" s="10">
        <v>37474</v>
      </c>
      <c r="B397" s="11">
        <f ca="1">IF(ROW(data!B397)&gt;singleSMA,AVERAGE(OFFSET(data!B397,0,0,-singleSMA,1)),"")</f>
        <v>10.440100000000003</v>
      </c>
      <c r="C397" s="11" t="str">
        <f ca="1">IF(ROW(data!B395)&gt;singleSMA+2,IF(SIGN(data!B396-indicators!B396)&lt;&gt;SIGN(data!B395-indicators!B395),IF(SIGN(data!B396-indicators!B396)&gt;0,"BUY","SELL"),""),"")</f>
        <v/>
      </c>
      <c r="D397" s="11">
        <f ca="1">IF(ROW(data!B397)&gt;fastSMA,AVERAGE(OFFSET(data!B397,0,0,-fastSMA,1)),"")</f>
        <v>9.1900000000000013</v>
      </c>
      <c r="E397" s="11">
        <f ca="1">IF(ROW(data!B397)&gt;slowSMA,AVERAGE(OFFSET(data!B397,0,0,-slowSMA,1)),"")</f>
        <v>10.440100000000003</v>
      </c>
      <c r="F397" s="11" t="str">
        <f ca="1">IF(ROW(data!B397)&gt;MAX(fastSMA,slowSMA)+2,IF(SIGN(D396-E396)&lt;&gt;SIGN(D395-E395),IF(SIGN(D396-E396)&gt;0,"BUY","SELL"),""),"")</f>
        <v/>
      </c>
      <c r="G397" s="11"/>
      <c r="H397" s="11">
        <f>(data!B397/data!B396)-1</f>
        <v>-2.2471910112359383E-3</v>
      </c>
      <c r="I397" s="11">
        <f t="shared" si="126"/>
        <v>0</v>
      </c>
      <c r="J397" s="11">
        <f t="shared" si="127"/>
        <v>2.2471910112359383E-3</v>
      </c>
      <c r="K397" s="11">
        <f ca="1">IF(ROW(data!B397)&gt;rsi+1,100-100/(1+AVERAGE(OFFSET(I397,0,0,-rsi,1))/AVERAGE(OFFSET(J397,0,0,-rsi,1))),"")</f>
        <v>32.832998348929465</v>
      </c>
      <c r="L397" s="11"/>
      <c r="M397" s="11">
        <f t="shared" si="128"/>
        <v>0.99775280898876406</v>
      </c>
      <c r="N397" s="11">
        <f t="shared" ca="1" si="129"/>
        <v>0.90243902439024415</v>
      </c>
      <c r="S397" s="13" t="str">
        <f ca="1">pricein</f>
        <v/>
      </c>
      <c r="T397" s="13" t="str">
        <f ca="1">priceout</f>
        <v/>
      </c>
      <c r="U397" s="16" t="str">
        <f t="shared" ca="1" si="130"/>
        <v/>
      </c>
      <c r="V397" s="16" t="str">
        <f t="shared" ca="1" si="137"/>
        <v/>
      </c>
      <c r="W397" s="16" t="str">
        <f t="shared" ca="1" si="138"/>
        <v/>
      </c>
      <c r="X397" s="16">
        <f t="shared" ca="1" si="139"/>
        <v>0.82320858598329871</v>
      </c>
      <c r="Y397" s="16"/>
      <c r="Z397" s="13" t="str">
        <f ca="1">priceincross</f>
        <v/>
      </c>
      <c r="AA397" s="13" t="str">
        <f ca="1">priceoutcross</f>
        <v/>
      </c>
      <c r="AB397" s="13" t="str">
        <f t="shared" ca="1" si="131"/>
        <v/>
      </c>
      <c r="AC397" s="13" t="str">
        <f t="shared" ca="1" si="140"/>
        <v/>
      </c>
      <c r="AD397" s="13" t="str">
        <f t="shared" ca="1" si="141"/>
        <v/>
      </c>
      <c r="AE397" s="13">
        <f t="shared" ca="1" si="142"/>
        <v>0.90089715826225325</v>
      </c>
      <c r="AG397" s="32">
        <f ca="1">IF(ROW(data!B397)&gt;fib+1,MIN(OFFSET(data!B397,0,0,-fib,1)),"")</f>
        <v>8.81</v>
      </c>
      <c r="AH397" s="32">
        <f ca="1">IF(ROW(data!B397)&gt;fib+1,MAX(OFFSET(data!B397,0,0,-fib,1)),"")</f>
        <v>12.65</v>
      </c>
      <c r="AI397" s="32">
        <f t="shared" ca="1" si="132"/>
        <v>3.84</v>
      </c>
      <c r="AJ397" s="31">
        <f t="shared" ca="1" si="133"/>
        <v>9.7162400000000009</v>
      </c>
      <c r="AK397" s="31">
        <f t="shared" ca="1" si="134"/>
        <v>10.27688</v>
      </c>
      <c r="AL397" s="31">
        <f t="shared" ca="1" si="135"/>
        <v>10.73</v>
      </c>
      <c r="AM397" s="31">
        <f t="shared" ca="1" si="136"/>
        <v>11.183120000000001</v>
      </c>
      <c r="AO397" s="32">
        <f t="shared" ca="1" si="143"/>
        <v>0</v>
      </c>
      <c r="AP397" s="32">
        <f t="shared" ca="1" si="144"/>
        <v>0.21475895298823811</v>
      </c>
      <c r="AQ397" s="32">
        <f t="shared" ca="1" si="145"/>
        <v>0</v>
      </c>
      <c r="AR397" s="32">
        <f t="shared" ca="1" si="146"/>
        <v>0.11000461132423478</v>
      </c>
    </row>
    <row r="398" spans="1:44">
      <c r="A398" s="10">
        <v>37475</v>
      </c>
      <c r="B398" s="11">
        <f ca="1">IF(ROW(data!B398)&gt;singleSMA,AVERAGE(OFFSET(data!B398,0,0,-singleSMA,1)),"")</f>
        <v>10.404500000000001</v>
      </c>
      <c r="C398" s="11" t="str">
        <f ca="1">IF(ROW(data!B396)&gt;singleSMA+2,IF(SIGN(data!B397-indicators!B397)&lt;&gt;SIGN(data!B396-indicators!B396),IF(SIGN(data!B397-indicators!B397)&gt;0,"BUY","SELL"),""),"")</f>
        <v/>
      </c>
      <c r="D398" s="11">
        <f ca="1">IF(ROW(data!B398)&gt;fastSMA,AVERAGE(OFFSET(data!B398,0,0,-fastSMA,1)),"")</f>
        <v>9.1650000000000009</v>
      </c>
      <c r="E398" s="11">
        <f ca="1">IF(ROW(data!B398)&gt;slowSMA,AVERAGE(OFFSET(data!B398,0,0,-slowSMA,1)),"")</f>
        <v>10.404500000000001</v>
      </c>
      <c r="F398" s="11" t="str">
        <f ca="1">IF(ROW(data!B398)&gt;MAX(fastSMA,slowSMA)+2,IF(SIGN(D397-E397)&lt;&gt;SIGN(D396-E396),IF(SIGN(D397-E397)&gt;0,"BUY","SELL"),""),"")</f>
        <v/>
      </c>
      <c r="G398" s="11"/>
      <c r="H398" s="11">
        <f>(data!B398/data!B397)-1</f>
        <v>2.3648648648648463E-2</v>
      </c>
      <c r="I398" s="11">
        <f t="shared" si="126"/>
        <v>2.3648648648648463E-2</v>
      </c>
      <c r="J398" s="11">
        <f t="shared" si="127"/>
        <v>0</v>
      </c>
      <c r="K398" s="11">
        <f ca="1">IF(ROW(data!B398)&gt;rsi+1,100-100/(1+AVERAGE(OFFSET(I398,0,0,-rsi,1))/AVERAGE(OFFSET(J398,0,0,-rsi,1))),"")</f>
        <v>41.24748170089466</v>
      </c>
      <c r="L398" s="11"/>
      <c r="M398" s="11">
        <f t="shared" si="128"/>
        <v>1.0236486486486485</v>
      </c>
      <c r="N398" s="11">
        <f t="shared" ca="1" si="129"/>
        <v>0.94786235662148066</v>
      </c>
      <c r="S398" s="13" t="str">
        <f ca="1">pricein</f>
        <v/>
      </c>
      <c r="T398" s="13" t="str">
        <f ca="1">priceout</f>
        <v/>
      </c>
      <c r="U398" s="16" t="str">
        <f t="shared" ca="1" si="130"/>
        <v/>
      </c>
      <c r="V398" s="16" t="str">
        <f t="shared" ca="1" si="137"/>
        <v/>
      </c>
      <c r="W398" s="16" t="str">
        <f t="shared" ca="1" si="138"/>
        <v/>
      </c>
      <c r="X398" s="16">
        <f t="shared" ca="1" si="139"/>
        <v>0.82320858598329871</v>
      </c>
      <c r="Y398" s="16"/>
      <c r="Z398" s="13" t="str">
        <f ca="1">priceincross</f>
        <v/>
      </c>
      <c r="AA398" s="13" t="str">
        <f ca="1">priceoutcross</f>
        <v/>
      </c>
      <c r="AB398" s="13" t="str">
        <f t="shared" ca="1" si="131"/>
        <v/>
      </c>
      <c r="AC398" s="13" t="str">
        <f t="shared" ca="1" si="140"/>
        <v/>
      </c>
      <c r="AD398" s="13" t="str">
        <f t="shared" ca="1" si="141"/>
        <v/>
      </c>
      <c r="AE398" s="13">
        <f t="shared" ca="1" si="142"/>
        <v>0.90089715826225325</v>
      </c>
      <c r="AG398" s="32">
        <f ca="1">IF(ROW(data!B398)&gt;fib+1,MIN(OFFSET(data!B398,0,0,-fib,1)),"")</f>
        <v>8.81</v>
      </c>
      <c r="AH398" s="32">
        <f ca="1">IF(ROW(data!B398)&gt;fib+1,MAX(OFFSET(data!B398,0,0,-fib,1)),"")</f>
        <v>12.56</v>
      </c>
      <c r="AI398" s="32">
        <f t="shared" ca="1" si="132"/>
        <v>3.75</v>
      </c>
      <c r="AJ398" s="31">
        <f t="shared" ca="1" si="133"/>
        <v>9.6950000000000003</v>
      </c>
      <c r="AK398" s="31">
        <f t="shared" ca="1" si="134"/>
        <v>10.2425</v>
      </c>
      <c r="AL398" s="31">
        <f t="shared" ca="1" si="135"/>
        <v>10.685</v>
      </c>
      <c r="AM398" s="31">
        <f t="shared" ca="1" si="136"/>
        <v>11.127500000000001</v>
      </c>
      <c r="AO398" s="32">
        <f t="shared" ca="1" si="143"/>
        <v>0</v>
      </c>
      <c r="AP398" s="32">
        <f t="shared" ca="1" si="144"/>
        <v>0.21475895298823811</v>
      </c>
      <c r="AQ398" s="32">
        <f t="shared" ca="1" si="145"/>
        <v>0</v>
      </c>
      <c r="AR398" s="32">
        <f t="shared" ca="1" si="146"/>
        <v>0.11000461132423478</v>
      </c>
    </row>
    <row r="399" spans="1:44">
      <c r="A399" s="10">
        <v>37476</v>
      </c>
      <c r="B399" s="11">
        <f ca="1">IF(ROW(data!B399)&gt;singleSMA,AVERAGE(OFFSET(data!B399,0,0,-singleSMA,1)),"")</f>
        <v>10.370100000000001</v>
      </c>
      <c r="C399" s="11" t="str">
        <f ca="1">IF(ROW(data!B397)&gt;singleSMA+2,IF(SIGN(data!B398-indicators!B398)&lt;&gt;SIGN(data!B397-indicators!B397),IF(SIGN(data!B398-indicators!B398)&gt;0,"BUY","SELL"),""),"")</f>
        <v/>
      </c>
      <c r="D399" s="11">
        <f ca="1">IF(ROW(data!B399)&gt;fastSMA,AVERAGE(OFFSET(data!B399,0,0,-fastSMA,1)),"")</f>
        <v>9.15</v>
      </c>
      <c r="E399" s="11">
        <f ca="1">IF(ROW(data!B399)&gt;slowSMA,AVERAGE(OFFSET(data!B399,0,0,-slowSMA,1)),"")</f>
        <v>10.370100000000001</v>
      </c>
      <c r="F399" s="11" t="str">
        <f ca="1">IF(ROW(data!B399)&gt;MAX(fastSMA,slowSMA)+2,IF(SIGN(D398-E398)&lt;&gt;SIGN(D397-E397),IF(SIGN(D398-E398)&gt;0,"BUY","SELL"),""),"")</f>
        <v/>
      </c>
      <c r="G399" s="11"/>
      <c r="H399" s="11">
        <f>(data!B399/data!B398)-1</f>
        <v>3.3003300330032292E-3</v>
      </c>
      <c r="I399" s="11">
        <f t="shared" si="126"/>
        <v>3.3003300330032292E-3</v>
      </c>
      <c r="J399" s="11">
        <f t="shared" si="127"/>
        <v>0</v>
      </c>
      <c r="K399" s="11">
        <f ca="1">IF(ROW(data!B399)&gt;rsi+1,100-100/(1+AVERAGE(OFFSET(I399,0,0,-rsi,1))/AVERAGE(OFFSET(J399,0,0,-rsi,1))),"")</f>
        <v>44.630142146364577</v>
      </c>
      <c r="L399" s="11"/>
      <c r="M399" s="11">
        <f t="shared" si="128"/>
        <v>1.0033003300330032</v>
      </c>
      <c r="N399" s="11">
        <f t="shared" ca="1" si="129"/>
        <v>0.968152866242038</v>
      </c>
      <c r="S399" s="13" t="str">
        <f ca="1">pricein</f>
        <v/>
      </c>
      <c r="T399" s="13" t="str">
        <f ca="1">priceout</f>
        <v/>
      </c>
      <c r="U399" s="16" t="str">
        <f t="shared" ca="1" si="130"/>
        <v/>
      </c>
      <c r="V399" s="16" t="str">
        <f t="shared" ca="1" si="137"/>
        <v/>
      </c>
      <c r="W399" s="16" t="str">
        <f t="shared" ca="1" si="138"/>
        <v/>
      </c>
      <c r="X399" s="16">
        <f t="shared" ca="1" si="139"/>
        <v>0.82320858598329871</v>
      </c>
      <c r="Y399" s="16"/>
      <c r="Z399" s="13" t="str">
        <f ca="1">priceincross</f>
        <v/>
      </c>
      <c r="AA399" s="13" t="str">
        <f ca="1">priceoutcross</f>
        <v/>
      </c>
      <c r="AB399" s="13" t="str">
        <f t="shared" ca="1" si="131"/>
        <v/>
      </c>
      <c r="AC399" s="13" t="str">
        <f t="shared" ca="1" si="140"/>
        <v/>
      </c>
      <c r="AD399" s="13" t="str">
        <f t="shared" ca="1" si="141"/>
        <v/>
      </c>
      <c r="AE399" s="13">
        <f t="shared" ca="1" si="142"/>
        <v>0.90089715826225325</v>
      </c>
      <c r="AG399" s="32">
        <f ca="1">IF(ROW(data!B399)&gt;fib+1,MIN(OFFSET(data!B399,0,0,-fib,1)),"")</f>
        <v>8.81</v>
      </c>
      <c r="AH399" s="32">
        <f ca="1">IF(ROW(data!B399)&gt;fib+1,MAX(OFFSET(data!B399,0,0,-fib,1)),"")</f>
        <v>12.51</v>
      </c>
      <c r="AI399" s="32">
        <f t="shared" ca="1" si="132"/>
        <v>3.6999999999999993</v>
      </c>
      <c r="AJ399" s="31">
        <f t="shared" ca="1" si="133"/>
        <v>9.6831999999999994</v>
      </c>
      <c r="AK399" s="31">
        <f t="shared" ca="1" si="134"/>
        <v>10.2234</v>
      </c>
      <c r="AL399" s="31">
        <f t="shared" ca="1" si="135"/>
        <v>10.66</v>
      </c>
      <c r="AM399" s="31">
        <f t="shared" ca="1" si="136"/>
        <v>11.0966</v>
      </c>
      <c r="AO399" s="32">
        <f t="shared" ca="1" si="143"/>
        <v>0</v>
      </c>
      <c r="AP399" s="32">
        <f t="shared" ca="1" si="144"/>
        <v>0.21475895298823811</v>
      </c>
      <c r="AQ399" s="32">
        <f t="shared" ca="1" si="145"/>
        <v>0</v>
      </c>
      <c r="AR399" s="32">
        <f t="shared" ca="1" si="146"/>
        <v>0.11000461132423478</v>
      </c>
    </row>
    <row r="400" spans="1:44">
      <c r="A400" s="10">
        <v>37477</v>
      </c>
      <c r="B400" s="11">
        <f ca="1">IF(ROW(data!B400)&gt;singleSMA,AVERAGE(OFFSET(data!B400,0,0,-singleSMA,1)),"")</f>
        <v>10.335899999999999</v>
      </c>
      <c r="C400" s="11" t="str">
        <f ca="1">IF(ROW(data!B398)&gt;singleSMA+2,IF(SIGN(data!B399-indicators!B399)&lt;&gt;SIGN(data!B398-indicators!B398),IF(SIGN(data!B399-indicators!B399)&gt;0,"BUY","SELL"),""),"")</f>
        <v/>
      </c>
      <c r="D400" s="11">
        <f ca="1">IF(ROW(data!B400)&gt;fastSMA,AVERAGE(OFFSET(data!B400,0,0,-fastSMA,1)),"")</f>
        <v>9.1395000000000017</v>
      </c>
      <c r="E400" s="11">
        <f ca="1">IF(ROW(data!B400)&gt;slowSMA,AVERAGE(OFFSET(data!B400,0,0,-slowSMA,1)),"")</f>
        <v>10.335899999999999</v>
      </c>
      <c r="F400" s="11" t="str">
        <f ca="1">IF(ROW(data!B400)&gt;MAX(fastSMA,slowSMA)+2,IF(SIGN(D399-E399)&lt;&gt;SIGN(D398-E398),IF(SIGN(D399-E399)&gt;0,"BUY","SELL"),""),"")</f>
        <v/>
      </c>
      <c r="G400" s="11"/>
      <c r="H400" s="11">
        <f>(data!B400/data!B399)-1</f>
        <v>-3.2894736842105088E-3</v>
      </c>
      <c r="I400" s="11">
        <f t="shared" si="126"/>
        <v>0</v>
      </c>
      <c r="J400" s="11">
        <f t="shared" si="127"/>
        <v>3.2894736842105088E-3</v>
      </c>
      <c r="K400" s="11">
        <f ca="1">IF(ROW(data!B400)&gt;rsi+1,100-100/(1+AVERAGE(OFFSET(I400,0,0,-rsi,1))/AVERAGE(OFFSET(J400,0,0,-rsi,1))),"")</f>
        <v>46.227410898024445</v>
      </c>
      <c r="L400" s="11"/>
      <c r="M400" s="11">
        <f t="shared" si="128"/>
        <v>0.99671052631578949</v>
      </c>
      <c r="N400" s="11">
        <f t="shared" ca="1" si="129"/>
        <v>0.97741935483870968</v>
      </c>
      <c r="S400" s="13" t="str">
        <f ca="1">pricein</f>
        <v/>
      </c>
      <c r="T400" s="13" t="str">
        <f ca="1">priceout</f>
        <v/>
      </c>
      <c r="U400" s="16" t="str">
        <f t="shared" ca="1" si="130"/>
        <v/>
      </c>
      <c r="V400" s="16" t="str">
        <f t="shared" ca="1" si="137"/>
        <v/>
      </c>
      <c r="W400" s="16" t="str">
        <f t="shared" ca="1" si="138"/>
        <v/>
      </c>
      <c r="X400" s="16">
        <f t="shared" ca="1" si="139"/>
        <v>0.82320858598329871</v>
      </c>
      <c r="Y400" s="16"/>
      <c r="Z400" s="13" t="str">
        <f ca="1">priceincross</f>
        <v/>
      </c>
      <c r="AA400" s="13" t="str">
        <f ca="1">priceoutcross</f>
        <v/>
      </c>
      <c r="AB400" s="13" t="str">
        <f t="shared" ca="1" si="131"/>
        <v/>
      </c>
      <c r="AC400" s="13" t="str">
        <f t="shared" ca="1" si="140"/>
        <v/>
      </c>
      <c r="AD400" s="13" t="str">
        <f t="shared" ca="1" si="141"/>
        <v/>
      </c>
      <c r="AE400" s="13">
        <f t="shared" ca="1" si="142"/>
        <v>0.90089715826225325</v>
      </c>
      <c r="AG400" s="32">
        <f ca="1">IF(ROW(data!B400)&gt;fib+1,MIN(OFFSET(data!B400,0,0,-fib,1)),"")</f>
        <v>8.81</v>
      </c>
      <c r="AH400" s="32">
        <f ca="1">IF(ROW(data!B400)&gt;fib+1,MAX(OFFSET(data!B400,0,0,-fib,1)),"")</f>
        <v>12.46</v>
      </c>
      <c r="AI400" s="32">
        <f t="shared" ca="1" si="132"/>
        <v>3.6500000000000004</v>
      </c>
      <c r="AJ400" s="31">
        <f t="shared" ca="1" si="133"/>
        <v>9.6714000000000002</v>
      </c>
      <c r="AK400" s="31">
        <f t="shared" ca="1" si="134"/>
        <v>10.2043</v>
      </c>
      <c r="AL400" s="31">
        <f t="shared" ca="1" si="135"/>
        <v>10.635000000000002</v>
      </c>
      <c r="AM400" s="31">
        <f t="shared" ca="1" si="136"/>
        <v>11.0657</v>
      </c>
      <c r="AO400" s="32">
        <f t="shared" ca="1" si="143"/>
        <v>0</v>
      </c>
      <c r="AP400" s="32">
        <f t="shared" ca="1" si="144"/>
        <v>0.21475895298823811</v>
      </c>
      <c r="AQ400" s="32">
        <f t="shared" ca="1" si="145"/>
        <v>0</v>
      </c>
      <c r="AR400" s="32">
        <f t="shared" ca="1" si="146"/>
        <v>0.11000461132423478</v>
      </c>
    </row>
    <row r="401" spans="1:44">
      <c r="A401" s="10">
        <v>37480</v>
      </c>
      <c r="B401" s="11">
        <f ca="1">IF(ROW(data!B401)&gt;singleSMA,AVERAGE(OFFSET(data!B401,0,0,-singleSMA,1)),"")</f>
        <v>10.302</v>
      </c>
      <c r="C401" s="11" t="str">
        <f ca="1">IF(ROW(data!B399)&gt;singleSMA+2,IF(SIGN(data!B400-indicators!B400)&lt;&gt;SIGN(data!B399-indicators!B399),IF(SIGN(data!B400-indicators!B400)&gt;0,"BUY","SELL"),""),"")</f>
        <v/>
      </c>
      <c r="D401" s="11">
        <f ca="1">IF(ROW(data!B401)&gt;fastSMA,AVERAGE(OFFSET(data!B401,0,0,-fastSMA,1)),"")</f>
        <v>9.1265000000000018</v>
      </c>
      <c r="E401" s="11">
        <f ca="1">IF(ROW(data!B401)&gt;slowSMA,AVERAGE(OFFSET(data!B401,0,0,-slowSMA,1)),"")</f>
        <v>10.302</v>
      </c>
      <c r="F401" s="11" t="str">
        <f ca="1">IF(ROW(data!B401)&gt;MAX(fastSMA,slowSMA)+2,IF(SIGN(D400-E400)&lt;&gt;SIGN(D399-E399),IF(SIGN(D400-E400)&gt;0,"BUY","SELL"),""),"")</f>
        <v/>
      </c>
      <c r="G401" s="11"/>
      <c r="H401" s="11">
        <f>(data!B401/data!B400)-1</f>
        <v>-7.700770077007757E-3</v>
      </c>
      <c r="I401" s="11">
        <f t="shared" si="126"/>
        <v>0</v>
      </c>
      <c r="J401" s="11">
        <f t="shared" si="127"/>
        <v>7.700770077007757E-3</v>
      </c>
      <c r="K401" s="11">
        <f ca="1">IF(ROW(data!B401)&gt;rsi+1,100-100/(1+AVERAGE(OFFSET(I401,0,0,-rsi,1))/AVERAGE(OFFSET(J401,0,0,-rsi,1))),"")</f>
        <v>45.275661962298585</v>
      </c>
      <c r="L401" s="11"/>
      <c r="M401" s="11">
        <f t="shared" si="128"/>
        <v>0.99229922992299224</v>
      </c>
      <c r="N401" s="11">
        <f t="shared" ca="1" si="129"/>
        <v>0.97198275862068984</v>
      </c>
      <c r="S401" s="13" t="str">
        <f ca="1">pricein</f>
        <v/>
      </c>
      <c r="T401" s="13" t="str">
        <f ca="1">priceout</f>
        <v/>
      </c>
      <c r="U401" s="16" t="str">
        <f t="shared" ca="1" si="130"/>
        <v/>
      </c>
      <c r="V401" s="16" t="str">
        <f t="shared" ca="1" si="137"/>
        <v/>
      </c>
      <c r="W401" s="16" t="str">
        <f t="shared" ca="1" si="138"/>
        <v/>
      </c>
      <c r="X401" s="16">
        <f t="shared" ca="1" si="139"/>
        <v>0.82320858598329871</v>
      </c>
      <c r="Y401" s="16"/>
      <c r="Z401" s="13" t="str">
        <f ca="1">priceincross</f>
        <v/>
      </c>
      <c r="AA401" s="13" t="str">
        <f ca="1">priceoutcross</f>
        <v/>
      </c>
      <c r="AB401" s="13" t="str">
        <f t="shared" ca="1" si="131"/>
        <v/>
      </c>
      <c r="AC401" s="13" t="str">
        <f t="shared" ca="1" si="140"/>
        <v/>
      </c>
      <c r="AD401" s="13" t="str">
        <f t="shared" ca="1" si="141"/>
        <v/>
      </c>
      <c r="AE401" s="13">
        <f t="shared" ca="1" si="142"/>
        <v>0.90089715826225325</v>
      </c>
      <c r="AG401" s="32">
        <f ca="1">IF(ROW(data!B401)&gt;fib+1,MIN(OFFSET(data!B401,0,0,-fib,1)),"")</f>
        <v>8.81</v>
      </c>
      <c r="AH401" s="32">
        <f ca="1">IF(ROW(data!B401)&gt;fib+1,MAX(OFFSET(data!B401,0,0,-fib,1)),"")</f>
        <v>12.46</v>
      </c>
      <c r="AI401" s="32">
        <f t="shared" ca="1" si="132"/>
        <v>3.6500000000000004</v>
      </c>
      <c r="AJ401" s="31">
        <f t="shared" ca="1" si="133"/>
        <v>9.6714000000000002</v>
      </c>
      <c r="AK401" s="31">
        <f t="shared" ca="1" si="134"/>
        <v>10.2043</v>
      </c>
      <c r="AL401" s="31">
        <f t="shared" ca="1" si="135"/>
        <v>10.635000000000002</v>
      </c>
      <c r="AM401" s="31">
        <f t="shared" ca="1" si="136"/>
        <v>11.0657</v>
      </c>
      <c r="AO401" s="32">
        <f t="shared" ca="1" si="143"/>
        <v>0</v>
      </c>
      <c r="AP401" s="32">
        <f t="shared" ca="1" si="144"/>
        <v>0.21475895298823811</v>
      </c>
      <c r="AQ401" s="32">
        <f t="shared" ca="1" si="145"/>
        <v>0</v>
      </c>
      <c r="AR401" s="32">
        <f t="shared" ca="1" si="146"/>
        <v>0.11000461132423478</v>
      </c>
    </row>
    <row r="402" spans="1:44">
      <c r="A402" s="10">
        <v>37481</v>
      </c>
      <c r="B402" s="11">
        <f ca="1">IF(ROW(data!B402)&gt;singleSMA,AVERAGE(OFFSET(data!B402,0,0,-singleSMA,1)),"")</f>
        <v>10.267899999999999</v>
      </c>
      <c r="C402" s="11" t="str">
        <f ca="1">IF(ROW(data!B400)&gt;singleSMA+2,IF(SIGN(data!B401-indicators!B401)&lt;&gt;SIGN(data!B400-indicators!B400),IF(SIGN(data!B401-indicators!B401)&gt;0,"BUY","SELL"),""),"")</f>
        <v/>
      </c>
      <c r="D402" s="11">
        <f ca="1">IF(ROW(data!B402)&gt;fastSMA,AVERAGE(OFFSET(data!B402,0,0,-fastSMA,1)),"")</f>
        <v>9.116500000000002</v>
      </c>
      <c r="E402" s="11">
        <f ca="1">IF(ROW(data!B402)&gt;slowSMA,AVERAGE(OFFSET(data!B402,0,0,-slowSMA,1)),"")</f>
        <v>10.267899999999999</v>
      </c>
      <c r="F402" s="11" t="str">
        <f ca="1">IF(ROW(data!B402)&gt;MAX(fastSMA,slowSMA)+2,IF(SIGN(D401-E401)&lt;&gt;SIGN(D400-E400),IF(SIGN(D401-E401)&gt;0,"BUY","SELL"),""),"")</f>
        <v/>
      </c>
      <c r="G402" s="11"/>
      <c r="H402" s="11">
        <f>(data!B402/data!B401)-1</f>
        <v>-6.6518847006650228E-3</v>
      </c>
      <c r="I402" s="11">
        <f t="shared" si="126"/>
        <v>0</v>
      </c>
      <c r="J402" s="11">
        <f t="shared" si="127"/>
        <v>6.6518847006650228E-3</v>
      </c>
      <c r="K402" s="11">
        <f ca="1">IF(ROW(data!B402)&gt;rsi+1,100-100/(1+AVERAGE(OFFSET(I402,0,0,-rsi,1))/AVERAGE(OFFSET(J402,0,0,-rsi,1))),"")</f>
        <v>46.355385828115807</v>
      </c>
      <c r="L402" s="11"/>
      <c r="M402" s="11">
        <f t="shared" si="128"/>
        <v>0.99334811529933498</v>
      </c>
      <c r="N402" s="11">
        <f t="shared" ca="1" si="129"/>
        <v>0.97816593886462866</v>
      </c>
      <c r="S402" s="13" t="str">
        <f ca="1">pricein</f>
        <v/>
      </c>
      <c r="T402" s="13" t="str">
        <f ca="1">priceout</f>
        <v/>
      </c>
      <c r="U402" s="16" t="str">
        <f t="shared" ca="1" si="130"/>
        <v/>
      </c>
      <c r="V402" s="16" t="str">
        <f t="shared" ca="1" si="137"/>
        <v/>
      </c>
      <c r="W402" s="16" t="str">
        <f t="shared" ca="1" si="138"/>
        <v/>
      </c>
      <c r="X402" s="16">
        <f t="shared" ca="1" si="139"/>
        <v>0.82320858598329871</v>
      </c>
      <c r="Y402" s="16"/>
      <c r="Z402" s="13" t="str">
        <f ca="1">priceincross</f>
        <v/>
      </c>
      <c r="AA402" s="13" t="str">
        <f ca="1">priceoutcross</f>
        <v/>
      </c>
      <c r="AB402" s="13" t="str">
        <f t="shared" ca="1" si="131"/>
        <v/>
      </c>
      <c r="AC402" s="13" t="str">
        <f t="shared" ca="1" si="140"/>
        <v/>
      </c>
      <c r="AD402" s="13" t="str">
        <f t="shared" ca="1" si="141"/>
        <v/>
      </c>
      <c r="AE402" s="13">
        <f t="shared" ca="1" si="142"/>
        <v>0.90089715826225325</v>
      </c>
      <c r="AG402" s="32">
        <f ca="1">IF(ROW(data!B402)&gt;fib+1,MIN(OFFSET(data!B402,0,0,-fib,1)),"")</f>
        <v>8.81</v>
      </c>
      <c r="AH402" s="32">
        <f ca="1">IF(ROW(data!B402)&gt;fib+1,MAX(OFFSET(data!B402,0,0,-fib,1)),"")</f>
        <v>12.46</v>
      </c>
      <c r="AI402" s="32">
        <f t="shared" ca="1" si="132"/>
        <v>3.6500000000000004</v>
      </c>
      <c r="AJ402" s="31">
        <f t="shared" ca="1" si="133"/>
        <v>9.6714000000000002</v>
      </c>
      <c r="AK402" s="31">
        <f t="shared" ca="1" si="134"/>
        <v>10.2043</v>
      </c>
      <c r="AL402" s="31">
        <f t="shared" ca="1" si="135"/>
        <v>10.635000000000002</v>
      </c>
      <c r="AM402" s="31">
        <f t="shared" ca="1" si="136"/>
        <v>11.0657</v>
      </c>
      <c r="AO402" s="32">
        <f t="shared" ca="1" si="143"/>
        <v>0</v>
      </c>
      <c r="AP402" s="32">
        <f t="shared" ca="1" si="144"/>
        <v>0.21475895298823811</v>
      </c>
      <c r="AQ402" s="32">
        <f t="shared" ca="1" si="145"/>
        <v>0</v>
      </c>
      <c r="AR402" s="32">
        <f t="shared" ca="1" si="146"/>
        <v>0.11000461132423478</v>
      </c>
    </row>
    <row r="403" spans="1:44">
      <c r="A403" s="10">
        <v>37482</v>
      </c>
      <c r="B403" s="11">
        <f ca="1">IF(ROW(data!B403)&gt;singleSMA,AVERAGE(OFFSET(data!B403,0,0,-singleSMA,1)),"")</f>
        <v>10.2338</v>
      </c>
      <c r="C403" s="11" t="str">
        <f ca="1">IF(ROW(data!B401)&gt;singleSMA+2,IF(SIGN(data!B402-indicators!B402)&lt;&gt;SIGN(data!B401-indicators!B401),IF(SIGN(data!B402-indicators!B402)&gt;0,"BUY","SELL"),""),"")</f>
        <v/>
      </c>
      <c r="D403" s="11">
        <f ca="1">IF(ROW(data!B403)&gt;fastSMA,AVERAGE(OFFSET(data!B403,0,0,-fastSMA,1)),"")</f>
        <v>9.1065000000000005</v>
      </c>
      <c r="E403" s="11">
        <f ca="1">IF(ROW(data!B403)&gt;slowSMA,AVERAGE(OFFSET(data!B403,0,0,-slowSMA,1)),"")</f>
        <v>10.2338</v>
      </c>
      <c r="F403" s="11" t="str">
        <f ca="1">IF(ROW(data!B403)&gt;MAX(fastSMA,slowSMA)+2,IF(SIGN(D402-E402)&lt;&gt;SIGN(D401-E401),IF(SIGN(D402-E402)&gt;0,"BUY","SELL"),""),"")</f>
        <v/>
      </c>
      <c r="G403" s="11"/>
      <c r="H403" s="11">
        <f>(data!B403/data!B402)-1</f>
        <v>7.812499999999778E-3</v>
      </c>
      <c r="I403" s="11">
        <f t="shared" si="126"/>
        <v>7.812499999999778E-3</v>
      </c>
      <c r="J403" s="11">
        <f t="shared" si="127"/>
        <v>0</v>
      </c>
      <c r="K403" s="11">
        <f ca="1">IF(ROW(data!B403)&gt;rsi+1,100-100/(1+AVERAGE(OFFSET(I403,0,0,-rsi,1))/AVERAGE(OFFSET(J403,0,0,-rsi,1))),"")</f>
        <v>46.390116762149148</v>
      </c>
      <c r="L403" s="11"/>
      <c r="M403" s="11">
        <f t="shared" si="128"/>
        <v>1.0078124999999998</v>
      </c>
      <c r="N403" s="11">
        <f t="shared" ca="1" si="129"/>
        <v>0.9783315276273018</v>
      </c>
      <c r="S403" s="13" t="str">
        <f ca="1">pricein</f>
        <v/>
      </c>
      <c r="T403" s="13" t="str">
        <f ca="1">priceout</f>
        <v/>
      </c>
      <c r="U403" s="16" t="str">
        <f t="shared" ca="1" si="130"/>
        <v/>
      </c>
      <c r="V403" s="16" t="str">
        <f t="shared" ca="1" si="137"/>
        <v/>
      </c>
      <c r="W403" s="16" t="str">
        <f t="shared" ca="1" si="138"/>
        <v/>
      </c>
      <c r="X403" s="16">
        <f t="shared" ca="1" si="139"/>
        <v>0.82320858598329871</v>
      </c>
      <c r="Y403" s="16"/>
      <c r="Z403" s="13" t="str">
        <f ca="1">priceincross</f>
        <v/>
      </c>
      <c r="AA403" s="13" t="str">
        <f ca="1">priceoutcross</f>
        <v/>
      </c>
      <c r="AB403" s="13" t="str">
        <f t="shared" ca="1" si="131"/>
        <v/>
      </c>
      <c r="AC403" s="13" t="str">
        <f t="shared" ca="1" si="140"/>
        <v/>
      </c>
      <c r="AD403" s="13" t="str">
        <f t="shared" ca="1" si="141"/>
        <v/>
      </c>
      <c r="AE403" s="13">
        <f t="shared" ca="1" si="142"/>
        <v>0.90089715826225325</v>
      </c>
      <c r="AG403" s="32">
        <f ca="1">IF(ROW(data!B403)&gt;fib+1,MIN(OFFSET(data!B403,0,0,-fib,1)),"")</f>
        <v>8.81</v>
      </c>
      <c r="AH403" s="32">
        <f ca="1">IF(ROW(data!B403)&gt;fib+1,MAX(OFFSET(data!B403,0,0,-fib,1)),"")</f>
        <v>12.46</v>
      </c>
      <c r="AI403" s="32">
        <f t="shared" ca="1" si="132"/>
        <v>3.6500000000000004</v>
      </c>
      <c r="AJ403" s="31">
        <f t="shared" ca="1" si="133"/>
        <v>9.6714000000000002</v>
      </c>
      <c r="AK403" s="31">
        <f t="shared" ca="1" si="134"/>
        <v>10.2043</v>
      </c>
      <c r="AL403" s="31">
        <f t="shared" ca="1" si="135"/>
        <v>10.635000000000002</v>
      </c>
      <c r="AM403" s="31">
        <f t="shared" ca="1" si="136"/>
        <v>11.0657</v>
      </c>
      <c r="AO403" s="32">
        <f t="shared" ca="1" si="143"/>
        <v>0</v>
      </c>
      <c r="AP403" s="32">
        <f t="shared" ca="1" si="144"/>
        <v>0.21475895298823811</v>
      </c>
      <c r="AQ403" s="32">
        <f t="shared" ca="1" si="145"/>
        <v>0</v>
      </c>
      <c r="AR403" s="32">
        <f t="shared" ca="1" si="146"/>
        <v>0.11000461132423478</v>
      </c>
    </row>
    <row r="404" spans="1:44">
      <c r="A404" s="10">
        <v>37484</v>
      </c>
      <c r="B404" s="11">
        <f ca="1">IF(ROW(data!B404)&gt;singleSMA,AVERAGE(OFFSET(data!B404,0,0,-singleSMA,1)),"")</f>
        <v>10.200800000000001</v>
      </c>
      <c r="C404" s="11" t="str">
        <f ca="1">IF(ROW(data!B402)&gt;singleSMA+2,IF(SIGN(data!B403-indicators!B403)&lt;&gt;SIGN(data!B402-indicators!B402),IF(SIGN(data!B403-indicators!B403)&gt;0,"BUY","SELL"),""),"")</f>
        <v/>
      </c>
      <c r="D404" s="11">
        <f ca="1">IF(ROW(data!B404)&gt;fastSMA,AVERAGE(OFFSET(data!B404,0,0,-fastSMA,1)),"")</f>
        <v>9.0945</v>
      </c>
      <c r="E404" s="11">
        <f ca="1">IF(ROW(data!B404)&gt;slowSMA,AVERAGE(OFFSET(data!B404,0,0,-slowSMA,1)),"")</f>
        <v>10.200800000000001</v>
      </c>
      <c r="F404" s="11" t="str">
        <f ca="1">IF(ROW(data!B404)&gt;MAX(fastSMA,slowSMA)+2,IF(SIGN(D403-E403)&lt;&gt;SIGN(D402-E402),IF(SIGN(D403-E403)&gt;0,"BUY","SELL"),""),"")</f>
        <v/>
      </c>
      <c r="G404" s="11"/>
      <c r="H404" s="11">
        <f>(data!B404/data!B403)-1</f>
        <v>1.439645625692143E-2</v>
      </c>
      <c r="I404" s="11">
        <f t="shared" si="126"/>
        <v>1.439645625692143E-2</v>
      </c>
      <c r="J404" s="11">
        <f t="shared" si="127"/>
        <v>0</v>
      </c>
      <c r="K404" s="11">
        <f ca="1">IF(ROW(data!B404)&gt;rsi+1,100-100/(1+AVERAGE(OFFSET(I404,0,0,-rsi,1))/AVERAGE(OFFSET(J404,0,0,-rsi,1))),"")</f>
        <v>45.559108052999768</v>
      </c>
      <c r="L404" s="11"/>
      <c r="M404" s="11">
        <f t="shared" si="128"/>
        <v>1.0143964562569214</v>
      </c>
      <c r="N404" s="11">
        <f t="shared" ca="1" si="129"/>
        <v>0.97446808510638283</v>
      </c>
      <c r="S404" s="13" t="str">
        <f ca="1">pricein</f>
        <v/>
      </c>
      <c r="T404" s="13" t="str">
        <f ca="1">priceout</f>
        <v/>
      </c>
      <c r="U404" s="16" t="str">
        <f t="shared" ca="1" si="130"/>
        <v/>
      </c>
      <c r="V404" s="16" t="str">
        <f t="shared" ca="1" si="137"/>
        <v/>
      </c>
      <c r="W404" s="16" t="str">
        <f t="shared" ca="1" si="138"/>
        <v/>
      </c>
      <c r="X404" s="16">
        <f t="shared" ca="1" si="139"/>
        <v>0.82320858598329871</v>
      </c>
      <c r="Y404" s="16"/>
      <c r="Z404" s="13" t="str">
        <f ca="1">priceincross</f>
        <v/>
      </c>
      <c r="AA404" s="13" t="str">
        <f ca="1">priceoutcross</f>
        <v/>
      </c>
      <c r="AB404" s="13" t="str">
        <f t="shared" ca="1" si="131"/>
        <v/>
      </c>
      <c r="AC404" s="13" t="str">
        <f t="shared" ca="1" si="140"/>
        <v/>
      </c>
      <c r="AD404" s="13" t="str">
        <f t="shared" ca="1" si="141"/>
        <v/>
      </c>
      <c r="AE404" s="13">
        <f t="shared" ca="1" si="142"/>
        <v>0.90089715826225325</v>
      </c>
      <c r="AG404" s="32">
        <f ca="1">IF(ROW(data!B404)&gt;fib+1,MIN(OFFSET(data!B404,0,0,-fib,1)),"")</f>
        <v>8.81</v>
      </c>
      <c r="AH404" s="32">
        <f ca="1">IF(ROW(data!B404)&gt;fib+1,MAX(OFFSET(data!B404,0,0,-fib,1)),"")</f>
        <v>12.17</v>
      </c>
      <c r="AI404" s="32">
        <f t="shared" ca="1" si="132"/>
        <v>3.3599999999999994</v>
      </c>
      <c r="AJ404" s="31">
        <f t="shared" ca="1" si="133"/>
        <v>9.6029599999999995</v>
      </c>
      <c r="AK404" s="31">
        <f t="shared" ca="1" si="134"/>
        <v>10.09352</v>
      </c>
      <c r="AL404" s="31">
        <f t="shared" ca="1" si="135"/>
        <v>10.49</v>
      </c>
      <c r="AM404" s="31">
        <f t="shared" ca="1" si="136"/>
        <v>10.886480000000001</v>
      </c>
      <c r="AO404" s="32">
        <f t="shared" ca="1" si="143"/>
        <v>0</v>
      </c>
      <c r="AP404" s="32">
        <f t="shared" ca="1" si="144"/>
        <v>0.21475895298823811</v>
      </c>
      <c r="AQ404" s="32">
        <f t="shared" ca="1" si="145"/>
        <v>0</v>
      </c>
      <c r="AR404" s="32">
        <f t="shared" ca="1" si="146"/>
        <v>0.11000461132423478</v>
      </c>
    </row>
    <row r="405" spans="1:44">
      <c r="A405" s="10">
        <v>37487</v>
      </c>
      <c r="B405" s="11">
        <f ca="1">IF(ROW(data!B405)&gt;singleSMA,AVERAGE(OFFSET(data!B405,0,0,-singleSMA,1)),"")</f>
        <v>10.171000000000001</v>
      </c>
      <c r="C405" s="11" t="str">
        <f ca="1">IF(ROW(data!B403)&gt;singleSMA+2,IF(SIGN(data!B404-indicators!B404)&lt;&gt;SIGN(data!B403-indicators!B403),IF(SIGN(data!B404-indicators!B404)&gt;0,"BUY","SELL"),""),"")</f>
        <v/>
      </c>
      <c r="D405" s="11">
        <f ca="1">IF(ROW(data!B405)&gt;fastSMA,AVERAGE(OFFSET(data!B405,0,0,-fastSMA,1)),"")</f>
        <v>9.089500000000001</v>
      </c>
      <c r="E405" s="11">
        <f ca="1">IF(ROW(data!B405)&gt;slowSMA,AVERAGE(OFFSET(data!B405,0,0,-slowSMA,1)),"")</f>
        <v>10.171000000000001</v>
      </c>
      <c r="F405" s="11" t="str">
        <f ca="1">IF(ROW(data!B405)&gt;MAX(fastSMA,slowSMA)+2,IF(SIGN(D404-E404)&lt;&gt;SIGN(D403-E403),IF(SIGN(D404-E404)&gt;0,"BUY","SELL"),""),"")</f>
        <v/>
      </c>
      <c r="G405" s="11"/>
      <c r="H405" s="11">
        <f>(data!B405/data!B404)-1</f>
        <v>3.2751091703056012E-3</v>
      </c>
      <c r="I405" s="11">
        <f t="shared" si="126"/>
        <v>3.2751091703056012E-3</v>
      </c>
      <c r="J405" s="11">
        <f t="shared" si="127"/>
        <v>0</v>
      </c>
      <c r="K405" s="11">
        <f ca="1">IF(ROW(data!B405)&gt;rsi+1,100-100/(1+AVERAGE(OFFSET(I405,0,0,-rsi,1))/AVERAGE(OFFSET(J405,0,0,-rsi,1))),"")</f>
        <v>48.393263202795197</v>
      </c>
      <c r="L405" s="11"/>
      <c r="M405" s="11">
        <f t="shared" si="128"/>
        <v>1.0032751091703056</v>
      </c>
      <c r="N405" s="11">
        <f t="shared" ca="1" si="129"/>
        <v>0.98923573735199133</v>
      </c>
      <c r="S405" s="13" t="str">
        <f ca="1">pricein</f>
        <v/>
      </c>
      <c r="T405" s="13" t="str">
        <f ca="1">priceout</f>
        <v/>
      </c>
      <c r="U405" s="16" t="str">
        <f t="shared" ca="1" si="130"/>
        <v/>
      </c>
      <c r="V405" s="16" t="str">
        <f t="shared" ca="1" si="137"/>
        <v/>
      </c>
      <c r="W405" s="16" t="str">
        <f t="shared" ca="1" si="138"/>
        <v/>
      </c>
      <c r="X405" s="16">
        <f t="shared" ca="1" si="139"/>
        <v>0.82320858598329871</v>
      </c>
      <c r="Y405" s="16"/>
      <c r="Z405" s="13" t="str">
        <f ca="1">priceincross</f>
        <v/>
      </c>
      <c r="AA405" s="13" t="str">
        <f ca="1">priceoutcross</f>
        <v/>
      </c>
      <c r="AB405" s="13" t="str">
        <f t="shared" ca="1" si="131"/>
        <v/>
      </c>
      <c r="AC405" s="13" t="str">
        <f t="shared" ca="1" si="140"/>
        <v/>
      </c>
      <c r="AD405" s="13" t="str">
        <f t="shared" ca="1" si="141"/>
        <v/>
      </c>
      <c r="AE405" s="13">
        <f t="shared" ca="1" si="142"/>
        <v>0.90089715826225325</v>
      </c>
      <c r="AG405" s="32">
        <f ca="1">IF(ROW(data!B405)&gt;fib+1,MIN(OFFSET(data!B405,0,0,-fib,1)),"")</f>
        <v>8.81</v>
      </c>
      <c r="AH405" s="32">
        <f ca="1">IF(ROW(data!B405)&gt;fib+1,MAX(OFFSET(data!B405,0,0,-fib,1)),"")</f>
        <v>11.89</v>
      </c>
      <c r="AI405" s="32">
        <f t="shared" ca="1" si="132"/>
        <v>3.08</v>
      </c>
      <c r="AJ405" s="31">
        <f t="shared" ca="1" si="133"/>
        <v>9.53688</v>
      </c>
      <c r="AK405" s="31">
        <f t="shared" ca="1" si="134"/>
        <v>9.9865600000000008</v>
      </c>
      <c r="AL405" s="31">
        <f t="shared" ca="1" si="135"/>
        <v>10.350000000000001</v>
      </c>
      <c r="AM405" s="31">
        <f t="shared" ca="1" si="136"/>
        <v>10.71344</v>
      </c>
      <c r="AO405" s="32">
        <f t="shared" ca="1" si="143"/>
        <v>0</v>
      </c>
      <c r="AP405" s="32">
        <f t="shared" ca="1" si="144"/>
        <v>0.21475895298823811</v>
      </c>
      <c r="AQ405" s="32">
        <f t="shared" ca="1" si="145"/>
        <v>0</v>
      </c>
      <c r="AR405" s="32">
        <f t="shared" ca="1" si="146"/>
        <v>0.11000461132423478</v>
      </c>
    </row>
    <row r="406" spans="1:44">
      <c r="A406" s="10">
        <v>37488</v>
      </c>
      <c r="B406" s="11">
        <f ca="1">IF(ROW(data!B406)&gt;singleSMA,AVERAGE(OFFSET(data!B406,0,0,-singleSMA,1)),"")</f>
        <v>10.144800000000002</v>
      </c>
      <c r="C406" s="11" t="str">
        <f ca="1">IF(ROW(data!B404)&gt;singleSMA+2,IF(SIGN(data!B405-indicators!B405)&lt;&gt;SIGN(data!B404-indicators!B404),IF(SIGN(data!B405-indicators!B405)&gt;0,"BUY","SELL"),""),"")</f>
        <v/>
      </c>
      <c r="D406" s="11">
        <f ca="1">IF(ROW(data!B406)&gt;fastSMA,AVERAGE(OFFSET(data!B406,0,0,-fastSMA,1)),"")</f>
        <v>9.1015000000000015</v>
      </c>
      <c r="E406" s="11">
        <f ca="1">IF(ROW(data!B406)&gt;slowSMA,AVERAGE(OFFSET(data!B406,0,0,-slowSMA,1)),"")</f>
        <v>10.144800000000002</v>
      </c>
      <c r="F406" s="11" t="str">
        <f ca="1">IF(ROW(data!B406)&gt;MAX(fastSMA,slowSMA)+2,IF(SIGN(D405-E405)&lt;&gt;SIGN(D404-E404),IF(SIGN(D405-E405)&gt;0,"BUY","SELL"),""),"")</f>
        <v/>
      </c>
      <c r="G406" s="11"/>
      <c r="H406" s="11">
        <f>(data!B406/data!B405)-1</f>
        <v>8.705114254624613E-3</v>
      </c>
      <c r="I406" s="11">
        <f t="shared" si="126"/>
        <v>8.705114254624613E-3</v>
      </c>
      <c r="J406" s="11">
        <f t="shared" si="127"/>
        <v>0</v>
      </c>
      <c r="K406" s="11">
        <f ca="1">IF(ROW(data!B406)&gt;rsi+1,100-100/(1+AVERAGE(OFFSET(I406,0,0,-rsi,1))/AVERAGE(OFFSET(J406,0,0,-rsi,1))),"")</f>
        <v>56.176210197780101</v>
      </c>
      <c r="L406" s="11"/>
      <c r="M406" s="11">
        <f t="shared" si="128"/>
        <v>1.0087051142546246</v>
      </c>
      <c r="N406" s="11">
        <f t="shared" ca="1" si="129"/>
        <v>1.0265780730897012</v>
      </c>
      <c r="S406" s="13" t="str">
        <f ca="1">pricein</f>
        <v/>
      </c>
      <c r="T406" s="13" t="str">
        <f ca="1">priceout</f>
        <v/>
      </c>
      <c r="U406" s="16" t="str">
        <f t="shared" ca="1" si="130"/>
        <v/>
      </c>
      <c r="V406" s="16" t="str">
        <f t="shared" ca="1" si="137"/>
        <v/>
      </c>
      <c r="W406" s="16" t="str">
        <f t="shared" ca="1" si="138"/>
        <v/>
      </c>
      <c r="X406" s="16">
        <f t="shared" ca="1" si="139"/>
        <v>0.82320858598329871</v>
      </c>
      <c r="Y406" s="16"/>
      <c r="Z406" s="13" t="str">
        <f ca="1">priceincross</f>
        <v/>
      </c>
      <c r="AA406" s="13" t="str">
        <f ca="1">priceoutcross</f>
        <v/>
      </c>
      <c r="AB406" s="13" t="str">
        <f t="shared" ca="1" si="131"/>
        <v/>
      </c>
      <c r="AC406" s="13" t="str">
        <f t="shared" ca="1" si="140"/>
        <v/>
      </c>
      <c r="AD406" s="13" t="str">
        <f t="shared" ca="1" si="141"/>
        <v/>
      </c>
      <c r="AE406" s="13">
        <f t="shared" ca="1" si="142"/>
        <v>0.90089715826225325</v>
      </c>
      <c r="AG406" s="32">
        <f ca="1">IF(ROW(data!B406)&gt;fib+1,MIN(OFFSET(data!B406,0,0,-fib,1)),"")</f>
        <v>8.81</v>
      </c>
      <c r="AH406" s="32">
        <f ca="1">IF(ROW(data!B406)&gt;fib+1,MAX(OFFSET(data!B406,0,0,-fib,1)),"")</f>
        <v>11.75</v>
      </c>
      <c r="AI406" s="32">
        <f t="shared" ca="1" si="132"/>
        <v>2.9399999999999995</v>
      </c>
      <c r="AJ406" s="31">
        <f t="shared" ca="1" si="133"/>
        <v>9.5038400000000003</v>
      </c>
      <c r="AK406" s="31">
        <f t="shared" ca="1" si="134"/>
        <v>9.9330800000000004</v>
      </c>
      <c r="AL406" s="31">
        <f t="shared" ca="1" si="135"/>
        <v>10.280000000000001</v>
      </c>
      <c r="AM406" s="31">
        <f t="shared" ca="1" si="136"/>
        <v>10.62692</v>
      </c>
      <c r="AO406" s="32">
        <f t="shared" ca="1" si="143"/>
        <v>0</v>
      </c>
      <c r="AP406" s="32">
        <f t="shared" ca="1" si="144"/>
        <v>0.21475895298823811</v>
      </c>
      <c r="AQ406" s="32">
        <f t="shared" ca="1" si="145"/>
        <v>0</v>
      </c>
      <c r="AR406" s="32">
        <f t="shared" ca="1" si="146"/>
        <v>0.11000461132423478</v>
      </c>
    </row>
    <row r="407" spans="1:44">
      <c r="A407" s="10">
        <v>37489</v>
      </c>
      <c r="B407" s="11">
        <f ca="1">IF(ROW(data!B407)&gt;singleSMA,AVERAGE(OFFSET(data!B407,0,0,-singleSMA,1)),"")</f>
        <v>10.125</v>
      </c>
      <c r="C407" s="11" t="str">
        <f ca="1">IF(ROW(data!B405)&gt;singleSMA+2,IF(SIGN(data!B406-indicators!B406)&lt;&gt;SIGN(data!B405-indicators!B405),IF(SIGN(data!B406-indicators!B406)&gt;0,"BUY","SELL"),""),"")</f>
        <v/>
      </c>
      <c r="D407" s="11">
        <f ca="1">IF(ROW(data!B407)&gt;fastSMA,AVERAGE(OFFSET(data!B407,0,0,-fastSMA,1)),"")</f>
        <v>9.1385000000000005</v>
      </c>
      <c r="E407" s="11">
        <f ca="1">IF(ROW(data!B407)&gt;slowSMA,AVERAGE(OFFSET(data!B407,0,0,-slowSMA,1)),"")</f>
        <v>10.125</v>
      </c>
      <c r="F407" s="11" t="str">
        <f ca="1">IF(ROW(data!B407)&gt;MAX(fastSMA,slowSMA)+2,IF(SIGN(D406-E406)&lt;&gt;SIGN(D405-E405),IF(SIGN(D406-E406)&gt;0,"BUY","SELL"),""),"")</f>
        <v/>
      </c>
      <c r="G407" s="11"/>
      <c r="H407" s="11">
        <f>(data!B407/data!B406)-1</f>
        <v>5.3937432578209377E-2</v>
      </c>
      <c r="I407" s="11">
        <f t="shared" si="126"/>
        <v>5.3937432578209377E-2</v>
      </c>
      <c r="J407" s="11">
        <f t="shared" si="127"/>
        <v>0</v>
      </c>
      <c r="K407" s="11">
        <f ca="1">IF(ROW(data!B407)&gt;rsi+1,100-100/(1+AVERAGE(OFFSET(I407,0,0,-rsi,1))/AVERAGE(OFFSET(J407,0,0,-rsi,1))),"")</f>
        <v>64.450344655398197</v>
      </c>
      <c r="L407" s="11"/>
      <c r="M407" s="11">
        <f t="shared" si="128"/>
        <v>1.0539374325782094</v>
      </c>
      <c r="N407" s="11">
        <f t="shared" ca="1" si="129"/>
        <v>1.081949058693245</v>
      </c>
      <c r="S407" s="13" t="str">
        <f ca="1">pricein</f>
        <v/>
      </c>
      <c r="T407" s="13" t="str">
        <f ca="1">priceout</f>
        <v/>
      </c>
      <c r="U407" s="16" t="str">
        <f t="shared" ca="1" si="130"/>
        <v/>
      </c>
      <c r="V407" s="16" t="str">
        <f t="shared" ca="1" si="137"/>
        <v/>
      </c>
      <c r="W407" s="16" t="str">
        <f t="shared" ca="1" si="138"/>
        <v/>
      </c>
      <c r="X407" s="16">
        <f t="shared" ca="1" si="139"/>
        <v>0.82320858598329871</v>
      </c>
      <c r="Y407" s="16"/>
      <c r="Z407" s="13" t="str">
        <f ca="1">priceincross</f>
        <v/>
      </c>
      <c r="AA407" s="13" t="str">
        <f ca="1">priceoutcross</f>
        <v/>
      </c>
      <c r="AB407" s="13" t="str">
        <f t="shared" ca="1" si="131"/>
        <v/>
      </c>
      <c r="AC407" s="13" t="str">
        <f t="shared" ca="1" si="140"/>
        <v/>
      </c>
      <c r="AD407" s="13" t="str">
        <f t="shared" ca="1" si="141"/>
        <v/>
      </c>
      <c r="AE407" s="13">
        <f t="shared" ca="1" si="142"/>
        <v>0.90089715826225325</v>
      </c>
      <c r="AG407" s="32">
        <f ca="1">IF(ROW(data!B407)&gt;fib+1,MIN(OFFSET(data!B407,0,0,-fib,1)),"")</f>
        <v>8.81</v>
      </c>
      <c r="AH407" s="32">
        <f ca="1">IF(ROW(data!B407)&gt;fib+1,MAX(OFFSET(data!B407,0,0,-fib,1)),"")</f>
        <v>11.61</v>
      </c>
      <c r="AI407" s="32">
        <f t="shared" ca="1" si="132"/>
        <v>2.7999999999999989</v>
      </c>
      <c r="AJ407" s="31">
        <f t="shared" ca="1" si="133"/>
        <v>9.4708000000000006</v>
      </c>
      <c r="AK407" s="31">
        <f t="shared" ca="1" si="134"/>
        <v>9.8795999999999999</v>
      </c>
      <c r="AL407" s="31">
        <f t="shared" ca="1" si="135"/>
        <v>10.210000000000001</v>
      </c>
      <c r="AM407" s="31">
        <f t="shared" ca="1" si="136"/>
        <v>10.5404</v>
      </c>
      <c r="AO407" s="32">
        <f t="shared" ca="1" si="143"/>
        <v>0</v>
      </c>
      <c r="AP407" s="32">
        <f t="shared" ca="1" si="144"/>
        <v>0.21475895298823811</v>
      </c>
      <c r="AQ407" s="32">
        <f t="shared" ca="1" si="145"/>
        <v>0</v>
      </c>
      <c r="AR407" s="32">
        <f t="shared" ca="1" si="146"/>
        <v>0.11000461132423478</v>
      </c>
    </row>
    <row r="408" spans="1:44">
      <c r="A408" s="10">
        <v>37490</v>
      </c>
      <c r="B408" s="11">
        <f ca="1">IF(ROW(data!B408)&gt;singleSMA,AVERAGE(OFFSET(data!B408,0,0,-singleSMA,1)),"")</f>
        <v>10.106300000000001</v>
      </c>
      <c r="C408" s="11" t="str">
        <f ca="1">IF(ROW(data!B406)&gt;singleSMA+2,IF(SIGN(data!B407-indicators!B407)&lt;&gt;SIGN(data!B406-indicators!B406),IF(SIGN(data!B407-indicators!B407)&gt;0,"BUY","SELL"),""),"")</f>
        <v/>
      </c>
      <c r="D408" s="11">
        <f ca="1">IF(ROW(data!B408)&gt;fastSMA,AVERAGE(OFFSET(data!B408,0,0,-fastSMA,1)),"")</f>
        <v>9.1844999999999999</v>
      </c>
      <c r="E408" s="11">
        <f ca="1">IF(ROW(data!B408)&gt;slowSMA,AVERAGE(OFFSET(data!B408,0,0,-slowSMA,1)),"")</f>
        <v>10.106300000000001</v>
      </c>
      <c r="F408" s="11" t="str">
        <f ca="1">IF(ROW(data!B408)&gt;MAX(fastSMA,slowSMA)+2,IF(SIGN(D407-E407)&lt;&gt;SIGN(D406-E406),IF(SIGN(D407-E407)&gt;0,"BUY","SELL"),""),"")</f>
        <v/>
      </c>
      <c r="G408" s="11"/>
      <c r="H408" s="11">
        <f>(data!B408/data!B407)-1</f>
        <v>-4.0941658137153558E-3</v>
      </c>
      <c r="I408" s="11">
        <f t="shared" si="126"/>
        <v>0</v>
      </c>
      <c r="J408" s="11">
        <f t="shared" si="127"/>
        <v>4.0941658137153558E-3</v>
      </c>
      <c r="K408" s="11">
        <f ca="1">IF(ROW(data!B408)&gt;rsi+1,100-100/(1+AVERAGE(OFFSET(I408,0,0,-rsi,1))/AVERAGE(OFFSET(J408,0,0,-rsi,1))),"")</f>
        <v>69.372355783758906</v>
      </c>
      <c r="L408" s="11"/>
      <c r="M408" s="11">
        <f t="shared" si="128"/>
        <v>0.99590583418628464</v>
      </c>
      <c r="N408" s="11">
        <f t="shared" ca="1" si="129"/>
        <v>1.1044267877412028</v>
      </c>
      <c r="S408" s="13" t="str">
        <f ca="1">pricein</f>
        <v/>
      </c>
      <c r="T408" s="13" t="str">
        <f ca="1">priceout</f>
        <v/>
      </c>
      <c r="U408" s="16" t="str">
        <f t="shared" ca="1" si="130"/>
        <v/>
      </c>
      <c r="V408" s="16" t="str">
        <f t="shared" ca="1" si="137"/>
        <v/>
      </c>
      <c r="W408" s="16" t="str">
        <f t="shared" ca="1" si="138"/>
        <v/>
      </c>
      <c r="X408" s="16">
        <f t="shared" ca="1" si="139"/>
        <v>0.82320858598329871</v>
      </c>
      <c r="Y408" s="16"/>
      <c r="Z408" s="13" t="str">
        <f ca="1">priceincross</f>
        <v/>
      </c>
      <c r="AA408" s="13" t="str">
        <f ca="1">priceoutcross</f>
        <v/>
      </c>
      <c r="AB408" s="13" t="str">
        <f t="shared" ca="1" si="131"/>
        <v/>
      </c>
      <c r="AC408" s="13" t="str">
        <f t="shared" ca="1" si="140"/>
        <v/>
      </c>
      <c r="AD408" s="13" t="str">
        <f t="shared" ca="1" si="141"/>
        <v/>
      </c>
      <c r="AE408" s="13">
        <f t="shared" ca="1" si="142"/>
        <v>0.90089715826225325</v>
      </c>
      <c r="AG408" s="32">
        <f ca="1">IF(ROW(data!B408)&gt;fib+1,MIN(OFFSET(data!B408,0,0,-fib,1)),"")</f>
        <v>8.81</v>
      </c>
      <c r="AH408" s="32">
        <f ca="1">IF(ROW(data!B408)&gt;fib+1,MAX(OFFSET(data!B408,0,0,-fib,1)),"")</f>
        <v>11.61</v>
      </c>
      <c r="AI408" s="32">
        <f t="shared" ca="1" si="132"/>
        <v>2.7999999999999989</v>
      </c>
      <c r="AJ408" s="31">
        <f t="shared" ca="1" si="133"/>
        <v>9.4708000000000006</v>
      </c>
      <c r="AK408" s="31">
        <f t="shared" ca="1" si="134"/>
        <v>9.8795999999999999</v>
      </c>
      <c r="AL408" s="31">
        <f t="shared" ca="1" si="135"/>
        <v>10.210000000000001</v>
      </c>
      <c r="AM408" s="31">
        <f t="shared" ca="1" si="136"/>
        <v>10.5404</v>
      </c>
      <c r="AO408" s="32">
        <f t="shared" ca="1" si="143"/>
        <v>0</v>
      </c>
      <c r="AP408" s="32">
        <f t="shared" ca="1" si="144"/>
        <v>0.21475895298823811</v>
      </c>
      <c r="AQ408" s="32">
        <f t="shared" ca="1" si="145"/>
        <v>0</v>
      </c>
      <c r="AR408" s="32">
        <f t="shared" ca="1" si="146"/>
        <v>0.11000461132423478</v>
      </c>
    </row>
    <row r="409" spans="1:44">
      <c r="A409" s="10">
        <v>37491</v>
      </c>
      <c r="B409" s="11">
        <f ca="1">IF(ROW(data!B409)&gt;singleSMA,AVERAGE(OFFSET(data!B409,0,0,-singleSMA,1)),"")</f>
        <v>10.0885</v>
      </c>
      <c r="C409" s="11" t="str">
        <f ca="1">IF(ROW(data!B407)&gt;singleSMA+2,IF(SIGN(data!B408-indicators!B408)&lt;&gt;SIGN(data!B407-indicators!B407),IF(SIGN(data!B408-indicators!B408)&gt;0,"BUY","SELL"),""),"")</f>
        <v/>
      </c>
      <c r="D409" s="11">
        <f ca="1">IF(ROW(data!B409)&gt;fastSMA,AVERAGE(OFFSET(data!B409,0,0,-fastSMA,1)),"")</f>
        <v>9.2125000000000021</v>
      </c>
      <c r="E409" s="11">
        <f ca="1">IF(ROW(data!B409)&gt;slowSMA,AVERAGE(OFFSET(data!B409,0,0,-slowSMA,1)),"")</f>
        <v>10.0885</v>
      </c>
      <c r="F409" s="11" t="str">
        <f ca="1">IF(ROW(data!B409)&gt;MAX(fastSMA,slowSMA)+2,IF(SIGN(D408-E408)&lt;&gt;SIGN(D407-E407),IF(SIGN(D408-E408)&gt;0,"BUY","SELL"),""),"")</f>
        <v/>
      </c>
      <c r="G409" s="11"/>
      <c r="H409" s="11">
        <f>(data!B409/data!B408)-1</f>
        <v>-8.2219938335046372E-3</v>
      </c>
      <c r="I409" s="11">
        <f t="shared" si="126"/>
        <v>0</v>
      </c>
      <c r="J409" s="11">
        <f t="shared" si="127"/>
        <v>8.2219938335046372E-3</v>
      </c>
      <c r="K409" s="11">
        <f ca="1">IF(ROW(data!B409)&gt;rsi+1,100-100/(1+AVERAGE(OFFSET(I409,0,0,-rsi,1))/AVERAGE(OFFSET(J409,0,0,-rsi,1))),"")</f>
        <v>62.989090652522805</v>
      </c>
      <c r="L409" s="11"/>
      <c r="M409" s="11">
        <f t="shared" si="128"/>
        <v>0.99177800616649536</v>
      </c>
      <c r="N409" s="11">
        <f t="shared" ca="1" si="129"/>
        <v>1.0616061606160616</v>
      </c>
      <c r="S409" s="13" t="str">
        <f ca="1">pricein</f>
        <v/>
      </c>
      <c r="T409" s="13" t="str">
        <f ca="1">priceout</f>
        <v/>
      </c>
      <c r="U409" s="16" t="str">
        <f t="shared" ca="1" si="130"/>
        <v/>
      </c>
      <c r="V409" s="16" t="str">
        <f t="shared" ca="1" si="137"/>
        <v/>
      </c>
      <c r="W409" s="16" t="str">
        <f t="shared" ca="1" si="138"/>
        <v/>
      </c>
      <c r="X409" s="16">
        <f t="shared" ca="1" si="139"/>
        <v>0.82320858598329871</v>
      </c>
      <c r="Y409" s="16"/>
      <c r="Z409" s="13" t="str">
        <f ca="1">priceincross</f>
        <v/>
      </c>
      <c r="AA409" s="13" t="str">
        <f ca="1">priceoutcross</f>
        <v/>
      </c>
      <c r="AB409" s="13" t="str">
        <f t="shared" ca="1" si="131"/>
        <v/>
      </c>
      <c r="AC409" s="13" t="str">
        <f t="shared" ca="1" si="140"/>
        <v/>
      </c>
      <c r="AD409" s="13" t="str">
        <f t="shared" ca="1" si="141"/>
        <v/>
      </c>
      <c r="AE409" s="13">
        <f t="shared" ca="1" si="142"/>
        <v>0.90089715826225325</v>
      </c>
      <c r="AG409" s="32">
        <f ca="1">IF(ROW(data!B409)&gt;fib+1,MIN(OFFSET(data!B409,0,0,-fib,1)),"")</f>
        <v>8.81</v>
      </c>
      <c r="AH409" s="32">
        <f ca="1">IF(ROW(data!B409)&gt;fib+1,MAX(OFFSET(data!B409,0,0,-fib,1)),"")</f>
        <v>11.61</v>
      </c>
      <c r="AI409" s="32">
        <f t="shared" ca="1" si="132"/>
        <v>2.7999999999999989</v>
      </c>
      <c r="AJ409" s="31">
        <f t="shared" ca="1" si="133"/>
        <v>9.4708000000000006</v>
      </c>
      <c r="AK409" s="31">
        <f t="shared" ca="1" si="134"/>
        <v>9.8795999999999999</v>
      </c>
      <c r="AL409" s="31">
        <f t="shared" ca="1" si="135"/>
        <v>10.210000000000001</v>
      </c>
      <c r="AM409" s="31">
        <f t="shared" ca="1" si="136"/>
        <v>10.5404</v>
      </c>
      <c r="AO409" s="32">
        <f t="shared" ca="1" si="143"/>
        <v>0</v>
      </c>
      <c r="AP409" s="32">
        <f t="shared" ca="1" si="144"/>
        <v>0.21475895298823811</v>
      </c>
      <c r="AQ409" s="32">
        <f t="shared" ca="1" si="145"/>
        <v>0</v>
      </c>
      <c r="AR409" s="32">
        <f t="shared" ca="1" si="146"/>
        <v>0.11000461132423478</v>
      </c>
    </row>
    <row r="410" spans="1:44">
      <c r="A410" s="10">
        <v>37494</v>
      </c>
      <c r="B410" s="11">
        <f ca="1">IF(ROW(data!B410)&gt;singleSMA,AVERAGE(OFFSET(data!B410,0,0,-singleSMA,1)),"")</f>
        <v>10.072600000000001</v>
      </c>
      <c r="C410" s="11" t="str">
        <f ca="1">IF(ROW(data!B408)&gt;singleSMA+2,IF(SIGN(data!B409-indicators!B409)&lt;&gt;SIGN(data!B408-indicators!B408),IF(SIGN(data!B409-indicators!B409)&gt;0,"BUY","SELL"),""),"")</f>
        <v/>
      </c>
      <c r="D410" s="11">
        <f ca="1">IF(ROW(data!B410)&gt;fastSMA,AVERAGE(OFFSET(data!B410,0,0,-fastSMA,1)),"")</f>
        <v>9.2425000000000015</v>
      </c>
      <c r="E410" s="11">
        <f ca="1">IF(ROW(data!B410)&gt;slowSMA,AVERAGE(OFFSET(data!B410,0,0,-slowSMA,1)),"")</f>
        <v>10.072600000000001</v>
      </c>
      <c r="F410" s="11" t="str">
        <f ca="1">IF(ROW(data!B410)&gt;MAX(fastSMA,slowSMA)+2,IF(SIGN(D409-E409)&lt;&gt;SIGN(D408-E408),IF(SIGN(D409-E409)&gt;0,"BUY","SELL"),""),"")</f>
        <v/>
      </c>
      <c r="G410" s="11"/>
      <c r="H410" s="11">
        <f>(data!B410/data!B409)-1</f>
        <v>4.1450777202072242E-3</v>
      </c>
      <c r="I410" s="11">
        <f t="shared" si="126"/>
        <v>4.1450777202072242E-3</v>
      </c>
      <c r="J410" s="11">
        <f t="shared" si="127"/>
        <v>0</v>
      </c>
      <c r="K410" s="11">
        <f ca="1">IF(ROW(data!B410)&gt;rsi+1,100-100/(1+AVERAGE(OFFSET(I410,0,0,-rsi,1))/AVERAGE(OFFSET(J410,0,0,-rsi,1))),"")</f>
        <v>63.612735105185131</v>
      </c>
      <c r="L410" s="11"/>
      <c r="M410" s="11">
        <f t="shared" si="128"/>
        <v>1.0041450777202072</v>
      </c>
      <c r="N410" s="11">
        <f t="shared" ca="1" si="129"/>
        <v>1.0660066006600659</v>
      </c>
      <c r="S410" s="13" t="str">
        <f ca="1">pricein</f>
        <v/>
      </c>
      <c r="T410" s="13" t="str">
        <f ca="1">priceout</f>
        <v/>
      </c>
      <c r="U410" s="16" t="str">
        <f t="shared" ca="1" si="130"/>
        <v/>
      </c>
      <c r="V410" s="16" t="str">
        <f t="shared" ca="1" si="137"/>
        <v/>
      </c>
      <c r="W410" s="16" t="str">
        <f t="shared" ca="1" si="138"/>
        <v/>
      </c>
      <c r="X410" s="16">
        <f t="shared" ca="1" si="139"/>
        <v>0.82320858598329871</v>
      </c>
      <c r="Y410" s="16"/>
      <c r="Z410" s="13" t="str">
        <f ca="1">priceincross</f>
        <v/>
      </c>
      <c r="AA410" s="13" t="str">
        <f ca="1">priceoutcross</f>
        <v/>
      </c>
      <c r="AB410" s="13" t="str">
        <f t="shared" ca="1" si="131"/>
        <v/>
      </c>
      <c r="AC410" s="13" t="str">
        <f t="shared" ca="1" si="140"/>
        <v/>
      </c>
      <c r="AD410" s="13" t="str">
        <f t="shared" ca="1" si="141"/>
        <v/>
      </c>
      <c r="AE410" s="13">
        <f t="shared" ca="1" si="142"/>
        <v>0.90089715826225325</v>
      </c>
      <c r="AG410" s="32">
        <f ca="1">IF(ROW(data!B410)&gt;fib+1,MIN(OFFSET(data!B410,0,0,-fib,1)),"")</f>
        <v>8.81</v>
      </c>
      <c r="AH410" s="32">
        <f ca="1">IF(ROW(data!B410)&gt;fib+1,MAX(OFFSET(data!B410,0,0,-fib,1)),"")</f>
        <v>11.61</v>
      </c>
      <c r="AI410" s="32">
        <f t="shared" ca="1" si="132"/>
        <v>2.7999999999999989</v>
      </c>
      <c r="AJ410" s="31">
        <f t="shared" ca="1" si="133"/>
        <v>9.4708000000000006</v>
      </c>
      <c r="AK410" s="31">
        <f t="shared" ca="1" si="134"/>
        <v>9.8795999999999999</v>
      </c>
      <c r="AL410" s="31">
        <f t="shared" ca="1" si="135"/>
        <v>10.210000000000001</v>
      </c>
      <c r="AM410" s="31">
        <f t="shared" ca="1" si="136"/>
        <v>10.5404</v>
      </c>
      <c r="AO410" s="32">
        <f t="shared" ca="1" si="143"/>
        <v>0</v>
      </c>
      <c r="AP410" s="32">
        <f t="shared" ca="1" si="144"/>
        <v>0.21475895298823811</v>
      </c>
      <c r="AQ410" s="32">
        <f t="shared" ca="1" si="145"/>
        <v>0</v>
      </c>
      <c r="AR410" s="32">
        <f t="shared" ca="1" si="146"/>
        <v>0.11000461132423478</v>
      </c>
    </row>
    <row r="411" spans="1:44">
      <c r="A411" s="10">
        <v>37495</v>
      </c>
      <c r="B411" s="11">
        <f ca="1">IF(ROW(data!B411)&gt;singleSMA,AVERAGE(OFFSET(data!B411,0,0,-singleSMA,1)),"")</f>
        <v>10.0587</v>
      </c>
      <c r="C411" s="11" t="str">
        <f ca="1">IF(ROW(data!B409)&gt;singleSMA+2,IF(SIGN(data!B410-indicators!B410)&lt;&gt;SIGN(data!B409-indicators!B409),IF(SIGN(data!B410-indicators!B410)&gt;0,"BUY","SELL"),""),"")</f>
        <v/>
      </c>
      <c r="D411" s="11">
        <f ca="1">IF(ROW(data!B411)&gt;fastSMA,AVERAGE(OFFSET(data!B411,0,0,-fastSMA,1)),"")</f>
        <v>9.2600000000000016</v>
      </c>
      <c r="E411" s="11">
        <f ca="1">IF(ROW(data!B411)&gt;slowSMA,AVERAGE(OFFSET(data!B411,0,0,-slowSMA,1)),"")</f>
        <v>10.0587</v>
      </c>
      <c r="F411" s="11" t="str">
        <f ca="1">IF(ROW(data!B411)&gt;MAX(fastSMA,slowSMA)+2,IF(SIGN(D410-E410)&lt;&gt;SIGN(D409-E409),IF(SIGN(D410-E410)&gt;0,"BUY","SELL"),""),"")</f>
        <v/>
      </c>
      <c r="G411" s="11"/>
      <c r="H411" s="11">
        <f>(data!B411/data!B410)-1</f>
        <v>5.159958720330371E-3</v>
      </c>
      <c r="I411" s="11">
        <f t="shared" si="126"/>
        <v>5.159958720330371E-3</v>
      </c>
      <c r="J411" s="11">
        <f t="shared" si="127"/>
        <v>0</v>
      </c>
      <c r="K411" s="11">
        <f ca="1">IF(ROW(data!B411)&gt;rsi+1,100-100/(1+AVERAGE(OFFSET(I411,0,0,-rsi,1))/AVERAGE(OFFSET(J411,0,0,-rsi,1))),"")</f>
        <v>58.968509855826277</v>
      </c>
      <c r="L411" s="11"/>
      <c r="M411" s="11">
        <f t="shared" si="128"/>
        <v>1.0051599587203304</v>
      </c>
      <c r="N411" s="11">
        <f t="shared" ca="1" si="129"/>
        <v>1.0372736954206603</v>
      </c>
      <c r="S411" s="13" t="str">
        <f ca="1">pricein</f>
        <v/>
      </c>
      <c r="T411" s="13" t="str">
        <f ca="1">priceout</f>
        <v/>
      </c>
      <c r="U411" s="16" t="str">
        <f t="shared" ca="1" si="130"/>
        <v/>
      </c>
      <c r="V411" s="16" t="str">
        <f t="shared" ca="1" si="137"/>
        <v/>
      </c>
      <c r="W411" s="16" t="str">
        <f t="shared" ca="1" si="138"/>
        <v/>
      </c>
      <c r="X411" s="16">
        <f t="shared" ca="1" si="139"/>
        <v>0.82320858598329871</v>
      </c>
      <c r="Y411" s="16"/>
      <c r="Z411" s="13" t="str">
        <f ca="1">priceincross</f>
        <v/>
      </c>
      <c r="AA411" s="13" t="str">
        <f ca="1">priceoutcross</f>
        <v/>
      </c>
      <c r="AB411" s="13" t="str">
        <f t="shared" ca="1" si="131"/>
        <v/>
      </c>
      <c r="AC411" s="13" t="str">
        <f t="shared" ca="1" si="140"/>
        <v/>
      </c>
      <c r="AD411" s="13" t="str">
        <f t="shared" ca="1" si="141"/>
        <v/>
      </c>
      <c r="AE411" s="13">
        <f t="shared" ca="1" si="142"/>
        <v>0.90089715826225325</v>
      </c>
      <c r="AG411" s="32">
        <f ca="1">IF(ROW(data!B411)&gt;fib+1,MIN(OFFSET(data!B411,0,0,-fib,1)),"")</f>
        <v>8.81</v>
      </c>
      <c r="AH411" s="32">
        <f ca="1">IF(ROW(data!B411)&gt;fib+1,MAX(OFFSET(data!B411,0,0,-fib,1)),"")</f>
        <v>11.61</v>
      </c>
      <c r="AI411" s="32">
        <f t="shared" ca="1" si="132"/>
        <v>2.7999999999999989</v>
      </c>
      <c r="AJ411" s="31">
        <f t="shared" ca="1" si="133"/>
        <v>9.4708000000000006</v>
      </c>
      <c r="AK411" s="31">
        <f t="shared" ca="1" si="134"/>
        <v>9.8795999999999999</v>
      </c>
      <c r="AL411" s="31">
        <f t="shared" ca="1" si="135"/>
        <v>10.210000000000001</v>
      </c>
      <c r="AM411" s="31">
        <f t="shared" ca="1" si="136"/>
        <v>10.5404</v>
      </c>
      <c r="AO411" s="32">
        <f t="shared" ca="1" si="143"/>
        <v>0</v>
      </c>
      <c r="AP411" s="32">
        <f t="shared" ca="1" si="144"/>
        <v>0.21475895298823811</v>
      </c>
      <c r="AQ411" s="32">
        <f t="shared" ca="1" si="145"/>
        <v>0</v>
      </c>
      <c r="AR411" s="32">
        <f t="shared" ca="1" si="146"/>
        <v>0.11000461132423478</v>
      </c>
    </row>
    <row r="412" spans="1:44">
      <c r="A412" s="10">
        <v>37496</v>
      </c>
      <c r="B412" s="11">
        <f ca="1">IF(ROW(data!B412)&gt;singleSMA,AVERAGE(OFFSET(data!B412,0,0,-singleSMA,1)),"")</f>
        <v>10.049100000000003</v>
      </c>
      <c r="C412" s="11" t="str">
        <f ca="1">IF(ROW(data!B410)&gt;singleSMA+2,IF(SIGN(data!B411-indicators!B411)&lt;&gt;SIGN(data!B410-indicators!B410),IF(SIGN(data!B411-indicators!B411)&gt;0,"BUY","SELL"),""),"")</f>
        <v/>
      </c>
      <c r="D412" s="11">
        <f ca="1">IF(ROW(data!B412)&gt;fastSMA,AVERAGE(OFFSET(data!B412,0,0,-fastSMA,1)),"")</f>
        <v>9.2669999999999995</v>
      </c>
      <c r="E412" s="11">
        <f ca="1">IF(ROW(data!B412)&gt;slowSMA,AVERAGE(OFFSET(data!B412,0,0,-slowSMA,1)),"")</f>
        <v>10.049100000000003</v>
      </c>
      <c r="F412" s="11" t="str">
        <f ca="1">IF(ROW(data!B412)&gt;MAX(fastSMA,slowSMA)+2,IF(SIGN(D411-E411)&lt;&gt;SIGN(D410-E410),IF(SIGN(D411-E411)&gt;0,"BUY","SELL"),""),"")</f>
        <v/>
      </c>
      <c r="G412" s="11"/>
      <c r="H412" s="11">
        <f>(data!B412/data!B411)-1</f>
        <v>-1.7453798767967155E-2</v>
      </c>
      <c r="I412" s="11">
        <f t="shared" si="126"/>
        <v>0</v>
      </c>
      <c r="J412" s="11">
        <f t="shared" si="127"/>
        <v>1.7453798767967155E-2</v>
      </c>
      <c r="K412" s="11">
        <f ca="1">IF(ROW(data!B412)&gt;rsi+1,100-100/(1+AVERAGE(OFFSET(I412,0,0,-rsi,1))/AVERAGE(OFFSET(J412,0,0,-rsi,1))),"")</f>
        <v>53.764109233466179</v>
      </c>
      <c r="L412" s="11"/>
      <c r="M412" s="11">
        <f t="shared" si="128"/>
        <v>0.98254620123203285</v>
      </c>
      <c r="N412" s="11">
        <f t="shared" ca="1" si="129"/>
        <v>1.0148462354188759</v>
      </c>
      <c r="S412" s="13" t="str">
        <f ca="1">pricein</f>
        <v/>
      </c>
      <c r="T412" s="13" t="str">
        <f ca="1">priceout</f>
        <v/>
      </c>
      <c r="U412" s="16" t="str">
        <f t="shared" ca="1" si="130"/>
        <v/>
      </c>
      <c r="V412" s="16" t="str">
        <f t="shared" ca="1" si="137"/>
        <v/>
      </c>
      <c r="W412" s="16" t="str">
        <f t="shared" ca="1" si="138"/>
        <v/>
      </c>
      <c r="X412" s="16">
        <f t="shared" ca="1" si="139"/>
        <v>0.82320858598329871</v>
      </c>
      <c r="Y412" s="16"/>
      <c r="Z412" s="13" t="str">
        <f ca="1">priceincross</f>
        <v/>
      </c>
      <c r="AA412" s="13" t="str">
        <f ca="1">priceoutcross</f>
        <v/>
      </c>
      <c r="AB412" s="13" t="str">
        <f t="shared" ca="1" si="131"/>
        <v/>
      </c>
      <c r="AC412" s="13" t="str">
        <f t="shared" ca="1" si="140"/>
        <v/>
      </c>
      <c r="AD412" s="13" t="str">
        <f t="shared" ca="1" si="141"/>
        <v/>
      </c>
      <c r="AE412" s="13">
        <f t="shared" ca="1" si="142"/>
        <v>0.90089715826225325</v>
      </c>
      <c r="AG412" s="32">
        <f ca="1">IF(ROW(data!B412)&gt;fib+1,MIN(OFFSET(data!B412,0,0,-fib,1)),"")</f>
        <v>8.81</v>
      </c>
      <c r="AH412" s="32">
        <f ca="1">IF(ROW(data!B412)&gt;fib+1,MAX(OFFSET(data!B412,0,0,-fib,1)),"")</f>
        <v>11.61</v>
      </c>
      <c r="AI412" s="32">
        <f t="shared" ca="1" si="132"/>
        <v>2.7999999999999989</v>
      </c>
      <c r="AJ412" s="31">
        <f t="shared" ca="1" si="133"/>
        <v>9.4708000000000006</v>
      </c>
      <c r="AK412" s="31">
        <f t="shared" ca="1" si="134"/>
        <v>9.8795999999999999</v>
      </c>
      <c r="AL412" s="31">
        <f t="shared" ca="1" si="135"/>
        <v>10.210000000000001</v>
      </c>
      <c r="AM412" s="31">
        <f t="shared" ca="1" si="136"/>
        <v>10.5404</v>
      </c>
      <c r="AO412" s="32">
        <f t="shared" ca="1" si="143"/>
        <v>0</v>
      </c>
      <c r="AP412" s="32">
        <f t="shared" ca="1" si="144"/>
        <v>0.21475895298823811</v>
      </c>
      <c r="AQ412" s="32">
        <f t="shared" ca="1" si="145"/>
        <v>0</v>
      </c>
      <c r="AR412" s="32">
        <f t="shared" ca="1" si="146"/>
        <v>0.11000461132423478</v>
      </c>
    </row>
    <row r="413" spans="1:44">
      <c r="A413" s="10">
        <v>37497</v>
      </c>
      <c r="B413" s="11">
        <f ca="1">IF(ROW(data!B413)&gt;singleSMA,AVERAGE(OFFSET(data!B413,0,0,-singleSMA,1)),"")</f>
        <v>10.040100000000002</v>
      </c>
      <c r="C413" s="11" t="str">
        <f ca="1">IF(ROW(data!B411)&gt;singleSMA+2,IF(SIGN(data!B412-indicators!B412)&lt;&gt;SIGN(data!B411-indicators!B411),IF(SIGN(data!B412-indicators!B412)&gt;0,"BUY","SELL"),""),"")</f>
        <v/>
      </c>
      <c r="D413" s="11">
        <f ca="1">IF(ROW(data!B413)&gt;fastSMA,AVERAGE(OFFSET(data!B413,0,0,-fastSMA,1)),"")</f>
        <v>9.2799999999999976</v>
      </c>
      <c r="E413" s="11">
        <f ca="1">IF(ROW(data!B413)&gt;slowSMA,AVERAGE(OFFSET(data!B413,0,0,-slowSMA,1)),"")</f>
        <v>10.040100000000002</v>
      </c>
      <c r="F413" s="11" t="str">
        <f ca="1">IF(ROW(data!B413)&gt;MAX(fastSMA,slowSMA)+2,IF(SIGN(D412-E412)&lt;&gt;SIGN(D411-E411),IF(SIGN(D412-E412)&gt;0,"BUY","SELL"),""),"")</f>
        <v/>
      </c>
      <c r="G413" s="11"/>
      <c r="H413" s="11">
        <f>(data!B413/data!B412)-1</f>
        <v>-9.4043887147334804E-3</v>
      </c>
      <c r="I413" s="11">
        <f t="shared" si="126"/>
        <v>0</v>
      </c>
      <c r="J413" s="11">
        <f t="shared" si="127"/>
        <v>9.4043887147334804E-3</v>
      </c>
      <c r="K413" s="11">
        <f ca="1">IF(ROW(data!B413)&gt;rsi+1,100-100/(1+AVERAGE(OFFSET(I413,0,0,-rsi,1))/AVERAGE(OFFSET(J413,0,0,-rsi,1))),"")</f>
        <v>56.929950278659874</v>
      </c>
      <c r="L413" s="11"/>
      <c r="M413" s="11">
        <f t="shared" si="128"/>
        <v>0.99059561128526652</v>
      </c>
      <c r="N413" s="11">
        <f t="shared" ca="1" si="129"/>
        <v>1.0281995661605206</v>
      </c>
      <c r="S413" s="13" t="str">
        <f ca="1">pricein</f>
        <v/>
      </c>
      <c r="T413" s="13" t="str">
        <f ca="1">priceout</f>
        <v/>
      </c>
      <c r="U413" s="16" t="str">
        <f t="shared" ca="1" si="130"/>
        <v/>
      </c>
      <c r="V413" s="16" t="str">
        <f t="shared" ca="1" si="137"/>
        <v/>
      </c>
      <c r="W413" s="16" t="str">
        <f t="shared" ca="1" si="138"/>
        <v/>
      </c>
      <c r="X413" s="16">
        <f t="shared" ca="1" si="139"/>
        <v>0.82320858598329871</v>
      </c>
      <c r="Y413" s="16"/>
      <c r="Z413" s="13" t="str">
        <f ca="1">priceincross</f>
        <v/>
      </c>
      <c r="AA413" s="13" t="str">
        <f ca="1">priceoutcross</f>
        <v/>
      </c>
      <c r="AB413" s="13" t="str">
        <f t="shared" ca="1" si="131"/>
        <v/>
      </c>
      <c r="AC413" s="13" t="str">
        <f t="shared" ca="1" si="140"/>
        <v/>
      </c>
      <c r="AD413" s="13" t="str">
        <f t="shared" ca="1" si="141"/>
        <v/>
      </c>
      <c r="AE413" s="13">
        <f t="shared" ca="1" si="142"/>
        <v>0.90089715826225325</v>
      </c>
      <c r="AG413" s="32">
        <f ca="1">IF(ROW(data!B413)&gt;fib+1,MIN(OFFSET(data!B413,0,0,-fib,1)),"")</f>
        <v>8.81</v>
      </c>
      <c r="AH413" s="32">
        <f ca="1">IF(ROW(data!B413)&gt;fib+1,MAX(OFFSET(data!B413,0,0,-fib,1)),"")</f>
        <v>11.61</v>
      </c>
      <c r="AI413" s="32">
        <f t="shared" ca="1" si="132"/>
        <v>2.7999999999999989</v>
      </c>
      <c r="AJ413" s="31">
        <f t="shared" ca="1" si="133"/>
        <v>9.4708000000000006</v>
      </c>
      <c r="AK413" s="31">
        <f t="shared" ca="1" si="134"/>
        <v>9.8795999999999999</v>
      </c>
      <c r="AL413" s="31">
        <f t="shared" ca="1" si="135"/>
        <v>10.210000000000001</v>
      </c>
      <c r="AM413" s="31">
        <f t="shared" ca="1" si="136"/>
        <v>10.5404</v>
      </c>
      <c r="AO413" s="32">
        <f t="shared" ca="1" si="143"/>
        <v>0</v>
      </c>
      <c r="AP413" s="32">
        <f t="shared" ca="1" si="144"/>
        <v>0.21475895298823811</v>
      </c>
      <c r="AQ413" s="32">
        <f t="shared" ca="1" si="145"/>
        <v>0</v>
      </c>
      <c r="AR413" s="32">
        <f t="shared" ca="1" si="146"/>
        <v>0.11000461132423478</v>
      </c>
    </row>
    <row r="414" spans="1:44">
      <c r="A414" s="10">
        <v>37498</v>
      </c>
      <c r="B414" s="11">
        <f ca="1">IF(ROW(data!B414)&gt;singleSMA,AVERAGE(OFFSET(data!B414,0,0,-singleSMA,1)),"")</f>
        <v>10.029700000000002</v>
      </c>
      <c r="C414" s="11" t="str">
        <f ca="1">IF(ROW(data!B412)&gt;singleSMA+2,IF(SIGN(data!B413-indicators!B413)&lt;&gt;SIGN(data!B412-indicators!B412),IF(SIGN(data!B413-indicators!B413)&gt;0,"BUY","SELL"),""),"")</f>
        <v/>
      </c>
      <c r="D414" s="11">
        <f ca="1">IF(ROW(data!B414)&gt;fastSMA,AVERAGE(OFFSET(data!B414,0,0,-fastSMA,1)),"")</f>
        <v>9.285499999999999</v>
      </c>
      <c r="E414" s="11">
        <f ca="1">IF(ROW(data!B414)&gt;slowSMA,AVERAGE(OFFSET(data!B414,0,0,-slowSMA,1)),"")</f>
        <v>10.029700000000002</v>
      </c>
      <c r="F414" s="11" t="str">
        <f ca="1">IF(ROW(data!B414)&gt;MAX(fastSMA,slowSMA)+2,IF(SIGN(D413-E413)&lt;&gt;SIGN(D412-E412),IF(SIGN(D413-E413)&gt;0,"BUY","SELL"),""),"")</f>
        <v/>
      </c>
      <c r="G414" s="11"/>
      <c r="H414" s="11">
        <f>(data!B414/data!B413)-1</f>
        <v>-2.2151898734177333E-2</v>
      </c>
      <c r="I414" s="11">
        <f t="shared" si="126"/>
        <v>0</v>
      </c>
      <c r="J414" s="11">
        <f t="shared" si="127"/>
        <v>2.2151898734177333E-2</v>
      </c>
      <c r="K414" s="11">
        <f ca="1">IF(ROW(data!B414)&gt;rsi+1,100-100/(1+AVERAGE(OFFSET(I414,0,0,-rsi,1))/AVERAGE(OFFSET(J414,0,0,-rsi,1))),"")</f>
        <v>53.12586378458365</v>
      </c>
      <c r="L414" s="11"/>
      <c r="M414" s="11">
        <f t="shared" si="128"/>
        <v>0.97784810126582267</v>
      </c>
      <c r="N414" s="11">
        <f t="shared" ca="1" si="129"/>
        <v>1.0120087336244536</v>
      </c>
      <c r="S414" s="13" t="str">
        <f ca="1">pricein</f>
        <v/>
      </c>
      <c r="T414" s="13" t="str">
        <f ca="1">priceout</f>
        <v/>
      </c>
      <c r="U414" s="16" t="str">
        <f t="shared" ca="1" si="130"/>
        <v/>
      </c>
      <c r="V414" s="16" t="str">
        <f t="shared" ca="1" si="137"/>
        <v/>
      </c>
      <c r="W414" s="16" t="str">
        <f t="shared" ca="1" si="138"/>
        <v/>
      </c>
      <c r="X414" s="16">
        <f t="shared" ca="1" si="139"/>
        <v>0.82320858598329871</v>
      </c>
      <c r="Y414" s="16"/>
      <c r="Z414" s="13" t="str">
        <f ca="1">priceincross</f>
        <v/>
      </c>
      <c r="AA414" s="13" t="str">
        <f ca="1">priceoutcross</f>
        <v/>
      </c>
      <c r="AB414" s="13" t="str">
        <f t="shared" ca="1" si="131"/>
        <v/>
      </c>
      <c r="AC414" s="13" t="str">
        <f t="shared" ca="1" si="140"/>
        <v/>
      </c>
      <c r="AD414" s="13" t="str">
        <f t="shared" ca="1" si="141"/>
        <v/>
      </c>
      <c r="AE414" s="13">
        <f t="shared" ca="1" si="142"/>
        <v>0.90089715826225325</v>
      </c>
      <c r="AG414" s="32">
        <f ca="1">IF(ROW(data!B414)&gt;fib+1,MIN(OFFSET(data!B414,0,0,-fib,1)),"")</f>
        <v>8.81</v>
      </c>
      <c r="AH414" s="32">
        <f ca="1">IF(ROW(data!B414)&gt;fib+1,MAX(OFFSET(data!B414,0,0,-fib,1)),"")</f>
        <v>11.61</v>
      </c>
      <c r="AI414" s="32">
        <f t="shared" ca="1" si="132"/>
        <v>2.7999999999999989</v>
      </c>
      <c r="AJ414" s="31">
        <f t="shared" ca="1" si="133"/>
        <v>9.4708000000000006</v>
      </c>
      <c r="AK414" s="31">
        <f t="shared" ca="1" si="134"/>
        <v>9.8795999999999999</v>
      </c>
      <c r="AL414" s="31">
        <f t="shared" ca="1" si="135"/>
        <v>10.210000000000001</v>
      </c>
      <c r="AM414" s="31">
        <f t="shared" ca="1" si="136"/>
        <v>10.5404</v>
      </c>
      <c r="AO414" s="32">
        <f t="shared" ca="1" si="143"/>
        <v>0</v>
      </c>
      <c r="AP414" s="32">
        <f t="shared" ca="1" si="144"/>
        <v>0.21475895298823811</v>
      </c>
      <c r="AQ414" s="32">
        <f t="shared" ca="1" si="145"/>
        <v>0</v>
      </c>
      <c r="AR414" s="32">
        <f t="shared" ca="1" si="146"/>
        <v>0.11000461132423478</v>
      </c>
    </row>
    <row r="415" spans="1:44">
      <c r="A415" s="10">
        <v>37501</v>
      </c>
      <c r="B415" s="11">
        <f ca="1">IF(ROW(data!B415)&gt;singleSMA,AVERAGE(OFFSET(data!B415,0,0,-singleSMA,1)),"")</f>
        <v>10.0181</v>
      </c>
      <c r="C415" s="11" t="str">
        <f ca="1">IF(ROW(data!B413)&gt;singleSMA+2,IF(SIGN(data!B414-indicators!B414)&lt;&gt;SIGN(data!B413-indicators!B413),IF(SIGN(data!B414-indicators!B414)&gt;0,"BUY","SELL"),""),"")</f>
        <v/>
      </c>
      <c r="D415" s="11">
        <f ca="1">IF(ROW(data!B415)&gt;fastSMA,AVERAGE(OFFSET(data!B415,0,0,-fastSMA,1)),"")</f>
        <v>9.2889999999999979</v>
      </c>
      <c r="E415" s="11">
        <f ca="1">IF(ROW(data!B415)&gt;slowSMA,AVERAGE(OFFSET(data!B415,0,0,-slowSMA,1)),"")</f>
        <v>10.0181</v>
      </c>
      <c r="F415" s="11" t="str">
        <f ca="1">IF(ROW(data!B415)&gt;MAX(fastSMA,slowSMA)+2,IF(SIGN(D414-E414)&lt;&gt;SIGN(D413-E413),IF(SIGN(D414-E414)&gt;0,"BUY","SELL"),""),"")</f>
        <v/>
      </c>
      <c r="G415" s="11"/>
      <c r="H415" s="11">
        <f>(data!B415/data!B414)-1</f>
        <v>-1.0787486515641764E-2</v>
      </c>
      <c r="I415" s="11">
        <f t="shared" si="126"/>
        <v>0</v>
      </c>
      <c r="J415" s="11">
        <f t="shared" si="127"/>
        <v>1.0787486515641764E-2</v>
      </c>
      <c r="K415" s="11">
        <f ca="1">IF(ROW(data!B415)&gt;rsi+1,100-100/(1+AVERAGE(OFFSET(I415,0,0,-rsi,1))/AVERAGE(OFFSET(J415,0,0,-rsi,1))),"")</f>
        <v>52.181464870077953</v>
      </c>
      <c r="L415" s="11"/>
      <c r="M415" s="11">
        <f t="shared" si="128"/>
        <v>0.98921251348435824</v>
      </c>
      <c r="N415" s="11">
        <f t="shared" ca="1" si="129"/>
        <v>1.0076923076923074</v>
      </c>
      <c r="S415" s="13" t="str">
        <f ca="1">pricein</f>
        <v/>
      </c>
      <c r="T415" s="13" t="str">
        <f ca="1">priceout</f>
        <v/>
      </c>
      <c r="U415" s="16" t="str">
        <f t="shared" ca="1" si="130"/>
        <v/>
      </c>
      <c r="V415" s="16" t="str">
        <f t="shared" ca="1" si="137"/>
        <v/>
      </c>
      <c r="W415" s="16" t="str">
        <f t="shared" ca="1" si="138"/>
        <v/>
      </c>
      <c r="X415" s="16">
        <f t="shared" ca="1" si="139"/>
        <v>0.82320858598329871</v>
      </c>
      <c r="Y415" s="16"/>
      <c r="Z415" s="13" t="str">
        <f ca="1">priceincross</f>
        <v/>
      </c>
      <c r="AA415" s="13" t="str">
        <f ca="1">priceoutcross</f>
        <v/>
      </c>
      <c r="AB415" s="13" t="str">
        <f t="shared" ca="1" si="131"/>
        <v/>
      </c>
      <c r="AC415" s="13" t="str">
        <f t="shared" ca="1" si="140"/>
        <v/>
      </c>
      <c r="AD415" s="13" t="str">
        <f t="shared" ca="1" si="141"/>
        <v/>
      </c>
      <c r="AE415" s="13">
        <f t="shared" ca="1" si="142"/>
        <v>0.90089715826225325</v>
      </c>
      <c r="AG415" s="32">
        <f ca="1">IF(ROW(data!B415)&gt;fib+1,MIN(OFFSET(data!B415,0,0,-fib,1)),"")</f>
        <v>8.81</v>
      </c>
      <c r="AH415" s="32">
        <f ca="1">IF(ROW(data!B415)&gt;fib+1,MAX(OFFSET(data!B415,0,0,-fib,1)),"")</f>
        <v>11.61</v>
      </c>
      <c r="AI415" s="32">
        <f t="shared" ca="1" si="132"/>
        <v>2.7999999999999989</v>
      </c>
      <c r="AJ415" s="31">
        <f t="shared" ca="1" si="133"/>
        <v>9.4708000000000006</v>
      </c>
      <c r="AK415" s="31">
        <f t="shared" ca="1" si="134"/>
        <v>9.8795999999999999</v>
      </c>
      <c r="AL415" s="31">
        <f t="shared" ca="1" si="135"/>
        <v>10.210000000000001</v>
      </c>
      <c r="AM415" s="31">
        <f t="shared" ca="1" si="136"/>
        <v>10.5404</v>
      </c>
      <c r="AO415" s="32">
        <f t="shared" ca="1" si="143"/>
        <v>0</v>
      </c>
      <c r="AP415" s="32">
        <f t="shared" ca="1" si="144"/>
        <v>0.21475895298823811</v>
      </c>
      <c r="AQ415" s="32">
        <f t="shared" ca="1" si="145"/>
        <v>0</v>
      </c>
      <c r="AR415" s="32">
        <f t="shared" ca="1" si="146"/>
        <v>0.11000461132423478</v>
      </c>
    </row>
    <row r="416" spans="1:44">
      <c r="A416" s="10">
        <v>37502</v>
      </c>
      <c r="B416" s="11">
        <f ca="1">IF(ROW(data!B416)&gt;singleSMA,AVERAGE(OFFSET(data!B416,0,0,-singleSMA,1)),"")</f>
        <v>10.009800000000002</v>
      </c>
      <c r="C416" s="11" t="str">
        <f ca="1">IF(ROW(data!B414)&gt;singleSMA+2,IF(SIGN(data!B415-indicators!B415)&lt;&gt;SIGN(data!B414-indicators!B414),IF(SIGN(data!B415-indicators!B415)&gt;0,"BUY","SELL"),""),"")</f>
        <v/>
      </c>
      <c r="D416" s="11">
        <f ca="1">IF(ROW(data!B416)&gt;fastSMA,AVERAGE(OFFSET(data!B416,0,0,-fastSMA,1)),"")</f>
        <v>9.3045000000000009</v>
      </c>
      <c r="E416" s="11">
        <f ca="1">IF(ROW(data!B416)&gt;slowSMA,AVERAGE(OFFSET(data!B416,0,0,-slowSMA,1)),"")</f>
        <v>10.009800000000002</v>
      </c>
      <c r="F416" s="11" t="str">
        <f ca="1">IF(ROW(data!B416)&gt;MAX(fastSMA,slowSMA)+2,IF(SIGN(D415-E415)&lt;&gt;SIGN(D414-E414),IF(SIGN(D415-E415)&gt;0,"BUY","SELL"),""),"")</f>
        <v/>
      </c>
      <c r="G416" s="11"/>
      <c r="H416" s="11">
        <f>(data!B416/data!B415)-1</f>
        <v>4.362050163577047E-3</v>
      </c>
      <c r="I416" s="11">
        <f t="shared" si="126"/>
        <v>4.362050163577047E-3</v>
      </c>
      <c r="J416" s="11">
        <f t="shared" si="127"/>
        <v>0</v>
      </c>
      <c r="K416" s="11">
        <f ca="1">IF(ROW(data!B416)&gt;rsi+1,100-100/(1+AVERAGE(OFFSET(I416,0,0,-rsi,1))/AVERAGE(OFFSET(J416,0,0,-rsi,1))),"")</f>
        <v>58.321707014003699</v>
      </c>
      <c r="L416" s="11"/>
      <c r="M416" s="11">
        <f t="shared" si="128"/>
        <v>1.004362050163577</v>
      </c>
      <c r="N416" s="11">
        <f t="shared" ca="1" si="129"/>
        <v>1.0348314606741578</v>
      </c>
      <c r="S416" s="13" t="str">
        <f ca="1">pricein</f>
        <v/>
      </c>
      <c r="T416" s="13" t="str">
        <f ca="1">priceout</f>
        <v/>
      </c>
      <c r="U416" s="16" t="str">
        <f t="shared" ca="1" si="130"/>
        <v/>
      </c>
      <c r="V416" s="16" t="str">
        <f t="shared" ca="1" si="137"/>
        <v/>
      </c>
      <c r="W416" s="16" t="str">
        <f t="shared" ca="1" si="138"/>
        <v/>
      </c>
      <c r="X416" s="16">
        <f t="shared" ca="1" si="139"/>
        <v>0.82320858598329871</v>
      </c>
      <c r="Y416" s="16"/>
      <c r="Z416" s="13" t="str">
        <f ca="1">priceincross</f>
        <v/>
      </c>
      <c r="AA416" s="13" t="str">
        <f ca="1">priceoutcross</f>
        <v/>
      </c>
      <c r="AB416" s="13" t="str">
        <f t="shared" ca="1" si="131"/>
        <v/>
      </c>
      <c r="AC416" s="13" t="str">
        <f t="shared" ca="1" si="140"/>
        <v/>
      </c>
      <c r="AD416" s="13" t="str">
        <f t="shared" ca="1" si="141"/>
        <v/>
      </c>
      <c r="AE416" s="13">
        <f t="shared" ca="1" si="142"/>
        <v>0.90089715826225325</v>
      </c>
      <c r="AG416" s="32">
        <f ca="1">IF(ROW(data!B416)&gt;fib+1,MIN(OFFSET(data!B416,0,0,-fib,1)),"")</f>
        <v>8.81</v>
      </c>
      <c r="AH416" s="32">
        <f ca="1">IF(ROW(data!B416)&gt;fib+1,MAX(OFFSET(data!B416,0,0,-fib,1)),"")</f>
        <v>11.61</v>
      </c>
      <c r="AI416" s="32">
        <f t="shared" ca="1" si="132"/>
        <v>2.7999999999999989</v>
      </c>
      <c r="AJ416" s="31">
        <f t="shared" ca="1" si="133"/>
        <v>9.4708000000000006</v>
      </c>
      <c r="AK416" s="31">
        <f t="shared" ca="1" si="134"/>
        <v>9.8795999999999999</v>
      </c>
      <c r="AL416" s="31">
        <f t="shared" ca="1" si="135"/>
        <v>10.210000000000001</v>
      </c>
      <c r="AM416" s="31">
        <f t="shared" ca="1" si="136"/>
        <v>10.5404</v>
      </c>
      <c r="AO416" s="32">
        <f t="shared" ca="1" si="143"/>
        <v>0</v>
      </c>
      <c r="AP416" s="32">
        <f t="shared" ca="1" si="144"/>
        <v>0.21475895298823811</v>
      </c>
      <c r="AQ416" s="32">
        <f t="shared" ca="1" si="145"/>
        <v>0</v>
      </c>
      <c r="AR416" s="32">
        <f t="shared" ca="1" si="146"/>
        <v>0.11000461132423478</v>
      </c>
    </row>
    <row r="417" spans="1:44">
      <c r="A417" s="10">
        <v>37503</v>
      </c>
      <c r="B417" s="11">
        <f ca="1">IF(ROW(data!B417)&gt;singleSMA,AVERAGE(OFFSET(data!B417,0,0,-singleSMA,1)),"")</f>
        <v>9.9979000000000013</v>
      </c>
      <c r="C417" s="11" t="str">
        <f ca="1">IF(ROW(data!B415)&gt;singleSMA+2,IF(SIGN(data!B416-indicators!B416)&lt;&gt;SIGN(data!B415-indicators!B415),IF(SIGN(data!B416-indicators!B416)&gt;0,"BUY","SELL"),""),"")</f>
        <v/>
      </c>
      <c r="D417" s="11">
        <f ca="1">IF(ROW(data!B417)&gt;fastSMA,AVERAGE(OFFSET(data!B417,0,0,-fastSMA,1)),"")</f>
        <v>9.3124999999999982</v>
      </c>
      <c r="E417" s="11">
        <f ca="1">IF(ROW(data!B417)&gt;slowSMA,AVERAGE(OFFSET(data!B417,0,0,-slowSMA,1)),"")</f>
        <v>9.9979000000000013</v>
      </c>
      <c r="F417" s="11" t="str">
        <f ca="1">IF(ROW(data!B417)&gt;MAX(fastSMA,slowSMA)+2,IF(SIGN(D416-E416)&lt;&gt;SIGN(D415-E415),IF(SIGN(D416-E416)&gt;0,"BUY","SELL"),""),"")</f>
        <v/>
      </c>
      <c r="G417" s="11"/>
      <c r="H417" s="11">
        <f>(data!B417/data!B416)-1</f>
        <v>-1.8458197611292304E-2</v>
      </c>
      <c r="I417" s="11">
        <f t="shared" si="126"/>
        <v>0</v>
      </c>
      <c r="J417" s="11">
        <f t="shared" si="127"/>
        <v>1.8458197611292304E-2</v>
      </c>
      <c r="K417" s="11">
        <f ca="1">IF(ROW(data!B417)&gt;rsi+1,100-100/(1+AVERAGE(OFFSET(I417,0,0,-rsi,1))/AVERAGE(OFFSET(J417,0,0,-rsi,1))),"")</f>
        <v>54.331723047750955</v>
      </c>
      <c r="L417" s="11"/>
      <c r="M417" s="11">
        <f t="shared" si="128"/>
        <v>0.9815418023887077</v>
      </c>
      <c r="N417" s="11">
        <f t="shared" ca="1" si="129"/>
        <v>1.0180180180180183</v>
      </c>
      <c r="S417" s="13" t="str">
        <f ca="1">pricein</f>
        <v/>
      </c>
      <c r="T417" s="13" t="str">
        <f ca="1">priceout</f>
        <v/>
      </c>
      <c r="U417" s="16" t="str">
        <f t="shared" ca="1" si="130"/>
        <v/>
      </c>
      <c r="V417" s="16" t="str">
        <f t="shared" ca="1" si="137"/>
        <v/>
      </c>
      <c r="W417" s="16" t="str">
        <f t="shared" ca="1" si="138"/>
        <v/>
      </c>
      <c r="X417" s="16">
        <f t="shared" ca="1" si="139"/>
        <v>0.82320858598329871</v>
      </c>
      <c r="Y417" s="16"/>
      <c r="Z417" s="13" t="str">
        <f ca="1">priceincross</f>
        <v/>
      </c>
      <c r="AA417" s="13" t="str">
        <f ca="1">priceoutcross</f>
        <v/>
      </c>
      <c r="AB417" s="13" t="str">
        <f t="shared" ca="1" si="131"/>
        <v/>
      </c>
      <c r="AC417" s="13" t="str">
        <f t="shared" ca="1" si="140"/>
        <v/>
      </c>
      <c r="AD417" s="13" t="str">
        <f t="shared" ca="1" si="141"/>
        <v/>
      </c>
      <c r="AE417" s="13">
        <f t="shared" ca="1" si="142"/>
        <v>0.90089715826225325</v>
      </c>
      <c r="AG417" s="32">
        <f ca="1">IF(ROW(data!B417)&gt;fib+1,MIN(OFFSET(data!B417,0,0,-fib,1)),"")</f>
        <v>8.81</v>
      </c>
      <c r="AH417" s="32">
        <f ca="1">IF(ROW(data!B417)&gt;fib+1,MAX(OFFSET(data!B417,0,0,-fib,1)),"")</f>
        <v>11.61</v>
      </c>
      <c r="AI417" s="32">
        <f t="shared" ca="1" si="132"/>
        <v>2.7999999999999989</v>
      </c>
      <c r="AJ417" s="31">
        <f t="shared" ca="1" si="133"/>
        <v>9.4708000000000006</v>
      </c>
      <c r="AK417" s="31">
        <f t="shared" ca="1" si="134"/>
        <v>9.8795999999999999</v>
      </c>
      <c r="AL417" s="31">
        <f t="shared" ca="1" si="135"/>
        <v>10.210000000000001</v>
      </c>
      <c r="AM417" s="31">
        <f t="shared" ca="1" si="136"/>
        <v>10.5404</v>
      </c>
      <c r="AO417" s="32">
        <f t="shared" ca="1" si="143"/>
        <v>0</v>
      </c>
      <c r="AP417" s="32">
        <f t="shared" ca="1" si="144"/>
        <v>0.21475895298823811</v>
      </c>
      <c r="AQ417" s="32">
        <f t="shared" ca="1" si="145"/>
        <v>0</v>
      </c>
      <c r="AR417" s="32">
        <f t="shared" ca="1" si="146"/>
        <v>0.11000461132423478</v>
      </c>
    </row>
    <row r="418" spans="1:44">
      <c r="A418" s="10">
        <v>37504</v>
      </c>
      <c r="B418" s="11">
        <f ca="1">IF(ROW(data!B418)&gt;singleSMA,AVERAGE(OFFSET(data!B418,0,0,-singleSMA,1)),"")</f>
        <v>9.9875000000000007</v>
      </c>
      <c r="C418" s="11" t="str">
        <f ca="1">IF(ROW(data!B416)&gt;singleSMA+2,IF(SIGN(data!B417-indicators!B417)&lt;&gt;SIGN(data!B416-indicators!B416),IF(SIGN(data!B417-indicators!B417)&gt;0,"BUY","SELL"),""),"")</f>
        <v/>
      </c>
      <c r="D418" s="11">
        <f ca="1">IF(ROW(data!B418)&gt;fastSMA,AVERAGE(OFFSET(data!B418,0,0,-fastSMA,1)),"")</f>
        <v>9.302999999999999</v>
      </c>
      <c r="E418" s="11">
        <f ca="1">IF(ROW(data!B418)&gt;slowSMA,AVERAGE(OFFSET(data!B418,0,0,-slowSMA,1)),"")</f>
        <v>9.9875000000000007</v>
      </c>
      <c r="F418" s="11" t="str">
        <f ca="1">IF(ROW(data!B418)&gt;MAX(fastSMA,slowSMA)+2,IF(SIGN(D417-E417)&lt;&gt;SIGN(D416-E416),IF(SIGN(D417-E417)&gt;0,"BUY","SELL"),""),"")</f>
        <v/>
      </c>
      <c r="G418" s="11"/>
      <c r="H418" s="11">
        <f>(data!B418/data!B417)-1</f>
        <v>-1.5486725663716672E-2</v>
      </c>
      <c r="I418" s="11">
        <f t="shared" si="126"/>
        <v>0</v>
      </c>
      <c r="J418" s="11">
        <f t="shared" si="127"/>
        <v>1.5486725663716672E-2</v>
      </c>
      <c r="K418" s="11">
        <f ca="1">IF(ROW(data!B418)&gt;rsi+1,100-100/(1+AVERAGE(OFFSET(I418,0,0,-rsi,1))/AVERAGE(OFFSET(J418,0,0,-rsi,1))),"")</f>
        <v>45.933746273712472</v>
      </c>
      <c r="L418" s="11"/>
      <c r="M418" s="11">
        <f t="shared" si="128"/>
        <v>0.98451327433628333</v>
      </c>
      <c r="N418" s="11">
        <f t="shared" ca="1" si="129"/>
        <v>0.9790979097909791</v>
      </c>
      <c r="S418" s="13" t="str">
        <f ca="1">pricein</f>
        <v/>
      </c>
      <c r="T418" s="13" t="str">
        <f ca="1">priceout</f>
        <v/>
      </c>
      <c r="U418" s="16" t="str">
        <f t="shared" ca="1" si="130"/>
        <v/>
      </c>
      <c r="V418" s="16" t="str">
        <f t="shared" ca="1" si="137"/>
        <v/>
      </c>
      <c r="W418" s="16" t="str">
        <f t="shared" ca="1" si="138"/>
        <v/>
      </c>
      <c r="X418" s="16">
        <f t="shared" ca="1" si="139"/>
        <v>0.82320858598329871</v>
      </c>
      <c r="Y418" s="16"/>
      <c r="Z418" s="13" t="str">
        <f ca="1">priceincross</f>
        <v/>
      </c>
      <c r="AA418" s="13" t="str">
        <f ca="1">priceoutcross</f>
        <v/>
      </c>
      <c r="AB418" s="13" t="str">
        <f t="shared" ca="1" si="131"/>
        <v/>
      </c>
      <c r="AC418" s="13" t="str">
        <f t="shared" ca="1" si="140"/>
        <v/>
      </c>
      <c r="AD418" s="13" t="str">
        <f t="shared" ca="1" si="141"/>
        <v/>
      </c>
      <c r="AE418" s="13">
        <f t="shared" ca="1" si="142"/>
        <v>0.90089715826225325</v>
      </c>
      <c r="AG418" s="32">
        <f ca="1">IF(ROW(data!B418)&gt;fib+1,MIN(OFFSET(data!B418,0,0,-fib,1)),"")</f>
        <v>8.81</v>
      </c>
      <c r="AH418" s="32">
        <f ca="1">IF(ROW(data!B418)&gt;fib+1,MAX(OFFSET(data!B418,0,0,-fib,1)),"")</f>
        <v>11.61</v>
      </c>
      <c r="AI418" s="32">
        <f t="shared" ca="1" si="132"/>
        <v>2.7999999999999989</v>
      </c>
      <c r="AJ418" s="31">
        <f t="shared" ca="1" si="133"/>
        <v>9.4708000000000006</v>
      </c>
      <c r="AK418" s="31">
        <f t="shared" ca="1" si="134"/>
        <v>9.8795999999999999</v>
      </c>
      <c r="AL418" s="31">
        <f t="shared" ca="1" si="135"/>
        <v>10.210000000000001</v>
      </c>
      <c r="AM418" s="31">
        <f t="shared" ca="1" si="136"/>
        <v>10.5404</v>
      </c>
      <c r="AO418" s="32">
        <f t="shared" ca="1" si="143"/>
        <v>0</v>
      </c>
      <c r="AP418" s="32">
        <f t="shared" ca="1" si="144"/>
        <v>0.21475895298823811</v>
      </c>
      <c r="AQ418" s="32">
        <f t="shared" ca="1" si="145"/>
        <v>0</v>
      </c>
      <c r="AR418" s="32">
        <f t="shared" ca="1" si="146"/>
        <v>0.11000461132423478</v>
      </c>
    </row>
    <row r="419" spans="1:44">
      <c r="A419" s="10">
        <v>37505</v>
      </c>
      <c r="B419" s="11">
        <f ca="1">IF(ROW(data!B419)&gt;singleSMA,AVERAGE(OFFSET(data!B419,0,0,-singleSMA,1)),"")</f>
        <v>9.9784000000000006</v>
      </c>
      <c r="C419" s="11" t="str">
        <f ca="1">IF(ROW(data!B417)&gt;singleSMA+2,IF(SIGN(data!B418-indicators!B418)&lt;&gt;SIGN(data!B417-indicators!B417),IF(SIGN(data!B418-indicators!B418)&gt;0,"BUY","SELL"),""),"")</f>
        <v/>
      </c>
      <c r="D419" s="11">
        <f ca="1">IF(ROW(data!B419)&gt;fastSMA,AVERAGE(OFFSET(data!B419,0,0,-fastSMA,1)),"")</f>
        <v>9.2985000000000007</v>
      </c>
      <c r="E419" s="11">
        <f ca="1">IF(ROW(data!B419)&gt;slowSMA,AVERAGE(OFFSET(data!B419,0,0,-slowSMA,1)),"")</f>
        <v>9.9784000000000006</v>
      </c>
      <c r="F419" s="11" t="str">
        <f ca="1">IF(ROW(data!B419)&gt;MAX(fastSMA,slowSMA)+2,IF(SIGN(D418-E418)&lt;&gt;SIGN(D417-E417),IF(SIGN(D418-E418)&gt;0,"BUY","SELL"),""),"")</f>
        <v/>
      </c>
      <c r="G419" s="11"/>
      <c r="H419" s="11">
        <f>(data!B419/data!B418)-1</f>
        <v>1.4606741573033544E-2</v>
      </c>
      <c r="I419" s="11">
        <f t="shared" si="126"/>
        <v>1.4606741573033544E-2</v>
      </c>
      <c r="J419" s="11">
        <f t="shared" si="127"/>
        <v>0</v>
      </c>
      <c r="K419" s="11">
        <f ca="1">IF(ROW(data!B419)&gt;rsi+1,100-100/(1+AVERAGE(OFFSET(I419,0,0,-rsi,1))/AVERAGE(OFFSET(J419,0,0,-rsi,1))),"")</f>
        <v>48.479736266862318</v>
      </c>
      <c r="L419" s="11"/>
      <c r="M419" s="11">
        <f t="shared" si="128"/>
        <v>1.0146067415730335</v>
      </c>
      <c r="N419" s="11">
        <f t="shared" ca="1" si="129"/>
        <v>0.99013157894736825</v>
      </c>
      <c r="S419" s="13" t="str">
        <f ca="1">pricein</f>
        <v/>
      </c>
      <c r="T419" s="13" t="str">
        <f ca="1">priceout</f>
        <v/>
      </c>
      <c r="U419" s="16" t="str">
        <f t="shared" ca="1" si="130"/>
        <v/>
      </c>
      <c r="V419" s="16" t="str">
        <f t="shared" ca="1" si="137"/>
        <v/>
      </c>
      <c r="W419" s="16" t="str">
        <f t="shared" ca="1" si="138"/>
        <v/>
      </c>
      <c r="X419" s="16">
        <f t="shared" ca="1" si="139"/>
        <v>0.82320858598329871</v>
      </c>
      <c r="Y419" s="16"/>
      <c r="Z419" s="13" t="str">
        <f ca="1">priceincross</f>
        <v/>
      </c>
      <c r="AA419" s="13" t="str">
        <f ca="1">priceoutcross</f>
        <v/>
      </c>
      <c r="AB419" s="13" t="str">
        <f t="shared" ca="1" si="131"/>
        <v/>
      </c>
      <c r="AC419" s="13" t="str">
        <f t="shared" ca="1" si="140"/>
        <v/>
      </c>
      <c r="AD419" s="13" t="str">
        <f t="shared" ca="1" si="141"/>
        <v/>
      </c>
      <c r="AE419" s="13">
        <f t="shared" ca="1" si="142"/>
        <v>0.90089715826225325</v>
      </c>
      <c r="AG419" s="32">
        <f ca="1">IF(ROW(data!B419)&gt;fib+1,MIN(OFFSET(data!B419,0,0,-fib,1)),"")</f>
        <v>8.81</v>
      </c>
      <c r="AH419" s="32">
        <f ca="1">IF(ROW(data!B419)&gt;fib+1,MAX(OFFSET(data!B419,0,0,-fib,1)),"")</f>
        <v>11.61</v>
      </c>
      <c r="AI419" s="32">
        <f t="shared" ca="1" si="132"/>
        <v>2.7999999999999989</v>
      </c>
      <c r="AJ419" s="31">
        <f t="shared" ca="1" si="133"/>
        <v>9.4708000000000006</v>
      </c>
      <c r="AK419" s="31">
        <f t="shared" ca="1" si="134"/>
        <v>9.8795999999999999</v>
      </c>
      <c r="AL419" s="31">
        <f t="shared" ca="1" si="135"/>
        <v>10.210000000000001</v>
      </c>
      <c r="AM419" s="31">
        <f t="shared" ca="1" si="136"/>
        <v>10.5404</v>
      </c>
      <c r="AO419" s="32">
        <f t="shared" ca="1" si="143"/>
        <v>0</v>
      </c>
      <c r="AP419" s="32">
        <f t="shared" ca="1" si="144"/>
        <v>0.21475895298823811</v>
      </c>
      <c r="AQ419" s="32">
        <f t="shared" ca="1" si="145"/>
        <v>0</v>
      </c>
      <c r="AR419" s="32">
        <f t="shared" ca="1" si="146"/>
        <v>0.11000461132423478</v>
      </c>
    </row>
    <row r="420" spans="1:44">
      <c r="A420" s="10">
        <v>37508</v>
      </c>
      <c r="B420" s="11">
        <f ca="1">IF(ROW(data!B420)&gt;singleSMA,AVERAGE(OFFSET(data!B420,0,0,-singleSMA,1)),"")</f>
        <v>9.9689999999999994</v>
      </c>
      <c r="C420" s="11" t="str">
        <f ca="1">IF(ROW(data!B418)&gt;singleSMA+2,IF(SIGN(data!B419-indicators!B419)&lt;&gt;SIGN(data!B418-indicators!B418),IF(SIGN(data!B419-indicators!B419)&gt;0,"BUY","SELL"),""),"")</f>
        <v/>
      </c>
      <c r="D420" s="11">
        <f ca="1">IF(ROW(data!B420)&gt;fastSMA,AVERAGE(OFFSET(data!B420,0,0,-fastSMA,1)),"")</f>
        <v>9.2889999999999997</v>
      </c>
      <c r="E420" s="11">
        <f ca="1">IF(ROW(data!B420)&gt;slowSMA,AVERAGE(OFFSET(data!B420,0,0,-slowSMA,1)),"")</f>
        <v>9.9689999999999994</v>
      </c>
      <c r="F420" s="11" t="str">
        <f ca="1">IF(ROW(data!B420)&gt;MAX(fastSMA,slowSMA)+2,IF(SIGN(D419-E419)&lt;&gt;SIGN(D418-E418),IF(SIGN(D419-E419)&gt;0,"BUY","SELL"),""),"")</f>
        <v/>
      </c>
      <c r="G420" s="11"/>
      <c r="H420" s="11">
        <f>(data!B420/data!B419)-1</f>
        <v>-1.4396456256921319E-2</v>
      </c>
      <c r="I420" s="11">
        <f t="shared" si="126"/>
        <v>0</v>
      </c>
      <c r="J420" s="11">
        <f t="shared" si="127"/>
        <v>1.4396456256921319E-2</v>
      </c>
      <c r="K420" s="11">
        <f ca="1">IF(ROW(data!B420)&gt;rsi+1,100-100/(1+AVERAGE(OFFSET(I420,0,0,-rsi,1))/AVERAGE(OFFSET(J420,0,0,-rsi,1))),"")</f>
        <v>46.336241068178815</v>
      </c>
      <c r="L420" s="11"/>
      <c r="M420" s="11">
        <f t="shared" si="128"/>
        <v>0.98560354374307868</v>
      </c>
      <c r="N420" s="11">
        <f t="shared" ca="1" si="129"/>
        <v>0.97909790979097899</v>
      </c>
      <c r="S420" s="13" t="str">
        <f ca="1">pricein</f>
        <v/>
      </c>
      <c r="T420" s="13" t="str">
        <f ca="1">priceout</f>
        <v/>
      </c>
      <c r="U420" s="16" t="str">
        <f t="shared" ca="1" si="130"/>
        <v/>
      </c>
      <c r="V420" s="16" t="str">
        <f t="shared" ca="1" si="137"/>
        <v/>
      </c>
      <c r="W420" s="16" t="str">
        <f t="shared" ca="1" si="138"/>
        <v/>
      </c>
      <c r="X420" s="16">
        <f t="shared" ca="1" si="139"/>
        <v>0.82320858598329871</v>
      </c>
      <c r="Y420" s="16"/>
      <c r="Z420" s="13" t="str">
        <f ca="1">priceincross</f>
        <v/>
      </c>
      <c r="AA420" s="13" t="str">
        <f ca="1">priceoutcross</f>
        <v/>
      </c>
      <c r="AB420" s="13" t="str">
        <f t="shared" ca="1" si="131"/>
        <v/>
      </c>
      <c r="AC420" s="13" t="str">
        <f t="shared" ca="1" si="140"/>
        <v/>
      </c>
      <c r="AD420" s="13" t="str">
        <f t="shared" ca="1" si="141"/>
        <v/>
      </c>
      <c r="AE420" s="13">
        <f t="shared" ca="1" si="142"/>
        <v>0.90089715826225325</v>
      </c>
      <c r="AG420" s="32">
        <f ca="1">IF(ROW(data!B420)&gt;fib+1,MIN(OFFSET(data!B420,0,0,-fib,1)),"")</f>
        <v>8.81</v>
      </c>
      <c r="AH420" s="32">
        <f ca="1">IF(ROW(data!B420)&gt;fib+1,MAX(OFFSET(data!B420,0,0,-fib,1)),"")</f>
        <v>11.61</v>
      </c>
      <c r="AI420" s="32">
        <f t="shared" ca="1" si="132"/>
        <v>2.7999999999999989</v>
      </c>
      <c r="AJ420" s="31">
        <f t="shared" ca="1" si="133"/>
        <v>9.4708000000000006</v>
      </c>
      <c r="AK420" s="31">
        <f t="shared" ca="1" si="134"/>
        <v>9.8795999999999999</v>
      </c>
      <c r="AL420" s="31">
        <f t="shared" ca="1" si="135"/>
        <v>10.210000000000001</v>
      </c>
      <c r="AM420" s="31">
        <f t="shared" ca="1" si="136"/>
        <v>10.5404</v>
      </c>
      <c r="AO420" s="32">
        <f t="shared" ca="1" si="143"/>
        <v>0</v>
      </c>
      <c r="AP420" s="32">
        <f t="shared" ca="1" si="144"/>
        <v>0.21475895298823811</v>
      </c>
      <c r="AQ420" s="32">
        <f t="shared" ca="1" si="145"/>
        <v>0</v>
      </c>
      <c r="AR420" s="32">
        <f t="shared" ca="1" si="146"/>
        <v>0.11000461132423478</v>
      </c>
    </row>
    <row r="421" spans="1:44">
      <c r="A421" s="10">
        <v>37509</v>
      </c>
      <c r="B421" s="11">
        <f ca="1">IF(ROW(data!B421)&gt;singleSMA,AVERAGE(OFFSET(data!B421,0,0,-singleSMA,1)),"")</f>
        <v>9.9631999999999987</v>
      </c>
      <c r="C421" s="11" t="str">
        <f ca="1">IF(ROW(data!B419)&gt;singleSMA+2,IF(SIGN(data!B420-indicators!B420)&lt;&gt;SIGN(data!B419-indicators!B419),IF(SIGN(data!B420-indicators!B420)&gt;0,"BUY","SELL"),""),"")</f>
        <v/>
      </c>
      <c r="D421" s="11">
        <f ca="1">IF(ROW(data!B421)&gt;fastSMA,AVERAGE(OFFSET(data!B421,0,0,-fastSMA,1)),"")</f>
        <v>9.285499999999999</v>
      </c>
      <c r="E421" s="11">
        <f ca="1">IF(ROW(data!B421)&gt;slowSMA,AVERAGE(OFFSET(data!B421,0,0,-slowSMA,1)),"")</f>
        <v>9.9631999999999987</v>
      </c>
      <c r="F421" s="11" t="str">
        <f ca="1">IF(ROW(data!B421)&gt;MAX(fastSMA,slowSMA)+2,IF(SIGN(D420-E420)&lt;&gt;SIGN(D419-E419),IF(SIGN(D420-E420)&gt;0,"BUY","SELL"),""),"")</f>
        <v/>
      </c>
      <c r="G421" s="11"/>
      <c r="H421" s="11">
        <f>(data!B421/data!B420)-1</f>
        <v>5.6179775280897903E-3</v>
      </c>
      <c r="I421" s="11">
        <f t="shared" si="126"/>
        <v>5.6179775280897903E-3</v>
      </c>
      <c r="J421" s="11">
        <f t="shared" si="127"/>
        <v>0</v>
      </c>
      <c r="K421" s="11">
        <f ca="1">IF(ROW(data!B421)&gt;rsi+1,100-100/(1+AVERAGE(OFFSET(I421,0,0,-rsi,1))/AVERAGE(OFFSET(J421,0,0,-rsi,1))),"")</f>
        <v>48.978711454296338</v>
      </c>
      <c r="L421" s="11"/>
      <c r="M421" s="11">
        <f t="shared" si="128"/>
        <v>1.0056179775280898</v>
      </c>
      <c r="N421" s="11">
        <f t="shared" ca="1" si="129"/>
        <v>0.99223946784922357</v>
      </c>
      <c r="S421" s="13" t="str">
        <f ca="1">pricein</f>
        <v/>
      </c>
      <c r="T421" s="13" t="str">
        <f ca="1">priceout</f>
        <v/>
      </c>
      <c r="U421" s="16" t="str">
        <f t="shared" ca="1" si="130"/>
        <v/>
      </c>
      <c r="V421" s="16" t="str">
        <f t="shared" ca="1" si="137"/>
        <v/>
      </c>
      <c r="W421" s="16" t="str">
        <f t="shared" ca="1" si="138"/>
        <v/>
      </c>
      <c r="X421" s="16">
        <f t="shared" ca="1" si="139"/>
        <v>0.82320858598329871</v>
      </c>
      <c r="Y421" s="16"/>
      <c r="Z421" s="13" t="str">
        <f ca="1">priceincross</f>
        <v/>
      </c>
      <c r="AA421" s="13" t="str">
        <f ca="1">priceoutcross</f>
        <v/>
      </c>
      <c r="AB421" s="13" t="str">
        <f t="shared" ca="1" si="131"/>
        <v/>
      </c>
      <c r="AC421" s="13" t="str">
        <f t="shared" ca="1" si="140"/>
        <v/>
      </c>
      <c r="AD421" s="13" t="str">
        <f t="shared" ca="1" si="141"/>
        <v/>
      </c>
      <c r="AE421" s="13">
        <f t="shared" ca="1" si="142"/>
        <v>0.90089715826225325</v>
      </c>
      <c r="AG421" s="32">
        <f ca="1">IF(ROW(data!B421)&gt;fib+1,MIN(OFFSET(data!B421,0,0,-fib,1)),"")</f>
        <v>8.81</v>
      </c>
      <c r="AH421" s="32">
        <f ca="1">IF(ROW(data!B421)&gt;fib+1,MAX(OFFSET(data!B421,0,0,-fib,1)),"")</f>
        <v>11.61</v>
      </c>
      <c r="AI421" s="32">
        <f t="shared" ca="1" si="132"/>
        <v>2.7999999999999989</v>
      </c>
      <c r="AJ421" s="31">
        <f t="shared" ca="1" si="133"/>
        <v>9.4708000000000006</v>
      </c>
      <c r="AK421" s="31">
        <f t="shared" ca="1" si="134"/>
        <v>9.8795999999999999</v>
      </c>
      <c r="AL421" s="31">
        <f t="shared" ca="1" si="135"/>
        <v>10.210000000000001</v>
      </c>
      <c r="AM421" s="31">
        <f t="shared" ca="1" si="136"/>
        <v>10.5404</v>
      </c>
      <c r="AO421" s="32">
        <f t="shared" ca="1" si="143"/>
        <v>0</v>
      </c>
      <c r="AP421" s="32">
        <f t="shared" ca="1" si="144"/>
        <v>0.21475895298823811</v>
      </c>
      <c r="AQ421" s="32">
        <f t="shared" ca="1" si="145"/>
        <v>0</v>
      </c>
      <c r="AR421" s="32">
        <f t="shared" ca="1" si="146"/>
        <v>0.11000461132423478</v>
      </c>
    </row>
    <row r="422" spans="1:44">
      <c r="A422" s="10">
        <v>37510</v>
      </c>
      <c r="B422" s="11">
        <f ca="1">IF(ROW(data!B422)&gt;singleSMA,AVERAGE(OFFSET(data!B422,0,0,-singleSMA,1)),"")</f>
        <v>9.9578999999999986</v>
      </c>
      <c r="C422" s="11" t="str">
        <f ca="1">IF(ROW(data!B420)&gt;singleSMA+2,IF(SIGN(data!B421-indicators!B421)&lt;&gt;SIGN(data!B420-indicators!B420),IF(SIGN(data!B421-indicators!B421)&gt;0,"BUY","SELL"),""),"")</f>
        <v/>
      </c>
      <c r="D422" s="11">
        <f ca="1">IF(ROW(data!B422)&gt;fastSMA,AVERAGE(OFFSET(data!B422,0,0,-fastSMA,1)),"")</f>
        <v>9.2874999999999979</v>
      </c>
      <c r="E422" s="11">
        <f ca="1">IF(ROW(data!B422)&gt;slowSMA,AVERAGE(OFFSET(data!B422,0,0,-slowSMA,1)),"")</f>
        <v>9.9578999999999986</v>
      </c>
      <c r="F422" s="11" t="str">
        <f ca="1">IF(ROW(data!B422)&gt;MAX(fastSMA,slowSMA)+2,IF(SIGN(D421-E421)&lt;&gt;SIGN(D420-E420),IF(SIGN(D421-E421)&gt;0,"BUY","SELL"),""),"")</f>
        <v/>
      </c>
      <c r="G422" s="11"/>
      <c r="H422" s="11">
        <f>(data!B422/data!B421)-1</f>
        <v>5.5865921787709993E-3</v>
      </c>
      <c r="I422" s="11">
        <f t="shared" si="126"/>
        <v>5.5865921787709993E-3</v>
      </c>
      <c r="J422" s="11">
        <f t="shared" si="127"/>
        <v>0</v>
      </c>
      <c r="K422" s="11">
        <f ca="1">IF(ROW(data!B422)&gt;rsi+1,100-100/(1+AVERAGE(OFFSET(I422,0,0,-rsi,1))/AVERAGE(OFFSET(J422,0,0,-rsi,1))),"")</f>
        <v>51.441162362806779</v>
      </c>
      <c r="L422" s="11"/>
      <c r="M422" s="11">
        <f t="shared" si="128"/>
        <v>1.005586592178771</v>
      </c>
      <c r="N422" s="11">
        <f t="shared" ca="1" si="129"/>
        <v>1.0044642857142856</v>
      </c>
      <c r="S422" s="13" t="str">
        <f ca="1">pricein</f>
        <v/>
      </c>
      <c r="T422" s="13" t="str">
        <f ca="1">priceout</f>
        <v/>
      </c>
      <c r="U422" s="16" t="str">
        <f t="shared" ca="1" si="130"/>
        <v/>
      </c>
      <c r="V422" s="16" t="str">
        <f t="shared" ca="1" si="137"/>
        <v/>
      </c>
      <c r="W422" s="16" t="str">
        <f t="shared" ca="1" si="138"/>
        <v/>
      </c>
      <c r="X422" s="16">
        <f t="shared" ca="1" si="139"/>
        <v>0.82320858598329871</v>
      </c>
      <c r="Y422" s="16"/>
      <c r="Z422" s="13" t="str">
        <f ca="1">priceincross</f>
        <v/>
      </c>
      <c r="AA422" s="13" t="str">
        <f ca="1">priceoutcross</f>
        <v/>
      </c>
      <c r="AB422" s="13" t="str">
        <f t="shared" ca="1" si="131"/>
        <v/>
      </c>
      <c r="AC422" s="13" t="str">
        <f t="shared" ca="1" si="140"/>
        <v/>
      </c>
      <c r="AD422" s="13" t="str">
        <f t="shared" ca="1" si="141"/>
        <v/>
      </c>
      <c r="AE422" s="13">
        <f t="shared" ca="1" si="142"/>
        <v>0.90089715826225325</v>
      </c>
      <c r="AG422" s="32">
        <f ca="1">IF(ROW(data!B422)&gt;fib+1,MIN(OFFSET(data!B422,0,0,-fib,1)),"")</f>
        <v>8.81</v>
      </c>
      <c r="AH422" s="32">
        <f ca="1">IF(ROW(data!B422)&gt;fib+1,MAX(OFFSET(data!B422,0,0,-fib,1)),"")</f>
        <v>11.61</v>
      </c>
      <c r="AI422" s="32">
        <f t="shared" ca="1" si="132"/>
        <v>2.7999999999999989</v>
      </c>
      <c r="AJ422" s="31">
        <f t="shared" ca="1" si="133"/>
        <v>9.4708000000000006</v>
      </c>
      <c r="AK422" s="31">
        <f t="shared" ca="1" si="134"/>
        <v>9.8795999999999999</v>
      </c>
      <c r="AL422" s="31">
        <f t="shared" ca="1" si="135"/>
        <v>10.210000000000001</v>
      </c>
      <c r="AM422" s="31">
        <f t="shared" ca="1" si="136"/>
        <v>10.5404</v>
      </c>
      <c r="AO422" s="32">
        <f t="shared" ca="1" si="143"/>
        <v>0</v>
      </c>
      <c r="AP422" s="32">
        <f t="shared" ca="1" si="144"/>
        <v>0.21475895298823811</v>
      </c>
      <c r="AQ422" s="32">
        <f t="shared" ca="1" si="145"/>
        <v>0</v>
      </c>
      <c r="AR422" s="32">
        <f t="shared" ca="1" si="146"/>
        <v>0.11000461132423478</v>
      </c>
    </row>
    <row r="423" spans="1:44">
      <c r="A423" s="10">
        <v>37511</v>
      </c>
      <c r="B423" s="11">
        <f ca="1">IF(ROW(data!B423)&gt;singleSMA,AVERAGE(OFFSET(data!B423,0,0,-singleSMA,1)),"")</f>
        <v>9.9489999999999981</v>
      </c>
      <c r="C423" s="11" t="str">
        <f ca="1">IF(ROW(data!B421)&gt;singleSMA+2,IF(SIGN(data!B422-indicators!B422)&lt;&gt;SIGN(data!B421-indicators!B421),IF(SIGN(data!B422-indicators!B422)&gt;0,"BUY","SELL"),""),"")</f>
        <v/>
      </c>
      <c r="D423" s="11">
        <f ca="1">IF(ROW(data!B423)&gt;fastSMA,AVERAGE(OFFSET(data!B423,0,0,-fastSMA,1)),"")</f>
        <v>9.2835000000000001</v>
      </c>
      <c r="E423" s="11">
        <f ca="1">IF(ROW(data!B423)&gt;slowSMA,AVERAGE(OFFSET(data!B423,0,0,-slowSMA,1)),"")</f>
        <v>9.9489999999999981</v>
      </c>
      <c r="F423" s="11" t="str">
        <f ca="1">IF(ROW(data!B423)&gt;MAX(fastSMA,slowSMA)+2,IF(SIGN(D422-E422)&lt;&gt;SIGN(D421-E421),IF(SIGN(D422-E422)&gt;0,"BUY","SELL"),""),"")</f>
        <v/>
      </c>
      <c r="G423" s="11"/>
      <c r="H423" s="11">
        <f>(data!B423/data!B422)-1</f>
        <v>-5.5555555555556468E-3</v>
      </c>
      <c r="I423" s="11">
        <f t="shared" si="126"/>
        <v>0</v>
      </c>
      <c r="J423" s="11">
        <f t="shared" si="127"/>
        <v>5.5555555555556468E-3</v>
      </c>
      <c r="K423" s="11">
        <f ca="1">IF(ROW(data!B423)&gt;rsi+1,100-100/(1+AVERAGE(OFFSET(I423,0,0,-rsi,1))/AVERAGE(OFFSET(J423,0,0,-rsi,1))),"")</f>
        <v>48.735134878323493</v>
      </c>
      <c r="L423" s="11"/>
      <c r="M423" s="11">
        <f t="shared" si="128"/>
        <v>0.99444444444444435</v>
      </c>
      <c r="N423" s="11">
        <f t="shared" ca="1" si="129"/>
        <v>0.99114064230343313</v>
      </c>
      <c r="S423" s="13" t="str">
        <f ca="1">pricein</f>
        <v/>
      </c>
      <c r="T423" s="13" t="str">
        <f ca="1">priceout</f>
        <v/>
      </c>
      <c r="U423" s="16" t="str">
        <f t="shared" ca="1" si="130"/>
        <v/>
      </c>
      <c r="V423" s="16" t="str">
        <f t="shared" ca="1" si="137"/>
        <v/>
      </c>
      <c r="W423" s="16" t="str">
        <f t="shared" ca="1" si="138"/>
        <v/>
      </c>
      <c r="X423" s="16">
        <f t="shared" ca="1" si="139"/>
        <v>0.82320858598329871</v>
      </c>
      <c r="Y423" s="16"/>
      <c r="Z423" s="13" t="str">
        <f ca="1">priceincross</f>
        <v/>
      </c>
      <c r="AA423" s="13" t="str">
        <f ca="1">priceoutcross</f>
        <v/>
      </c>
      <c r="AB423" s="13" t="str">
        <f t="shared" ca="1" si="131"/>
        <v/>
      </c>
      <c r="AC423" s="13" t="str">
        <f t="shared" ca="1" si="140"/>
        <v/>
      </c>
      <c r="AD423" s="13" t="str">
        <f t="shared" ca="1" si="141"/>
        <v/>
      </c>
      <c r="AE423" s="13">
        <f t="shared" ca="1" si="142"/>
        <v>0.90089715826225325</v>
      </c>
      <c r="AG423" s="32">
        <f ca="1">IF(ROW(data!B423)&gt;fib+1,MIN(OFFSET(data!B423,0,0,-fib,1)),"")</f>
        <v>8.81</v>
      </c>
      <c r="AH423" s="32">
        <f ca="1">IF(ROW(data!B423)&gt;fib+1,MAX(OFFSET(data!B423,0,0,-fib,1)),"")</f>
        <v>11.61</v>
      </c>
      <c r="AI423" s="32">
        <f t="shared" ca="1" si="132"/>
        <v>2.7999999999999989</v>
      </c>
      <c r="AJ423" s="31">
        <f t="shared" ca="1" si="133"/>
        <v>9.4708000000000006</v>
      </c>
      <c r="AK423" s="31">
        <f t="shared" ca="1" si="134"/>
        <v>9.8795999999999999</v>
      </c>
      <c r="AL423" s="31">
        <f t="shared" ca="1" si="135"/>
        <v>10.210000000000001</v>
      </c>
      <c r="AM423" s="31">
        <f t="shared" ca="1" si="136"/>
        <v>10.5404</v>
      </c>
      <c r="AO423" s="32">
        <f t="shared" ca="1" si="143"/>
        <v>0</v>
      </c>
      <c r="AP423" s="32">
        <f t="shared" ca="1" si="144"/>
        <v>0.21475895298823811</v>
      </c>
      <c r="AQ423" s="32">
        <f t="shared" ca="1" si="145"/>
        <v>0</v>
      </c>
      <c r="AR423" s="32">
        <f t="shared" ca="1" si="146"/>
        <v>0.11000461132423478</v>
      </c>
    </row>
    <row r="424" spans="1:44">
      <c r="A424" s="10">
        <v>37512</v>
      </c>
      <c r="B424" s="11">
        <f ca="1">IF(ROW(data!B424)&gt;singleSMA,AVERAGE(OFFSET(data!B424,0,0,-singleSMA,1)),"")</f>
        <v>9.9382999999999999</v>
      </c>
      <c r="C424" s="11" t="str">
        <f ca="1">IF(ROW(data!B422)&gt;singleSMA+2,IF(SIGN(data!B423-indicators!B423)&lt;&gt;SIGN(data!B422-indicators!B422),IF(SIGN(data!B423-indicators!B423)&gt;0,"BUY","SELL"),""),"")</f>
        <v/>
      </c>
      <c r="D424" s="11">
        <f ca="1">IF(ROW(data!B424)&gt;fastSMA,AVERAGE(OFFSET(data!B424,0,0,-fastSMA,1)),"")</f>
        <v>9.2644999999999982</v>
      </c>
      <c r="E424" s="11">
        <f ca="1">IF(ROW(data!B424)&gt;slowSMA,AVERAGE(OFFSET(data!B424,0,0,-slowSMA,1)),"")</f>
        <v>9.9382999999999999</v>
      </c>
      <c r="F424" s="11" t="str">
        <f ca="1">IF(ROW(data!B424)&gt;MAX(fastSMA,slowSMA)+2,IF(SIGN(D423-E423)&lt;&gt;SIGN(D422-E422),IF(SIGN(D423-E423)&gt;0,"BUY","SELL"),""),"")</f>
        <v/>
      </c>
      <c r="G424" s="11"/>
      <c r="H424" s="11">
        <f>(data!B424/data!B423)-1</f>
        <v>-1.8994413407821265E-2</v>
      </c>
      <c r="I424" s="11">
        <f t="shared" si="126"/>
        <v>0</v>
      </c>
      <c r="J424" s="11">
        <f t="shared" si="127"/>
        <v>1.8994413407821265E-2</v>
      </c>
      <c r="K424" s="11">
        <f ca="1">IF(ROW(data!B424)&gt;rsi+1,100-100/(1+AVERAGE(OFFSET(I424,0,0,-rsi,1))/AVERAGE(OFFSET(J424,0,0,-rsi,1))),"")</f>
        <v>42.090885086140908</v>
      </c>
      <c r="L424" s="11"/>
      <c r="M424" s="11">
        <f t="shared" si="128"/>
        <v>0.98100558659217874</v>
      </c>
      <c r="N424" s="11">
        <f t="shared" ca="1" si="129"/>
        <v>0.95851528384279461</v>
      </c>
      <c r="S424" s="13" t="str">
        <f ca="1">pricein</f>
        <v/>
      </c>
      <c r="T424" s="13" t="str">
        <f ca="1">priceout</f>
        <v/>
      </c>
      <c r="U424" s="16" t="str">
        <f t="shared" ca="1" si="130"/>
        <v/>
      </c>
      <c r="V424" s="16" t="str">
        <f t="shared" ca="1" si="137"/>
        <v/>
      </c>
      <c r="W424" s="16" t="str">
        <f t="shared" ca="1" si="138"/>
        <v/>
      </c>
      <c r="X424" s="16">
        <f t="shared" ca="1" si="139"/>
        <v>0.82320858598329871</v>
      </c>
      <c r="Y424" s="16"/>
      <c r="Z424" s="13" t="str">
        <f ca="1">priceincross</f>
        <v/>
      </c>
      <c r="AA424" s="13" t="str">
        <f ca="1">priceoutcross</f>
        <v/>
      </c>
      <c r="AB424" s="13" t="str">
        <f t="shared" ca="1" si="131"/>
        <v/>
      </c>
      <c r="AC424" s="13" t="str">
        <f t="shared" ca="1" si="140"/>
        <v/>
      </c>
      <c r="AD424" s="13" t="str">
        <f t="shared" ca="1" si="141"/>
        <v/>
      </c>
      <c r="AE424" s="13">
        <f t="shared" ca="1" si="142"/>
        <v>0.90089715826225325</v>
      </c>
      <c r="AG424" s="32">
        <f ca="1">IF(ROW(data!B424)&gt;fib+1,MIN(OFFSET(data!B424,0,0,-fib,1)),"")</f>
        <v>8.7799999999999994</v>
      </c>
      <c r="AH424" s="32">
        <f ca="1">IF(ROW(data!B424)&gt;fib+1,MAX(OFFSET(data!B424,0,0,-fib,1)),"")</f>
        <v>11.61</v>
      </c>
      <c r="AI424" s="32">
        <f t="shared" ca="1" si="132"/>
        <v>2.83</v>
      </c>
      <c r="AJ424" s="31">
        <f t="shared" ca="1" si="133"/>
        <v>9.4478799999999996</v>
      </c>
      <c r="AK424" s="31">
        <f t="shared" ca="1" si="134"/>
        <v>9.8610600000000002</v>
      </c>
      <c r="AL424" s="31">
        <f t="shared" ca="1" si="135"/>
        <v>10.195</v>
      </c>
      <c r="AM424" s="31">
        <f t="shared" ca="1" si="136"/>
        <v>10.528939999999999</v>
      </c>
      <c r="AO424" s="32">
        <f t="shared" ca="1" si="143"/>
        <v>0</v>
      </c>
      <c r="AP424" s="32">
        <f t="shared" ca="1" si="144"/>
        <v>0.21475895298823811</v>
      </c>
      <c r="AQ424" s="32">
        <f t="shared" ca="1" si="145"/>
        <v>0</v>
      </c>
      <c r="AR424" s="32">
        <f t="shared" ca="1" si="146"/>
        <v>0.11000461132423478</v>
      </c>
    </row>
    <row r="425" spans="1:44">
      <c r="A425" s="10">
        <v>37515</v>
      </c>
      <c r="B425" s="11">
        <f ca="1">IF(ROW(data!B425)&gt;singleSMA,AVERAGE(OFFSET(data!B425,0,0,-singleSMA,1)),"")</f>
        <v>9.9234999999999989</v>
      </c>
      <c r="C425" s="11" t="str">
        <f ca="1">IF(ROW(data!B423)&gt;singleSMA+2,IF(SIGN(data!B424-indicators!B424)&lt;&gt;SIGN(data!B423-indicators!B423),IF(SIGN(data!B424-indicators!B424)&gt;0,"BUY","SELL"),""),"")</f>
        <v/>
      </c>
      <c r="D425" s="11">
        <f ca="1">IF(ROW(data!B425)&gt;fastSMA,AVERAGE(OFFSET(data!B425,0,0,-fastSMA,1)),"")</f>
        <v>9.234</v>
      </c>
      <c r="E425" s="11">
        <f ca="1">IF(ROW(data!B425)&gt;slowSMA,AVERAGE(OFFSET(data!B425,0,0,-slowSMA,1)),"")</f>
        <v>9.9234999999999989</v>
      </c>
      <c r="F425" s="11" t="str">
        <f ca="1">IF(ROW(data!B425)&gt;MAX(fastSMA,slowSMA)+2,IF(SIGN(D424-E424)&lt;&gt;SIGN(D423-E423),IF(SIGN(D424-E424)&gt;0,"BUY","SELL"),""),"")</f>
        <v/>
      </c>
      <c r="G425" s="11"/>
      <c r="H425" s="11">
        <f>(data!B425/data!B424)-1</f>
        <v>-2.2779043280182099E-2</v>
      </c>
      <c r="I425" s="11">
        <f t="shared" si="126"/>
        <v>0</v>
      </c>
      <c r="J425" s="11">
        <f t="shared" si="127"/>
        <v>2.2779043280182099E-2</v>
      </c>
      <c r="K425" s="11">
        <f ca="1">IF(ROW(data!B425)&gt;rsi+1,100-100/(1+AVERAGE(OFFSET(I425,0,0,-rsi,1))/AVERAGE(OFFSET(J425,0,0,-rsi,1))),"")</f>
        <v>37.83587508882453</v>
      </c>
      <c r="L425" s="11"/>
      <c r="M425" s="11">
        <f t="shared" si="128"/>
        <v>0.9772209567198179</v>
      </c>
      <c r="N425" s="11">
        <f t="shared" ca="1" si="129"/>
        <v>0.9336235038084878</v>
      </c>
      <c r="S425" s="13" t="str">
        <f ca="1">pricein</f>
        <v/>
      </c>
      <c r="T425" s="13" t="str">
        <f ca="1">priceout</f>
        <v/>
      </c>
      <c r="U425" s="16" t="str">
        <f t="shared" ca="1" si="130"/>
        <v/>
      </c>
      <c r="V425" s="16" t="str">
        <f t="shared" ca="1" si="137"/>
        <v/>
      </c>
      <c r="W425" s="16" t="str">
        <f t="shared" ca="1" si="138"/>
        <v/>
      </c>
      <c r="X425" s="16">
        <f t="shared" ca="1" si="139"/>
        <v>0.82320858598329871</v>
      </c>
      <c r="Y425" s="16"/>
      <c r="Z425" s="13" t="str">
        <f ca="1">priceincross</f>
        <v/>
      </c>
      <c r="AA425" s="13" t="str">
        <f ca="1">priceoutcross</f>
        <v/>
      </c>
      <c r="AB425" s="13" t="str">
        <f t="shared" ca="1" si="131"/>
        <v/>
      </c>
      <c r="AC425" s="13" t="str">
        <f t="shared" ca="1" si="140"/>
        <v/>
      </c>
      <c r="AD425" s="13" t="str">
        <f t="shared" ca="1" si="141"/>
        <v/>
      </c>
      <c r="AE425" s="13">
        <f t="shared" ca="1" si="142"/>
        <v>0.90089715826225325</v>
      </c>
      <c r="AG425" s="32">
        <f ca="1">IF(ROW(data!B425)&gt;fib+1,MIN(OFFSET(data!B425,0,0,-fib,1)),"")</f>
        <v>8.58</v>
      </c>
      <c r="AH425" s="32">
        <f ca="1">IF(ROW(data!B425)&gt;fib+1,MAX(OFFSET(data!B425,0,0,-fib,1)),"")</f>
        <v>11.61</v>
      </c>
      <c r="AI425" s="32">
        <f t="shared" ca="1" si="132"/>
        <v>3.0299999999999994</v>
      </c>
      <c r="AJ425" s="31">
        <f t="shared" ca="1" si="133"/>
        <v>9.2950800000000005</v>
      </c>
      <c r="AK425" s="31">
        <f t="shared" ca="1" si="134"/>
        <v>9.7374600000000004</v>
      </c>
      <c r="AL425" s="31">
        <f t="shared" ca="1" si="135"/>
        <v>10.094999999999999</v>
      </c>
      <c r="AM425" s="31">
        <f t="shared" ca="1" si="136"/>
        <v>10.452539999999999</v>
      </c>
      <c r="AO425" s="32">
        <f t="shared" ca="1" si="143"/>
        <v>0</v>
      </c>
      <c r="AP425" s="32">
        <f t="shared" ca="1" si="144"/>
        <v>0.21475895298823811</v>
      </c>
      <c r="AQ425" s="32">
        <f t="shared" ca="1" si="145"/>
        <v>0</v>
      </c>
      <c r="AR425" s="32">
        <f t="shared" ca="1" si="146"/>
        <v>0.11000461132423478</v>
      </c>
    </row>
    <row r="426" spans="1:44">
      <c r="A426" s="10">
        <v>37516</v>
      </c>
      <c r="B426" s="11">
        <f ca="1">IF(ROW(data!B426)&gt;singleSMA,AVERAGE(OFFSET(data!B426,0,0,-singleSMA,1)),"")</f>
        <v>9.9101999999999979</v>
      </c>
      <c r="C426" s="11" t="str">
        <f ca="1">IF(ROW(data!B424)&gt;singleSMA+2,IF(SIGN(data!B425-indicators!B425)&lt;&gt;SIGN(data!B424-indicators!B424),IF(SIGN(data!B425-indicators!B425)&gt;0,"BUY","SELL"),""),"")</f>
        <v/>
      </c>
      <c r="D426" s="11">
        <f ca="1">IF(ROW(data!B426)&gt;fastSMA,AVERAGE(OFFSET(data!B426,0,0,-fastSMA,1)),"")</f>
        <v>9.2025000000000006</v>
      </c>
      <c r="E426" s="11">
        <f ca="1">IF(ROW(data!B426)&gt;slowSMA,AVERAGE(OFFSET(data!B426,0,0,-slowSMA,1)),"")</f>
        <v>9.9101999999999979</v>
      </c>
      <c r="F426" s="11" t="str">
        <f ca="1">IF(ROW(data!B426)&gt;MAX(fastSMA,slowSMA)+2,IF(SIGN(D425-E425)&lt;&gt;SIGN(D424-E424),IF(SIGN(D425-E425)&gt;0,"BUY","SELL"),""),"")</f>
        <v/>
      </c>
      <c r="G426" s="11"/>
      <c r="H426" s="11">
        <f>(data!B426/data!B425)-1</f>
        <v>6.9930069930070893E-3</v>
      </c>
      <c r="I426" s="11">
        <f t="shared" si="126"/>
        <v>6.9930069930070893E-3</v>
      </c>
      <c r="J426" s="11">
        <f t="shared" si="127"/>
        <v>0</v>
      </c>
      <c r="K426" s="11">
        <f ca="1">IF(ROW(data!B426)&gt;rsi+1,100-100/(1+AVERAGE(OFFSET(I426,0,0,-rsi,1))/AVERAGE(OFFSET(J426,0,0,-rsi,1))),"")</f>
        <v>37.439027800090997</v>
      </c>
      <c r="L426" s="11"/>
      <c r="M426" s="11">
        <f t="shared" si="128"/>
        <v>1.0069930069930071</v>
      </c>
      <c r="N426" s="11">
        <f t="shared" ca="1" si="129"/>
        <v>0.93203883495145656</v>
      </c>
      <c r="S426" s="13" t="str">
        <f ca="1">pricein</f>
        <v/>
      </c>
      <c r="T426" s="13" t="str">
        <f ca="1">priceout</f>
        <v/>
      </c>
      <c r="U426" s="16" t="str">
        <f t="shared" ca="1" si="130"/>
        <v/>
      </c>
      <c r="V426" s="16" t="str">
        <f t="shared" ca="1" si="137"/>
        <v/>
      </c>
      <c r="W426" s="16" t="str">
        <f t="shared" ca="1" si="138"/>
        <v/>
      </c>
      <c r="X426" s="16">
        <f t="shared" ca="1" si="139"/>
        <v>0.82320858598329871</v>
      </c>
      <c r="Y426" s="16"/>
      <c r="Z426" s="13" t="str">
        <f ca="1">priceincross</f>
        <v/>
      </c>
      <c r="AA426" s="13" t="str">
        <f ca="1">priceoutcross</f>
        <v/>
      </c>
      <c r="AB426" s="13" t="str">
        <f t="shared" ca="1" si="131"/>
        <v/>
      </c>
      <c r="AC426" s="13" t="str">
        <f t="shared" ca="1" si="140"/>
        <v/>
      </c>
      <c r="AD426" s="13" t="str">
        <f t="shared" ca="1" si="141"/>
        <v/>
      </c>
      <c r="AE426" s="13">
        <f t="shared" ca="1" si="142"/>
        <v>0.90089715826225325</v>
      </c>
      <c r="AG426" s="32">
        <f ca="1">IF(ROW(data!B426)&gt;fib+1,MIN(OFFSET(data!B426,0,0,-fib,1)),"")</f>
        <v>8.58</v>
      </c>
      <c r="AH426" s="32">
        <f ca="1">IF(ROW(data!B426)&gt;fib+1,MAX(OFFSET(data!B426,0,0,-fib,1)),"")</f>
        <v>11.61</v>
      </c>
      <c r="AI426" s="32">
        <f t="shared" ca="1" si="132"/>
        <v>3.0299999999999994</v>
      </c>
      <c r="AJ426" s="31">
        <f t="shared" ca="1" si="133"/>
        <v>9.2950800000000005</v>
      </c>
      <c r="AK426" s="31">
        <f t="shared" ca="1" si="134"/>
        <v>9.7374600000000004</v>
      </c>
      <c r="AL426" s="31">
        <f t="shared" ca="1" si="135"/>
        <v>10.094999999999999</v>
      </c>
      <c r="AM426" s="31">
        <f t="shared" ca="1" si="136"/>
        <v>10.452539999999999</v>
      </c>
      <c r="AO426" s="32">
        <f t="shared" ca="1" si="143"/>
        <v>0</v>
      </c>
      <c r="AP426" s="32">
        <f t="shared" ca="1" si="144"/>
        <v>0.21475895298823811</v>
      </c>
      <c r="AQ426" s="32">
        <f t="shared" ca="1" si="145"/>
        <v>0</v>
      </c>
      <c r="AR426" s="32">
        <f t="shared" ca="1" si="146"/>
        <v>0.11000461132423478</v>
      </c>
    </row>
    <row r="427" spans="1:44">
      <c r="A427" s="10">
        <v>37517</v>
      </c>
      <c r="B427" s="11">
        <f ca="1">IF(ROW(data!B427)&gt;singleSMA,AVERAGE(OFFSET(data!B427,0,0,-singleSMA,1)),"")</f>
        <v>9.8928999999999991</v>
      </c>
      <c r="C427" s="11" t="str">
        <f ca="1">IF(ROW(data!B425)&gt;singleSMA+2,IF(SIGN(data!B426-indicators!B426)&lt;&gt;SIGN(data!B425-indicators!B425),IF(SIGN(data!B426-indicators!B426)&gt;0,"BUY","SELL"),""),"")</f>
        <v/>
      </c>
      <c r="D427" s="11">
        <f ca="1">IF(ROW(data!B427)&gt;fastSMA,AVERAGE(OFFSET(data!B427,0,0,-fastSMA,1)),"")</f>
        <v>9.1344999999999992</v>
      </c>
      <c r="E427" s="11">
        <f ca="1">IF(ROW(data!B427)&gt;slowSMA,AVERAGE(OFFSET(data!B427,0,0,-slowSMA,1)),"")</f>
        <v>9.8928999999999991</v>
      </c>
      <c r="F427" s="11" t="str">
        <f ca="1">IF(ROW(data!B427)&gt;MAX(fastSMA,slowSMA)+2,IF(SIGN(D426-E426)&lt;&gt;SIGN(D425-E425),IF(SIGN(D426-E426)&gt;0,"BUY","SELL"),""),"")</f>
        <v/>
      </c>
      <c r="G427" s="11"/>
      <c r="H427" s="11">
        <f>(data!B427/data!B426)-1</f>
        <v>-2.6620370370370461E-2</v>
      </c>
      <c r="I427" s="11">
        <f t="shared" si="126"/>
        <v>0</v>
      </c>
      <c r="J427" s="11">
        <f t="shared" si="127"/>
        <v>2.6620370370370461E-2</v>
      </c>
      <c r="K427" s="11">
        <f ca="1">IF(ROW(data!B427)&gt;rsi+1,100-100/(1+AVERAGE(OFFSET(I427,0,0,-rsi,1))/AVERAGE(OFFSET(J427,0,0,-rsi,1))),"")</f>
        <v>19.292675187624624</v>
      </c>
      <c r="L427" s="11"/>
      <c r="M427" s="11">
        <f t="shared" si="128"/>
        <v>0.97337962962962954</v>
      </c>
      <c r="N427" s="11">
        <f t="shared" ca="1" si="129"/>
        <v>0.86079836233367457</v>
      </c>
      <c r="S427" s="13" t="str">
        <f ca="1">pricein</f>
        <v/>
      </c>
      <c r="T427" s="13" t="str">
        <f ca="1">priceout</f>
        <v/>
      </c>
      <c r="U427" s="16" t="str">
        <f t="shared" ca="1" si="130"/>
        <v/>
      </c>
      <c r="V427" s="16" t="str">
        <f t="shared" ca="1" si="137"/>
        <v/>
      </c>
      <c r="W427" s="16" t="str">
        <f t="shared" ca="1" si="138"/>
        <v/>
      </c>
      <c r="X427" s="16">
        <f t="shared" ca="1" si="139"/>
        <v>0.82320858598329871</v>
      </c>
      <c r="Y427" s="16"/>
      <c r="Z427" s="13" t="str">
        <f ca="1">priceincross</f>
        <v/>
      </c>
      <c r="AA427" s="13" t="str">
        <f ca="1">priceoutcross</f>
        <v/>
      </c>
      <c r="AB427" s="13" t="str">
        <f t="shared" ca="1" si="131"/>
        <v/>
      </c>
      <c r="AC427" s="13" t="str">
        <f t="shared" ca="1" si="140"/>
        <v/>
      </c>
      <c r="AD427" s="13" t="str">
        <f t="shared" ca="1" si="141"/>
        <v/>
      </c>
      <c r="AE427" s="13">
        <f t="shared" ca="1" si="142"/>
        <v>0.90089715826225325</v>
      </c>
      <c r="AG427" s="32">
        <f ca="1">IF(ROW(data!B427)&gt;fib+1,MIN(OFFSET(data!B427,0,0,-fib,1)),"")</f>
        <v>8.41</v>
      </c>
      <c r="AH427" s="32">
        <f ca="1">IF(ROW(data!B427)&gt;fib+1,MAX(OFFSET(data!B427,0,0,-fib,1)),"")</f>
        <v>11.61</v>
      </c>
      <c r="AI427" s="32">
        <f t="shared" ca="1" si="132"/>
        <v>3.1999999999999993</v>
      </c>
      <c r="AJ427" s="31">
        <f t="shared" ca="1" si="133"/>
        <v>9.1652000000000005</v>
      </c>
      <c r="AK427" s="31">
        <f t="shared" ca="1" si="134"/>
        <v>9.6324000000000005</v>
      </c>
      <c r="AL427" s="31">
        <f t="shared" ca="1" si="135"/>
        <v>10.01</v>
      </c>
      <c r="AM427" s="31">
        <f t="shared" ca="1" si="136"/>
        <v>10.387599999999999</v>
      </c>
      <c r="AO427" s="32">
        <f t="shared" ca="1" si="143"/>
        <v>0</v>
      </c>
      <c r="AP427" s="32">
        <f t="shared" ca="1" si="144"/>
        <v>0.21475895298823811</v>
      </c>
      <c r="AQ427" s="32">
        <f t="shared" ca="1" si="145"/>
        <v>0</v>
      </c>
      <c r="AR427" s="32">
        <f t="shared" ca="1" si="146"/>
        <v>0.11000461132423478</v>
      </c>
    </row>
    <row r="428" spans="1:44">
      <c r="A428" s="10">
        <v>37518</v>
      </c>
      <c r="B428" s="11">
        <f ca="1">IF(ROW(data!B428)&gt;singleSMA,AVERAGE(OFFSET(data!B428,0,0,-singleSMA,1)),"")</f>
        <v>9.8723999999999972</v>
      </c>
      <c r="C428" s="11" t="str">
        <f ca="1">IF(ROW(data!B426)&gt;singleSMA+2,IF(SIGN(data!B427-indicators!B427)&lt;&gt;SIGN(data!B426-indicators!B426),IF(SIGN(data!B427-indicators!B427)&gt;0,"BUY","SELL"),""),"")</f>
        <v/>
      </c>
      <c r="D428" s="11">
        <f ca="1">IF(ROW(data!B428)&gt;fastSMA,AVERAGE(OFFSET(data!B428,0,0,-fastSMA,1)),"")</f>
        <v>9.0590000000000011</v>
      </c>
      <c r="E428" s="11">
        <f ca="1">IF(ROW(data!B428)&gt;slowSMA,AVERAGE(OFFSET(data!B428,0,0,-slowSMA,1)),"")</f>
        <v>9.8723999999999972</v>
      </c>
      <c r="F428" s="11" t="str">
        <f ca="1">IF(ROW(data!B428)&gt;MAX(fastSMA,slowSMA)+2,IF(SIGN(D427-E427)&lt;&gt;SIGN(D426-E426),IF(SIGN(D427-E427)&gt;0,"BUY","SELL"),""),"")</f>
        <v/>
      </c>
      <c r="G428" s="11"/>
      <c r="H428" s="11">
        <f>(data!B428/data!B427)-1</f>
        <v>-2.2592152199762183E-2</v>
      </c>
      <c r="I428" s="11">
        <f t="shared" si="126"/>
        <v>0</v>
      </c>
      <c r="J428" s="11">
        <f t="shared" si="127"/>
        <v>2.2592152199762183E-2</v>
      </c>
      <c r="K428" s="11">
        <f ca="1">IF(ROW(data!B428)&gt;rsi+1,100-100/(1+AVERAGE(OFFSET(I428,0,0,-rsi,1))/AVERAGE(OFFSET(J428,0,0,-rsi,1))),"")</f>
        <v>17.9167631836618</v>
      </c>
      <c r="L428" s="11"/>
      <c r="M428" s="11">
        <f t="shared" si="128"/>
        <v>0.97740784780023782</v>
      </c>
      <c r="N428" s="11">
        <f t="shared" ca="1" si="129"/>
        <v>0.84480986639260025</v>
      </c>
      <c r="S428" s="13" t="str">
        <f ca="1">pricein</f>
        <v/>
      </c>
      <c r="T428" s="13" t="str">
        <f ca="1">priceout</f>
        <v/>
      </c>
      <c r="U428" s="16" t="str">
        <f t="shared" ca="1" si="130"/>
        <v/>
      </c>
      <c r="V428" s="16" t="str">
        <f t="shared" ca="1" si="137"/>
        <v/>
      </c>
      <c r="W428" s="16" t="str">
        <f t="shared" ca="1" si="138"/>
        <v/>
      </c>
      <c r="X428" s="16">
        <f t="shared" ca="1" si="139"/>
        <v>0.82320858598329871</v>
      </c>
      <c r="Y428" s="16"/>
      <c r="Z428" s="13" t="str">
        <f ca="1">priceincross</f>
        <v/>
      </c>
      <c r="AA428" s="13" t="str">
        <f ca="1">priceoutcross</f>
        <v/>
      </c>
      <c r="AB428" s="13" t="str">
        <f t="shared" ca="1" si="131"/>
        <v/>
      </c>
      <c r="AC428" s="13" t="str">
        <f t="shared" ca="1" si="140"/>
        <v/>
      </c>
      <c r="AD428" s="13" t="str">
        <f t="shared" ca="1" si="141"/>
        <v/>
      </c>
      <c r="AE428" s="13">
        <f t="shared" ca="1" si="142"/>
        <v>0.90089715826225325</v>
      </c>
      <c r="AG428" s="32">
        <f ca="1">IF(ROW(data!B428)&gt;fib+1,MIN(OFFSET(data!B428,0,0,-fib,1)),"")</f>
        <v>8.2200000000000006</v>
      </c>
      <c r="AH428" s="32">
        <f ca="1">IF(ROW(data!B428)&gt;fib+1,MAX(OFFSET(data!B428,0,0,-fib,1)),"")</f>
        <v>11.61</v>
      </c>
      <c r="AI428" s="32">
        <f t="shared" ca="1" si="132"/>
        <v>3.3899999999999988</v>
      </c>
      <c r="AJ428" s="31">
        <f t="shared" ca="1" si="133"/>
        <v>9.0200399999999998</v>
      </c>
      <c r="AK428" s="31">
        <f t="shared" ca="1" si="134"/>
        <v>9.5149799999999995</v>
      </c>
      <c r="AL428" s="31">
        <f t="shared" ca="1" si="135"/>
        <v>9.9149999999999991</v>
      </c>
      <c r="AM428" s="31">
        <f t="shared" ca="1" si="136"/>
        <v>10.315020000000001</v>
      </c>
      <c r="AO428" s="32">
        <f t="shared" ca="1" si="143"/>
        <v>0</v>
      </c>
      <c r="AP428" s="32">
        <f t="shared" ca="1" si="144"/>
        <v>0.21475895298823811</v>
      </c>
      <c r="AQ428" s="32">
        <f t="shared" ca="1" si="145"/>
        <v>0</v>
      </c>
      <c r="AR428" s="32">
        <f t="shared" ca="1" si="146"/>
        <v>0.11000461132423478</v>
      </c>
    </row>
    <row r="429" spans="1:44">
      <c r="A429" s="10">
        <v>37519</v>
      </c>
      <c r="B429" s="11">
        <f ca="1">IF(ROW(data!B429)&gt;singleSMA,AVERAGE(OFFSET(data!B429,0,0,-singleSMA,1)),"")</f>
        <v>9.8564999999999969</v>
      </c>
      <c r="C429" s="11" t="str">
        <f ca="1">IF(ROW(data!B427)&gt;singleSMA+2,IF(SIGN(data!B428-indicators!B428)&lt;&gt;SIGN(data!B427-indicators!B427),IF(SIGN(data!B428-indicators!B428)&gt;0,"BUY","SELL"),""),"")</f>
        <v/>
      </c>
      <c r="D429" s="11">
        <f ca="1">IF(ROW(data!B429)&gt;fastSMA,AVERAGE(OFFSET(data!B429,0,0,-fastSMA,1)),"")</f>
        <v>8.9930000000000021</v>
      </c>
      <c r="E429" s="11">
        <f ca="1">IF(ROW(data!B429)&gt;slowSMA,AVERAGE(OFFSET(data!B429,0,0,-slowSMA,1)),"")</f>
        <v>9.8564999999999969</v>
      </c>
      <c r="F429" s="11" t="str">
        <f ca="1">IF(ROW(data!B429)&gt;MAX(fastSMA,slowSMA)+2,IF(SIGN(D428-E428)&lt;&gt;SIGN(D427-E427),IF(SIGN(D428-E428)&gt;0,"BUY","SELL"),""),"")</f>
        <v/>
      </c>
      <c r="G429" s="11"/>
      <c r="H429" s="11">
        <f>(data!B429/data!B428)-1</f>
        <v>1.3381995133819879E-2</v>
      </c>
      <c r="I429" s="11">
        <f t="shared" si="126"/>
        <v>1.3381995133819879E-2</v>
      </c>
      <c r="J429" s="11">
        <f t="shared" si="127"/>
        <v>0</v>
      </c>
      <c r="K429" s="11">
        <f ca="1">IF(ROW(data!B429)&gt;rsi+1,100-100/(1+AVERAGE(OFFSET(I429,0,0,-rsi,1))/AVERAGE(OFFSET(J429,0,0,-rsi,1))),"")</f>
        <v>22.625985906563216</v>
      </c>
      <c r="L429" s="11"/>
      <c r="M429" s="11">
        <f t="shared" si="128"/>
        <v>1.0133819951338199</v>
      </c>
      <c r="N429" s="11">
        <f t="shared" ca="1" si="129"/>
        <v>0.86321243523316049</v>
      </c>
      <c r="S429" s="13" t="str">
        <f ca="1">pricein</f>
        <v/>
      </c>
      <c r="T429" s="13" t="str">
        <f ca="1">priceout</f>
        <v/>
      </c>
      <c r="U429" s="16" t="str">
        <f t="shared" ca="1" si="130"/>
        <v/>
      </c>
      <c r="V429" s="16" t="str">
        <f t="shared" ca="1" si="137"/>
        <v/>
      </c>
      <c r="W429" s="16" t="str">
        <f t="shared" ca="1" si="138"/>
        <v/>
      </c>
      <c r="X429" s="16">
        <f t="shared" ca="1" si="139"/>
        <v>0.82320858598329871</v>
      </c>
      <c r="Y429" s="16"/>
      <c r="Z429" s="13" t="str">
        <f ca="1">priceincross</f>
        <v/>
      </c>
      <c r="AA429" s="13" t="str">
        <f ca="1">priceoutcross</f>
        <v/>
      </c>
      <c r="AB429" s="13" t="str">
        <f t="shared" ca="1" si="131"/>
        <v/>
      </c>
      <c r="AC429" s="13" t="str">
        <f t="shared" ca="1" si="140"/>
        <v/>
      </c>
      <c r="AD429" s="13" t="str">
        <f t="shared" ca="1" si="141"/>
        <v/>
      </c>
      <c r="AE429" s="13">
        <f t="shared" ca="1" si="142"/>
        <v>0.90089715826225325</v>
      </c>
      <c r="AG429" s="32">
        <f ca="1">IF(ROW(data!B429)&gt;fib+1,MIN(OFFSET(data!B429,0,0,-fib,1)),"")</f>
        <v>8.2200000000000006</v>
      </c>
      <c r="AH429" s="32">
        <f ca="1">IF(ROW(data!B429)&gt;fib+1,MAX(OFFSET(data!B429,0,0,-fib,1)),"")</f>
        <v>11.61</v>
      </c>
      <c r="AI429" s="32">
        <f t="shared" ca="1" si="132"/>
        <v>3.3899999999999988</v>
      </c>
      <c r="AJ429" s="31">
        <f t="shared" ca="1" si="133"/>
        <v>9.0200399999999998</v>
      </c>
      <c r="AK429" s="31">
        <f t="shared" ca="1" si="134"/>
        <v>9.5149799999999995</v>
      </c>
      <c r="AL429" s="31">
        <f t="shared" ca="1" si="135"/>
        <v>9.9149999999999991</v>
      </c>
      <c r="AM429" s="31">
        <f t="shared" ca="1" si="136"/>
        <v>10.315020000000001</v>
      </c>
      <c r="AO429" s="32">
        <f t="shared" ca="1" si="143"/>
        <v>0</v>
      </c>
      <c r="AP429" s="32">
        <f t="shared" ca="1" si="144"/>
        <v>0.21475895298823811</v>
      </c>
      <c r="AQ429" s="32">
        <f t="shared" ca="1" si="145"/>
        <v>0</v>
      </c>
      <c r="AR429" s="32">
        <f t="shared" ca="1" si="146"/>
        <v>0.11000461132423478</v>
      </c>
    </row>
    <row r="430" spans="1:44">
      <c r="A430" s="10">
        <v>37522</v>
      </c>
      <c r="B430" s="11">
        <f ca="1">IF(ROW(data!B430)&gt;singleSMA,AVERAGE(OFFSET(data!B430,0,0,-singleSMA,1)),"")</f>
        <v>9.8383999999999983</v>
      </c>
      <c r="C430" s="11" t="str">
        <f ca="1">IF(ROW(data!B428)&gt;singleSMA+2,IF(SIGN(data!B429-indicators!B429)&lt;&gt;SIGN(data!B428-indicators!B428),IF(SIGN(data!B429-indicators!B429)&gt;0,"BUY","SELL"),""),"")</f>
        <v/>
      </c>
      <c r="D430" s="11">
        <f ca="1">IF(ROW(data!B430)&gt;fastSMA,AVERAGE(OFFSET(data!B430,0,0,-fastSMA,1)),"")</f>
        <v>8.9120000000000026</v>
      </c>
      <c r="E430" s="11">
        <f ca="1">IF(ROW(data!B430)&gt;slowSMA,AVERAGE(OFFSET(data!B430,0,0,-slowSMA,1)),"")</f>
        <v>9.8383999999999983</v>
      </c>
      <c r="F430" s="11" t="str">
        <f ca="1">IF(ROW(data!B430)&gt;MAX(fastSMA,slowSMA)+2,IF(SIGN(D429-E429)&lt;&gt;SIGN(D428-E428),IF(SIGN(D429-E429)&gt;0,"BUY","SELL"),""),"")</f>
        <v/>
      </c>
      <c r="G430" s="11"/>
      <c r="H430" s="11">
        <f>(data!B430/data!B429)-1</f>
        <v>-3.1212484993997536E-2</v>
      </c>
      <c r="I430" s="11">
        <f t="shared" si="126"/>
        <v>0</v>
      </c>
      <c r="J430" s="11">
        <f t="shared" si="127"/>
        <v>3.1212484993997536E-2</v>
      </c>
      <c r="K430" s="11">
        <f ca="1">IF(ROW(data!B430)&gt;rsi+1,100-100/(1+AVERAGE(OFFSET(I430,0,0,-rsi,1))/AVERAGE(OFFSET(J430,0,0,-rsi,1))),"")</f>
        <v>19.10427812481673</v>
      </c>
      <c r="L430" s="11"/>
      <c r="M430" s="11">
        <f t="shared" si="128"/>
        <v>0.96878751500600246</v>
      </c>
      <c r="N430" s="11">
        <f t="shared" ca="1" si="129"/>
        <v>0.83281733746130016</v>
      </c>
      <c r="S430" s="13" t="str">
        <f ca="1">pricein</f>
        <v/>
      </c>
      <c r="T430" s="13" t="str">
        <f ca="1">priceout</f>
        <v/>
      </c>
      <c r="U430" s="16" t="str">
        <f t="shared" ca="1" si="130"/>
        <v/>
      </c>
      <c r="V430" s="16" t="str">
        <f t="shared" ca="1" si="137"/>
        <v/>
      </c>
      <c r="W430" s="16" t="str">
        <f t="shared" ca="1" si="138"/>
        <v/>
      </c>
      <c r="X430" s="16">
        <f t="shared" ca="1" si="139"/>
        <v>0.82320858598329871</v>
      </c>
      <c r="Y430" s="16"/>
      <c r="Z430" s="13" t="str">
        <f ca="1">priceincross</f>
        <v/>
      </c>
      <c r="AA430" s="13" t="str">
        <f ca="1">priceoutcross</f>
        <v/>
      </c>
      <c r="AB430" s="13" t="str">
        <f t="shared" ca="1" si="131"/>
        <v/>
      </c>
      <c r="AC430" s="13" t="str">
        <f t="shared" ca="1" si="140"/>
        <v/>
      </c>
      <c r="AD430" s="13" t="str">
        <f t="shared" ca="1" si="141"/>
        <v/>
      </c>
      <c r="AE430" s="13">
        <f t="shared" ca="1" si="142"/>
        <v>0.90089715826225325</v>
      </c>
      <c r="AG430" s="32">
        <f ca="1">IF(ROW(data!B430)&gt;fib+1,MIN(OFFSET(data!B430,0,0,-fib,1)),"")</f>
        <v>8.07</v>
      </c>
      <c r="AH430" s="32">
        <f ca="1">IF(ROW(data!B430)&gt;fib+1,MAX(OFFSET(data!B430,0,0,-fib,1)),"")</f>
        <v>11.61</v>
      </c>
      <c r="AI430" s="32">
        <f t="shared" ca="1" si="132"/>
        <v>3.5399999999999991</v>
      </c>
      <c r="AJ430" s="31">
        <f t="shared" ca="1" si="133"/>
        <v>8.9054400000000005</v>
      </c>
      <c r="AK430" s="31">
        <f t="shared" ca="1" si="134"/>
        <v>9.4222800000000007</v>
      </c>
      <c r="AL430" s="31">
        <f t="shared" ca="1" si="135"/>
        <v>9.84</v>
      </c>
      <c r="AM430" s="31">
        <f t="shared" ca="1" si="136"/>
        <v>10.257719999999999</v>
      </c>
      <c r="AO430" s="32">
        <f t="shared" ca="1" si="143"/>
        <v>0</v>
      </c>
      <c r="AP430" s="32">
        <f t="shared" ca="1" si="144"/>
        <v>0.21475895298823811</v>
      </c>
      <c r="AQ430" s="32">
        <f t="shared" ca="1" si="145"/>
        <v>0</v>
      </c>
      <c r="AR430" s="32">
        <f t="shared" ca="1" si="146"/>
        <v>0.11000461132423478</v>
      </c>
    </row>
    <row r="431" spans="1:44">
      <c r="A431" s="10">
        <v>37523</v>
      </c>
      <c r="B431" s="11">
        <f ca="1">IF(ROW(data!B431)&gt;singleSMA,AVERAGE(OFFSET(data!B431,0,0,-singleSMA,1)),"")</f>
        <v>9.8190999999999988</v>
      </c>
      <c r="C431" s="11" t="str">
        <f ca="1">IF(ROW(data!B429)&gt;singleSMA+2,IF(SIGN(data!B430-indicators!B430)&lt;&gt;SIGN(data!B429-indicators!B429),IF(SIGN(data!B430-indicators!B430)&gt;0,"BUY","SELL"),""),"")</f>
        <v/>
      </c>
      <c r="D431" s="11">
        <f ca="1">IF(ROW(data!B431)&gt;fastSMA,AVERAGE(OFFSET(data!B431,0,0,-fastSMA,1)),"")</f>
        <v>8.8225000000000016</v>
      </c>
      <c r="E431" s="11">
        <f ca="1">IF(ROW(data!B431)&gt;slowSMA,AVERAGE(OFFSET(data!B431,0,0,-slowSMA,1)),"")</f>
        <v>9.8190999999999988</v>
      </c>
      <c r="F431" s="11" t="str">
        <f ca="1">IF(ROW(data!B431)&gt;MAX(fastSMA,slowSMA)+2,IF(SIGN(D430-E430)&lt;&gt;SIGN(D429-E429),IF(SIGN(D430-E430)&gt;0,"BUY","SELL"),""),"")</f>
        <v/>
      </c>
      <c r="G431" s="11"/>
      <c r="H431" s="11">
        <f>(data!B431/data!B430)-1</f>
        <v>-1.4869888475836479E-2</v>
      </c>
      <c r="I431" s="11">
        <f t="shared" si="126"/>
        <v>0</v>
      </c>
      <c r="J431" s="11">
        <f t="shared" si="127"/>
        <v>1.4869888475836479E-2</v>
      </c>
      <c r="K431" s="11">
        <f ca="1">IF(ROW(data!B431)&gt;rsi+1,100-100/(1+AVERAGE(OFFSET(I431,0,0,-rsi,1))/AVERAGE(OFFSET(J431,0,0,-rsi,1))),"")</f>
        <v>16.776130301225194</v>
      </c>
      <c r="L431" s="11"/>
      <c r="M431" s="11">
        <f t="shared" si="128"/>
        <v>0.98513011152416352</v>
      </c>
      <c r="N431" s="11">
        <f t="shared" ca="1" si="129"/>
        <v>0.81622176591375784</v>
      </c>
      <c r="S431" s="13" t="str">
        <f ca="1">pricein</f>
        <v/>
      </c>
      <c r="T431" s="13" t="str">
        <f ca="1">priceout</f>
        <v/>
      </c>
      <c r="U431" s="16" t="str">
        <f t="shared" ca="1" si="130"/>
        <v/>
      </c>
      <c r="V431" s="16" t="str">
        <f t="shared" ca="1" si="137"/>
        <v/>
      </c>
      <c r="W431" s="16" t="str">
        <f t="shared" ca="1" si="138"/>
        <v/>
      </c>
      <c r="X431" s="16">
        <f t="shared" ca="1" si="139"/>
        <v>0.82320858598329871</v>
      </c>
      <c r="Y431" s="16"/>
      <c r="Z431" s="13" t="str">
        <f ca="1">priceincross</f>
        <v/>
      </c>
      <c r="AA431" s="13" t="str">
        <f ca="1">priceoutcross</f>
        <v/>
      </c>
      <c r="AB431" s="13" t="str">
        <f t="shared" ca="1" si="131"/>
        <v/>
      </c>
      <c r="AC431" s="13" t="str">
        <f t="shared" ca="1" si="140"/>
        <v/>
      </c>
      <c r="AD431" s="13" t="str">
        <f t="shared" ca="1" si="141"/>
        <v/>
      </c>
      <c r="AE431" s="13">
        <f t="shared" ca="1" si="142"/>
        <v>0.90089715826225325</v>
      </c>
      <c r="AG431" s="32">
        <f ca="1">IF(ROW(data!B431)&gt;fib+1,MIN(OFFSET(data!B431,0,0,-fib,1)),"")</f>
        <v>7.95</v>
      </c>
      <c r="AH431" s="32">
        <f ca="1">IF(ROW(data!B431)&gt;fib+1,MAX(OFFSET(data!B431,0,0,-fib,1)),"")</f>
        <v>11.61</v>
      </c>
      <c r="AI431" s="32">
        <f t="shared" ca="1" si="132"/>
        <v>3.6599999999999993</v>
      </c>
      <c r="AJ431" s="31">
        <f t="shared" ca="1" si="133"/>
        <v>8.8137600000000003</v>
      </c>
      <c r="AK431" s="31">
        <f t="shared" ca="1" si="134"/>
        <v>9.3481199999999998</v>
      </c>
      <c r="AL431" s="31">
        <f t="shared" ca="1" si="135"/>
        <v>9.7799999999999994</v>
      </c>
      <c r="AM431" s="31">
        <f t="shared" ca="1" si="136"/>
        <v>10.211880000000001</v>
      </c>
      <c r="AO431" s="32">
        <f t="shared" ca="1" si="143"/>
        <v>0</v>
      </c>
      <c r="AP431" s="32">
        <f t="shared" ca="1" si="144"/>
        <v>0.21475895298823811</v>
      </c>
      <c r="AQ431" s="32">
        <f t="shared" ca="1" si="145"/>
        <v>0</v>
      </c>
      <c r="AR431" s="32">
        <f t="shared" ca="1" si="146"/>
        <v>0.11000461132423478</v>
      </c>
    </row>
    <row r="432" spans="1:44">
      <c r="A432" s="10">
        <v>37524</v>
      </c>
      <c r="B432" s="11">
        <f ca="1">IF(ROW(data!B432)&gt;singleSMA,AVERAGE(OFFSET(data!B432,0,0,-singleSMA,1)),"")</f>
        <v>9.7979000000000003</v>
      </c>
      <c r="C432" s="11" t="str">
        <f ca="1">IF(ROW(data!B430)&gt;singleSMA+2,IF(SIGN(data!B431-indicators!B431)&lt;&gt;SIGN(data!B430-indicators!B430),IF(SIGN(data!B431-indicators!B431)&gt;0,"BUY","SELL"),""),"")</f>
        <v/>
      </c>
      <c r="D432" s="11">
        <f ca="1">IF(ROW(data!B432)&gt;fastSMA,AVERAGE(OFFSET(data!B432,0,0,-fastSMA,1)),"")</f>
        <v>8.7349999999999994</v>
      </c>
      <c r="E432" s="11">
        <f ca="1">IF(ROW(data!B432)&gt;slowSMA,AVERAGE(OFFSET(data!B432,0,0,-slowSMA,1)),"")</f>
        <v>9.7979000000000003</v>
      </c>
      <c r="F432" s="11" t="str">
        <f ca="1">IF(ROW(data!B432)&gt;MAX(fastSMA,slowSMA)+2,IF(SIGN(D431-E431)&lt;&gt;SIGN(D430-E430),IF(SIGN(D431-E431)&gt;0,"BUY","SELL"),""),"")</f>
        <v/>
      </c>
      <c r="G432" s="11"/>
      <c r="H432" s="11">
        <f>(data!B432/data!B431)-1</f>
        <v>-1.6352201257861632E-2</v>
      </c>
      <c r="I432" s="11">
        <f t="shared" si="126"/>
        <v>0</v>
      </c>
      <c r="J432" s="11">
        <f t="shared" si="127"/>
        <v>1.6352201257861632E-2</v>
      </c>
      <c r="K432" s="11">
        <f ca="1">IF(ROW(data!B432)&gt;rsi+1,100-100/(1+AVERAGE(OFFSET(I432,0,0,-rsi,1))/AVERAGE(OFFSET(J432,0,0,-rsi,1))),"")</f>
        <v>16.83768909791614</v>
      </c>
      <c r="L432" s="11"/>
      <c r="M432" s="11">
        <f t="shared" si="128"/>
        <v>0.98364779874213837</v>
      </c>
      <c r="N432" s="11">
        <f t="shared" ca="1" si="129"/>
        <v>0.81713688610240331</v>
      </c>
      <c r="S432" s="13" t="str">
        <f ca="1">pricein</f>
        <v/>
      </c>
      <c r="T432" s="13" t="str">
        <f ca="1">priceout</f>
        <v/>
      </c>
      <c r="U432" s="16" t="str">
        <f t="shared" ca="1" si="130"/>
        <v/>
      </c>
      <c r="V432" s="16" t="str">
        <f t="shared" ca="1" si="137"/>
        <v/>
      </c>
      <c r="W432" s="16" t="str">
        <f t="shared" ca="1" si="138"/>
        <v/>
      </c>
      <c r="X432" s="16">
        <f t="shared" ca="1" si="139"/>
        <v>0.82320858598329871</v>
      </c>
      <c r="Y432" s="16"/>
      <c r="Z432" s="13" t="str">
        <f ca="1">priceincross</f>
        <v/>
      </c>
      <c r="AA432" s="13" t="str">
        <f ca="1">priceoutcross</f>
        <v/>
      </c>
      <c r="AB432" s="13" t="str">
        <f t="shared" ca="1" si="131"/>
        <v/>
      </c>
      <c r="AC432" s="13" t="str">
        <f t="shared" ca="1" si="140"/>
        <v/>
      </c>
      <c r="AD432" s="13" t="str">
        <f t="shared" ca="1" si="141"/>
        <v/>
      </c>
      <c r="AE432" s="13">
        <f t="shared" ca="1" si="142"/>
        <v>0.90089715826225325</v>
      </c>
      <c r="AG432" s="32">
        <f ca="1">IF(ROW(data!B432)&gt;fib+1,MIN(OFFSET(data!B432,0,0,-fib,1)),"")</f>
        <v>7.82</v>
      </c>
      <c r="AH432" s="32">
        <f ca="1">IF(ROW(data!B432)&gt;fib+1,MAX(OFFSET(data!B432,0,0,-fib,1)),"")</f>
        <v>11.61</v>
      </c>
      <c r="AI432" s="32">
        <f t="shared" ca="1" si="132"/>
        <v>3.7899999999999991</v>
      </c>
      <c r="AJ432" s="31">
        <f t="shared" ca="1" si="133"/>
        <v>8.7144399999999997</v>
      </c>
      <c r="AK432" s="31">
        <f t="shared" ca="1" si="134"/>
        <v>9.2677800000000001</v>
      </c>
      <c r="AL432" s="31">
        <f t="shared" ca="1" si="135"/>
        <v>9.7149999999999999</v>
      </c>
      <c r="AM432" s="31">
        <f t="shared" ca="1" si="136"/>
        <v>10.16222</v>
      </c>
      <c r="AO432" s="32">
        <f t="shared" ca="1" si="143"/>
        <v>0</v>
      </c>
      <c r="AP432" s="32">
        <f t="shared" ca="1" si="144"/>
        <v>0.21475895298823811</v>
      </c>
      <c r="AQ432" s="32">
        <f t="shared" ca="1" si="145"/>
        <v>0</v>
      </c>
      <c r="AR432" s="32">
        <f t="shared" ca="1" si="146"/>
        <v>0.11000461132423478</v>
      </c>
    </row>
    <row r="433" spans="1:44">
      <c r="A433" s="10">
        <v>37525</v>
      </c>
      <c r="B433" s="11">
        <f ca="1">IF(ROW(data!B433)&gt;singleSMA,AVERAGE(OFFSET(data!B433,0,0,-singleSMA,1)),"")</f>
        <v>9.7783999999999995</v>
      </c>
      <c r="C433" s="11" t="str">
        <f ca="1">IF(ROW(data!B431)&gt;singleSMA+2,IF(SIGN(data!B432-indicators!B432)&lt;&gt;SIGN(data!B431-indicators!B431),IF(SIGN(data!B432-indicators!B432)&gt;0,"BUY","SELL"),""),"")</f>
        <v/>
      </c>
      <c r="D433" s="11">
        <f ca="1">IF(ROW(data!B433)&gt;fastSMA,AVERAGE(OFFSET(data!B433,0,0,-fastSMA,1)),"")</f>
        <v>8.6590000000000007</v>
      </c>
      <c r="E433" s="11">
        <f ca="1">IF(ROW(data!B433)&gt;slowSMA,AVERAGE(OFFSET(data!B433,0,0,-slowSMA,1)),"")</f>
        <v>9.7783999999999995</v>
      </c>
      <c r="F433" s="11" t="str">
        <f ca="1">IF(ROW(data!B433)&gt;MAX(fastSMA,slowSMA)+2,IF(SIGN(D432-E432)&lt;&gt;SIGN(D431-E431),IF(SIGN(D432-E432)&gt;0,"BUY","SELL"),""),"")</f>
        <v/>
      </c>
      <c r="G433" s="11"/>
      <c r="H433" s="11">
        <f>(data!B433/data!B432)-1</f>
        <v>1.7902813299232712E-2</v>
      </c>
      <c r="I433" s="11">
        <f t="shared" si="126"/>
        <v>1.7902813299232712E-2</v>
      </c>
      <c r="J433" s="11">
        <f t="shared" si="127"/>
        <v>0</v>
      </c>
      <c r="K433" s="11">
        <f ca="1">IF(ROW(data!B433)&gt;rsi+1,100-100/(1+AVERAGE(OFFSET(I433,0,0,-rsi,1))/AVERAGE(OFFSET(J433,0,0,-rsi,1))),"")</f>
        <v>22.173434286885509</v>
      </c>
      <c r="L433" s="11"/>
      <c r="M433" s="11">
        <f t="shared" si="128"/>
        <v>1.0179028132992327</v>
      </c>
      <c r="N433" s="11">
        <f t="shared" ca="1" si="129"/>
        <v>0.83966244725738359</v>
      </c>
      <c r="S433" s="13" t="str">
        <f ca="1">pricein</f>
        <v/>
      </c>
      <c r="T433" s="13" t="str">
        <f ca="1">priceout</f>
        <v/>
      </c>
      <c r="U433" s="16" t="str">
        <f t="shared" ca="1" si="130"/>
        <v/>
      </c>
      <c r="V433" s="16" t="str">
        <f t="shared" ca="1" si="137"/>
        <v/>
      </c>
      <c r="W433" s="16" t="str">
        <f t="shared" ca="1" si="138"/>
        <v/>
      </c>
      <c r="X433" s="16">
        <f t="shared" ca="1" si="139"/>
        <v>0.82320858598329871</v>
      </c>
      <c r="Y433" s="16"/>
      <c r="Z433" s="13" t="str">
        <f ca="1">priceincross</f>
        <v/>
      </c>
      <c r="AA433" s="13" t="str">
        <f ca="1">priceoutcross</f>
        <v/>
      </c>
      <c r="AB433" s="13" t="str">
        <f t="shared" ca="1" si="131"/>
        <v/>
      </c>
      <c r="AC433" s="13" t="str">
        <f t="shared" ca="1" si="140"/>
        <v/>
      </c>
      <c r="AD433" s="13" t="str">
        <f t="shared" ca="1" si="141"/>
        <v/>
      </c>
      <c r="AE433" s="13">
        <f t="shared" ca="1" si="142"/>
        <v>0.90089715826225325</v>
      </c>
      <c r="AG433" s="32">
        <f ca="1">IF(ROW(data!B433)&gt;fib+1,MIN(OFFSET(data!B433,0,0,-fib,1)),"")</f>
        <v>7.82</v>
      </c>
      <c r="AH433" s="32">
        <f ca="1">IF(ROW(data!B433)&gt;fib+1,MAX(OFFSET(data!B433,0,0,-fib,1)),"")</f>
        <v>11.61</v>
      </c>
      <c r="AI433" s="32">
        <f t="shared" ca="1" si="132"/>
        <v>3.7899999999999991</v>
      </c>
      <c r="AJ433" s="31">
        <f t="shared" ca="1" si="133"/>
        <v>8.7144399999999997</v>
      </c>
      <c r="AK433" s="31">
        <f t="shared" ca="1" si="134"/>
        <v>9.2677800000000001</v>
      </c>
      <c r="AL433" s="31">
        <f t="shared" ca="1" si="135"/>
        <v>9.7149999999999999</v>
      </c>
      <c r="AM433" s="31">
        <f t="shared" ca="1" si="136"/>
        <v>10.16222</v>
      </c>
      <c r="AO433" s="32">
        <f t="shared" ca="1" si="143"/>
        <v>0</v>
      </c>
      <c r="AP433" s="32">
        <f t="shared" ca="1" si="144"/>
        <v>0.21475895298823811</v>
      </c>
      <c r="AQ433" s="32">
        <f t="shared" ca="1" si="145"/>
        <v>0</v>
      </c>
      <c r="AR433" s="32">
        <f t="shared" ca="1" si="146"/>
        <v>0.11000461132423478</v>
      </c>
    </row>
    <row r="434" spans="1:44">
      <c r="A434" s="10">
        <v>37526</v>
      </c>
      <c r="B434" s="11">
        <f ca="1">IF(ROW(data!B434)&gt;singleSMA,AVERAGE(OFFSET(data!B434,0,0,-singleSMA,1)),"")</f>
        <v>9.7523</v>
      </c>
      <c r="C434" s="11" t="str">
        <f ca="1">IF(ROW(data!B432)&gt;singleSMA+2,IF(SIGN(data!B433-indicators!B433)&lt;&gt;SIGN(data!B432-indicators!B432),IF(SIGN(data!B433-indicators!B433)&gt;0,"BUY","SELL"),""),"")</f>
        <v/>
      </c>
      <c r="D434" s="11">
        <f ca="1">IF(ROW(data!B434)&gt;fastSMA,AVERAGE(OFFSET(data!B434,0,0,-fastSMA,1)),"")</f>
        <v>8.5884999999999998</v>
      </c>
      <c r="E434" s="11">
        <f ca="1">IF(ROW(data!B434)&gt;slowSMA,AVERAGE(OFFSET(data!B434,0,0,-slowSMA,1)),"")</f>
        <v>9.7523</v>
      </c>
      <c r="F434" s="11" t="str">
        <f ca="1">IF(ROW(data!B434)&gt;MAX(fastSMA,slowSMA)+2,IF(SIGN(D433-E433)&lt;&gt;SIGN(D432-E432),IF(SIGN(D433-E433)&gt;0,"BUY","SELL"),""),"")</f>
        <v/>
      </c>
      <c r="G434" s="11"/>
      <c r="H434" s="11">
        <f>(data!B434/data!B433)-1</f>
        <v>-1.2562814070351758E-2</v>
      </c>
      <c r="I434" s="11">
        <f t="shared" si="126"/>
        <v>0</v>
      </c>
      <c r="J434" s="11">
        <f t="shared" si="127"/>
        <v>1.2562814070351758E-2</v>
      </c>
      <c r="K434" s="11">
        <f ca="1">IF(ROW(data!B434)&gt;rsi+1,100-100/(1+AVERAGE(OFFSET(I434,0,0,-rsi,1))/AVERAGE(OFFSET(J434,0,0,-rsi,1))),"")</f>
        <v>22.884264967842057</v>
      </c>
      <c r="L434" s="11"/>
      <c r="M434" s="11">
        <f t="shared" si="128"/>
        <v>0.98743718592964824</v>
      </c>
      <c r="N434" s="11">
        <f t="shared" ca="1" si="129"/>
        <v>0.84789644012944965</v>
      </c>
      <c r="S434" s="13" t="str">
        <f ca="1">pricein</f>
        <v/>
      </c>
      <c r="T434" s="13" t="str">
        <f ca="1">priceout</f>
        <v/>
      </c>
      <c r="U434" s="16" t="str">
        <f t="shared" ca="1" si="130"/>
        <v/>
      </c>
      <c r="V434" s="16" t="str">
        <f t="shared" ca="1" si="137"/>
        <v/>
      </c>
      <c r="W434" s="16" t="str">
        <f t="shared" ca="1" si="138"/>
        <v/>
      </c>
      <c r="X434" s="16">
        <f t="shared" ca="1" si="139"/>
        <v>0.82320858598329871</v>
      </c>
      <c r="Y434" s="16"/>
      <c r="Z434" s="13" t="str">
        <f ca="1">priceincross</f>
        <v/>
      </c>
      <c r="AA434" s="13" t="str">
        <f ca="1">priceoutcross</f>
        <v/>
      </c>
      <c r="AB434" s="13" t="str">
        <f t="shared" ca="1" si="131"/>
        <v/>
      </c>
      <c r="AC434" s="13" t="str">
        <f t="shared" ca="1" si="140"/>
        <v/>
      </c>
      <c r="AD434" s="13" t="str">
        <f t="shared" ca="1" si="141"/>
        <v/>
      </c>
      <c r="AE434" s="13">
        <f t="shared" ca="1" si="142"/>
        <v>0.90089715826225325</v>
      </c>
      <c r="AG434" s="32">
        <f ca="1">IF(ROW(data!B434)&gt;fib+1,MIN(OFFSET(data!B434,0,0,-fib,1)),"")</f>
        <v>7.82</v>
      </c>
      <c r="AH434" s="32">
        <f ca="1">IF(ROW(data!B434)&gt;fib+1,MAX(OFFSET(data!B434,0,0,-fib,1)),"")</f>
        <v>11.61</v>
      </c>
      <c r="AI434" s="32">
        <f t="shared" ca="1" si="132"/>
        <v>3.7899999999999991</v>
      </c>
      <c r="AJ434" s="31">
        <f t="shared" ca="1" si="133"/>
        <v>8.7144399999999997</v>
      </c>
      <c r="AK434" s="31">
        <f t="shared" ca="1" si="134"/>
        <v>9.2677800000000001</v>
      </c>
      <c r="AL434" s="31">
        <f t="shared" ca="1" si="135"/>
        <v>9.7149999999999999</v>
      </c>
      <c r="AM434" s="31">
        <f t="shared" ca="1" si="136"/>
        <v>10.16222</v>
      </c>
      <c r="AO434" s="32">
        <f t="shared" ca="1" si="143"/>
        <v>0</v>
      </c>
      <c r="AP434" s="32">
        <f t="shared" ca="1" si="144"/>
        <v>0.21475895298823811</v>
      </c>
      <c r="AQ434" s="32">
        <f t="shared" ca="1" si="145"/>
        <v>0</v>
      </c>
      <c r="AR434" s="32">
        <f t="shared" ca="1" si="146"/>
        <v>0.11000461132423478</v>
      </c>
    </row>
    <row r="435" spans="1:44">
      <c r="A435" s="10">
        <v>37529</v>
      </c>
      <c r="B435" s="11">
        <f ca="1">IF(ROW(data!B435)&gt;singleSMA,AVERAGE(OFFSET(data!B435,0,0,-singleSMA,1)),"")</f>
        <v>9.7235000000000014</v>
      </c>
      <c r="C435" s="11" t="str">
        <f ca="1">IF(ROW(data!B433)&gt;singleSMA+2,IF(SIGN(data!B434-indicators!B434)&lt;&gt;SIGN(data!B433-indicators!B433),IF(SIGN(data!B434-indicators!B434)&gt;0,"BUY","SELL"),""),"")</f>
        <v/>
      </c>
      <c r="D435" s="11">
        <f ca="1">IF(ROW(data!B435)&gt;fastSMA,AVERAGE(OFFSET(data!B435,0,0,-fastSMA,1)),"")</f>
        <v>8.5169999999999995</v>
      </c>
      <c r="E435" s="11">
        <f ca="1">IF(ROW(data!B435)&gt;slowSMA,AVERAGE(OFFSET(data!B435,0,0,-slowSMA,1)),"")</f>
        <v>9.7235000000000014</v>
      </c>
      <c r="F435" s="11" t="str">
        <f ca="1">IF(ROW(data!B435)&gt;MAX(fastSMA,slowSMA)+2,IF(SIGN(D434-E434)&lt;&gt;SIGN(D433-E433),IF(SIGN(D434-E434)&gt;0,"BUY","SELL"),""),"")</f>
        <v/>
      </c>
      <c r="G435" s="11"/>
      <c r="H435" s="11">
        <f>(data!B435/data!B434)-1</f>
        <v>-1.5267175572519109E-2</v>
      </c>
      <c r="I435" s="11">
        <f t="shared" si="126"/>
        <v>0</v>
      </c>
      <c r="J435" s="11">
        <f t="shared" si="127"/>
        <v>1.5267175572519109E-2</v>
      </c>
      <c r="K435" s="11">
        <f ca="1">IF(ROW(data!B435)&gt;rsi+1,100-100/(1+AVERAGE(OFFSET(I435,0,0,-rsi,1))/AVERAGE(OFFSET(J435,0,0,-rsi,1))),"")</f>
        <v>22.546600786973585</v>
      </c>
      <c r="L435" s="11"/>
      <c r="M435" s="11">
        <f t="shared" si="128"/>
        <v>0.98473282442748089</v>
      </c>
      <c r="N435" s="11">
        <f t="shared" ca="1" si="129"/>
        <v>0.84405670665212651</v>
      </c>
      <c r="S435" s="13" t="str">
        <f ca="1">pricein</f>
        <v/>
      </c>
      <c r="T435" s="13" t="str">
        <f ca="1">priceout</f>
        <v/>
      </c>
      <c r="U435" s="16" t="str">
        <f t="shared" ca="1" si="130"/>
        <v/>
      </c>
      <c r="V435" s="16" t="str">
        <f t="shared" ca="1" si="137"/>
        <v/>
      </c>
      <c r="W435" s="16" t="str">
        <f t="shared" ca="1" si="138"/>
        <v/>
      </c>
      <c r="X435" s="16">
        <f t="shared" ca="1" si="139"/>
        <v>0.82320858598329871</v>
      </c>
      <c r="Y435" s="16"/>
      <c r="Z435" s="13" t="str">
        <f ca="1">priceincross</f>
        <v/>
      </c>
      <c r="AA435" s="13" t="str">
        <f ca="1">priceoutcross</f>
        <v/>
      </c>
      <c r="AB435" s="13" t="str">
        <f t="shared" ca="1" si="131"/>
        <v/>
      </c>
      <c r="AC435" s="13" t="str">
        <f t="shared" ca="1" si="140"/>
        <v/>
      </c>
      <c r="AD435" s="13" t="str">
        <f t="shared" ca="1" si="141"/>
        <v/>
      </c>
      <c r="AE435" s="13">
        <f t="shared" ca="1" si="142"/>
        <v>0.90089715826225325</v>
      </c>
      <c r="AG435" s="32">
        <f ca="1">IF(ROW(data!B435)&gt;fib+1,MIN(OFFSET(data!B435,0,0,-fib,1)),"")</f>
        <v>7.74</v>
      </c>
      <c r="AH435" s="32">
        <f ca="1">IF(ROW(data!B435)&gt;fib+1,MAX(OFFSET(data!B435,0,0,-fib,1)),"")</f>
        <v>11.61</v>
      </c>
      <c r="AI435" s="32">
        <f t="shared" ca="1" si="132"/>
        <v>3.8699999999999992</v>
      </c>
      <c r="AJ435" s="31">
        <f t="shared" ca="1" si="133"/>
        <v>8.6533200000000008</v>
      </c>
      <c r="AK435" s="31">
        <f t="shared" ca="1" si="134"/>
        <v>9.2183399999999995</v>
      </c>
      <c r="AL435" s="31">
        <f t="shared" ca="1" si="135"/>
        <v>9.6750000000000007</v>
      </c>
      <c r="AM435" s="31">
        <f t="shared" ca="1" si="136"/>
        <v>10.13166</v>
      </c>
      <c r="AO435" s="32">
        <f t="shared" ca="1" si="143"/>
        <v>0</v>
      </c>
      <c r="AP435" s="32">
        <f t="shared" ca="1" si="144"/>
        <v>0.21475895298823811</v>
      </c>
      <c r="AQ435" s="32">
        <f t="shared" ca="1" si="145"/>
        <v>0</v>
      </c>
      <c r="AR435" s="32">
        <f t="shared" ca="1" si="146"/>
        <v>0.11000461132423478</v>
      </c>
    </row>
    <row r="436" spans="1:44">
      <c r="A436" s="10">
        <v>37530</v>
      </c>
      <c r="B436" s="11">
        <f ca="1">IF(ROW(data!B436)&gt;singleSMA,AVERAGE(OFFSET(data!B436,0,0,-singleSMA,1)),"")</f>
        <v>9.6934000000000022</v>
      </c>
      <c r="C436" s="11" t="str">
        <f ca="1">IF(ROW(data!B434)&gt;singleSMA+2,IF(SIGN(data!B435-indicators!B435)&lt;&gt;SIGN(data!B434-indicators!B434),IF(SIGN(data!B435-indicators!B435)&gt;0,"BUY","SELL"),""),"")</f>
        <v/>
      </c>
      <c r="D436" s="11">
        <f ca="1">IF(ROW(data!B436)&gt;fastSMA,AVERAGE(OFFSET(data!B436,0,0,-fastSMA,1)),"")</f>
        <v>8.4420000000000002</v>
      </c>
      <c r="E436" s="11">
        <f ca="1">IF(ROW(data!B436)&gt;slowSMA,AVERAGE(OFFSET(data!B436,0,0,-slowSMA,1)),"")</f>
        <v>9.6934000000000022</v>
      </c>
      <c r="F436" s="11" t="str">
        <f ca="1">IF(ROW(data!B436)&gt;MAX(fastSMA,slowSMA)+2,IF(SIGN(D435-E435)&lt;&gt;SIGN(D434-E434),IF(SIGN(D435-E435)&gt;0,"BUY","SELL"),""),"")</f>
        <v/>
      </c>
      <c r="G436" s="11"/>
      <c r="H436" s="11">
        <f>(data!B436/data!B435)-1</f>
        <v>-3.8759689922480689E-3</v>
      </c>
      <c r="I436" s="11">
        <f t="shared" si="126"/>
        <v>0</v>
      </c>
      <c r="J436" s="11">
        <f t="shared" si="127"/>
        <v>3.8759689922480689E-3</v>
      </c>
      <c r="K436" s="11">
        <f ca="1">IF(ROW(data!B436)&gt;rsi+1,100-100/(1+AVERAGE(OFFSET(I436,0,0,-rsi,1))/AVERAGE(OFFSET(J436,0,0,-rsi,1))),"")</f>
        <v>21.143671399899318</v>
      </c>
      <c r="L436" s="11"/>
      <c r="M436" s="11">
        <f t="shared" si="128"/>
        <v>0.99612403100775193</v>
      </c>
      <c r="N436" s="11">
        <f t="shared" ca="1" si="129"/>
        <v>0.83713355048859894</v>
      </c>
      <c r="S436" s="13" t="str">
        <f ca="1">pricein</f>
        <v/>
      </c>
      <c r="T436" s="13" t="str">
        <f ca="1">priceout</f>
        <v/>
      </c>
      <c r="U436" s="16" t="str">
        <f t="shared" ca="1" si="130"/>
        <v/>
      </c>
      <c r="V436" s="16" t="str">
        <f t="shared" ca="1" si="137"/>
        <v/>
      </c>
      <c r="W436" s="16" t="str">
        <f t="shared" ca="1" si="138"/>
        <v/>
      </c>
      <c r="X436" s="16">
        <f t="shared" ca="1" si="139"/>
        <v>0.82320858598329871</v>
      </c>
      <c r="Y436" s="16"/>
      <c r="Z436" s="13" t="str">
        <f ca="1">priceincross</f>
        <v/>
      </c>
      <c r="AA436" s="13" t="str">
        <f ca="1">priceoutcross</f>
        <v/>
      </c>
      <c r="AB436" s="13" t="str">
        <f t="shared" ca="1" si="131"/>
        <v/>
      </c>
      <c r="AC436" s="13" t="str">
        <f t="shared" ca="1" si="140"/>
        <v/>
      </c>
      <c r="AD436" s="13" t="str">
        <f t="shared" ca="1" si="141"/>
        <v/>
      </c>
      <c r="AE436" s="13">
        <f t="shared" ca="1" si="142"/>
        <v>0.90089715826225325</v>
      </c>
      <c r="AG436" s="32">
        <f ca="1">IF(ROW(data!B436)&gt;fib+1,MIN(OFFSET(data!B436,0,0,-fib,1)),"")</f>
        <v>7.71</v>
      </c>
      <c r="AH436" s="32">
        <f ca="1">IF(ROW(data!B436)&gt;fib+1,MAX(OFFSET(data!B436,0,0,-fib,1)),"")</f>
        <v>11.61</v>
      </c>
      <c r="AI436" s="32">
        <f t="shared" ca="1" si="132"/>
        <v>3.8999999999999995</v>
      </c>
      <c r="AJ436" s="31">
        <f t="shared" ca="1" si="133"/>
        <v>8.6303999999999998</v>
      </c>
      <c r="AK436" s="31">
        <f t="shared" ca="1" si="134"/>
        <v>9.1997999999999998</v>
      </c>
      <c r="AL436" s="31">
        <f t="shared" ca="1" si="135"/>
        <v>9.66</v>
      </c>
      <c r="AM436" s="31">
        <f t="shared" ca="1" si="136"/>
        <v>10.120200000000001</v>
      </c>
      <c r="AO436" s="32">
        <f t="shared" ca="1" si="143"/>
        <v>0</v>
      </c>
      <c r="AP436" s="32">
        <f t="shared" ca="1" si="144"/>
        <v>0.21475895298823811</v>
      </c>
      <c r="AQ436" s="32">
        <f t="shared" ca="1" si="145"/>
        <v>0</v>
      </c>
      <c r="AR436" s="32">
        <f t="shared" ca="1" si="146"/>
        <v>0.11000461132423478</v>
      </c>
    </row>
    <row r="437" spans="1:44">
      <c r="A437" s="10">
        <v>37531</v>
      </c>
      <c r="B437" s="11">
        <f ca="1">IF(ROW(data!B437)&gt;singleSMA,AVERAGE(OFFSET(data!B437,0,0,-singleSMA,1)),"")</f>
        <v>9.6594000000000015</v>
      </c>
      <c r="C437" s="11" t="str">
        <f ca="1">IF(ROW(data!B435)&gt;singleSMA+2,IF(SIGN(data!B436-indicators!B436)&lt;&gt;SIGN(data!B435-indicators!B435),IF(SIGN(data!B436-indicators!B436)&gt;0,"BUY","SELL"),""),"")</f>
        <v/>
      </c>
      <c r="D437" s="11">
        <f ca="1">IF(ROW(data!B437)&gt;fastSMA,AVERAGE(OFFSET(data!B437,0,0,-fastSMA,1)),"")</f>
        <v>8.3645000000000032</v>
      </c>
      <c r="E437" s="11">
        <f ca="1">IF(ROW(data!B437)&gt;slowSMA,AVERAGE(OFFSET(data!B437,0,0,-slowSMA,1)),"")</f>
        <v>9.6594000000000015</v>
      </c>
      <c r="F437" s="11" t="str">
        <f ca="1">IF(ROW(data!B437)&gt;MAX(fastSMA,slowSMA)+2,IF(SIGN(D436-E436)&lt;&gt;SIGN(D435-E435),IF(SIGN(D436-E436)&gt;0,"BUY","SELL"),""),"")</f>
        <v/>
      </c>
      <c r="G437" s="11"/>
      <c r="H437" s="11">
        <f>(data!B437/data!B436)-1</f>
        <v>-2.8534370946822318E-2</v>
      </c>
      <c r="I437" s="11">
        <f t="shared" si="126"/>
        <v>0</v>
      </c>
      <c r="J437" s="11">
        <f t="shared" si="127"/>
        <v>2.8534370946822318E-2</v>
      </c>
      <c r="K437" s="11">
        <f ca="1">IF(ROW(data!B437)&gt;rsi+1,100-100/(1+AVERAGE(OFFSET(I437,0,0,-rsi,1))/AVERAGE(OFFSET(J437,0,0,-rsi,1))),"")</f>
        <v>20.46341931707228</v>
      </c>
      <c r="L437" s="11"/>
      <c r="M437" s="11">
        <f t="shared" si="128"/>
        <v>0.97146562905317768</v>
      </c>
      <c r="N437" s="11">
        <f t="shared" ca="1" si="129"/>
        <v>0.82853982300884943</v>
      </c>
      <c r="S437" s="13" t="str">
        <f ca="1">pricein</f>
        <v/>
      </c>
      <c r="T437" s="13" t="str">
        <f ca="1">priceout</f>
        <v/>
      </c>
      <c r="U437" s="16" t="str">
        <f t="shared" ca="1" si="130"/>
        <v/>
      </c>
      <c r="V437" s="16" t="str">
        <f t="shared" ca="1" si="137"/>
        <v/>
      </c>
      <c r="W437" s="16" t="str">
        <f t="shared" ca="1" si="138"/>
        <v/>
      </c>
      <c r="X437" s="16">
        <f t="shared" ca="1" si="139"/>
        <v>0.82320858598329871</v>
      </c>
      <c r="Y437" s="16"/>
      <c r="Z437" s="13" t="str">
        <f ca="1">priceincross</f>
        <v/>
      </c>
      <c r="AA437" s="13" t="str">
        <f ca="1">priceoutcross</f>
        <v/>
      </c>
      <c r="AB437" s="13" t="str">
        <f t="shared" ca="1" si="131"/>
        <v/>
      </c>
      <c r="AC437" s="13" t="str">
        <f t="shared" ca="1" si="140"/>
        <v/>
      </c>
      <c r="AD437" s="13" t="str">
        <f t="shared" ca="1" si="141"/>
        <v/>
      </c>
      <c r="AE437" s="13">
        <f t="shared" ca="1" si="142"/>
        <v>0.90089715826225325</v>
      </c>
      <c r="AG437" s="32">
        <f ca="1">IF(ROW(data!B437)&gt;fib+1,MIN(OFFSET(data!B437,0,0,-fib,1)),"")</f>
        <v>7.49</v>
      </c>
      <c r="AH437" s="32">
        <f ca="1">IF(ROW(data!B437)&gt;fib+1,MAX(OFFSET(data!B437,0,0,-fib,1)),"")</f>
        <v>11.61</v>
      </c>
      <c r="AI437" s="32">
        <f t="shared" ca="1" si="132"/>
        <v>4.1199999999999992</v>
      </c>
      <c r="AJ437" s="31">
        <f t="shared" ca="1" si="133"/>
        <v>8.4623200000000001</v>
      </c>
      <c r="AK437" s="31">
        <f t="shared" ca="1" si="134"/>
        <v>9.063839999999999</v>
      </c>
      <c r="AL437" s="31">
        <f t="shared" ca="1" si="135"/>
        <v>9.5500000000000007</v>
      </c>
      <c r="AM437" s="31">
        <f t="shared" ca="1" si="136"/>
        <v>10.036159999999999</v>
      </c>
      <c r="AO437" s="32">
        <f t="shared" ca="1" si="143"/>
        <v>0</v>
      </c>
      <c r="AP437" s="32">
        <f t="shared" ca="1" si="144"/>
        <v>0.21475895298823811</v>
      </c>
      <c r="AQ437" s="32">
        <f t="shared" ca="1" si="145"/>
        <v>0</v>
      </c>
      <c r="AR437" s="32">
        <f t="shared" ca="1" si="146"/>
        <v>0.11000461132423478</v>
      </c>
    </row>
    <row r="438" spans="1:44">
      <c r="A438" s="10">
        <v>37532</v>
      </c>
      <c r="B438" s="11">
        <f ca="1">IF(ROW(data!B438)&gt;singleSMA,AVERAGE(OFFSET(data!B438,0,0,-singleSMA,1)),"")</f>
        <v>9.6193000000000026</v>
      </c>
      <c r="C438" s="11" t="str">
        <f ca="1">IF(ROW(data!B436)&gt;singleSMA+2,IF(SIGN(data!B437-indicators!B437)&lt;&gt;SIGN(data!B436-indicators!B436),IF(SIGN(data!B437-indicators!B437)&gt;0,"BUY","SELL"),""),"")</f>
        <v/>
      </c>
      <c r="D438" s="11">
        <f ca="1">IF(ROW(data!B438)&gt;fastSMA,AVERAGE(OFFSET(data!B438,0,0,-fastSMA,1)),"")</f>
        <v>8.2795000000000005</v>
      </c>
      <c r="E438" s="11">
        <f ca="1">IF(ROW(data!B438)&gt;slowSMA,AVERAGE(OFFSET(data!B438,0,0,-slowSMA,1)),"")</f>
        <v>9.6193000000000026</v>
      </c>
      <c r="F438" s="11" t="str">
        <f ca="1">IF(ROW(data!B438)&gt;MAX(fastSMA,slowSMA)+2,IF(SIGN(D437-E437)&lt;&gt;SIGN(D436-E436),IF(SIGN(D437-E437)&gt;0,"BUY","SELL"),""),"")</f>
        <v/>
      </c>
      <c r="G438" s="11"/>
      <c r="H438" s="11">
        <f>(data!B438/data!B437)-1</f>
        <v>-3.8718291054739673E-2</v>
      </c>
      <c r="I438" s="11">
        <f t="shared" si="126"/>
        <v>0</v>
      </c>
      <c r="J438" s="11">
        <f t="shared" si="127"/>
        <v>3.8718291054739673E-2</v>
      </c>
      <c r="K438" s="11">
        <f ca="1">IF(ROW(data!B438)&gt;rsi+1,100-100/(1+AVERAGE(OFFSET(I438,0,0,-rsi,1))/AVERAGE(OFFSET(J438,0,0,-rsi,1))),"")</f>
        <v>19.050314205939117</v>
      </c>
      <c r="L438" s="11"/>
      <c r="M438" s="11">
        <f t="shared" si="128"/>
        <v>0.96128170894526033</v>
      </c>
      <c r="N438" s="11">
        <f t="shared" ca="1" si="129"/>
        <v>0.80898876404494358</v>
      </c>
      <c r="S438" s="13" t="str">
        <f ca="1">pricein</f>
        <v/>
      </c>
      <c r="T438" s="13" t="str">
        <f ca="1">priceout</f>
        <v/>
      </c>
      <c r="U438" s="16" t="str">
        <f t="shared" ca="1" si="130"/>
        <v/>
      </c>
      <c r="V438" s="16" t="str">
        <f t="shared" ca="1" si="137"/>
        <v/>
      </c>
      <c r="W438" s="16" t="str">
        <f t="shared" ca="1" si="138"/>
        <v/>
      </c>
      <c r="X438" s="16">
        <f t="shared" ca="1" si="139"/>
        <v>0.82320858598329871</v>
      </c>
      <c r="Y438" s="16"/>
      <c r="Z438" s="13" t="str">
        <f ca="1">priceincross</f>
        <v/>
      </c>
      <c r="AA438" s="13" t="str">
        <f ca="1">priceoutcross</f>
        <v/>
      </c>
      <c r="AB438" s="13" t="str">
        <f t="shared" ca="1" si="131"/>
        <v/>
      </c>
      <c r="AC438" s="13" t="str">
        <f t="shared" ca="1" si="140"/>
        <v/>
      </c>
      <c r="AD438" s="13" t="str">
        <f t="shared" ca="1" si="141"/>
        <v/>
      </c>
      <c r="AE438" s="13">
        <f t="shared" ca="1" si="142"/>
        <v>0.90089715826225325</v>
      </c>
      <c r="AG438" s="32">
        <f ca="1">IF(ROW(data!B438)&gt;fib+1,MIN(OFFSET(data!B438,0,0,-fib,1)),"")</f>
        <v>7.2</v>
      </c>
      <c r="AH438" s="32">
        <f ca="1">IF(ROW(data!B438)&gt;fib+1,MAX(OFFSET(data!B438,0,0,-fib,1)),"")</f>
        <v>11.61</v>
      </c>
      <c r="AI438" s="32">
        <f t="shared" ca="1" si="132"/>
        <v>4.4099999999999993</v>
      </c>
      <c r="AJ438" s="31">
        <f t="shared" ca="1" si="133"/>
        <v>8.2407599999999999</v>
      </c>
      <c r="AK438" s="31">
        <f t="shared" ca="1" si="134"/>
        <v>8.88462</v>
      </c>
      <c r="AL438" s="31">
        <f t="shared" ca="1" si="135"/>
        <v>9.4049999999999994</v>
      </c>
      <c r="AM438" s="31">
        <f t="shared" ca="1" si="136"/>
        <v>9.9253800000000005</v>
      </c>
      <c r="AO438" s="32">
        <f t="shared" ca="1" si="143"/>
        <v>0</v>
      </c>
      <c r="AP438" s="32">
        <f t="shared" ca="1" si="144"/>
        <v>0.21475895298823811</v>
      </c>
      <c r="AQ438" s="32">
        <f t="shared" ca="1" si="145"/>
        <v>0</v>
      </c>
      <c r="AR438" s="32">
        <f t="shared" ca="1" si="146"/>
        <v>0.11000461132423478</v>
      </c>
    </row>
    <row r="439" spans="1:44">
      <c r="A439" s="10">
        <v>37533</v>
      </c>
      <c r="B439" s="11">
        <f ca="1">IF(ROW(data!B439)&gt;singleSMA,AVERAGE(OFFSET(data!B439,0,0,-singleSMA,1)),"")</f>
        <v>9.5797000000000043</v>
      </c>
      <c r="C439" s="11" t="str">
        <f ca="1">IF(ROW(data!B437)&gt;singleSMA+2,IF(SIGN(data!B438-indicators!B438)&lt;&gt;SIGN(data!B437-indicators!B437),IF(SIGN(data!B438-indicators!B438)&gt;0,"BUY","SELL"),""),"")</f>
        <v/>
      </c>
      <c r="D439" s="11">
        <f ca="1">IF(ROW(data!B439)&gt;fastSMA,AVERAGE(OFFSET(data!B439,0,0,-fastSMA,1)),"")</f>
        <v>8.1894999999999989</v>
      </c>
      <c r="E439" s="11">
        <f ca="1">IF(ROW(data!B439)&gt;slowSMA,AVERAGE(OFFSET(data!B439,0,0,-slowSMA,1)),"")</f>
        <v>9.5797000000000043</v>
      </c>
      <c r="F439" s="11" t="str">
        <f ca="1">IF(ROW(data!B439)&gt;MAX(fastSMA,slowSMA)+2,IF(SIGN(D438-E438)&lt;&gt;SIGN(D437-E437),IF(SIGN(D438-E438)&gt;0,"BUY","SELL"),""),"")</f>
        <v/>
      </c>
      <c r="G439" s="11"/>
      <c r="H439" s="11">
        <f>(data!B439/data!B438)-1</f>
        <v>4.1666666666666519E-3</v>
      </c>
      <c r="I439" s="11">
        <f t="shared" si="126"/>
        <v>4.1666666666666519E-3</v>
      </c>
      <c r="J439" s="11">
        <f t="shared" si="127"/>
        <v>0</v>
      </c>
      <c r="K439" s="11">
        <f ca="1">IF(ROW(data!B439)&gt;rsi+1,100-100/(1+AVERAGE(OFFSET(I439,0,0,-rsi,1))/AVERAGE(OFFSET(J439,0,0,-rsi,1))),"")</f>
        <v>16.45776200733404</v>
      </c>
      <c r="L439" s="11"/>
      <c r="M439" s="11">
        <f t="shared" si="128"/>
        <v>1.0041666666666667</v>
      </c>
      <c r="N439" s="11">
        <f t="shared" ca="1" si="129"/>
        <v>0.80066445182724244</v>
      </c>
      <c r="S439" s="13" t="str">
        <f ca="1">pricein</f>
        <v/>
      </c>
      <c r="T439" s="13" t="str">
        <f ca="1">priceout</f>
        <v/>
      </c>
      <c r="U439" s="16" t="str">
        <f t="shared" ca="1" si="130"/>
        <v/>
      </c>
      <c r="V439" s="16" t="str">
        <f t="shared" ca="1" si="137"/>
        <v/>
      </c>
      <c r="W439" s="16" t="str">
        <f t="shared" ca="1" si="138"/>
        <v/>
      </c>
      <c r="X439" s="16">
        <f t="shared" ca="1" si="139"/>
        <v>0.82320858598329871</v>
      </c>
      <c r="Y439" s="16"/>
      <c r="Z439" s="13" t="str">
        <f ca="1">priceincross</f>
        <v/>
      </c>
      <c r="AA439" s="13" t="str">
        <f ca="1">priceoutcross</f>
        <v/>
      </c>
      <c r="AB439" s="13" t="str">
        <f t="shared" ca="1" si="131"/>
        <v/>
      </c>
      <c r="AC439" s="13" t="str">
        <f t="shared" ca="1" si="140"/>
        <v/>
      </c>
      <c r="AD439" s="13" t="str">
        <f t="shared" ca="1" si="141"/>
        <v/>
      </c>
      <c r="AE439" s="13">
        <f t="shared" ca="1" si="142"/>
        <v>0.90089715826225325</v>
      </c>
      <c r="AG439" s="32">
        <f ca="1">IF(ROW(data!B439)&gt;fib+1,MIN(OFFSET(data!B439,0,0,-fib,1)),"")</f>
        <v>7.2</v>
      </c>
      <c r="AH439" s="32">
        <f ca="1">IF(ROW(data!B439)&gt;fib+1,MAX(OFFSET(data!B439,0,0,-fib,1)),"")</f>
        <v>11.61</v>
      </c>
      <c r="AI439" s="32">
        <f t="shared" ca="1" si="132"/>
        <v>4.4099999999999993</v>
      </c>
      <c r="AJ439" s="31">
        <f t="shared" ca="1" si="133"/>
        <v>8.2407599999999999</v>
      </c>
      <c r="AK439" s="31">
        <f t="shared" ca="1" si="134"/>
        <v>8.88462</v>
      </c>
      <c r="AL439" s="31">
        <f t="shared" ca="1" si="135"/>
        <v>9.4049999999999994</v>
      </c>
      <c r="AM439" s="31">
        <f t="shared" ca="1" si="136"/>
        <v>9.9253800000000005</v>
      </c>
      <c r="AO439" s="32">
        <f t="shared" ca="1" si="143"/>
        <v>0</v>
      </c>
      <c r="AP439" s="32">
        <f t="shared" ca="1" si="144"/>
        <v>0.21475895298823811</v>
      </c>
      <c r="AQ439" s="32">
        <f t="shared" ca="1" si="145"/>
        <v>0</v>
      </c>
      <c r="AR439" s="32">
        <f t="shared" ca="1" si="146"/>
        <v>0.11000461132423478</v>
      </c>
    </row>
    <row r="440" spans="1:44">
      <c r="A440" s="10">
        <v>37536</v>
      </c>
      <c r="B440" s="11">
        <f ca="1">IF(ROW(data!B440)&gt;singleSMA,AVERAGE(OFFSET(data!B440,0,0,-singleSMA,1)),"")</f>
        <v>9.5359000000000034</v>
      </c>
      <c r="C440" s="11" t="str">
        <f ca="1">IF(ROW(data!B438)&gt;singleSMA+2,IF(SIGN(data!B439-indicators!B439)&lt;&gt;SIGN(data!B438-indicators!B438),IF(SIGN(data!B439-indicators!B439)&gt;0,"BUY","SELL"),""),"")</f>
        <v/>
      </c>
      <c r="D440" s="11">
        <f ca="1">IF(ROW(data!B440)&gt;fastSMA,AVERAGE(OFFSET(data!B440,0,0,-fastSMA,1)),"")</f>
        <v>8.0909999999999993</v>
      </c>
      <c r="E440" s="11">
        <f ca="1">IF(ROW(data!B440)&gt;slowSMA,AVERAGE(OFFSET(data!B440,0,0,-slowSMA,1)),"")</f>
        <v>9.5359000000000034</v>
      </c>
      <c r="F440" s="11" t="str">
        <f ca="1">IF(ROW(data!B440)&gt;MAX(fastSMA,slowSMA)+2,IF(SIGN(D439-E439)&lt;&gt;SIGN(D438-E438),IF(SIGN(D439-E439)&gt;0,"BUY","SELL"),""),"")</f>
        <v/>
      </c>
      <c r="G440" s="11"/>
      <c r="H440" s="11">
        <f>(data!B440/data!B439)-1</f>
        <v>-4.1493775933610033E-2</v>
      </c>
      <c r="I440" s="11">
        <f t="shared" si="126"/>
        <v>0</v>
      </c>
      <c r="J440" s="11">
        <f t="shared" si="127"/>
        <v>4.1493775933610033E-2</v>
      </c>
      <c r="K440" s="11">
        <f ca="1">IF(ROW(data!B440)&gt;rsi+1,100-100/(1+AVERAGE(OFFSET(I440,0,0,-rsi,1))/AVERAGE(OFFSET(J440,0,0,-rsi,1))),"")</f>
        <v>15.194693233113981</v>
      </c>
      <c r="L440" s="11"/>
      <c r="M440" s="11">
        <f t="shared" si="128"/>
        <v>0.95850622406638997</v>
      </c>
      <c r="N440" s="11">
        <f t="shared" ca="1" si="129"/>
        <v>0.77865168539325835</v>
      </c>
      <c r="S440" s="13" t="str">
        <f ca="1">pricein</f>
        <v/>
      </c>
      <c r="T440" s="13" t="str">
        <f ca="1">priceout</f>
        <v/>
      </c>
      <c r="U440" s="16" t="str">
        <f t="shared" ca="1" si="130"/>
        <v/>
      </c>
      <c r="V440" s="16" t="str">
        <f t="shared" ca="1" si="137"/>
        <v/>
      </c>
      <c r="W440" s="16" t="str">
        <f t="shared" ca="1" si="138"/>
        <v/>
      </c>
      <c r="X440" s="16">
        <f t="shared" ca="1" si="139"/>
        <v>0.82320858598329871</v>
      </c>
      <c r="Y440" s="16"/>
      <c r="Z440" s="13" t="str">
        <f ca="1">priceincross</f>
        <v/>
      </c>
      <c r="AA440" s="13" t="str">
        <f ca="1">priceoutcross</f>
        <v/>
      </c>
      <c r="AB440" s="13" t="str">
        <f t="shared" ca="1" si="131"/>
        <v/>
      </c>
      <c r="AC440" s="13" t="str">
        <f t="shared" ca="1" si="140"/>
        <v/>
      </c>
      <c r="AD440" s="13" t="str">
        <f t="shared" ca="1" si="141"/>
        <v/>
      </c>
      <c r="AE440" s="13">
        <f t="shared" ca="1" si="142"/>
        <v>0.90089715826225325</v>
      </c>
      <c r="AG440" s="32">
        <f ca="1">IF(ROW(data!B440)&gt;fib+1,MIN(OFFSET(data!B440,0,0,-fib,1)),"")</f>
        <v>6.93</v>
      </c>
      <c r="AH440" s="32">
        <f ca="1">IF(ROW(data!B440)&gt;fib+1,MAX(OFFSET(data!B440,0,0,-fib,1)),"")</f>
        <v>11.61</v>
      </c>
      <c r="AI440" s="32">
        <f t="shared" ca="1" si="132"/>
        <v>4.68</v>
      </c>
      <c r="AJ440" s="31">
        <f t="shared" ca="1" si="133"/>
        <v>8.0344800000000003</v>
      </c>
      <c r="AK440" s="31">
        <f t="shared" ca="1" si="134"/>
        <v>8.7177600000000002</v>
      </c>
      <c r="AL440" s="31">
        <f t="shared" ca="1" si="135"/>
        <v>9.27</v>
      </c>
      <c r="AM440" s="31">
        <f t="shared" ca="1" si="136"/>
        <v>9.822239999999999</v>
      </c>
      <c r="AO440" s="32">
        <f t="shared" ca="1" si="143"/>
        <v>0</v>
      </c>
      <c r="AP440" s="32">
        <f t="shared" ca="1" si="144"/>
        <v>0.21475895298823811</v>
      </c>
      <c r="AQ440" s="32">
        <f t="shared" ca="1" si="145"/>
        <v>0</v>
      </c>
      <c r="AR440" s="32">
        <f t="shared" ca="1" si="146"/>
        <v>0.11000461132423478</v>
      </c>
    </row>
    <row r="441" spans="1:44">
      <c r="A441" s="10">
        <v>37537</v>
      </c>
      <c r="B441" s="11">
        <f ca="1">IF(ROW(data!B441)&gt;singleSMA,AVERAGE(OFFSET(data!B441,0,0,-singleSMA,1)),"")</f>
        <v>9.4894000000000016</v>
      </c>
      <c r="C441" s="11" t="str">
        <f ca="1">IF(ROW(data!B439)&gt;singleSMA+2,IF(SIGN(data!B440-indicators!B440)&lt;&gt;SIGN(data!B439-indicators!B439),IF(SIGN(data!B440-indicators!B440)&gt;0,"BUY","SELL"),""),"")</f>
        <v/>
      </c>
      <c r="D441" s="11">
        <f ca="1">IF(ROW(data!B441)&gt;fastSMA,AVERAGE(OFFSET(data!B441,0,0,-fastSMA,1)),"")</f>
        <v>7.988999999999999</v>
      </c>
      <c r="E441" s="11">
        <f ca="1">IF(ROW(data!B441)&gt;slowSMA,AVERAGE(OFFSET(data!B441,0,0,-slowSMA,1)),"")</f>
        <v>9.4894000000000016</v>
      </c>
      <c r="F441" s="11" t="str">
        <f ca="1">IF(ROW(data!B441)&gt;MAX(fastSMA,slowSMA)+2,IF(SIGN(D440-E440)&lt;&gt;SIGN(D439-E439),IF(SIGN(D440-E440)&gt;0,"BUY","SELL"),""),"")</f>
        <v/>
      </c>
      <c r="G441" s="11"/>
      <c r="H441" s="11">
        <f>(data!B441/data!B440)-1</f>
        <v>-2.8860028860028253E-3</v>
      </c>
      <c r="I441" s="11">
        <f t="shared" si="126"/>
        <v>0</v>
      </c>
      <c r="J441" s="11">
        <f t="shared" si="127"/>
        <v>2.8860028860028253E-3</v>
      </c>
      <c r="K441" s="11">
        <f ca="1">IF(ROW(data!B441)&gt;rsi+1,100-100/(1+AVERAGE(OFFSET(I441,0,0,-rsi,1))/AVERAGE(OFFSET(J441,0,0,-rsi,1))),"")</f>
        <v>13.709627455070276</v>
      </c>
      <c r="L441" s="11"/>
      <c r="M441" s="11">
        <f t="shared" si="128"/>
        <v>0.99711399711399717</v>
      </c>
      <c r="N441" s="11">
        <f t="shared" ca="1" si="129"/>
        <v>0.77206703910614494</v>
      </c>
      <c r="S441" s="13" t="str">
        <f ca="1">pricein</f>
        <v/>
      </c>
      <c r="T441" s="13" t="str">
        <f ca="1">priceout</f>
        <v/>
      </c>
      <c r="U441" s="16" t="str">
        <f t="shared" ca="1" si="130"/>
        <v/>
      </c>
      <c r="V441" s="16" t="str">
        <f t="shared" ca="1" si="137"/>
        <v/>
      </c>
      <c r="W441" s="16" t="str">
        <f t="shared" ca="1" si="138"/>
        <v/>
      </c>
      <c r="X441" s="16">
        <f t="shared" ca="1" si="139"/>
        <v>0.82320858598329871</v>
      </c>
      <c r="Y441" s="16"/>
      <c r="Z441" s="13" t="str">
        <f ca="1">priceincross</f>
        <v/>
      </c>
      <c r="AA441" s="13" t="str">
        <f ca="1">priceoutcross</f>
        <v/>
      </c>
      <c r="AB441" s="13" t="str">
        <f t="shared" ca="1" si="131"/>
        <v/>
      </c>
      <c r="AC441" s="13" t="str">
        <f t="shared" ca="1" si="140"/>
        <v/>
      </c>
      <c r="AD441" s="13" t="str">
        <f t="shared" ca="1" si="141"/>
        <v/>
      </c>
      <c r="AE441" s="13">
        <f t="shared" ca="1" si="142"/>
        <v>0.90089715826225325</v>
      </c>
      <c r="AG441" s="32">
        <f ca="1">IF(ROW(data!B441)&gt;fib+1,MIN(OFFSET(data!B441,0,0,-fib,1)),"")</f>
        <v>6.91</v>
      </c>
      <c r="AH441" s="32">
        <f ca="1">IF(ROW(data!B441)&gt;fib+1,MAX(OFFSET(data!B441,0,0,-fib,1)),"")</f>
        <v>11.61</v>
      </c>
      <c r="AI441" s="32">
        <f t="shared" ca="1" si="132"/>
        <v>4.6999999999999993</v>
      </c>
      <c r="AJ441" s="31">
        <f t="shared" ca="1" si="133"/>
        <v>8.0191999999999997</v>
      </c>
      <c r="AK441" s="31">
        <f t="shared" ca="1" si="134"/>
        <v>8.7053999999999991</v>
      </c>
      <c r="AL441" s="31">
        <f t="shared" ca="1" si="135"/>
        <v>9.26</v>
      </c>
      <c r="AM441" s="31">
        <f t="shared" ca="1" si="136"/>
        <v>9.8145999999999987</v>
      </c>
      <c r="AO441" s="32">
        <f t="shared" ca="1" si="143"/>
        <v>0</v>
      </c>
      <c r="AP441" s="32">
        <f t="shared" ca="1" si="144"/>
        <v>0.21475895298823811</v>
      </c>
      <c r="AQ441" s="32">
        <f t="shared" ca="1" si="145"/>
        <v>0</v>
      </c>
      <c r="AR441" s="32">
        <f t="shared" ca="1" si="146"/>
        <v>0.11000461132423478</v>
      </c>
    </row>
    <row r="442" spans="1:44">
      <c r="A442" s="10">
        <v>37538</v>
      </c>
      <c r="B442" s="11">
        <f ca="1">IF(ROW(data!B442)&gt;singleSMA,AVERAGE(OFFSET(data!B442,0,0,-singleSMA,1)),"")</f>
        <v>9.4391000000000034</v>
      </c>
      <c r="C442" s="11" t="str">
        <f ca="1">IF(ROW(data!B440)&gt;singleSMA+2,IF(SIGN(data!B441-indicators!B441)&lt;&gt;SIGN(data!B440-indicators!B440),IF(SIGN(data!B441-indicators!B441)&gt;0,"BUY","SELL"),""),"")</f>
        <v/>
      </c>
      <c r="D442" s="11">
        <f ca="1">IF(ROW(data!B442)&gt;fastSMA,AVERAGE(OFFSET(data!B442,0,0,-fastSMA,1)),"")</f>
        <v>7.8679999999999994</v>
      </c>
      <c r="E442" s="11">
        <f ca="1">IF(ROW(data!B442)&gt;slowSMA,AVERAGE(OFFSET(data!B442,0,0,-slowSMA,1)),"")</f>
        <v>9.4391000000000034</v>
      </c>
      <c r="F442" s="11" t="str">
        <f ca="1">IF(ROW(data!B442)&gt;MAX(fastSMA,slowSMA)+2,IF(SIGN(D441-E441)&lt;&gt;SIGN(D440-E440),IF(SIGN(D441-E441)&gt;0,"BUY","SELL"),""),"")</f>
        <v/>
      </c>
      <c r="G442" s="11"/>
      <c r="H442" s="11">
        <f>(data!B442/data!B441)-1</f>
        <v>-4.7756874095513768E-2</v>
      </c>
      <c r="I442" s="11">
        <f t="shared" si="126"/>
        <v>0</v>
      </c>
      <c r="J442" s="11">
        <f t="shared" si="127"/>
        <v>4.7756874095513768E-2</v>
      </c>
      <c r="K442" s="11">
        <f ca="1">IF(ROW(data!B442)&gt;rsi+1,100-100/(1+AVERAGE(OFFSET(I442,0,0,-rsi,1))/AVERAGE(OFFSET(J442,0,0,-rsi,1))),"")</f>
        <v>10.813443699306731</v>
      </c>
      <c r="L442" s="11"/>
      <c r="M442" s="11">
        <f t="shared" si="128"/>
        <v>0.95224312590448623</v>
      </c>
      <c r="N442" s="11">
        <f t="shared" ca="1" si="129"/>
        <v>0.73111111111111093</v>
      </c>
      <c r="S442" s="13" t="str">
        <f ca="1">pricein</f>
        <v/>
      </c>
      <c r="T442" s="13" t="str">
        <f ca="1">priceout</f>
        <v/>
      </c>
      <c r="U442" s="16" t="str">
        <f t="shared" ca="1" si="130"/>
        <v/>
      </c>
      <c r="V442" s="16" t="str">
        <f t="shared" ca="1" si="137"/>
        <v/>
      </c>
      <c r="W442" s="16" t="str">
        <f t="shared" ca="1" si="138"/>
        <v/>
      </c>
      <c r="X442" s="16">
        <f t="shared" ca="1" si="139"/>
        <v>0.82320858598329871</v>
      </c>
      <c r="Y442" s="16"/>
      <c r="Z442" s="13" t="str">
        <f ca="1">priceincross</f>
        <v/>
      </c>
      <c r="AA442" s="13" t="str">
        <f ca="1">priceoutcross</f>
        <v/>
      </c>
      <c r="AB442" s="13" t="str">
        <f t="shared" ca="1" si="131"/>
        <v/>
      </c>
      <c r="AC442" s="13" t="str">
        <f t="shared" ca="1" si="140"/>
        <v/>
      </c>
      <c r="AD442" s="13" t="str">
        <f t="shared" ca="1" si="141"/>
        <v/>
      </c>
      <c r="AE442" s="13">
        <f t="shared" ca="1" si="142"/>
        <v>0.90089715826225325</v>
      </c>
      <c r="AG442" s="32">
        <f ca="1">IF(ROW(data!B442)&gt;fib+1,MIN(OFFSET(data!B442,0,0,-fib,1)),"")</f>
        <v>6.58</v>
      </c>
      <c r="AH442" s="32">
        <f ca="1">IF(ROW(data!B442)&gt;fib+1,MAX(OFFSET(data!B442,0,0,-fib,1)),"")</f>
        <v>11.56</v>
      </c>
      <c r="AI442" s="32">
        <f t="shared" ca="1" si="132"/>
        <v>4.9800000000000004</v>
      </c>
      <c r="AJ442" s="31">
        <f t="shared" ca="1" si="133"/>
        <v>7.75528</v>
      </c>
      <c r="AK442" s="31">
        <f t="shared" ca="1" si="134"/>
        <v>8.4823599999999999</v>
      </c>
      <c r="AL442" s="31">
        <f t="shared" ca="1" si="135"/>
        <v>9.07</v>
      </c>
      <c r="AM442" s="31">
        <f t="shared" ca="1" si="136"/>
        <v>9.6576400000000007</v>
      </c>
      <c r="AO442" s="32">
        <f t="shared" ca="1" si="143"/>
        <v>0</v>
      </c>
      <c r="AP442" s="32">
        <f t="shared" ca="1" si="144"/>
        <v>0.21475895298823811</v>
      </c>
      <c r="AQ442" s="32">
        <f t="shared" ca="1" si="145"/>
        <v>0</v>
      </c>
      <c r="AR442" s="32">
        <f t="shared" ca="1" si="146"/>
        <v>0.11000461132423478</v>
      </c>
    </row>
    <row r="443" spans="1:44">
      <c r="A443" s="10">
        <v>37539</v>
      </c>
      <c r="B443" s="11">
        <f ca="1">IF(ROW(data!B443)&gt;singleSMA,AVERAGE(OFFSET(data!B443,0,0,-singleSMA,1)),"")</f>
        <v>9.3898000000000028</v>
      </c>
      <c r="C443" s="11" t="str">
        <f ca="1">IF(ROW(data!B441)&gt;singleSMA+2,IF(SIGN(data!B442-indicators!B442)&lt;&gt;SIGN(data!B441-indicators!B441),IF(SIGN(data!B442-indicators!B442)&gt;0,"BUY","SELL"),""),"")</f>
        <v/>
      </c>
      <c r="D443" s="11">
        <f ca="1">IF(ROW(data!B443)&gt;fastSMA,AVERAGE(OFFSET(data!B443,0,0,-fastSMA,1)),"")</f>
        <v>7.751999999999998</v>
      </c>
      <c r="E443" s="11">
        <f ca="1">IF(ROW(data!B443)&gt;slowSMA,AVERAGE(OFFSET(data!B443,0,0,-slowSMA,1)),"")</f>
        <v>9.3898000000000028</v>
      </c>
      <c r="F443" s="11" t="str">
        <f ca="1">IF(ROW(data!B443)&gt;MAX(fastSMA,slowSMA)+2,IF(SIGN(D442-E442)&lt;&gt;SIGN(D441-E441),IF(SIGN(D442-E442)&gt;0,"BUY","SELL"),""),"")</f>
        <v/>
      </c>
      <c r="G443" s="11"/>
      <c r="H443" s="11">
        <f>(data!B443/data!B442)-1</f>
        <v>7.5987841945288626E-3</v>
      </c>
      <c r="I443" s="11">
        <f t="shared" si="126"/>
        <v>7.5987841945288626E-3</v>
      </c>
      <c r="J443" s="11">
        <f t="shared" si="127"/>
        <v>0</v>
      </c>
      <c r="K443" s="11">
        <f ca="1">IF(ROW(data!B443)&gt;rsi+1,100-100/(1+AVERAGE(OFFSET(I443,0,0,-rsi,1))/AVERAGE(OFFSET(J443,0,0,-rsi,1))),"")</f>
        <v>12.68333871160614</v>
      </c>
      <c r="L443" s="11"/>
      <c r="M443" s="11">
        <f t="shared" si="128"/>
        <v>1.0075987841945289</v>
      </c>
      <c r="N443" s="11">
        <f t="shared" ca="1" si="129"/>
        <v>0.74078212290502754</v>
      </c>
      <c r="S443" s="13" t="str">
        <f ca="1">pricein</f>
        <v/>
      </c>
      <c r="T443" s="13" t="str">
        <f ca="1">priceout</f>
        <v/>
      </c>
      <c r="U443" s="16" t="str">
        <f t="shared" ca="1" si="130"/>
        <v/>
      </c>
      <c r="V443" s="16" t="str">
        <f t="shared" ca="1" si="137"/>
        <v/>
      </c>
      <c r="W443" s="16" t="str">
        <f t="shared" ca="1" si="138"/>
        <v/>
      </c>
      <c r="X443" s="16">
        <f t="shared" ca="1" si="139"/>
        <v>0.82320858598329871</v>
      </c>
      <c r="Y443" s="16"/>
      <c r="Z443" s="13" t="str">
        <f ca="1">priceincross</f>
        <v/>
      </c>
      <c r="AA443" s="13" t="str">
        <f ca="1">priceoutcross</f>
        <v/>
      </c>
      <c r="AB443" s="13" t="str">
        <f t="shared" ca="1" si="131"/>
        <v/>
      </c>
      <c r="AC443" s="13" t="str">
        <f t="shared" ca="1" si="140"/>
        <v/>
      </c>
      <c r="AD443" s="13" t="str">
        <f t="shared" ca="1" si="141"/>
        <v/>
      </c>
      <c r="AE443" s="13">
        <f t="shared" ca="1" si="142"/>
        <v>0.90089715826225325</v>
      </c>
      <c r="AG443" s="32">
        <f ca="1">IF(ROW(data!B443)&gt;fib+1,MIN(OFFSET(data!B443,0,0,-fib,1)),"")</f>
        <v>6.58</v>
      </c>
      <c r="AH443" s="32">
        <f ca="1">IF(ROW(data!B443)&gt;fib+1,MAX(OFFSET(data!B443,0,0,-fib,1)),"")</f>
        <v>11.31</v>
      </c>
      <c r="AI443" s="32">
        <f t="shared" ca="1" si="132"/>
        <v>4.7300000000000004</v>
      </c>
      <c r="AJ443" s="31">
        <f t="shared" ca="1" si="133"/>
        <v>7.6962799999999998</v>
      </c>
      <c r="AK443" s="31">
        <f t="shared" ca="1" si="134"/>
        <v>8.3868600000000004</v>
      </c>
      <c r="AL443" s="31">
        <f t="shared" ca="1" si="135"/>
        <v>8.9450000000000003</v>
      </c>
      <c r="AM443" s="31">
        <f t="shared" ca="1" si="136"/>
        <v>9.5031400000000001</v>
      </c>
      <c r="AO443" s="32">
        <f t="shared" ca="1" si="143"/>
        <v>0</v>
      </c>
      <c r="AP443" s="32">
        <f t="shared" ca="1" si="144"/>
        <v>0.21475895298823811</v>
      </c>
      <c r="AQ443" s="32">
        <f t="shared" ca="1" si="145"/>
        <v>0</v>
      </c>
      <c r="AR443" s="32">
        <f t="shared" ca="1" si="146"/>
        <v>0.11000461132423478</v>
      </c>
    </row>
    <row r="444" spans="1:44">
      <c r="A444" s="10">
        <v>37540</v>
      </c>
      <c r="B444" s="11">
        <f ca="1">IF(ROW(data!B444)&gt;singleSMA,AVERAGE(OFFSET(data!B444,0,0,-singleSMA,1)),"")</f>
        <v>9.346600000000004</v>
      </c>
      <c r="C444" s="11" t="str">
        <f ca="1">IF(ROW(data!B442)&gt;singleSMA+2,IF(SIGN(data!B443-indicators!B443)&lt;&gt;SIGN(data!B442-indicators!B442),IF(SIGN(data!B443-indicators!B443)&gt;0,"BUY","SELL"),""),"")</f>
        <v/>
      </c>
      <c r="D444" s="11">
        <f ca="1">IF(ROW(data!B444)&gt;fastSMA,AVERAGE(OFFSET(data!B444,0,0,-fastSMA,1)),"")</f>
        <v>7.6624999999999996</v>
      </c>
      <c r="E444" s="11">
        <f ca="1">IF(ROW(data!B444)&gt;slowSMA,AVERAGE(OFFSET(data!B444,0,0,-slowSMA,1)),"")</f>
        <v>9.346600000000004</v>
      </c>
      <c r="F444" s="11" t="str">
        <f ca="1">IF(ROW(data!B444)&gt;MAX(fastSMA,slowSMA)+2,IF(SIGN(D443-E443)&lt;&gt;SIGN(D442-E442),IF(SIGN(D443-E443)&gt;0,"BUY","SELL"),""),"")</f>
        <v/>
      </c>
      <c r="G444" s="11"/>
      <c r="H444" s="11">
        <f>(data!B444/data!B443)-1</f>
        <v>5.4298642533936681E-2</v>
      </c>
      <c r="I444" s="11">
        <f t="shared" si="126"/>
        <v>5.4298642533936681E-2</v>
      </c>
      <c r="J444" s="11">
        <f t="shared" si="127"/>
        <v>0</v>
      </c>
      <c r="K444" s="11">
        <f ca="1">IF(ROW(data!B444)&gt;rsi+1,100-100/(1+AVERAGE(OFFSET(I444,0,0,-rsi,1))/AVERAGE(OFFSET(J444,0,0,-rsi,1))),"")</f>
        <v>24.273275539044633</v>
      </c>
      <c r="L444" s="11"/>
      <c r="M444" s="11">
        <f t="shared" si="128"/>
        <v>1.0542986425339367</v>
      </c>
      <c r="N444" s="11">
        <f t="shared" ca="1" si="129"/>
        <v>0.79612756264236861</v>
      </c>
      <c r="S444" s="13" t="str">
        <f ca="1">pricein</f>
        <v/>
      </c>
      <c r="T444" s="13" t="str">
        <f ca="1">priceout</f>
        <v/>
      </c>
      <c r="U444" s="16" t="str">
        <f t="shared" ca="1" si="130"/>
        <v/>
      </c>
      <c r="V444" s="16" t="str">
        <f t="shared" ca="1" si="137"/>
        <v/>
      </c>
      <c r="W444" s="16" t="str">
        <f t="shared" ca="1" si="138"/>
        <v/>
      </c>
      <c r="X444" s="16">
        <f t="shared" ca="1" si="139"/>
        <v>0.82320858598329871</v>
      </c>
      <c r="Y444" s="16"/>
      <c r="Z444" s="13" t="str">
        <f ca="1">priceincross</f>
        <v/>
      </c>
      <c r="AA444" s="13" t="str">
        <f ca="1">priceoutcross</f>
        <v/>
      </c>
      <c r="AB444" s="13" t="str">
        <f t="shared" ca="1" si="131"/>
        <v/>
      </c>
      <c r="AC444" s="13" t="str">
        <f t="shared" ca="1" si="140"/>
        <v/>
      </c>
      <c r="AD444" s="13" t="str">
        <f t="shared" ca="1" si="141"/>
        <v/>
      </c>
      <c r="AE444" s="13">
        <f t="shared" ca="1" si="142"/>
        <v>0.90089715826225325</v>
      </c>
      <c r="AG444" s="32">
        <f ca="1">IF(ROW(data!B444)&gt;fib+1,MIN(OFFSET(data!B444,0,0,-fib,1)),"")</f>
        <v>6.58</v>
      </c>
      <c r="AH444" s="32">
        <f ca="1">IF(ROW(data!B444)&gt;fib+1,MAX(OFFSET(data!B444,0,0,-fib,1)),"")</f>
        <v>11.15</v>
      </c>
      <c r="AI444" s="32">
        <f t="shared" ca="1" si="132"/>
        <v>4.57</v>
      </c>
      <c r="AJ444" s="31">
        <f t="shared" ca="1" si="133"/>
        <v>7.6585200000000002</v>
      </c>
      <c r="AK444" s="31">
        <f t="shared" ca="1" si="134"/>
        <v>8.3257399999999997</v>
      </c>
      <c r="AL444" s="31">
        <f t="shared" ca="1" si="135"/>
        <v>8.8650000000000002</v>
      </c>
      <c r="AM444" s="31">
        <f t="shared" ca="1" si="136"/>
        <v>9.4042600000000007</v>
      </c>
      <c r="AO444" s="32">
        <f t="shared" ca="1" si="143"/>
        <v>0</v>
      </c>
      <c r="AP444" s="32">
        <f t="shared" ca="1" si="144"/>
        <v>0.21475895298823811</v>
      </c>
      <c r="AQ444" s="32">
        <f t="shared" ca="1" si="145"/>
        <v>0</v>
      </c>
      <c r="AR444" s="32">
        <f t="shared" ca="1" si="146"/>
        <v>0.11000461132423478</v>
      </c>
    </row>
    <row r="445" spans="1:44">
      <c r="A445" s="10">
        <v>37543</v>
      </c>
      <c r="B445" s="11">
        <f ca="1">IF(ROW(data!B445)&gt;singleSMA,AVERAGE(OFFSET(data!B445,0,0,-singleSMA,1)),"")</f>
        <v>9.3051000000000048</v>
      </c>
      <c r="C445" s="11" t="str">
        <f ca="1">IF(ROW(data!B443)&gt;singleSMA+2,IF(SIGN(data!B444-indicators!B444)&lt;&gt;SIGN(data!B443-indicators!B443),IF(SIGN(data!B444-indicators!B444)&gt;0,"BUY","SELL"),""),"")</f>
        <v/>
      </c>
      <c r="D445" s="11">
        <f ca="1">IF(ROW(data!B445)&gt;fastSMA,AVERAGE(OFFSET(data!B445,0,0,-fastSMA,1)),"")</f>
        <v>7.580000000000001</v>
      </c>
      <c r="E445" s="11">
        <f ca="1">IF(ROW(data!B445)&gt;slowSMA,AVERAGE(OFFSET(data!B445,0,0,-slowSMA,1)),"")</f>
        <v>9.3051000000000048</v>
      </c>
      <c r="F445" s="11" t="str">
        <f ca="1">IF(ROW(data!B445)&gt;MAX(fastSMA,slowSMA)+2,IF(SIGN(D444-E444)&lt;&gt;SIGN(D443-E443),IF(SIGN(D444-E444)&gt;0,"BUY","SELL"),""),"")</f>
        <v/>
      </c>
      <c r="G445" s="11"/>
      <c r="H445" s="11">
        <f>(data!B445/data!B444)-1</f>
        <v>-8.5836909871245259E-3</v>
      </c>
      <c r="I445" s="11">
        <f t="shared" si="126"/>
        <v>0</v>
      </c>
      <c r="J445" s="11">
        <f t="shared" si="127"/>
        <v>8.5836909871245259E-3</v>
      </c>
      <c r="K445" s="11">
        <f ca="1">IF(ROW(data!B445)&gt;rsi+1,100-100/(1+AVERAGE(OFFSET(I445,0,0,-rsi,1))/AVERAGE(OFFSET(J445,0,0,-rsi,1))),"")</f>
        <v>25.102224897441886</v>
      </c>
      <c r="L445" s="11"/>
      <c r="M445" s="11">
        <f t="shared" si="128"/>
        <v>0.99141630901287547</v>
      </c>
      <c r="N445" s="11">
        <f t="shared" ca="1" si="129"/>
        <v>0.80769230769230738</v>
      </c>
      <c r="S445" s="13" t="str">
        <f ca="1">pricein</f>
        <v/>
      </c>
      <c r="T445" s="13" t="str">
        <f ca="1">priceout</f>
        <v/>
      </c>
      <c r="U445" s="16" t="str">
        <f t="shared" ca="1" si="130"/>
        <v/>
      </c>
      <c r="V445" s="16" t="str">
        <f t="shared" ca="1" si="137"/>
        <v/>
      </c>
      <c r="W445" s="16" t="str">
        <f t="shared" ca="1" si="138"/>
        <v/>
      </c>
      <c r="X445" s="16">
        <f t="shared" ca="1" si="139"/>
        <v>0.82320858598329871</v>
      </c>
      <c r="Y445" s="16"/>
      <c r="Z445" s="13" t="str">
        <f ca="1">priceincross</f>
        <v/>
      </c>
      <c r="AA445" s="13" t="str">
        <f ca="1">priceoutcross</f>
        <v/>
      </c>
      <c r="AB445" s="13" t="str">
        <f t="shared" ca="1" si="131"/>
        <v/>
      </c>
      <c r="AC445" s="13" t="str">
        <f t="shared" ca="1" si="140"/>
        <v/>
      </c>
      <c r="AD445" s="13" t="str">
        <f t="shared" ca="1" si="141"/>
        <v/>
      </c>
      <c r="AE445" s="13">
        <f t="shared" ca="1" si="142"/>
        <v>0.90089715826225325</v>
      </c>
      <c r="AG445" s="32">
        <f ca="1">IF(ROW(data!B445)&gt;fib+1,MIN(OFFSET(data!B445,0,0,-fib,1)),"")</f>
        <v>6.58</v>
      </c>
      <c r="AH445" s="32">
        <f ca="1">IF(ROW(data!B445)&gt;fib+1,MAX(OFFSET(data!B445,0,0,-fib,1)),"")</f>
        <v>11.15</v>
      </c>
      <c r="AI445" s="32">
        <f t="shared" ca="1" si="132"/>
        <v>4.57</v>
      </c>
      <c r="AJ445" s="31">
        <f t="shared" ca="1" si="133"/>
        <v>7.6585200000000002</v>
      </c>
      <c r="AK445" s="31">
        <f t="shared" ca="1" si="134"/>
        <v>8.3257399999999997</v>
      </c>
      <c r="AL445" s="31">
        <f t="shared" ca="1" si="135"/>
        <v>8.8650000000000002</v>
      </c>
      <c r="AM445" s="31">
        <f t="shared" ca="1" si="136"/>
        <v>9.4042600000000007</v>
      </c>
      <c r="AO445" s="32">
        <f t="shared" ca="1" si="143"/>
        <v>0</v>
      </c>
      <c r="AP445" s="32">
        <f t="shared" ca="1" si="144"/>
        <v>0.21475895298823811</v>
      </c>
      <c r="AQ445" s="32">
        <f t="shared" ca="1" si="145"/>
        <v>0</v>
      </c>
      <c r="AR445" s="32">
        <f t="shared" ca="1" si="146"/>
        <v>0.11000461132423478</v>
      </c>
    </row>
    <row r="446" spans="1:44">
      <c r="A446" s="10">
        <v>37544</v>
      </c>
      <c r="B446" s="11">
        <f ca="1">IF(ROW(data!B446)&gt;singleSMA,AVERAGE(OFFSET(data!B446,0,0,-singleSMA,1)),"")</f>
        <v>9.2636000000000038</v>
      </c>
      <c r="C446" s="11" t="str">
        <f ca="1">IF(ROW(data!B444)&gt;singleSMA+2,IF(SIGN(data!B445-indicators!B445)&lt;&gt;SIGN(data!B444-indicators!B444),IF(SIGN(data!B445-indicators!B445)&gt;0,"BUY","SELL"),""),"")</f>
        <v/>
      </c>
      <c r="D446" s="11">
        <f ca="1">IF(ROW(data!B446)&gt;fastSMA,AVERAGE(OFFSET(data!B446,0,0,-fastSMA,1)),"")</f>
        <v>7.4960000000000004</v>
      </c>
      <c r="E446" s="11">
        <f ca="1">IF(ROW(data!B446)&gt;slowSMA,AVERAGE(OFFSET(data!B446,0,0,-slowSMA,1)),"")</f>
        <v>9.2636000000000038</v>
      </c>
      <c r="F446" s="11" t="str">
        <f ca="1">IF(ROW(data!B446)&gt;MAX(fastSMA,slowSMA)+2,IF(SIGN(D445-E445)&lt;&gt;SIGN(D444-E444),IF(SIGN(D445-E445)&gt;0,"BUY","SELL"),""),"")</f>
        <v/>
      </c>
      <c r="G446" s="11"/>
      <c r="H446" s="11">
        <f>(data!B446/data!B445)-1</f>
        <v>4.3290043290042934E-3</v>
      </c>
      <c r="I446" s="11">
        <f t="shared" si="126"/>
        <v>4.3290043290042934E-3</v>
      </c>
      <c r="J446" s="11">
        <f t="shared" si="127"/>
        <v>0</v>
      </c>
      <c r="K446" s="11">
        <f ca="1">IF(ROW(data!B446)&gt;rsi+1,100-100/(1+AVERAGE(OFFSET(I446,0,0,-rsi,1))/AVERAGE(OFFSET(J446,0,0,-rsi,1))),"")</f>
        <v>24.6191112039579</v>
      </c>
      <c r="L446" s="11"/>
      <c r="M446" s="11">
        <f t="shared" si="128"/>
        <v>1.0043290043290043</v>
      </c>
      <c r="N446" s="11">
        <f t="shared" ca="1" si="129"/>
        <v>0.80555555555555514</v>
      </c>
      <c r="S446" s="13" t="str">
        <f ca="1">pricein</f>
        <v/>
      </c>
      <c r="T446" s="13" t="str">
        <f ca="1">priceout</f>
        <v/>
      </c>
      <c r="U446" s="16" t="str">
        <f t="shared" ca="1" si="130"/>
        <v/>
      </c>
      <c r="V446" s="16" t="str">
        <f t="shared" ca="1" si="137"/>
        <v/>
      </c>
      <c r="W446" s="16" t="str">
        <f t="shared" ca="1" si="138"/>
        <v/>
      </c>
      <c r="X446" s="16">
        <f t="shared" ca="1" si="139"/>
        <v>0.82320858598329871</v>
      </c>
      <c r="Y446" s="16"/>
      <c r="Z446" s="13" t="str">
        <f ca="1">priceincross</f>
        <v/>
      </c>
      <c r="AA446" s="13" t="str">
        <f ca="1">priceoutcross</f>
        <v/>
      </c>
      <c r="AB446" s="13" t="str">
        <f t="shared" ca="1" si="131"/>
        <v/>
      </c>
      <c r="AC446" s="13" t="str">
        <f t="shared" ca="1" si="140"/>
        <v/>
      </c>
      <c r="AD446" s="13" t="str">
        <f t="shared" ca="1" si="141"/>
        <v/>
      </c>
      <c r="AE446" s="13">
        <f t="shared" ca="1" si="142"/>
        <v>0.90089715826225325</v>
      </c>
      <c r="AG446" s="32">
        <f ca="1">IF(ROW(data!B446)&gt;fib+1,MIN(OFFSET(data!B446,0,0,-fib,1)),"")</f>
        <v>6.58</v>
      </c>
      <c r="AH446" s="32">
        <f ca="1">IF(ROW(data!B446)&gt;fib+1,MAX(OFFSET(data!B446,0,0,-fib,1)),"")</f>
        <v>11.15</v>
      </c>
      <c r="AI446" s="32">
        <f t="shared" ca="1" si="132"/>
        <v>4.57</v>
      </c>
      <c r="AJ446" s="31">
        <f t="shared" ca="1" si="133"/>
        <v>7.6585200000000002</v>
      </c>
      <c r="AK446" s="31">
        <f t="shared" ca="1" si="134"/>
        <v>8.3257399999999997</v>
      </c>
      <c r="AL446" s="31">
        <f t="shared" ca="1" si="135"/>
        <v>8.8650000000000002</v>
      </c>
      <c r="AM446" s="31">
        <f t="shared" ca="1" si="136"/>
        <v>9.4042600000000007</v>
      </c>
      <c r="AO446" s="32">
        <f t="shared" ca="1" si="143"/>
        <v>0</v>
      </c>
      <c r="AP446" s="32">
        <f t="shared" ca="1" si="144"/>
        <v>0.21475895298823811</v>
      </c>
      <c r="AQ446" s="32">
        <f t="shared" ca="1" si="145"/>
        <v>0</v>
      </c>
      <c r="AR446" s="32">
        <f t="shared" ca="1" si="146"/>
        <v>0.11000461132423478</v>
      </c>
    </row>
    <row r="447" spans="1:44">
      <c r="A447" s="10">
        <v>37545</v>
      </c>
      <c r="B447" s="11">
        <f ca="1">IF(ROW(data!B447)&gt;singleSMA,AVERAGE(OFFSET(data!B447,0,0,-singleSMA,1)),"")</f>
        <v>9.2208000000000041</v>
      </c>
      <c r="C447" s="11" t="str">
        <f ca="1">IF(ROW(data!B445)&gt;singleSMA+2,IF(SIGN(data!B446-indicators!B446)&lt;&gt;SIGN(data!B445-indicators!B445),IF(SIGN(data!B446-indicators!B446)&gt;0,"BUY","SELL"),""),"")</f>
        <v/>
      </c>
      <c r="D447" s="11">
        <f ca="1">IF(ROW(data!B447)&gt;fastSMA,AVERAGE(OFFSET(data!B447,0,0,-fastSMA,1)),"")</f>
        <v>7.4149999999999991</v>
      </c>
      <c r="E447" s="11">
        <f ca="1">IF(ROW(data!B447)&gt;slowSMA,AVERAGE(OFFSET(data!B447,0,0,-slowSMA,1)),"")</f>
        <v>9.2208000000000041</v>
      </c>
      <c r="F447" s="11" t="str">
        <f ca="1">IF(ROW(data!B447)&gt;MAX(fastSMA,slowSMA)+2,IF(SIGN(D446-E446)&lt;&gt;SIGN(D445-E445),IF(SIGN(D446-E446)&gt;0,"BUY","SELL"),""),"")</f>
        <v/>
      </c>
      <c r="G447" s="11"/>
      <c r="H447" s="11">
        <f>(data!B447/data!B446)-1</f>
        <v>-2.4425287356321879E-2</v>
      </c>
      <c r="I447" s="11">
        <f t="shared" si="126"/>
        <v>0</v>
      </c>
      <c r="J447" s="11">
        <f t="shared" si="127"/>
        <v>2.4425287356321879E-2</v>
      </c>
      <c r="K447" s="11">
        <f ca="1">IF(ROW(data!B447)&gt;rsi+1,100-100/(1+AVERAGE(OFFSET(I447,0,0,-rsi,1))/AVERAGE(OFFSET(J447,0,0,-rsi,1))),"")</f>
        <v>24.750658974224407</v>
      </c>
      <c r="L447" s="11"/>
      <c r="M447" s="11">
        <f t="shared" si="128"/>
        <v>0.97557471264367812</v>
      </c>
      <c r="N447" s="11">
        <f t="shared" ca="1" si="129"/>
        <v>0.80737217598097477</v>
      </c>
      <c r="S447" s="13" t="str">
        <f ca="1">pricein</f>
        <v/>
      </c>
      <c r="T447" s="13" t="str">
        <f ca="1">priceout</f>
        <v/>
      </c>
      <c r="U447" s="16" t="str">
        <f t="shared" ca="1" si="130"/>
        <v/>
      </c>
      <c r="V447" s="16" t="str">
        <f t="shared" ca="1" si="137"/>
        <v/>
      </c>
      <c r="W447" s="16" t="str">
        <f t="shared" ca="1" si="138"/>
        <v/>
      </c>
      <c r="X447" s="16">
        <f t="shared" ca="1" si="139"/>
        <v>0.82320858598329871</v>
      </c>
      <c r="Y447" s="16"/>
      <c r="Z447" s="13" t="str">
        <f ca="1">priceincross</f>
        <v/>
      </c>
      <c r="AA447" s="13" t="str">
        <f ca="1">priceoutcross</f>
        <v/>
      </c>
      <c r="AB447" s="13" t="str">
        <f t="shared" ca="1" si="131"/>
        <v/>
      </c>
      <c r="AC447" s="13" t="str">
        <f t="shared" ca="1" si="140"/>
        <v/>
      </c>
      <c r="AD447" s="13" t="str">
        <f t="shared" ca="1" si="141"/>
        <v/>
      </c>
      <c r="AE447" s="13">
        <f t="shared" ca="1" si="142"/>
        <v>0.90089715826225325</v>
      </c>
      <c r="AG447" s="32">
        <f ca="1">IF(ROW(data!B447)&gt;fib+1,MIN(OFFSET(data!B447,0,0,-fib,1)),"")</f>
        <v>6.58</v>
      </c>
      <c r="AH447" s="32">
        <f ca="1">IF(ROW(data!B447)&gt;fib+1,MAX(OFFSET(data!B447,0,0,-fib,1)),"")</f>
        <v>11.15</v>
      </c>
      <c r="AI447" s="32">
        <f t="shared" ca="1" si="132"/>
        <v>4.57</v>
      </c>
      <c r="AJ447" s="31">
        <f t="shared" ca="1" si="133"/>
        <v>7.6585200000000002</v>
      </c>
      <c r="AK447" s="31">
        <f t="shared" ca="1" si="134"/>
        <v>8.3257399999999997</v>
      </c>
      <c r="AL447" s="31">
        <f t="shared" ca="1" si="135"/>
        <v>8.8650000000000002</v>
      </c>
      <c r="AM447" s="31">
        <f t="shared" ca="1" si="136"/>
        <v>9.4042600000000007</v>
      </c>
      <c r="AO447" s="32">
        <f t="shared" ca="1" si="143"/>
        <v>0</v>
      </c>
      <c r="AP447" s="32">
        <f t="shared" ca="1" si="144"/>
        <v>0.21475895298823811</v>
      </c>
      <c r="AQ447" s="32">
        <f t="shared" ca="1" si="145"/>
        <v>0</v>
      </c>
      <c r="AR447" s="32">
        <f t="shared" ca="1" si="146"/>
        <v>0.11000461132423478</v>
      </c>
    </row>
    <row r="448" spans="1:44">
      <c r="A448" s="10">
        <v>37546</v>
      </c>
      <c r="B448" s="11">
        <f ca="1">IF(ROW(data!B448)&gt;singleSMA,AVERAGE(OFFSET(data!B448,0,0,-singleSMA,1)),"")</f>
        <v>9.1800000000000033</v>
      </c>
      <c r="C448" s="11" t="str">
        <f ca="1">IF(ROW(data!B446)&gt;singleSMA+2,IF(SIGN(data!B447-indicators!B447)&lt;&gt;SIGN(data!B446-indicators!B446),IF(SIGN(data!B447-indicators!B447)&gt;0,"BUY","SELL"),""),"")</f>
        <v/>
      </c>
      <c r="D448" s="11">
        <f ca="1">IF(ROW(data!B448)&gt;fastSMA,AVERAGE(OFFSET(data!B448,0,0,-fastSMA,1)),"")</f>
        <v>7.3535000000000013</v>
      </c>
      <c r="E448" s="11">
        <f ca="1">IF(ROW(data!B448)&gt;slowSMA,AVERAGE(OFFSET(data!B448,0,0,-slowSMA,1)),"")</f>
        <v>9.1800000000000033</v>
      </c>
      <c r="F448" s="11" t="str">
        <f ca="1">IF(ROW(data!B448)&gt;MAX(fastSMA,slowSMA)+2,IF(SIGN(D447-E447)&lt;&gt;SIGN(D446-E446),IF(SIGN(D447-E447)&gt;0,"BUY","SELL"),""),"")</f>
        <v/>
      </c>
      <c r="G448" s="11"/>
      <c r="H448" s="11">
        <f>(data!B448/data!B447)-1</f>
        <v>2.9455081001472871E-2</v>
      </c>
      <c r="I448" s="11">
        <f t="shared" si="126"/>
        <v>2.9455081001472871E-2</v>
      </c>
      <c r="J448" s="11">
        <f t="shared" si="127"/>
        <v>0</v>
      </c>
      <c r="K448" s="11">
        <f ca="1">IF(ROW(data!B448)&gt;rsi+1,100-100/(1+AVERAGE(OFFSET(I448,0,0,-rsi,1))/AVERAGE(OFFSET(J448,0,0,-rsi,1))),"")</f>
        <v>31.396178250904811</v>
      </c>
      <c r="L448" s="11"/>
      <c r="M448" s="11">
        <f t="shared" si="128"/>
        <v>1.0294550810014729</v>
      </c>
      <c r="N448" s="11">
        <f t="shared" ca="1" si="129"/>
        <v>0.85036496350364921</v>
      </c>
      <c r="S448" s="13" t="str">
        <f ca="1">pricein</f>
        <v/>
      </c>
      <c r="T448" s="13" t="str">
        <f ca="1">priceout</f>
        <v/>
      </c>
      <c r="U448" s="16" t="str">
        <f t="shared" ca="1" si="130"/>
        <v/>
      </c>
      <c r="V448" s="16" t="str">
        <f t="shared" ca="1" si="137"/>
        <v/>
      </c>
      <c r="W448" s="16" t="str">
        <f t="shared" ca="1" si="138"/>
        <v/>
      </c>
      <c r="X448" s="16">
        <f t="shared" ca="1" si="139"/>
        <v>0.82320858598329871</v>
      </c>
      <c r="Y448" s="16"/>
      <c r="Z448" s="13" t="str">
        <f ca="1">priceincross</f>
        <v/>
      </c>
      <c r="AA448" s="13" t="str">
        <f ca="1">priceoutcross</f>
        <v/>
      </c>
      <c r="AB448" s="13" t="str">
        <f t="shared" ca="1" si="131"/>
        <v/>
      </c>
      <c r="AC448" s="13" t="str">
        <f t="shared" ca="1" si="140"/>
        <v/>
      </c>
      <c r="AD448" s="13" t="str">
        <f t="shared" ca="1" si="141"/>
        <v/>
      </c>
      <c r="AE448" s="13">
        <f t="shared" ca="1" si="142"/>
        <v>0.90089715826225325</v>
      </c>
      <c r="AG448" s="32">
        <f ca="1">IF(ROW(data!B448)&gt;fib+1,MIN(OFFSET(data!B448,0,0,-fib,1)),"")</f>
        <v>6.58</v>
      </c>
      <c r="AH448" s="32">
        <f ca="1">IF(ROW(data!B448)&gt;fib+1,MAX(OFFSET(data!B448,0,0,-fib,1)),"")</f>
        <v>11.15</v>
      </c>
      <c r="AI448" s="32">
        <f t="shared" ca="1" si="132"/>
        <v>4.57</v>
      </c>
      <c r="AJ448" s="31">
        <f t="shared" ca="1" si="133"/>
        <v>7.6585200000000002</v>
      </c>
      <c r="AK448" s="31">
        <f t="shared" ca="1" si="134"/>
        <v>8.3257399999999997</v>
      </c>
      <c r="AL448" s="31">
        <f t="shared" ca="1" si="135"/>
        <v>8.8650000000000002</v>
      </c>
      <c r="AM448" s="31">
        <f t="shared" ca="1" si="136"/>
        <v>9.4042600000000007</v>
      </c>
      <c r="AO448" s="32">
        <f t="shared" ca="1" si="143"/>
        <v>0</v>
      </c>
      <c r="AP448" s="32">
        <f t="shared" ca="1" si="144"/>
        <v>0.21475895298823811</v>
      </c>
      <c r="AQ448" s="32">
        <f t="shared" ca="1" si="145"/>
        <v>0</v>
      </c>
      <c r="AR448" s="32">
        <f t="shared" ca="1" si="146"/>
        <v>0.11000461132423478</v>
      </c>
    </row>
    <row r="449" spans="1:44">
      <c r="A449" s="10">
        <v>37547</v>
      </c>
      <c r="B449" s="11">
        <f ca="1">IF(ROW(data!B449)&gt;singleSMA,AVERAGE(OFFSET(data!B449,0,0,-singleSMA,1)),"")</f>
        <v>9.1399000000000026</v>
      </c>
      <c r="C449" s="11" t="str">
        <f ca="1">IF(ROW(data!B447)&gt;singleSMA+2,IF(SIGN(data!B448-indicators!B448)&lt;&gt;SIGN(data!B447-indicators!B447),IF(SIGN(data!B448-indicators!B448)&gt;0,"BUY","SELL"),""),"")</f>
        <v/>
      </c>
      <c r="D449" s="11">
        <f ca="1">IF(ROW(data!B449)&gt;fastSMA,AVERAGE(OFFSET(data!B449,0,0,-fastSMA,1)),"")</f>
        <v>7.2900000000000009</v>
      </c>
      <c r="E449" s="11">
        <f ca="1">IF(ROW(data!B449)&gt;slowSMA,AVERAGE(OFFSET(data!B449,0,0,-slowSMA,1)),"")</f>
        <v>9.1399000000000026</v>
      </c>
      <c r="F449" s="11" t="str">
        <f ca="1">IF(ROW(data!B449)&gt;MAX(fastSMA,slowSMA)+2,IF(SIGN(D448-E448)&lt;&gt;SIGN(D447-E447),IF(SIGN(D448-E448)&gt;0,"BUY","SELL"),""),"")</f>
        <v/>
      </c>
      <c r="G449" s="11"/>
      <c r="H449" s="11">
        <f>(data!B449/data!B448)-1</f>
        <v>1.0014306151645114E-2</v>
      </c>
      <c r="I449" s="11">
        <f t="shared" si="126"/>
        <v>1.0014306151645114E-2</v>
      </c>
      <c r="J449" s="11">
        <f t="shared" si="127"/>
        <v>0</v>
      </c>
      <c r="K449" s="11">
        <f ca="1">IF(ROW(data!B449)&gt;rsi+1,100-100/(1+AVERAGE(OFFSET(I449,0,0,-rsi,1))/AVERAGE(OFFSET(J449,0,0,-rsi,1))),"")</f>
        <v>30.838529121171064</v>
      </c>
      <c r="L449" s="11"/>
      <c r="M449" s="11">
        <f t="shared" si="128"/>
        <v>1.0100143061516451</v>
      </c>
      <c r="N449" s="11">
        <f t="shared" ca="1" si="129"/>
        <v>0.84753901560624234</v>
      </c>
      <c r="S449" s="13" t="str">
        <f ca="1">pricein</f>
        <v/>
      </c>
      <c r="T449" s="13" t="str">
        <f ca="1">priceout</f>
        <v/>
      </c>
      <c r="U449" s="16" t="str">
        <f t="shared" ca="1" si="130"/>
        <v/>
      </c>
      <c r="V449" s="16" t="str">
        <f t="shared" ca="1" si="137"/>
        <v/>
      </c>
      <c r="W449" s="16" t="str">
        <f t="shared" ca="1" si="138"/>
        <v/>
      </c>
      <c r="X449" s="16">
        <f t="shared" ca="1" si="139"/>
        <v>0.82320858598329871</v>
      </c>
      <c r="Y449" s="16"/>
      <c r="Z449" s="13" t="str">
        <f ca="1">priceincross</f>
        <v/>
      </c>
      <c r="AA449" s="13" t="str">
        <f ca="1">priceoutcross</f>
        <v/>
      </c>
      <c r="AB449" s="13" t="str">
        <f t="shared" ca="1" si="131"/>
        <v/>
      </c>
      <c r="AC449" s="13" t="str">
        <f t="shared" ca="1" si="140"/>
        <v/>
      </c>
      <c r="AD449" s="13" t="str">
        <f t="shared" ca="1" si="141"/>
        <v/>
      </c>
      <c r="AE449" s="13">
        <f t="shared" ca="1" si="142"/>
        <v>0.90089715826225325</v>
      </c>
      <c r="AG449" s="32">
        <f ca="1">IF(ROW(data!B449)&gt;fib+1,MIN(OFFSET(data!B449,0,0,-fib,1)),"")</f>
        <v>6.58</v>
      </c>
      <c r="AH449" s="32">
        <f ca="1">IF(ROW(data!B449)&gt;fib+1,MAX(OFFSET(data!B449,0,0,-fib,1)),"")</f>
        <v>11.15</v>
      </c>
      <c r="AI449" s="32">
        <f t="shared" ca="1" si="132"/>
        <v>4.57</v>
      </c>
      <c r="AJ449" s="31">
        <f t="shared" ca="1" si="133"/>
        <v>7.6585200000000002</v>
      </c>
      <c r="AK449" s="31">
        <f t="shared" ca="1" si="134"/>
        <v>8.3257399999999997</v>
      </c>
      <c r="AL449" s="31">
        <f t="shared" ca="1" si="135"/>
        <v>8.8650000000000002</v>
      </c>
      <c r="AM449" s="31">
        <f t="shared" ca="1" si="136"/>
        <v>9.4042600000000007</v>
      </c>
      <c r="AO449" s="32">
        <f t="shared" ca="1" si="143"/>
        <v>0</v>
      </c>
      <c r="AP449" s="32">
        <f t="shared" ca="1" si="144"/>
        <v>0.21475895298823811</v>
      </c>
      <c r="AQ449" s="32">
        <f t="shared" ca="1" si="145"/>
        <v>0</v>
      </c>
      <c r="AR449" s="32">
        <f t="shared" ca="1" si="146"/>
        <v>0.11000461132423478</v>
      </c>
    </row>
    <row r="450" spans="1:44">
      <c r="A450" s="10">
        <v>37550</v>
      </c>
      <c r="B450" s="11">
        <f ca="1">IF(ROW(data!B450)&gt;singleSMA,AVERAGE(OFFSET(data!B450,0,0,-singleSMA,1)),"")</f>
        <v>9.1027000000000022</v>
      </c>
      <c r="C450" s="11" t="str">
        <f ca="1">IF(ROW(data!B448)&gt;singleSMA+2,IF(SIGN(data!B449-indicators!B449)&lt;&gt;SIGN(data!B448-indicators!B448),IF(SIGN(data!B449-indicators!B449)&gt;0,"BUY","SELL"),""),"")</f>
        <v/>
      </c>
      <c r="D450" s="11">
        <f ca="1">IF(ROW(data!B450)&gt;fastSMA,AVERAGE(OFFSET(data!B450,0,0,-fastSMA,1)),"")</f>
        <v>7.2385000000000002</v>
      </c>
      <c r="E450" s="11">
        <f ca="1">IF(ROW(data!B450)&gt;slowSMA,AVERAGE(OFFSET(data!B450,0,0,-slowSMA,1)),"")</f>
        <v>9.1027000000000022</v>
      </c>
      <c r="F450" s="11" t="str">
        <f ca="1">IF(ROW(data!B450)&gt;MAX(fastSMA,slowSMA)+2,IF(SIGN(D449-E449)&lt;&gt;SIGN(D448-E448),IF(SIGN(D449-E449)&gt;0,"BUY","SELL"),""),"")</f>
        <v/>
      </c>
      <c r="G450" s="11"/>
      <c r="H450" s="11">
        <f>(data!B450/data!B449)-1</f>
        <v>-2.8328611898016387E-3</v>
      </c>
      <c r="I450" s="11">
        <f t="shared" si="126"/>
        <v>0</v>
      </c>
      <c r="J450" s="11">
        <f t="shared" si="127"/>
        <v>2.8328611898016387E-3</v>
      </c>
      <c r="K450" s="11">
        <f ca="1">IF(ROW(data!B450)&gt;rsi+1,100-100/(1+AVERAGE(OFFSET(I450,0,0,-rsi,1))/AVERAGE(OFFSET(J450,0,0,-rsi,1))),"")</f>
        <v>33.106293548867669</v>
      </c>
      <c r="L450" s="11"/>
      <c r="M450" s="11">
        <f t="shared" si="128"/>
        <v>0.99716713881019836</v>
      </c>
      <c r="N450" s="11">
        <f t="shared" ca="1" si="129"/>
        <v>0.87236679058240385</v>
      </c>
      <c r="S450" s="13" t="str">
        <f ca="1">pricein</f>
        <v/>
      </c>
      <c r="T450" s="13" t="str">
        <f ca="1">priceout</f>
        <v/>
      </c>
      <c r="U450" s="16" t="str">
        <f t="shared" ca="1" si="130"/>
        <v/>
      </c>
      <c r="V450" s="16" t="str">
        <f t="shared" ca="1" si="137"/>
        <v/>
      </c>
      <c r="W450" s="16" t="str">
        <f t="shared" ca="1" si="138"/>
        <v/>
      </c>
      <c r="X450" s="16">
        <f t="shared" ca="1" si="139"/>
        <v>0.82320858598329871</v>
      </c>
      <c r="Y450" s="16"/>
      <c r="Z450" s="13" t="str">
        <f ca="1">priceincross</f>
        <v/>
      </c>
      <c r="AA450" s="13" t="str">
        <f ca="1">priceoutcross</f>
        <v/>
      </c>
      <c r="AB450" s="13" t="str">
        <f t="shared" ca="1" si="131"/>
        <v/>
      </c>
      <c r="AC450" s="13" t="str">
        <f t="shared" ca="1" si="140"/>
        <v/>
      </c>
      <c r="AD450" s="13" t="str">
        <f t="shared" ca="1" si="141"/>
        <v/>
      </c>
      <c r="AE450" s="13">
        <f t="shared" ca="1" si="142"/>
        <v>0.90089715826225325</v>
      </c>
      <c r="AG450" s="32">
        <f ca="1">IF(ROW(data!B450)&gt;fib+1,MIN(OFFSET(data!B450,0,0,-fib,1)),"")</f>
        <v>6.58</v>
      </c>
      <c r="AH450" s="32">
        <f ca="1">IF(ROW(data!B450)&gt;fib+1,MAX(OFFSET(data!B450,0,0,-fib,1)),"")</f>
        <v>11.15</v>
      </c>
      <c r="AI450" s="32">
        <f t="shared" ca="1" si="132"/>
        <v>4.57</v>
      </c>
      <c r="AJ450" s="31">
        <f t="shared" ca="1" si="133"/>
        <v>7.6585200000000002</v>
      </c>
      <c r="AK450" s="31">
        <f t="shared" ca="1" si="134"/>
        <v>8.3257399999999997</v>
      </c>
      <c r="AL450" s="31">
        <f t="shared" ca="1" si="135"/>
        <v>8.8650000000000002</v>
      </c>
      <c r="AM450" s="31">
        <f t="shared" ca="1" si="136"/>
        <v>9.4042600000000007</v>
      </c>
      <c r="AO450" s="32">
        <f t="shared" ca="1" si="143"/>
        <v>0</v>
      </c>
      <c r="AP450" s="32">
        <f t="shared" ca="1" si="144"/>
        <v>0.21475895298823811</v>
      </c>
      <c r="AQ450" s="32">
        <f t="shared" ca="1" si="145"/>
        <v>0</v>
      </c>
      <c r="AR450" s="32">
        <f t="shared" ca="1" si="146"/>
        <v>0.11000461132423478</v>
      </c>
    </row>
    <row r="451" spans="1:44">
      <c r="A451" s="10">
        <v>37551</v>
      </c>
      <c r="B451" s="11">
        <f ca="1">IF(ROW(data!B451)&gt;singleSMA,AVERAGE(OFFSET(data!B451,0,0,-singleSMA,1)),"")</f>
        <v>9.064700000000002</v>
      </c>
      <c r="C451" s="11" t="str">
        <f ca="1">IF(ROW(data!B449)&gt;singleSMA+2,IF(SIGN(data!B450-indicators!B450)&lt;&gt;SIGN(data!B449-indicators!B449),IF(SIGN(data!B450-indicators!B450)&gt;0,"BUY","SELL"),""),"")</f>
        <v/>
      </c>
      <c r="D451" s="11">
        <f ca="1">IF(ROW(data!B451)&gt;fastSMA,AVERAGE(OFFSET(data!B451,0,0,-fastSMA,1)),"")</f>
        <v>7.1944999999999979</v>
      </c>
      <c r="E451" s="11">
        <f ca="1">IF(ROW(data!B451)&gt;slowSMA,AVERAGE(OFFSET(data!B451,0,0,-slowSMA,1)),"")</f>
        <v>9.064700000000002</v>
      </c>
      <c r="F451" s="11" t="str">
        <f ca="1">IF(ROW(data!B451)&gt;MAX(fastSMA,slowSMA)+2,IF(SIGN(D450-E450)&lt;&gt;SIGN(D449-E449),IF(SIGN(D450-E450)&gt;0,"BUY","SELL"),""),"")</f>
        <v/>
      </c>
      <c r="G451" s="11"/>
      <c r="H451" s="11">
        <f>(data!B451/data!B450)-1</f>
        <v>4.2613636363637575E-3</v>
      </c>
      <c r="I451" s="11">
        <f t="shared" ref="I451:I514" si="147">IF(H451&gt;0,H451,0)</f>
        <v>4.2613636363637575E-3</v>
      </c>
      <c r="J451" s="11">
        <f t="shared" ref="J451:J514" si="148">IF(H451&lt;0,-H451,0)</f>
        <v>0</v>
      </c>
      <c r="K451" s="11">
        <f ca="1">IF(ROW(data!B451)&gt;rsi+1,100-100/(1+AVERAGE(OFFSET(I451,0,0,-rsi,1))/AVERAGE(OFFSET(J451,0,0,-rsi,1))),"")</f>
        <v>35.177469172816572</v>
      </c>
      <c r="L451" s="11"/>
      <c r="M451" s="11">
        <f t="shared" ref="M451:M514" si="149">1+H451</f>
        <v>1.0042613636363638</v>
      </c>
      <c r="N451" s="11">
        <f t="shared" ref="N451:N514" ca="1" si="150">IF(ROW(M451)&gt;priceindex+1,PRODUCT(OFFSET(M451,0,0,-priceindex,1)),"")</f>
        <v>0.88930817610062884</v>
      </c>
      <c r="S451" s="13" t="str">
        <f ca="1">pricein</f>
        <v/>
      </c>
      <c r="T451" s="13" t="str">
        <f ca="1">priceout</f>
        <v/>
      </c>
      <c r="U451" s="16" t="str">
        <f t="shared" ref="U451:U514" ca="1" si="151">IF(S451&lt;&gt;"",OFFSET(C451,MATCH("SELL",C452:C5449,0),17),"")</f>
        <v/>
      </c>
      <c r="V451" s="16" t="str">
        <f t="shared" ca="1" si="137"/>
        <v/>
      </c>
      <c r="W451" s="16" t="str">
        <f t="shared" ca="1" si="138"/>
        <v/>
      </c>
      <c r="X451" s="16">
        <f t="shared" ca="1" si="139"/>
        <v>0.82320858598329871</v>
      </c>
      <c r="Y451" s="16"/>
      <c r="Z451" s="13" t="str">
        <f ca="1">priceincross</f>
        <v/>
      </c>
      <c r="AA451" s="13" t="str">
        <f ca="1">priceoutcross</f>
        <v/>
      </c>
      <c r="AB451" s="13" t="str">
        <f t="shared" ref="AB451:AB514" ca="1" si="152">IF(Z451&lt;&gt;"",OFFSET(F451,MATCH("SELL",F452:F5449,0),21),"")</f>
        <v/>
      </c>
      <c r="AC451" s="13" t="str">
        <f t="shared" ca="1" si="140"/>
        <v/>
      </c>
      <c r="AD451" s="13" t="str">
        <f t="shared" ca="1" si="141"/>
        <v/>
      </c>
      <c r="AE451" s="13">
        <f t="shared" ca="1" si="142"/>
        <v>0.90089715826225325</v>
      </c>
      <c r="AG451" s="32">
        <f ca="1">IF(ROW(data!B451)&gt;fib+1,MIN(OFFSET(data!B451,0,0,-fib,1)),"")</f>
        <v>6.58</v>
      </c>
      <c r="AH451" s="32">
        <f ca="1">IF(ROW(data!B451)&gt;fib+1,MAX(OFFSET(data!B451,0,0,-fib,1)),"")</f>
        <v>11.15</v>
      </c>
      <c r="AI451" s="32">
        <f t="shared" ref="AI451:AI514" ca="1" si="153">IF(AG451&lt;&gt;"",AH451-AG451,"")</f>
        <v>4.57</v>
      </c>
      <c r="AJ451" s="31">
        <f t="shared" ref="AJ451:AJ514" ca="1" si="154">IF(AI451&lt;&gt;"",AG451+0.236*AI451,"")</f>
        <v>7.6585200000000002</v>
      </c>
      <c r="AK451" s="31">
        <f t="shared" ref="AK451:AK514" ca="1" si="155">IF(AI451&lt;&gt;"",AG451+0.382*AI451,"")</f>
        <v>8.3257399999999997</v>
      </c>
      <c r="AL451" s="31">
        <f t="shared" ref="AL451:AL514" ca="1" si="156">IF(AI451&lt;&gt;"",AG451+0.5*AI451,"")</f>
        <v>8.8650000000000002</v>
      </c>
      <c r="AM451" s="31">
        <f t="shared" ref="AM451:AM514" ca="1" si="157">IF(AI451&lt;&gt;"",AG451+0.618*AI451,"")</f>
        <v>9.4042600000000007</v>
      </c>
      <c r="AO451" s="32">
        <f t="shared" ca="1" si="143"/>
        <v>0</v>
      </c>
      <c r="AP451" s="32">
        <f t="shared" ca="1" si="144"/>
        <v>0.21475895298823811</v>
      </c>
      <c r="AQ451" s="32">
        <f t="shared" ca="1" si="145"/>
        <v>0</v>
      </c>
      <c r="AR451" s="32">
        <f t="shared" ca="1" si="146"/>
        <v>0.11000461132423478</v>
      </c>
    </row>
    <row r="452" spans="1:44">
      <c r="A452" s="10">
        <v>37552</v>
      </c>
      <c r="B452" s="11">
        <f ca="1">IF(ROW(data!B452)&gt;singleSMA,AVERAGE(OFFSET(data!B452,0,0,-singleSMA,1)),"")</f>
        <v>9.0290000000000017</v>
      </c>
      <c r="C452" s="11" t="str">
        <f ca="1">IF(ROW(data!B450)&gt;singleSMA+2,IF(SIGN(data!B451-indicators!B451)&lt;&gt;SIGN(data!B450-indicators!B450),IF(SIGN(data!B451-indicators!B451)&gt;0,"BUY","SELL"),""),"")</f>
        <v/>
      </c>
      <c r="D452" s="11">
        <f ca="1">IF(ROW(data!B452)&gt;fastSMA,AVERAGE(OFFSET(data!B452,0,0,-fastSMA,1)),"")</f>
        <v>7.1579999999999995</v>
      </c>
      <c r="E452" s="11">
        <f ca="1">IF(ROW(data!B452)&gt;slowSMA,AVERAGE(OFFSET(data!B452,0,0,-slowSMA,1)),"")</f>
        <v>9.0290000000000017</v>
      </c>
      <c r="F452" s="11" t="str">
        <f ca="1">IF(ROW(data!B452)&gt;MAX(fastSMA,slowSMA)+2,IF(SIGN(D451-E451)&lt;&gt;SIGN(D450-E450),IF(SIGN(D451-E451)&gt;0,"BUY","SELL"),""),"")</f>
        <v/>
      </c>
      <c r="G452" s="11"/>
      <c r="H452" s="11">
        <f>(data!B452/data!B451)-1</f>
        <v>2.8288543140027045E-3</v>
      </c>
      <c r="I452" s="11">
        <f t="shared" si="147"/>
        <v>2.8288543140027045E-3</v>
      </c>
      <c r="J452" s="11">
        <f t="shared" si="148"/>
        <v>0</v>
      </c>
      <c r="K452" s="11">
        <f ca="1">IF(ROW(data!B452)&gt;rsi+1,100-100/(1+AVERAGE(OFFSET(I452,0,0,-rsi,1))/AVERAGE(OFFSET(J452,0,0,-rsi,1))),"")</f>
        <v>37.274257471913856</v>
      </c>
      <c r="L452" s="11"/>
      <c r="M452" s="11">
        <f t="shared" si="149"/>
        <v>1.0028288543140027</v>
      </c>
      <c r="N452" s="11">
        <f t="shared" ca="1" si="150"/>
        <v>0.90664961636828623</v>
      </c>
      <c r="S452" s="13" t="str">
        <f ca="1">pricein</f>
        <v/>
      </c>
      <c r="T452" s="13" t="str">
        <f ca="1">priceout</f>
        <v/>
      </c>
      <c r="U452" s="16" t="str">
        <f t="shared" ca="1" si="151"/>
        <v/>
      </c>
      <c r="V452" s="16" t="str">
        <f t="shared" ref="V452:V515" ca="1" si="158">IF(IFERROR(U452,"")&lt;&gt;"",U452/S452,"")</f>
        <v/>
      </c>
      <c r="W452" s="16" t="str">
        <f t="shared" ref="W452:W515" ca="1" si="159">IF(V452&lt;&gt;"",V452-1,"")</f>
        <v/>
      </c>
      <c r="X452" s="16">
        <f t="shared" ref="X452:X515" ca="1" si="160">IF(V452&lt;&gt;"",V452*X451,X451)</f>
        <v>0.82320858598329871</v>
      </c>
      <c r="Y452" s="16"/>
      <c r="Z452" s="13" t="str">
        <f ca="1">priceincross</f>
        <v/>
      </c>
      <c r="AA452" s="13" t="str">
        <f ca="1">priceoutcross</f>
        <v/>
      </c>
      <c r="AB452" s="13" t="str">
        <f t="shared" ca="1" si="152"/>
        <v/>
      </c>
      <c r="AC452" s="13" t="str">
        <f t="shared" ref="AC452:AC515" ca="1" si="161">IF(IFERROR(AB452,"")&lt;&gt;"",AB452/Z452,"")</f>
        <v/>
      </c>
      <c r="AD452" s="13" t="str">
        <f t="shared" ref="AD452:AD515" ca="1" si="162">IF(AC452&lt;&gt;"",AC452-1,"")</f>
        <v/>
      </c>
      <c r="AE452" s="13">
        <f t="shared" ref="AE452:AE515" ca="1" si="163">IF(AC452&lt;&gt;"",AC452*AE451,AE451)</f>
        <v>0.90089715826225325</v>
      </c>
      <c r="AG452" s="32">
        <f ca="1">IF(ROW(data!B452)&gt;fib+1,MIN(OFFSET(data!B452,0,0,-fib,1)),"")</f>
        <v>6.58</v>
      </c>
      <c r="AH452" s="32">
        <f ca="1">IF(ROW(data!B452)&gt;fib+1,MAX(OFFSET(data!B452,0,0,-fib,1)),"")</f>
        <v>11.15</v>
      </c>
      <c r="AI452" s="32">
        <f t="shared" ca="1" si="153"/>
        <v>4.57</v>
      </c>
      <c r="AJ452" s="31">
        <f t="shared" ca="1" si="154"/>
        <v>7.6585200000000002</v>
      </c>
      <c r="AK452" s="31">
        <f t="shared" ca="1" si="155"/>
        <v>8.3257399999999997</v>
      </c>
      <c r="AL452" s="31">
        <f t="shared" ca="1" si="156"/>
        <v>8.8650000000000002</v>
      </c>
      <c r="AM452" s="31">
        <f t="shared" ca="1" si="157"/>
        <v>9.4042600000000007</v>
      </c>
      <c r="AO452" s="32">
        <f t="shared" ref="AO452:AO515" ca="1" si="164">MAX(AO451,X452-1)</f>
        <v>0</v>
      </c>
      <c r="AP452" s="32">
        <f t="shared" ref="AP452:AP515" ca="1" si="165">((1+AO452)/X452)-1</f>
        <v>0.21475895298823811</v>
      </c>
      <c r="AQ452" s="32">
        <f t="shared" ref="AQ452:AQ515" ca="1" si="166">MAX(AQ451,AE452-1)</f>
        <v>0</v>
      </c>
      <c r="AR452" s="32">
        <f t="shared" ref="AR452:AR515" ca="1" si="167">((1+AQ452)/AE452)-1</f>
        <v>0.11000461132423478</v>
      </c>
    </row>
    <row r="453" spans="1:44">
      <c r="A453" s="10">
        <v>37553</v>
      </c>
      <c r="B453" s="11">
        <f ca="1">IF(ROW(data!B453)&gt;singleSMA,AVERAGE(OFFSET(data!B453,0,0,-singleSMA,1)),"")</f>
        <v>8.9933000000000032</v>
      </c>
      <c r="C453" s="11" t="str">
        <f ca="1">IF(ROW(data!B451)&gt;singleSMA+2,IF(SIGN(data!B452-indicators!B452)&lt;&gt;SIGN(data!B451-indicators!B451),IF(SIGN(data!B452-indicators!B452)&gt;0,"BUY","SELL"),""),"")</f>
        <v/>
      </c>
      <c r="D453" s="11">
        <f ca="1">IF(ROW(data!B453)&gt;fastSMA,AVERAGE(OFFSET(data!B453,0,0,-fastSMA,1)),"")</f>
        <v>7.1149999999999993</v>
      </c>
      <c r="E453" s="11">
        <f ca="1">IF(ROW(data!B453)&gt;slowSMA,AVERAGE(OFFSET(data!B453,0,0,-slowSMA,1)),"")</f>
        <v>8.9933000000000032</v>
      </c>
      <c r="F453" s="11" t="str">
        <f ca="1">IF(ROW(data!B453)&gt;MAX(fastSMA,slowSMA)+2,IF(SIGN(D452-E452)&lt;&gt;SIGN(D451-E451),IF(SIGN(D452-E452)&gt;0,"BUY","SELL"),""),"")</f>
        <v/>
      </c>
      <c r="G453" s="11"/>
      <c r="H453" s="11">
        <f>(data!B453/data!B452)-1</f>
        <v>1.4104372355430161E-3</v>
      </c>
      <c r="I453" s="11">
        <f t="shared" si="147"/>
        <v>1.4104372355430161E-3</v>
      </c>
      <c r="J453" s="11">
        <f t="shared" si="148"/>
        <v>0</v>
      </c>
      <c r="K453" s="11">
        <f ca="1">IF(ROW(data!B453)&gt;rsi+1,100-100/(1+AVERAGE(OFFSET(I453,0,0,-rsi,1))/AVERAGE(OFFSET(J453,0,0,-rsi,1))),"")</f>
        <v>34.278324149492235</v>
      </c>
      <c r="L453" s="11"/>
      <c r="M453" s="11">
        <f t="shared" si="149"/>
        <v>1.001410437235543</v>
      </c>
      <c r="N453" s="11">
        <f t="shared" ca="1" si="150"/>
        <v>0.89195979899497446</v>
      </c>
      <c r="S453" s="13" t="str">
        <f ca="1">pricein</f>
        <v/>
      </c>
      <c r="T453" s="13" t="str">
        <f ca="1">priceout</f>
        <v/>
      </c>
      <c r="U453" s="16" t="str">
        <f t="shared" ca="1" si="151"/>
        <v/>
      </c>
      <c r="V453" s="16" t="str">
        <f t="shared" ca="1" si="158"/>
        <v/>
      </c>
      <c r="W453" s="16" t="str">
        <f t="shared" ca="1" si="159"/>
        <v/>
      </c>
      <c r="X453" s="16">
        <f t="shared" ca="1" si="160"/>
        <v>0.82320858598329871</v>
      </c>
      <c r="Y453" s="16"/>
      <c r="Z453" s="13" t="str">
        <f ca="1">priceincross</f>
        <v/>
      </c>
      <c r="AA453" s="13" t="str">
        <f ca="1">priceoutcross</f>
        <v/>
      </c>
      <c r="AB453" s="13" t="str">
        <f t="shared" ca="1" si="152"/>
        <v/>
      </c>
      <c r="AC453" s="13" t="str">
        <f t="shared" ca="1" si="161"/>
        <v/>
      </c>
      <c r="AD453" s="13" t="str">
        <f t="shared" ca="1" si="162"/>
        <v/>
      </c>
      <c r="AE453" s="13">
        <f t="shared" ca="1" si="163"/>
        <v>0.90089715826225325</v>
      </c>
      <c r="AG453" s="32">
        <f ca="1">IF(ROW(data!B453)&gt;fib+1,MIN(OFFSET(data!B453,0,0,-fib,1)),"")</f>
        <v>6.58</v>
      </c>
      <c r="AH453" s="32">
        <f ca="1">IF(ROW(data!B453)&gt;fib+1,MAX(OFFSET(data!B453,0,0,-fib,1)),"")</f>
        <v>11.15</v>
      </c>
      <c r="AI453" s="32">
        <f t="shared" ca="1" si="153"/>
        <v>4.57</v>
      </c>
      <c r="AJ453" s="31">
        <f t="shared" ca="1" si="154"/>
        <v>7.6585200000000002</v>
      </c>
      <c r="AK453" s="31">
        <f t="shared" ca="1" si="155"/>
        <v>8.3257399999999997</v>
      </c>
      <c r="AL453" s="31">
        <f t="shared" ca="1" si="156"/>
        <v>8.8650000000000002</v>
      </c>
      <c r="AM453" s="31">
        <f t="shared" ca="1" si="157"/>
        <v>9.4042600000000007</v>
      </c>
      <c r="AO453" s="32">
        <f t="shared" ca="1" si="164"/>
        <v>0</v>
      </c>
      <c r="AP453" s="32">
        <f t="shared" ca="1" si="165"/>
        <v>0.21475895298823811</v>
      </c>
      <c r="AQ453" s="32">
        <f t="shared" ca="1" si="166"/>
        <v>0</v>
      </c>
      <c r="AR453" s="32">
        <f t="shared" ca="1" si="167"/>
        <v>0.11000461132423478</v>
      </c>
    </row>
    <row r="454" spans="1:44">
      <c r="A454" s="10">
        <v>37554</v>
      </c>
      <c r="B454" s="11">
        <f ca="1">IF(ROW(data!B454)&gt;singleSMA,AVERAGE(OFFSET(data!B454,0,0,-singleSMA,1)),"")</f>
        <v>8.9542000000000037</v>
      </c>
      <c r="C454" s="11" t="str">
        <f ca="1">IF(ROW(data!B452)&gt;singleSMA+2,IF(SIGN(data!B453-indicators!B453)&lt;&gt;SIGN(data!B452-indicators!B452),IF(SIGN(data!B453-indicators!B453)&gt;0,"BUY","SELL"),""),"")</f>
        <v/>
      </c>
      <c r="D454" s="11">
        <f ca="1">IF(ROW(data!B454)&gt;fastSMA,AVERAGE(OFFSET(data!B454,0,0,-fastSMA,1)),"")</f>
        <v>7.0704999999999982</v>
      </c>
      <c r="E454" s="11">
        <f ca="1">IF(ROW(data!B454)&gt;slowSMA,AVERAGE(OFFSET(data!B454,0,0,-slowSMA,1)),"")</f>
        <v>8.9542000000000037</v>
      </c>
      <c r="F454" s="11" t="str">
        <f ca="1">IF(ROW(data!B454)&gt;MAX(fastSMA,slowSMA)+2,IF(SIGN(D453-E453)&lt;&gt;SIGN(D452-E452),IF(SIGN(D453-E453)&gt;0,"BUY","SELL"),""),"")</f>
        <v/>
      </c>
      <c r="G454" s="11"/>
      <c r="H454" s="11">
        <f>(data!B454/data!B453)-1</f>
        <v>-1.8309859154929553E-2</v>
      </c>
      <c r="I454" s="11">
        <f t="shared" si="147"/>
        <v>0</v>
      </c>
      <c r="J454" s="11">
        <f t="shared" si="148"/>
        <v>1.8309859154929553E-2</v>
      </c>
      <c r="K454" s="11">
        <f ca="1">IF(ROW(data!B454)&gt;rsi+1,100-100/(1+AVERAGE(OFFSET(I454,0,0,-rsi,1))/AVERAGE(OFFSET(J454,0,0,-rsi,1))),"")</f>
        <v>33.717148845473048</v>
      </c>
      <c r="L454" s="11"/>
      <c r="M454" s="11">
        <f t="shared" si="149"/>
        <v>0.98169014084507045</v>
      </c>
      <c r="N454" s="11">
        <f t="shared" ca="1" si="150"/>
        <v>0.88676844783714981</v>
      </c>
      <c r="S454" s="13" t="str">
        <f ca="1">pricein</f>
        <v/>
      </c>
      <c r="T454" s="13" t="str">
        <f ca="1">priceout</f>
        <v/>
      </c>
      <c r="U454" s="16" t="str">
        <f t="shared" ca="1" si="151"/>
        <v/>
      </c>
      <c r="V454" s="16" t="str">
        <f t="shared" ca="1" si="158"/>
        <v/>
      </c>
      <c r="W454" s="16" t="str">
        <f t="shared" ca="1" si="159"/>
        <v/>
      </c>
      <c r="X454" s="16">
        <f t="shared" ca="1" si="160"/>
        <v>0.82320858598329871</v>
      </c>
      <c r="Y454" s="16"/>
      <c r="Z454" s="13" t="str">
        <f ca="1">priceincross</f>
        <v/>
      </c>
      <c r="AA454" s="13" t="str">
        <f ca="1">priceoutcross</f>
        <v/>
      </c>
      <c r="AB454" s="13" t="str">
        <f t="shared" ca="1" si="152"/>
        <v/>
      </c>
      <c r="AC454" s="13" t="str">
        <f t="shared" ca="1" si="161"/>
        <v/>
      </c>
      <c r="AD454" s="13" t="str">
        <f t="shared" ca="1" si="162"/>
        <v/>
      </c>
      <c r="AE454" s="13">
        <f t="shared" ca="1" si="163"/>
        <v>0.90089715826225325</v>
      </c>
      <c r="AG454" s="32">
        <f ca="1">IF(ROW(data!B454)&gt;fib+1,MIN(OFFSET(data!B454,0,0,-fib,1)),"")</f>
        <v>6.58</v>
      </c>
      <c r="AH454" s="32">
        <f ca="1">IF(ROW(data!B454)&gt;fib+1,MAX(OFFSET(data!B454,0,0,-fib,1)),"")</f>
        <v>11.15</v>
      </c>
      <c r="AI454" s="32">
        <f t="shared" ca="1" si="153"/>
        <v>4.57</v>
      </c>
      <c r="AJ454" s="31">
        <f t="shared" ca="1" si="154"/>
        <v>7.6585200000000002</v>
      </c>
      <c r="AK454" s="31">
        <f t="shared" ca="1" si="155"/>
        <v>8.3257399999999997</v>
      </c>
      <c r="AL454" s="31">
        <f t="shared" ca="1" si="156"/>
        <v>8.8650000000000002</v>
      </c>
      <c r="AM454" s="31">
        <f t="shared" ca="1" si="157"/>
        <v>9.4042600000000007</v>
      </c>
      <c r="AO454" s="32">
        <f t="shared" ca="1" si="164"/>
        <v>0</v>
      </c>
      <c r="AP454" s="32">
        <f t="shared" ca="1" si="165"/>
        <v>0.21475895298823811</v>
      </c>
      <c r="AQ454" s="32">
        <f t="shared" ca="1" si="166"/>
        <v>0</v>
      </c>
      <c r="AR454" s="32">
        <f t="shared" ca="1" si="167"/>
        <v>0.11000461132423478</v>
      </c>
    </row>
    <row r="455" spans="1:44">
      <c r="A455" s="10">
        <v>37558</v>
      </c>
      <c r="B455" s="11">
        <f ca="1">IF(ROW(data!B455)&gt;singleSMA,AVERAGE(OFFSET(data!B455,0,0,-singleSMA,1)),"")</f>
        <v>8.9141000000000012</v>
      </c>
      <c r="C455" s="11" t="str">
        <f ca="1">IF(ROW(data!B453)&gt;singleSMA+2,IF(SIGN(data!B454-indicators!B454)&lt;&gt;SIGN(data!B453-indicators!B453),IF(SIGN(data!B454-indicators!B454)&gt;0,"BUY","SELL"),""),"")</f>
        <v/>
      </c>
      <c r="D455" s="11">
        <f ca="1">IF(ROW(data!B455)&gt;fastSMA,AVERAGE(OFFSET(data!B455,0,0,-fastSMA,1)),"")</f>
        <v>7.0334999999999992</v>
      </c>
      <c r="E455" s="11">
        <f ca="1">IF(ROW(data!B455)&gt;slowSMA,AVERAGE(OFFSET(data!B455,0,0,-slowSMA,1)),"")</f>
        <v>8.9141000000000012</v>
      </c>
      <c r="F455" s="11" t="str">
        <f ca="1">IF(ROW(data!B455)&gt;MAX(fastSMA,slowSMA)+2,IF(SIGN(D454-E454)&lt;&gt;SIGN(D453-E453),IF(SIGN(D454-E454)&gt;0,"BUY","SELL"),""),"")</f>
        <v/>
      </c>
      <c r="G455" s="11"/>
      <c r="H455" s="11">
        <f>(data!B455/data!B454)-1</f>
        <v>4.3041606886657924E-3</v>
      </c>
      <c r="I455" s="11">
        <f t="shared" si="147"/>
        <v>4.3041606886657924E-3</v>
      </c>
      <c r="J455" s="11">
        <f t="shared" si="148"/>
        <v>0</v>
      </c>
      <c r="K455" s="11">
        <f ca="1">IF(ROW(data!B455)&gt;rsi+1,100-100/(1+AVERAGE(OFFSET(I455,0,0,-rsi,1))/AVERAGE(OFFSET(J455,0,0,-rsi,1))),"")</f>
        <v>36.069676476629994</v>
      </c>
      <c r="L455" s="11"/>
      <c r="M455" s="11">
        <f t="shared" si="149"/>
        <v>1.0043041606886658</v>
      </c>
      <c r="N455" s="11">
        <f t="shared" ca="1" si="150"/>
        <v>0.90439276485788134</v>
      </c>
      <c r="S455" s="13" t="str">
        <f ca="1">pricein</f>
        <v/>
      </c>
      <c r="T455" s="13" t="str">
        <f ca="1">priceout</f>
        <v/>
      </c>
      <c r="U455" s="16" t="str">
        <f t="shared" ca="1" si="151"/>
        <v/>
      </c>
      <c r="V455" s="16" t="str">
        <f t="shared" ca="1" si="158"/>
        <v/>
      </c>
      <c r="W455" s="16" t="str">
        <f t="shared" ca="1" si="159"/>
        <v/>
      </c>
      <c r="X455" s="16">
        <f t="shared" ca="1" si="160"/>
        <v>0.82320858598329871</v>
      </c>
      <c r="Y455" s="16"/>
      <c r="Z455" s="13" t="str">
        <f ca="1">priceincross</f>
        <v/>
      </c>
      <c r="AA455" s="13" t="str">
        <f ca="1">priceoutcross</f>
        <v/>
      </c>
      <c r="AB455" s="13" t="str">
        <f t="shared" ca="1" si="152"/>
        <v/>
      </c>
      <c r="AC455" s="13" t="str">
        <f t="shared" ca="1" si="161"/>
        <v/>
      </c>
      <c r="AD455" s="13" t="str">
        <f t="shared" ca="1" si="162"/>
        <v/>
      </c>
      <c r="AE455" s="13">
        <f t="shared" ca="1" si="163"/>
        <v>0.90089715826225325</v>
      </c>
      <c r="AG455" s="32">
        <f ca="1">IF(ROW(data!B455)&gt;fib+1,MIN(OFFSET(data!B455,0,0,-fib,1)),"")</f>
        <v>6.58</v>
      </c>
      <c r="AH455" s="32">
        <f ca="1">IF(ROW(data!B455)&gt;fib+1,MAX(OFFSET(data!B455,0,0,-fib,1)),"")</f>
        <v>11.15</v>
      </c>
      <c r="AI455" s="32">
        <f t="shared" ca="1" si="153"/>
        <v>4.57</v>
      </c>
      <c r="AJ455" s="31">
        <f t="shared" ca="1" si="154"/>
        <v>7.6585200000000002</v>
      </c>
      <c r="AK455" s="31">
        <f t="shared" ca="1" si="155"/>
        <v>8.3257399999999997</v>
      </c>
      <c r="AL455" s="31">
        <f t="shared" ca="1" si="156"/>
        <v>8.8650000000000002</v>
      </c>
      <c r="AM455" s="31">
        <f t="shared" ca="1" si="157"/>
        <v>9.4042600000000007</v>
      </c>
      <c r="AO455" s="32">
        <f t="shared" ca="1" si="164"/>
        <v>0</v>
      </c>
      <c r="AP455" s="32">
        <f t="shared" ca="1" si="165"/>
        <v>0.21475895298823811</v>
      </c>
      <c r="AQ455" s="32">
        <f t="shared" ca="1" si="166"/>
        <v>0</v>
      </c>
      <c r="AR455" s="32">
        <f t="shared" ca="1" si="167"/>
        <v>0.11000461132423478</v>
      </c>
    </row>
    <row r="456" spans="1:44">
      <c r="A456" s="10">
        <v>37559</v>
      </c>
      <c r="B456" s="11">
        <f ca="1">IF(ROW(data!B456)&gt;singleSMA,AVERAGE(OFFSET(data!B456,0,0,-singleSMA,1)),"")</f>
        <v>8.8764000000000038</v>
      </c>
      <c r="C456" s="11" t="str">
        <f ca="1">IF(ROW(data!B454)&gt;singleSMA+2,IF(SIGN(data!B455-indicators!B455)&lt;&gt;SIGN(data!B454-indicators!B454),IF(SIGN(data!B455-indicators!B455)&gt;0,"BUY","SELL"),""),"")</f>
        <v/>
      </c>
      <c r="D456" s="11">
        <f ca="1">IF(ROW(data!B456)&gt;fastSMA,AVERAGE(OFFSET(data!B456,0,0,-fastSMA,1)),"")</f>
        <v>7.0030000000000001</v>
      </c>
      <c r="E456" s="11">
        <f ca="1">IF(ROW(data!B456)&gt;slowSMA,AVERAGE(OFFSET(data!B456,0,0,-slowSMA,1)),"")</f>
        <v>8.8764000000000038</v>
      </c>
      <c r="F456" s="11" t="str">
        <f ca="1">IF(ROW(data!B456)&gt;MAX(fastSMA,slowSMA)+2,IF(SIGN(D455-E455)&lt;&gt;SIGN(D454-E454),IF(SIGN(D455-E455)&gt;0,"BUY","SELL"),""),"")</f>
        <v/>
      </c>
      <c r="G456" s="11"/>
      <c r="H456" s="11">
        <f>(data!B456/data!B455)-1</f>
        <v>1.4285714285714235E-2</v>
      </c>
      <c r="I456" s="11">
        <f t="shared" si="147"/>
        <v>1.4285714285714235E-2</v>
      </c>
      <c r="J456" s="11">
        <f t="shared" si="148"/>
        <v>0</v>
      </c>
      <c r="K456" s="11">
        <f ca="1">IF(ROW(data!B456)&gt;rsi+1,100-100/(1+AVERAGE(OFFSET(I456,0,0,-rsi,1))/AVERAGE(OFFSET(J456,0,0,-rsi,1))),"")</f>
        <v>39.074279116255532</v>
      </c>
      <c r="L456" s="11"/>
      <c r="M456" s="11">
        <f t="shared" si="149"/>
        <v>1.0142857142857142</v>
      </c>
      <c r="N456" s="11">
        <f t="shared" ca="1" si="150"/>
        <v>0.92088197146562911</v>
      </c>
      <c r="S456" s="13" t="str">
        <f ca="1">pricein</f>
        <v/>
      </c>
      <c r="T456" s="13" t="str">
        <f ca="1">priceout</f>
        <v/>
      </c>
      <c r="U456" s="16" t="str">
        <f t="shared" ca="1" si="151"/>
        <v/>
      </c>
      <c r="V456" s="16" t="str">
        <f t="shared" ca="1" si="158"/>
        <v/>
      </c>
      <c r="W456" s="16" t="str">
        <f t="shared" ca="1" si="159"/>
        <v/>
      </c>
      <c r="X456" s="16">
        <f t="shared" ca="1" si="160"/>
        <v>0.82320858598329871</v>
      </c>
      <c r="Y456" s="16"/>
      <c r="Z456" s="13" t="str">
        <f ca="1">priceincross</f>
        <v/>
      </c>
      <c r="AA456" s="13" t="str">
        <f ca="1">priceoutcross</f>
        <v/>
      </c>
      <c r="AB456" s="13" t="str">
        <f t="shared" ca="1" si="152"/>
        <v/>
      </c>
      <c r="AC456" s="13" t="str">
        <f t="shared" ca="1" si="161"/>
        <v/>
      </c>
      <c r="AD456" s="13" t="str">
        <f t="shared" ca="1" si="162"/>
        <v/>
      </c>
      <c r="AE456" s="13">
        <f t="shared" ca="1" si="163"/>
        <v>0.90089715826225325</v>
      </c>
      <c r="AG456" s="32">
        <f ca="1">IF(ROW(data!B456)&gt;fib+1,MIN(OFFSET(data!B456,0,0,-fib,1)),"")</f>
        <v>6.58</v>
      </c>
      <c r="AH456" s="32">
        <f ca="1">IF(ROW(data!B456)&gt;fib+1,MAX(OFFSET(data!B456,0,0,-fib,1)),"")</f>
        <v>11.15</v>
      </c>
      <c r="AI456" s="32">
        <f t="shared" ca="1" si="153"/>
        <v>4.57</v>
      </c>
      <c r="AJ456" s="31">
        <f t="shared" ca="1" si="154"/>
        <v>7.6585200000000002</v>
      </c>
      <c r="AK456" s="31">
        <f t="shared" ca="1" si="155"/>
        <v>8.3257399999999997</v>
      </c>
      <c r="AL456" s="31">
        <f t="shared" ca="1" si="156"/>
        <v>8.8650000000000002</v>
      </c>
      <c r="AM456" s="31">
        <f t="shared" ca="1" si="157"/>
        <v>9.4042600000000007</v>
      </c>
      <c r="AO456" s="32">
        <f t="shared" ca="1" si="164"/>
        <v>0</v>
      </c>
      <c r="AP456" s="32">
        <f t="shared" ca="1" si="165"/>
        <v>0.21475895298823811</v>
      </c>
      <c r="AQ456" s="32">
        <f t="shared" ca="1" si="166"/>
        <v>0</v>
      </c>
      <c r="AR456" s="32">
        <f t="shared" ca="1" si="167"/>
        <v>0.11000461132423478</v>
      </c>
    </row>
    <row r="457" spans="1:44">
      <c r="A457" s="10">
        <v>37560</v>
      </c>
      <c r="B457" s="11">
        <f ca="1">IF(ROW(data!B457)&gt;singleSMA,AVERAGE(OFFSET(data!B457,0,0,-singleSMA,1)),"")</f>
        <v>8.8388000000000009</v>
      </c>
      <c r="C457" s="11" t="str">
        <f ca="1">IF(ROW(data!B455)&gt;singleSMA+2,IF(SIGN(data!B456-indicators!B456)&lt;&gt;SIGN(data!B455-indicators!B455),IF(SIGN(data!B456-indicators!B456)&gt;0,"BUY","SELL"),""),"")</f>
        <v/>
      </c>
      <c r="D457" s="11">
        <f ca="1">IF(ROW(data!B457)&gt;fastSMA,AVERAGE(OFFSET(data!B457,0,0,-fastSMA,1)),"")</f>
        <v>6.9904999999999999</v>
      </c>
      <c r="E457" s="11">
        <f ca="1">IF(ROW(data!B457)&gt;slowSMA,AVERAGE(OFFSET(data!B457,0,0,-slowSMA,1)),"")</f>
        <v>8.8388000000000009</v>
      </c>
      <c r="F457" s="11" t="str">
        <f ca="1">IF(ROW(data!B457)&gt;MAX(fastSMA,slowSMA)+2,IF(SIGN(D456-E456)&lt;&gt;SIGN(D455-E455),IF(SIGN(D456-E456)&gt;0,"BUY","SELL"),""),"")</f>
        <v/>
      </c>
      <c r="G457" s="11"/>
      <c r="H457" s="11">
        <f>(data!B457/data!B456)-1</f>
        <v>1.9718309859154903E-2</v>
      </c>
      <c r="I457" s="11">
        <f t="shared" si="147"/>
        <v>1.9718309859154903E-2</v>
      </c>
      <c r="J457" s="11">
        <f t="shared" si="148"/>
        <v>0</v>
      </c>
      <c r="K457" s="11">
        <f ca="1">IF(ROW(data!B457)&gt;rsi+1,100-100/(1+AVERAGE(OFFSET(I457,0,0,-rsi,1))/AVERAGE(OFFSET(J457,0,0,-rsi,1))),"")</f>
        <v>45.853505280991641</v>
      </c>
      <c r="L457" s="11"/>
      <c r="M457" s="11">
        <f t="shared" si="149"/>
        <v>1.0197183098591549</v>
      </c>
      <c r="N457" s="11">
        <f t="shared" ca="1" si="150"/>
        <v>0.96662216288384506</v>
      </c>
      <c r="S457" s="13" t="str">
        <f ca="1">pricein</f>
        <v/>
      </c>
      <c r="T457" s="13" t="str">
        <f ca="1">priceout</f>
        <v/>
      </c>
      <c r="U457" s="16" t="str">
        <f t="shared" ca="1" si="151"/>
        <v/>
      </c>
      <c r="V457" s="16" t="str">
        <f t="shared" ca="1" si="158"/>
        <v/>
      </c>
      <c r="W457" s="16" t="str">
        <f t="shared" ca="1" si="159"/>
        <v/>
      </c>
      <c r="X457" s="16">
        <f t="shared" ca="1" si="160"/>
        <v>0.82320858598329871</v>
      </c>
      <c r="Y457" s="16"/>
      <c r="Z457" s="13" t="str">
        <f ca="1">priceincross</f>
        <v/>
      </c>
      <c r="AA457" s="13" t="str">
        <f ca="1">priceoutcross</f>
        <v/>
      </c>
      <c r="AB457" s="13" t="str">
        <f t="shared" ca="1" si="152"/>
        <v/>
      </c>
      <c r="AC457" s="13" t="str">
        <f t="shared" ca="1" si="161"/>
        <v/>
      </c>
      <c r="AD457" s="13" t="str">
        <f t="shared" ca="1" si="162"/>
        <v/>
      </c>
      <c r="AE457" s="13">
        <f t="shared" ca="1" si="163"/>
        <v>0.90089715826225325</v>
      </c>
      <c r="AG457" s="32">
        <f ca="1">IF(ROW(data!B457)&gt;fib+1,MIN(OFFSET(data!B457,0,0,-fib,1)),"")</f>
        <v>6.58</v>
      </c>
      <c r="AH457" s="32">
        <f ca="1">IF(ROW(data!B457)&gt;fib+1,MAX(OFFSET(data!B457,0,0,-fib,1)),"")</f>
        <v>11.15</v>
      </c>
      <c r="AI457" s="32">
        <f t="shared" ca="1" si="153"/>
        <v>4.57</v>
      </c>
      <c r="AJ457" s="31">
        <f t="shared" ca="1" si="154"/>
        <v>7.6585200000000002</v>
      </c>
      <c r="AK457" s="31">
        <f t="shared" ca="1" si="155"/>
        <v>8.3257399999999997</v>
      </c>
      <c r="AL457" s="31">
        <f t="shared" ca="1" si="156"/>
        <v>8.8650000000000002</v>
      </c>
      <c r="AM457" s="31">
        <f t="shared" ca="1" si="157"/>
        <v>9.4042600000000007</v>
      </c>
      <c r="AO457" s="32">
        <f t="shared" ca="1" si="164"/>
        <v>0</v>
      </c>
      <c r="AP457" s="32">
        <f t="shared" ca="1" si="165"/>
        <v>0.21475895298823811</v>
      </c>
      <c r="AQ457" s="32">
        <f t="shared" ca="1" si="166"/>
        <v>0</v>
      </c>
      <c r="AR457" s="32">
        <f t="shared" ca="1" si="167"/>
        <v>0.11000461132423478</v>
      </c>
    </row>
    <row r="458" spans="1:44">
      <c r="A458" s="10">
        <v>37561</v>
      </c>
      <c r="B458" s="11">
        <f ca="1">IF(ROW(data!B458)&gt;singleSMA,AVERAGE(OFFSET(data!B458,0,0,-singleSMA,1)),"")</f>
        <v>8.8011000000000017</v>
      </c>
      <c r="C458" s="11" t="str">
        <f ca="1">IF(ROW(data!B456)&gt;singleSMA+2,IF(SIGN(data!B457-indicators!B457)&lt;&gt;SIGN(data!B456-indicators!B456),IF(SIGN(data!B457-indicators!B457)&gt;0,"BUY","SELL"),""),"")</f>
        <v/>
      </c>
      <c r="D458" s="11">
        <f ca="1">IF(ROW(data!B458)&gt;fastSMA,AVERAGE(OFFSET(data!B458,0,0,-fastSMA,1)),"")</f>
        <v>6.9975000000000005</v>
      </c>
      <c r="E458" s="11">
        <f ca="1">IF(ROW(data!B458)&gt;slowSMA,AVERAGE(OFFSET(data!B458,0,0,-slowSMA,1)),"")</f>
        <v>8.8011000000000017</v>
      </c>
      <c r="F458" s="11" t="str">
        <f ca="1">IF(ROW(data!B458)&gt;MAX(fastSMA,slowSMA)+2,IF(SIGN(D457-E457)&lt;&gt;SIGN(D456-E456),IF(SIGN(D457-E457)&gt;0,"BUY","SELL"),""),"")</f>
        <v/>
      </c>
      <c r="G458" s="11"/>
      <c r="H458" s="11">
        <f>(data!B458/data!B457)-1</f>
        <v>1.3812154696132506E-2</v>
      </c>
      <c r="I458" s="11">
        <f t="shared" si="147"/>
        <v>1.3812154696132506E-2</v>
      </c>
      <c r="J458" s="11">
        <f t="shared" si="148"/>
        <v>0</v>
      </c>
      <c r="K458" s="11">
        <f ca="1">IF(ROW(data!B458)&gt;rsi+1,100-100/(1+AVERAGE(OFFSET(I458,0,0,-rsi,1))/AVERAGE(OFFSET(J458,0,0,-rsi,1))),"")</f>
        <v>53.819015077534822</v>
      </c>
      <c r="L458" s="11"/>
      <c r="M458" s="11">
        <f t="shared" si="149"/>
        <v>1.0138121546961325</v>
      </c>
      <c r="N458" s="11">
        <f t="shared" ca="1" si="150"/>
        <v>1.0194444444444442</v>
      </c>
      <c r="S458" s="13" t="str">
        <f ca="1">pricein</f>
        <v/>
      </c>
      <c r="T458" s="13" t="str">
        <f ca="1">priceout</f>
        <v/>
      </c>
      <c r="U458" s="16" t="str">
        <f t="shared" ca="1" si="151"/>
        <v/>
      </c>
      <c r="V458" s="16" t="str">
        <f t="shared" ca="1" si="158"/>
        <v/>
      </c>
      <c r="W458" s="16" t="str">
        <f t="shared" ca="1" si="159"/>
        <v/>
      </c>
      <c r="X458" s="16">
        <f t="shared" ca="1" si="160"/>
        <v>0.82320858598329871</v>
      </c>
      <c r="Y458" s="16"/>
      <c r="Z458" s="13" t="str">
        <f ca="1">priceincross</f>
        <v/>
      </c>
      <c r="AA458" s="13" t="str">
        <f ca="1">priceoutcross</f>
        <v/>
      </c>
      <c r="AB458" s="13" t="str">
        <f t="shared" ca="1" si="152"/>
        <v/>
      </c>
      <c r="AC458" s="13" t="str">
        <f t="shared" ca="1" si="161"/>
        <v/>
      </c>
      <c r="AD458" s="13" t="str">
        <f t="shared" ca="1" si="162"/>
        <v/>
      </c>
      <c r="AE458" s="13">
        <f t="shared" ca="1" si="163"/>
        <v>0.90089715826225325</v>
      </c>
      <c r="AG458" s="32">
        <f ca="1">IF(ROW(data!B458)&gt;fib+1,MIN(OFFSET(data!B458,0,0,-fib,1)),"")</f>
        <v>6.58</v>
      </c>
      <c r="AH458" s="32">
        <f ca="1">IF(ROW(data!B458)&gt;fib+1,MAX(OFFSET(data!B458,0,0,-fib,1)),"")</f>
        <v>11.15</v>
      </c>
      <c r="AI458" s="32">
        <f t="shared" ca="1" si="153"/>
        <v>4.57</v>
      </c>
      <c r="AJ458" s="31">
        <f t="shared" ca="1" si="154"/>
        <v>7.6585200000000002</v>
      </c>
      <c r="AK458" s="31">
        <f t="shared" ca="1" si="155"/>
        <v>8.3257399999999997</v>
      </c>
      <c r="AL458" s="31">
        <f t="shared" ca="1" si="156"/>
        <v>8.8650000000000002</v>
      </c>
      <c r="AM458" s="31">
        <f t="shared" ca="1" si="157"/>
        <v>9.4042600000000007</v>
      </c>
      <c r="AO458" s="32">
        <f t="shared" ca="1" si="164"/>
        <v>0</v>
      </c>
      <c r="AP458" s="32">
        <f t="shared" ca="1" si="165"/>
        <v>0.21475895298823811</v>
      </c>
      <c r="AQ458" s="32">
        <f t="shared" ca="1" si="166"/>
        <v>0</v>
      </c>
      <c r="AR458" s="32">
        <f t="shared" ca="1" si="167"/>
        <v>0.11000461132423478</v>
      </c>
    </row>
    <row r="459" spans="1:44">
      <c r="A459" s="10">
        <v>37564</v>
      </c>
      <c r="B459" s="11">
        <f ca="1">IF(ROW(data!B459)&gt;singleSMA,AVERAGE(OFFSET(data!B459,0,0,-singleSMA,1)),"")</f>
        <v>8.7678000000000011</v>
      </c>
      <c r="C459" s="11" t="str">
        <f ca="1">IF(ROW(data!B457)&gt;singleSMA+2,IF(SIGN(data!B458-indicators!B458)&lt;&gt;SIGN(data!B457-indicators!B457),IF(SIGN(data!B458-indicators!B458)&gt;0,"BUY","SELL"),""),"")</f>
        <v/>
      </c>
      <c r="D459" s="11">
        <f ca="1">IF(ROW(data!B459)&gt;fastSMA,AVERAGE(OFFSET(data!B459,0,0,-fastSMA,1)),"")</f>
        <v>7.0269999999999984</v>
      </c>
      <c r="E459" s="11">
        <f ca="1">IF(ROW(data!B459)&gt;slowSMA,AVERAGE(OFFSET(data!B459,0,0,-slowSMA,1)),"")</f>
        <v>8.7678000000000011</v>
      </c>
      <c r="F459" s="11" t="str">
        <f ca="1">IF(ROW(data!B459)&gt;MAX(fastSMA,slowSMA)+2,IF(SIGN(D458-E458)&lt;&gt;SIGN(D457-E457),IF(SIGN(D458-E458)&gt;0,"BUY","SELL"),""),"")</f>
        <v/>
      </c>
      <c r="G459" s="11"/>
      <c r="H459" s="11">
        <f>(data!B459/data!B458)-1</f>
        <v>6.5395095367847489E-2</v>
      </c>
      <c r="I459" s="11">
        <f t="shared" si="147"/>
        <v>6.5395095367847489E-2</v>
      </c>
      <c r="J459" s="11">
        <f t="shared" si="148"/>
        <v>0</v>
      </c>
      <c r="K459" s="11">
        <f ca="1">IF(ROW(data!B459)&gt;rsi+1,100-100/(1+AVERAGE(OFFSET(I459,0,0,-rsi,1))/AVERAGE(OFFSET(J459,0,0,-rsi,1))),"")</f>
        <v>61.299404491667978</v>
      </c>
      <c r="L459" s="11"/>
      <c r="M459" s="11">
        <f t="shared" si="149"/>
        <v>1.0653950953678475</v>
      </c>
      <c r="N459" s="11">
        <f t="shared" ca="1" si="150"/>
        <v>1.081604426002766</v>
      </c>
      <c r="S459" s="13" t="str">
        <f ca="1">pricein</f>
        <v/>
      </c>
      <c r="T459" s="13" t="str">
        <f ca="1">priceout</f>
        <v/>
      </c>
      <c r="U459" s="16" t="str">
        <f t="shared" ca="1" si="151"/>
        <v/>
      </c>
      <c r="V459" s="16" t="str">
        <f t="shared" ca="1" si="158"/>
        <v/>
      </c>
      <c r="W459" s="16" t="str">
        <f t="shared" ca="1" si="159"/>
        <v/>
      </c>
      <c r="X459" s="16">
        <f t="shared" ca="1" si="160"/>
        <v>0.82320858598329871</v>
      </c>
      <c r="Y459" s="16"/>
      <c r="Z459" s="13" t="str">
        <f ca="1">priceincross</f>
        <v/>
      </c>
      <c r="AA459" s="13" t="str">
        <f ca="1">priceoutcross</f>
        <v/>
      </c>
      <c r="AB459" s="13" t="str">
        <f t="shared" ca="1" si="152"/>
        <v/>
      </c>
      <c r="AC459" s="13" t="str">
        <f t="shared" ca="1" si="161"/>
        <v/>
      </c>
      <c r="AD459" s="13" t="str">
        <f t="shared" ca="1" si="162"/>
        <v/>
      </c>
      <c r="AE459" s="13">
        <f t="shared" ca="1" si="163"/>
        <v>0.90089715826225325</v>
      </c>
      <c r="AG459" s="32">
        <f ca="1">IF(ROW(data!B459)&gt;fib+1,MIN(OFFSET(data!B459,0,0,-fib,1)),"")</f>
        <v>6.58</v>
      </c>
      <c r="AH459" s="32">
        <f ca="1">IF(ROW(data!B459)&gt;fib+1,MAX(OFFSET(data!B459,0,0,-fib,1)),"")</f>
        <v>11.11</v>
      </c>
      <c r="AI459" s="32">
        <f t="shared" ca="1" si="153"/>
        <v>4.5299999999999994</v>
      </c>
      <c r="AJ459" s="31">
        <f t="shared" ca="1" si="154"/>
        <v>7.6490799999999997</v>
      </c>
      <c r="AK459" s="31">
        <f t="shared" ca="1" si="155"/>
        <v>8.3104599999999991</v>
      </c>
      <c r="AL459" s="31">
        <f t="shared" ca="1" si="156"/>
        <v>8.8449999999999989</v>
      </c>
      <c r="AM459" s="31">
        <f t="shared" ca="1" si="157"/>
        <v>9.3795399999999987</v>
      </c>
      <c r="AO459" s="32">
        <f t="shared" ca="1" si="164"/>
        <v>0</v>
      </c>
      <c r="AP459" s="32">
        <f t="shared" ca="1" si="165"/>
        <v>0.21475895298823811</v>
      </c>
      <c r="AQ459" s="32">
        <f t="shared" ca="1" si="166"/>
        <v>0</v>
      </c>
      <c r="AR459" s="32">
        <f t="shared" ca="1" si="167"/>
        <v>0.11000461132423478</v>
      </c>
    </row>
    <row r="460" spans="1:44">
      <c r="A460" s="10">
        <v>37565</v>
      </c>
      <c r="B460" s="11">
        <f ca="1">IF(ROW(data!B460)&gt;singleSMA,AVERAGE(OFFSET(data!B460,0,0,-singleSMA,1)),"")</f>
        <v>8.7353000000000023</v>
      </c>
      <c r="C460" s="11" t="str">
        <f ca="1">IF(ROW(data!B458)&gt;singleSMA+2,IF(SIGN(data!B459-indicators!B459)&lt;&gt;SIGN(data!B458-indicators!B458),IF(SIGN(data!B459-indicators!B459)&gt;0,"BUY","SELL"),""),"")</f>
        <v/>
      </c>
      <c r="D460" s="11">
        <f ca="1">IF(ROW(data!B460)&gt;fastSMA,AVERAGE(OFFSET(data!B460,0,0,-fastSMA,1)),"")</f>
        <v>7.073500000000001</v>
      </c>
      <c r="E460" s="11">
        <f ca="1">IF(ROW(data!B460)&gt;slowSMA,AVERAGE(OFFSET(data!B460,0,0,-slowSMA,1)),"")</f>
        <v>8.7353000000000023</v>
      </c>
      <c r="F460" s="11" t="str">
        <f ca="1">IF(ROW(data!B460)&gt;MAX(fastSMA,slowSMA)+2,IF(SIGN(D459-E459)&lt;&gt;SIGN(D458-E458),IF(SIGN(D459-E459)&gt;0,"BUY","SELL"),""),"")</f>
        <v/>
      </c>
      <c r="G460" s="11"/>
      <c r="H460" s="11">
        <f>(data!B460/data!B459)-1</f>
        <v>5.1150895140665842E-3</v>
      </c>
      <c r="I460" s="11">
        <f t="shared" si="147"/>
        <v>5.1150895140665842E-3</v>
      </c>
      <c r="J460" s="11">
        <f t="shared" si="148"/>
        <v>0</v>
      </c>
      <c r="K460" s="11">
        <f ca="1">IF(ROW(data!B460)&gt;rsi+1,100-100/(1+AVERAGE(OFFSET(I460,0,0,-rsi,1))/AVERAGE(OFFSET(J460,0,0,-rsi,1))),"")</f>
        <v>69.324368305296019</v>
      </c>
      <c r="L460" s="11"/>
      <c r="M460" s="11">
        <f t="shared" si="149"/>
        <v>1.0051150895140666</v>
      </c>
      <c r="N460" s="11">
        <f t="shared" ca="1" si="150"/>
        <v>1.1341991341991344</v>
      </c>
      <c r="S460" s="13" t="str">
        <f ca="1">pricein</f>
        <v/>
      </c>
      <c r="T460" s="13" t="str">
        <f ca="1">priceout</f>
        <v/>
      </c>
      <c r="U460" s="16" t="str">
        <f t="shared" ca="1" si="151"/>
        <v/>
      </c>
      <c r="V460" s="16" t="str">
        <f t="shared" ca="1" si="158"/>
        <v/>
      </c>
      <c r="W460" s="16" t="str">
        <f t="shared" ca="1" si="159"/>
        <v/>
      </c>
      <c r="X460" s="16">
        <f t="shared" ca="1" si="160"/>
        <v>0.82320858598329871</v>
      </c>
      <c r="Y460" s="16"/>
      <c r="Z460" s="13" t="str">
        <f ca="1">priceincross</f>
        <v/>
      </c>
      <c r="AA460" s="13" t="str">
        <f ca="1">priceoutcross</f>
        <v/>
      </c>
      <c r="AB460" s="13" t="str">
        <f t="shared" ca="1" si="152"/>
        <v/>
      </c>
      <c r="AC460" s="13" t="str">
        <f t="shared" ca="1" si="161"/>
        <v/>
      </c>
      <c r="AD460" s="13" t="str">
        <f t="shared" ca="1" si="162"/>
        <v/>
      </c>
      <c r="AE460" s="13">
        <f t="shared" ca="1" si="163"/>
        <v>0.90089715826225325</v>
      </c>
      <c r="AG460" s="32">
        <f ca="1">IF(ROW(data!B460)&gt;fib+1,MIN(OFFSET(data!B460,0,0,-fib,1)),"")</f>
        <v>6.58</v>
      </c>
      <c r="AH460" s="32">
        <f ca="1">IF(ROW(data!B460)&gt;fib+1,MAX(OFFSET(data!B460,0,0,-fib,1)),"")</f>
        <v>10.68</v>
      </c>
      <c r="AI460" s="32">
        <f t="shared" ca="1" si="153"/>
        <v>4.0999999999999996</v>
      </c>
      <c r="AJ460" s="31">
        <f t="shared" ca="1" si="154"/>
        <v>7.5476000000000001</v>
      </c>
      <c r="AK460" s="31">
        <f t="shared" ca="1" si="155"/>
        <v>8.1462000000000003</v>
      </c>
      <c r="AL460" s="31">
        <f t="shared" ca="1" si="156"/>
        <v>8.629999999999999</v>
      </c>
      <c r="AM460" s="31">
        <f t="shared" ca="1" si="157"/>
        <v>9.1137999999999995</v>
      </c>
      <c r="AO460" s="32">
        <f t="shared" ca="1" si="164"/>
        <v>0</v>
      </c>
      <c r="AP460" s="32">
        <f t="shared" ca="1" si="165"/>
        <v>0.21475895298823811</v>
      </c>
      <c r="AQ460" s="32">
        <f t="shared" ca="1" si="166"/>
        <v>0</v>
      </c>
      <c r="AR460" s="32">
        <f t="shared" ca="1" si="167"/>
        <v>0.11000461132423478</v>
      </c>
    </row>
    <row r="461" spans="1:44">
      <c r="A461" s="10">
        <v>37566</v>
      </c>
      <c r="B461" s="11">
        <f ca="1">IF(ROW(data!B461)&gt;singleSMA,AVERAGE(OFFSET(data!B461,0,0,-singleSMA,1)),"")</f>
        <v>8.7081000000000035</v>
      </c>
      <c r="C461" s="11" t="str">
        <f ca="1">IF(ROW(data!B459)&gt;singleSMA+2,IF(SIGN(data!B460-indicators!B460)&lt;&gt;SIGN(data!B459-indicators!B459),IF(SIGN(data!B460-indicators!B460)&gt;0,"BUY","SELL"),""),"")</f>
        <v/>
      </c>
      <c r="D461" s="11">
        <f ca="1">IF(ROW(data!B461)&gt;fastSMA,AVERAGE(OFFSET(data!B461,0,0,-fastSMA,1)),"")</f>
        <v>7.1260000000000003</v>
      </c>
      <c r="E461" s="11">
        <f ca="1">IF(ROW(data!B461)&gt;slowSMA,AVERAGE(OFFSET(data!B461,0,0,-slowSMA,1)),"")</f>
        <v>8.7081000000000035</v>
      </c>
      <c r="F461" s="11" t="str">
        <f ca="1">IF(ROW(data!B461)&gt;MAX(fastSMA,slowSMA)+2,IF(SIGN(D460-E460)&lt;&gt;SIGN(D459-E459),IF(SIGN(D460-E460)&gt;0,"BUY","SELL"),""),"")</f>
        <v/>
      </c>
      <c r="G461" s="11"/>
      <c r="H461" s="11">
        <f>(data!B461/data!B460)-1</f>
        <v>1.2722646310432628E-2</v>
      </c>
      <c r="I461" s="11">
        <f t="shared" si="147"/>
        <v>1.2722646310432628E-2</v>
      </c>
      <c r="J461" s="11">
        <f t="shared" si="148"/>
        <v>0</v>
      </c>
      <c r="K461" s="11">
        <f ca="1">IF(ROW(data!B461)&gt;rsi+1,100-100/(1+AVERAGE(OFFSET(I461,0,0,-rsi,1))/AVERAGE(OFFSET(J461,0,0,-rsi,1))),"")</f>
        <v>71.00407164131019</v>
      </c>
      <c r="L461" s="11"/>
      <c r="M461" s="11">
        <f t="shared" si="149"/>
        <v>1.0127226463104326</v>
      </c>
      <c r="N461" s="11">
        <f t="shared" ca="1" si="150"/>
        <v>1.1519536903039076</v>
      </c>
      <c r="S461" s="13" t="str">
        <f ca="1">pricein</f>
        <v/>
      </c>
      <c r="T461" s="13" t="str">
        <f ca="1">priceout</f>
        <v/>
      </c>
      <c r="U461" s="16" t="str">
        <f t="shared" ca="1" si="151"/>
        <v/>
      </c>
      <c r="V461" s="16" t="str">
        <f t="shared" ca="1" si="158"/>
        <v/>
      </c>
      <c r="W461" s="16" t="str">
        <f t="shared" ca="1" si="159"/>
        <v/>
      </c>
      <c r="X461" s="16">
        <f t="shared" ca="1" si="160"/>
        <v>0.82320858598329871</v>
      </c>
      <c r="Y461" s="16"/>
      <c r="Z461" s="13" t="str">
        <f ca="1">priceincross</f>
        <v/>
      </c>
      <c r="AA461" s="13" t="str">
        <f ca="1">priceoutcross</f>
        <v/>
      </c>
      <c r="AB461" s="13" t="str">
        <f t="shared" ca="1" si="152"/>
        <v/>
      </c>
      <c r="AC461" s="13" t="str">
        <f t="shared" ca="1" si="161"/>
        <v/>
      </c>
      <c r="AD461" s="13" t="str">
        <f t="shared" ca="1" si="162"/>
        <v/>
      </c>
      <c r="AE461" s="13">
        <f t="shared" ca="1" si="163"/>
        <v>0.90089715826225325</v>
      </c>
      <c r="AG461" s="32">
        <f ca="1">IF(ROW(data!B461)&gt;fib+1,MIN(OFFSET(data!B461,0,0,-fib,1)),"")</f>
        <v>6.58</v>
      </c>
      <c r="AH461" s="32">
        <f ca="1">IF(ROW(data!B461)&gt;fib+1,MAX(OFFSET(data!B461,0,0,-fib,1)),"")</f>
        <v>10.59</v>
      </c>
      <c r="AI461" s="32">
        <f t="shared" ca="1" si="153"/>
        <v>4.01</v>
      </c>
      <c r="AJ461" s="31">
        <f t="shared" ca="1" si="154"/>
        <v>7.5263600000000004</v>
      </c>
      <c r="AK461" s="31">
        <f t="shared" ca="1" si="155"/>
        <v>8.1118199999999998</v>
      </c>
      <c r="AL461" s="31">
        <f t="shared" ca="1" si="156"/>
        <v>8.5850000000000009</v>
      </c>
      <c r="AM461" s="31">
        <f t="shared" ca="1" si="157"/>
        <v>9.0581800000000001</v>
      </c>
      <c r="AO461" s="32">
        <f t="shared" ca="1" si="164"/>
        <v>0</v>
      </c>
      <c r="AP461" s="32">
        <f t="shared" ca="1" si="165"/>
        <v>0.21475895298823811</v>
      </c>
      <c r="AQ461" s="32">
        <f t="shared" ca="1" si="166"/>
        <v>0</v>
      </c>
      <c r="AR461" s="32">
        <f t="shared" ca="1" si="167"/>
        <v>0.11000461132423478</v>
      </c>
    </row>
    <row r="462" spans="1:44">
      <c r="A462" s="10">
        <v>37567</v>
      </c>
      <c r="B462" s="11">
        <f ca="1">IF(ROW(data!B462)&gt;singleSMA,AVERAGE(OFFSET(data!B462,0,0,-singleSMA,1)),"")</f>
        <v>8.6800000000000033</v>
      </c>
      <c r="C462" s="11" t="str">
        <f ca="1">IF(ROW(data!B460)&gt;singleSMA+2,IF(SIGN(data!B461-indicators!B461)&lt;&gt;SIGN(data!B460-indicators!B460),IF(SIGN(data!B461-indicators!B461)&gt;0,"BUY","SELL"),""),"")</f>
        <v/>
      </c>
      <c r="D462" s="11">
        <f ca="1">IF(ROW(data!B462)&gt;fastSMA,AVERAGE(OFFSET(data!B462,0,0,-fastSMA,1)),"")</f>
        <v>7.1855000000000002</v>
      </c>
      <c r="E462" s="11">
        <f ca="1">IF(ROW(data!B462)&gt;slowSMA,AVERAGE(OFFSET(data!B462,0,0,-slowSMA,1)),"")</f>
        <v>8.6800000000000033</v>
      </c>
      <c r="F462" s="11" t="str">
        <f ca="1">IF(ROW(data!B462)&gt;MAX(fastSMA,slowSMA)+2,IF(SIGN(D461-E461)&lt;&gt;SIGN(D460-E460),IF(SIGN(D461-E461)&gt;0,"BUY","SELL"),""),"")</f>
        <v/>
      </c>
      <c r="G462" s="11"/>
      <c r="H462" s="11">
        <f>(data!B462/data!B461)-1</f>
        <v>-2.3869346733668362E-2</v>
      </c>
      <c r="I462" s="11">
        <f t="shared" si="147"/>
        <v>0</v>
      </c>
      <c r="J462" s="11">
        <f t="shared" si="148"/>
        <v>2.3869346733668362E-2</v>
      </c>
      <c r="K462" s="11">
        <f ca="1">IF(ROW(data!B462)&gt;rsi+1,100-100/(1+AVERAGE(OFFSET(I462,0,0,-rsi,1))/AVERAGE(OFFSET(J462,0,0,-rsi,1))),"")</f>
        <v>76.181921059138716</v>
      </c>
      <c r="L462" s="11"/>
      <c r="M462" s="11">
        <f t="shared" si="149"/>
        <v>0.97613065326633164</v>
      </c>
      <c r="N462" s="11">
        <f t="shared" ca="1" si="150"/>
        <v>1.1808510638297873</v>
      </c>
      <c r="S462" s="13" t="str">
        <f ca="1">pricein</f>
        <v/>
      </c>
      <c r="T462" s="13" t="str">
        <f ca="1">priceout</f>
        <v/>
      </c>
      <c r="U462" s="16" t="str">
        <f t="shared" ca="1" si="151"/>
        <v/>
      </c>
      <c r="V462" s="16" t="str">
        <f t="shared" ca="1" si="158"/>
        <v/>
      </c>
      <c r="W462" s="16" t="str">
        <f t="shared" ca="1" si="159"/>
        <v/>
      </c>
      <c r="X462" s="16">
        <f t="shared" ca="1" si="160"/>
        <v>0.82320858598329871</v>
      </c>
      <c r="Y462" s="16"/>
      <c r="Z462" s="13" t="str">
        <f ca="1">priceincross</f>
        <v/>
      </c>
      <c r="AA462" s="13" t="str">
        <f ca="1">priceoutcross</f>
        <v/>
      </c>
      <c r="AB462" s="13" t="str">
        <f t="shared" ca="1" si="152"/>
        <v/>
      </c>
      <c r="AC462" s="13" t="str">
        <f t="shared" ca="1" si="161"/>
        <v/>
      </c>
      <c r="AD462" s="13" t="str">
        <f t="shared" ca="1" si="162"/>
        <v/>
      </c>
      <c r="AE462" s="13">
        <f t="shared" ca="1" si="163"/>
        <v>0.90089715826225325</v>
      </c>
      <c r="AG462" s="32">
        <f ca="1">IF(ROW(data!B462)&gt;fib+1,MIN(OFFSET(data!B462,0,0,-fib,1)),"")</f>
        <v>6.58</v>
      </c>
      <c r="AH462" s="32">
        <f ca="1">IF(ROW(data!B462)&gt;fib+1,MAX(OFFSET(data!B462,0,0,-fib,1)),"")</f>
        <v>10.59</v>
      </c>
      <c r="AI462" s="32">
        <f t="shared" ca="1" si="153"/>
        <v>4.01</v>
      </c>
      <c r="AJ462" s="31">
        <f t="shared" ca="1" si="154"/>
        <v>7.5263600000000004</v>
      </c>
      <c r="AK462" s="31">
        <f t="shared" ca="1" si="155"/>
        <v>8.1118199999999998</v>
      </c>
      <c r="AL462" s="31">
        <f t="shared" ca="1" si="156"/>
        <v>8.5850000000000009</v>
      </c>
      <c r="AM462" s="31">
        <f t="shared" ca="1" si="157"/>
        <v>9.0581800000000001</v>
      </c>
      <c r="AO462" s="32">
        <f t="shared" ca="1" si="164"/>
        <v>0</v>
      </c>
      <c r="AP462" s="32">
        <f t="shared" ca="1" si="165"/>
        <v>0.21475895298823811</v>
      </c>
      <c r="AQ462" s="32">
        <f t="shared" ca="1" si="166"/>
        <v>0</v>
      </c>
      <c r="AR462" s="32">
        <f t="shared" ca="1" si="167"/>
        <v>0.11000461132423478</v>
      </c>
    </row>
    <row r="463" spans="1:44">
      <c r="A463" s="10">
        <v>37568</v>
      </c>
      <c r="B463" s="11">
        <f ca="1">IF(ROW(data!B463)&gt;singleSMA,AVERAGE(OFFSET(data!B463,0,0,-singleSMA,1)),"")</f>
        <v>8.6529000000000043</v>
      </c>
      <c r="C463" s="11" t="str">
        <f ca="1">IF(ROW(data!B461)&gt;singleSMA+2,IF(SIGN(data!B462-indicators!B462)&lt;&gt;SIGN(data!B461-indicators!B461),IF(SIGN(data!B462-indicators!B462)&gt;0,"BUY","SELL"),""),"")</f>
        <v/>
      </c>
      <c r="D463" s="11">
        <f ca="1">IF(ROW(data!B463)&gt;fastSMA,AVERAGE(OFFSET(data!B463,0,0,-fastSMA,1)),"")</f>
        <v>7.2449999999999992</v>
      </c>
      <c r="E463" s="11">
        <f ca="1">IF(ROW(data!B463)&gt;slowSMA,AVERAGE(OFFSET(data!B463,0,0,-slowSMA,1)),"")</f>
        <v>8.6529000000000043</v>
      </c>
      <c r="F463" s="11" t="str">
        <f ca="1">IF(ROW(data!B463)&gt;MAX(fastSMA,slowSMA)+2,IF(SIGN(D462-E462)&lt;&gt;SIGN(D461-E461),IF(SIGN(D462-E462)&gt;0,"BUY","SELL"),""),"")</f>
        <v/>
      </c>
      <c r="G463" s="11"/>
      <c r="H463" s="11">
        <f>(data!B463/data!B462)-1</f>
        <v>6.4350064350064962E-3</v>
      </c>
      <c r="I463" s="11">
        <f t="shared" si="147"/>
        <v>6.4350064350064962E-3</v>
      </c>
      <c r="J463" s="11">
        <f t="shared" si="148"/>
        <v>0</v>
      </c>
      <c r="K463" s="11">
        <f ca="1">IF(ROW(data!B463)&gt;rsi+1,100-100/(1+AVERAGE(OFFSET(I463,0,0,-rsi,1))/AVERAGE(OFFSET(J463,0,0,-rsi,1))),"")</f>
        <v>76.096999602069403</v>
      </c>
      <c r="L463" s="11"/>
      <c r="M463" s="11">
        <f t="shared" si="149"/>
        <v>1.0064350064350065</v>
      </c>
      <c r="N463" s="11">
        <f t="shared" ca="1" si="150"/>
        <v>1.1794871794871795</v>
      </c>
      <c r="S463" s="13" t="str">
        <f ca="1">pricein</f>
        <v/>
      </c>
      <c r="T463" s="13" t="str">
        <f ca="1">priceout</f>
        <v/>
      </c>
      <c r="U463" s="16" t="str">
        <f t="shared" ca="1" si="151"/>
        <v/>
      </c>
      <c r="V463" s="16" t="str">
        <f t="shared" ca="1" si="158"/>
        <v/>
      </c>
      <c r="W463" s="16" t="str">
        <f t="shared" ca="1" si="159"/>
        <v/>
      </c>
      <c r="X463" s="16">
        <f t="shared" ca="1" si="160"/>
        <v>0.82320858598329871</v>
      </c>
      <c r="Y463" s="16"/>
      <c r="Z463" s="13" t="str">
        <f ca="1">priceincross</f>
        <v/>
      </c>
      <c r="AA463" s="13" t="str">
        <f ca="1">priceoutcross</f>
        <v/>
      </c>
      <c r="AB463" s="13" t="str">
        <f t="shared" ca="1" si="152"/>
        <v/>
      </c>
      <c r="AC463" s="13" t="str">
        <f t="shared" ca="1" si="161"/>
        <v/>
      </c>
      <c r="AD463" s="13" t="str">
        <f t="shared" ca="1" si="162"/>
        <v/>
      </c>
      <c r="AE463" s="13">
        <f t="shared" ca="1" si="163"/>
        <v>0.90089715826225325</v>
      </c>
      <c r="AG463" s="32">
        <f ca="1">IF(ROW(data!B463)&gt;fib+1,MIN(OFFSET(data!B463,0,0,-fib,1)),"")</f>
        <v>6.58</v>
      </c>
      <c r="AH463" s="32">
        <f ca="1">IF(ROW(data!B463)&gt;fib+1,MAX(OFFSET(data!B463,0,0,-fib,1)),"")</f>
        <v>10.59</v>
      </c>
      <c r="AI463" s="32">
        <f t="shared" ca="1" si="153"/>
        <v>4.01</v>
      </c>
      <c r="AJ463" s="31">
        <f t="shared" ca="1" si="154"/>
        <v>7.5263600000000004</v>
      </c>
      <c r="AK463" s="31">
        <f t="shared" ca="1" si="155"/>
        <v>8.1118199999999998</v>
      </c>
      <c r="AL463" s="31">
        <f t="shared" ca="1" si="156"/>
        <v>8.5850000000000009</v>
      </c>
      <c r="AM463" s="31">
        <f t="shared" ca="1" si="157"/>
        <v>9.0581800000000001</v>
      </c>
      <c r="AO463" s="32">
        <f t="shared" ca="1" si="164"/>
        <v>0</v>
      </c>
      <c r="AP463" s="32">
        <f t="shared" ca="1" si="165"/>
        <v>0.21475895298823811</v>
      </c>
      <c r="AQ463" s="32">
        <f t="shared" ca="1" si="166"/>
        <v>0</v>
      </c>
      <c r="AR463" s="32">
        <f t="shared" ca="1" si="167"/>
        <v>0.11000461132423478</v>
      </c>
    </row>
    <row r="464" spans="1:44">
      <c r="A464" s="10">
        <v>37571</v>
      </c>
      <c r="B464" s="11">
        <f ca="1">IF(ROW(data!B464)&gt;singleSMA,AVERAGE(OFFSET(data!B464,0,0,-singleSMA,1)),"")</f>
        <v>8.6282000000000032</v>
      </c>
      <c r="C464" s="11" t="str">
        <f ca="1">IF(ROW(data!B462)&gt;singleSMA+2,IF(SIGN(data!B463-indicators!B463)&lt;&gt;SIGN(data!B462-indicators!B462),IF(SIGN(data!B463-indicators!B463)&gt;0,"BUY","SELL"),""),"")</f>
        <v/>
      </c>
      <c r="D464" s="11">
        <f ca="1">IF(ROW(data!B464)&gt;fastSMA,AVERAGE(OFFSET(data!B464,0,0,-fastSMA,1)),"")</f>
        <v>7.278999999999999</v>
      </c>
      <c r="E464" s="11">
        <f ca="1">IF(ROW(data!B464)&gt;slowSMA,AVERAGE(OFFSET(data!B464,0,0,-slowSMA,1)),"")</f>
        <v>8.6282000000000032</v>
      </c>
      <c r="F464" s="11" t="str">
        <f ca="1">IF(ROW(data!B464)&gt;MAX(fastSMA,slowSMA)+2,IF(SIGN(D463-E463)&lt;&gt;SIGN(D462-E462),IF(SIGN(D463-E463)&gt;0,"BUY","SELL"),""),"")</f>
        <v/>
      </c>
      <c r="G464" s="11"/>
      <c r="H464" s="11">
        <f>(data!B464/data!B463)-1</f>
        <v>-1.9181585677749413E-2</v>
      </c>
      <c r="I464" s="11">
        <f t="shared" si="147"/>
        <v>0</v>
      </c>
      <c r="J464" s="11">
        <f t="shared" si="148"/>
        <v>1.9181585677749413E-2</v>
      </c>
      <c r="K464" s="11">
        <f ca="1">IF(ROW(data!B464)&gt;rsi+1,100-100/(1+AVERAGE(OFFSET(I464,0,0,-rsi,1))/AVERAGE(OFFSET(J464,0,0,-rsi,1))),"")</f>
        <v>66.630272405216374</v>
      </c>
      <c r="L464" s="11"/>
      <c r="M464" s="11">
        <f t="shared" si="149"/>
        <v>0.98081841432225059</v>
      </c>
      <c r="N464" s="11">
        <f t="shared" ca="1" si="150"/>
        <v>1.0972818311874106</v>
      </c>
      <c r="S464" s="13" t="str">
        <f ca="1">pricein</f>
        <v/>
      </c>
      <c r="T464" s="13" t="str">
        <f ca="1">priceout</f>
        <v/>
      </c>
      <c r="U464" s="16" t="str">
        <f t="shared" ca="1" si="151"/>
        <v/>
      </c>
      <c r="V464" s="16" t="str">
        <f t="shared" ca="1" si="158"/>
        <v/>
      </c>
      <c r="W464" s="16" t="str">
        <f t="shared" ca="1" si="159"/>
        <v/>
      </c>
      <c r="X464" s="16">
        <f t="shared" ca="1" si="160"/>
        <v>0.82320858598329871</v>
      </c>
      <c r="Y464" s="16"/>
      <c r="Z464" s="13" t="str">
        <f ca="1">priceincross</f>
        <v/>
      </c>
      <c r="AA464" s="13" t="str">
        <f ca="1">priceoutcross</f>
        <v/>
      </c>
      <c r="AB464" s="13" t="str">
        <f t="shared" ca="1" si="152"/>
        <v/>
      </c>
      <c r="AC464" s="13" t="str">
        <f t="shared" ca="1" si="161"/>
        <v/>
      </c>
      <c r="AD464" s="13" t="str">
        <f t="shared" ca="1" si="162"/>
        <v/>
      </c>
      <c r="AE464" s="13">
        <f t="shared" ca="1" si="163"/>
        <v>0.90089715826225325</v>
      </c>
      <c r="AG464" s="32">
        <f ca="1">IF(ROW(data!B464)&gt;fib+1,MIN(OFFSET(data!B464,0,0,-fib,1)),"")</f>
        <v>6.58</v>
      </c>
      <c r="AH464" s="32">
        <f ca="1">IF(ROW(data!B464)&gt;fib+1,MAX(OFFSET(data!B464,0,0,-fib,1)),"")</f>
        <v>10.59</v>
      </c>
      <c r="AI464" s="32">
        <f t="shared" ca="1" si="153"/>
        <v>4.01</v>
      </c>
      <c r="AJ464" s="31">
        <f t="shared" ca="1" si="154"/>
        <v>7.5263600000000004</v>
      </c>
      <c r="AK464" s="31">
        <f t="shared" ca="1" si="155"/>
        <v>8.1118199999999998</v>
      </c>
      <c r="AL464" s="31">
        <f t="shared" ca="1" si="156"/>
        <v>8.5850000000000009</v>
      </c>
      <c r="AM464" s="31">
        <f t="shared" ca="1" si="157"/>
        <v>9.0581800000000001</v>
      </c>
      <c r="AO464" s="32">
        <f t="shared" ca="1" si="164"/>
        <v>0</v>
      </c>
      <c r="AP464" s="32">
        <f t="shared" ca="1" si="165"/>
        <v>0.21475895298823811</v>
      </c>
      <c r="AQ464" s="32">
        <f t="shared" ca="1" si="166"/>
        <v>0</v>
      </c>
      <c r="AR464" s="32">
        <f t="shared" ca="1" si="167"/>
        <v>0.11000461132423478</v>
      </c>
    </row>
    <row r="465" spans="1:44">
      <c r="A465" s="10">
        <v>37572</v>
      </c>
      <c r="B465" s="11">
        <f ca="1">IF(ROW(data!B465)&gt;singleSMA,AVERAGE(OFFSET(data!B465,0,0,-singleSMA,1)),"")</f>
        <v>8.6031000000000049</v>
      </c>
      <c r="C465" s="11" t="str">
        <f ca="1">IF(ROW(data!B463)&gt;singleSMA+2,IF(SIGN(data!B464-indicators!B464)&lt;&gt;SIGN(data!B463-indicators!B463),IF(SIGN(data!B464-indicators!B464)&gt;0,"BUY","SELL"),""),"")</f>
        <v/>
      </c>
      <c r="D465" s="11">
        <f ca="1">IF(ROW(data!B465)&gt;fastSMA,AVERAGE(OFFSET(data!B465,0,0,-fastSMA,1)),"")</f>
        <v>7.3089999999999993</v>
      </c>
      <c r="E465" s="11">
        <f ca="1">IF(ROW(data!B465)&gt;slowSMA,AVERAGE(OFFSET(data!B465,0,0,-slowSMA,1)),"")</f>
        <v>8.6031000000000049</v>
      </c>
      <c r="F465" s="11" t="str">
        <f ca="1">IF(ROW(data!B465)&gt;MAX(fastSMA,slowSMA)+2,IF(SIGN(D464-E464)&lt;&gt;SIGN(D463-E463),IF(SIGN(D464-E464)&gt;0,"BUY","SELL"),""),"")</f>
        <v/>
      </c>
      <c r="G465" s="11"/>
      <c r="H465" s="11">
        <f>(data!B465/data!B464)-1</f>
        <v>-1.8252933507170721E-2</v>
      </c>
      <c r="I465" s="11">
        <f t="shared" si="147"/>
        <v>0</v>
      </c>
      <c r="J465" s="11">
        <f t="shared" si="148"/>
        <v>1.8252933507170721E-2</v>
      </c>
      <c r="K465" s="11">
        <f ca="1">IF(ROW(data!B465)&gt;rsi+1,100-100/(1+AVERAGE(OFFSET(I465,0,0,-rsi,1))/AVERAGE(OFFSET(J465,0,0,-rsi,1))),"")</f>
        <v>64.489568673270952</v>
      </c>
      <c r="L465" s="11"/>
      <c r="M465" s="11">
        <f t="shared" si="149"/>
        <v>0.98174706649282928</v>
      </c>
      <c r="N465" s="11">
        <f t="shared" ca="1" si="150"/>
        <v>1.086580086580087</v>
      </c>
      <c r="S465" s="13" t="str">
        <f ca="1">pricein</f>
        <v/>
      </c>
      <c r="T465" s="13" t="str">
        <f ca="1">priceout</f>
        <v/>
      </c>
      <c r="U465" s="16" t="str">
        <f t="shared" ca="1" si="151"/>
        <v/>
      </c>
      <c r="V465" s="16" t="str">
        <f t="shared" ca="1" si="158"/>
        <v/>
      </c>
      <c r="W465" s="16" t="str">
        <f t="shared" ca="1" si="159"/>
        <v/>
      </c>
      <c r="X465" s="16">
        <f t="shared" ca="1" si="160"/>
        <v>0.82320858598329871</v>
      </c>
      <c r="Y465" s="16"/>
      <c r="Z465" s="13" t="str">
        <f ca="1">priceincross</f>
        <v/>
      </c>
      <c r="AA465" s="13" t="str">
        <f ca="1">priceoutcross</f>
        <v/>
      </c>
      <c r="AB465" s="13" t="str">
        <f t="shared" ca="1" si="152"/>
        <v/>
      </c>
      <c r="AC465" s="13" t="str">
        <f t="shared" ca="1" si="161"/>
        <v/>
      </c>
      <c r="AD465" s="13" t="str">
        <f t="shared" ca="1" si="162"/>
        <v/>
      </c>
      <c r="AE465" s="13">
        <f t="shared" ca="1" si="163"/>
        <v>0.90089715826225325</v>
      </c>
      <c r="AG465" s="32">
        <f ca="1">IF(ROW(data!B465)&gt;fib+1,MIN(OFFSET(data!B465,0,0,-fib,1)),"")</f>
        <v>6.58</v>
      </c>
      <c r="AH465" s="32">
        <f ca="1">IF(ROW(data!B465)&gt;fib+1,MAX(OFFSET(data!B465,0,0,-fib,1)),"")</f>
        <v>10.59</v>
      </c>
      <c r="AI465" s="32">
        <f t="shared" ca="1" si="153"/>
        <v>4.01</v>
      </c>
      <c r="AJ465" s="31">
        <f t="shared" ca="1" si="154"/>
        <v>7.5263600000000004</v>
      </c>
      <c r="AK465" s="31">
        <f t="shared" ca="1" si="155"/>
        <v>8.1118199999999998</v>
      </c>
      <c r="AL465" s="31">
        <f t="shared" ca="1" si="156"/>
        <v>8.5850000000000009</v>
      </c>
      <c r="AM465" s="31">
        <f t="shared" ca="1" si="157"/>
        <v>9.0581800000000001</v>
      </c>
      <c r="AO465" s="32">
        <f t="shared" ca="1" si="164"/>
        <v>0</v>
      </c>
      <c r="AP465" s="32">
        <f t="shared" ca="1" si="165"/>
        <v>0.21475895298823811</v>
      </c>
      <c r="AQ465" s="32">
        <f t="shared" ca="1" si="166"/>
        <v>0</v>
      </c>
      <c r="AR465" s="32">
        <f t="shared" ca="1" si="167"/>
        <v>0.11000461132423478</v>
      </c>
    </row>
    <row r="466" spans="1:44">
      <c r="A466" s="10">
        <v>37573</v>
      </c>
      <c r="B466" s="11">
        <f ca="1">IF(ROW(data!B466)&gt;singleSMA,AVERAGE(OFFSET(data!B466,0,0,-singleSMA,1)),"")</f>
        <v>8.5735000000000028</v>
      </c>
      <c r="C466" s="11" t="str">
        <f ca="1">IF(ROW(data!B464)&gt;singleSMA+2,IF(SIGN(data!B465-indicators!B465)&lt;&gt;SIGN(data!B464-indicators!B464),IF(SIGN(data!B465-indicators!B465)&gt;0,"BUY","SELL"),""),"")</f>
        <v/>
      </c>
      <c r="D466" s="11">
        <f ca="1">IF(ROW(data!B466)&gt;fastSMA,AVERAGE(OFFSET(data!B466,0,0,-fastSMA,1)),"")</f>
        <v>7.32</v>
      </c>
      <c r="E466" s="11">
        <f ca="1">IF(ROW(data!B466)&gt;slowSMA,AVERAGE(OFFSET(data!B466,0,0,-slowSMA,1)),"")</f>
        <v>8.5735000000000028</v>
      </c>
      <c r="F466" s="11" t="str">
        <f ca="1">IF(ROW(data!B466)&gt;MAX(fastSMA,slowSMA)+2,IF(SIGN(D465-E465)&lt;&gt;SIGN(D464-E464),IF(SIGN(D465-E465)&gt;0,"BUY","SELL"),""),"")</f>
        <v/>
      </c>
      <c r="G466" s="11"/>
      <c r="H466" s="11">
        <f>(data!B466/data!B465)-1</f>
        <v>-4.648074369189914E-2</v>
      </c>
      <c r="I466" s="11">
        <f t="shared" si="147"/>
        <v>0</v>
      </c>
      <c r="J466" s="11">
        <f t="shared" si="148"/>
        <v>4.648074369189914E-2</v>
      </c>
      <c r="K466" s="11">
        <f ca="1">IF(ROW(data!B466)&gt;rsi+1,100-100/(1+AVERAGE(OFFSET(I466,0,0,-rsi,1))/AVERAGE(OFFSET(J466,0,0,-rsi,1))),"")</f>
        <v>55.305224766905724</v>
      </c>
      <c r="L466" s="11"/>
      <c r="M466" s="11">
        <f t="shared" si="149"/>
        <v>0.95351925630810086</v>
      </c>
      <c r="N466" s="11">
        <f t="shared" ca="1" si="150"/>
        <v>1.0316091954022995</v>
      </c>
      <c r="S466" s="13" t="str">
        <f ca="1">pricein</f>
        <v/>
      </c>
      <c r="T466" s="13" t="str">
        <f ca="1">priceout</f>
        <v/>
      </c>
      <c r="U466" s="16" t="str">
        <f t="shared" ca="1" si="151"/>
        <v/>
      </c>
      <c r="V466" s="16" t="str">
        <f t="shared" ca="1" si="158"/>
        <v/>
      </c>
      <c r="W466" s="16" t="str">
        <f t="shared" ca="1" si="159"/>
        <v/>
      </c>
      <c r="X466" s="16">
        <f t="shared" ca="1" si="160"/>
        <v>0.82320858598329871</v>
      </c>
      <c r="Y466" s="16"/>
      <c r="Z466" s="13" t="str">
        <f ca="1">priceincross</f>
        <v/>
      </c>
      <c r="AA466" s="13" t="str">
        <f ca="1">priceoutcross</f>
        <v/>
      </c>
      <c r="AB466" s="13" t="str">
        <f t="shared" ca="1" si="152"/>
        <v/>
      </c>
      <c r="AC466" s="13" t="str">
        <f t="shared" ca="1" si="161"/>
        <v/>
      </c>
      <c r="AD466" s="13" t="str">
        <f t="shared" ca="1" si="162"/>
        <v/>
      </c>
      <c r="AE466" s="13">
        <f t="shared" ca="1" si="163"/>
        <v>0.90089715826225325</v>
      </c>
      <c r="AG466" s="32">
        <f ca="1">IF(ROW(data!B466)&gt;fib+1,MIN(OFFSET(data!B466,0,0,-fib,1)),"")</f>
        <v>6.58</v>
      </c>
      <c r="AH466" s="32">
        <f ca="1">IF(ROW(data!B466)&gt;fib+1,MAX(OFFSET(data!B466,0,0,-fib,1)),"")</f>
        <v>10.59</v>
      </c>
      <c r="AI466" s="32">
        <f t="shared" ca="1" si="153"/>
        <v>4.01</v>
      </c>
      <c r="AJ466" s="31">
        <f t="shared" ca="1" si="154"/>
        <v>7.5263600000000004</v>
      </c>
      <c r="AK466" s="31">
        <f t="shared" ca="1" si="155"/>
        <v>8.1118199999999998</v>
      </c>
      <c r="AL466" s="31">
        <f t="shared" ca="1" si="156"/>
        <v>8.5850000000000009</v>
      </c>
      <c r="AM466" s="31">
        <f t="shared" ca="1" si="157"/>
        <v>9.0581800000000001</v>
      </c>
      <c r="AO466" s="32">
        <f t="shared" ca="1" si="164"/>
        <v>0</v>
      </c>
      <c r="AP466" s="32">
        <f t="shared" ca="1" si="165"/>
        <v>0.21475895298823811</v>
      </c>
      <c r="AQ466" s="32">
        <f t="shared" ca="1" si="166"/>
        <v>0</v>
      </c>
      <c r="AR466" s="32">
        <f t="shared" ca="1" si="167"/>
        <v>0.11000461132423478</v>
      </c>
    </row>
    <row r="467" spans="1:44">
      <c r="A467" s="10">
        <v>37574</v>
      </c>
      <c r="B467" s="11">
        <f ca="1">IF(ROW(data!B467)&gt;singleSMA,AVERAGE(OFFSET(data!B467,0,0,-singleSMA,1)),"")</f>
        <v>8.5415000000000028</v>
      </c>
      <c r="C467" s="11" t="str">
        <f ca="1">IF(ROW(data!B465)&gt;singleSMA+2,IF(SIGN(data!B466-indicators!B466)&lt;&gt;SIGN(data!B465-indicators!B465),IF(SIGN(data!B466-indicators!B466)&gt;0,"BUY","SELL"),""),"")</f>
        <v/>
      </c>
      <c r="D467" s="11">
        <f ca="1">IF(ROW(data!B467)&gt;fastSMA,AVERAGE(OFFSET(data!B467,0,0,-fastSMA,1)),"")</f>
        <v>7.3369999999999989</v>
      </c>
      <c r="E467" s="11">
        <f ca="1">IF(ROW(data!B467)&gt;slowSMA,AVERAGE(OFFSET(data!B467,0,0,-slowSMA,1)),"")</f>
        <v>8.5415000000000028</v>
      </c>
      <c r="F467" s="11" t="str">
        <f ca="1">IF(ROW(data!B467)&gt;MAX(fastSMA,slowSMA)+2,IF(SIGN(D466-E466)&lt;&gt;SIGN(D465-E465),IF(SIGN(D466-E466)&gt;0,"BUY","SELL"),""),"")</f>
        <v/>
      </c>
      <c r="G467" s="11"/>
      <c r="H467" s="11">
        <f>(data!B467/data!B466)-1</f>
        <v>-6.9637883008356605E-3</v>
      </c>
      <c r="I467" s="11">
        <f t="shared" si="147"/>
        <v>0</v>
      </c>
      <c r="J467" s="11">
        <f t="shared" si="148"/>
        <v>6.9637883008356605E-3</v>
      </c>
      <c r="K467" s="11">
        <f ca="1">IF(ROW(data!B467)&gt;rsi+1,100-100/(1+AVERAGE(OFFSET(I467,0,0,-rsi,1))/AVERAGE(OFFSET(J467,0,0,-rsi,1))),"")</f>
        <v>58.270721754238515</v>
      </c>
      <c r="L467" s="11"/>
      <c r="M467" s="11">
        <f t="shared" si="149"/>
        <v>0.99303621169916434</v>
      </c>
      <c r="N467" s="11">
        <f t="shared" ca="1" si="150"/>
        <v>1.0500736377025037</v>
      </c>
      <c r="S467" s="13" t="str">
        <f ca="1">pricein</f>
        <v/>
      </c>
      <c r="T467" s="13" t="str">
        <f ca="1">priceout</f>
        <v/>
      </c>
      <c r="U467" s="16" t="str">
        <f t="shared" ca="1" si="151"/>
        <v/>
      </c>
      <c r="V467" s="16" t="str">
        <f t="shared" ca="1" si="158"/>
        <v/>
      </c>
      <c r="W467" s="16" t="str">
        <f t="shared" ca="1" si="159"/>
        <v/>
      </c>
      <c r="X467" s="16">
        <f t="shared" ca="1" si="160"/>
        <v>0.82320858598329871</v>
      </c>
      <c r="Y467" s="16"/>
      <c r="Z467" s="13" t="str">
        <f ca="1">priceincross</f>
        <v/>
      </c>
      <c r="AA467" s="13" t="str">
        <f ca="1">priceoutcross</f>
        <v/>
      </c>
      <c r="AB467" s="13" t="str">
        <f t="shared" ca="1" si="152"/>
        <v/>
      </c>
      <c r="AC467" s="13" t="str">
        <f t="shared" ca="1" si="161"/>
        <v/>
      </c>
      <c r="AD467" s="13" t="str">
        <f t="shared" ca="1" si="162"/>
        <v/>
      </c>
      <c r="AE467" s="13">
        <f t="shared" ca="1" si="163"/>
        <v>0.90089715826225325</v>
      </c>
      <c r="AG467" s="32">
        <f ca="1">IF(ROW(data!B467)&gt;fib+1,MIN(OFFSET(data!B467,0,0,-fib,1)),"")</f>
        <v>6.58</v>
      </c>
      <c r="AH467" s="32">
        <f ca="1">IF(ROW(data!B467)&gt;fib+1,MAX(OFFSET(data!B467,0,0,-fib,1)),"")</f>
        <v>10.59</v>
      </c>
      <c r="AI467" s="32">
        <f t="shared" ca="1" si="153"/>
        <v>4.01</v>
      </c>
      <c r="AJ467" s="31">
        <f t="shared" ca="1" si="154"/>
        <v>7.5263600000000004</v>
      </c>
      <c r="AK467" s="31">
        <f t="shared" ca="1" si="155"/>
        <v>8.1118199999999998</v>
      </c>
      <c r="AL467" s="31">
        <f t="shared" ca="1" si="156"/>
        <v>8.5850000000000009</v>
      </c>
      <c r="AM467" s="31">
        <f t="shared" ca="1" si="157"/>
        <v>9.0581800000000001</v>
      </c>
      <c r="AO467" s="32">
        <f t="shared" ca="1" si="164"/>
        <v>0</v>
      </c>
      <c r="AP467" s="32">
        <f t="shared" ca="1" si="165"/>
        <v>0.21475895298823811</v>
      </c>
      <c r="AQ467" s="32">
        <f t="shared" ca="1" si="166"/>
        <v>0</v>
      </c>
      <c r="AR467" s="32">
        <f t="shared" ca="1" si="167"/>
        <v>0.11000461132423478</v>
      </c>
    </row>
    <row r="468" spans="1:44">
      <c r="A468" s="10">
        <v>37575</v>
      </c>
      <c r="B468" s="11">
        <f ca="1">IF(ROW(data!B468)&gt;singleSMA,AVERAGE(OFFSET(data!B468,0,0,-singleSMA,1)),"")</f>
        <v>8.5122000000000018</v>
      </c>
      <c r="C468" s="11" t="str">
        <f ca="1">IF(ROW(data!B466)&gt;singleSMA+2,IF(SIGN(data!B467-indicators!B467)&lt;&gt;SIGN(data!B466-indicators!B466),IF(SIGN(data!B467-indicators!B467)&gt;0,"BUY","SELL"),""),"")</f>
        <v/>
      </c>
      <c r="D468" s="11">
        <f ca="1">IF(ROW(data!B468)&gt;fastSMA,AVERAGE(OFFSET(data!B468,0,0,-fastSMA,1)),"")</f>
        <v>7.3450000000000006</v>
      </c>
      <c r="E468" s="11">
        <f ca="1">IF(ROW(data!B468)&gt;slowSMA,AVERAGE(OFFSET(data!B468,0,0,-slowSMA,1)),"")</f>
        <v>8.5122000000000018</v>
      </c>
      <c r="F468" s="11" t="str">
        <f ca="1">IF(ROW(data!B468)&gt;MAX(fastSMA,slowSMA)+2,IF(SIGN(D467-E467)&lt;&gt;SIGN(D466-E466),IF(SIGN(D467-E467)&gt;0,"BUY","SELL"),""),"")</f>
        <v/>
      </c>
      <c r="G468" s="11"/>
      <c r="H468" s="11">
        <f>(data!B468/data!B467)-1</f>
        <v>2.8050490883591017E-3</v>
      </c>
      <c r="I468" s="11">
        <f t="shared" si="147"/>
        <v>2.8050490883591017E-3</v>
      </c>
      <c r="J468" s="11">
        <f t="shared" si="148"/>
        <v>0</v>
      </c>
      <c r="K468" s="11">
        <f ca="1">IF(ROW(data!B468)&gt;rsi+1,100-100/(1+AVERAGE(OFFSET(I468,0,0,-rsi,1))/AVERAGE(OFFSET(J468,0,0,-rsi,1))),"")</f>
        <v>54.551359952242876</v>
      </c>
      <c r="L468" s="11"/>
      <c r="M468" s="11">
        <f t="shared" si="149"/>
        <v>1.0028050490883591</v>
      </c>
      <c r="N468" s="11">
        <f t="shared" ca="1" si="150"/>
        <v>1.0228898426323323</v>
      </c>
      <c r="S468" s="13" t="str">
        <f ca="1">pricein</f>
        <v/>
      </c>
      <c r="T468" s="13" t="str">
        <f ca="1">priceout</f>
        <v/>
      </c>
      <c r="U468" s="16" t="str">
        <f t="shared" ca="1" si="151"/>
        <v/>
      </c>
      <c r="V468" s="16" t="str">
        <f t="shared" ca="1" si="158"/>
        <v/>
      </c>
      <c r="W468" s="16" t="str">
        <f t="shared" ca="1" si="159"/>
        <v/>
      </c>
      <c r="X468" s="16">
        <f t="shared" ca="1" si="160"/>
        <v>0.82320858598329871</v>
      </c>
      <c r="Y468" s="16"/>
      <c r="Z468" s="13" t="str">
        <f ca="1">priceincross</f>
        <v/>
      </c>
      <c r="AA468" s="13" t="str">
        <f ca="1">priceoutcross</f>
        <v/>
      </c>
      <c r="AB468" s="13" t="str">
        <f t="shared" ca="1" si="152"/>
        <v/>
      </c>
      <c r="AC468" s="13" t="str">
        <f t="shared" ca="1" si="161"/>
        <v/>
      </c>
      <c r="AD468" s="13" t="str">
        <f t="shared" ca="1" si="162"/>
        <v/>
      </c>
      <c r="AE468" s="13">
        <f t="shared" ca="1" si="163"/>
        <v>0.90089715826225325</v>
      </c>
      <c r="AG468" s="32">
        <f ca="1">IF(ROW(data!B468)&gt;fib+1,MIN(OFFSET(data!B468,0,0,-fib,1)),"")</f>
        <v>6.58</v>
      </c>
      <c r="AH468" s="32">
        <f ca="1">IF(ROW(data!B468)&gt;fib+1,MAX(OFFSET(data!B468,0,0,-fib,1)),"")</f>
        <v>10.59</v>
      </c>
      <c r="AI468" s="32">
        <f t="shared" ca="1" si="153"/>
        <v>4.01</v>
      </c>
      <c r="AJ468" s="31">
        <f t="shared" ca="1" si="154"/>
        <v>7.5263600000000004</v>
      </c>
      <c r="AK468" s="31">
        <f t="shared" ca="1" si="155"/>
        <v>8.1118199999999998</v>
      </c>
      <c r="AL468" s="31">
        <f t="shared" ca="1" si="156"/>
        <v>8.5850000000000009</v>
      </c>
      <c r="AM468" s="31">
        <f t="shared" ca="1" si="157"/>
        <v>9.0581800000000001</v>
      </c>
      <c r="AO468" s="32">
        <f t="shared" ca="1" si="164"/>
        <v>0</v>
      </c>
      <c r="AP468" s="32">
        <f t="shared" ca="1" si="165"/>
        <v>0.21475895298823811</v>
      </c>
      <c r="AQ468" s="32">
        <f t="shared" ca="1" si="166"/>
        <v>0</v>
      </c>
      <c r="AR468" s="32">
        <f t="shared" ca="1" si="167"/>
        <v>0.11000461132423478</v>
      </c>
    </row>
    <row r="469" spans="1:44">
      <c r="A469" s="10">
        <v>37578</v>
      </c>
      <c r="B469" s="11">
        <f ca="1">IF(ROW(data!B469)&gt;singleSMA,AVERAGE(OFFSET(data!B469,0,0,-singleSMA,1)),"")</f>
        <v>8.4782000000000028</v>
      </c>
      <c r="C469" s="11" t="str">
        <f ca="1">IF(ROW(data!B467)&gt;singleSMA+2,IF(SIGN(data!B468-indicators!B468)&lt;&gt;SIGN(data!B467-indicators!B467),IF(SIGN(data!B468-indicators!B468)&gt;0,"BUY","SELL"),""),"")</f>
        <v/>
      </c>
      <c r="D469" s="11">
        <f ca="1">IF(ROW(data!B469)&gt;fastSMA,AVERAGE(OFFSET(data!B469,0,0,-fastSMA,1)),"")</f>
        <v>7.3400000000000007</v>
      </c>
      <c r="E469" s="11">
        <f ca="1">IF(ROW(data!B469)&gt;slowSMA,AVERAGE(OFFSET(data!B469,0,0,-slowSMA,1)),"")</f>
        <v>8.4782000000000028</v>
      </c>
      <c r="F469" s="11" t="str">
        <f ca="1">IF(ROW(data!B469)&gt;MAX(fastSMA,slowSMA)+2,IF(SIGN(D468-E468)&lt;&gt;SIGN(D467-E467),IF(SIGN(D468-E468)&gt;0,"BUY","SELL"),""),"")</f>
        <v/>
      </c>
      <c r="G469" s="11"/>
      <c r="H469" s="11">
        <f>(data!B469/data!B468)-1</f>
        <v>-2.6573426573426651E-2</v>
      </c>
      <c r="I469" s="11">
        <f t="shared" si="147"/>
        <v>0</v>
      </c>
      <c r="J469" s="11">
        <f t="shared" si="148"/>
        <v>2.6573426573426651E-2</v>
      </c>
      <c r="K469" s="11">
        <f ca="1">IF(ROW(data!B469)&gt;rsi+1,100-100/(1+AVERAGE(OFFSET(I469,0,0,-rsi,1))/AVERAGE(OFFSET(J469,0,0,-rsi,1))),"")</f>
        <v>48.515225292946511</v>
      </c>
      <c r="L469" s="11"/>
      <c r="M469" s="11">
        <f t="shared" si="149"/>
        <v>0.97342657342657335</v>
      </c>
      <c r="N469" s="11">
        <f t="shared" ca="1" si="150"/>
        <v>0.98583569405099214</v>
      </c>
      <c r="S469" s="13" t="str">
        <f ca="1">pricein</f>
        <v/>
      </c>
      <c r="T469" s="13" t="str">
        <f ca="1">priceout</f>
        <v/>
      </c>
      <c r="U469" s="16" t="str">
        <f t="shared" ca="1" si="151"/>
        <v/>
      </c>
      <c r="V469" s="16" t="str">
        <f t="shared" ca="1" si="158"/>
        <v/>
      </c>
      <c r="W469" s="16" t="str">
        <f t="shared" ca="1" si="159"/>
        <v/>
      </c>
      <c r="X469" s="16">
        <f t="shared" ca="1" si="160"/>
        <v>0.82320858598329871</v>
      </c>
      <c r="Y469" s="16"/>
      <c r="Z469" s="13" t="str">
        <f ca="1">priceincross</f>
        <v/>
      </c>
      <c r="AA469" s="13" t="str">
        <f ca="1">priceoutcross</f>
        <v/>
      </c>
      <c r="AB469" s="13" t="str">
        <f t="shared" ca="1" si="152"/>
        <v/>
      </c>
      <c r="AC469" s="13" t="str">
        <f t="shared" ca="1" si="161"/>
        <v/>
      </c>
      <c r="AD469" s="13" t="str">
        <f t="shared" ca="1" si="162"/>
        <v/>
      </c>
      <c r="AE469" s="13">
        <f t="shared" ca="1" si="163"/>
        <v>0.90089715826225325</v>
      </c>
      <c r="AG469" s="32">
        <f ca="1">IF(ROW(data!B469)&gt;fib+1,MIN(OFFSET(data!B469,0,0,-fib,1)),"")</f>
        <v>6.58</v>
      </c>
      <c r="AH469" s="32">
        <f ca="1">IF(ROW(data!B469)&gt;fib+1,MAX(OFFSET(data!B469,0,0,-fib,1)),"")</f>
        <v>10.59</v>
      </c>
      <c r="AI469" s="32">
        <f t="shared" ca="1" si="153"/>
        <v>4.01</v>
      </c>
      <c r="AJ469" s="31">
        <f t="shared" ca="1" si="154"/>
        <v>7.5263600000000004</v>
      </c>
      <c r="AK469" s="31">
        <f t="shared" ca="1" si="155"/>
        <v>8.1118199999999998</v>
      </c>
      <c r="AL469" s="31">
        <f t="shared" ca="1" si="156"/>
        <v>8.5850000000000009</v>
      </c>
      <c r="AM469" s="31">
        <f t="shared" ca="1" si="157"/>
        <v>9.0581800000000001</v>
      </c>
      <c r="AO469" s="32">
        <f t="shared" ca="1" si="164"/>
        <v>0</v>
      </c>
      <c r="AP469" s="32">
        <f t="shared" ca="1" si="165"/>
        <v>0.21475895298823811</v>
      </c>
      <c r="AQ469" s="32">
        <f t="shared" ca="1" si="166"/>
        <v>0</v>
      </c>
      <c r="AR469" s="32">
        <f t="shared" ca="1" si="167"/>
        <v>0.11000461132423478</v>
      </c>
    </row>
    <row r="470" spans="1:44">
      <c r="A470" s="10">
        <v>37579</v>
      </c>
      <c r="B470" s="11">
        <f ca="1">IF(ROW(data!B470)&gt;singleSMA,AVERAGE(OFFSET(data!B470,0,0,-singleSMA,1)),"")</f>
        <v>8.4416000000000011</v>
      </c>
      <c r="C470" s="11" t="str">
        <f ca="1">IF(ROW(data!B468)&gt;singleSMA+2,IF(SIGN(data!B469-indicators!B469)&lt;&gt;SIGN(data!B468-indicators!B468),IF(SIGN(data!B469-indicators!B469)&gt;0,"BUY","SELL"),""),"")</f>
        <v/>
      </c>
      <c r="D470" s="11">
        <f ca="1">IF(ROW(data!B470)&gt;fastSMA,AVERAGE(OFFSET(data!B470,0,0,-fastSMA,1)),"")</f>
        <v>7.3345000000000002</v>
      </c>
      <c r="E470" s="11">
        <f ca="1">IF(ROW(data!B470)&gt;slowSMA,AVERAGE(OFFSET(data!B470,0,0,-slowSMA,1)),"")</f>
        <v>8.4416000000000011</v>
      </c>
      <c r="F470" s="11" t="str">
        <f ca="1">IF(ROW(data!B470)&gt;MAX(fastSMA,slowSMA)+2,IF(SIGN(D469-E469)&lt;&gt;SIGN(D468-E468),IF(SIGN(D469-E469)&gt;0,"BUY","SELL"),""),"")</f>
        <v/>
      </c>
      <c r="G470" s="11"/>
      <c r="H470" s="11">
        <f>(data!B470/data!B469)-1</f>
        <v>-4.3103448275861878E-3</v>
      </c>
      <c r="I470" s="11">
        <f t="shared" si="147"/>
        <v>0</v>
      </c>
      <c r="J470" s="11">
        <f t="shared" si="148"/>
        <v>4.3103448275861878E-3</v>
      </c>
      <c r="K470" s="11">
        <f ca="1">IF(ROW(data!B470)&gt;rsi+1,100-100/(1+AVERAGE(OFFSET(I470,0,0,-rsi,1))/AVERAGE(OFFSET(J470,0,0,-rsi,1))),"")</f>
        <v>48.289129606887812</v>
      </c>
      <c r="L470" s="11"/>
      <c r="M470" s="11">
        <f t="shared" si="149"/>
        <v>0.99568965517241381</v>
      </c>
      <c r="N470" s="11">
        <f t="shared" ca="1" si="150"/>
        <v>0.98437499999999989</v>
      </c>
      <c r="S470" s="13" t="str">
        <f ca="1">pricein</f>
        <v/>
      </c>
      <c r="T470" s="13" t="str">
        <f ca="1">priceout</f>
        <v/>
      </c>
      <c r="U470" s="16" t="str">
        <f t="shared" ca="1" si="151"/>
        <v/>
      </c>
      <c r="V470" s="16" t="str">
        <f t="shared" ca="1" si="158"/>
        <v/>
      </c>
      <c r="W470" s="16" t="str">
        <f t="shared" ca="1" si="159"/>
        <v/>
      </c>
      <c r="X470" s="16">
        <f t="shared" ca="1" si="160"/>
        <v>0.82320858598329871</v>
      </c>
      <c r="Y470" s="16"/>
      <c r="Z470" s="13" t="str">
        <f ca="1">priceincross</f>
        <v/>
      </c>
      <c r="AA470" s="13" t="str">
        <f ca="1">priceoutcross</f>
        <v/>
      </c>
      <c r="AB470" s="13" t="str">
        <f t="shared" ca="1" si="152"/>
        <v/>
      </c>
      <c r="AC470" s="13" t="str">
        <f t="shared" ca="1" si="161"/>
        <v/>
      </c>
      <c r="AD470" s="13" t="str">
        <f t="shared" ca="1" si="162"/>
        <v/>
      </c>
      <c r="AE470" s="13">
        <f t="shared" ca="1" si="163"/>
        <v>0.90089715826225325</v>
      </c>
      <c r="AG470" s="32">
        <f ca="1">IF(ROW(data!B470)&gt;fib+1,MIN(OFFSET(data!B470,0,0,-fib,1)),"")</f>
        <v>6.58</v>
      </c>
      <c r="AH470" s="32">
        <f ca="1">IF(ROW(data!B470)&gt;fib+1,MAX(OFFSET(data!B470,0,0,-fib,1)),"")</f>
        <v>10.44</v>
      </c>
      <c r="AI470" s="32">
        <f t="shared" ca="1" si="153"/>
        <v>3.8599999999999994</v>
      </c>
      <c r="AJ470" s="31">
        <f t="shared" ca="1" si="154"/>
        <v>7.4909599999999994</v>
      </c>
      <c r="AK470" s="31">
        <f t="shared" ca="1" si="155"/>
        <v>8.0545200000000001</v>
      </c>
      <c r="AL470" s="31">
        <f t="shared" ca="1" si="156"/>
        <v>8.51</v>
      </c>
      <c r="AM470" s="31">
        <f t="shared" ca="1" si="157"/>
        <v>8.9654799999999994</v>
      </c>
      <c r="AO470" s="32">
        <f t="shared" ca="1" si="164"/>
        <v>0</v>
      </c>
      <c r="AP470" s="32">
        <f t="shared" ca="1" si="165"/>
        <v>0.21475895298823811</v>
      </c>
      <c r="AQ470" s="32">
        <f t="shared" ca="1" si="166"/>
        <v>0</v>
      </c>
      <c r="AR470" s="32">
        <f t="shared" ca="1" si="167"/>
        <v>0.11000461132423478</v>
      </c>
    </row>
    <row r="471" spans="1:44">
      <c r="A471" s="10">
        <v>37580</v>
      </c>
      <c r="B471" s="11">
        <f ca="1">IF(ROW(data!B471)&gt;singleSMA,AVERAGE(OFFSET(data!B471,0,0,-singleSMA,1)),"")</f>
        <v>8.4071000000000016</v>
      </c>
      <c r="C471" s="11" t="str">
        <f ca="1">IF(ROW(data!B469)&gt;singleSMA+2,IF(SIGN(data!B470-indicators!B470)&lt;&gt;SIGN(data!B469-indicators!B469),IF(SIGN(data!B470-indicators!B470)&gt;0,"BUY","SELL"),""),"")</f>
        <v/>
      </c>
      <c r="D471" s="11">
        <f ca="1">IF(ROW(data!B471)&gt;fastSMA,AVERAGE(OFFSET(data!B471,0,0,-fastSMA,1)),"")</f>
        <v>7.3305000000000007</v>
      </c>
      <c r="E471" s="11">
        <f ca="1">IF(ROW(data!B471)&gt;slowSMA,AVERAGE(OFFSET(data!B471,0,0,-slowSMA,1)),"")</f>
        <v>8.4071000000000016</v>
      </c>
      <c r="F471" s="11" t="str">
        <f ca="1">IF(ROW(data!B471)&gt;MAX(fastSMA,slowSMA)+2,IF(SIGN(D470-E470)&lt;&gt;SIGN(D469-E469),IF(SIGN(D470-E470)&gt;0,"BUY","SELL"),""),"")</f>
        <v/>
      </c>
      <c r="G471" s="11"/>
      <c r="H471" s="11">
        <f>(data!B471/data!B470)-1</f>
        <v>8.6580086580088089E-3</v>
      </c>
      <c r="I471" s="11">
        <f t="shared" si="147"/>
        <v>8.6580086580088089E-3</v>
      </c>
      <c r="J471" s="11">
        <f t="shared" si="148"/>
        <v>0</v>
      </c>
      <c r="K471" s="11">
        <f ca="1">IF(ROW(data!B471)&gt;rsi+1,100-100/(1+AVERAGE(OFFSET(I471,0,0,-rsi,1))/AVERAGE(OFFSET(J471,0,0,-rsi,1))),"")</f>
        <v>48.99644545712971</v>
      </c>
      <c r="L471" s="11"/>
      <c r="M471" s="11">
        <f t="shared" si="149"/>
        <v>1.0086580086580088</v>
      </c>
      <c r="N471" s="11">
        <f t="shared" ca="1" si="150"/>
        <v>0.98868458274398918</v>
      </c>
      <c r="S471" s="13" t="str">
        <f ca="1">pricein</f>
        <v/>
      </c>
      <c r="T471" s="13" t="str">
        <f ca="1">priceout</f>
        <v/>
      </c>
      <c r="U471" s="16" t="str">
        <f t="shared" ca="1" si="151"/>
        <v/>
      </c>
      <c r="V471" s="16" t="str">
        <f t="shared" ca="1" si="158"/>
        <v/>
      </c>
      <c r="W471" s="16" t="str">
        <f t="shared" ca="1" si="159"/>
        <v/>
      </c>
      <c r="X471" s="16">
        <f t="shared" ca="1" si="160"/>
        <v>0.82320858598329871</v>
      </c>
      <c r="Y471" s="16"/>
      <c r="Z471" s="13" t="str">
        <f ca="1">priceincross</f>
        <v/>
      </c>
      <c r="AA471" s="13" t="str">
        <f ca="1">priceoutcross</f>
        <v/>
      </c>
      <c r="AB471" s="13" t="str">
        <f t="shared" ca="1" si="152"/>
        <v/>
      </c>
      <c r="AC471" s="13" t="str">
        <f t="shared" ca="1" si="161"/>
        <v/>
      </c>
      <c r="AD471" s="13" t="str">
        <f t="shared" ca="1" si="162"/>
        <v/>
      </c>
      <c r="AE471" s="13">
        <f t="shared" ca="1" si="163"/>
        <v>0.90089715826225325</v>
      </c>
      <c r="AG471" s="32">
        <f ca="1">IF(ROW(data!B471)&gt;fib+1,MIN(OFFSET(data!B471,0,0,-fib,1)),"")</f>
        <v>6.58</v>
      </c>
      <c r="AH471" s="32">
        <f ca="1">IF(ROW(data!B471)&gt;fib+1,MAX(OFFSET(data!B471,0,0,-fib,1)),"")</f>
        <v>10</v>
      </c>
      <c r="AI471" s="32">
        <f t="shared" ca="1" si="153"/>
        <v>3.42</v>
      </c>
      <c r="AJ471" s="31">
        <f t="shared" ca="1" si="154"/>
        <v>7.3871200000000004</v>
      </c>
      <c r="AK471" s="31">
        <f t="shared" ca="1" si="155"/>
        <v>7.8864400000000003</v>
      </c>
      <c r="AL471" s="31">
        <f t="shared" ca="1" si="156"/>
        <v>8.2899999999999991</v>
      </c>
      <c r="AM471" s="31">
        <f t="shared" ca="1" si="157"/>
        <v>8.6935599999999997</v>
      </c>
      <c r="AO471" s="32">
        <f t="shared" ca="1" si="164"/>
        <v>0</v>
      </c>
      <c r="AP471" s="32">
        <f t="shared" ca="1" si="165"/>
        <v>0.21475895298823811</v>
      </c>
      <c r="AQ471" s="32">
        <f t="shared" ca="1" si="166"/>
        <v>0</v>
      </c>
      <c r="AR471" s="32">
        <f t="shared" ca="1" si="167"/>
        <v>0.11000461132423478</v>
      </c>
    </row>
    <row r="472" spans="1:44">
      <c r="A472" s="10">
        <v>37581</v>
      </c>
      <c r="B472" s="11">
        <f ca="1">IF(ROW(data!B472)&gt;singleSMA,AVERAGE(OFFSET(data!B472,0,0,-singleSMA,1)),"")</f>
        <v>8.3805000000000014</v>
      </c>
      <c r="C472" s="11" t="str">
        <f ca="1">IF(ROW(data!B470)&gt;singleSMA+2,IF(SIGN(data!B471-indicators!B471)&lt;&gt;SIGN(data!B470-indicators!B470),IF(SIGN(data!B471-indicators!B471)&gt;0,"BUY","SELL"),""),"")</f>
        <v/>
      </c>
      <c r="D472" s="11">
        <f ca="1">IF(ROW(data!B472)&gt;fastSMA,AVERAGE(OFFSET(data!B472,0,0,-fastSMA,1)),"")</f>
        <v>7.3429999999999991</v>
      </c>
      <c r="E472" s="11">
        <f ca="1">IF(ROW(data!B472)&gt;slowSMA,AVERAGE(OFFSET(data!B472,0,0,-slowSMA,1)),"")</f>
        <v>8.3805000000000014</v>
      </c>
      <c r="F472" s="11" t="str">
        <f ca="1">IF(ROW(data!B472)&gt;MAX(fastSMA,slowSMA)+2,IF(SIGN(D471-E471)&lt;&gt;SIGN(D470-E470),IF(SIGN(D471-E471)&gt;0,"BUY","SELL"),""),"")</f>
        <v/>
      </c>
      <c r="G472" s="11"/>
      <c r="H472" s="11">
        <f>(data!B472/data!B471)-1</f>
        <v>5.0071530758226013E-2</v>
      </c>
      <c r="I472" s="11">
        <f t="shared" si="147"/>
        <v>5.0071530758226013E-2</v>
      </c>
      <c r="J472" s="11">
        <f t="shared" si="148"/>
        <v>0</v>
      </c>
      <c r="K472" s="11">
        <f ca="1">IF(ROW(data!B472)&gt;rsi+1,100-100/(1+AVERAGE(OFFSET(I472,0,0,-rsi,1))/AVERAGE(OFFSET(J472,0,0,-rsi,1))),"")</f>
        <v>55.532128410000396</v>
      </c>
      <c r="L472" s="11"/>
      <c r="M472" s="11">
        <f t="shared" si="149"/>
        <v>1.050071530758226</v>
      </c>
      <c r="N472" s="11">
        <f t="shared" ca="1" si="150"/>
        <v>1.0352609308885754</v>
      </c>
      <c r="S472" s="13" t="str">
        <f ca="1">pricein</f>
        <v/>
      </c>
      <c r="T472" s="13" t="str">
        <f ca="1">priceout</f>
        <v/>
      </c>
      <c r="U472" s="16" t="str">
        <f t="shared" ca="1" si="151"/>
        <v/>
      </c>
      <c r="V472" s="16" t="str">
        <f t="shared" ca="1" si="158"/>
        <v/>
      </c>
      <c r="W472" s="16" t="str">
        <f t="shared" ca="1" si="159"/>
        <v/>
      </c>
      <c r="X472" s="16">
        <f t="shared" ca="1" si="160"/>
        <v>0.82320858598329871</v>
      </c>
      <c r="Y472" s="16"/>
      <c r="Z472" s="13" t="str">
        <f ca="1">priceincross</f>
        <v/>
      </c>
      <c r="AA472" s="13" t="str">
        <f ca="1">priceoutcross</f>
        <v/>
      </c>
      <c r="AB472" s="13" t="str">
        <f t="shared" ca="1" si="152"/>
        <v/>
      </c>
      <c r="AC472" s="13" t="str">
        <f t="shared" ca="1" si="161"/>
        <v/>
      </c>
      <c r="AD472" s="13" t="str">
        <f t="shared" ca="1" si="162"/>
        <v/>
      </c>
      <c r="AE472" s="13">
        <f t="shared" ca="1" si="163"/>
        <v>0.90089715826225325</v>
      </c>
      <c r="AG472" s="32">
        <f ca="1">IF(ROW(data!B472)&gt;fib+1,MIN(OFFSET(data!B472,0,0,-fib,1)),"")</f>
        <v>6.58</v>
      </c>
      <c r="AH472" s="32">
        <f ca="1">IF(ROW(data!B472)&gt;fib+1,MAX(OFFSET(data!B472,0,0,-fib,1)),"")</f>
        <v>9.94</v>
      </c>
      <c r="AI472" s="32">
        <f t="shared" ca="1" si="153"/>
        <v>3.3599999999999994</v>
      </c>
      <c r="AJ472" s="31">
        <f t="shared" ca="1" si="154"/>
        <v>7.37296</v>
      </c>
      <c r="AK472" s="31">
        <f t="shared" ca="1" si="155"/>
        <v>7.8635199999999994</v>
      </c>
      <c r="AL472" s="31">
        <f t="shared" ca="1" si="156"/>
        <v>8.26</v>
      </c>
      <c r="AM472" s="31">
        <f t="shared" ca="1" si="157"/>
        <v>8.6564800000000002</v>
      </c>
      <c r="AO472" s="32">
        <f t="shared" ca="1" si="164"/>
        <v>0</v>
      </c>
      <c r="AP472" s="32">
        <f t="shared" ca="1" si="165"/>
        <v>0.21475895298823811</v>
      </c>
      <c r="AQ472" s="32">
        <f t="shared" ca="1" si="166"/>
        <v>0</v>
      </c>
      <c r="AR472" s="32">
        <f t="shared" ca="1" si="167"/>
        <v>0.11000461132423478</v>
      </c>
    </row>
    <row r="473" spans="1:44">
      <c r="A473" s="10">
        <v>37582</v>
      </c>
      <c r="B473" s="11">
        <f ca="1">IF(ROW(data!B473)&gt;singleSMA,AVERAGE(OFFSET(data!B473,0,0,-singleSMA,1)),"")</f>
        <v>8.3542000000000023</v>
      </c>
      <c r="C473" s="11" t="str">
        <f ca="1">IF(ROW(data!B471)&gt;singleSMA+2,IF(SIGN(data!B472-indicators!B472)&lt;&gt;SIGN(data!B471-indicators!B471),IF(SIGN(data!B472-indicators!B472)&gt;0,"BUY","SELL"),""),"")</f>
        <v/>
      </c>
      <c r="D473" s="11">
        <f ca="1">IF(ROW(data!B473)&gt;fastSMA,AVERAGE(OFFSET(data!B473,0,0,-fastSMA,1)),"")</f>
        <v>7.3474999999999993</v>
      </c>
      <c r="E473" s="11">
        <f ca="1">IF(ROW(data!B473)&gt;slowSMA,AVERAGE(OFFSET(data!B473,0,0,-slowSMA,1)),"")</f>
        <v>8.3542000000000023</v>
      </c>
      <c r="F473" s="11" t="str">
        <f ca="1">IF(ROW(data!B473)&gt;MAX(fastSMA,slowSMA)+2,IF(SIGN(D472-E472)&lt;&gt;SIGN(D471-E471),IF(SIGN(D472-E472)&gt;0,"BUY","SELL"),""),"")</f>
        <v/>
      </c>
      <c r="G473" s="11"/>
      <c r="H473" s="11">
        <f>(data!B473/data!B472)-1</f>
        <v>-2.0435967302452229E-2</v>
      </c>
      <c r="I473" s="11">
        <f t="shared" si="147"/>
        <v>0</v>
      </c>
      <c r="J473" s="11">
        <f t="shared" si="148"/>
        <v>2.0435967302452229E-2</v>
      </c>
      <c r="K473" s="11">
        <f ca="1">IF(ROW(data!B473)&gt;rsi+1,100-100/(1+AVERAGE(OFFSET(I473,0,0,-rsi,1))/AVERAGE(OFFSET(J473,0,0,-rsi,1))),"")</f>
        <v>52.443220619680417</v>
      </c>
      <c r="L473" s="11"/>
      <c r="M473" s="11">
        <f t="shared" si="149"/>
        <v>0.97956403269754777</v>
      </c>
      <c r="N473" s="11">
        <f t="shared" ca="1" si="150"/>
        <v>1.0126760563380282</v>
      </c>
      <c r="S473" s="13" t="str">
        <f ca="1">pricein</f>
        <v/>
      </c>
      <c r="T473" s="13" t="str">
        <f ca="1">priceout</f>
        <v/>
      </c>
      <c r="U473" s="16" t="str">
        <f t="shared" ca="1" si="151"/>
        <v/>
      </c>
      <c r="V473" s="16" t="str">
        <f t="shared" ca="1" si="158"/>
        <v/>
      </c>
      <c r="W473" s="16" t="str">
        <f t="shared" ca="1" si="159"/>
        <v/>
      </c>
      <c r="X473" s="16">
        <f t="shared" ca="1" si="160"/>
        <v>0.82320858598329871</v>
      </c>
      <c r="Y473" s="16"/>
      <c r="Z473" s="13" t="str">
        <f ca="1">priceincross</f>
        <v/>
      </c>
      <c r="AA473" s="13" t="str">
        <f ca="1">priceoutcross</f>
        <v/>
      </c>
      <c r="AB473" s="13" t="str">
        <f t="shared" ca="1" si="152"/>
        <v/>
      </c>
      <c r="AC473" s="13" t="str">
        <f t="shared" ca="1" si="161"/>
        <v/>
      </c>
      <c r="AD473" s="13" t="str">
        <f t="shared" ca="1" si="162"/>
        <v/>
      </c>
      <c r="AE473" s="13">
        <f t="shared" ca="1" si="163"/>
        <v>0.90089715826225325</v>
      </c>
      <c r="AG473" s="32">
        <f ca="1">IF(ROW(data!B473)&gt;fib+1,MIN(OFFSET(data!B473,0,0,-fib,1)),"")</f>
        <v>6.58</v>
      </c>
      <c r="AH473" s="32">
        <f ca="1">IF(ROW(data!B473)&gt;fib+1,MAX(OFFSET(data!B473,0,0,-fib,1)),"")</f>
        <v>9.94</v>
      </c>
      <c r="AI473" s="32">
        <f t="shared" ca="1" si="153"/>
        <v>3.3599999999999994</v>
      </c>
      <c r="AJ473" s="31">
        <f t="shared" ca="1" si="154"/>
        <v>7.37296</v>
      </c>
      <c r="AK473" s="31">
        <f t="shared" ca="1" si="155"/>
        <v>7.8635199999999994</v>
      </c>
      <c r="AL473" s="31">
        <f t="shared" ca="1" si="156"/>
        <v>8.26</v>
      </c>
      <c r="AM473" s="31">
        <f t="shared" ca="1" si="157"/>
        <v>8.6564800000000002</v>
      </c>
      <c r="AO473" s="32">
        <f t="shared" ca="1" si="164"/>
        <v>0</v>
      </c>
      <c r="AP473" s="32">
        <f t="shared" ca="1" si="165"/>
        <v>0.21475895298823811</v>
      </c>
      <c r="AQ473" s="32">
        <f t="shared" ca="1" si="166"/>
        <v>0</v>
      </c>
      <c r="AR473" s="32">
        <f t="shared" ca="1" si="167"/>
        <v>0.11000461132423478</v>
      </c>
    </row>
    <row r="474" spans="1:44">
      <c r="A474" s="10">
        <v>37585</v>
      </c>
      <c r="B474" s="11">
        <f ca="1">IF(ROW(data!B474)&gt;singleSMA,AVERAGE(OFFSET(data!B474,0,0,-singleSMA,1)),"")</f>
        <v>8.3288000000000029</v>
      </c>
      <c r="C474" s="11" t="str">
        <f ca="1">IF(ROW(data!B472)&gt;singleSMA+2,IF(SIGN(data!B473-indicators!B473)&lt;&gt;SIGN(data!B472-indicators!B472),IF(SIGN(data!B473-indicators!B473)&gt;0,"BUY","SELL"),""),"")</f>
        <v/>
      </c>
      <c r="D474" s="11">
        <f ca="1">IF(ROW(data!B474)&gt;fastSMA,AVERAGE(OFFSET(data!B474,0,0,-fastSMA,1)),"")</f>
        <v>7.3674999999999979</v>
      </c>
      <c r="E474" s="11">
        <f ca="1">IF(ROW(data!B474)&gt;slowSMA,AVERAGE(OFFSET(data!B474,0,0,-slowSMA,1)),"")</f>
        <v>8.3288000000000029</v>
      </c>
      <c r="F474" s="11" t="str">
        <f ca="1">IF(ROW(data!B474)&gt;MAX(fastSMA,slowSMA)+2,IF(SIGN(D473-E473)&lt;&gt;SIGN(D472-E472),IF(SIGN(D473-E473)&gt;0,"BUY","SELL"),""),"")</f>
        <v/>
      </c>
      <c r="G474" s="11"/>
      <c r="H474" s="11">
        <f>(data!B474/data!B473)-1</f>
        <v>2.5034770514603677E-2</v>
      </c>
      <c r="I474" s="11">
        <f t="shared" si="147"/>
        <v>2.5034770514603677E-2</v>
      </c>
      <c r="J474" s="11">
        <f t="shared" si="148"/>
        <v>0</v>
      </c>
      <c r="K474" s="11">
        <f ca="1">IF(ROW(data!B474)&gt;rsi+1,100-100/(1+AVERAGE(OFFSET(I474,0,0,-rsi,1))/AVERAGE(OFFSET(J474,0,0,-rsi,1))),"")</f>
        <v>57.896215162753229</v>
      </c>
      <c r="L474" s="11"/>
      <c r="M474" s="11">
        <f t="shared" si="149"/>
        <v>1.0250347705146037</v>
      </c>
      <c r="N474" s="11">
        <f t="shared" ca="1" si="150"/>
        <v>1.0573888091822099</v>
      </c>
      <c r="S474" s="13" t="str">
        <f ca="1">pricein</f>
        <v/>
      </c>
      <c r="T474" s="13" t="str">
        <f ca="1">priceout</f>
        <v/>
      </c>
      <c r="U474" s="16" t="str">
        <f t="shared" ca="1" si="151"/>
        <v/>
      </c>
      <c r="V474" s="16" t="str">
        <f t="shared" ca="1" si="158"/>
        <v/>
      </c>
      <c r="W474" s="16" t="str">
        <f t="shared" ca="1" si="159"/>
        <v/>
      </c>
      <c r="X474" s="16">
        <f t="shared" ca="1" si="160"/>
        <v>0.82320858598329871</v>
      </c>
      <c r="Y474" s="16"/>
      <c r="Z474" s="13" t="str">
        <f ca="1">priceincross</f>
        <v/>
      </c>
      <c r="AA474" s="13" t="str">
        <f ca="1">priceoutcross</f>
        <v/>
      </c>
      <c r="AB474" s="13" t="str">
        <f t="shared" ca="1" si="152"/>
        <v/>
      </c>
      <c r="AC474" s="13" t="str">
        <f t="shared" ca="1" si="161"/>
        <v/>
      </c>
      <c r="AD474" s="13" t="str">
        <f t="shared" ca="1" si="162"/>
        <v/>
      </c>
      <c r="AE474" s="13">
        <f t="shared" ca="1" si="163"/>
        <v>0.90089715826225325</v>
      </c>
      <c r="AG474" s="32">
        <f ca="1">IF(ROW(data!B474)&gt;fib+1,MIN(OFFSET(data!B474,0,0,-fib,1)),"")</f>
        <v>6.58</v>
      </c>
      <c r="AH474" s="32">
        <f ca="1">IF(ROW(data!B474)&gt;fib+1,MAX(OFFSET(data!B474,0,0,-fib,1)),"")</f>
        <v>9.94</v>
      </c>
      <c r="AI474" s="32">
        <f t="shared" ca="1" si="153"/>
        <v>3.3599999999999994</v>
      </c>
      <c r="AJ474" s="31">
        <f t="shared" ca="1" si="154"/>
        <v>7.37296</v>
      </c>
      <c r="AK474" s="31">
        <f t="shared" ca="1" si="155"/>
        <v>7.8635199999999994</v>
      </c>
      <c r="AL474" s="31">
        <f t="shared" ca="1" si="156"/>
        <v>8.26</v>
      </c>
      <c r="AM474" s="31">
        <f t="shared" ca="1" si="157"/>
        <v>8.6564800000000002</v>
      </c>
      <c r="AO474" s="32">
        <f t="shared" ca="1" si="164"/>
        <v>0</v>
      </c>
      <c r="AP474" s="32">
        <f t="shared" ca="1" si="165"/>
        <v>0.21475895298823811</v>
      </c>
      <c r="AQ474" s="32">
        <f t="shared" ca="1" si="166"/>
        <v>0</v>
      </c>
      <c r="AR474" s="32">
        <f t="shared" ca="1" si="167"/>
        <v>0.11000461132423478</v>
      </c>
    </row>
    <row r="475" spans="1:44">
      <c r="A475" s="10">
        <v>37586</v>
      </c>
      <c r="B475" s="11">
        <f ca="1">IF(ROW(data!B475)&gt;singleSMA,AVERAGE(OFFSET(data!B475,0,0,-singleSMA,1)),"")</f>
        <v>8.3023000000000007</v>
      </c>
      <c r="C475" s="11" t="str">
        <f ca="1">IF(ROW(data!B473)&gt;singleSMA+2,IF(SIGN(data!B474-indicators!B474)&lt;&gt;SIGN(data!B473-indicators!B473),IF(SIGN(data!B474-indicators!B474)&gt;0,"BUY","SELL"),""),"")</f>
        <v/>
      </c>
      <c r="D475" s="11">
        <f ca="1">IF(ROW(data!B475)&gt;fastSMA,AVERAGE(OFFSET(data!B475,0,0,-fastSMA,1)),"")</f>
        <v>7.3819999999999997</v>
      </c>
      <c r="E475" s="11">
        <f ca="1">IF(ROW(data!B475)&gt;slowSMA,AVERAGE(OFFSET(data!B475,0,0,-slowSMA,1)),"")</f>
        <v>8.3023000000000007</v>
      </c>
      <c r="F475" s="11" t="str">
        <f ca="1">IF(ROW(data!B475)&gt;MAX(fastSMA,slowSMA)+2,IF(SIGN(D474-E474)&lt;&gt;SIGN(D473-E473),IF(SIGN(D474-E474)&gt;0,"BUY","SELL"),""),"")</f>
        <v/>
      </c>
      <c r="G475" s="11"/>
      <c r="H475" s="11">
        <f>(data!B475/data!B474)-1</f>
        <v>-1.085481682496614E-2</v>
      </c>
      <c r="I475" s="11">
        <f t="shared" si="147"/>
        <v>0</v>
      </c>
      <c r="J475" s="11">
        <f t="shared" si="148"/>
        <v>1.085481682496614E-2</v>
      </c>
      <c r="K475" s="11">
        <f ca="1">IF(ROW(data!B475)&gt;rsi+1,100-100/(1+AVERAGE(OFFSET(I475,0,0,-rsi,1))/AVERAGE(OFFSET(J475,0,0,-rsi,1))),"")</f>
        <v>55.876958145370004</v>
      </c>
      <c r="L475" s="11"/>
      <c r="M475" s="11">
        <f t="shared" si="149"/>
        <v>0.98914518317503386</v>
      </c>
      <c r="N475" s="11">
        <f t="shared" ca="1" si="150"/>
        <v>1.0414285714285716</v>
      </c>
      <c r="S475" s="13" t="str">
        <f ca="1">pricein</f>
        <v/>
      </c>
      <c r="T475" s="13" t="str">
        <f ca="1">priceout</f>
        <v/>
      </c>
      <c r="U475" s="16" t="str">
        <f t="shared" ca="1" si="151"/>
        <v/>
      </c>
      <c r="V475" s="16" t="str">
        <f t="shared" ca="1" si="158"/>
        <v/>
      </c>
      <c r="W475" s="16" t="str">
        <f t="shared" ca="1" si="159"/>
        <v/>
      </c>
      <c r="X475" s="16">
        <f t="shared" ca="1" si="160"/>
        <v>0.82320858598329871</v>
      </c>
      <c r="Y475" s="16"/>
      <c r="Z475" s="13" t="str">
        <f ca="1">priceincross</f>
        <v/>
      </c>
      <c r="AA475" s="13" t="str">
        <f ca="1">priceoutcross</f>
        <v/>
      </c>
      <c r="AB475" s="13" t="str">
        <f t="shared" ca="1" si="152"/>
        <v/>
      </c>
      <c r="AC475" s="13" t="str">
        <f t="shared" ca="1" si="161"/>
        <v/>
      </c>
      <c r="AD475" s="13" t="str">
        <f t="shared" ca="1" si="162"/>
        <v/>
      </c>
      <c r="AE475" s="13">
        <f t="shared" ca="1" si="163"/>
        <v>0.90089715826225325</v>
      </c>
      <c r="AG475" s="32">
        <f ca="1">IF(ROW(data!B475)&gt;fib+1,MIN(OFFSET(data!B475,0,0,-fib,1)),"")</f>
        <v>6.58</v>
      </c>
      <c r="AH475" s="32">
        <f ca="1">IF(ROW(data!B475)&gt;fib+1,MAX(OFFSET(data!B475,0,0,-fib,1)),"")</f>
        <v>9.94</v>
      </c>
      <c r="AI475" s="32">
        <f t="shared" ca="1" si="153"/>
        <v>3.3599999999999994</v>
      </c>
      <c r="AJ475" s="31">
        <f t="shared" ca="1" si="154"/>
        <v>7.37296</v>
      </c>
      <c r="AK475" s="31">
        <f t="shared" ca="1" si="155"/>
        <v>7.8635199999999994</v>
      </c>
      <c r="AL475" s="31">
        <f t="shared" ca="1" si="156"/>
        <v>8.26</v>
      </c>
      <c r="AM475" s="31">
        <f t="shared" ca="1" si="157"/>
        <v>8.6564800000000002</v>
      </c>
      <c r="AO475" s="32">
        <f t="shared" ca="1" si="164"/>
        <v>0</v>
      </c>
      <c r="AP475" s="32">
        <f t="shared" ca="1" si="165"/>
        <v>0.21475895298823811</v>
      </c>
      <c r="AQ475" s="32">
        <f t="shared" ca="1" si="166"/>
        <v>0</v>
      </c>
      <c r="AR475" s="32">
        <f t="shared" ca="1" si="167"/>
        <v>0.11000461132423478</v>
      </c>
    </row>
    <row r="476" spans="1:44">
      <c r="A476" s="10">
        <v>37587</v>
      </c>
      <c r="B476" s="11">
        <f ca="1">IF(ROW(data!B476)&gt;singleSMA,AVERAGE(OFFSET(data!B476,0,0,-singleSMA,1)),"")</f>
        <v>8.2744</v>
      </c>
      <c r="C476" s="11" t="str">
        <f ca="1">IF(ROW(data!B474)&gt;singleSMA+2,IF(SIGN(data!B475-indicators!B475)&lt;&gt;SIGN(data!B474-indicators!B474),IF(SIGN(data!B475-indicators!B475)&gt;0,"BUY","SELL"),""),"")</f>
        <v/>
      </c>
      <c r="D476" s="11">
        <f ca="1">IF(ROW(data!B476)&gt;fastSMA,AVERAGE(OFFSET(data!B476,0,0,-fastSMA,1)),"")</f>
        <v>7.3844999999999983</v>
      </c>
      <c r="E476" s="11">
        <f ca="1">IF(ROW(data!B476)&gt;slowSMA,AVERAGE(OFFSET(data!B476,0,0,-slowSMA,1)),"")</f>
        <v>8.2744</v>
      </c>
      <c r="F476" s="11" t="str">
        <f ca="1">IF(ROW(data!B476)&gt;MAX(fastSMA,slowSMA)+2,IF(SIGN(D475-E475)&lt;&gt;SIGN(D474-E474),IF(SIGN(D475-E475)&gt;0,"BUY","SELL"),""),"")</f>
        <v/>
      </c>
      <c r="G476" s="11"/>
      <c r="H476" s="11">
        <f>(data!B476/data!B475)-1</f>
        <v>-1.9204389574759895E-2</v>
      </c>
      <c r="I476" s="11">
        <f t="shared" si="147"/>
        <v>0</v>
      </c>
      <c r="J476" s="11">
        <f t="shared" si="148"/>
        <v>1.9204389574759895E-2</v>
      </c>
      <c r="K476" s="11">
        <f ca="1">IF(ROW(data!B476)&gt;rsi+1,100-100/(1+AVERAGE(OFFSET(I476,0,0,-rsi,1))/AVERAGE(OFFSET(J476,0,0,-rsi,1))),"")</f>
        <v>51.680276678159501</v>
      </c>
      <c r="L476" s="11"/>
      <c r="M476" s="11">
        <f t="shared" si="149"/>
        <v>0.98079561042524011</v>
      </c>
      <c r="N476" s="11">
        <f t="shared" ca="1" si="150"/>
        <v>1.0070422535211268</v>
      </c>
      <c r="S476" s="13" t="str">
        <f ca="1">pricein</f>
        <v/>
      </c>
      <c r="T476" s="13" t="str">
        <f ca="1">priceout</f>
        <v/>
      </c>
      <c r="U476" s="16" t="str">
        <f t="shared" ca="1" si="151"/>
        <v/>
      </c>
      <c r="V476" s="16" t="str">
        <f t="shared" ca="1" si="158"/>
        <v/>
      </c>
      <c r="W476" s="16" t="str">
        <f t="shared" ca="1" si="159"/>
        <v/>
      </c>
      <c r="X476" s="16">
        <f t="shared" ca="1" si="160"/>
        <v>0.82320858598329871</v>
      </c>
      <c r="Y476" s="16"/>
      <c r="Z476" s="13" t="str">
        <f ca="1">priceincross</f>
        <v/>
      </c>
      <c r="AA476" s="13" t="str">
        <f ca="1">priceoutcross</f>
        <v/>
      </c>
      <c r="AB476" s="13" t="str">
        <f t="shared" ca="1" si="152"/>
        <v/>
      </c>
      <c r="AC476" s="13" t="str">
        <f t="shared" ca="1" si="161"/>
        <v/>
      </c>
      <c r="AD476" s="13" t="str">
        <f t="shared" ca="1" si="162"/>
        <v/>
      </c>
      <c r="AE476" s="13">
        <f t="shared" ca="1" si="163"/>
        <v>0.90089715826225325</v>
      </c>
      <c r="AG476" s="32">
        <f ca="1">IF(ROW(data!B476)&gt;fib+1,MIN(OFFSET(data!B476,0,0,-fib,1)),"")</f>
        <v>6.58</v>
      </c>
      <c r="AH476" s="32">
        <f ca="1">IF(ROW(data!B476)&gt;fib+1,MAX(OFFSET(data!B476,0,0,-fib,1)),"")</f>
        <v>9.84</v>
      </c>
      <c r="AI476" s="32">
        <f t="shared" ca="1" si="153"/>
        <v>3.26</v>
      </c>
      <c r="AJ476" s="31">
        <f t="shared" ca="1" si="154"/>
        <v>7.3493599999999999</v>
      </c>
      <c r="AK476" s="31">
        <f t="shared" ca="1" si="155"/>
        <v>7.8253199999999996</v>
      </c>
      <c r="AL476" s="31">
        <f t="shared" ca="1" si="156"/>
        <v>8.2100000000000009</v>
      </c>
      <c r="AM476" s="31">
        <f t="shared" ca="1" si="157"/>
        <v>8.5946800000000003</v>
      </c>
      <c r="AO476" s="32">
        <f t="shared" ca="1" si="164"/>
        <v>0</v>
      </c>
      <c r="AP476" s="32">
        <f t="shared" ca="1" si="165"/>
        <v>0.21475895298823811</v>
      </c>
      <c r="AQ476" s="32">
        <f t="shared" ca="1" si="166"/>
        <v>0</v>
      </c>
      <c r="AR476" s="32">
        <f t="shared" ca="1" si="167"/>
        <v>0.11000461132423478</v>
      </c>
    </row>
    <row r="477" spans="1:44">
      <c r="A477" s="10">
        <v>37588</v>
      </c>
      <c r="B477" s="11">
        <f ca="1">IF(ROW(data!B477)&gt;singleSMA,AVERAGE(OFFSET(data!B477,0,0,-singleSMA,1)),"")</f>
        <v>8.2467000000000006</v>
      </c>
      <c r="C477" s="11" t="str">
        <f ca="1">IF(ROW(data!B475)&gt;singleSMA+2,IF(SIGN(data!B476-indicators!B476)&lt;&gt;SIGN(data!B475-indicators!B475),IF(SIGN(data!B476-indicators!B476)&gt;0,"BUY","SELL"),""),"")</f>
        <v/>
      </c>
      <c r="D477" s="11">
        <f ca="1">IF(ROW(data!B477)&gt;fastSMA,AVERAGE(OFFSET(data!B477,0,0,-fastSMA,1)),"")</f>
        <v>7.3760000000000003</v>
      </c>
      <c r="E477" s="11">
        <f ca="1">IF(ROW(data!B477)&gt;slowSMA,AVERAGE(OFFSET(data!B477,0,0,-slowSMA,1)),"")</f>
        <v>8.2467000000000006</v>
      </c>
      <c r="F477" s="11" t="str">
        <f ca="1">IF(ROW(data!B477)&gt;MAX(fastSMA,slowSMA)+2,IF(SIGN(D476-E476)&lt;&gt;SIGN(D475-E475),IF(SIGN(D476-E476)&gt;0,"BUY","SELL"),""),"")</f>
        <v/>
      </c>
      <c r="G477" s="11"/>
      <c r="H477" s="11">
        <f>(data!B477/data!B476)-1</f>
        <v>-1.118881118881121E-2</v>
      </c>
      <c r="I477" s="11">
        <f t="shared" si="147"/>
        <v>0</v>
      </c>
      <c r="J477" s="11">
        <f t="shared" si="148"/>
        <v>1.118881118881121E-2</v>
      </c>
      <c r="K477" s="11">
        <f ca="1">IF(ROW(data!B477)&gt;rsi+1,100-100/(1+AVERAGE(OFFSET(I477,0,0,-rsi,1))/AVERAGE(OFFSET(J477,0,0,-rsi,1))),"")</f>
        <v>47.827339990556496</v>
      </c>
      <c r="L477" s="11"/>
      <c r="M477" s="11">
        <f t="shared" si="149"/>
        <v>0.98881118881118879</v>
      </c>
      <c r="N477" s="11">
        <f t="shared" ca="1" si="150"/>
        <v>0.97651933701657512</v>
      </c>
      <c r="S477" s="13" t="str">
        <f ca="1">pricein</f>
        <v/>
      </c>
      <c r="T477" s="13" t="str">
        <f ca="1">priceout</f>
        <v/>
      </c>
      <c r="U477" s="16" t="str">
        <f t="shared" ca="1" si="151"/>
        <v/>
      </c>
      <c r="V477" s="16" t="str">
        <f t="shared" ca="1" si="158"/>
        <v/>
      </c>
      <c r="W477" s="16" t="str">
        <f t="shared" ca="1" si="159"/>
        <v/>
      </c>
      <c r="X477" s="16">
        <f t="shared" ca="1" si="160"/>
        <v>0.82320858598329871</v>
      </c>
      <c r="Y477" s="16"/>
      <c r="Z477" s="13" t="str">
        <f ca="1">priceincross</f>
        <v/>
      </c>
      <c r="AA477" s="13" t="str">
        <f ca="1">priceoutcross</f>
        <v/>
      </c>
      <c r="AB477" s="13" t="str">
        <f t="shared" ca="1" si="152"/>
        <v/>
      </c>
      <c r="AC477" s="13" t="str">
        <f t="shared" ca="1" si="161"/>
        <v/>
      </c>
      <c r="AD477" s="13" t="str">
        <f t="shared" ca="1" si="162"/>
        <v/>
      </c>
      <c r="AE477" s="13">
        <f t="shared" ca="1" si="163"/>
        <v>0.90089715826225325</v>
      </c>
      <c r="AG477" s="32">
        <f ca="1">IF(ROW(data!B477)&gt;fib+1,MIN(OFFSET(data!B477,0,0,-fib,1)),"")</f>
        <v>6.58</v>
      </c>
      <c r="AH477" s="32">
        <f ca="1">IF(ROW(data!B477)&gt;fib+1,MAX(OFFSET(data!B477,0,0,-fib,1)),"")</f>
        <v>9.77</v>
      </c>
      <c r="AI477" s="32">
        <f t="shared" ca="1" si="153"/>
        <v>3.1899999999999995</v>
      </c>
      <c r="AJ477" s="31">
        <f t="shared" ca="1" si="154"/>
        <v>7.33284</v>
      </c>
      <c r="AK477" s="31">
        <f t="shared" ca="1" si="155"/>
        <v>7.7985799999999994</v>
      </c>
      <c r="AL477" s="31">
        <f t="shared" ca="1" si="156"/>
        <v>8.1750000000000007</v>
      </c>
      <c r="AM477" s="31">
        <f t="shared" ca="1" si="157"/>
        <v>8.5514200000000002</v>
      </c>
      <c r="AO477" s="32">
        <f t="shared" ca="1" si="164"/>
        <v>0</v>
      </c>
      <c r="AP477" s="32">
        <f t="shared" ca="1" si="165"/>
        <v>0.21475895298823811</v>
      </c>
      <c r="AQ477" s="32">
        <f t="shared" ca="1" si="166"/>
        <v>0</v>
      </c>
      <c r="AR477" s="32">
        <f t="shared" ca="1" si="167"/>
        <v>0.11000461132423478</v>
      </c>
    </row>
    <row r="478" spans="1:44">
      <c r="A478" s="10">
        <v>37589</v>
      </c>
      <c r="B478" s="11">
        <f ca="1">IF(ROW(data!B478)&gt;singleSMA,AVERAGE(OFFSET(data!B478,0,0,-singleSMA,1)),"")</f>
        <v>8.2197999999999993</v>
      </c>
      <c r="C478" s="11" t="str">
        <f ca="1">IF(ROW(data!B476)&gt;singleSMA+2,IF(SIGN(data!B477-indicators!B477)&lt;&gt;SIGN(data!B476-indicators!B476),IF(SIGN(data!B477-indicators!B477)&gt;0,"BUY","SELL"),""),"")</f>
        <v/>
      </c>
      <c r="D478" s="11">
        <f ca="1">IF(ROW(data!B478)&gt;fastSMA,AVERAGE(OFFSET(data!B478,0,0,-fastSMA,1)),"")</f>
        <v>7.354000000000001</v>
      </c>
      <c r="E478" s="11">
        <f ca="1">IF(ROW(data!B478)&gt;slowSMA,AVERAGE(OFFSET(data!B478,0,0,-slowSMA,1)),"")</f>
        <v>8.2197999999999993</v>
      </c>
      <c r="F478" s="11" t="str">
        <f ca="1">IF(ROW(data!B478)&gt;MAX(fastSMA,slowSMA)+2,IF(SIGN(D477-E477)&lt;&gt;SIGN(D476-E476),IF(SIGN(D477-E477)&gt;0,"BUY","SELL"),""),"")</f>
        <v/>
      </c>
      <c r="G478" s="11"/>
      <c r="H478" s="11">
        <f>(data!B478/data!B477)-1</f>
        <v>-2.4045261669023987E-2</v>
      </c>
      <c r="I478" s="11">
        <f t="shared" si="147"/>
        <v>0</v>
      </c>
      <c r="J478" s="11">
        <f t="shared" si="148"/>
        <v>2.4045261669023987E-2</v>
      </c>
      <c r="K478" s="11">
        <f ca="1">IF(ROW(data!B478)&gt;rsi+1,100-100/(1+AVERAGE(OFFSET(I478,0,0,-rsi,1))/AVERAGE(OFFSET(J478,0,0,-rsi,1))),"")</f>
        <v>43.237928499665507</v>
      </c>
      <c r="L478" s="11"/>
      <c r="M478" s="11">
        <f t="shared" si="149"/>
        <v>0.97595473833097601</v>
      </c>
      <c r="N478" s="11">
        <f t="shared" ca="1" si="150"/>
        <v>0.94005449591280699</v>
      </c>
      <c r="S478" s="13" t="str">
        <f ca="1">pricein</f>
        <v/>
      </c>
      <c r="T478" s="13" t="str">
        <f ca="1">priceout</f>
        <v/>
      </c>
      <c r="U478" s="16" t="str">
        <f t="shared" ca="1" si="151"/>
        <v/>
      </c>
      <c r="V478" s="16" t="str">
        <f t="shared" ca="1" si="158"/>
        <v/>
      </c>
      <c r="W478" s="16" t="str">
        <f t="shared" ca="1" si="159"/>
        <v/>
      </c>
      <c r="X478" s="16">
        <f t="shared" ca="1" si="160"/>
        <v>0.82320858598329871</v>
      </c>
      <c r="Y478" s="16"/>
      <c r="Z478" s="13" t="str">
        <f ca="1">priceincross</f>
        <v/>
      </c>
      <c r="AA478" s="13" t="str">
        <f ca="1">priceoutcross</f>
        <v/>
      </c>
      <c r="AB478" s="13" t="str">
        <f t="shared" ca="1" si="152"/>
        <v/>
      </c>
      <c r="AC478" s="13" t="str">
        <f t="shared" ca="1" si="161"/>
        <v/>
      </c>
      <c r="AD478" s="13" t="str">
        <f t="shared" ca="1" si="162"/>
        <v/>
      </c>
      <c r="AE478" s="13">
        <f t="shared" ca="1" si="163"/>
        <v>0.90089715826225325</v>
      </c>
      <c r="AG478" s="32">
        <f ca="1">IF(ROW(data!B478)&gt;fib+1,MIN(OFFSET(data!B478,0,0,-fib,1)),"")</f>
        <v>6.58</v>
      </c>
      <c r="AH478" s="32">
        <f ca="1">IF(ROW(data!B478)&gt;fib+1,MAX(OFFSET(data!B478,0,0,-fib,1)),"")</f>
        <v>9.77</v>
      </c>
      <c r="AI478" s="32">
        <f t="shared" ca="1" si="153"/>
        <v>3.1899999999999995</v>
      </c>
      <c r="AJ478" s="31">
        <f t="shared" ca="1" si="154"/>
        <v>7.33284</v>
      </c>
      <c r="AK478" s="31">
        <f t="shared" ca="1" si="155"/>
        <v>7.7985799999999994</v>
      </c>
      <c r="AL478" s="31">
        <f t="shared" ca="1" si="156"/>
        <v>8.1750000000000007</v>
      </c>
      <c r="AM478" s="31">
        <f t="shared" ca="1" si="157"/>
        <v>8.5514200000000002</v>
      </c>
      <c r="AO478" s="32">
        <f t="shared" ca="1" si="164"/>
        <v>0</v>
      </c>
      <c r="AP478" s="32">
        <f t="shared" ca="1" si="165"/>
        <v>0.21475895298823811</v>
      </c>
      <c r="AQ478" s="32">
        <f t="shared" ca="1" si="166"/>
        <v>0</v>
      </c>
      <c r="AR478" s="32">
        <f t="shared" ca="1" si="167"/>
        <v>0.11000461132423478</v>
      </c>
    </row>
    <row r="479" spans="1:44">
      <c r="A479" s="10">
        <v>37592</v>
      </c>
      <c r="B479" s="11">
        <f ca="1">IF(ROW(data!B479)&gt;singleSMA,AVERAGE(OFFSET(data!B479,0,0,-singleSMA,1)),"")</f>
        <v>8.1966999999999999</v>
      </c>
      <c r="C479" s="11" t="str">
        <f ca="1">IF(ROW(data!B477)&gt;singleSMA+2,IF(SIGN(data!B478-indicators!B478)&lt;&gt;SIGN(data!B477-indicators!B477),IF(SIGN(data!B478-indicators!B478)&gt;0,"BUY","SELL"),""),"")</f>
        <v/>
      </c>
      <c r="D479" s="11">
        <f ca="1">IF(ROW(data!B479)&gt;fastSMA,AVERAGE(OFFSET(data!B479,0,0,-fastSMA,1)),"")</f>
        <v>7.318500000000002</v>
      </c>
      <c r="E479" s="11">
        <f ca="1">IF(ROW(data!B479)&gt;slowSMA,AVERAGE(OFFSET(data!B479,0,0,-slowSMA,1)),"")</f>
        <v>8.1966999999999999</v>
      </c>
      <c r="F479" s="11" t="str">
        <f ca="1">IF(ROW(data!B479)&gt;MAX(fastSMA,slowSMA)+2,IF(SIGN(D478-E478)&lt;&gt;SIGN(D477-E477),IF(SIGN(D478-E478)&gt;0,"BUY","SELL"),""),"")</f>
        <v/>
      </c>
      <c r="G479" s="11"/>
      <c r="H479" s="11">
        <f>(data!B479/data!B478)-1</f>
        <v>3.0434782608695699E-2</v>
      </c>
      <c r="I479" s="11">
        <f t="shared" si="147"/>
        <v>3.0434782608695699E-2</v>
      </c>
      <c r="J479" s="11">
        <f t="shared" si="148"/>
        <v>0</v>
      </c>
      <c r="K479" s="11">
        <f ca="1">IF(ROW(data!B479)&gt;rsi+1,100-100/(1+AVERAGE(OFFSET(I479,0,0,-rsi,1))/AVERAGE(OFFSET(J479,0,0,-rsi,1))),"")</f>
        <v>37.912604254174774</v>
      </c>
      <c r="L479" s="11"/>
      <c r="M479" s="11">
        <f t="shared" si="149"/>
        <v>1.0304347826086957</v>
      </c>
      <c r="N479" s="11">
        <f t="shared" ca="1" si="150"/>
        <v>0.90920716112531996</v>
      </c>
      <c r="S479" s="13" t="str">
        <f ca="1">pricein</f>
        <v/>
      </c>
      <c r="T479" s="13" t="str">
        <f ca="1">priceout</f>
        <v/>
      </c>
      <c r="U479" s="16" t="str">
        <f t="shared" ca="1" si="151"/>
        <v/>
      </c>
      <c r="V479" s="16" t="str">
        <f t="shared" ca="1" si="158"/>
        <v/>
      </c>
      <c r="W479" s="16" t="str">
        <f t="shared" ca="1" si="159"/>
        <v/>
      </c>
      <c r="X479" s="16">
        <f t="shared" ca="1" si="160"/>
        <v>0.82320858598329871</v>
      </c>
      <c r="Y479" s="16"/>
      <c r="Z479" s="13" t="str">
        <f ca="1">priceincross</f>
        <v/>
      </c>
      <c r="AA479" s="13" t="str">
        <f ca="1">priceoutcross</f>
        <v/>
      </c>
      <c r="AB479" s="13" t="str">
        <f t="shared" ca="1" si="152"/>
        <v/>
      </c>
      <c r="AC479" s="13" t="str">
        <f t="shared" ca="1" si="161"/>
        <v/>
      </c>
      <c r="AD479" s="13" t="str">
        <f t="shared" ca="1" si="162"/>
        <v/>
      </c>
      <c r="AE479" s="13">
        <f t="shared" ca="1" si="163"/>
        <v>0.90089715826225325</v>
      </c>
      <c r="AG479" s="32">
        <f ca="1">IF(ROW(data!B479)&gt;fib+1,MIN(OFFSET(data!B479,0,0,-fib,1)),"")</f>
        <v>6.58</v>
      </c>
      <c r="AH479" s="32">
        <f ca="1">IF(ROW(data!B479)&gt;fib+1,MAX(OFFSET(data!B479,0,0,-fib,1)),"")</f>
        <v>9.77</v>
      </c>
      <c r="AI479" s="32">
        <f t="shared" ca="1" si="153"/>
        <v>3.1899999999999995</v>
      </c>
      <c r="AJ479" s="31">
        <f t="shared" ca="1" si="154"/>
        <v>7.33284</v>
      </c>
      <c r="AK479" s="31">
        <f t="shared" ca="1" si="155"/>
        <v>7.7985799999999994</v>
      </c>
      <c r="AL479" s="31">
        <f t="shared" ca="1" si="156"/>
        <v>8.1750000000000007</v>
      </c>
      <c r="AM479" s="31">
        <f t="shared" ca="1" si="157"/>
        <v>8.5514200000000002</v>
      </c>
      <c r="AO479" s="32">
        <f t="shared" ca="1" si="164"/>
        <v>0</v>
      </c>
      <c r="AP479" s="32">
        <f t="shared" ca="1" si="165"/>
        <v>0.21475895298823811</v>
      </c>
      <c r="AQ479" s="32">
        <f t="shared" ca="1" si="166"/>
        <v>0</v>
      </c>
      <c r="AR479" s="32">
        <f t="shared" ca="1" si="167"/>
        <v>0.11000461132423478</v>
      </c>
    </row>
    <row r="480" spans="1:44">
      <c r="A480" s="10">
        <v>37593</v>
      </c>
      <c r="B480" s="11">
        <f ca="1">IF(ROW(data!B480)&gt;singleSMA,AVERAGE(OFFSET(data!B480,0,0,-singleSMA,1)),"")</f>
        <v>8.1747999999999994</v>
      </c>
      <c r="C480" s="11" t="str">
        <f ca="1">IF(ROW(data!B478)&gt;singleSMA+2,IF(SIGN(data!B479-indicators!B479)&lt;&gt;SIGN(data!B478-indicators!B478),IF(SIGN(data!B479-indicators!B479)&gt;0,"BUY","SELL"),""),"")</f>
        <v/>
      </c>
      <c r="D480" s="11">
        <f ca="1">IF(ROW(data!B480)&gt;fastSMA,AVERAGE(OFFSET(data!B480,0,0,-fastSMA,1)),"")</f>
        <v>7.2810000000000015</v>
      </c>
      <c r="E480" s="11">
        <f ca="1">IF(ROW(data!B480)&gt;slowSMA,AVERAGE(OFFSET(data!B480,0,0,-slowSMA,1)),"")</f>
        <v>8.1747999999999994</v>
      </c>
      <c r="F480" s="11" t="str">
        <f ca="1">IF(ROW(data!B480)&gt;MAX(fastSMA,slowSMA)+2,IF(SIGN(D479-E479)&lt;&gt;SIGN(D478-E478),IF(SIGN(D479-E479)&gt;0,"BUY","SELL"),""),"")</f>
        <v/>
      </c>
      <c r="G480" s="11"/>
      <c r="H480" s="11">
        <f>(data!B480/data!B479)-1</f>
        <v>0</v>
      </c>
      <c r="I480" s="11">
        <f t="shared" si="147"/>
        <v>0</v>
      </c>
      <c r="J480" s="11">
        <f t="shared" si="148"/>
        <v>0</v>
      </c>
      <c r="K480" s="11">
        <f ca="1">IF(ROW(data!B480)&gt;rsi+1,100-100/(1+AVERAGE(OFFSET(I480,0,0,-rsi,1))/AVERAGE(OFFSET(J480,0,0,-rsi,1))),"")</f>
        <v>37.048488524659696</v>
      </c>
      <c r="L480" s="11"/>
      <c r="M480" s="11">
        <f t="shared" si="149"/>
        <v>1</v>
      </c>
      <c r="N480" s="11">
        <f t="shared" ca="1" si="150"/>
        <v>0.90458015267175607</v>
      </c>
      <c r="S480" s="13" t="str">
        <f ca="1">pricein</f>
        <v/>
      </c>
      <c r="T480" s="13" t="str">
        <f ca="1">priceout</f>
        <v/>
      </c>
      <c r="U480" s="16" t="str">
        <f t="shared" ca="1" si="151"/>
        <v/>
      </c>
      <c r="V480" s="16" t="str">
        <f t="shared" ca="1" si="158"/>
        <v/>
      </c>
      <c r="W480" s="16" t="str">
        <f t="shared" ca="1" si="159"/>
        <v/>
      </c>
      <c r="X480" s="16">
        <f t="shared" ca="1" si="160"/>
        <v>0.82320858598329871</v>
      </c>
      <c r="Y480" s="16"/>
      <c r="Z480" s="13" t="str">
        <f ca="1">priceincross</f>
        <v/>
      </c>
      <c r="AA480" s="13" t="str">
        <f ca="1">priceoutcross</f>
        <v/>
      </c>
      <c r="AB480" s="13" t="str">
        <f t="shared" ca="1" si="152"/>
        <v/>
      </c>
      <c r="AC480" s="13" t="str">
        <f t="shared" ca="1" si="161"/>
        <v/>
      </c>
      <c r="AD480" s="13" t="str">
        <f t="shared" ca="1" si="162"/>
        <v/>
      </c>
      <c r="AE480" s="13">
        <f t="shared" ca="1" si="163"/>
        <v>0.90089715826225325</v>
      </c>
      <c r="AG480" s="32">
        <f ca="1">IF(ROW(data!B480)&gt;fib+1,MIN(OFFSET(data!B480,0,0,-fib,1)),"")</f>
        <v>6.58</v>
      </c>
      <c r="AH480" s="32">
        <f ca="1">IF(ROW(data!B480)&gt;fib+1,MAX(OFFSET(data!B480,0,0,-fib,1)),"")</f>
        <v>9.77</v>
      </c>
      <c r="AI480" s="32">
        <f t="shared" ca="1" si="153"/>
        <v>3.1899999999999995</v>
      </c>
      <c r="AJ480" s="31">
        <f t="shared" ca="1" si="154"/>
        <v>7.33284</v>
      </c>
      <c r="AK480" s="31">
        <f t="shared" ca="1" si="155"/>
        <v>7.7985799999999994</v>
      </c>
      <c r="AL480" s="31">
        <f t="shared" ca="1" si="156"/>
        <v>8.1750000000000007</v>
      </c>
      <c r="AM480" s="31">
        <f t="shared" ca="1" si="157"/>
        <v>8.5514200000000002</v>
      </c>
      <c r="AO480" s="32">
        <f t="shared" ca="1" si="164"/>
        <v>0</v>
      </c>
      <c r="AP480" s="32">
        <f t="shared" ca="1" si="165"/>
        <v>0.21475895298823811</v>
      </c>
      <c r="AQ480" s="32">
        <f t="shared" ca="1" si="166"/>
        <v>0</v>
      </c>
      <c r="AR480" s="32">
        <f t="shared" ca="1" si="167"/>
        <v>0.11000461132423478</v>
      </c>
    </row>
    <row r="481" spans="1:44">
      <c r="A481" s="10">
        <v>37594</v>
      </c>
      <c r="B481" s="11">
        <f ca="1">IF(ROW(data!B481)&gt;singleSMA,AVERAGE(OFFSET(data!B481,0,0,-singleSMA,1)),"")</f>
        <v>8.1522999999999985</v>
      </c>
      <c r="C481" s="11" t="str">
        <f ca="1">IF(ROW(data!B479)&gt;singleSMA+2,IF(SIGN(data!B480-indicators!B480)&lt;&gt;SIGN(data!B479-indicators!B479),IF(SIGN(data!B480-indicators!B480)&gt;0,"BUY","SELL"),""),"")</f>
        <v/>
      </c>
      <c r="D481" s="11">
        <f ca="1">IF(ROW(data!B481)&gt;fastSMA,AVERAGE(OFFSET(data!B481,0,0,-fastSMA,1)),"")</f>
        <v>7.2345000000000024</v>
      </c>
      <c r="E481" s="11">
        <f ca="1">IF(ROW(data!B481)&gt;slowSMA,AVERAGE(OFFSET(data!B481,0,0,-slowSMA,1)),"")</f>
        <v>8.1522999999999985</v>
      </c>
      <c r="F481" s="11" t="str">
        <f ca="1">IF(ROW(data!B481)&gt;MAX(fastSMA,slowSMA)+2,IF(SIGN(D480-E480)&lt;&gt;SIGN(D479-E479),IF(SIGN(D480-E480)&gt;0,"BUY","SELL"),""),"")</f>
        <v/>
      </c>
      <c r="G481" s="11"/>
      <c r="H481" s="11">
        <f>(data!B481/data!B480)-1</f>
        <v>-1.1251758087201136E-2</v>
      </c>
      <c r="I481" s="11">
        <f t="shared" si="147"/>
        <v>0</v>
      </c>
      <c r="J481" s="11">
        <f t="shared" si="148"/>
        <v>1.1251758087201136E-2</v>
      </c>
      <c r="K481" s="11">
        <f ca="1">IF(ROW(data!B481)&gt;rsi+1,100-100/(1+AVERAGE(OFFSET(I481,0,0,-rsi,1))/AVERAGE(OFFSET(J481,0,0,-rsi,1))),"")</f>
        <v>33.721722452379126</v>
      </c>
      <c r="L481" s="11"/>
      <c r="M481" s="11">
        <f t="shared" si="149"/>
        <v>0.98874824191279886</v>
      </c>
      <c r="N481" s="11">
        <f t="shared" ca="1" si="150"/>
        <v>0.88316582914572916</v>
      </c>
      <c r="S481" s="13" t="str">
        <f ca="1">pricein</f>
        <v/>
      </c>
      <c r="T481" s="13" t="str">
        <f ca="1">priceout</f>
        <v/>
      </c>
      <c r="U481" s="16" t="str">
        <f t="shared" ca="1" si="151"/>
        <v/>
      </c>
      <c r="V481" s="16" t="str">
        <f t="shared" ca="1" si="158"/>
        <v/>
      </c>
      <c r="W481" s="16" t="str">
        <f t="shared" ca="1" si="159"/>
        <v/>
      </c>
      <c r="X481" s="16">
        <f t="shared" ca="1" si="160"/>
        <v>0.82320858598329871</v>
      </c>
      <c r="Y481" s="16"/>
      <c r="Z481" s="13" t="str">
        <f ca="1">priceincross</f>
        <v/>
      </c>
      <c r="AA481" s="13" t="str">
        <f ca="1">priceoutcross</f>
        <v/>
      </c>
      <c r="AB481" s="13" t="str">
        <f t="shared" ca="1" si="152"/>
        <v/>
      </c>
      <c r="AC481" s="13" t="str">
        <f t="shared" ca="1" si="161"/>
        <v/>
      </c>
      <c r="AD481" s="13" t="str">
        <f t="shared" ca="1" si="162"/>
        <v/>
      </c>
      <c r="AE481" s="13">
        <f t="shared" ca="1" si="163"/>
        <v>0.90089715826225325</v>
      </c>
      <c r="AG481" s="32">
        <f ca="1">IF(ROW(data!B481)&gt;fib+1,MIN(OFFSET(data!B481,0,0,-fib,1)),"")</f>
        <v>6.58</v>
      </c>
      <c r="AH481" s="32">
        <f ca="1">IF(ROW(data!B481)&gt;fib+1,MAX(OFFSET(data!B481,0,0,-fib,1)),"")</f>
        <v>9.77</v>
      </c>
      <c r="AI481" s="32">
        <f t="shared" ca="1" si="153"/>
        <v>3.1899999999999995</v>
      </c>
      <c r="AJ481" s="31">
        <f t="shared" ca="1" si="154"/>
        <v>7.33284</v>
      </c>
      <c r="AK481" s="31">
        <f t="shared" ca="1" si="155"/>
        <v>7.7985799999999994</v>
      </c>
      <c r="AL481" s="31">
        <f t="shared" ca="1" si="156"/>
        <v>8.1750000000000007</v>
      </c>
      <c r="AM481" s="31">
        <f t="shared" ca="1" si="157"/>
        <v>8.5514200000000002</v>
      </c>
      <c r="AO481" s="32">
        <f t="shared" ca="1" si="164"/>
        <v>0</v>
      </c>
      <c r="AP481" s="32">
        <f t="shared" ca="1" si="165"/>
        <v>0.21475895298823811</v>
      </c>
      <c r="AQ481" s="32">
        <f t="shared" ca="1" si="166"/>
        <v>0</v>
      </c>
      <c r="AR481" s="32">
        <f t="shared" ca="1" si="167"/>
        <v>0.11000461132423478</v>
      </c>
    </row>
    <row r="482" spans="1:44">
      <c r="A482" s="10">
        <v>37595</v>
      </c>
      <c r="B482" s="11">
        <f ca="1">IF(ROW(data!B482)&gt;singleSMA,AVERAGE(OFFSET(data!B482,0,0,-singleSMA,1)),"")</f>
        <v>8.1300000000000008</v>
      </c>
      <c r="C482" s="11" t="str">
        <f ca="1">IF(ROW(data!B480)&gt;singleSMA+2,IF(SIGN(data!B481-indicators!B481)&lt;&gt;SIGN(data!B480-indicators!B480),IF(SIGN(data!B481-indicators!B481)&gt;0,"BUY","SELL"),""),"")</f>
        <v/>
      </c>
      <c r="D482" s="11">
        <f ca="1">IF(ROW(data!B482)&gt;fastSMA,AVERAGE(OFFSET(data!B482,0,0,-fastSMA,1)),"")</f>
        <v>7.1925000000000008</v>
      </c>
      <c r="E482" s="11">
        <f ca="1">IF(ROW(data!B482)&gt;slowSMA,AVERAGE(OFFSET(data!B482,0,0,-slowSMA,1)),"")</f>
        <v>8.1300000000000008</v>
      </c>
      <c r="F482" s="11" t="str">
        <f ca="1">IF(ROW(data!B482)&gt;MAX(fastSMA,slowSMA)+2,IF(SIGN(D481-E481)&lt;&gt;SIGN(D480-E480),IF(SIGN(D481-E481)&gt;0,"BUY","SELL"),""),"")</f>
        <v/>
      </c>
      <c r="G482" s="11"/>
      <c r="H482" s="11">
        <f>(data!B482/data!B481)-1</f>
        <v>-1.4224751066856389E-2</v>
      </c>
      <c r="I482" s="11">
        <f t="shared" si="147"/>
        <v>0</v>
      </c>
      <c r="J482" s="11">
        <f t="shared" si="148"/>
        <v>1.4224751066856389E-2</v>
      </c>
      <c r="K482" s="11">
        <f ca="1">IF(ROW(data!B482)&gt;rsi+1,100-100/(1+AVERAGE(OFFSET(I482,0,0,-rsi,1))/AVERAGE(OFFSET(J482,0,0,-rsi,1))),"")</f>
        <v>34.634251430264186</v>
      </c>
      <c r="L482" s="11"/>
      <c r="M482" s="11">
        <f t="shared" si="149"/>
        <v>0.98577524893314361</v>
      </c>
      <c r="N482" s="11">
        <f t="shared" ca="1" si="150"/>
        <v>0.89189189189189211</v>
      </c>
      <c r="S482" s="13" t="str">
        <f ca="1">pricein</f>
        <v/>
      </c>
      <c r="T482" s="13" t="str">
        <f ca="1">priceout</f>
        <v/>
      </c>
      <c r="U482" s="16" t="str">
        <f t="shared" ca="1" si="151"/>
        <v/>
      </c>
      <c r="V482" s="16" t="str">
        <f t="shared" ca="1" si="158"/>
        <v/>
      </c>
      <c r="W482" s="16" t="str">
        <f t="shared" ca="1" si="159"/>
        <v/>
      </c>
      <c r="X482" s="16">
        <f t="shared" ca="1" si="160"/>
        <v>0.82320858598329871</v>
      </c>
      <c r="Y482" s="16"/>
      <c r="Z482" s="13" t="str">
        <f ca="1">priceincross</f>
        <v/>
      </c>
      <c r="AA482" s="13" t="str">
        <f ca="1">priceoutcross</f>
        <v/>
      </c>
      <c r="AB482" s="13" t="str">
        <f t="shared" ca="1" si="152"/>
        <v/>
      </c>
      <c r="AC482" s="13" t="str">
        <f t="shared" ca="1" si="161"/>
        <v/>
      </c>
      <c r="AD482" s="13" t="str">
        <f t="shared" ca="1" si="162"/>
        <v/>
      </c>
      <c r="AE482" s="13">
        <f t="shared" ca="1" si="163"/>
        <v>0.90089715826225325</v>
      </c>
      <c r="AG482" s="32">
        <f ca="1">IF(ROW(data!B482)&gt;fib+1,MIN(OFFSET(data!B482,0,0,-fib,1)),"")</f>
        <v>6.58</v>
      </c>
      <c r="AH482" s="32">
        <f ca="1">IF(ROW(data!B482)&gt;fib+1,MAX(OFFSET(data!B482,0,0,-fib,1)),"")</f>
        <v>9.77</v>
      </c>
      <c r="AI482" s="32">
        <f t="shared" ca="1" si="153"/>
        <v>3.1899999999999995</v>
      </c>
      <c r="AJ482" s="31">
        <f t="shared" ca="1" si="154"/>
        <v>7.33284</v>
      </c>
      <c r="AK482" s="31">
        <f t="shared" ca="1" si="155"/>
        <v>7.7985799999999994</v>
      </c>
      <c r="AL482" s="31">
        <f t="shared" ca="1" si="156"/>
        <v>8.1750000000000007</v>
      </c>
      <c r="AM482" s="31">
        <f t="shared" ca="1" si="157"/>
        <v>8.5514200000000002</v>
      </c>
      <c r="AO482" s="32">
        <f t="shared" ca="1" si="164"/>
        <v>0</v>
      </c>
      <c r="AP482" s="32">
        <f t="shared" ca="1" si="165"/>
        <v>0.21475895298823811</v>
      </c>
      <c r="AQ482" s="32">
        <f t="shared" ca="1" si="166"/>
        <v>0</v>
      </c>
      <c r="AR482" s="32">
        <f t="shared" ca="1" si="167"/>
        <v>0.11000461132423478</v>
      </c>
    </row>
    <row r="483" spans="1:44">
      <c r="A483" s="10">
        <v>37596</v>
      </c>
      <c r="B483" s="11">
        <f ca="1">IF(ROW(data!B483)&gt;singleSMA,AVERAGE(OFFSET(data!B483,0,0,-singleSMA,1)),"")</f>
        <v>8.1067</v>
      </c>
      <c r="C483" s="11" t="str">
        <f ca="1">IF(ROW(data!B481)&gt;singleSMA+2,IF(SIGN(data!B482-indicators!B482)&lt;&gt;SIGN(data!B481-indicators!B481),IF(SIGN(data!B482-indicators!B482)&gt;0,"BUY","SELL"),""),"")</f>
        <v/>
      </c>
      <c r="D483" s="11">
        <f ca="1">IF(ROW(data!B483)&gt;fastSMA,AVERAGE(OFFSET(data!B483,0,0,-fastSMA,1)),"")</f>
        <v>7.1465000000000014</v>
      </c>
      <c r="E483" s="11">
        <f ca="1">IF(ROW(data!B483)&gt;slowSMA,AVERAGE(OFFSET(data!B483,0,0,-slowSMA,1)),"")</f>
        <v>8.1067</v>
      </c>
      <c r="F483" s="11" t="str">
        <f ca="1">IF(ROW(data!B483)&gt;MAX(fastSMA,slowSMA)+2,IF(SIGN(D482-E482)&lt;&gt;SIGN(D481-E481),IF(SIGN(D482-E482)&gt;0,"BUY","SELL"),""),"")</f>
        <v/>
      </c>
      <c r="G483" s="11"/>
      <c r="H483" s="11">
        <f>(data!B483/data!B482)-1</f>
        <v>-4.3290043290041824E-3</v>
      </c>
      <c r="I483" s="11">
        <f t="shared" si="147"/>
        <v>0</v>
      </c>
      <c r="J483" s="11">
        <f t="shared" si="148"/>
        <v>4.3290043290041824E-3</v>
      </c>
      <c r="K483" s="11">
        <f ca="1">IF(ROW(data!B483)&gt;rsi+1,100-100/(1+AVERAGE(OFFSET(I483,0,0,-rsi,1))/AVERAGE(OFFSET(J483,0,0,-rsi,1))),"")</f>
        <v>33.02387022690688</v>
      </c>
      <c r="L483" s="11"/>
      <c r="M483" s="11">
        <f t="shared" si="149"/>
        <v>0.99567099567099582</v>
      </c>
      <c r="N483" s="11">
        <f t="shared" ca="1" si="150"/>
        <v>0.88235294117647067</v>
      </c>
      <c r="S483" s="13" t="str">
        <f ca="1">pricein</f>
        <v/>
      </c>
      <c r="T483" s="13" t="str">
        <f ca="1">priceout</f>
        <v/>
      </c>
      <c r="U483" s="16" t="str">
        <f t="shared" ca="1" si="151"/>
        <v/>
      </c>
      <c r="V483" s="16" t="str">
        <f t="shared" ca="1" si="158"/>
        <v/>
      </c>
      <c r="W483" s="16" t="str">
        <f t="shared" ca="1" si="159"/>
        <v/>
      </c>
      <c r="X483" s="16">
        <f t="shared" ca="1" si="160"/>
        <v>0.82320858598329871</v>
      </c>
      <c r="Y483" s="16"/>
      <c r="Z483" s="13" t="str">
        <f ca="1">priceincross</f>
        <v/>
      </c>
      <c r="AA483" s="13" t="str">
        <f ca="1">priceoutcross</f>
        <v/>
      </c>
      <c r="AB483" s="13" t="str">
        <f t="shared" ca="1" si="152"/>
        <v/>
      </c>
      <c r="AC483" s="13" t="str">
        <f t="shared" ca="1" si="161"/>
        <v/>
      </c>
      <c r="AD483" s="13" t="str">
        <f t="shared" ca="1" si="162"/>
        <v/>
      </c>
      <c r="AE483" s="13">
        <f t="shared" ca="1" si="163"/>
        <v>0.90089715826225325</v>
      </c>
      <c r="AG483" s="32">
        <f ca="1">IF(ROW(data!B483)&gt;fib+1,MIN(OFFSET(data!B483,0,0,-fib,1)),"")</f>
        <v>6.58</v>
      </c>
      <c r="AH483" s="32">
        <f ca="1">IF(ROW(data!B483)&gt;fib+1,MAX(OFFSET(data!B483,0,0,-fib,1)),"")</f>
        <v>9.77</v>
      </c>
      <c r="AI483" s="32">
        <f t="shared" ca="1" si="153"/>
        <v>3.1899999999999995</v>
      </c>
      <c r="AJ483" s="31">
        <f t="shared" ca="1" si="154"/>
        <v>7.33284</v>
      </c>
      <c r="AK483" s="31">
        <f t="shared" ca="1" si="155"/>
        <v>7.7985799999999994</v>
      </c>
      <c r="AL483" s="31">
        <f t="shared" ca="1" si="156"/>
        <v>8.1750000000000007</v>
      </c>
      <c r="AM483" s="31">
        <f t="shared" ca="1" si="157"/>
        <v>8.5514200000000002</v>
      </c>
      <c r="AO483" s="32">
        <f t="shared" ca="1" si="164"/>
        <v>0</v>
      </c>
      <c r="AP483" s="32">
        <f t="shared" ca="1" si="165"/>
        <v>0.21475895298823811</v>
      </c>
      <c r="AQ483" s="32">
        <f t="shared" ca="1" si="166"/>
        <v>0</v>
      </c>
      <c r="AR483" s="32">
        <f t="shared" ca="1" si="167"/>
        <v>0.11000461132423478</v>
      </c>
    </row>
    <row r="484" spans="1:44">
      <c r="A484" s="10">
        <v>37599</v>
      </c>
      <c r="B484" s="11">
        <f ca="1">IF(ROW(data!B484)&gt;singleSMA,AVERAGE(OFFSET(data!B484,0,0,-singleSMA,1)),"")</f>
        <v>8.0810999999999993</v>
      </c>
      <c r="C484" s="11" t="str">
        <f ca="1">IF(ROW(data!B482)&gt;singleSMA+2,IF(SIGN(data!B483-indicators!B483)&lt;&gt;SIGN(data!B482-indicators!B482),IF(SIGN(data!B483-indicators!B483)&gt;0,"BUY","SELL"),""),"")</f>
        <v/>
      </c>
      <c r="D484" s="11">
        <f ca="1">IF(ROW(data!B484)&gt;fastSMA,AVERAGE(OFFSET(data!B484,0,0,-fastSMA,1)),"")</f>
        <v>7.1050000000000022</v>
      </c>
      <c r="E484" s="11">
        <f ca="1">IF(ROW(data!B484)&gt;slowSMA,AVERAGE(OFFSET(data!B484,0,0,-slowSMA,1)),"")</f>
        <v>8.0810999999999993</v>
      </c>
      <c r="F484" s="11" t="str">
        <f ca="1">IF(ROW(data!B484)&gt;MAX(fastSMA,slowSMA)+2,IF(SIGN(D483-E483)&lt;&gt;SIGN(D482-E482),IF(SIGN(D483-E483)&gt;0,"BUY","SELL"),""),"")</f>
        <v/>
      </c>
      <c r="G484" s="11"/>
      <c r="H484" s="11">
        <f>(data!B484/data!B483)-1</f>
        <v>-8.6956521739131043E-3</v>
      </c>
      <c r="I484" s="11">
        <f t="shared" si="147"/>
        <v>0</v>
      </c>
      <c r="J484" s="11">
        <f t="shared" si="148"/>
        <v>8.6956521739131043E-3</v>
      </c>
      <c r="K484" s="11">
        <f ca="1">IF(ROW(data!B484)&gt;rsi+1,100-100/(1+AVERAGE(OFFSET(I484,0,0,-rsi,1))/AVERAGE(OFFSET(J484,0,0,-rsi,1))),"")</f>
        <v>34.031055227012615</v>
      </c>
      <c r="L484" s="11"/>
      <c r="M484" s="11">
        <f t="shared" si="149"/>
        <v>0.9913043478260869</v>
      </c>
      <c r="N484" s="11">
        <f t="shared" ca="1" si="150"/>
        <v>0.89178617992177345</v>
      </c>
      <c r="S484" s="13" t="str">
        <f ca="1">pricein</f>
        <v/>
      </c>
      <c r="T484" s="13" t="str">
        <f ca="1">priceout</f>
        <v/>
      </c>
      <c r="U484" s="16" t="str">
        <f t="shared" ca="1" si="151"/>
        <v/>
      </c>
      <c r="V484" s="16" t="str">
        <f t="shared" ca="1" si="158"/>
        <v/>
      </c>
      <c r="W484" s="16" t="str">
        <f t="shared" ca="1" si="159"/>
        <v/>
      </c>
      <c r="X484" s="16">
        <f t="shared" ca="1" si="160"/>
        <v>0.82320858598329871</v>
      </c>
      <c r="Y484" s="16"/>
      <c r="Z484" s="13" t="str">
        <f ca="1">priceincross</f>
        <v/>
      </c>
      <c r="AA484" s="13" t="str">
        <f ca="1">priceoutcross</f>
        <v/>
      </c>
      <c r="AB484" s="13" t="str">
        <f t="shared" ca="1" si="152"/>
        <v/>
      </c>
      <c r="AC484" s="13" t="str">
        <f t="shared" ca="1" si="161"/>
        <v/>
      </c>
      <c r="AD484" s="13" t="str">
        <f t="shared" ca="1" si="162"/>
        <v/>
      </c>
      <c r="AE484" s="13">
        <f t="shared" ca="1" si="163"/>
        <v>0.90089715826225325</v>
      </c>
      <c r="AG484" s="32">
        <f ca="1">IF(ROW(data!B484)&gt;fib+1,MIN(OFFSET(data!B484,0,0,-fib,1)),"")</f>
        <v>6.58</v>
      </c>
      <c r="AH484" s="32">
        <f ca="1">IF(ROW(data!B484)&gt;fib+1,MAX(OFFSET(data!B484,0,0,-fib,1)),"")</f>
        <v>9.77</v>
      </c>
      <c r="AI484" s="32">
        <f t="shared" ca="1" si="153"/>
        <v>3.1899999999999995</v>
      </c>
      <c r="AJ484" s="31">
        <f t="shared" ca="1" si="154"/>
        <v>7.33284</v>
      </c>
      <c r="AK484" s="31">
        <f t="shared" ca="1" si="155"/>
        <v>7.7985799999999994</v>
      </c>
      <c r="AL484" s="31">
        <f t="shared" ca="1" si="156"/>
        <v>8.1750000000000007</v>
      </c>
      <c r="AM484" s="31">
        <f t="shared" ca="1" si="157"/>
        <v>8.5514200000000002</v>
      </c>
      <c r="AO484" s="32">
        <f t="shared" ca="1" si="164"/>
        <v>0</v>
      </c>
      <c r="AP484" s="32">
        <f t="shared" ca="1" si="165"/>
        <v>0.21475895298823811</v>
      </c>
      <c r="AQ484" s="32">
        <f t="shared" ca="1" si="166"/>
        <v>0</v>
      </c>
      <c r="AR484" s="32">
        <f t="shared" ca="1" si="167"/>
        <v>0.11000461132423478</v>
      </c>
    </row>
    <row r="485" spans="1:44">
      <c r="A485" s="10">
        <v>37600</v>
      </c>
      <c r="B485" s="11">
        <f ca="1">IF(ROW(data!B485)&gt;singleSMA,AVERAGE(OFFSET(data!B485,0,0,-singleSMA,1)),"")</f>
        <v>8.0562000000000005</v>
      </c>
      <c r="C485" s="11" t="str">
        <f ca="1">IF(ROW(data!B483)&gt;singleSMA+2,IF(SIGN(data!B484-indicators!B484)&lt;&gt;SIGN(data!B483-indicators!B483),IF(SIGN(data!B484-indicators!B484)&gt;0,"BUY","SELL"),""),"")</f>
        <v/>
      </c>
      <c r="D485" s="11">
        <f ca="1">IF(ROW(data!B485)&gt;fastSMA,AVERAGE(OFFSET(data!B485,0,0,-fastSMA,1)),"")</f>
        <v>7.0685000000000029</v>
      </c>
      <c r="E485" s="11">
        <f ca="1">IF(ROW(data!B485)&gt;slowSMA,AVERAGE(OFFSET(data!B485,0,0,-slowSMA,1)),"")</f>
        <v>8.0562000000000005</v>
      </c>
      <c r="F485" s="11" t="str">
        <f ca="1">IF(ROW(data!B485)&gt;MAX(fastSMA,slowSMA)+2,IF(SIGN(D484-E484)&lt;&gt;SIGN(D483-E483),IF(SIGN(D484-E484)&gt;0,"BUY","SELL"),""),"")</f>
        <v/>
      </c>
      <c r="G485" s="11"/>
      <c r="H485" s="11">
        <f>(data!B485/data!B484)-1</f>
        <v>-5.8479532163743242E-3</v>
      </c>
      <c r="I485" s="11">
        <f t="shared" si="147"/>
        <v>0</v>
      </c>
      <c r="J485" s="11">
        <f t="shared" si="148"/>
        <v>5.8479532163743242E-3</v>
      </c>
      <c r="K485" s="11">
        <f ca="1">IF(ROW(data!B485)&gt;rsi+1,100-100/(1+AVERAGE(OFFSET(I485,0,0,-rsi,1))/AVERAGE(OFFSET(J485,0,0,-rsi,1))),"")</f>
        <v>35.304865724583607</v>
      </c>
      <c r="L485" s="11"/>
      <c r="M485" s="11">
        <f t="shared" si="149"/>
        <v>0.99415204678362568</v>
      </c>
      <c r="N485" s="11">
        <f t="shared" ca="1" si="150"/>
        <v>0.90305444887118203</v>
      </c>
      <c r="S485" s="13" t="str">
        <f ca="1">pricein</f>
        <v/>
      </c>
      <c r="T485" s="13" t="str">
        <f ca="1">priceout</f>
        <v/>
      </c>
      <c r="U485" s="16" t="str">
        <f t="shared" ca="1" si="151"/>
        <v/>
      </c>
      <c r="V485" s="16" t="str">
        <f t="shared" ca="1" si="158"/>
        <v/>
      </c>
      <c r="W485" s="16" t="str">
        <f t="shared" ca="1" si="159"/>
        <v/>
      </c>
      <c r="X485" s="16">
        <f t="shared" ca="1" si="160"/>
        <v>0.82320858598329871</v>
      </c>
      <c r="Y485" s="16"/>
      <c r="Z485" s="13" t="str">
        <f ca="1">priceincross</f>
        <v/>
      </c>
      <c r="AA485" s="13" t="str">
        <f ca="1">priceoutcross</f>
        <v/>
      </c>
      <c r="AB485" s="13" t="str">
        <f t="shared" ca="1" si="152"/>
        <v/>
      </c>
      <c r="AC485" s="13" t="str">
        <f t="shared" ca="1" si="161"/>
        <v/>
      </c>
      <c r="AD485" s="13" t="str">
        <f t="shared" ca="1" si="162"/>
        <v/>
      </c>
      <c r="AE485" s="13">
        <f t="shared" ca="1" si="163"/>
        <v>0.90089715826225325</v>
      </c>
      <c r="AG485" s="32">
        <f ca="1">IF(ROW(data!B485)&gt;fib+1,MIN(OFFSET(data!B485,0,0,-fib,1)),"")</f>
        <v>6.58</v>
      </c>
      <c r="AH485" s="32">
        <f ca="1">IF(ROW(data!B485)&gt;fib+1,MAX(OFFSET(data!B485,0,0,-fib,1)),"")</f>
        <v>9.77</v>
      </c>
      <c r="AI485" s="32">
        <f t="shared" ca="1" si="153"/>
        <v>3.1899999999999995</v>
      </c>
      <c r="AJ485" s="31">
        <f t="shared" ca="1" si="154"/>
        <v>7.33284</v>
      </c>
      <c r="AK485" s="31">
        <f t="shared" ca="1" si="155"/>
        <v>7.7985799999999994</v>
      </c>
      <c r="AL485" s="31">
        <f t="shared" ca="1" si="156"/>
        <v>8.1750000000000007</v>
      </c>
      <c r="AM485" s="31">
        <f t="shared" ca="1" si="157"/>
        <v>8.5514200000000002</v>
      </c>
      <c r="AO485" s="32">
        <f t="shared" ca="1" si="164"/>
        <v>0</v>
      </c>
      <c r="AP485" s="32">
        <f t="shared" ca="1" si="165"/>
        <v>0.21475895298823811</v>
      </c>
      <c r="AQ485" s="32">
        <f t="shared" ca="1" si="166"/>
        <v>0</v>
      </c>
      <c r="AR485" s="32">
        <f t="shared" ca="1" si="167"/>
        <v>0.11000461132423478</v>
      </c>
    </row>
    <row r="486" spans="1:44">
      <c r="A486" s="10">
        <v>37601</v>
      </c>
      <c r="B486" s="11">
        <f ca="1">IF(ROW(data!B486)&gt;singleSMA,AVERAGE(OFFSET(data!B486,0,0,-singleSMA,1)),"")</f>
        <v>8.0345999999999993</v>
      </c>
      <c r="C486" s="11" t="str">
        <f ca="1">IF(ROW(data!B484)&gt;singleSMA+2,IF(SIGN(data!B485-indicators!B485)&lt;&gt;SIGN(data!B484-indicators!B484),IF(SIGN(data!B485-indicators!B485)&gt;0,"BUY","SELL"),""),"")</f>
        <v/>
      </c>
      <c r="D486" s="11">
        <f ca="1">IF(ROW(data!B486)&gt;fastSMA,AVERAGE(OFFSET(data!B486,0,0,-fastSMA,1)),"")</f>
        <v>7.0530000000000017</v>
      </c>
      <c r="E486" s="11">
        <f ca="1">IF(ROW(data!B486)&gt;slowSMA,AVERAGE(OFFSET(data!B486,0,0,-slowSMA,1)),"")</f>
        <v>8.0345999999999993</v>
      </c>
      <c r="F486" s="11" t="str">
        <f ca="1">IF(ROW(data!B486)&gt;MAX(fastSMA,slowSMA)+2,IF(SIGN(D485-E485)&lt;&gt;SIGN(D484-E484),IF(SIGN(D485-E485)&gt;0,"BUY","SELL"),""),"")</f>
        <v/>
      </c>
      <c r="G486" s="11"/>
      <c r="H486" s="11">
        <f>(data!B486/data!B485)-1</f>
        <v>1.0294117647058787E-2</v>
      </c>
      <c r="I486" s="11">
        <f t="shared" si="147"/>
        <v>1.0294117647058787E-2</v>
      </c>
      <c r="J486" s="11">
        <f t="shared" si="148"/>
        <v>0</v>
      </c>
      <c r="K486" s="11">
        <f ca="1">IF(ROW(data!B486)&gt;rsi+1,100-100/(1+AVERAGE(OFFSET(I486,0,0,-rsi,1))/AVERAGE(OFFSET(J486,0,0,-rsi,1))),"")</f>
        <v>43.119183995472767</v>
      </c>
      <c r="L486" s="11"/>
      <c r="M486" s="11">
        <f t="shared" si="149"/>
        <v>1.0102941176470588</v>
      </c>
      <c r="N486" s="11">
        <f t="shared" ca="1" si="150"/>
        <v>0.95682451253481915</v>
      </c>
      <c r="S486" s="13" t="str">
        <f ca="1">pricein</f>
        <v/>
      </c>
      <c r="T486" s="13" t="str">
        <f ca="1">priceout</f>
        <v/>
      </c>
      <c r="U486" s="16" t="str">
        <f t="shared" ca="1" si="151"/>
        <v/>
      </c>
      <c r="V486" s="16" t="str">
        <f t="shared" ca="1" si="158"/>
        <v/>
      </c>
      <c r="W486" s="16" t="str">
        <f t="shared" ca="1" si="159"/>
        <v/>
      </c>
      <c r="X486" s="16">
        <f t="shared" ca="1" si="160"/>
        <v>0.82320858598329871</v>
      </c>
      <c r="Y486" s="16"/>
      <c r="Z486" s="13" t="str">
        <f ca="1">priceincross</f>
        <v/>
      </c>
      <c r="AA486" s="13" t="str">
        <f ca="1">priceoutcross</f>
        <v/>
      </c>
      <c r="AB486" s="13" t="str">
        <f t="shared" ca="1" si="152"/>
        <v/>
      </c>
      <c r="AC486" s="13" t="str">
        <f t="shared" ca="1" si="161"/>
        <v/>
      </c>
      <c r="AD486" s="13" t="str">
        <f t="shared" ca="1" si="162"/>
        <v/>
      </c>
      <c r="AE486" s="13">
        <f t="shared" ca="1" si="163"/>
        <v>0.90089715826225325</v>
      </c>
      <c r="AG486" s="32">
        <f ca="1">IF(ROW(data!B486)&gt;fib+1,MIN(OFFSET(data!B486,0,0,-fib,1)),"")</f>
        <v>6.58</v>
      </c>
      <c r="AH486" s="32">
        <f ca="1">IF(ROW(data!B486)&gt;fib+1,MAX(OFFSET(data!B486,0,0,-fib,1)),"")</f>
        <v>9.77</v>
      </c>
      <c r="AI486" s="32">
        <f t="shared" ca="1" si="153"/>
        <v>3.1899999999999995</v>
      </c>
      <c r="AJ486" s="31">
        <f t="shared" ca="1" si="154"/>
        <v>7.33284</v>
      </c>
      <c r="AK486" s="31">
        <f t="shared" ca="1" si="155"/>
        <v>7.7985799999999994</v>
      </c>
      <c r="AL486" s="31">
        <f t="shared" ca="1" si="156"/>
        <v>8.1750000000000007</v>
      </c>
      <c r="AM486" s="31">
        <f t="shared" ca="1" si="157"/>
        <v>8.5514200000000002</v>
      </c>
      <c r="AO486" s="32">
        <f t="shared" ca="1" si="164"/>
        <v>0</v>
      </c>
      <c r="AP486" s="32">
        <f t="shared" ca="1" si="165"/>
        <v>0.21475895298823811</v>
      </c>
      <c r="AQ486" s="32">
        <f t="shared" ca="1" si="166"/>
        <v>0</v>
      </c>
      <c r="AR486" s="32">
        <f t="shared" ca="1" si="167"/>
        <v>0.11000461132423478</v>
      </c>
    </row>
    <row r="487" spans="1:44">
      <c r="A487" s="10">
        <v>37602</v>
      </c>
      <c r="B487" s="11">
        <f ca="1">IF(ROW(data!B487)&gt;singleSMA,AVERAGE(OFFSET(data!B487,0,0,-singleSMA,1)),"")</f>
        <v>8.0134999999999987</v>
      </c>
      <c r="C487" s="11" t="str">
        <f ca="1">IF(ROW(data!B485)&gt;singleSMA+2,IF(SIGN(data!B486-indicators!B486)&lt;&gt;SIGN(data!B485-indicators!B485),IF(SIGN(data!B486-indicators!B486)&gt;0,"BUY","SELL"),""),"")</f>
        <v/>
      </c>
      <c r="D487" s="11">
        <f ca="1">IF(ROW(data!B487)&gt;fastSMA,AVERAGE(OFFSET(data!B487,0,0,-fastSMA,1)),"")</f>
        <v>7.0424999999999995</v>
      </c>
      <c r="E487" s="11">
        <f ca="1">IF(ROW(data!B487)&gt;slowSMA,AVERAGE(OFFSET(data!B487,0,0,-slowSMA,1)),"")</f>
        <v>8.0134999999999987</v>
      </c>
      <c r="F487" s="11" t="str">
        <f ca="1">IF(ROW(data!B487)&gt;MAX(fastSMA,slowSMA)+2,IF(SIGN(D486-E486)&lt;&gt;SIGN(D485-E485),IF(SIGN(D486-E486)&gt;0,"BUY","SELL"),""),"")</f>
        <v/>
      </c>
      <c r="G487" s="11"/>
      <c r="H487" s="11">
        <f>(data!B487/data!B486)-1</f>
        <v>7.2780203784570396E-3</v>
      </c>
      <c r="I487" s="11">
        <f t="shared" si="147"/>
        <v>7.2780203784570396E-3</v>
      </c>
      <c r="J487" s="11">
        <f t="shared" si="148"/>
        <v>0</v>
      </c>
      <c r="K487" s="11">
        <f ca="1">IF(ROW(data!B487)&gt;rsi+1,100-100/(1+AVERAGE(OFFSET(I487,0,0,-rsi,1))/AVERAGE(OFFSET(J487,0,0,-rsi,1))),"")</f>
        <v>45.535968302439471</v>
      </c>
      <c r="L487" s="11"/>
      <c r="M487" s="11">
        <f t="shared" si="149"/>
        <v>1.007278020378457</v>
      </c>
      <c r="N487" s="11">
        <f t="shared" ca="1" si="150"/>
        <v>0.97054698457223032</v>
      </c>
      <c r="S487" s="13" t="str">
        <f ca="1">pricein</f>
        <v/>
      </c>
      <c r="T487" s="13" t="str">
        <f ca="1">priceout</f>
        <v/>
      </c>
      <c r="U487" s="16" t="str">
        <f t="shared" ca="1" si="151"/>
        <v/>
      </c>
      <c r="V487" s="16" t="str">
        <f t="shared" ca="1" si="158"/>
        <v/>
      </c>
      <c r="W487" s="16" t="str">
        <f t="shared" ca="1" si="159"/>
        <v/>
      </c>
      <c r="X487" s="16">
        <f t="shared" ca="1" si="160"/>
        <v>0.82320858598329871</v>
      </c>
      <c r="Y487" s="16"/>
      <c r="Z487" s="13" t="str">
        <f ca="1">priceincross</f>
        <v/>
      </c>
      <c r="AA487" s="13" t="str">
        <f ca="1">priceoutcross</f>
        <v/>
      </c>
      <c r="AB487" s="13" t="str">
        <f t="shared" ca="1" si="152"/>
        <v/>
      </c>
      <c r="AC487" s="13" t="str">
        <f t="shared" ca="1" si="161"/>
        <v/>
      </c>
      <c r="AD487" s="13" t="str">
        <f t="shared" ca="1" si="162"/>
        <v/>
      </c>
      <c r="AE487" s="13">
        <f t="shared" ca="1" si="163"/>
        <v>0.90089715826225325</v>
      </c>
      <c r="AG487" s="32">
        <f ca="1">IF(ROW(data!B487)&gt;fib+1,MIN(OFFSET(data!B487,0,0,-fib,1)),"")</f>
        <v>6.58</v>
      </c>
      <c r="AH487" s="32">
        <f ca="1">IF(ROW(data!B487)&gt;fib+1,MAX(OFFSET(data!B487,0,0,-fib,1)),"")</f>
        <v>9.77</v>
      </c>
      <c r="AI487" s="32">
        <f t="shared" ca="1" si="153"/>
        <v>3.1899999999999995</v>
      </c>
      <c r="AJ487" s="31">
        <f t="shared" ca="1" si="154"/>
        <v>7.33284</v>
      </c>
      <c r="AK487" s="31">
        <f t="shared" ca="1" si="155"/>
        <v>7.7985799999999994</v>
      </c>
      <c r="AL487" s="31">
        <f t="shared" ca="1" si="156"/>
        <v>8.1750000000000007</v>
      </c>
      <c r="AM487" s="31">
        <f t="shared" ca="1" si="157"/>
        <v>8.5514200000000002</v>
      </c>
      <c r="AO487" s="32">
        <f t="shared" ca="1" si="164"/>
        <v>0</v>
      </c>
      <c r="AP487" s="32">
        <f t="shared" ca="1" si="165"/>
        <v>0.21475895298823811</v>
      </c>
      <c r="AQ487" s="32">
        <f t="shared" ca="1" si="166"/>
        <v>0</v>
      </c>
      <c r="AR487" s="32">
        <f t="shared" ca="1" si="167"/>
        <v>0.11000461132423478</v>
      </c>
    </row>
    <row r="488" spans="1:44">
      <c r="A488" s="10">
        <v>37603</v>
      </c>
      <c r="B488" s="11">
        <f ca="1">IF(ROW(data!B488)&gt;singleSMA,AVERAGE(OFFSET(data!B488,0,0,-singleSMA,1)),"")</f>
        <v>7.9943999999999997</v>
      </c>
      <c r="C488" s="11" t="str">
        <f ca="1">IF(ROW(data!B486)&gt;singleSMA+2,IF(SIGN(data!B487-indicators!B487)&lt;&gt;SIGN(data!B486-indicators!B486),IF(SIGN(data!B487-indicators!B487)&gt;0,"BUY","SELL"),""),"")</f>
        <v/>
      </c>
      <c r="D488" s="11">
        <f ca="1">IF(ROW(data!B488)&gt;fastSMA,AVERAGE(OFFSET(data!B488,0,0,-fastSMA,1)),"")</f>
        <v>7.0300000000000011</v>
      </c>
      <c r="E488" s="11">
        <f ca="1">IF(ROW(data!B488)&gt;slowSMA,AVERAGE(OFFSET(data!B488,0,0,-slowSMA,1)),"")</f>
        <v>7.9943999999999997</v>
      </c>
      <c r="F488" s="11" t="str">
        <f ca="1">IF(ROW(data!B488)&gt;MAX(fastSMA,slowSMA)+2,IF(SIGN(D487-E487)&lt;&gt;SIGN(D486-E486),IF(SIGN(D487-E487)&gt;0,"BUY","SELL"),""),"")</f>
        <v/>
      </c>
      <c r="G488" s="11"/>
      <c r="H488" s="11">
        <f>(data!B488/data!B487)-1</f>
        <v>-2.8901734104045396E-3</v>
      </c>
      <c r="I488" s="11">
        <f t="shared" si="147"/>
        <v>0</v>
      </c>
      <c r="J488" s="11">
        <f t="shared" si="148"/>
        <v>2.8901734104045396E-3</v>
      </c>
      <c r="K488" s="11">
        <f ca="1">IF(ROW(data!B488)&gt;rsi+1,100-100/(1+AVERAGE(OFFSET(I488,0,0,-rsi,1))/AVERAGE(OFFSET(J488,0,0,-rsi,1))),"")</f>
        <v>44.573997796006509</v>
      </c>
      <c r="L488" s="11"/>
      <c r="M488" s="11">
        <f t="shared" si="149"/>
        <v>0.99710982658959546</v>
      </c>
      <c r="N488" s="11">
        <f t="shared" ca="1" si="150"/>
        <v>0.96503496503496533</v>
      </c>
      <c r="S488" s="13" t="str">
        <f ca="1">pricein</f>
        <v/>
      </c>
      <c r="T488" s="13" t="str">
        <f ca="1">priceout</f>
        <v/>
      </c>
      <c r="U488" s="16" t="str">
        <f t="shared" ca="1" si="151"/>
        <v/>
      </c>
      <c r="V488" s="16" t="str">
        <f t="shared" ca="1" si="158"/>
        <v/>
      </c>
      <c r="W488" s="16" t="str">
        <f t="shared" ca="1" si="159"/>
        <v/>
      </c>
      <c r="X488" s="16">
        <f t="shared" ca="1" si="160"/>
        <v>0.82320858598329871</v>
      </c>
      <c r="Y488" s="16"/>
      <c r="Z488" s="13" t="str">
        <f ca="1">priceincross</f>
        <v/>
      </c>
      <c r="AA488" s="13" t="str">
        <f ca="1">priceoutcross</f>
        <v/>
      </c>
      <c r="AB488" s="13" t="str">
        <f t="shared" ca="1" si="152"/>
        <v/>
      </c>
      <c r="AC488" s="13" t="str">
        <f t="shared" ca="1" si="161"/>
        <v/>
      </c>
      <c r="AD488" s="13" t="str">
        <f t="shared" ca="1" si="162"/>
        <v/>
      </c>
      <c r="AE488" s="13">
        <f t="shared" ca="1" si="163"/>
        <v>0.90089715826225325</v>
      </c>
      <c r="AG488" s="32">
        <f ca="1">IF(ROW(data!B488)&gt;fib+1,MIN(OFFSET(data!B488,0,0,-fib,1)),"")</f>
        <v>6.58</v>
      </c>
      <c r="AH488" s="32">
        <f ca="1">IF(ROW(data!B488)&gt;fib+1,MAX(OFFSET(data!B488,0,0,-fib,1)),"")</f>
        <v>9.77</v>
      </c>
      <c r="AI488" s="32">
        <f t="shared" ca="1" si="153"/>
        <v>3.1899999999999995</v>
      </c>
      <c r="AJ488" s="31">
        <f t="shared" ca="1" si="154"/>
        <v>7.33284</v>
      </c>
      <c r="AK488" s="31">
        <f t="shared" ca="1" si="155"/>
        <v>7.7985799999999994</v>
      </c>
      <c r="AL488" s="31">
        <f t="shared" ca="1" si="156"/>
        <v>8.1750000000000007</v>
      </c>
      <c r="AM488" s="31">
        <f t="shared" ca="1" si="157"/>
        <v>8.5514200000000002</v>
      </c>
      <c r="AO488" s="32">
        <f t="shared" ca="1" si="164"/>
        <v>0</v>
      </c>
      <c r="AP488" s="32">
        <f t="shared" ca="1" si="165"/>
        <v>0.21475895298823811</v>
      </c>
      <c r="AQ488" s="32">
        <f t="shared" ca="1" si="166"/>
        <v>0</v>
      </c>
      <c r="AR488" s="32">
        <f t="shared" ca="1" si="167"/>
        <v>0.11000461132423478</v>
      </c>
    </row>
    <row r="489" spans="1:44">
      <c r="A489" s="10">
        <v>37606</v>
      </c>
      <c r="B489" s="11">
        <f ca="1">IF(ROW(data!B489)&gt;singleSMA,AVERAGE(OFFSET(data!B489,0,0,-singleSMA,1)),"")</f>
        <v>7.9724000000000004</v>
      </c>
      <c r="C489" s="11" t="str">
        <f ca="1">IF(ROW(data!B487)&gt;singleSMA+2,IF(SIGN(data!B488-indicators!B488)&lt;&gt;SIGN(data!B487-indicators!B487),IF(SIGN(data!B488-indicators!B488)&gt;0,"BUY","SELL"),""),"")</f>
        <v/>
      </c>
      <c r="D489" s="11">
        <f ca="1">IF(ROW(data!B489)&gt;fastSMA,AVERAGE(OFFSET(data!B489,0,0,-fastSMA,1)),"")</f>
        <v>7.0265000000000004</v>
      </c>
      <c r="E489" s="11">
        <f ca="1">IF(ROW(data!B489)&gt;slowSMA,AVERAGE(OFFSET(data!B489,0,0,-slowSMA,1)),"")</f>
        <v>7.9724000000000004</v>
      </c>
      <c r="F489" s="11" t="str">
        <f ca="1">IF(ROW(data!B489)&gt;MAX(fastSMA,slowSMA)+2,IF(SIGN(D488-E488)&lt;&gt;SIGN(D487-E487),IF(SIGN(D488-E488)&gt;0,"BUY","SELL"),""),"")</f>
        <v/>
      </c>
      <c r="G489" s="11"/>
      <c r="H489" s="11">
        <f>(data!B489/data!B488)-1</f>
        <v>-1.4492753623189802E-3</v>
      </c>
      <c r="I489" s="11">
        <f t="shared" si="147"/>
        <v>0</v>
      </c>
      <c r="J489" s="11">
        <f t="shared" si="148"/>
        <v>1.4492753623189802E-3</v>
      </c>
      <c r="K489" s="11">
        <f ca="1">IF(ROW(data!B489)&gt;rsi+1,100-100/(1+AVERAGE(OFFSET(I489,0,0,-rsi,1))/AVERAGE(OFFSET(J489,0,0,-rsi,1))),"")</f>
        <v>48.714058379402879</v>
      </c>
      <c r="L489" s="11"/>
      <c r="M489" s="11">
        <f t="shared" si="149"/>
        <v>0.99855072463768102</v>
      </c>
      <c r="N489" s="11">
        <f t="shared" ca="1" si="150"/>
        <v>0.98994252873563193</v>
      </c>
      <c r="S489" s="13" t="str">
        <f ca="1">pricein</f>
        <v/>
      </c>
      <c r="T489" s="13" t="str">
        <f ca="1">priceout</f>
        <v/>
      </c>
      <c r="U489" s="16" t="str">
        <f t="shared" ca="1" si="151"/>
        <v/>
      </c>
      <c r="V489" s="16" t="str">
        <f t="shared" ca="1" si="158"/>
        <v/>
      </c>
      <c r="W489" s="16" t="str">
        <f t="shared" ca="1" si="159"/>
        <v/>
      </c>
      <c r="X489" s="16">
        <f t="shared" ca="1" si="160"/>
        <v>0.82320858598329871</v>
      </c>
      <c r="Y489" s="16"/>
      <c r="Z489" s="13" t="str">
        <f ca="1">priceincross</f>
        <v/>
      </c>
      <c r="AA489" s="13" t="str">
        <f ca="1">priceoutcross</f>
        <v/>
      </c>
      <c r="AB489" s="13" t="str">
        <f t="shared" ca="1" si="152"/>
        <v/>
      </c>
      <c r="AC489" s="13" t="str">
        <f t="shared" ca="1" si="161"/>
        <v/>
      </c>
      <c r="AD489" s="13" t="str">
        <f t="shared" ca="1" si="162"/>
        <v/>
      </c>
      <c r="AE489" s="13">
        <f t="shared" ca="1" si="163"/>
        <v>0.90089715826225325</v>
      </c>
      <c r="AG489" s="32">
        <f ca="1">IF(ROW(data!B489)&gt;fib+1,MIN(OFFSET(data!B489,0,0,-fib,1)),"")</f>
        <v>6.58</v>
      </c>
      <c r="AH489" s="32">
        <f ca="1">IF(ROW(data!B489)&gt;fib+1,MAX(OFFSET(data!B489,0,0,-fib,1)),"")</f>
        <v>9.77</v>
      </c>
      <c r="AI489" s="32">
        <f t="shared" ca="1" si="153"/>
        <v>3.1899999999999995</v>
      </c>
      <c r="AJ489" s="31">
        <f t="shared" ca="1" si="154"/>
        <v>7.33284</v>
      </c>
      <c r="AK489" s="31">
        <f t="shared" ca="1" si="155"/>
        <v>7.7985799999999994</v>
      </c>
      <c r="AL489" s="31">
        <f t="shared" ca="1" si="156"/>
        <v>8.1750000000000007</v>
      </c>
      <c r="AM489" s="31">
        <f t="shared" ca="1" si="157"/>
        <v>8.5514200000000002</v>
      </c>
      <c r="AO489" s="32">
        <f t="shared" ca="1" si="164"/>
        <v>0</v>
      </c>
      <c r="AP489" s="32">
        <f t="shared" ca="1" si="165"/>
        <v>0.21475895298823811</v>
      </c>
      <c r="AQ489" s="32">
        <f t="shared" ca="1" si="166"/>
        <v>0</v>
      </c>
      <c r="AR489" s="32">
        <f t="shared" ca="1" si="167"/>
        <v>0.11000461132423478</v>
      </c>
    </row>
    <row r="490" spans="1:44">
      <c r="A490" s="10">
        <v>37607</v>
      </c>
      <c r="B490" s="11">
        <f ca="1">IF(ROW(data!B490)&gt;singleSMA,AVERAGE(OFFSET(data!B490,0,0,-singleSMA,1)),"")</f>
        <v>7.9513999999999996</v>
      </c>
      <c r="C490" s="11" t="str">
        <f ca="1">IF(ROW(data!B488)&gt;singleSMA+2,IF(SIGN(data!B489-indicators!B489)&lt;&gt;SIGN(data!B488-indicators!B488),IF(SIGN(data!B489-indicators!B489)&gt;0,"BUY","SELL"),""),"")</f>
        <v/>
      </c>
      <c r="D490" s="11">
        <f ca="1">IF(ROW(data!B490)&gt;fastSMA,AVERAGE(OFFSET(data!B490,0,0,-fastSMA,1)),"")</f>
        <v>7.0295000000000005</v>
      </c>
      <c r="E490" s="11">
        <f ca="1">IF(ROW(data!B490)&gt;slowSMA,AVERAGE(OFFSET(data!B490,0,0,-slowSMA,1)),"")</f>
        <v>7.9513999999999996</v>
      </c>
      <c r="F490" s="11" t="str">
        <f ca="1">IF(ROW(data!B490)&gt;MAX(fastSMA,slowSMA)+2,IF(SIGN(D489-E489)&lt;&gt;SIGN(D488-E488),IF(SIGN(D489-E489)&gt;0,"BUY","SELL"),""),"")</f>
        <v/>
      </c>
      <c r="G490" s="11"/>
      <c r="H490" s="11">
        <f>(data!B490/data!B489)-1</f>
        <v>1.4513788098693858E-2</v>
      </c>
      <c r="I490" s="11">
        <f t="shared" si="147"/>
        <v>1.4513788098693858E-2</v>
      </c>
      <c r="J490" s="11">
        <f t="shared" si="148"/>
        <v>0</v>
      </c>
      <c r="K490" s="11">
        <f ca="1">IF(ROW(data!B490)&gt;rsi+1,100-100/(1+AVERAGE(OFFSET(I490,0,0,-rsi,1))/AVERAGE(OFFSET(J490,0,0,-rsi,1))),"")</f>
        <v>52.113837672447168</v>
      </c>
      <c r="L490" s="11"/>
      <c r="M490" s="11">
        <f t="shared" si="149"/>
        <v>1.0145137880986939</v>
      </c>
      <c r="N490" s="11">
        <f t="shared" ca="1" si="150"/>
        <v>1.008658008658009</v>
      </c>
      <c r="S490" s="13" t="str">
        <f ca="1">pricein</f>
        <v/>
      </c>
      <c r="T490" s="13" t="str">
        <f ca="1">priceout</f>
        <v/>
      </c>
      <c r="U490" s="16" t="str">
        <f t="shared" ca="1" si="151"/>
        <v/>
      </c>
      <c r="V490" s="16" t="str">
        <f t="shared" ca="1" si="158"/>
        <v/>
      </c>
      <c r="W490" s="16" t="str">
        <f t="shared" ca="1" si="159"/>
        <v/>
      </c>
      <c r="X490" s="16">
        <f t="shared" ca="1" si="160"/>
        <v>0.82320858598329871</v>
      </c>
      <c r="Y490" s="16"/>
      <c r="Z490" s="13" t="str">
        <f ca="1">priceincross</f>
        <v/>
      </c>
      <c r="AA490" s="13" t="str">
        <f ca="1">priceoutcross</f>
        <v/>
      </c>
      <c r="AB490" s="13" t="str">
        <f t="shared" ca="1" si="152"/>
        <v/>
      </c>
      <c r="AC490" s="13" t="str">
        <f t="shared" ca="1" si="161"/>
        <v/>
      </c>
      <c r="AD490" s="13" t="str">
        <f t="shared" ca="1" si="162"/>
        <v/>
      </c>
      <c r="AE490" s="13">
        <f t="shared" ca="1" si="163"/>
        <v>0.90089715826225325</v>
      </c>
      <c r="AG490" s="32">
        <f ca="1">IF(ROW(data!B490)&gt;fib+1,MIN(OFFSET(data!B490,0,0,-fib,1)),"")</f>
        <v>6.58</v>
      </c>
      <c r="AH490" s="32">
        <f ca="1">IF(ROW(data!B490)&gt;fib+1,MAX(OFFSET(data!B490,0,0,-fib,1)),"")</f>
        <v>9.77</v>
      </c>
      <c r="AI490" s="32">
        <f t="shared" ca="1" si="153"/>
        <v>3.1899999999999995</v>
      </c>
      <c r="AJ490" s="31">
        <f t="shared" ca="1" si="154"/>
        <v>7.33284</v>
      </c>
      <c r="AK490" s="31">
        <f t="shared" ca="1" si="155"/>
        <v>7.7985799999999994</v>
      </c>
      <c r="AL490" s="31">
        <f t="shared" ca="1" si="156"/>
        <v>8.1750000000000007</v>
      </c>
      <c r="AM490" s="31">
        <f t="shared" ca="1" si="157"/>
        <v>8.5514200000000002</v>
      </c>
      <c r="AO490" s="32">
        <f t="shared" ca="1" si="164"/>
        <v>0</v>
      </c>
      <c r="AP490" s="32">
        <f t="shared" ca="1" si="165"/>
        <v>0.21475895298823811</v>
      </c>
      <c r="AQ490" s="32">
        <f t="shared" ca="1" si="166"/>
        <v>0</v>
      </c>
      <c r="AR490" s="32">
        <f t="shared" ca="1" si="167"/>
        <v>0.11000461132423478</v>
      </c>
    </row>
    <row r="491" spans="1:44">
      <c r="A491" s="10">
        <v>37608</v>
      </c>
      <c r="B491" s="11">
        <f ca="1">IF(ROW(data!B491)&gt;singleSMA,AVERAGE(OFFSET(data!B491,0,0,-singleSMA,1)),"")</f>
        <v>7.9282000000000004</v>
      </c>
      <c r="C491" s="11" t="str">
        <f ca="1">IF(ROW(data!B489)&gt;singleSMA+2,IF(SIGN(data!B490-indicators!B490)&lt;&gt;SIGN(data!B489-indicators!B489),IF(SIGN(data!B490-indicators!B490)&gt;0,"BUY","SELL"),""),"")</f>
        <v/>
      </c>
      <c r="D491" s="11">
        <f ca="1">IF(ROW(data!B491)&gt;fastSMA,AVERAGE(OFFSET(data!B491,0,0,-fastSMA,1)),"")</f>
        <v>7.033500000000001</v>
      </c>
      <c r="E491" s="11">
        <f ca="1">IF(ROW(data!B491)&gt;slowSMA,AVERAGE(OFFSET(data!B491,0,0,-slowSMA,1)),"")</f>
        <v>7.9282000000000004</v>
      </c>
      <c r="F491" s="11" t="str">
        <f ca="1">IF(ROW(data!B491)&gt;MAX(fastSMA,slowSMA)+2,IF(SIGN(D490-E490)&lt;&gt;SIGN(D489-E489),IF(SIGN(D490-E490)&gt;0,"BUY","SELL"),""),"")</f>
        <v/>
      </c>
      <c r="G491" s="11"/>
      <c r="H491" s="11">
        <f>(data!B491/data!B490)-1</f>
        <v>1.1444921316166035E-2</v>
      </c>
      <c r="I491" s="11">
        <f t="shared" si="147"/>
        <v>1.1444921316166035E-2</v>
      </c>
      <c r="J491" s="11">
        <f t="shared" si="148"/>
        <v>0</v>
      </c>
      <c r="K491" s="11">
        <f ca="1">IF(ROW(data!B491)&gt;rsi+1,100-100/(1+AVERAGE(OFFSET(I491,0,0,-rsi,1))/AVERAGE(OFFSET(J491,0,0,-rsi,1))),"")</f>
        <v>52.584593860444997</v>
      </c>
      <c r="L491" s="11"/>
      <c r="M491" s="11">
        <f t="shared" si="149"/>
        <v>1.011444921316166</v>
      </c>
      <c r="N491" s="11">
        <f t="shared" ca="1" si="150"/>
        <v>1.0114449213161656</v>
      </c>
      <c r="S491" s="13" t="str">
        <f ca="1">pricein</f>
        <v/>
      </c>
      <c r="T491" s="13" t="str">
        <f ca="1">priceout</f>
        <v/>
      </c>
      <c r="U491" s="16" t="str">
        <f t="shared" ca="1" si="151"/>
        <v/>
      </c>
      <c r="V491" s="16" t="str">
        <f t="shared" ca="1" si="158"/>
        <v/>
      </c>
      <c r="W491" s="16" t="str">
        <f t="shared" ca="1" si="159"/>
        <v/>
      </c>
      <c r="X491" s="16">
        <f t="shared" ca="1" si="160"/>
        <v>0.82320858598329871</v>
      </c>
      <c r="Y491" s="16"/>
      <c r="Z491" s="13" t="str">
        <f ca="1">priceincross</f>
        <v/>
      </c>
      <c r="AA491" s="13" t="str">
        <f ca="1">priceoutcross</f>
        <v/>
      </c>
      <c r="AB491" s="13" t="str">
        <f t="shared" ca="1" si="152"/>
        <v/>
      </c>
      <c r="AC491" s="13" t="str">
        <f t="shared" ca="1" si="161"/>
        <v/>
      </c>
      <c r="AD491" s="13" t="str">
        <f t="shared" ca="1" si="162"/>
        <v/>
      </c>
      <c r="AE491" s="13">
        <f t="shared" ca="1" si="163"/>
        <v>0.90089715826225325</v>
      </c>
      <c r="AG491" s="32">
        <f ca="1">IF(ROW(data!B491)&gt;fib+1,MIN(OFFSET(data!B491,0,0,-fib,1)),"")</f>
        <v>6.58</v>
      </c>
      <c r="AH491" s="32">
        <f ca="1">IF(ROW(data!B491)&gt;fib+1,MAX(OFFSET(data!B491,0,0,-fib,1)),"")</f>
        <v>9.77</v>
      </c>
      <c r="AI491" s="32">
        <f t="shared" ca="1" si="153"/>
        <v>3.1899999999999995</v>
      </c>
      <c r="AJ491" s="31">
        <f t="shared" ca="1" si="154"/>
        <v>7.33284</v>
      </c>
      <c r="AK491" s="31">
        <f t="shared" ca="1" si="155"/>
        <v>7.7985799999999994</v>
      </c>
      <c r="AL491" s="31">
        <f t="shared" ca="1" si="156"/>
        <v>8.1750000000000007</v>
      </c>
      <c r="AM491" s="31">
        <f t="shared" ca="1" si="157"/>
        <v>8.5514200000000002</v>
      </c>
      <c r="AO491" s="32">
        <f t="shared" ca="1" si="164"/>
        <v>0</v>
      </c>
      <c r="AP491" s="32">
        <f t="shared" ca="1" si="165"/>
        <v>0.21475895298823811</v>
      </c>
      <c r="AQ491" s="32">
        <f t="shared" ca="1" si="166"/>
        <v>0</v>
      </c>
      <c r="AR491" s="32">
        <f t="shared" ca="1" si="167"/>
        <v>0.11000461132423478</v>
      </c>
    </row>
    <row r="492" spans="1:44">
      <c r="A492" s="10">
        <v>37609</v>
      </c>
      <c r="B492" s="11">
        <f ca="1">IF(ROW(data!B492)&gt;singleSMA,AVERAGE(OFFSET(data!B492,0,0,-singleSMA,1)),"")</f>
        <v>7.9028</v>
      </c>
      <c r="C492" s="11" t="str">
        <f ca="1">IF(ROW(data!B490)&gt;singleSMA+2,IF(SIGN(data!B491-indicators!B491)&lt;&gt;SIGN(data!B490-indicators!B490),IF(SIGN(data!B491-indicators!B491)&gt;0,"BUY","SELL"),""),"")</f>
        <v/>
      </c>
      <c r="D492" s="11">
        <f ca="1">IF(ROW(data!B492)&gt;fastSMA,AVERAGE(OFFSET(data!B492,0,0,-fastSMA,1)),"")</f>
        <v>7.0110000000000001</v>
      </c>
      <c r="E492" s="11">
        <f ca="1">IF(ROW(data!B492)&gt;slowSMA,AVERAGE(OFFSET(data!B492,0,0,-slowSMA,1)),"")</f>
        <v>7.9028</v>
      </c>
      <c r="F492" s="11" t="str">
        <f ca="1">IF(ROW(data!B492)&gt;MAX(fastSMA,slowSMA)+2,IF(SIGN(D491-E491)&lt;&gt;SIGN(D490-E490),IF(SIGN(D491-E491)&gt;0,"BUY","SELL"),""),"")</f>
        <v/>
      </c>
      <c r="G492" s="11"/>
      <c r="H492" s="11">
        <f>(data!B492/data!B491)-1</f>
        <v>-2.5459688826025562E-2</v>
      </c>
      <c r="I492" s="11">
        <f t="shared" si="147"/>
        <v>0</v>
      </c>
      <c r="J492" s="11">
        <f t="shared" si="148"/>
        <v>2.5459688826025562E-2</v>
      </c>
      <c r="K492" s="11">
        <f ca="1">IF(ROW(data!B492)&gt;rsi+1,100-100/(1+AVERAGE(OFFSET(I492,0,0,-rsi,1))/AVERAGE(OFFSET(J492,0,0,-rsi,1))),"")</f>
        <v>38.242120779166541</v>
      </c>
      <c r="L492" s="11"/>
      <c r="M492" s="11">
        <f t="shared" si="149"/>
        <v>0.97454031117397444</v>
      </c>
      <c r="N492" s="11">
        <f t="shared" ca="1" si="150"/>
        <v>0.93869209809264298</v>
      </c>
      <c r="S492" s="13" t="str">
        <f ca="1">pricein</f>
        <v/>
      </c>
      <c r="T492" s="13" t="str">
        <f ca="1">priceout</f>
        <v/>
      </c>
      <c r="U492" s="16" t="str">
        <f t="shared" ca="1" si="151"/>
        <v/>
      </c>
      <c r="V492" s="16" t="str">
        <f t="shared" ca="1" si="158"/>
        <v/>
      </c>
      <c r="W492" s="16" t="str">
        <f t="shared" ca="1" si="159"/>
        <v/>
      </c>
      <c r="X492" s="16">
        <f t="shared" ca="1" si="160"/>
        <v>0.82320858598329871</v>
      </c>
      <c r="Y492" s="16"/>
      <c r="Z492" s="13" t="str">
        <f ca="1">priceincross</f>
        <v/>
      </c>
      <c r="AA492" s="13" t="str">
        <f ca="1">priceoutcross</f>
        <v/>
      </c>
      <c r="AB492" s="13" t="str">
        <f t="shared" ca="1" si="152"/>
        <v/>
      </c>
      <c r="AC492" s="13" t="str">
        <f t="shared" ca="1" si="161"/>
        <v/>
      </c>
      <c r="AD492" s="13" t="str">
        <f t="shared" ca="1" si="162"/>
        <v/>
      </c>
      <c r="AE492" s="13">
        <f t="shared" ca="1" si="163"/>
        <v>0.90089715826225325</v>
      </c>
      <c r="AG492" s="32">
        <f ca="1">IF(ROW(data!B492)&gt;fib+1,MIN(OFFSET(data!B492,0,0,-fib,1)),"")</f>
        <v>6.58</v>
      </c>
      <c r="AH492" s="32">
        <f ca="1">IF(ROW(data!B492)&gt;fib+1,MAX(OFFSET(data!B492,0,0,-fib,1)),"")</f>
        <v>9.77</v>
      </c>
      <c r="AI492" s="32">
        <f t="shared" ca="1" si="153"/>
        <v>3.1899999999999995</v>
      </c>
      <c r="AJ492" s="31">
        <f t="shared" ca="1" si="154"/>
        <v>7.33284</v>
      </c>
      <c r="AK492" s="31">
        <f t="shared" ca="1" si="155"/>
        <v>7.7985799999999994</v>
      </c>
      <c r="AL492" s="31">
        <f t="shared" ca="1" si="156"/>
        <v>8.1750000000000007</v>
      </c>
      <c r="AM492" s="31">
        <f t="shared" ca="1" si="157"/>
        <v>8.5514200000000002</v>
      </c>
      <c r="AO492" s="32">
        <f t="shared" ca="1" si="164"/>
        <v>0</v>
      </c>
      <c r="AP492" s="32">
        <f t="shared" ca="1" si="165"/>
        <v>0.21475895298823811</v>
      </c>
      <c r="AQ492" s="32">
        <f t="shared" ca="1" si="166"/>
        <v>0</v>
      </c>
      <c r="AR492" s="32">
        <f t="shared" ca="1" si="167"/>
        <v>0.11000461132423478</v>
      </c>
    </row>
    <row r="493" spans="1:44">
      <c r="A493" s="10">
        <v>37610</v>
      </c>
      <c r="B493" s="11">
        <f ca="1">IF(ROW(data!B493)&gt;singleSMA,AVERAGE(OFFSET(data!B493,0,0,-singleSMA,1)),"")</f>
        <v>7.8788999999999998</v>
      </c>
      <c r="C493" s="11" t="str">
        <f ca="1">IF(ROW(data!B491)&gt;singleSMA+2,IF(SIGN(data!B492-indicators!B492)&lt;&gt;SIGN(data!B491-indicators!B491),IF(SIGN(data!B492-indicators!B492)&gt;0,"BUY","SELL"),""),"")</f>
        <v/>
      </c>
      <c r="D493" s="11">
        <f ca="1">IF(ROW(data!B493)&gt;fastSMA,AVERAGE(OFFSET(data!B493,0,0,-fastSMA,1)),"")</f>
        <v>6.9930000000000003</v>
      </c>
      <c r="E493" s="11">
        <f ca="1">IF(ROW(data!B493)&gt;slowSMA,AVERAGE(OFFSET(data!B493,0,0,-slowSMA,1)),"")</f>
        <v>7.8788999999999998</v>
      </c>
      <c r="F493" s="11" t="str">
        <f ca="1">IF(ROW(data!B493)&gt;MAX(fastSMA,slowSMA)+2,IF(SIGN(D492-E492)&lt;&gt;SIGN(D491-E491),IF(SIGN(D492-E492)&gt;0,"BUY","SELL"),""),"")</f>
        <v/>
      </c>
      <c r="G493" s="11"/>
      <c r="H493" s="11">
        <f>(data!B493/data!B492)-1</f>
        <v>-8.7082728592161596E-3</v>
      </c>
      <c r="I493" s="11">
        <f t="shared" si="147"/>
        <v>0</v>
      </c>
      <c r="J493" s="11">
        <f t="shared" si="148"/>
        <v>8.7082728592161596E-3</v>
      </c>
      <c r="K493" s="11">
        <f ca="1">IF(ROW(data!B493)&gt;rsi+1,100-100/(1+AVERAGE(OFFSET(I493,0,0,-rsi,1))/AVERAGE(OFFSET(J493,0,0,-rsi,1))),"")</f>
        <v>40.056773936439683</v>
      </c>
      <c r="L493" s="11"/>
      <c r="M493" s="11">
        <f t="shared" si="149"/>
        <v>0.99129172714078384</v>
      </c>
      <c r="N493" s="11">
        <f t="shared" ca="1" si="150"/>
        <v>0.94993045897079276</v>
      </c>
      <c r="S493" s="13" t="str">
        <f ca="1">pricein</f>
        <v/>
      </c>
      <c r="T493" s="13" t="str">
        <f ca="1">priceout</f>
        <v/>
      </c>
      <c r="U493" s="16" t="str">
        <f t="shared" ca="1" si="151"/>
        <v/>
      </c>
      <c r="V493" s="16" t="str">
        <f t="shared" ca="1" si="158"/>
        <v/>
      </c>
      <c r="W493" s="16" t="str">
        <f t="shared" ca="1" si="159"/>
        <v/>
      </c>
      <c r="X493" s="16">
        <f t="shared" ca="1" si="160"/>
        <v>0.82320858598329871</v>
      </c>
      <c r="Y493" s="16"/>
      <c r="Z493" s="13" t="str">
        <f ca="1">priceincross</f>
        <v/>
      </c>
      <c r="AA493" s="13" t="str">
        <f ca="1">priceoutcross</f>
        <v/>
      </c>
      <c r="AB493" s="13" t="str">
        <f t="shared" ca="1" si="152"/>
        <v/>
      </c>
      <c r="AC493" s="13" t="str">
        <f t="shared" ca="1" si="161"/>
        <v/>
      </c>
      <c r="AD493" s="13" t="str">
        <f t="shared" ca="1" si="162"/>
        <v/>
      </c>
      <c r="AE493" s="13">
        <f t="shared" ca="1" si="163"/>
        <v>0.90089715826225325</v>
      </c>
      <c r="AG493" s="32">
        <f ca="1">IF(ROW(data!B493)&gt;fib+1,MIN(OFFSET(data!B493,0,0,-fib,1)),"")</f>
        <v>6.58</v>
      </c>
      <c r="AH493" s="32">
        <f ca="1">IF(ROW(data!B493)&gt;fib+1,MAX(OFFSET(data!B493,0,0,-fib,1)),"")</f>
        <v>9.77</v>
      </c>
      <c r="AI493" s="32">
        <f t="shared" ca="1" si="153"/>
        <v>3.1899999999999995</v>
      </c>
      <c r="AJ493" s="31">
        <f t="shared" ca="1" si="154"/>
        <v>7.33284</v>
      </c>
      <c r="AK493" s="31">
        <f t="shared" ca="1" si="155"/>
        <v>7.7985799999999994</v>
      </c>
      <c r="AL493" s="31">
        <f t="shared" ca="1" si="156"/>
        <v>8.1750000000000007</v>
      </c>
      <c r="AM493" s="31">
        <f t="shared" ca="1" si="157"/>
        <v>8.5514200000000002</v>
      </c>
      <c r="AO493" s="32">
        <f t="shared" ca="1" si="164"/>
        <v>0</v>
      </c>
      <c r="AP493" s="32">
        <f t="shared" ca="1" si="165"/>
        <v>0.21475895298823811</v>
      </c>
      <c r="AQ493" s="32">
        <f t="shared" ca="1" si="166"/>
        <v>0</v>
      </c>
      <c r="AR493" s="32">
        <f t="shared" ca="1" si="167"/>
        <v>0.11000461132423478</v>
      </c>
    </row>
    <row r="494" spans="1:44">
      <c r="A494" s="10">
        <v>37613</v>
      </c>
      <c r="B494" s="11">
        <f ca="1">IF(ROW(data!B494)&gt;singleSMA,AVERAGE(OFFSET(data!B494,0,0,-singleSMA,1)),"")</f>
        <v>7.8552</v>
      </c>
      <c r="C494" s="11" t="str">
        <f ca="1">IF(ROW(data!B492)&gt;singleSMA+2,IF(SIGN(data!B493-indicators!B493)&lt;&gt;SIGN(data!B492-indicators!B492),IF(SIGN(data!B493-indicators!B493)&gt;0,"BUY","SELL"),""),"")</f>
        <v/>
      </c>
      <c r="D494" s="11">
        <f ca="1">IF(ROW(data!B494)&gt;fastSMA,AVERAGE(OFFSET(data!B494,0,0,-fastSMA,1)),"")</f>
        <v>6.9640000000000004</v>
      </c>
      <c r="E494" s="11">
        <f ca="1">IF(ROW(data!B494)&gt;slowSMA,AVERAGE(OFFSET(data!B494,0,0,-slowSMA,1)),"")</f>
        <v>7.8552</v>
      </c>
      <c r="F494" s="11" t="str">
        <f ca="1">IF(ROW(data!B494)&gt;MAX(fastSMA,slowSMA)+2,IF(SIGN(D493-E493)&lt;&gt;SIGN(D492-E492),IF(SIGN(D493-E493)&gt;0,"BUY","SELL"),""),"")</f>
        <v/>
      </c>
      <c r="G494" s="11"/>
      <c r="H494" s="11">
        <f>(data!B494/data!B493)-1</f>
        <v>-5.8565153733528552E-3</v>
      </c>
      <c r="I494" s="11">
        <f t="shared" si="147"/>
        <v>0</v>
      </c>
      <c r="J494" s="11">
        <f t="shared" si="148"/>
        <v>5.8565153733528552E-3</v>
      </c>
      <c r="K494" s="11">
        <f ca="1">IF(ROW(data!B494)&gt;rsi+1,100-100/(1+AVERAGE(OFFSET(I494,0,0,-rsi,1))/AVERAGE(OFFSET(J494,0,0,-rsi,1))),"")</f>
        <v>32.445056835984815</v>
      </c>
      <c r="L494" s="11"/>
      <c r="M494" s="11">
        <f t="shared" si="149"/>
        <v>0.99414348462664714</v>
      </c>
      <c r="N494" s="11">
        <f t="shared" ca="1" si="150"/>
        <v>0.92130257801899595</v>
      </c>
      <c r="S494" s="13" t="str">
        <f ca="1">pricein</f>
        <v/>
      </c>
      <c r="T494" s="13" t="str">
        <f ca="1">priceout</f>
        <v/>
      </c>
      <c r="U494" s="16" t="str">
        <f t="shared" ca="1" si="151"/>
        <v/>
      </c>
      <c r="V494" s="16" t="str">
        <f t="shared" ca="1" si="158"/>
        <v/>
      </c>
      <c r="W494" s="16" t="str">
        <f t="shared" ca="1" si="159"/>
        <v/>
      </c>
      <c r="X494" s="16">
        <f t="shared" ca="1" si="160"/>
        <v>0.82320858598329871</v>
      </c>
      <c r="Y494" s="16"/>
      <c r="Z494" s="13" t="str">
        <f ca="1">priceincross</f>
        <v/>
      </c>
      <c r="AA494" s="13" t="str">
        <f ca="1">priceoutcross</f>
        <v/>
      </c>
      <c r="AB494" s="13" t="str">
        <f t="shared" ca="1" si="152"/>
        <v/>
      </c>
      <c r="AC494" s="13" t="str">
        <f t="shared" ca="1" si="161"/>
        <v/>
      </c>
      <c r="AD494" s="13" t="str">
        <f t="shared" ca="1" si="162"/>
        <v/>
      </c>
      <c r="AE494" s="13">
        <f t="shared" ca="1" si="163"/>
        <v>0.90089715826225325</v>
      </c>
      <c r="AG494" s="32">
        <f ca="1">IF(ROW(data!B494)&gt;fib+1,MIN(OFFSET(data!B494,0,0,-fib,1)),"")</f>
        <v>6.58</v>
      </c>
      <c r="AH494" s="32">
        <f ca="1">IF(ROW(data!B494)&gt;fib+1,MAX(OFFSET(data!B494,0,0,-fib,1)),"")</f>
        <v>9.77</v>
      </c>
      <c r="AI494" s="32">
        <f t="shared" ca="1" si="153"/>
        <v>3.1899999999999995</v>
      </c>
      <c r="AJ494" s="31">
        <f t="shared" ca="1" si="154"/>
        <v>7.33284</v>
      </c>
      <c r="AK494" s="31">
        <f t="shared" ca="1" si="155"/>
        <v>7.7985799999999994</v>
      </c>
      <c r="AL494" s="31">
        <f t="shared" ca="1" si="156"/>
        <v>8.1750000000000007</v>
      </c>
      <c r="AM494" s="31">
        <f t="shared" ca="1" si="157"/>
        <v>8.5514200000000002</v>
      </c>
      <c r="AO494" s="32">
        <f t="shared" ca="1" si="164"/>
        <v>0</v>
      </c>
      <c r="AP494" s="32">
        <f t="shared" ca="1" si="165"/>
        <v>0.21475895298823811</v>
      </c>
      <c r="AQ494" s="32">
        <f t="shared" ca="1" si="166"/>
        <v>0</v>
      </c>
      <c r="AR494" s="32">
        <f t="shared" ca="1" si="167"/>
        <v>0.11000461132423478</v>
      </c>
    </row>
    <row r="495" spans="1:44">
      <c r="A495" s="10">
        <v>37614</v>
      </c>
      <c r="B495" s="11">
        <f ca="1">IF(ROW(data!B495)&gt;singleSMA,AVERAGE(OFFSET(data!B495,0,0,-singleSMA,1)),"")</f>
        <v>7.8312999999999997</v>
      </c>
      <c r="C495" s="11" t="str">
        <f ca="1">IF(ROW(data!B493)&gt;singleSMA+2,IF(SIGN(data!B494-indicators!B494)&lt;&gt;SIGN(data!B493-indicators!B493),IF(SIGN(data!B494-indicators!B494)&gt;0,"BUY","SELL"),""),"")</f>
        <v/>
      </c>
      <c r="D495" s="11">
        <f ca="1">IF(ROW(data!B495)&gt;fastSMA,AVERAGE(OFFSET(data!B495,0,0,-fastSMA,1)),"")</f>
        <v>6.9350000000000005</v>
      </c>
      <c r="E495" s="11">
        <f ca="1">IF(ROW(data!B495)&gt;slowSMA,AVERAGE(OFFSET(data!B495,0,0,-slowSMA,1)),"")</f>
        <v>7.8312999999999997</v>
      </c>
      <c r="F495" s="11" t="str">
        <f ca="1">IF(ROW(data!B495)&gt;MAX(fastSMA,slowSMA)+2,IF(SIGN(D494-E494)&lt;&gt;SIGN(D493-E493),IF(SIGN(D494-E494)&gt;0,"BUY","SELL"),""),"")</f>
        <v/>
      </c>
      <c r="G495" s="11"/>
      <c r="H495" s="11">
        <f>(data!B495/data!B494)-1</f>
        <v>-1.178203240058906E-2</v>
      </c>
      <c r="I495" s="11">
        <f t="shared" si="147"/>
        <v>0</v>
      </c>
      <c r="J495" s="11">
        <f t="shared" si="148"/>
        <v>1.178203240058906E-2</v>
      </c>
      <c r="K495" s="11">
        <f ca="1">IF(ROW(data!B495)&gt;rsi+1,100-100/(1+AVERAGE(OFFSET(I495,0,0,-rsi,1))/AVERAGE(OFFSET(J495,0,0,-rsi,1))),"")</f>
        <v>32.313629701038963</v>
      </c>
      <c r="L495" s="11"/>
      <c r="M495" s="11">
        <f t="shared" si="149"/>
        <v>0.98821796759941094</v>
      </c>
      <c r="N495" s="11">
        <f t="shared" ca="1" si="150"/>
        <v>0.92043895747599469</v>
      </c>
      <c r="S495" s="13" t="str">
        <f ca="1">pricein</f>
        <v/>
      </c>
      <c r="T495" s="13" t="str">
        <f ca="1">priceout</f>
        <v/>
      </c>
      <c r="U495" s="16" t="str">
        <f t="shared" ca="1" si="151"/>
        <v/>
      </c>
      <c r="V495" s="16" t="str">
        <f t="shared" ca="1" si="158"/>
        <v/>
      </c>
      <c r="W495" s="16" t="str">
        <f t="shared" ca="1" si="159"/>
        <v/>
      </c>
      <c r="X495" s="16">
        <f t="shared" ca="1" si="160"/>
        <v>0.82320858598329871</v>
      </c>
      <c r="Y495" s="16"/>
      <c r="Z495" s="13" t="str">
        <f ca="1">priceincross</f>
        <v/>
      </c>
      <c r="AA495" s="13" t="str">
        <f ca="1">priceoutcross</f>
        <v/>
      </c>
      <c r="AB495" s="13" t="str">
        <f t="shared" ca="1" si="152"/>
        <v/>
      </c>
      <c r="AC495" s="13" t="str">
        <f t="shared" ca="1" si="161"/>
        <v/>
      </c>
      <c r="AD495" s="13" t="str">
        <f t="shared" ca="1" si="162"/>
        <v/>
      </c>
      <c r="AE495" s="13">
        <f t="shared" ca="1" si="163"/>
        <v>0.90089715826225325</v>
      </c>
      <c r="AG495" s="32">
        <f ca="1">IF(ROW(data!B495)&gt;fib+1,MIN(OFFSET(data!B495,0,0,-fib,1)),"")</f>
        <v>6.58</v>
      </c>
      <c r="AH495" s="32">
        <f ca="1">IF(ROW(data!B495)&gt;fib+1,MAX(OFFSET(data!B495,0,0,-fib,1)),"")</f>
        <v>9.77</v>
      </c>
      <c r="AI495" s="32">
        <f t="shared" ca="1" si="153"/>
        <v>3.1899999999999995</v>
      </c>
      <c r="AJ495" s="31">
        <f t="shared" ca="1" si="154"/>
        <v>7.33284</v>
      </c>
      <c r="AK495" s="31">
        <f t="shared" ca="1" si="155"/>
        <v>7.7985799999999994</v>
      </c>
      <c r="AL495" s="31">
        <f t="shared" ca="1" si="156"/>
        <v>8.1750000000000007</v>
      </c>
      <c r="AM495" s="31">
        <f t="shared" ca="1" si="157"/>
        <v>8.5514200000000002</v>
      </c>
      <c r="AO495" s="32">
        <f t="shared" ca="1" si="164"/>
        <v>0</v>
      </c>
      <c r="AP495" s="32">
        <f t="shared" ca="1" si="165"/>
        <v>0.21475895298823811</v>
      </c>
      <c r="AQ495" s="32">
        <f t="shared" ca="1" si="166"/>
        <v>0</v>
      </c>
      <c r="AR495" s="32">
        <f t="shared" ca="1" si="167"/>
        <v>0.11000461132423478</v>
      </c>
    </row>
    <row r="496" spans="1:44">
      <c r="A496" s="10">
        <v>37617</v>
      </c>
      <c r="B496" s="11">
        <f ca="1">IF(ROW(data!B496)&gt;singleSMA,AVERAGE(OFFSET(data!B496,0,0,-singleSMA,1)),"")</f>
        <v>7.8092000000000006</v>
      </c>
      <c r="C496" s="11" t="str">
        <f ca="1">IF(ROW(data!B494)&gt;singleSMA+2,IF(SIGN(data!B495-indicators!B495)&lt;&gt;SIGN(data!B494-indicators!B494),IF(SIGN(data!B495-indicators!B495)&gt;0,"BUY","SELL"),""),"")</f>
        <v/>
      </c>
      <c r="D496" s="11">
        <f ca="1">IF(ROW(data!B496)&gt;fastSMA,AVERAGE(OFFSET(data!B496,0,0,-fastSMA,1)),"")</f>
        <v>6.9120000000000008</v>
      </c>
      <c r="E496" s="11">
        <f ca="1">IF(ROW(data!B496)&gt;slowSMA,AVERAGE(OFFSET(data!B496,0,0,-slowSMA,1)),"")</f>
        <v>7.8092000000000006</v>
      </c>
      <c r="F496" s="11" t="str">
        <f ca="1">IF(ROW(data!B496)&gt;MAX(fastSMA,slowSMA)+2,IF(SIGN(D495-E495)&lt;&gt;SIGN(D494-E494),IF(SIGN(D495-E495)&gt;0,"BUY","SELL"),""),"")</f>
        <v/>
      </c>
      <c r="G496" s="11"/>
      <c r="H496" s="11">
        <f>(data!B496/data!B495)-1</f>
        <v>-2.9806259314455463E-3</v>
      </c>
      <c r="I496" s="11">
        <f t="shared" si="147"/>
        <v>0</v>
      </c>
      <c r="J496" s="11">
        <f t="shared" si="148"/>
        <v>2.9806259314455463E-3</v>
      </c>
      <c r="K496" s="11">
        <f ca="1">IF(ROW(data!B496)&gt;rsi+1,100-100/(1+AVERAGE(OFFSET(I496,0,0,-rsi,1))/AVERAGE(OFFSET(J496,0,0,-rsi,1))),"")</f>
        <v>34.778647639531783</v>
      </c>
      <c r="L496" s="11"/>
      <c r="M496" s="11">
        <f t="shared" si="149"/>
        <v>0.99701937406855445</v>
      </c>
      <c r="N496" s="11">
        <f t="shared" ca="1" si="150"/>
        <v>0.93566433566433593</v>
      </c>
      <c r="S496" s="13" t="str">
        <f ca="1">pricein</f>
        <v/>
      </c>
      <c r="T496" s="13" t="str">
        <f ca="1">priceout</f>
        <v/>
      </c>
      <c r="U496" s="16" t="str">
        <f t="shared" ca="1" si="151"/>
        <v/>
      </c>
      <c r="V496" s="16" t="str">
        <f t="shared" ca="1" si="158"/>
        <v/>
      </c>
      <c r="W496" s="16" t="str">
        <f t="shared" ca="1" si="159"/>
        <v/>
      </c>
      <c r="X496" s="16">
        <f t="shared" ca="1" si="160"/>
        <v>0.82320858598329871</v>
      </c>
      <c r="Y496" s="16"/>
      <c r="Z496" s="13" t="str">
        <f ca="1">priceincross</f>
        <v/>
      </c>
      <c r="AA496" s="13" t="str">
        <f ca="1">priceoutcross</f>
        <v/>
      </c>
      <c r="AB496" s="13" t="str">
        <f t="shared" ca="1" si="152"/>
        <v/>
      </c>
      <c r="AC496" s="13" t="str">
        <f t="shared" ca="1" si="161"/>
        <v/>
      </c>
      <c r="AD496" s="13" t="str">
        <f t="shared" ca="1" si="162"/>
        <v/>
      </c>
      <c r="AE496" s="13">
        <f t="shared" ca="1" si="163"/>
        <v>0.90089715826225325</v>
      </c>
      <c r="AG496" s="32">
        <f ca="1">IF(ROW(data!B496)&gt;fib+1,MIN(OFFSET(data!B496,0,0,-fib,1)),"")</f>
        <v>6.58</v>
      </c>
      <c r="AH496" s="32">
        <f ca="1">IF(ROW(data!B496)&gt;fib+1,MAX(OFFSET(data!B496,0,0,-fib,1)),"")</f>
        <v>9.77</v>
      </c>
      <c r="AI496" s="32">
        <f t="shared" ca="1" si="153"/>
        <v>3.1899999999999995</v>
      </c>
      <c r="AJ496" s="31">
        <f t="shared" ca="1" si="154"/>
        <v>7.33284</v>
      </c>
      <c r="AK496" s="31">
        <f t="shared" ca="1" si="155"/>
        <v>7.7985799999999994</v>
      </c>
      <c r="AL496" s="31">
        <f t="shared" ca="1" si="156"/>
        <v>8.1750000000000007</v>
      </c>
      <c r="AM496" s="31">
        <f t="shared" ca="1" si="157"/>
        <v>8.5514200000000002</v>
      </c>
      <c r="AO496" s="32">
        <f t="shared" ca="1" si="164"/>
        <v>0</v>
      </c>
      <c r="AP496" s="32">
        <f t="shared" ca="1" si="165"/>
        <v>0.21475895298823811</v>
      </c>
      <c r="AQ496" s="32">
        <f t="shared" ca="1" si="166"/>
        <v>0</v>
      </c>
      <c r="AR496" s="32">
        <f t="shared" ca="1" si="167"/>
        <v>0.11000461132423478</v>
      </c>
    </row>
    <row r="497" spans="1:44">
      <c r="A497" s="10">
        <v>37620</v>
      </c>
      <c r="B497" s="11">
        <f ca="1">IF(ROW(data!B497)&gt;singleSMA,AVERAGE(OFFSET(data!B497,0,0,-singleSMA,1)),"")</f>
        <v>7.7866999999999997</v>
      </c>
      <c r="C497" s="11" t="str">
        <f ca="1">IF(ROW(data!B495)&gt;singleSMA+2,IF(SIGN(data!B496-indicators!B496)&lt;&gt;SIGN(data!B495-indicators!B495),IF(SIGN(data!B496-indicators!B496)&gt;0,"BUY","SELL"),""),"")</f>
        <v/>
      </c>
      <c r="D497" s="11">
        <f ca="1">IF(ROW(data!B497)&gt;fastSMA,AVERAGE(OFFSET(data!B497,0,0,-fastSMA,1)),"")</f>
        <v>6.8899999999999988</v>
      </c>
      <c r="E497" s="11">
        <f ca="1">IF(ROW(data!B497)&gt;slowSMA,AVERAGE(OFFSET(data!B497,0,0,-slowSMA,1)),"")</f>
        <v>7.7866999999999997</v>
      </c>
      <c r="F497" s="11" t="str">
        <f ca="1">IF(ROW(data!B497)&gt;MAX(fastSMA,slowSMA)+2,IF(SIGN(D496-E496)&lt;&gt;SIGN(D495-E495),IF(SIGN(D496-E496)&gt;0,"BUY","SELL"),""),"")</f>
        <v/>
      </c>
      <c r="G497" s="11"/>
      <c r="H497" s="11">
        <f>(data!B497/data!B496)-1</f>
        <v>-8.9686098654708779E-3</v>
      </c>
      <c r="I497" s="11">
        <f t="shared" si="147"/>
        <v>0</v>
      </c>
      <c r="J497" s="11">
        <f t="shared" si="148"/>
        <v>8.9686098654708779E-3</v>
      </c>
      <c r="K497" s="11">
        <f ca="1">IF(ROW(data!B497)&gt;rsi+1,100-100/(1+AVERAGE(OFFSET(I497,0,0,-rsi,1))/AVERAGE(OFFSET(J497,0,0,-rsi,1))),"")</f>
        <v>35.145545667321585</v>
      </c>
      <c r="L497" s="11"/>
      <c r="M497" s="11">
        <f t="shared" si="149"/>
        <v>0.99103139013452912</v>
      </c>
      <c r="N497" s="11">
        <f t="shared" ca="1" si="150"/>
        <v>0.93776520509193795</v>
      </c>
      <c r="S497" s="13" t="str">
        <f ca="1">pricein</f>
        <v/>
      </c>
      <c r="T497" s="13" t="str">
        <f ca="1">priceout</f>
        <v/>
      </c>
      <c r="U497" s="16" t="str">
        <f t="shared" ca="1" si="151"/>
        <v/>
      </c>
      <c r="V497" s="16" t="str">
        <f t="shared" ca="1" si="158"/>
        <v/>
      </c>
      <c r="W497" s="16" t="str">
        <f t="shared" ca="1" si="159"/>
        <v/>
      </c>
      <c r="X497" s="16">
        <f t="shared" ca="1" si="160"/>
        <v>0.82320858598329871</v>
      </c>
      <c r="Y497" s="16"/>
      <c r="Z497" s="13" t="str">
        <f ca="1">priceincross</f>
        <v/>
      </c>
      <c r="AA497" s="13" t="str">
        <f ca="1">priceoutcross</f>
        <v/>
      </c>
      <c r="AB497" s="13" t="str">
        <f t="shared" ca="1" si="152"/>
        <v/>
      </c>
      <c r="AC497" s="13" t="str">
        <f t="shared" ca="1" si="161"/>
        <v/>
      </c>
      <c r="AD497" s="13" t="str">
        <f t="shared" ca="1" si="162"/>
        <v/>
      </c>
      <c r="AE497" s="13">
        <f t="shared" ca="1" si="163"/>
        <v>0.90089715826225325</v>
      </c>
      <c r="AG497" s="32">
        <f ca="1">IF(ROW(data!B497)&gt;fib+1,MIN(OFFSET(data!B497,0,0,-fib,1)),"")</f>
        <v>6.58</v>
      </c>
      <c r="AH497" s="32">
        <f ca="1">IF(ROW(data!B497)&gt;fib+1,MAX(OFFSET(data!B497,0,0,-fib,1)),"")</f>
        <v>9.77</v>
      </c>
      <c r="AI497" s="32">
        <f t="shared" ca="1" si="153"/>
        <v>3.1899999999999995</v>
      </c>
      <c r="AJ497" s="31">
        <f t="shared" ca="1" si="154"/>
        <v>7.33284</v>
      </c>
      <c r="AK497" s="31">
        <f t="shared" ca="1" si="155"/>
        <v>7.7985799999999994</v>
      </c>
      <c r="AL497" s="31">
        <f t="shared" ca="1" si="156"/>
        <v>8.1750000000000007</v>
      </c>
      <c r="AM497" s="31">
        <f t="shared" ca="1" si="157"/>
        <v>8.5514200000000002</v>
      </c>
      <c r="AO497" s="32">
        <f t="shared" ca="1" si="164"/>
        <v>0</v>
      </c>
      <c r="AP497" s="32">
        <f t="shared" ca="1" si="165"/>
        <v>0.21475895298823811</v>
      </c>
      <c r="AQ497" s="32">
        <f t="shared" ca="1" si="166"/>
        <v>0</v>
      </c>
      <c r="AR497" s="32">
        <f t="shared" ca="1" si="167"/>
        <v>0.11000461132423478</v>
      </c>
    </row>
    <row r="498" spans="1:44">
      <c r="A498" s="10">
        <v>37621</v>
      </c>
      <c r="B498" s="11">
        <f ca="1">IF(ROW(data!B498)&gt;singleSMA,AVERAGE(OFFSET(data!B498,0,0,-singleSMA,1)),"")</f>
        <v>7.7621000000000002</v>
      </c>
      <c r="C498" s="11" t="str">
        <f ca="1">IF(ROW(data!B496)&gt;singleSMA+2,IF(SIGN(data!B497-indicators!B497)&lt;&gt;SIGN(data!B496-indicators!B496),IF(SIGN(data!B497-indicators!B497)&gt;0,"BUY","SELL"),""),"")</f>
        <v/>
      </c>
      <c r="D498" s="11">
        <f ca="1">IF(ROW(data!B498)&gt;fastSMA,AVERAGE(OFFSET(data!B498,0,0,-fastSMA,1)),"")</f>
        <v>6.8764999999999983</v>
      </c>
      <c r="E498" s="11">
        <f ca="1">IF(ROW(data!B498)&gt;slowSMA,AVERAGE(OFFSET(data!B498,0,0,-slowSMA,1)),"")</f>
        <v>7.7621000000000002</v>
      </c>
      <c r="F498" s="11" t="str">
        <f ca="1">IF(ROW(data!B498)&gt;MAX(fastSMA,slowSMA)+2,IF(SIGN(D497-E497)&lt;&gt;SIGN(D496-E496),IF(SIGN(D497-E497)&gt;0,"BUY","SELL"),""),"")</f>
        <v/>
      </c>
      <c r="G498" s="11"/>
      <c r="H498" s="11">
        <f>(data!B498/data!B497)-1</f>
        <v>0</v>
      </c>
      <c r="I498" s="11">
        <f t="shared" si="147"/>
        <v>0</v>
      </c>
      <c r="J498" s="11">
        <f t="shared" si="148"/>
        <v>0</v>
      </c>
      <c r="K498" s="11">
        <f ca="1">IF(ROW(data!B498)&gt;rsi+1,100-100/(1+AVERAGE(OFFSET(I498,0,0,-rsi,1))/AVERAGE(OFFSET(J498,0,0,-rsi,1))),"")</f>
        <v>39.679015442012805</v>
      </c>
      <c r="L498" s="11"/>
      <c r="M498" s="11">
        <f t="shared" si="149"/>
        <v>1</v>
      </c>
      <c r="N498" s="11">
        <f t="shared" ca="1" si="150"/>
        <v>0.96086956521739142</v>
      </c>
      <c r="S498" s="13" t="str">
        <f ca="1">pricein</f>
        <v/>
      </c>
      <c r="T498" s="13" t="str">
        <f ca="1">priceout</f>
        <v/>
      </c>
      <c r="U498" s="16" t="str">
        <f t="shared" ca="1" si="151"/>
        <v/>
      </c>
      <c r="V498" s="16" t="str">
        <f t="shared" ca="1" si="158"/>
        <v/>
      </c>
      <c r="W498" s="16" t="str">
        <f t="shared" ca="1" si="159"/>
        <v/>
      </c>
      <c r="X498" s="16">
        <f t="shared" ca="1" si="160"/>
        <v>0.82320858598329871</v>
      </c>
      <c r="Y498" s="16"/>
      <c r="Z498" s="13" t="str">
        <f ca="1">priceincross</f>
        <v/>
      </c>
      <c r="AA498" s="13" t="str">
        <f ca="1">priceoutcross</f>
        <v/>
      </c>
      <c r="AB498" s="13" t="str">
        <f t="shared" ca="1" si="152"/>
        <v/>
      </c>
      <c r="AC498" s="13" t="str">
        <f t="shared" ca="1" si="161"/>
        <v/>
      </c>
      <c r="AD498" s="13" t="str">
        <f t="shared" ca="1" si="162"/>
        <v/>
      </c>
      <c r="AE498" s="13">
        <f t="shared" ca="1" si="163"/>
        <v>0.90089715826225325</v>
      </c>
      <c r="AG498" s="32">
        <f ca="1">IF(ROW(data!B498)&gt;fib+1,MIN(OFFSET(data!B498,0,0,-fib,1)),"")</f>
        <v>6.58</v>
      </c>
      <c r="AH498" s="32">
        <f ca="1">IF(ROW(data!B498)&gt;fib+1,MAX(OFFSET(data!B498,0,0,-fib,1)),"")</f>
        <v>9.77</v>
      </c>
      <c r="AI498" s="32">
        <f t="shared" ca="1" si="153"/>
        <v>3.1899999999999995</v>
      </c>
      <c r="AJ498" s="31">
        <f t="shared" ca="1" si="154"/>
        <v>7.33284</v>
      </c>
      <c r="AK498" s="31">
        <f t="shared" ca="1" si="155"/>
        <v>7.7985799999999994</v>
      </c>
      <c r="AL498" s="31">
        <f t="shared" ca="1" si="156"/>
        <v>8.1750000000000007</v>
      </c>
      <c r="AM498" s="31">
        <f t="shared" ca="1" si="157"/>
        <v>8.5514200000000002</v>
      </c>
      <c r="AO498" s="32">
        <f t="shared" ca="1" si="164"/>
        <v>0</v>
      </c>
      <c r="AP498" s="32">
        <f t="shared" ca="1" si="165"/>
        <v>0.21475895298823811</v>
      </c>
      <c r="AQ498" s="32">
        <f t="shared" ca="1" si="166"/>
        <v>0</v>
      </c>
      <c r="AR498" s="32">
        <f t="shared" ca="1" si="167"/>
        <v>0.11000461132423478</v>
      </c>
    </row>
    <row r="499" spans="1:44">
      <c r="A499" s="10">
        <v>37623</v>
      </c>
      <c r="B499" s="11">
        <f ca="1">IF(ROW(data!B499)&gt;singleSMA,AVERAGE(OFFSET(data!B499,0,0,-singleSMA,1)),"")</f>
        <v>7.7380000000000004</v>
      </c>
      <c r="C499" s="11" t="str">
        <f ca="1">IF(ROW(data!B497)&gt;singleSMA+2,IF(SIGN(data!B498-indicators!B498)&lt;&gt;SIGN(data!B497-indicators!B497),IF(SIGN(data!B498-indicators!B498)&gt;0,"BUY","SELL"),""),"")</f>
        <v/>
      </c>
      <c r="D499" s="11">
        <f ca="1">IF(ROW(data!B499)&gt;fastSMA,AVERAGE(OFFSET(data!B499,0,0,-fastSMA,1)),"")</f>
        <v>6.8564999999999996</v>
      </c>
      <c r="E499" s="11">
        <f ca="1">IF(ROW(data!B499)&gt;slowSMA,AVERAGE(OFFSET(data!B499,0,0,-slowSMA,1)),"")</f>
        <v>7.7380000000000004</v>
      </c>
      <c r="F499" s="11" t="str">
        <f ca="1">IF(ROW(data!B499)&gt;MAX(fastSMA,slowSMA)+2,IF(SIGN(D498-E498)&lt;&gt;SIGN(D497-E497),IF(SIGN(D498-E498)&gt;0,"BUY","SELL"),""),"")</f>
        <v/>
      </c>
      <c r="G499" s="11"/>
      <c r="H499" s="11">
        <f>(data!B499/data!B498)-1</f>
        <v>1.2066365007541435E-2</v>
      </c>
      <c r="I499" s="11">
        <f t="shared" si="147"/>
        <v>1.2066365007541435E-2</v>
      </c>
      <c r="J499" s="11">
        <f t="shared" si="148"/>
        <v>0</v>
      </c>
      <c r="K499" s="11">
        <f ca="1">IF(ROW(data!B499)&gt;rsi+1,100-100/(1+AVERAGE(OFFSET(I499,0,0,-rsi,1))/AVERAGE(OFFSET(J499,0,0,-rsi,1))),"")</f>
        <v>33.085400963891828</v>
      </c>
      <c r="L499" s="11"/>
      <c r="M499" s="11">
        <f t="shared" si="149"/>
        <v>1.0120663650075414</v>
      </c>
      <c r="N499" s="11">
        <f t="shared" ca="1" si="150"/>
        <v>0.94374120956399465</v>
      </c>
      <c r="S499" s="13" t="str">
        <f ca="1">pricein</f>
        <v/>
      </c>
      <c r="T499" s="13" t="str">
        <f ca="1">priceout</f>
        <v/>
      </c>
      <c r="U499" s="16" t="str">
        <f t="shared" ca="1" si="151"/>
        <v/>
      </c>
      <c r="V499" s="16" t="str">
        <f t="shared" ca="1" si="158"/>
        <v/>
      </c>
      <c r="W499" s="16" t="str">
        <f t="shared" ca="1" si="159"/>
        <v/>
      </c>
      <c r="X499" s="16">
        <f t="shared" ca="1" si="160"/>
        <v>0.82320858598329871</v>
      </c>
      <c r="Y499" s="16"/>
      <c r="Z499" s="13" t="str">
        <f ca="1">priceincross</f>
        <v/>
      </c>
      <c r="AA499" s="13" t="str">
        <f ca="1">priceoutcross</f>
        <v/>
      </c>
      <c r="AB499" s="13" t="str">
        <f t="shared" ca="1" si="152"/>
        <v/>
      </c>
      <c r="AC499" s="13" t="str">
        <f t="shared" ca="1" si="161"/>
        <v/>
      </c>
      <c r="AD499" s="13" t="str">
        <f t="shared" ca="1" si="162"/>
        <v/>
      </c>
      <c r="AE499" s="13">
        <f t="shared" ca="1" si="163"/>
        <v>0.90089715826225325</v>
      </c>
      <c r="AG499" s="32">
        <f ca="1">IF(ROW(data!B499)&gt;fib+1,MIN(OFFSET(data!B499,0,0,-fib,1)),"")</f>
        <v>6.58</v>
      </c>
      <c r="AH499" s="32">
        <f ca="1">IF(ROW(data!B499)&gt;fib+1,MAX(OFFSET(data!B499,0,0,-fib,1)),"")</f>
        <v>9.77</v>
      </c>
      <c r="AI499" s="32">
        <f t="shared" ca="1" si="153"/>
        <v>3.1899999999999995</v>
      </c>
      <c r="AJ499" s="31">
        <f t="shared" ca="1" si="154"/>
        <v>7.33284</v>
      </c>
      <c r="AK499" s="31">
        <f t="shared" ca="1" si="155"/>
        <v>7.7985799999999994</v>
      </c>
      <c r="AL499" s="31">
        <f t="shared" ca="1" si="156"/>
        <v>8.1750000000000007</v>
      </c>
      <c r="AM499" s="31">
        <f t="shared" ca="1" si="157"/>
        <v>8.5514200000000002</v>
      </c>
      <c r="AO499" s="32">
        <f t="shared" ca="1" si="164"/>
        <v>0</v>
      </c>
      <c r="AP499" s="32">
        <f t="shared" ca="1" si="165"/>
        <v>0.21475895298823811</v>
      </c>
      <c r="AQ499" s="32">
        <f t="shared" ca="1" si="166"/>
        <v>0</v>
      </c>
      <c r="AR499" s="32">
        <f t="shared" ca="1" si="167"/>
        <v>0.11000461132423478</v>
      </c>
    </row>
    <row r="500" spans="1:44">
      <c r="A500" s="10">
        <v>37624</v>
      </c>
      <c r="B500" s="11">
        <f ca="1">IF(ROW(data!B500)&gt;singleSMA,AVERAGE(OFFSET(data!B500,0,0,-singleSMA,1)),"")</f>
        <v>7.7147999999999994</v>
      </c>
      <c r="C500" s="11" t="str">
        <f ca="1">IF(ROW(data!B498)&gt;singleSMA+2,IF(SIGN(data!B499-indicators!B499)&lt;&gt;SIGN(data!B498-indicators!B498),IF(SIGN(data!B499-indicators!B499)&gt;0,"BUY","SELL"),""),"")</f>
        <v/>
      </c>
      <c r="D500" s="11">
        <f ca="1">IF(ROW(data!B500)&gt;fastSMA,AVERAGE(OFFSET(data!B500,0,0,-fastSMA,1)),"")</f>
        <v>6.8394999999999992</v>
      </c>
      <c r="E500" s="11">
        <f ca="1">IF(ROW(data!B500)&gt;slowSMA,AVERAGE(OFFSET(data!B500,0,0,-slowSMA,1)),"")</f>
        <v>7.7147999999999994</v>
      </c>
      <c r="F500" s="11" t="str">
        <f ca="1">IF(ROW(data!B500)&gt;MAX(fastSMA,slowSMA)+2,IF(SIGN(D499-E499)&lt;&gt;SIGN(D498-E498),IF(SIGN(D499-E499)&gt;0,"BUY","SELL"),""),"")</f>
        <v/>
      </c>
      <c r="G500" s="11"/>
      <c r="H500" s="11">
        <f>(data!B500/data!B499)-1</f>
        <v>8.941877794336861E-3</v>
      </c>
      <c r="I500" s="11">
        <f t="shared" si="147"/>
        <v>8.941877794336861E-3</v>
      </c>
      <c r="J500" s="11">
        <f t="shared" si="148"/>
        <v>0</v>
      </c>
      <c r="K500" s="11">
        <f ca="1">IF(ROW(data!B500)&gt;rsi+1,100-100/(1+AVERAGE(OFFSET(I500,0,0,-rsi,1))/AVERAGE(OFFSET(J500,0,0,-rsi,1))),"")</f>
        <v>36.466182193133157</v>
      </c>
      <c r="L500" s="11"/>
      <c r="M500" s="11">
        <f t="shared" si="149"/>
        <v>1.0089418777943369</v>
      </c>
      <c r="N500" s="11">
        <f t="shared" ca="1" si="150"/>
        <v>0.95218002812939551</v>
      </c>
      <c r="S500" s="13" t="str">
        <f ca="1">pricein</f>
        <v/>
      </c>
      <c r="T500" s="13" t="str">
        <f ca="1">priceout</f>
        <v/>
      </c>
      <c r="U500" s="16" t="str">
        <f t="shared" ca="1" si="151"/>
        <v/>
      </c>
      <c r="V500" s="16" t="str">
        <f t="shared" ca="1" si="158"/>
        <v/>
      </c>
      <c r="W500" s="16" t="str">
        <f t="shared" ca="1" si="159"/>
        <v/>
      </c>
      <c r="X500" s="16">
        <f t="shared" ca="1" si="160"/>
        <v>0.82320858598329871</v>
      </c>
      <c r="Y500" s="16"/>
      <c r="Z500" s="13" t="str">
        <f ca="1">priceincross</f>
        <v/>
      </c>
      <c r="AA500" s="13" t="str">
        <f ca="1">priceoutcross</f>
        <v/>
      </c>
      <c r="AB500" s="13" t="str">
        <f t="shared" ca="1" si="152"/>
        <v/>
      </c>
      <c r="AC500" s="13" t="str">
        <f t="shared" ca="1" si="161"/>
        <v/>
      </c>
      <c r="AD500" s="13" t="str">
        <f t="shared" ca="1" si="162"/>
        <v/>
      </c>
      <c r="AE500" s="13">
        <f t="shared" ca="1" si="163"/>
        <v>0.90089715826225325</v>
      </c>
      <c r="AG500" s="32">
        <f ca="1">IF(ROW(data!B500)&gt;fib+1,MIN(OFFSET(data!B500,0,0,-fib,1)),"")</f>
        <v>6.58</v>
      </c>
      <c r="AH500" s="32">
        <f ca="1">IF(ROW(data!B500)&gt;fib+1,MAX(OFFSET(data!B500,0,0,-fib,1)),"")</f>
        <v>9.77</v>
      </c>
      <c r="AI500" s="32">
        <f t="shared" ca="1" si="153"/>
        <v>3.1899999999999995</v>
      </c>
      <c r="AJ500" s="31">
        <f t="shared" ca="1" si="154"/>
        <v>7.33284</v>
      </c>
      <c r="AK500" s="31">
        <f t="shared" ca="1" si="155"/>
        <v>7.7985799999999994</v>
      </c>
      <c r="AL500" s="31">
        <f t="shared" ca="1" si="156"/>
        <v>8.1750000000000007</v>
      </c>
      <c r="AM500" s="31">
        <f t="shared" ca="1" si="157"/>
        <v>8.5514200000000002</v>
      </c>
      <c r="AO500" s="32">
        <f t="shared" ca="1" si="164"/>
        <v>0</v>
      </c>
      <c r="AP500" s="32">
        <f t="shared" ca="1" si="165"/>
        <v>0.21475895298823811</v>
      </c>
      <c r="AQ500" s="32">
        <f t="shared" ca="1" si="166"/>
        <v>0</v>
      </c>
      <c r="AR500" s="32">
        <f t="shared" ca="1" si="167"/>
        <v>0.11000461132423478</v>
      </c>
    </row>
    <row r="501" spans="1:44">
      <c r="A501" s="10">
        <v>37628</v>
      </c>
      <c r="B501" s="11">
        <f ca="1">IF(ROW(data!B501)&gt;singleSMA,AVERAGE(OFFSET(data!B501,0,0,-singleSMA,1)),"")</f>
        <v>7.6912000000000003</v>
      </c>
      <c r="C501" s="11" t="str">
        <f ca="1">IF(ROW(data!B499)&gt;singleSMA+2,IF(SIGN(data!B500-indicators!B500)&lt;&gt;SIGN(data!B499-indicators!B499),IF(SIGN(data!B500-indicators!B500)&gt;0,"BUY","SELL"),""),"")</f>
        <v/>
      </c>
      <c r="D501" s="11">
        <f ca="1">IF(ROW(data!B501)&gt;fastSMA,AVERAGE(OFFSET(data!B501,0,0,-fastSMA,1)),"")</f>
        <v>6.8209999999999997</v>
      </c>
      <c r="E501" s="11">
        <f ca="1">IF(ROW(data!B501)&gt;slowSMA,AVERAGE(OFFSET(data!B501,0,0,-slowSMA,1)),"")</f>
        <v>7.6912000000000003</v>
      </c>
      <c r="F501" s="11" t="str">
        <f ca="1">IF(ROW(data!B501)&gt;MAX(fastSMA,slowSMA)+2,IF(SIGN(D500-E500)&lt;&gt;SIGN(D499-E499),IF(SIGN(D500-E500)&gt;0,"BUY","SELL"),""),"")</f>
        <v/>
      </c>
      <c r="G501" s="11"/>
      <c r="H501" s="11">
        <f>(data!B501/data!B500)-1</f>
        <v>-1.6248153618906858E-2</v>
      </c>
      <c r="I501" s="11">
        <f t="shared" si="147"/>
        <v>0</v>
      </c>
      <c r="J501" s="11">
        <f t="shared" si="148"/>
        <v>1.6248153618906858E-2</v>
      </c>
      <c r="K501" s="11">
        <f ca="1">IF(ROW(data!B501)&gt;rsi+1,100-100/(1+AVERAGE(OFFSET(I501,0,0,-rsi,1))/AVERAGE(OFFSET(J501,0,0,-rsi,1))),"")</f>
        <v>35.464975075125551</v>
      </c>
      <c r="L501" s="11"/>
      <c r="M501" s="11">
        <f t="shared" si="149"/>
        <v>0.98375184638109314</v>
      </c>
      <c r="N501" s="11">
        <f t="shared" ca="1" si="150"/>
        <v>0.94736842105263175</v>
      </c>
      <c r="S501" s="13" t="str">
        <f ca="1">pricein</f>
        <v/>
      </c>
      <c r="T501" s="13" t="str">
        <f ca="1">priceout</f>
        <v/>
      </c>
      <c r="U501" s="16" t="str">
        <f t="shared" ca="1" si="151"/>
        <v/>
      </c>
      <c r="V501" s="16" t="str">
        <f t="shared" ca="1" si="158"/>
        <v/>
      </c>
      <c r="W501" s="16" t="str">
        <f t="shared" ca="1" si="159"/>
        <v/>
      </c>
      <c r="X501" s="16">
        <f t="shared" ca="1" si="160"/>
        <v>0.82320858598329871</v>
      </c>
      <c r="Y501" s="16"/>
      <c r="Z501" s="13" t="str">
        <f ca="1">priceincross</f>
        <v/>
      </c>
      <c r="AA501" s="13" t="str">
        <f ca="1">priceoutcross</f>
        <v/>
      </c>
      <c r="AB501" s="13" t="str">
        <f t="shared" ca="1" si="152"/>
        <v/>
      </c>
      <c r="AC501" s="13" t="str">
        <f t="shared" ca="1" si="161"/>
        <v/>
      </c>
      <c r="AD501" s="13" t="str">
        <f t="shared" ca="1" si="162"/>
        <v/>
      </c>
      <c r="AE501" s="13">
        <f t="shared" ca="1" si="163"/>
        <v>0.90089715826225325</v>
      </c>
      <c r="AG501" s="32">
        <f ca="1">IF(ROW(data!B501)&gt;fib+1,MIN(OFFSET(data!B501,0,0,-fib,1)),"")</f>
        <v>6.58</v>
      </c>
      <c r="AH501" s="32">
        <f ca="1">IF(ROW(data!B501)&gt;fib+1,MAX(OFFSET(data!B501,0,0,-fib,1)),"")</f>
        <v>9.77</v>
      </c>
      <c r="AI501" s="32">
        <f t="shared" ca="1" si="153"/>
        <v>3.1899999999999995</v>
      </c>
      <c r="AJ501" s="31">
        <f t="shared" ca="1" si="154"/>
        <v>7.33284</v>
      </c>
      <c r="AK501" s="31">
        <f t="shared" ca="1" si="155"/>
        <v>7.7985799999999994</v>
      </c>
      <c r="AL501" s="31">
        <f t="shared" ca="1" si="156"/>
        <v>8.1750000000000007</v>
      </c>
      <c r="AM501" s="31">
        <f t="shared" ca="1" si="157"/>
        <v>8.5514200000000002</v>
      </c>
      <c r="AO501" s="32">
        <f t="shared" ca="1" si="164"/>
        <v>0</v>
      </c>
      <c r="AP501" s="32">
        <f t="shared" ca="1" si="165"/>
        <v>0.21475895298823811</v>
      </c>
      <c r="AQ501" s="32">
        <f t="shared" ca="1" si="166"/>
        <v>0</v>
      </c>
      <c r="AR501" s="32">
        <f t="shared" ca="1" si="167"/>
        <v>0.11000461132423478</v>
      </c>
    </row>
    <row r="502" spans="1:44">
      <c r="A502" s="10">
        <v>37629</v>
      </c>
      <c r="B502" s="11">
        <f ca="1">IF(ROW(data!B502)&gt;singleSMA,AVERAGE(OFFSET(data!B502,0,0,-singleSMA,1)),"")</f>
        <v>7.6662999999999997</v>
      </c>
      <c r="C502" s="11" t="str">
        <f ca="1">IF(ROW(data!B500)&gt;singleSMA+2,IF(SIGN(data!B501-indicators!B501)&lt;&gt;SIGN(data!B500-indicators!B500),IF(SIGN(data!B501-indicators!B501)&gt;0,"BUY","SELL"),""),"")</f>
        <v/>
      </c>
      <c r="D502" s="11">
        <f ca="1">IF(ROW(data!B502)&gt;fastSMA,AVERAGE(OFFSET(data!B502,0,0,-fastSMA,1)),"")</f>
        <v>6.7979999999999992</v>
      </c>
      <c r="E502" s="11">
        <f ca="1">IF(ROW(data!B502)&gt;slowSMA,AVERAGE(OFFSET(data!B502,0,0,-slowSMA,1)),"")</f>
        <v>7.6662999999999997</v>
      </c>
      <c r="F502" s="11" t="str">
        <f ca="1">IF(ROW(data!B502)&gt;MAX(fastSMA,slowSMA)+2,IF(SIGN(D501-E501)&lt;&gt;SIGN(D500-E500),IF(SIGN(D501-E501)&gt;0,"BUY","SELL"),""),"")</f>
        <v/>
      </c>
      <c r="G502" s="11"/>
      <c r="H502" s="11">
        <f>(data!B502/data!B501)-1</f>
        <v>-2.8528528528528607E-2</v>
      </c>
      <c r="I502" s="11">
        <f t="shared" si="147"/>
        <v>0</v>
      </c>
      <c r="J502" s="11">
        <f t="shared" si="148"/>
        <v>2.8528528528528607E-2</v>
      </c>
      <c r="K502" s="11">
        <f ca="1">IF(ROW(data!B502)&gt;rsi+1,100-100/(1+AVERAGE(OFFSET(I502,0,0,-rsi,1))/AVERAGE(OFFSET(J502,0,0,-rsi,1))),"")</f>
        <v>32.880535148260748</v>
      </c>
      <c r="L502" s="11"/>
      <c r="M502" s="11">
        <f t="shared" si="149"/>
        <v>0.97147147147147139</v>
      </c>
      <c r="N502" s="11">
        <f t="shared" ca="1" si="150"/>
        <v>0.93362193362193358</v>
      </c>
      <c r="S502" s="13" t="str">
        <f ca="1">pricein</f>
        <v/>
      </c>
      <c r="T502" s="13" t="str">
        <f ca="1">priceout</f>
        <v/>
      </c>
      <c r="U502" s="16" t="str">
        <f t="shared" ca="1" si="151"/>
        <v/>
      </c>
      <c r="V502" s="16" t="str">
        <f t="shared" ca="1" si="158"/>
        <v/>
      </c>
      <c r="W502" s="16" t="str">
        <f t="shared" ca="1" si="159"/>
        <v/>
      </c>
      <c r="X502" s="16">
        <f t="shared" ca="1" si="160"/>
        <v>0.82320858598329871</v>
      </c>
      <c r="Y502" s="16"/>
      <c r="Z502" s="13" t="str">
        <f ca="1">priceincross</f>
        <v/>
      </c>
      <c r="AA502" s="13" t="str">
        <f ca="1">priceoutcross</f>
        <v/>
      </c>
      <c r="AB502" s="13" t="str">
        <f t="shared" ca="1" si="152"/>
        <v/>
      </c>
      <c r="AC502" s="13" t="str">
        <f t="shared" ca="1" si="161"/>
        <v/>
      </c>
      <c r="AD502" s="13" t="str">
        <f t="shared" ca="1" si="162"/>
        <v/>
      </c>
      <c r="AE502" s="13">
        <f t="shared" ca="1" si="163"/>
        <v>0.90089715826225325</v>
      </c>
      <c r="AG502" s="32">
        <f ca="1">IF(ROW(data!B502)&gt;fib+1,MIN(OFFSET(data!B502,0,0,-fib,1)),"")</f>
        <v>6.47</v>
      </c>
      <c r="AH502" s="32">
        <f ca="1">IF(ROW(data!B502)&gt;fib+1,MAX(OFFSET(data!B502,0,0,-fib,1)),"")</f>
        <v>9.77</v>
      </c>
      <c r="AI502" s="32">
        <f t="shared" ca="1" si="153"/>
        <v>3.3</v>
      </c>
      <c r="AJ502" s="31">
        <f t="shared" ca="1" si="154"/>
        <v>7.2487999999999992</v>
      </c>
      <c r="AK502" s="31">
        <f t="shared" ca="1" si="155"/>
        <v>7.7305999999999999</v>
      </c>
      <c r="AL502" s="31">
        <f t="shared" ca="1" si="156"/>
        <v>8.1199999999999992</v>
      </c>
      <c r="AM502" s="31">
        <f t="shared" ca="1" si="157"/>
        <v>8.5093999999999994</v>
      </c>
      <c r="AO502" s="32">
        <f t="shared" ca="1" si="164"/>
        <v>0</v>
      </c>
      <c r="AP502" s="32">
        <f t="shared" ca="1" si="165"/>
        <v>0.21475895298823811</v>
      </c>
      <c r="AQ502" s="32">
        <f t="shared" ca="1" si="166"/>
        <v>0</v>
      </c>
      <c r="AR502" s="32">
        <f t="shared" ca="1" si="167"/>
        <v>0.11000461132423478</v>
      </c>
    </row>
    <row r="503" spans="1:44">
      <c r="A503" s="10">
        <v>37630</v>
      </c>
      <c r="B503" s="11">
        <f ca="1">IF(ROW(data!B503)&gt;singleSMA,AVERAGE(OFFSET(data!B503,0,0,-singleSMA,1)),"")</f>
        <v>7.6391000000000009</v>
      </c>
      <c r="C503" s="11" t="str">
        <f ca="1">IF(ROW(data!B501)&gt;singleSMA+2,IF(SIGN(data!B502-indicators!B502)&lt;&gt;SIGN(data!B501-indicators!B501),IF(SIGN(data!B502-indicators!B502)&gt;0,"BUY","SELL"),""),"")</f>
        <v/>
      </c>
      <c r="D503" s="11">
        <f ca="1">IF(ROW(data!B503)&gt;fastSMA,AVERAGE(OFFSET(data!B503,0,0,-fastSMA,1)),"")</f>
        <v>6.7684999999999986</v>
      </c>
      <c r="E503" s="11">
        <f ca="1">IF(ROW(data!B503)&gt;slowSMA,AVERAGE(OFFSET(data!B503,0,0,-slowSMA,1)),"")</f>
        <v>7.6391000000000009</v>
      </c>
      <c r="F503" s="11" t="str">
        <f ca="1">IF(ROW(data!B503)&gt;MAX(fastSMA,slowSMA)+2,IF(SIGN(D502-E502)&lt;&gt;SIGN(D501-E501),IF(SIGN(D502-E502)&gt;0,"BUY","SELL"),""),"")</f>
        <v/>
      </c>
      <c r="G503" s="11"/>
      <c r="H503" s="11">
        <f>(data!B503/data!B502)-1</f>
        <v>-2.4729520865533261E-2</v>
      </c>
      <c r="I503" s="11">
        <f t="shared" si="147"/>
        <v>0</v>
      </c>
      <c r="J503" s="11">
        <f t="shared" si="148"/>
        <v>2.4729520865533261E-2</v>
      </c>
      <c r="K503" s="11">
        <f ca="1">IF(ROW(data!B503)&gt;rsi+1,100-100/(1+AVERAGE(OFFSET(I503,0,0,-rsi,1))/AVERAGE(OFFSET(J503,0,0,-rsi,1))),"")</f>
        <v>29.784876889533976</v>
      </c>
      <c r="L503" s="11"/>
      <c r="M503" s="11">
        <f t="shared" si="149"/>
        <v>0.97527047913446674</v>
      </c>
      <c r="N503" s="11">
        <f t="shared" ca="1" si="150"/>
        <v>0.91449275362318838</v>
      </c>
      <c r="S503" s="13" t="str">
        <f ca="1">pricein</f>
        <v/>
      </c>
      <c r="T503" s="13" t="str">
        <f ca="1">priceout</f>
        <v/>
      </c>
      <c r="U503" s="16" t="str">
        <f t="shared" ca="1" si="151"/>
        <v/>
      </c>
      <c r="V503" s="16" t="str">
        <f t="shared" ca="1" si="158"/>
        <v/>
      </c>
      <c r="W503" s="16" t="str">
        <f t="shared" ca="1" si="159"/>
        <v/>
      </c>
      <c r="X503" s="16">
        <f t="shared" ca="1" si="160"/>
        <v>0.82320858598329871</v>
      </c>
      <c r="Y503" s="16"/>
      <c r="Z503" s="13" t="str">
        <f ca="1">priceincross</f>
        <v/>
      </c>
      <c r="AA503" s="13" t="str">
        <f ca="1">priceoutcross</f>
        <v/>
      </c>
      <c r="AB503" s="13" t="str">
        <f t="shared" ca="1" si="152"/>
        <v/>
      </c>
      <c r="AC503" s="13" t="str">
        <f t="shared" ca="1" si="161"/>
        <v/>
      </c>
      <c r="AD503" s="13" t="str">
        <f t="shared" ca="1" si="162"/>
        <v/>
      </c>
      <c r="AE503" s="13">
        <f t="shared" ca="1" si="163"/>
        <v>0.90089715826225325</v>
      </c>
      <c r="AG503" s="32">
        <f ca="1">IF(ROW(data!B503)&gt;fib+1,MIN(OFFSET(data!B503,0,0,-fib,1)),"")</f>
        <v>6.31</v>
      </c>
      <c r="AH503" s="32">
        <f ca="1">IF(ROW(data!B503)&gt;fib+1,MAX(OFFSET(data!B503,0,0,-fib,1)),"")</f>
        <v>9.77</v>
      </c>
      <c r="AI503" s="32">
        <f t="shared" ca="1" si="153"/>
        <v>3.46</v>
      </c>
      <c r="AJ503" s="31">
        <f t="shared" ca="1" si="154"/>
        <v>7.1265599999999996</v>
      </c>
      <c r="AK503" s="31">
        <f t="shared" ca="1" si="155"/>
        <v>7.6317199999999996</v>
      </c>
      <c r="AL503" s="31">
        <f t="shared" ca="1" si="156"/>
        <v>8.0399999999999991</v>
      </c>
      <c r="AM503" s="31">
        <f t="shared" ca="1" si="157"/>
        <v>8.4482800000000005</v>
      </c>
      <c r="AO503" s="32">
        <f t="shared" ca="1" si="164"/>
        <v>0</v>
      </c>
      <c r="AP503" s="32">
        <f t="shared" ca="1" si="165"/>
        <v>0.21475895298823811</v>
      </c>
      <c r="AQ503" s="32">
        <f t="shared" ca="1" si="166"/>
        <v>0</v>
      </c>
      <c r="AR503" s="32">
        <f t="shared" ca="1" si="167"/>
        <v>0.11000461132423478</v>
      </c>
    </row>
    <row r="504" spans="1:44">
      <c r="A504" s="10">
        <v>37631</v>
      </c>
      <c r="B504" s="11">
        <f ca="1">IF(ROW(data!B504)&gt;singleSMA,AVERAGE(OFFSET(data!B504,0,0,-singleSMA,1)),"")</f>
        <v>7.6095000000000006</v>
      </c>
      <c r="C504" s="11" t="str">
        <f ca="1">IF(ROW(data!B502)&gt;singleSMA+2,IF(SIGN(data!B503-indicators!B503)&lt;&gt;SIGN(data!B502-indicators!B502),IF(SIGN(data!B503-indicators!B503)&gt;0,"BUY","SELL"),""),"")</f>
        <v/>
      </c>
      <c r="D504" s="11">
        <f ca="1">IF(ROW(data!B504)&gt;fastSMA,AVERAGE(OFFSET(data!B504,0,0,-fastSMA,1)),"")</f>
        <v>6.7364999999999977</v>
      </c>
      <c r="E504" s="11">
        <f ca="1">IF(ROW(data!B504)&gt;slowSMA,AVERAGE(OFFSET(data!B504,0,0,-slowSMA,1)),"")</f>
        <v>7.6095000000000006</v>
      </c>
      <c r="F504" s="11" t="str">
        <f ca="1">IF(ROW(data!B504)&gt;MAX(fastSMA,slowSMA)+2,IF(SIGN(D503-E503)&lt;&gt;SIGN(D502-E502),IF(SIGN(D503-E503)&gt;0,"BUY","SELL"),""),"")</f>
        <v/>
      </c>
      <c r="G504" s="11"/>
      <c r="H504" s="11">
        <f>(data!B504/data!B503)-1</f>
        <v>-1.7432646592709933E-2</v>
      </c>
      <c r="I504" s="11">
        <f t="shared" si="147"/>
        <v>0</v>
      </c>
      <c r="J504" s="11">
        <f t="shared" si="148"/>
        <v>1.7432646592709933E-2</v>
      </c>
      <c r="K504" s="11">
        <f ca="1">IF(ROW(data!B504)&gt;rsi+1,100-100/(1+AVERAGE(OFFSET(I504,0,0,-rsi,1))/AVERAGE(OFFSET(J504,0,0,-rsi,1))),"")</f>
        <v>28.630458256813526</v>
      </c>
      <c r="L504" s="11"/>
      <c r="M504" s="11">
        <f t="shared" si="149"/>
        <v>0.98256735340729007</v>
      </c>
      <c r="N504" s="11">
        <f t="shared" ca="1" si="150"/>
        <v>0.90643274853801203</v>
      </c>
      <c r="S504" s="13" t="str">
        <f ca="1">pricein</f>
        <v/>
      </c>
      <c r="T504" s="13" t="str">
        <f ca="1">priceout</f>
        <v/>
      </c>
      <c r="U504" s="16" t="str">
        <f t="shared" ca="1" si="151"/>
        <v/>
      </c>
      <c r="V504" s="16" t="str">
        <f t="shared" ca="1" si="158"/>
        <v/>
      </c>
      <c r="W504" s="16" t="str">
        <f t="shared" ca="1" si="159"/>
        <v/>
      </c>
      <c r="X504" s="16">
        <f t="shared" ca="1" si="160"/>
        <v>0.82320858598329871</v>
      </c>
      <c r="Y504" s="16"/>
      <c r="Z504" s="13" t="str">
        <f ca="1">priceincross</f>
        <v/>
      </c>
      <c r="AA504" s="13" t="str">
        <f ca="1">priceoutcross</f>
        <v/>
      </c>
      <c r="AB504" s="13" t="str">
        <f t="shared" ca="1" si="152"/>
        <v/>
      </c>
      <c r="AC504" s="13" t="str">
        <f t="shared" ca="1" si="161"/>
        <v/>
      </c>
      <c r="AD504" s="13" t="str">
        <f t="shared" ca="1" si="162"/>
        <v/>
      </c>
      <c r="AE504" s="13">
        <f t="shared" ca="1" si="163"/>
        <v>0.90089715826225325</v>
      </c>
      <c r="AG504" s="32">
        <f ca="1">IF(ROW(data!B504)&gt;fib+1,MIN(OFFSET(data!B504,0,0,-fib,1)),"")</f>
        <v>6.2</v>
      </c>
      <c r="AH504" s="32">
        <f ca="1">IF(ROW(data!B504)&gt;fib+1,MAX(OFFSET(data!B504,0,0,-fib,1)),"")</f>
        <v>9.77</v>
      </c>
      <c r="AI504" s="32">
        <f t="shared" ca="1" si="153"/>
        <v>3.5699999999999994</v>
      </c>
      <c r="AJ504" s="31">
        <f t="shared" ca="1" si="154"/>
        <v>7.0425199999999997</v>
      </c>
      <c r="AK504" s="31">
        <f t="shared" ca="1" si="155"/>
        <v>7.5637400000000001</v>
      </c>
      <c r="AL504" s="31">
        <f t="shared" ca="1" si="156"/>
        <v>7.9849999999999994</v>
      </c>
      <c r="AM504" s="31">
        <f t="shared" ca="1" si="157"/>
        <v>8.4062599999999996</v>
      </c>
      <c r="AO504" s="32">
        <f t="shared" ca="1" si="164"/>
        <v>0</v>
      </c>
      <c r="AP504" s="32">
        <f t="shared" ca="1" si="165"/>
        <v>0.21475895298823811</v>
      </c>
      <c r="AQ504" s="32">
        <f t="shared" ca="1" si="166"/>
        <v>0</v>
      </c>
      <c r="AR504" s="32">
        <f t="shared" ca="1" si="167"/>
        <v>0.11000461132423478</v>
      </c>
    </row>
    <row r="505" spans="1:44">
      <c r="A505" s="10">
        <v>37634</v>
      </c>
      <c r="B505" s="11">
        <f ca="1">IF(ROW(data!B505)&gt;singleSMA,AVERAGE(OFFSET(data!B505,0,0,-singleSMA,1)),"")</f>
        <v>7.5795000000000003</v>
      </c>
      <c r="C505" s="11" t="str">
        <f ca="1">IF(ROW(data!B503)&gt;singleSMA+2,IF(SIGN(data!B504-indicators!B504)&lt;&gt;SIGN(data!B503-indicators!B503),IF(SIGN(data!B504-indicators!B504)&gt;0,"BUY","SELL"),""),"")</f>
        <v/>
      </c>
      <c r="D505" s="11">
        <f ca="1">IF(ROW(data!B505)&gt;fastSMA,AVERAGE(OFFSET(data!B505,0,0,-fastSMA,1)),"")</f>
        <v>6.7059999999999986</v>
      </c>
      <c r="E505" s="11">
        <f ca="1">IF(ROW(data!B505)&gt;slowSMA,AVERAGE(OFFSET(data!B505,0,0,-slowSMA,1)),"")</f>
        <v>7.5795000000000003</v>
      </c>
      <c r="F505" s="11" t="str">
        <f ca="1">IF(ROW(data!B505)&gt;MAX(fastSMA,slowSMA)+2,IF(SIGN(D504-E504)&lt;&gt;SIGN(D503-E503),IF(SIGN(D504-E504)&gt;0,"BUY","SELL"),""),"")</f>
        <v/>
      </c>
      <c r="G505" s="11"/>
      <c r="H505" s="11">
        <f>(data!B505/data!B504)-1</f>
        <v>-1.612903225806428E-3</v>
      </c>
      <c r="I505" s="11">
        <f t="shared" si="147"/>
        <v>0</v>
      </c>
      <c r="J505" s="11">
        <f t="shared" si="148"/>
        <v>1.612903225806428E-3</v>
      </c>
      <c r="K505" s="11">
        <f ca="1">IF(ROW(data!B505)&gt;rsi+1,100-100/(1+AVERAGE(OFFSET(I505,0,0,-rsi,1))/AVERAGE(OFFSET(J505,0,0,-rsi,1))),"")</f>
        <v>29.178645762493417</v>
      </c>
      <c r="L505" s="11"/>
      <c r="M505" s="11">
        <f t="shared" si="149"/>
        <v>0.99838709677419357</v>
      </c>
      <c r="N505" s="11">
        <f t="shared" ca="1" si="150"/>
        <v>0.91029411764705881</v>
      </c>
      <c r="S505" s="13" t="str">
        <f ca="1">pricein</f>
        <v/>
      </c>
      <c r="T505" s="13" t="str">
        <f ca="1">priceout</f>
        <v/>
      </c>
      <c r="U505" s="16" t="str">
        <f t="shared" ca="1" si="151"/>
        <v/>
      </c>
      <c r="V505" s="16" t="str">
        <f t="shared" ca="1" si="158"/>
        <v/>
      </c>
      <c r="W505" s="16" t="str">
        <f t="shared" ca="1" si="159"/>
        <v/>
      </c>
      <c r="X505" s="16">
        <f t="shared" ca="1" si="160"/>
        <v>0.82320858598329871</v>
      </c>
      <c r="Y505" s="16"/>
      <c r="Z505" s="13" t="str">
        <f ca="1">priceincross</f>
        <v/>
      </c>
      <c r="AA505" s="13" t="str">
        <f ca="1">priceoutcross</f>
        <v/>
      </c>
      <c r="AB505" s="13" t="str">
        <f t="shared" ca="1" si="152"/>
        <v/>
      </c>
      <c r="AC505" s="13" t="str">
        <f t="shared" ca="1" si="161"/>
        <v/>
      </c>
      <c r="AD505" s="13" t="str">
        <f t="shared" ca="1" si="162"/>
        <v/>
      </c>
      <c r="AE505" s="13">
        <f t="shared" ca="1" si="163"/>
        <v>0.90089715826225325</v>
      </c>
      <c r="AG505" s="32">
        <f ca="1">IF(ROW(data!B505)&gt;fib+1,MIN(OFFSET(data!B505,0,0,-fib,1)),"")</f>
        <v>6.19</v>
      </c>
      <c r="AH505" s="32">
        <f ca="1">IF(ROW(data!B505)&gt;fib+1,MAX(OFFSET(data!B505,0,0,-fib,1)),"")</f>
        <v>9.77</v>
      </c>
      <c r="AI505" s="32">
        <f t="shared" ca="1" si="153"/>
        <v>3.5799999999999992</v>
      </c>
      <c r="AJ505" s="31">
        <f t="shared" ca="1" si="154"/>
        <v>7.0348800000000002</v>
      </c>
      <c r="AK505" s="31">
        <f t="shared" ca="1" si="155"/>
        <v>7.5575600000000005</v>
      </c>
      <c r="AL505" s="31">
        <f t="shared" ca="1" si="156"/>
        <v>7.98</v>
      </c>
      <c r="AM505" s="31">
        <f t="shared" ca="1" si="157"/>
        <v>8.4024400000000004</v>
      </c>
      <c r="AO505" s="32">
        <f t="shared" ca="1" si="164"/>
        <v>0</v>
      </c>
      <c r="AP505" s="32">
        <f t="shared" ca="1" si="165"/>
        <v>0.21475895298823811</v>
      </c>
      <c r="AQ505" s="32">
        <f t="shared" ca="1" si="166"/>
        <v>0</v>
      </c>
      <c r="AR505" s="32">
        <f t="shared" ca="1" si="167"/>
        <v>0.11000461132423478</v>
      </c>
    </row>
    <row r="506" spans="1:44">
      <c r="A506" s="10">
        <v>37635</v>
      </c>
      <c r="B506" s="11">
        <f ca="1">IF(ROW(data!B506)&gt;singleSMA,AVERAGE(OFFSET(data!B506,0,0,-singleSMA,1)),"")</f>
        <v>7.5487000000000011</v>
      </c>
      <c r="C506" s="11" t="str">
        <f ca="1">IF(ROW(data!B504)&gt;singleSMA+2,IF(SIGN(data!B505-indicators!B505)&lt;&gt;SIGN(data!B504-indicators!B504),IF(SIGN(data!B505-indicators!B505)&gt;0,"BUY","SELL"),""),"")</f>
        <v/>
      </c>
      <c r="D506" s="11">
        <f ca="1">IF(ROW(data!B506)&gt;fastSMA,AVERAGE(OFFSET(data!B506,0,0,-fastSMA,1)),"")</f>
        <v>6.6719999999999997</v>
      </c>
      <c r="E506" s="11">
        <f ca="1">IF(ROW(data!B506)&gt;slowSMA,AVERAGE(OFFSET(data!B506,0,0,-slowSMA,1)),"")</f>
        <v>7.5487000000000011</v>
      </c>
      <c r="F506" s="11" t="str">
        <f ca="1">IF(ROW(data!B506)&gt;MAX(fastSMA,slowSMA)+2,IF(SIGN(D505-E505)&lt;&gt;SIGN(D504-E504),IF(SIGN(D505-E505)&gt;0,"BUY","SELL"),""),"")</f>
        <v/>
      </c>
      <c r="G506" s="11"/>
      <c r="H506" s="11">
        <f>(data!B506/data!B505)-1</f>
        <v>0</v>
      </c>
      <c r="I506" s="11">
        <f t="shared" si="147"/>
        <v>0</v>
      </c>
      <c r="J506" s="11">
        <f t="shared" si="148"/>
        <v>0</v>
      </c>
      <c r="K506" s="11">
        <f ca="1">IF(ROW(data!B506)&gt;rsi+1,100-100/(1+AVERAGE(OFFSET(I506,0,0,-rsi,1))/AVERAGE(OFFSET(J506,0,0,-rsi,1))),"")</f>
        <v>25.721693242324704</v>
      </c>
      <c r="L506" s="11"/>
      <c r="M506" s="11">
        <f t="shared" si="149"/>
        <v>1</v>
      </c>
      <c r="N506" s="11">
        <f t="shared" ca="1" si="150"/>
        <v>0.90101892285298435</v>
      </c>
      <c r="S506" s="13" t="str">
        <f ca="1">pricein</f>
        <v/>
      </c>
      <c r="T506" s="13" t="str">
        <f ca="1">priceout</f>
        <v/>
      </c>
      <c r="U506" s="16" t="str">
        <f t="shared" ca="1" si="151"/>
        <v/>
      </c>
      <c r="V506" s="16" t="str">
        <f t="shared" ca="1" si="158"/>
        <v/>
      </c>
      <c r="W506" s="16" t="str">
        <f t="shared" ca="1" si="159"/>
        <v/>
      </c>
      <c r="X506" s="16">
        <f t="shared" ca="1" si="160"/>
        <v>0.82320858598329871</v>
      </c>
      <c r="Y506" s="16"/>
      <c r="Z506" s="13" t="str">
        <f ca="1">priceincross</f>
        <v/>
      </c>
      <c r="AA506" s="13" t="str">
        <f ca="1">priceoutcross</f>
        <v/>
      </c>
      <c r="AB506" s="13" t="str">
        <f t="shared" ca="1" si="152"/>
        <v/>
      </c>
      <c r="AC506" s="13" t="str">
        <f t="shared" ca="1" si="161"/>
        <v/>
      </c>
      <c r="AD506" s="13" t="str">
        <f t="shared" ca="1" si="162"/>
        <v/>
      </c>
      <c r="AE506" s="13">
        <f t="shared" ca="1" si="163"/>
        <v>0.90089715826225325</v>
      </c>
      <c r="AG506" s="32">
        <f ca="1">IF(ROW(data!B506)&gt;fib+1,MIN(OFFSET(data!B506,0,0,-fib,1)),"")</f>
        <v>6.19</v>
      </c>
      <c r="AH506" s="32">
        <f ca="1">IF(ROW(data!B506)&gt;fib+1,MAX(OFFSET(data!B506,0,0,-fib,1)),"")</f>
        <v>9.77</v>
      </c>
      <c r="AI506" s="32">
        <f t="shared" ca="1" si="153"/>
        <v>3.5799999999999992</v>
      </c>
      <c r="AJ506" s="31">
        <f t="shared" ca="1" si="154"/>
        <v>7.0348800000000002</v>
      </c>
      <c r="AK506" s="31">
        <f t="shared" ca="1" si="155"/>
        <v>7.5575600000000005</v>
      </c>
      <c r="AL506" s="31">
        <f t="shared" ca="1" si="156"/>
        <v>7.98</v>
      </c>
      <c r="AM506" s="31">
        <f t="shared" ca="1" si="157"/>
        <v>8.4024400000000004</v>
      </c>
      <c r="AO506" s="32">
        <f t="shared" ca="1" si="164"/>
        <v>0</v>
      </c>
      <c r="AP506" s="32">
        <f t="shared" ca="1" si="165"/>
        <v>0.21475895298823811</v>
      </c>
      <c r="AQ506" s="32">
        <f t="shared" ca="1" si="166"/>
        <v>0</v>
      </c>
      <c r="AR506" s="32">
        <f t="shared" ca="1" si="167"/>
        <v>0.11000461132423478</v>
      </c>
    </row>
    <row r="507" spans="1:44">
      <c r="A507" s="10">
        <v>37636</v>
      </c>
      <c r="B507" s="11">
        <f ca="1">IF(ROW(data!B507)&gt;singleSMA,AVERAGE(OFFSET(data!B507,0,0,-singleSMA,1)),"")</f>
        <v>7.5135000000000014</v>
      </c>
      <c r="C507" s="11" t="str">
        <f ca="1">IF(ROW(data!B505)&gt;singleSMA+2,IF(SIGN(data!B506-indicators!B506)&lt;&gt;SIGN(data!B505-indicators!B505),IF(SIGN(data!B506-indicators!B506)&gt;0,"BUY","SELL"),""),"")</f>
        <v/>
      </c>
      <c r="D507" s="11">
        <f ca="1">IF(ROW(data!B507)&gt;fastSMA,AVERAGE(OFFSET(data!B507,0,0,-fastSMA,1)),"")</f>
        <v>6.6384999999999987</v>
      </c>
      <c r="E507" s="11">
        <f ca="1">IF(ROW(data!B507)&gt;slowSMA,AVERAGE(OFFSET(data!B507,0,0,-slowSMA,1)),"")</f>
        <v>7.5135000000000014</v>
      </c>
      <c r="F507" s="11" t="str">
        <f ca="1">IF(ROW(data!B507)&gt;MAX(fastSMA,slowSMA)+2,IF(SIGN(D506-E506)&lt;&gt;SIGN(D505-E505),IF(SIGN(D506-E506)&gt;0,"BUY","SELL"),""),"")</f>
        <v/>
      </c>
      <c r="G507" s="11"/>
      <c r="H507" s="11">
        <f>(data!B507/data!B506)-1</f>
        <v>9.6930533117931539E-3</v>
      </c>
      <c r="I507" s="11">
        <f t="shared" si="147"/>
        <v>9.6930533117931539E-3</v>
      </c>
      <c r="J507" s="11">
        <f t="shared" si="148"/>
        <v>0</v>
      </c>
      <c r="K507" s="11">
        <f ca="1">IF(ROW(data!B507)&gt;rsi+1,100-100/(1+AVERAGE(OFFSET(I507,0,0,-rsi,1))/AVERAGE(OFFSET(J507,0,0,-rsi,1))),"")</f>
        <v>26.56266234831628</v>
      </c>
      <c r="L507" s="11"/>
      <c r="M507" s="11">
        <f t="shared" si="149"/>
        <v>1.0096930533117932</v>
      </c>
      <c r="N507" s="11">
        <f t="shared" ca="1" si="150"/>
        <v>0.90317919075144526</v>
      </c>
      <c r="S507" s="13" t="str">
        <f ca="1">pricein</f>
        <v/>
      </c>
      <c r="T507" s="13" t="str">
        <f ca="1">priceout</f>
        <v/>
      </c>
      <c r="U507" s="16" t="str">
        <f t="shared" ca="1" si="151"/>
        <v/>
      </c>
      <c r="V507" s="16" t="str">
        <f t="shared" ca="1" si="158"/>
        <v/>
      </c>
      <c r="W507" s="16" t="str">
        <f t="shared" ca="1" si="159"/>
        <v/>
      </c>
      <c r="X507" s="16">
        <f t="shared" ca="1" si="160"/>
        <v>0.82320858598329871</v>
      </c>
      <c r="Y507" s="16"/>
      <c r="Z507" s="13" t="str">
        <f ca="1">priceincross</f>
        <v/>
      </c>
      <c r="AA507" s="13" t="str">
        <f ca="1">priceoutcross</f>
        <v/>
      </c>
      <c r="AB507" s="13" t="str">
        <f t="shared" ca="1" si="152"/>
        <v/>
      </c>
      <c r="AC507" s="13" t="str">
        <f t="shared" ca="1" si="161"/>
        <v/>
      </c>
      <c r="AD507" s="13" t="str">
        <f t="shared" ca="1" si="162"/>
        <v/>
      </c>
      <c r="AE507" s="13">
        <f t="shared" ca="1" si="163"/>
        <v>0.90089715826225325</v>
      </c>
      <c r="AG507" s="32">
        <f ca="1">IF(ROW(data!B507)&gt;fib+1,MIN(OFFSET(data!B507,0,0,-fib,1)),"")</f>
        <v>6.19</v>
      </c>
      <c r="AH507" s="32">
        <f ca="1">IF(ROW(data!B507)&gt;fib+1,MAX(OFFSET(data!B507,0,0,-fib,1)),"")</f>
        <v>9.74</v>
      </c>
      <c r="AI507" s="32">
        <f t="shared" ca="1" si="153"/>
        <v>3.55</v>
      </c>
      <c r="AJ507" s="31">
        <f t="shared" ca="1" si="154"/>
        <v>7.0278</v>
      </c>
      <c r="AK507" s="31">
        <f t="shared" ca="1" si="155"/>
        <v>7.5461</v>
      </c>
      <c r="AL507" s="31">
        <f t="shared" ca="1" si="156"/>
        <v>7.9649999999999999</v>
      </c>
      <c r="AM507" s="31">
        <f t="shared" ca="1" si="157"/>
        <v>8.3839000000000006</v>
      </c>
      <c r="AO507" s="32">
        <f t="shared" ca="1" si="164"/>
        <v>0</v>
      </c>
      <c r="AP507" s="32">
        <f t="shared" ca="1" si="165"/>
        <v>0.21475895298823811</v>
      </c>
      <c r="AQ507" s="32">
        <f t="shared" ca="1" si="166"/>
        <v>0</v>
      </c>
      <c r="AR507" s="32">
        <f t="shared" ca="1" si="167"/>
        <v>0.11000461132423478</v>
      </c>
    </row>
    <row r="508" spans="1:44">
      <c r="A508" s="10">
        <v>37637</v>
      </c>
      <c r="B508" s="11">
        <f ca="1">IF(ROW(data!B508)&gt;singleSMA,AVERAGE(OFFSET(data!B508,0,0,-singleSMA,1)),"")</f>
        <v>7.4794000000000018</v>
      </c>
      <c r="C508" s="11" t="str">
        <f ca="1">IF(ROW(data!B506)&gt;singleSMA+2,IF(SIGN(data!B507-indicators!B507)&lt;&gt;SIGN(data!B506-indicators!B506),IF(SIGN(data!B507-indicators!B507)&gt;0,"BUY","SELL"),""),"")</f>
        <v/>
      </c>
      <c r="D508" s="11">
        <f ca="1">IF(ROW(data!B508)&gt;fastSMA,AVERAGE(OFFSET(data!B508,0,0,-fastSMA,1)),"")</f>
        <v>6.6094999999999997</v>
      </c>
      <c r="E508" s="11">
        <f ca="1">IF(ROW(data!B508)&gt;slowSMA,AVERAGE(OFFSET(data!B508,0,0,-slowSMA,1)),"")</f>
        <v>7.4794000000000018</v>
      </c>
      <c r="F508" s="11" t="str">
        <f ca="1">IF(ROW(data!B508)&gt;MAX(fastSMA,slowSMA)+2,IF(SIGN(D507-E507)&lt;&gt;SIGN(D506-E506),IF(SIGN(D507-E507)&gt;0,"BUY","SELL"),""),"")</f>
        <v/>
      </c>
      <c r="G508" s="11"/>
      <c r="H508" s="11">
        <f>(data!B508/data!B507)-1</f>
        <v>1.1200000000000099E-2</v>
      </c>
      <c r="I508" s="11">
        <f t="shared" si="147"/>
        <v>1.1200000000000099E-2</v>
      </c>
      <c r="J508" s="11">
        <f t="shared" si="148"/>
        <v>0</v>
      </c>
      <c r="K508" s="11">
        <f ca="1">IF(ROW(data!B508)&gt;rsi+1,100-100/(1+AVERAGE(OFFSET(I508,0,0,-rsi,1))/AVERAGE(OFFSET(J508,0,0,-rsi,1))),"")</f>
        <v>30.620427677605846</v>
      </c>
      <c r="L508" s="11"/>
      <c r="M508" s="11">
        <f t="shared" si="149"/>
        <v>1.0112000000000001</v>
      </c>
      <c r="N508" s="11">
        <f t="shared" ca="1" si="150"/>
        <v>0.91594202898550725</v>
      </c>
      <c r="S508" s="13" t="str">
        <f ca="1">pricein</f>
        <v/>
      </c>
      <c r="T508" s="13" t="str">
        <f ca="1">priceout</f>
        <v/>
      </c>
      <c r="U508" s="16" t="str">
        <f t="shared" ca="1" si="151"/>
        <v/>
      </c>
      <c r="V508" s="16" t="str">
        <f t="shared" ca="1" si="158"/>
        <v/>
      </c>
      <c r="W508" s="16" t="str">
        <f t="shared" ca="1" si="159"/>
        <v/>
      </c>
      <c r="X508" s="16">
        <f t="shared" ca="1" si="160"/>
        <v>0.82320858598329871</v>
      </c>
      <c r="Y508" s="16"/>
      <c r="Z508" s="13" t="str">
        <f ca="1">priceincross</f>
        <v/>
      </c>
      <c r="AA508" s="13" t="str">
        <f ca="1">priceoutcross</f>
        <v/>
      </c>
      <c r="AB508" s="13" t="str">
        <f t="shared" ca="1" si="152"/>
        <v/>
      </c>
      <c r="AC508" s="13" t="str">
        <f t="shared" ca="1" si="161"/>
        <v/>
      </c>
      <c r="AD508" s="13" t="str">
        <f t="shared" ca="1" si="162"/>
        <v/>
      </c>
      <c r="AE508" s="13">
        <f t="shared" ca="1" si="163"/>
        <v>0.90089715826225325</v>
      </c>
      <c r="AG508" s="32">
        <f ca="1">IF(ROW(data!B508)&gt;fib+1,MIN(OFFSET(data!B508,0,0,-fib,1)),"")</f>
        <v>6.19</v>
      </c>
      <c r="AH508" s="32">
        <f ca="1">IF(ROW(data!B508)&gt;fib+1,MAX(OFFSET(data!B508,0,0,-fib,1)),"")</f>
        <v>9.74</v>
      </c>
      <c r="AI508" s="32">
        <f t="shared" ca="1" si="153"/>
        <v>3.55</v>
      </c>
      <c r="AJ508" s="31">
        <f t="shared" ca="1" si="154"/>
        <v>7.0278</v>
      </c>
      <c r="AK508" s="31">
        <f t="shared" ca="1" si="155"/>
        <v>7.5461</v>
      </c>
      <c r="AL508" s="31">
        <f t="shared" ca="1" si="156"/>
        <v>7.9649999999999999</v>
      </c>
      <c r="AM508" s="31">
        <f t="shared" ca="1" si="157"/>
        <v>8.3839000000000006</v>
      </c>
      <c r="AO508" s="32">
        <f t="shared" ca="1" si="164"/>
        <v>0</v>
      </c>
      <c r="AP508" s="32">
        <f t="shared" ca="1" si="165"/>
        <v>0.21475895298823811</v>
      </c>
      <c r="AQ508" s="32">
        <f t="shared" ca="1" si="166"/>
        <v>0</v>
      </c>
      <c r="AR508" s="32">
        <f t="shared" ca="1" si="167"/>
        <v>0.11000461132423478</v>
      </c>
    </row>
    <row r="509" spans="1:44">
      <c r="A509" s="10">
        <v>37638</v>
      </c>
      <c r="B509" s="11">
        <f ca="1">IF(ROW(data!B509)&gt;singleSMA,AVERAGE(OFFSET(data!B509,0,0,-singleSMA,1)),"")</f>
        <v>7.4445000000000014</v>
      </c>
      <c r="C509" s="11" t="str">
        <f ca="1">IF(ROW(data!B507)&gt;singleSMA+2,IF(SIGN(data!B508-indicators!B508)&lt;&gt;SIGN(data!B507-indicators!B507),IF(SIGN(data!B508-indicators!B508)&gt;0,"BUY","SELL"),""),"")</f>
        <v/>
      </c>
      <c r="D509" s="11">
        <f ca="1">IF(ROW(data!B509)&gt;fastSMA,AVERAGE(OFFSET(data!B509,0,0,-fastSMA,1)),"")</f>
        <v>6.5729999999999986</v>
      </c>
      <c r="E509" s="11">
        <f ca="1">IF(ROW(data!B509)&gt;slowSMA,AVERAGE(OFFSET(data!B509,0,0,-slowSMA,1)),"")</f>
        <v>7.4445000000000014</v>
      </c>
      <c r="F509" s="11" t="str">
        <f ca="1">IF(ROW(data!B509)&gt;MAX(fastSMA,slowSMA)+2,IF(SIGN(D508-E508)&lt;&gt;SIGN(D507-E507),IF(SIGN(D508-E508)&gt;0,"BUY","SELL"),""),"")</f>
        <v/>
      </c>
      <c r="G509" s="11"/>
      <c r="H509" s="11">
        <f>(data!B509/data!B508)-1</f>
        <v>-2.5316455696202556E-2</v>
      </c>
      <c r="I509" s="11">
        <f t="shared" si="147"/>
        <v>0</v>
      </c>
      <c r="J509" s="11">
        <f t="shared" si="148"/>
        <v>2.5316455696202556E-2</v>
      </c>
      <c r="K509" s="11">
        <f ca="1">IF(ROW(data!B509)&gt;rsi+1,100-100/(1+AVERAGE(OFFSET(I509,0,0,-rsi,1))/AVERAGE(OFFSET(J509,0,0,-rsi,1))),"")</f>
        <v>27.643356298566104</v>
      </c>
      <c r="L509" s="11"/>
      <c r="M509" s="11">
        <f t="shared" si="149"/>
        <v>0.97468354430379744</v>
      </c>
      <c r="N509" s="11">
        <f t="shared" ca="1" si="150"/>
        <v>0.89404934687953597</v>
      </c>
      <c r="S509" s="13" t="str">
        <f ca="1">pricein</f>
        <v/>
      </c>
      <c r="T509" s="13" t="str">
        <f ca="1">priceout</f>
        <v/>
      </c>
      <c r="U509" s="16" t="str">
        <f t="shared" ca="1" si="151"/>
        <v/>
      </c>
      <c r="V509" s="16" t="str">
        <f t="shared" ca="1" si="158"/>
        <v/>
      </c>
      <c r="W509" s="16" t="str">
        <f t="shared" ca="1" si="159"/>
        <v/>
      </c>
      <c r="X509" s="16">
        <f t="shared" ca="1" si="160"/>
        <v>0.82320858598329871</v>
      </c>
      <c r="Y509" s="16"/>
      <c r="Z509" s="13" t="str">
        <f ca="1">priceincross</f>
        <v/>
      </c>
      <c r="AA509" s="13" t="str">
        <f ca="1">priceoutcross</f>
        <v/>
      </c>
      <c r="AB509" s="13" t="str">
        <f t="shared" ca="1" si="152"/>
        <v/>
      </c>
      <c r="AC509" s="13" t="str">
        <f t="shared" ca="1" si="161"/>
        <v/>
      </c>
      <c r="AD509" s="13" t="str">
        <f t="shared" ca="1" si="162"/>
        <v/>
      </c>
      <c r="AE509" s="13">
        <f t="shared" ca="1" si="163"/>
        <v>0.90089715826225325</v>
      </c>
      <c r="AG509" s="32">
        <f ca="1">IF(ROW(data!B509)&gt;fib+1,MIN(OFFSET(data!B509,0,0,-fib,1)),"")</f>
        <v>6.16</v>
      </c>
      <c r="AH509" s="32">
        <f ca="1">IF(ROW(data!B509)&gt;fib+1,MAX(OFFSET(data!B509,0,0,-fib,1)),"")</f>
        <v>9.74</v>
      </c>
      <c r="AI509" s="32">
        <f t="shared" ca="1" si="153"/>
        <v>3.58</v>
      </c>
      <c r="AJ509" s="31">
        <f t="shared" ca="1" si="154"/>
        <v>7.00488</v>
      </c>
      <c r="AK509" s="31">
        <f t="shared" ca="1" si="155"/>
        <v>7.5275600000000003</v>
      </c>
      <c r="AL509" s="31">
        <f t="shared" ca="1" si="156"/>
        <v>7.95</v>
      </c>
      <c r="AM509" s="31">
        <f t="shared" ca="1" si="157"/>
        <v>8.372440000000001</v>
      </c>
      <c r="AO509" s="32">
        <f t="shared" ca="1" si="164"/>
        <v>0</v>
      </c>
      <c r="AP509" s="32">
        <f t="shared" ca="1" si="165"/>
        <v>0.21475895298823811</v>
      </c>
      <c r="AQ509" s="32">
        <f t="shared" ca="1" si="166"/>
        <v>0</v>
      </c>
      <c r="AR509" s="32">
        <f t="shared" ca="1" si="167"/>
        <v>0.11000461132423478</v>
      </c>
    </row>
    <row r="510" spans="1:44">
      <c r="A510" s="10">
        <v>37641</v>
      </c>
      <c r="B510" s="11">
        <f ca="1">IF(ROW(data!B510)&gt;singleSMA,AVERAGE(OFFSET(data!B510,0,0,-singleSMA,1)),"")</f>
        <v>7.4085000000000027</v>
      </c>
      <c r="C510" s="11" t="str">
        <f ca="1">IF(ROW(data!B508)&gt;singleSMA+2,IF(SIGN(data!B509-indicators!B509)&lt;&gt;SIGN(data!B508-indicators!B508),IF(SIGN(data!B509-indicators!B509)&gt;0,"BUY","SELL"),""),"")</f>
        <v/>
      </c>
      <c r="D510" s="11">
        <f ca="1">IF(ROW(data!B510)&gt;fastSMA,AVERAGE(OFFSET(data!B510,0,0,-fastSMA,1)),"")</f>
        <v>6.5280000000000005</v>
      </c>
      <c r="E510" s="11">
        <f ca="1">IF(ROW(data!B510)&gt;slowSMA,AVERAGE(OFFSET(data!B510,0,0,-slowSMA,1)),"")</f>
        <v>7.4085000000000027</v>
      </c>
      <c r="F510" s="11" t="str">
        <f ca="1">IF(ROW(data!B510)&gt;MAX(fastSMA,slowSMA)+2,IF(SIGN(D509-E509)&lt;&gt;SIGN(D508-E508),IF(SIGN(D509-E509)&gt;0,"BUY","SELL"),""),"")</f>
        <v/>
      </c>
      <c r="G510" s="11"/>
      <c r="H510" s="11">
        <f>(data!B510/data!B509)-1</f>
        <v>-1.1363636363636465E-2</v>
      </c>
      <c r="I510" s="11">
        <f t="shared" si="147"/>
        <v>0</v>
      </c>
      <c r="J510" s="11">
        <f t="shared" si="148"/>
        <v>1.1363636363636465E-2</v>
      </c>
      <c r="K510" s="11">
        <f ca="1">IF(ROW(data!B510)&gt;rsi+1,100-100/(1+AVERAGE(OFFSET(I510,0,0,-rsi,1))/AVERAGE(OFFSET(J510,0,0,-rsi,1))),"")</f>
        <v>22.013526698221654</v>
      </c>
      <c r="L510" s="11"/>
      <c r="M510" s="11">
        <f t="shared" si="149"/>
        <v>0.98863636363636354</v>
      </c>
      <c r="N510" s="11">
        <f t="shared" ca="1" si="150"/>
        <v>0.87124463519313311</v>
      </c>
      <c r="S510" s="13" t="str">
        <f ca="1">pricein</f>
        <v/>
      </c>
      <c r="T510" s="13" t="str">
        <f ca="1">priceout</f>
        <v/>
      </c>
      <c r="U510" s="16" t="str">
        <f t="shared" ca="1" si="151"/>
        <v/>
      </c>
      <c r="V510" s="16" t="str">
        <f t="shared" ca="1" si="158"/>
        <v/>
      </c>
      <c r="W510" s="16" t="str">
        <f t="shared" ca="1" si="159"/>
        <v/>
      </c>
      <c r="X510" s="16">
        <f t="shared" ca="1" si="160"/>
        <v>0.82320858598329871</v>
      </c>
      <c r="Y510" s="16"/>
      <c r="Z510" s="13" t="str">
        <f ca="1">priceincross</f>
        <v/>
      </c>
      <c r="AA510" s="13" t="str">
        <f ca="1">priceoutcross</f>
        <v/>
      </c>
      <c r="AB510" s="13" t="str">
        <f t="shared" ca="1" si="152"/>
        <v/>
      </c>
      <c r="AC510" s="13" t="str">
        <f t="shared" ca="1" si="161"/>
        <v/>
      </c>
      <c r="AD510" s="13" t="str">
        <f t="shared" ca="1" si="162"/>
        <v/>
      </c>
      <c r="AE510" s="13">
        <f t="shared" ca="1" si="163"/>
        <v>0.90089715826225325</v>
      </c>
      <c r="AG510" s="32">
        <f ca="1">IF(ROW(data!B510)&gt;fib+1,MIN(OFFSET(data!B510,0,0,-fib,1)),"")</f>
        <v>6.09</v>
      </c>
      <c r="AH510" s="32">
        <f ca="1">IF(ROW(data!B510)&gt;fib+1,MAX(OFFSET(data!B510,0,0,-fib,1)),"")</f>
        <v>9.74</v>
      </c>
      <c r="AI510" s="32">
        <f t="shared" ca="1" si="153"/>
        <v>3.6500000000000004</v>
      </c>
      <c r="AJ510" s="31">
        <f t="shared" ca="1" si="154"/>
        <v>6.9513999999999996</v>
      </c>
      <c r="AK510" s="31">
        <f t="shared" ca="1" si="155"/>
        <v>7.4843000000000002</v>
      </c>
      <c r="AL510" s="31">
        <f t="shared" ca="1" si="156"/>
        <v>7.915</v>
      </c>
      <c r="AM510" s="31">
        <f t="shared" ca="1" si="157"/>
        <v>8.3457000000000008</v>
      </c>
      <c r="AO510" s="32">
        <f t="shared" ca="1" si="164"/>
        <v>0</v>
      </c>
      <c r="AP510" s="32">
        <f t="shared" ca="1" si="165"/>
        <v>0.21475895298823811</v>
      </c>
      <c r="AQ510" s="32">
        <f t="shared" ca="1" si="166"/>
        <v>0</v>
      </c>
      <c r="AR510" s="32">
        <f t="shared" ca="1" si="167"/>
        <v>0.11000461132423478</v>
      </c>
    </row>
    <row r="511" spans="1:44">
      <c r="A511" s="10">
        <v>37642</v>
      </c>
      <c r="B511" s="11">
        <f ca="1">IF(ROW(data!B511)&gt;singleSMA,AVERAGE(OFFSET(data!B511,0,0,-singleSMA,1)),"")</f>
        <v>7.3713000000000015</v>
      </c>
      <c r="C511" s="11" t="str">
        <f ca="1">IF(ROW(data!B509)&gt;singleSMA+2,IF(SIGN(data!B510-indicators!B510)&lt;&gt;SIGN(data!B509-indicators!B509),IF(SIGN(data!B510-indicators!B510)&gt;0,"BUY","SELL"),""),"")</f>
        <v/>
      </c>
      <c r="D511" s="11">
        <f ca="1">IF(ROW(data!B511)&gt;fastSMA,AVERAGE(OFFSET(data!B511,0,0,-fastSMA,1)),"")</f>
        <v>6.4755000000000011</v>
      </c>
      <c r="E511" s="11">
        <f ca="1">IF(ROW(data!B511)&gt;slowSMA,AVERAGE(OFFSET(data!B511,0,0,-slowSMA,1)),"")</f>
        <v>7.3713000000000015</v>
      </c>
      <c r="F511" s="11" t="str">
        <f ca="1">IF(ROW(data!B511)&gt;MAX(fastSMA,slowSMA)+2,IF(SIGN(D510-E510)&lt;&gt;SIGN(D509-E509),IF(SIGN(D510-E510)&gt;0,"BUY","SELL"),""),"")</f>
        <v/>
      </c>
      <c r="G511" s="11"/>
      <c r="H511" s="11">
        <f>(data!B511/data!B510)-1</f>
        <v>-1.1494252873563315E-2</v>
      </c>
      <c r="I511" s="11">
        <f t="shared" si="147"/>
        <v>0</v>
      </c>
      <c r="J511" s="11">
        <f t="shared" si="148"/>
        <v>1.1494252873563315E-2</v>
      </c>
      <c r="K511" s="11">
        <f ca="1">IF(ROW(data!B511)&gt;rsi+1,100-100/(1+AVERAGE(OFFSET(I511,0,0,-rsi,1))/AVERAGE(OFFSET(J511,0,0,-rsi,1))),"")</f>
        <v>17.287215712802833</v>
      </c>
      <c r="L511" s="11"/>
      <c r="M511" s="11">
        <f t="shared" si="149"/>
        <v>0.98850574712643668</v>
      </c>
      <c r="N511" s="11">
        <f t="shared" ca="1" si="150"/>
        <v>0.85148514851485146</v>
      </c>
      <c r="S511" s="13" t="str">
        <f ca="1">pricein</f>
        <v/>
      </c>
      <c r="T511" s="13" t="str">
        <f ca="1">priceout</f>
        <v/>
      </c>
      <c r="U511" s="16" t="str">
        <f t="shared" ca="1" si="151"/>
        <v/>
      </c>
      <c r="V511" s="16" t="str">
        <f t="shared" ca="1" si="158"/>
        <v/>
      </c>
      <c r="W511" s="16" t="str">
        <f t="shared" ca="1" si="159"/>
        <v/>
      </c>
      <c r="X511" s="16">
        <f t="shared" ca="1" si="160"/>
        <v>0.82320858598329871</v>
      </c>
      <c r="Y511" s="16"/>
      <c r="Z511" s="13" t="str">
        <f ca="1">priceincross</f>
        <v/>
      </c>
      <c r="AA511" s="13" t="str">
        <f ca="1">priceoutcross</f>
        <v/>
      </c>
      <c r="AB511" s="13" t="str">
        <f t="shared" ca="1" si="152"/>
        <v/>
      </c>
      <c r="AC511" s="13" t="str">
        <f t="shared" ca="1" si="161"/>
        <v/>
      </c>
      <c r="AD511" s="13" t="str">
        <f t="shared" ca="1" si="162"/>
        <v/>
      </c>
      <c r="AE511" s="13">
        <f t="shared" ca="1" si="163"/>
        <v>0.90089715826225325</v>
      </c>
      <c r="AG511" s="32">
        <f ca="1">IF(ROW(data!B511)&gt;fib+1,MIN(OFFSET(data!B511,0,0,-fib,1)),"")</f>
        <v>6.02</v>
      </c>
      <c r="AH511" s="32">
        <f ca="1">IF(ROW(data!B511)&gt;fib+1,MAX(OFFSET(data!B511,0,0,-fib,1)),"")</f>
        <v>9.57</v>
      </c>
      <c r="AI511" s="32">
        <f t="shared" ca="1" si="153"/>
        <v>3.5500000000000007</v>
      </c>
      <c r="AJ511" s="31">
        <f t="shared" ca="1" si="154"/>
        <v>6.8577999999999992</v>
      </c>
      <c r="AK511" s="31">
        <f t="shared" ca="1" si="155"/>
        <v>7.3761000000000001</v>
      </c>
      <c r="AL511" s="31">
        <f t="shared" ca="1" si="156"/>
        <v>7.7949999999999999</v>
      </c>
      <c r="AM511" s="31">
        <f t="shared" ca="1" si="157"/>
        <v>8.2139000000000006</v>
      </c>
      <c r="AO511" s="32">
        <f t="shared" ca="1" si="164"/>
        <v>0</v>
      </c>
      <c r="AP511" s="32">
        <f t="shared" ca="1" si="165"/>
        <v>0.21475895298823811</v>
      </c>
      <c r="AQ511" s="32">
        <f t="shared" ca="1" si="166"/>
        <v>0</v>
      </c>
      <c r="AR511" s="32">
        <f t="shared" ca="1" si="167"/>
        <v>0.11000461132423478</v>
      </c>
    </row>
    <row r="512" spans="1:44">
      <c r="A512" s="10">
        <v>37643</v>
      </c>
      <c r="B512" s="11">
        <f ca="1">IF(ROW(data!B512)&gt;singleSMA,AVERAGE(OFFSET(data!B512,0,0,-singleSMA,1)),"")</f>
        <v>7.3355000000000006</v>
      </c>
      <c r="C512" s="11" t="str">
        <f ca="1">IF(ROW(data!B510)&gt;singleSMA+2,IF(SIGN(data!B511-indicators!B511)&lt;&gt;SIGN(data!B510-indicators!B510),IF(SIGN(data!B511-indicators!B511)&gt;0,"BUY","SELL"),""),"")</f>
        <v/>
      </c>
      <c r="D512" s="11">
        <f ca="1">IF(ROW(data!B512)&gt;fastSMA,AVERAGE(OFFSET(data!B512,0,0,-fastSMA,1)),"")</f>
        <v>6.4304999999999994</v>
      </c>
      <c r="E512" s="11">
        <f ca="1">IF(ROW(data!B512)&gt;slowSMA,AVERAGE(OFFSET(data!B512,0,0,-slowSMA,1)),"")</f>
        <v>7.3355000000000006</v>
      </c>
      <c r="F512" s="11" t="str">
        <f ca="1">IF(ROW(data!B512)&gt;MAX(fastSMA,slowSMA)+2,IF(SIGN(D511-E511)&lt;&gt;SIGN(D510-E510),IF(SIGN(D511-E511)&gt;0,"BUY","SELL"),""),"")</f>
        <v/>
      </c>
      <c r="G512" s="11"/>
      <c r="H512" s="11">
        <f>(data!B512/data!B511)-1</f>
        <v>-4.983388704318803E-3</v>
      </c>
      <c r="I512" s="11">
        <f t="shared" si="147"/>
        <v>0</v>
      </c>
      <c r="J512" s="11">
        <f t="shared" si="148"/>
        <v>4.983388704318803E-3</v>
      </c>
      <c r="K512" s="11">
        <f ca="1">IF(ROW(data!B512)&gt;rsi+1,100-100/(1+AVERAGE(OFFSET(I512,0,0,-rsi,1))/AVERAGE(OFFSET(J512,0,0,-rsi,1))),"")</f>
        <v>18.882381588620547</v>
      </c>
      <c r="L512" s="11"/>
      <c r="M512" s="11">
        <f t="shared" si="149"/>
        <v>0.9950166112956812</v>
      </c>
      <c r="N512" s="11">
        <f t="shared" ca="1" si="150"/>
        <v>0.86937590711175627</v>
      </c>
      <c r="S512" s="13" t="str">
        <f ca="1">pricein</f>
        <v/>
      </c>
      <c r="T512" s="13" t="str">
        <f ca="1">priceout</f>
        <v/>
      </c>
      <c r="U512" s="16" t="str">
        <f t="shared" ca="1" si="151"/>
        <v/>
      </c>
      <c r="V512" s="16" t="str">
        <f t="shared" ca="1" si="158"/>
        <v/>
      </c>
      <c r="W512" s="16" t="str">
        <f t="shared" ca="1" si="159"/>
        <v/>
      </c>
      <c r="X512" s="16">
        <f t="shared" ca="1" si="160"/>
        <v>0.82320858598329871</v>
      </c>
      <c r="Y512" s="16"/>
      <c r="Z512" s="13" t="str">
        <f ca="1">priceincross</f>
        <v/>
      </c>
      <c r="AA512" s="13" t="str">
        <f ca="1">priceoutcross</f>
        <v/>
      </c>
      <c r="AB512" s="13" t="str">
        <f t="shared" ca="1" si="152"/>
        <v/>
      </c>
      <c r="AC512" s="13" t="str">
        <f t="shared" ca="1" si="161"/>
        <v/>
      </c>
      <c r="AD512" s="13" t="str">
        <f t="shared" ca="1" si="162"/>
        <v/>
      </c>
      <c r="AE512" s="13">
        <f t="shared" ca="1" si="163"/>
        <v>0.90089715826225325</v>
      </c>
      <c r="AG512" s="32">
        <f ca="1">IF(ROW(data!B512)&gt;fib+1,MIN(OFFSET(data!B512,0,0,-fib,1)),"")</f>
        <v>5.99</v>
      </c>
      <c r="AH512" s="32">
        <f ca="1">IF(ROW(data!B512)&gt;fib+1,MAX(OFFSET(data!B512,0,0,-fib,1)),"")</f>
        <v>9.48</v>
      </c>
      <c r="AI512" s="32">
        <f t="shared" ca="1" si="153"/>
        <v>3.49</v>
      </c>
      <c r="AJ512" s="31">
        <f t="shared" ca="1" si="154"/>
        <v>6.8136400000000004</v>
      </c>
      <c r="AK512" s="31">
        <f t="shared" ca="1" si="155"/>
        <v>7.3231800000000007</v>
      </c>
      <c r="AL512" s="31">
        <f t="shared" ca="1" si="156"/>
        <v>7.7350000000000003</v>
      </c>
      <c r="AM512" s="31">
        <f t="shared" ca="1" si="157"/>
        <v>8.14682</v>
      </c>
      <c r="AO512" s="32">
        <f t="shared" ca="1" si="164"/>
        <v>0</v>
      </c>
      <c r="AP512" s="32">
        <f t="shared" ca="1" si="165"/>
        <v>0.21475895298823811</v>
      </c>
      <c r="AQ512" s="32">
        <f t="shared" ca="1" si="166"/>
        <v>0</v>
      </c>
      <c r="AR512" s="32">
        <f t="shared" ca="1" si="167"/>
        <v>0.11000461132423478</v>
      </c>
    </row>
    <row r="513" spans="1:44">
      <c r="A513" s="10">
        <v>37644</v>
      </c>
      <c r="B513" s="11">
        <f ca="1">IF(ROW(data!B513)&gt;singleSMA,AVERAGE(OFFSET(data!B513,0,0,-singleSMA,1)),"")</f>
        <v>7.3024000000000004</v>
      </c>
      <c r="C513" s="11" t="str">
        <f ca="1">IF(ROW(data!B511)&gt;singleSMA+2,IF(SIGN(data!B512-indicators!B512)&lt;&gt;SIGN(data!B511-indicators!B511),IF(SIGN(data!B512-indicators!B512)&gt;0,"BUY","SELL"),""),"")</f>
        <v/>
      </c>
      <c r="D513" s="11">
        <f ca="1">IF(ROW(data!B513)&gt;fastSMA,AVERAGE(OFFSET(data!B513,0,0,-fastSMA,1)),"")</f>
        <v>6.3975</v>
      </c>
      <c r="E513" s="11">
        <f ca="1">IF(ROW(data!B513)&gt;slowSMA,AVERAGE(OFFSET(data!B513,0,0,-slowSMA,1)),"")</f>
        <v>7.3024000000000004</v>
      </c>
      <c r="F513" s="11" t="str">
        <f ca="1">IF(ROW(data!B513)&gt;MAX(fastSMA,slowSMA)+2,IF(SIGN(D512-E512)&lt;&gt;SIGN(D511-E511),IF(SIGN(D512-E512)&gt;0,"BUY","SELL"),""),"")</f>
        <v/>
      </c>
      <c r="G513" s="11"/>
      <c r="H513" s="11">
        <f>(data!B513/data!B512)-1</f>
        <v>3.005008347245397E-2</v>
      </c>
      <c r="I513" s="11">
        <f t="shared" si="147"/>
        <v>3.005008347245397E-2</v>
      </c>
      <c r="J513" s="11">
        <f t="shared" si="148"/>
        <v>0</v>
      </c>
      <c r="K513" s="11">
        <f ca="1">IF(ROW(data!B513)&gt;rsi+1,100-100/(1+AVERAGE(OFFSET(I513,0,0,-rsi,1))/AVERAGE(OFFSET(J513,0,0,-rsi,1))),"")</f>
        <v>29.579354169774859</v>
      </c>
      <c r="L513" s="11"/>
      <c r="M513" s="11">
        <f t="shared" si="149"/>
        <v>1.030050083472454</v>
      </c>
      <c r="N513" s="11">
        <f t="shared" ca="1" si="150"/>
        <v>0.90336749633967794</v>
      </c>
      <c r="S513" s="13" t="str">
        <f ca="1">pricein</f>
        <v/>
      </c>
      <c r="T513" s="13" t="str">
        <f ca="1">priceout</f>
        <v/>
      </c>
      <c r="U513" s="16" t="str">
        <f t="shared" ca="1" si="151"/>
        <v/>
      </c>
      <c r="V513" s="16" t="str">
        <f t="shared" ca="1" si="158"/>
        <v/>
      </c>
      <c r="W513" s="16" t="str">
        <f t="shared" ca="1" si="159"/>
        <v/>
      </c>
      <c r="X513" s="16">
        <f t="shared" ca="1" si="160"/>
        <v>0.82320858598329871</v>
      </c>
      <c r="Y513" s="16"/>
      <c r="Z513" s="13" t="str">
        <f ca="1">priceincross</f>
        <v/>
      </c>
      <c r="AA513" s="13" t="str">
        <f ca="1">priceoutcross</f>
        <v/>
      </c>
      <c r="AB513" s="13" t="str">
        <f t="shared" ca="1" si="152"/>
        <v/>
      </c>
      <c r="AC513" s="13" t="str">
        <f t="shared" ca="1" si="161"/>
        <v/>
      </c>
      <c r="AD513" s="13" t="str">
        <f t="shared" ca="1" si="162"/>
        <v/>
      </c>
      <c r="AE513" s="13">
        <f t="shared" ca="1" si="163"/>
        <v>0.90089715826225325</v>
      </c>
      <c r="AG513" s="32">
        <f ca="1">IF(ROW(data!B513)&gt;fib+1,MIN(OFFSET(data!B513,0,0,-fib,1)),"")</f>
        <v>5.99</v>
      </c>
      <c r="AH513" s="32">
        <f ca="1">IF(ROW(data!B513)&gt;fib+1,MAX(OFFSET(data!B513,0,0,-fib,1)),"")</f>
        <v>9.27</v>
      </c>
      <c r="AI513" s="32">
        <f t="shared" ca="1" si="153"/>
        <v>3.2799999999999994</v>
      </c>
      <c r="AJ513" s="31">
        <f t="shared" ca="1" si="154"/>
        <v>6.7640799999999999</v>
      </c>
      <c r="AK513" s="31">
        <f t="shared" ca="1" si="155"/>
        <v>7.2429600000000001</v>
      </c>
      <c r="AL513" s="31">
        <f t="shared" ca="1" si="156"/>
        <v>7.63</v>
      </c>
      <c r="AM513" s="31">
        <f t="shared" ca="1" si="157"/>
        <v>8.0170399999999997</v>
      </c>
      <c r="AO513" s="32">
        <f t="shared" ca="1" si="164"/>
        <v>0</v>
      </c>
      <c r="AP513" s="32">
        <f t="shared" ca="1" si="165"/>
        <v>0.21475895298823811</v>
      </c>
      <c r="AQ513" s="32">
        <f t="shared" ca="1" si="166"/>
        <v>0</v>
      </c>
      <c r="AR513" s="32">
        <f t="shared" ca="1" si="167"/>
        <v>0.11000461132423478</v>
      </c>
    </row>
    <row r="514" spans="1:44">
      <c r="A514" s="10">
        <v>37645</v>
      </c>
      <c r="B514" s="11">
        <f ca="1">IF(ROW(data!B514)&gt;singleSMA,AVERAGE(OFFSET(data!B514,0,0,-singleSMA,1)),"")</f>
        <v>7.2727000000000013</v>
      </c>
      <c r="C514" s="11" t="str">
        <f ca="1">IF(ROW(data!B512)&gt;singleSMA+2,IF(SIGN(data!B513-indicators!B513)&lt;&gt;SIGN(data!B512-indicators!B512),IF(SIGN(data!B513-indicators!B513)&gt;0,"BUY","SELL"),""),"")</f>
        <v/>
      </c>
      <c r="D514" s="11">
        <f ca="1">IF(ROW(data!B514)&gt;fastSMA,AVERAGE(OFFSET(data!B514,0,0,-fastSMA,1)),"")</f>
        <v>6.3729999999999993</v>
      </c>
      <c r="E514" s="11">
        <f ca="1">IF(ROW(data!B514)&gt;slowSMA,AVERAGE(OFFSET(data!B514,0,0,-slowSMA,1)),"")</f>
        <v>7.2727000000000013</v>
      </c>
      <c r="F514" s="11" t="str">
        <f ca="1">IF(ROW(data!B514)&gt;MAX(fastSMA,slowSMA)+2,IF(SIGN(D513-E513)&lt;&gt;SIGN(D512-E512),IF(SIGN(D513-E513)&gt;0,"BUY","SELL"),""),"")</f>
        <v/>
      </c>
      <c r="G514" s="11"/>
      <c r="H514" s="11">
        <f>(data!B514/data!B513)-1</f>
        <v>2.1069692058346856E-2</v>
      </c>
      <c r="I514" s="11">
        <f t="shared" si="147"/>
        <v>2.1069692058346856E-2</v>
      </c>
      <c r="J514" s="11">
        <f t="shared" si="148"/>
        <v>0</v>
      </c>
      <c r="K514" s="11">
        <f ca="1">IF(ROW(data!B514)&gt;rsi+1,100-100/(1+AVERAGE(OFFSET(I514,0,0,-rsi,1))/AVERAGE(OFFSET(J514,0,0,-rsi,1))),"")</f>
        <v>35.990255494239378</v>
      </c>
      <c r="L514" s="11"/>
      <c r="M514" s="11">
        <f t="shared" si="149"/>
        <v>1.0210696920583469</v>
      </c>
      <c r="N514" s="11">
        <f t="shared" ca="1" si="150"/>
        <v>0.92783505154639168</v>
      </c>
      <c r="S514" s="13" t="str">
        <f ca="1">pricein</f>
        <v/>
      </c>
      <c r="T514" s="13" t="str">
        <f ca="1">priceout</f>
        <v/>
      </c>
      <c r="U514" s="16" t="str">
        <f t="shared" ca="1" si="151"/>
        <v/>
      </c>
      <c r="V514" s="16" t="str">
        <f t="shared" ca="1" si="158"/>
        <v/>
      </c>
      <c r="W514" s="16" t="str">
        <f t="shared" ca="1" si="159"/>
        <v/>
      </c>
      <c r="X514" s="16">
        <f t="shared" ca="1" si="160"/>
        <v>0.82320858598329871</v>
      </c>
      <c r="Y514" s="16"/>
      <c r="Z514" s="13" t="str">
        <f ca="1">priceincross</f>
        <v/>
      </c>
      <c r="AA514" s="13" t="str">
        <f ca="1">priceoutcross</f>
        <v/>
      </c>
      <c r="AB514" s="13" t="str">
        <f t="shared" ca="1" si="152"/>
        <v/>
      </c>
      <c r="AC514" s="13" t="str">
        <f t="shared" ca="1" si="161"/>
        <v/>
      </c>
      <c r="AD514" s="13" t="str">
        <f t="shared" ca="1" si="162"/>
        <v/>
      </c>
      <c r="AE514" s="13">
        <f t="shared" ca="1" si="163"/>
        <v>0.90089715826225325</v>
      </c>
      <c r="AG514" s="32">
        <f ca="1">IF(ROW(data!B514)&gt;fib+1,MIN(OFFSET(data!B514,0,0,-fib,1)),"")</f>
        <v>5.99</v>
      </c>
      <c r="AH514" s="32">
        <f ca="1">IF(ROW(data!B514)&gt;fib+1,MAX(OFFSET(data!B514,0,0,-fib,1)),"")</f>
        <v>9.2100000000000009</v>
      </c>
      <c r="AI514" s="32">
        <f t="shared" ca="1" si="153"/>
        <v>3.2200000000000006</v>
      </c>
      <c r="AJ514" s="31">
        <f t="shared" ca="1" si="154"/>
        <v>6.7499200000000004</v>
      </c>
      <c r="AK514" s="31">
        <f t="shared" ca="1" si="155"/>
        <v>7.2200400000000009</v>
      </c>
      <c r="AL514" s="31">
        <f t="shared" ca="1" si="156"/>
        <v>7.6000000000000005</v>
      </c>
      <c r="AM514" s="31">
        <f t="shared" ca="1" si="157"/>
        <v>7.9799600000000002</v>
      </c>
      <c r="AO514" s="32">
        <f t="shared" ca="1" si="164"/>
        <v>0</v>
      </c>
      <c r="AP514" s="32">
        <f t="shared" ca="1" si="165"/>
        <v>0.21475895298823811</v>
      </c>
      <c r="AQ514" s="32">
        <f t="shared" ca="1" si="166"/>
        <v>0</v>
      </c>
      <c r="AR514" s="32">
        <f t="shared" ca="1" si="167"/>
        <v>0.11000461132423478</v>
      </c>
    </row>
    <row r="515" spans="1:44">
      <c r="A515" s="10">
        <v>37648</v>
      </c>
      <c r="B515" s="11">
        <f ca="1">IF(ROW(data!B515)&gt;singleSMA,AVERAGE(OFFSET(data!B515,0,0,-singleSMA,1)),"")</f>
        <v>7.2427999999999999</v>
      </c>
      <c r="C515" s="11" t="str">
        <f ca="1">IF(ROW(data!B513)&gt;singleSMA+2,IF(SIGN(data!B514-indicators!B514)&lt;&gt;SIGN(data!B513-indicators!B513),IF(SIGN(data!B514-indicators!B514)&gt;0,"BUY","SELL"),""),"")</f>
        <v/>
      </c>
      <c r="D515" s="11">
        <f ca="1">IF(ROW(data!B515)&gt;fastSMA,AVERAGE(OFFSET(data!B515,0,0,-fastSMA,1)),"")</f>
        <v>6.3465000000000007</v>
      </c>
      <c r="E515" s="11">
        <f ca="1">IF(ROW(data!B515)&gt;slowSMA,AVERAGE(OFFSET(data!B515,0,0,-slowSMA,1)),"")</f>
        <v>7.2427999999999999</v>
      </c>
      <c r="F515" s="11" t="str">
        <f ca="1">IF(ROW(data!B515)&gt;MAX(fastSMA,slowSMA)+2,IF(SIGN(D514-E514)&lt;&gt;SIGN(D513-E513),IF(SIGN(D514-E514)&gt;0,"BUY","SELL"),""),"")</f>
        <v/>
      </c>
      <c r="G515" s="11"/>
      <c r="H515" s="11">
        <f>(data!B515/data!B514)-1</f>
        <v>-1.9047619047619091E-2</v>
      </c>
      <c r="I515" s="11">
        <f t="shared" ref="I515:I578" si="168">IF(H515&gt;0,H515,0)</f>
        <v>0</v>
      </c>
      <c r="J515" s="11">
        <f t="shared" ref="J515:J578" si="169">IF(H515&lt;0,-H515,0)</f>
        <v>1.9047619047619091E-2</v>
      </c>
      <c r="K515" s="11">
        <f ca="1">IF(ROW(data!B515)&gt;rsi+1,100-100/(1+AVERAGE(OFFSET(I515,0,0,-rsi,1))/AVERAGE(OFFSET(J515,0,0,-rsi,1))),"")</f>
        <v>35.006200756223834</v>
      </c>
      <c r="L515" s="11"/>
      <c r="M515" s="11">
        <f t="shared" ref="M515:M578" si="170">1+H515</f>
        <v>0.98095238095238091</v>
      </c>
      <c r="N515" s="11">
        <f t="shared" ref="N515:N578" ca="1" si="171">IF(ROW(M515)&gt;priceindex+1,PRODUCT(OFFSET(M515,0,0,-priceindex,1)),"")</f>
        <v>0.92101341281669147</v>
      </c>
      <c r="S515" s="13" t="str">
        <f ca="1">pricein</f>
        <v/>
      </c>
      <c r="T515" s="13" t="str">
        <f ca="1">priceout</f>
        <v/>
      </c>
      <c r="U515" s="16" t="str">
        <f t="shared" ref="U515:U578" ca="1" si="172">IF(S515&lt;&gt;"",OFFSET(C515,MATCH("SELL",C516:C5513,0),17),"")</f>
        <v/>
      </c>
      <c r="V515" s="16" t="str">
        <f t="shared" ca="1" si="158"/>
        <v/>
      </c>
      <c r="W515" s="16" t="str">
        <f t="shared" ca="1" si="159"/>
        <v/>
      </c>
      <c r="X515" s="16">
        <f t="shared" ca="1" si="160"/>
        <v>0.82320858598329871</v>
      </c>
      <c r="Y515" s="16"/>
      <c r="Z515" s="13" t="str">
        <f ca="1">priceincross</f>
        <v/>
      </c>
      <c r="AA515" s="13" t="str">
        <f ca="1">priceoutcross</f>
        <v/>
      </c>
      <c r="AB515" s="13" t="str">
        <f t="shared" ref="AB515:AB578" ca="1" si="173">IF(Z515&lt;&gt;"",OFFSET(F515,MATCH("SELL",F516:F5513,0),21),"")</f>
        <v/>
      </c>
      <c r="AC515" s="13" t="str">
        <f t="shared" ca="1" si="161"/>
        <v/>
      </c>
      <c r="AD515" s="13" t="str">
        <f t="shared" ca="1" si="162"/>
        <v/>
      </c>
      <c r="AE515" s="13">
        <f t="shared" ca="1" si="163"/>
        <v>0.90089715826225325</v>
      </c>
      <c r="AG515" s="32">
        <f ca="1">IF(ROW(data!B515)&gt;fib+1,MIN(OFFSET(data!B515,0,0,-fib,1)),"")</f>
        <v>5.99</v>
      </c>
      <c r="AH515" s="32">
        <f ca="1">IF(ROW(data!B515)&gt;fib+1,MAX(OFFSET(data!B515,0,0,-fib,1)),"")</f>
        <v>9.2100000000000009</v>
      </c>
      <c r="AI515" s="32">
        <f t="shared" ref="AI515:AI578" ca="1" si="174">IF(AG515&lt;&gt;"",AH515-AG515,"")</f>
        <v>3.2200000000000006</v>
      </c>
      <c r="AJ515" s="31">
        <f t="shared" ref="AJ515:AJ578" ca="1" si="175">IF(AI515&lt;&gt;"",AG515+0.236*AI515,"")</f>
        <v>6.7499200000000004</v>
      </c>
      <c r="AK515" s="31">
        <f t="shared" ref="AK515:AK578" ca="1" si="176">IF(AI515&lt;&gt;"",AG515+0.382*AI515,"")</f>
        <v>7.2200400000000009</v>
      </c>
      <c r="AL515" s="31">
        <f t="shared" ref="AL515:AL578" ca="1" si="177">IF(AI515&lt;&gt;"",AG515+0.5*AI515,"")</f>
        <v>7.6000000000000005</v>
      </c>
      <c r="AM515" s="31">
        <f t="shared" ref="AM515:AM578" ca="1" si="178">IF(AI515&lt;&gt;"",AG515+0.618*AI515,"")</f>
        <v>7.9799600000000002</v>
      </c>
      <c r="AO515" s="32">
        <f t="shared" ca="1" si="164"/>
        <v>0</v>
      </c>
      <c r="AP515" s="32">
        <f t="shared" ca="1" si="165"/>
        <v>0.21475895298823811</v>
      </c>
      <c r="AQ515" s="32">
        <f t="shared" ca="1" si="166"/>
        <v>0</v>
      </c>
      <c r="AR515" s="32">
        <f t="shared" ca="1" si="167"/>
        <v>0.11000461132423478</v>
      </c>
    </row>
    <row r="516" spans="1:44">
      <c r="A516" s="10">
        <v>37649</v>
      </c>
      <c r="B516" s="11">
        <f ca="1">IF(ROW(data!B516)&gt;singleSMA,AVERAGE(OFFSET(data!B516,0,0,-singleSMA,1)),"")</f>
        <v>7.2106999999999992</v>
      </c>
      <c r="C516" s="11" t="str">
        <f ca="1">IF(ROW(data!B514)&gt;singleSMA+2,IF(SIGN(data!B515-indicators!B515)&lt;&gt;SIGN(data!B514-indicators!B514),IF(SIGN(data!B515-indicators!B515)&gt;0,"BUY","SELL"),""),"")</f>
        <v/>
      </c>
      <c r="D516" s="11">
        <f ca="1">IF(ROW(data!B516)&gt;fastSMA,AVERAGE(OFFSET(data!B516,0,0,-fastSMA,1)),"")</f>
        <v>6.3120000000000003</v>
      </c>
      <c r="E516" s="11">
        <f ca="1">IF(ROW(data!B516)&gt;slowSMA,AVERAGE(OFFSET(data!B516,0,0,-slowSMA,1)),"")</f>
        <v>7.2106999999999992</v>
      </c>
      <c r="F516" s="11" t="str">
        <f ca="1">IF(ROW(data!B516)&gt;MAX(fastSMA,slowSMA)+2,IF(SIGN(D515-E515)&lt;&gt;SIGN(D514-E514),IF(SIGN(D515-E515)&gt;0,"BUY","SELL"),""),"")</f>
        <v/>
      </c>
      <c r="G516" s="11"/>
      <c r="H516" s="11">
        <f>(data!B516/data!B515)-1</f>
        <v>-2.9126213592232997E-2</v>
      </c>
      <c r="I516" s="11">
        <f t="shared" si="168"/>
        <v>0</v>
      </c>
      <c r="J516" s="11">
        <f t="shared" si="169"/>
        <v>2.9126213592232997E-2</v>
      </c>
      <c r="K516" s="11">
        <f ca="1">IF(ROW(data!B516)&gt;rsi+1,100-100/(1+AVERAGE(OFFSET(I516,0,0,-rsi,1))/AVERAGE(OFFSET(J516,0,0,-rsi,1))),"")</f>
        <v>31.870392755477255</v>
      </c>
      <c r="L516" s="11"/>
      <c r="M516" s="11">
        <f t="shared" si="170"/>
        <v>0.970873786407767</v>
      </c>
      <c r="N516" s="11">
        <f t="shared" ca="1" si="171"/>
        <v>0.89686098654708502</v>
      </c>
      <c r="S516" s="13" t="str">
        <f ca="1">pricein</f>
        <v/>
      </c>
      <c r="T516" s="13" t="str">
        <f ca="1">priceout</f>
        <v/>
      </c>
      <c r="U516" s="16" t="str">
        <f t="shared" ca="1" si="172"/>
        <v/>
      </c>
      <c r="V516" s="16" t="str">
        <f t="shared" ref="V516:V579" ca="1" si="179">IF(IFERROR(U516,"")&lt;&gt;"",U516/S516,"")</f>
        <v/>
      </c>
      <c r="W516" s="16" t="str">
        <f t="shared" ref="W516:W579" ca="1" si="180">IF(V516&lt;&gt;"",V516-1,"")</f>
        <v/>
      </c>
      <c r="X516" s="16">
        <f t="shared" ref="X516:X579" ca="1" si="181">IF(V516&lt;&gt;"",V516*X515,X515)</f>
        <v>0.82320858598329871</v>
      </c>
      <c r="Y516" s="16"/>
      <c r="Z516" s="13" t="str">
        <f ca="1">priceincross</f>
        <v/>
      </c>
      <c r="AA516" s="13" t="str">
        <f ca="1">priceoutcross</f>
        <v/>
      </c>
      <c r="AB516" s="13" t="str">
        <f t="shared" ca="1" si="173"/>
        <v/>
      </c>
      <c r="AC516" s="13" t="str">
        <f t="shared" ref="AC516:AC579" ca="1" si="182">IF(IFERROR(AB516,"")&lt;&gt;"",AB516/Z516,"")</f>
        <v/>
      </c>
      <c r="AD516" s="13" t="str">
        <f t="shared" ref="AD516:AD579" ca="1" si="183">IF(AC516&lt;&gt;"",AC516-1,"")</f>
        <v/>
      </c>
      <c r="AE516" s="13">
        <f t="shared" ref="AE516:AE579" ca="1" si="184">IF(AC516&lt;&gt;"",AC516*AE515,AE515)</f>
        <v>0.90089715826225325</v>
      </c>
      <c r="AG516" s="32">
        <f ca="1">IF(ROW(data!B516)&gt;fib+1,MIN(OFFSET(data!B516,0,0,-fib,1)),"")</f>
        <v>5.99</v>
      </c>
      <c r="AH516" s="32">
        <f ca="1">IF(ROW(data!B516)&gt;fib+1,MAX(OFFSET(data!B516,0,0,-fib,1)),"")</f>
        <v>9.0399999999999991</v>
      </c>
      <c r="AI516" s="32">
        <f t="shared" ca="1" si="174"/>
        <v>3.0499999999999989</v>
      </c>
      <c r="AJ516" s="31">
        <f t="shared" ca="1" si="175"/>
        <v>6.7097999999999995</v>
      </c>
      <c r="AK516" s="31">
        <f t="shared" ca="1" si="176"/>
        <v>7.1551</v>
      </c>
      <c r="AL516" s="31">
        <f t="shared" ca="1" si="177"/>
        <v>7.5149999999999997</v>
      </c>
      <c r="AM516" s="31">
        <f t="shared" ca="1" si="178"/>
        <v>7.8748999999999993</v>
      </c>
      <c r="AO516" s="32">
        <f t="shared" ref="AO516:AO579" ca="1" si="185">MAX(AO515,X516-1)</f>
        <v>0</v>
      </c>
      <c r="AP516" s="32">
        <f t="shared" ref="AP516:AP579" ca="1" si="186">((1+AO516)/X516)-1</f>
        <v>0.21475895298823811</v>
      </c>
      <c r="AQ516" s="32">
        <f t="shared" ref="AQ516:AQ579" ca="1" si="187">MAX(AQ515,AE516-1)</f>
        <v>0</v>
      </c>
      <c r="AR516" s="32">
        <f t="shared" ref="AR516:AR579" ca="1" si="188">((1+AQ516)/AE516)-1</f>
        <v>0.11000461132423478</v>
      </c>
    </row>
    <row r="517" spans="1:44">
      <c r="A517" s="10">
        <v>37650</v>
      </c>
      <c r="B517" s="11">
        <f ca="1">IF(ROW(data!B517)&gt;singleSMA,AVERAGE(OFFSET(data!B517,0,0,-singleSMA,1)),"")</f>
        <v>7.1803999999999997</v>
      </c>
      <c r="C517" s="11" t="str">
        <f ca="1">IF(ROW(data!B515)&gt;singleSMA+2,IF(SIGN(data!B516-indicators!B516)&lt;&gt;SIGN(data!B515-indicators!B515),IF(SIGN(data!B516-indicators!B516)&gt;0,"BUY","SELL"),""),"")</f>
        <v/>
      </c>
      <c r="D517" s="11">
        <f ca="1">IF(ROW(data!B517)&gt;fastSMA,AVERAGE(OFFSET(data!B517,0,0,-fastSMA,1)),"")</f>
        <v>6.2809999999999997</v>
      </c>
      <c r="E517" s="11">
        <f ca="1">IF(ROW(data!B517)&gt;slowSMA,AVERAGE(OFFSET(data!B517,0,0,-slowSMA,1)),"")</f>
        <v>7.1803999999999997</v>
      </c>
      <c r="F517" s="11" t="str">
        <f ca="1">IF(ROW(data!B517)&gt;MAX(fastSMA,slowSMA)+2,IF(SIGN(D516-E516)&lt;&gt;SIGN(D515-E515),IF(SIGN(D516-E516)&gt;0,"BUY","SELL"),""),"")</f>
        <v/>
      </c>
      <c r="G517" s="11"/>
      <c r="H517" s="11">
        <f>(data!B517/data!B516)-1</f>
        <v>1.6666666666667052E-3</v>
      </c>
      <c r="I517" s="11">
        <f t="shared" si="168"/>
        <v>1.6666666666667052E-3</v>
      </c>
      <c r="J517" s="11">
        <f t="shared" si="169"/>
        <v>0</v>
      </c>
      <c r="K517" s="11">
        <f ca="1">IF(ROW(data!B517)&gt;rsi+1,100-100/(1+AVERAGE(OFFSET(I517,0,0,-rsi,1))/AVERAGE(OFFSET(J517,0,0,-rsi,1))),"")</f>
        <v>33.273847020683931</v>
      </c>
      <c r="L517" s="11"/>
      <c r="M517" s="11">
        <f t="shared" si="170"/>
        <v>1.0016666666666667</v>
      </c>
      <c r="N517" s="11">
        <f t="shared" ca="1" si="171"/>
        <v>0.90648567119155332</v>
      </c>
      <c r="S517" s="13" t="str">
        <f ca="1">pricein</f>
        <v/>
      </c>
      <c r="T517" s="13" t="str">
        <f ca="1">priceout</f>
        <v/>
      </c>
      <c r="U517" s="16" t="str">
        <f t="shared" ca="1" si="172"/>
        <v/>
      </c>
      <c r="V517" s="16" t="str">
        <f t="shared" ca="1" si="179"/>
        <v/>
      </c>
      <c r="W517" s="16" t="str">
        <f t="shared" ca="1" si="180"/>
        <v/>
      </c>
      <c r="X517" s="16">
        <f t="shared" ca="1" si="181"/>
        <v>0.82320858598329871</v>
      </c>
      <c r="Y517" s="16"/>
      <c r="Z517" s="13" t="str">
        <f ca="1">priceincross</f>
        <v/>
      </c>
      <c r="AA517" s="13" t="str">
        <f ca="1">priceoutcross</f>
        <v/>
      </c>
      <c r="AB517" s="13" t="str">
        <f t="shared" ca="1" si="173"/>
        <v/>
      </c>
      <c r="AC517" s="13" t="str">
        <f t="shared" ca="1" si="182"/>
        <v/>
      </c>
      <c r="AD517" s="13" t="str">
        <f t="shared" ca="1" si="183"/>
        <v/>
      </c>
      <c r="AE517" s="13">
        <f t="shared" ca="1" si="184"/>
        <v>0.90089715826225325</v>
      </c>
      <c r="AG517" s="32">
        <f ca="1">IF(ROW(data!B517)&gt;fib+1,MIN(OFFSET(data!B517,0,0,-fib,1)),"")</f>
        <v>5.99</v>
      </c>
      <c r="AH517" s="32">
        <f ca="1">IF(ROW(data!B517)&gt;fib+1,MAX(OFFSET(data!B517,0,0,-fib,1)),"")</f>
        <v>9.0299999999999994</v>
      </c>
      <c r="AI517" s="32">
        <f t="shared" ca="1" si="174"/>
        <v>3.0399999999999991</v>
      </c>
      <c r="AJ517" s="31">
        <f t="shared" ca="1" si="175"/>
        <v>6.7074400000000001</v>
      </c>
      <c r="AK517" s="31">
        <f t="shared" ca="1" si="176"/>
        <v>7.1512799999999999</v>
      </c>
      <c r="AL517" s="31">
        <f t="shared" ca="1" si="177"/>
        <v>7.51</v>
      </c>
      <c r="AM517" s="31">
        <f t="shared" ca="1" si="178"/>
        <v>7.8687199999999997</v>
      </c>
      <c r="AO517" s="32">
        <f t="shared" ca="1" si="185"/>
        <v>0</v>
      </c>
      <c r="AP517" s="32">
        <f t="shared" ca="1" si="186"/>
        <v>0.21475895298823811</v>
      </c>
      <c r="AQ517" s="32">
        <f t="shared" ca="1" si="187"/>
        <v>0</v>
      </c>
      <c r="AR517" s="32">
        <f t="shared" ca="1" si="188"/>
        <v>0.11000461132423478</v>
      </c>
    </row>
    <row r="518" spans="1:44">
      <c r="A518" s="10">
        <v>37651</v>
      </c>
      <c r="B518" s="11">
        <f ca="1">IF(ROW(data!B518)&gt;singleSMA,AVERAGE(OFFSET(data!B518,0,0,-singleSMA,1)),"")</f>
        <v>7.1522000000000006</v>
      </c>
      <c r="C518" s="11" t="str">
        <f ca="1">IF(ROW(data!B516)&gt;singleSMA+2,IF(SIGN(data!B517-indicators!B517)&lt;&gt;SIGN(data!B516-indicators!B516),IF(SIGN(data!B517-indicators!B517)&gt;0,"BUY","SELL"),""),"")</f>
        <v/>
      </c>
      <c r="D518" s="11">
        <f ca="1">IF(ROW(data!B518)&gt;fastSMA,AVERAGE(OFFSET(data!B518,0,0,-fastSMA,1)),"")</f>
        <v>6.2534999999999998</v>
      </c>
      <c r="E518" s="11">
        <f ca="1">IF(ROW(data!B518)&gt;slowSMA,AVERAGE(OFFSET(data!B518,0,0,-slowSMA,1)),"")</f>
        <v>7.1522000000000006</v>
      </c>
      <c r="F518" s="11" t="str">
        <f ca="1">IF(ROW(data!B518)&gt;MAX(fastSMA,slowSMA)+2,IF(SIGN(D517-E517)&lt;&gt;SIGN(D516-E516),IF(SIGN(D517-E517)&gt;0,"BUY","SELL"),""),"")</f>
        <v/>
      </c>
      <c r="G518" s="11"/>
      <c r="H518" s="11">
        <f>(data!B518/data!B517)-1</f>
        <v>1.1647254575707144E-2</v>
      </c>
      <c r="I518" s="11">
        <f t="shared" si="168"/>
        <v>1.1647254575707144E-2</v>
      </c>
      <c r="J518" s="11">
        <f t="shared" si="169"/>
        <v>0</v>
      </c>
      <c r="K518" s="11">
        <f ca="1">IF(ROW(data!B518)&gt;rsi+1,100-100/(1+AVERAGE(OFFSET(I518,0,0,-rsi,1))/AVERAGE(OFFSET(J518,0,0,-rsi,1))),"")</f>
        <v>35.89750821627679</v>
      </c>
      <c r="L518" s="11"/>
      <c r="M518" s="11">
        <f t="shared" si="170"/>
        <v>1.0116472545757071</v>
      </c>
      <c r="N518" s="11">
        <f t="shared" ca="1" si="171"/>
        <v>0.91704374057315208</v>
      </c>
      <c r="S518" s="13" t="str">
        <f ca="1">pricein</f>
        <v/>
      </c>
      <c r="T518" s="13" t="str">
        <f ca="1">priceout</f>
        <v/>
      </c>
      <c r="U518" s="16" t="str">
        <f t="shared" ca="1" si="172"/>
        <v/>
      </c>
      <c r="V518" s="16" t="str">
        <f t="shared" ca="1" si="179"/>
        <v/>
      </c>
      <c r="W518" s="16" t="str">
        <f t="shared" ca="1" si="180"/>
        <v/>
      </c>
      <c r="X518" s="16">
        <f t="shared" ca="1" si="181"/>
        <v>0.82320858598329871</v>
      </c>
      <c r="Y518" s="16"/>
      <c r="Z518" s="13" t="str">
        <f ca="1">priceincross</f>
        <v/>
      </c>
      <c r="AA518" s="13" t="str">
        <f ca="1">priceoutcross</f>
        <v/>
      </c>
      <c r="AB518" s="13" t="str">
        <f t="shared" ca="1" si="173"/>
        <v/>
      </c>
      <c r="AC518" s="13" t="str">
        <f t="shared" ca="1" si="182"/>
        <v/>
      </c>
      <c r="AD518" s="13" t="str">
        <f t="shared" ca="1" si="183"/>
        <v/>
      </c>
      <c r="AE518" s="13">
        <f t="shared" ca="1" si="184"/>
        <v>0.90089715826225325</v>
      </c>
      <c r="AG518" s="32">
        <f ca="1">IF(ROW(data!B518)&gt;fib+1,MIN(OFFSET(data!B518,0,0,-fib,1)),"")</f>
        <v>5.99</v>
      </c>
      <c r="AH518" s="32">
        <f ca="1">IF(ROW(data!B518)&gt;fib+1,MAX(OFFSET(data!B518,0,0,-fib,1)),"")</f>
        <v>9.0299999999999994</v>
      </c>
      <c r="AI518" s="32">
        <f t="shared" ca="1" si="174"/>
        <v>3.0399999999999991</v>
      </c>
      <c r="AJ518" s="31">
        <f t="shared" ca="1" si="175"/>
        <v>6.7074400000000001</v>
      </c>
      <c r="AK518" s="31">
        <f t="shared" ca="1" si="176"/>
        <v>7.1512799999999999</v>
      </c>
      <c r="AL518" s="31">
        <f t="shared" ca="1" si="177"/>
        <v>7.51</v>
      </c>
      <c r="AM518" s="31">
        <f t="shared" ca="1" si="178"/>
        <v>7.8687199999999997</v>
      </c>
      <c r="AO518" s="32">
        <f t="shared" ca="1" si="185"/>
        <v>0</v>
      </c>
      <c r="AP518" s="32">
        <f t="shared" ca="1" si="186"/>
        <v>0.21475895298823811</v>
      </c>
      <c r="AQ518" s="32">
        <f t="shared" ca="1" si="187"/>
        <v>0</v>
      </c>
      <c r="AR518" s="32">
        <f t="shared" ca="1" si="188"/>
        <v>0.11000461132423478</v>
      </c>
    </row>
    <row r="519" spans="1:44">
      <c r="A519" s="10">
        <v>37652</v>
      </c>
      <c r="B519" s="11">
        <f ca="1">IF(ROW(data!B519)&gt;singleSMA,AVERAGE(OFFSET(data!B519,0,0,-singleSMA,1)),"")</f>
        <v>7.1224999999999996</v>
      </c>
      <c r="C519" s="11" t="str">
        <f ca="1">IF(ROW(data!B517)&gt;singleSMA+2,IF(SIGN(data!B518-indicators!B518)&lt;&gt;SIGN(data!B517-indicators!B517),IF(SIGN(data!B518-indicators!B518)&gt;0,"BUY","SELL"),""),"")</f>
        <v/>
      </c>
      <c r="D519" s="11">
        <f ca="1">IF(ROW(data!B519)&gt;fastSMA,AVERAGE(OFFSET(data!B519,0,0,-fastSMA,1)),"")</f>
        <v>6.2209999999999992</v>
      </c>
      <c r="E519" s="11">
        <f ca="1">IF(ROW(data!B519)&gt;slowSMA,AVERAGE(OFFSET(data!B519,0,0,-slowSMA,1)),"")</f>
        <v>7.1224999999999996</v>
      </c>
      <c r="F519" s="11" t="str">
        <f ca="1">IF(ROW(data!B519)&gt;MAX(fastSMA,slowSMA)+2,IF(SIGN(D518-E518)&lt;&gt;SIGN(D517-E517),IF(SIGN(D518-E518)&gt;0,"BUY","SELL"),""),"")</f>
        <v/>
      </c>
      <c r="G519" s="11"/>
      <c r="H519" s="11">
        <f>(data!B519/data!B518)-1</f>
        <v>-3.2894736842106198E-3</v>
      </c>
      <c r="I519" s="11">
        <f t="shared" si="168"/>
        <v>0</v>
      </c>
      <c r="J519" s="11">
        <f t="shared" si="169"/>
        <v>3.2894736842106198E-3</v>
      </c>
      <c r="K519" s="11">
        <f ca="1">IF(ROW(data!B519)&gt;rsi+1,100-100/(1+AVERAGE(OFFSET(I519,0,0,-rsi,1))/AVERAGE(OFFSET(J519,0,0,-rsi,1))),"")</f>
        <v>32.795770233367563</v>
      </c>
      <c r="L519" s="11"/>
      <c r="M519" s="11">
        <f t="shared" si="170"/>
        <v>0.99671052631578938</v>
      </c>
      <c r="N519" s="11">
        <f t="shared" ca="1" si="171"/>
        <v>0.90312965722801786</v>
      </c>
      <c r="S519" s="13" t="str">
        <f ca="1">pricein</f>
        <v/>
      </c>
      <c r="T519" s="13" t="str">
        <f ca="1">priceout</f>
        <v/>
      </c>
      <c r="U519" s="16" t="str">
        <f t="shared" ca="1" si="172"/>
        <v/>
      </c>
      <c r="V519" s="16" t="str">
        <f t="shared" ca="1" si="179"/>
        <v/>
      </c>
      <c r="W519" s="16" t="str">
        <f t="shared" ca="1" si="180"/>
        <v/>
      </c>
      <c r="X519" s="16">
        <f t="shared" ca="1" si="181"/>
        <v>0.82320858598329871</v>
      </c>
      <c r="Y519" s="16"/>
      <c r="Z519" s="13" t="str">
        <f ca="1">priceincross</f>
        <v/>
      </c>
      <c r="AA519" s="13" t="str">
        <f ca="1">priceoutcross</f>
        <v/>
      </c>
      <c r="AB519" s="13" t="str">
        <f t="shared" ca="1" si="173"/>
        <v/>
      </c>
      <c r="AC519" s="13" t="str">
        <f t="shared" ca="1" si="182"/>
        <v/>
      </c>
      <c r="AD519" s="13" t="str">
        <f t="shared" ca="1" si="183"/>
        <v/>
      </c>
      <c r="AE519" s="13">
        <f t="shared" ca="1" si="184"/>
        <v>0.90089715826225325</v>
      </c>
      <c r="AG519" s="32">
        <f ca="1">IF(ROW(data!B519)&gt;fib+1,MIN(OFFSET(data!B519,0,0,-fib,1)),"")</f>
        <v>5.99</v>
      </c>
      <c r="AH519" s="32">
        <f ca="1">IF(ROW(data!B519)&gt;fib+1,MAX(OFFSET(data!B519,0,0,-fib,1)),"")</f>
        <v>9</v>
      </c>
      <c r="AI519" s="32">
        <f t="shared" ca="1" si="174"/>
        <v>3.01</v>
      </c>
      <c r="AJ519" s="31">
        <f t="shared" ca="1" si="175"/>
        <v>6.7003599999999999</v>
      </c>
      <c r="AK519" s="31">
        <f t="shared" ca="1" si="176"/>
        <v>7.1398200000000003</v>
      </c>
      <c r="AL519" s="31">
        <f t="shared" ca="1" si="177"/>
        <v>7.4950000000000001</v>
      </c>
      <c r="AM519" s="31">
        <f t="shared" ca="1" si="178"/>
        <v>7.8501799999999999</v>
      </c>
      <c r="AO519" s="32">
        <f t="shared" ca="1" si="185"/>
        <v>0</v>
      </c>
      <c r="AP519" s="32">
        <f t="shared" ca="1" si="186"/>
        <v>0.21475895298823811</v>
      </c>
      <c r="AQ519" s="32">
        <f t="shared" ca="1" si="187"/>
        <v>0</v>
      </c>
      <c r="AR519" s="32">
        <f t="shared" ca="1" si="188"/>
        <v>0.11000461132423478</v>
      </c>
    </row>
    <row r="520" spans="1:44">
      <c r="A520" s="10">
        <v>37655</v>
      </c>
      <c r="B520" s="11">
        <f ca="1">IF(ROW(data!B520)&gt;singleSMA,AVERAGE(OFFSET(data!B520,0,0,-singleSMA,1)),"")</f>
        <v>7.0934999999999988</v>
      </c>
      <c r="C520" s="11" t="str">
        <f ca="1">IF(ROW(data!B518)&gt;singleSMA+2,IF(SIGN(data!B519-indicators!B519)&lt;&gt;SIGN(data!B518-indicators!B518),IF(SIGN(data!B519-indicators!B519)&gt;0,"BUY","SELL"),""),"")</f>
        <v/>
      </c>
      <c r="D520" s="11">
        <f ca="1">IF(ROW(data!B520)&gt;fastSMA,AVERAGE(OFFSET(data!B520,0,0,-fastSMA,1)),"")</f>
        <v>6.1825000000000001</v>
      </c>
      <c r="E520" s="11">
        <f ca="1">IF(ROW(data!B520)&gt;slowSMA,AVERAGE(OFFSET(data!B520,0,0,-slowSMA,1)),"")</f>
        <v>7.0934999999999988</v>
      </c>
      <c r="F520" s="11" t="str">
        <f ca="1">IF(ROW(data!B520)&gt;MAX(fastSMA,slowSMA)+2,IF(SIGN(D519-E519)&lt;&gt;SIGN(D518-E518),IF(SIGN(D519-E519)&gt;0,"BUY","SELL"),""),"")</f>
        <v/>
      </c>
      <c r="G520" s="11"/>
      <c r="H520" s="11">
        <f>(data!B520/data!B519)-1</f>
        <v>-9.9009900990097988E-3</v>
      </c>
      <c r="I520" s="11">
        <f t="shared" si="168"/>
        <v>0</v>
      </c>
      <c r="J520" s="11">
        <f t="shared" si="169"/>
        <v>9.9009900990097988E-3</v>
      </c>
      <c r="K520" s="11">
        <f ca="1">IF(ROW(data!B520)&gt;rsi+1,100-100/(1+AVERAGE(OFFSET(I520,0,0,-rsi,1))/AVERAGE(OFFSET(J520,0,0,-rsi,1))),"")</f>
        <v>29.586197086431795</v>
      </c>
      <c r="L520" s="11"/>
      <c r="M520" s="11">
        <f t="shared" si="170"/>
        <v>0.9900990099009902</v>
      </c>
      <c r="N520" s="11">
        <f t="shared" ca="1" si="171"/>
        <v>0.88626292466765133</v>
      </c>
      <c r="S520" s="13" t="str">
        <f ca="1">pricein</f>
        <v/>
      </c>
      <c r="T520" s="13" t="str">
        <f ca="1">priceout</f>
        <v/>
      </c>
      <c r="U520" s="16" t="str">
        <f t="shared" ca="1" si="172"/>
        <v/>
      </c>
      <c r="V520" s="16" t="str">
        <f t="shared" ca="1" si="179"/>
        <v/>
      </c>
      <c r="W520" s="16" t="str">
        <f t="shared" ca="1" si="180"/>
        <v/>
      </c>
      <c r="X520" s="16">
        <f t="shared" ca="1" si="181"/>
        <v>0.82320858598329871</v>
      </c>
      <c r="Y520" s="16"/>
      <c r="Z520" s="13" t="str">
        <f ca="1">priceincross</f>
        <v/>
      </c>
      <c r="AA520" s="13" t="str">
        <f ca="1">priceoutcross</f>
        <v/>
      </c>
      <c r="AB520" s="13" t="str">
        <f t="shared" ca="1" si="173"/>
        <v/>
      </c>
      <c r="AC520" s="13" t="str">
        <f t="shared" ca="1" si="182"/>
        <v/>
      </c>
      <c r="AD520" s="13" t="str">
        <f t="shared" ca="1" si="183"/>
        <v/>
      </c>
      <c r="AE520" s="13">
        <f t="shared" ca="1" si="184"/>
        <v>0.90089715826225325</v>
      </c>
      <c r="AG520" s="32">
        <f ca="1">IF(ROW(data!B520)&gt;fib+1,MIN(OFFSET(data!B520,0,0,-fib,1)),"")</f>
        <v>5.99</v>
      </c>
      <c r="AH520" s="32">
        <f ca="1">IF(ROW(data!B520)&gt;fib+1,MAX(OFFSET(data!B520,0,0,-fib,1)),"")</f>
        <v>9</v>
      </c>
      <c r="AI520" s="32">
        <f t="shared" ca="1" si="174"/>
        <v>3.01</v>
      </c>
      <c r="AJ520" s="31">
        <f t="shared" ca="1" si="175"/>
        <v>6.7003599999999999</v>
      </c>
      <c r="AK520" s="31">
        <f t="shared" ca="1" si="176"/>
        <v>7.1398200000000003</v>
      </c>
      <c r="AL520" s="31">
        <f t="shared" ca="1" si="177"/>
        <v>7.4950000000000001</v>
      </c>
      <c r="AM520" s="31">
        <f t="shared" ca="1" si="178"/>
        <v>7.8501799999999999</v>
      </c>
      <c r="AO520" s="32">
        <f t="shared" ca="1" si="185"/>
        <v>0</v>
      </c>
      <c r="AP520" s="32">
        <f t="shared" ca="1" si="186"/>
        <v>0.21475895298823811</v>
      </c>
      <c r="AQ520" s="32">
        <f t="shared" ca="1" si="187"/>
        <v>0</v>
      </c>
      <c r="AR520" s="32">
        <f t="shared" ca="1" si="188"/>
        <v>0.11000461132423478</v>
      </c>
    </row>
    <row r="521" spans="1:44">
      <c r="A521" s="10">
        <v>37656</v>
      </c>
      <c r="B521" s="11">
        <f ca="1">IF(ROW(data!B521)&gt;singleSMA,AVERAGE(OFFSET(data!B521,0,0,-singleSMA,1)),"")</f>
        <v>7.0636000000000001</v>
      </c>
      <c r="C521" s="11" t="str">
        <f ca="1">IF(ROW(data!B519)&gt;singleSMA+2,IF(SIGN(data!B520-indicators!B520)&lt;&gt;SIGN(data!B519-indicators!B519),IF(SIGN(data!B520-indicators!B520)&gt;0,"BUY","SELL"),""),"")</f>
        <v/>
      </c>
      <c r="D521" s="11">
        <f ca="1">IF(ROW(data!B521)&gt;fastSMA,AVERAGE(OFFSET(data!B521,0,0,-fastSMA,1)),"")</f>
        <v>6.1475</v>
      </c>
      <c r="E521" s="11">
        <f ca="1">IF(ROW(data!B521)&gt;slowSMA,AVERAGE(OFFSET(data!B521,0,0,-slowSMA,1)),"")</f>
        <v>7.0636000000000001</v>
      </c>
      <c r="F521" s="11" t="str">
        <f ca="1">IF(ROW(data!B521)&gt;MAX(fastSMA,slowSMA)+2,IF(SIGN(D520-E520)&lt;&gt;SIGN(D519-E519),IF(SIGN(D520-E520)&gt;0,"BUY","SELL"),""),"")</f>
        <v/>
      </c>
      <c r="G521" s="11"/>
      <c r="H521" s="11">
        <f>(data!B521/data!B520)-1</f>
        <v>-6.6666666666667096E-3</v>
      </c>
      <c r="I521" s="11">
        <f t="shared" si="168"/>
        <v>0</v>
      </c>
      <c r="J521" s="11">
        <f t="shared" si="169"/>
        <v>6.6666666666667096E-3</v>
      </c>
      <c r="K521" s="11">
        <f ca="1">IF(ROW(data!B521)&gt;rsi+1,100-100/(1+AVERAGE(OFFSET(I521,0,0,-rsi,1))/AVERAGE(OFFSET(J521,0,0,-rsi,1))),"")</f>
        <v>30.602913000898511</v>
      </c>
      <c r="L521" s="11"/>
      <c r="M521" s="11">
        <f t="shared" si="170"/>
        <v>0.99333333333333329</v>
      </c>
      <c r="N521" s="11">
        <f t="shared" ca="1" si="171"/>
        <v>0.89489489489489493</v>
      </c>
      <c r="S521" s="13" t="str">
        <f ca="1">pricein</f>
        <v/>
      </c>
      <c r="T521" s="13" t="str">
        <f ca="1">priceout</f>
        <v/>
      </c>
      <c r="U521" s="16" t="str">
        <f t="shared" ca="1" si="172"/>
        <v/>
      </c>
      <c r="V521" s="16" t="str">
        <f t="shared" ca="1" si="179"/>
        <v/>
      </c>
      <c r="W521" s="16" t="str">
        <f t="shared" ca="1" si="180"/>
        <v/>
      </c>
      <c r="X521" s="16">
        <f t="shared" ca="1" si="181"/>
        <v>0.82320858598329871</v>
      </c>
      <c r="Y521" s="16"/>
      <c r="Z521" s="13" t="str">
        <f ca="1">priceincross</f>
        <v/>
      </c>
      <c r="AA521" s="13" t="str">
        <f ca="1">priceoutcross</f>
        <v/>
      </c>
      <c r="AB521" s="13" t="str">
        <f t="shared" ca="1" si="173"/>
        <v/>
      </c>
      <c r="AC521" s="13" t="str">
        <f t="shared" ca="1" si="182"/>
        <v/>
      </c>
      <c r="AD521" s="13" t="str">
        <f t="shared" ca="1" si="183"/>
        <v/>
      </c>
      <c r="AE521" s="13">
        <f t="shared" ca="1" si="184"/>
        <v>0.90089715826225325</v>
      </c>
      <c r="AG521" s="32">
        <f ca="1">IF(ROW(data!B521)&gt;fib+1,MIN(OFFSET(data!B521,0,0,-fib,1)),"")</f>
        <v>5.96</v>
      </c>
      <c r="AH521" s="32">
        <f ca="1">IF(ROW(data!B521)&gt;fib+1,MAX(OFFSET(data!B521,0,0,-fib,1)),"")</f>
        <v>9</v>
      </c>
      <c r="AI521" s="32">
        <f t="shared" ca="1" si="174"/>
        <v>3.04</v>
      </c>
      <c r="AJ521" s="31">
        <f t="shared" ca="1" si="175"/>
        <v>6.6774399999999998</v>
      </c>
      <c r="AK521" s="31">
        <f t="shared" ca="1" si="176"/>
        <v>7.1212800000000005</v>
      </c>
      <c r="AL521" s="31">
        <f t="shared" ca="1" si="177"/>
        <v>7.48</v>
      </c>
      <c r="AM521" s="31">
        <f t="shared" ca="1" si="178"/>
        <v>7.8387200000000004</v>
      </c>
      <c r="AO521" s="32">
        <f t="shared" ca="1" si="185"/>
        <v>0</v>
      </c>
      <c r="AP521" s="32">
        <f t="shared" ca="1" si="186"/>
        <v>0.21475895298823811</v>
      </c>
      <c r="AQ521" s="32">
        <f t="shared" ca="1" si="187"/>
        <v>0</v>
      </c>
      <c r="AR521" s="32">
        <f t="shared" ca="1" si="188"/>
        <v>0.11000461132423478</v>
      </c>
    </row>
    <row r="522" spans="1:44">
      <c r="A522" s="10">
        <v>37657</v>
      </c>
      <c r="B522" s="11">
        <f ca="1">IF(ROW(data!B522)&gt;singleSMA,AVERAGE(OFFSET(data!B522,0,0,-singleSMA,1)),"")</f>
        <v>7.0324999999999989</v>
      </c>
      <c r="C522" s="11" t="str">
        <f ca="1">IF(ROW(data!B520)&gt;singleSMA+2,IF(SIGN(data!B521-indicators!B521)&lt;&gt;SIGN(data!B520-indicators!B520),IF(SIGN(data!B521-indicators!B521)&gt;0,"BUY","SELL"),""),"")</f>
        <v/>
      </c>
      <c r="D522" s="11">
        <f ca="1">IF(ROW(data!B522)&gt;fastSMA,AVERAGE(OFFSET(data!B522,0,0,-fastSMA,1)),"")</f>
        <v>6.1185</v>
      </c>
      <c r="E522" s="11">
        <f ca="1">IF(ROW(data!B522)&gt;slowSMA,AVERAGE(OFFSET(data!B522,0,0,-slowSMA,1)),"")</f>
        <v>7.0324999999999989</v>
      </c>
      <c r="F522" s="11" t="str">
        <f ca="1">IF(ROW(data!B522)&gt;MAX(fastSMA,slowSMA)+2,IF(SIGN(D521-E521)&lt;&gt;SIGN(D520-E520),IF(SIGN(D521-E521)&gt;0,"BUY","SELL"),""),"")</f>
        <v/>
      </c>
      <c r="G522" s="11"/>
      <c r="H522" s="11">
        <f>(data!B522/data!B521)-1</f>
        <v>-1.1744966442953086E-2</v>
      </c>
      <c r="I522" s="11">
        <f t="shared" si="168"/>
        <v>0</v>
      </c>
      <c r="J522" s="11">
        <f t="shared" si="169"/>
        <v>1.1744966442953086E-2</v>
      </c>
      <c r="K522" s="11">
        <f ca="1">IF(ROW(data!B522)&gt;rsi+1,100-100/(1+AVERAGE(OFFSET(I522,0,0,-rsi,1))/AVERAGE(OFFSET(J522,0,0,-rsi,1))),"")</f>
        <v>32.56305169138507</v>
      </c>
      <c r="L522" s="11"/>
      <c r="M522" s="11">
        <f t="shared" si="170"/>
        <v>0.98825503355704691</v>
      </c>
      <c r="N522" s="11">
        <f t="shared" ca="1" si="171"/>
        <v>0.91035548686244172</v>
      </c>
      <c r="S522" s="13" t="str">
        <f ca="1">pricein</f>
        <v/>
      </c>
      <c r="T522" s="13" t="str">
        <f ca="1">priceout</f>
        <v/>
      </c>
      <c r="U522" s="16" t="str">
        <f t="shared" ca="1" si="172"/>
        <v/>
      </c>
      <c r="V522" s="16" t="str">
        <f t="shared" ca="1" si="179"/>
        <v/>
      </c>
      <c r="W522" s="16" t="str">
        <f t="shared" ca="1" si="180"/>
        <v/>
      </c>
      <c r="X522" s="16">
        <f t="shared" ca="1" si="181"/>
        <v>0.82320858598329871</v>
      </c>
      <c r="Y522" s="16"/>
      <c r="Z522" s="13" t="str">
        <f ca="1">priceincross</f>
        <v/>
      </c>
      <c r="AA522" s="13" t="str">
        <f ca="1">priceoutcross</f>
        <v/>
      </c>
      <c r="AB522" s="13" t="str">
        <f t="shared" ca="1" si="173"/>
        <v/>
      </c>
      <c r="AC522" s="13" t="str">
        <f t="shared" ca="1" si="182"/>
        <v/>
      </c>
      <c r="AD522" s="13" t="str">
        <f t="shared" ca="1" si="183"/>
        <v/>
      </c>
      <c r="AE522" s="13">
        <f t="shared" ca="1" si="184"/>
        <v>0.90089715826225325</v>
      </c>
      <c r="AG522" s="32">
        <f ca="1">IF(ROW(data!B522)&gt;fib+1,MIN(OFFSET(data!B522,0,0,-fib,1)),"")</f>
        <v>5.89</v>
      </c>
      <c r="AH522" s="32">
        <f ca="1">IF(ROW(data!B522)&gt;fib+1,MAX(OFFSET(data!B522,0,0,-fib,1)),"")</f>
        <v>8.9499999999999993</v>
      </c>
      <c r="AI522" s="32">
        <f t="shared" ca="1" si="174"/>
        <v>3.0599999999999996</v>
      </c>
      <c r="AJ522" s="31">
        <f t="shared" ca="1" si="175"/>
        <v>6.6121599999999994</v>
      </c>
      <c r="AK522" s="31">
        <f t="shared" ca="1" si="176"/>
        <v>7.0589199999999996</v>
      </c>
      <c r="AL522" s="31">
        <f t="shared" ca="1" si="177"/>
        <v>7.42</v>
      </c>
      <c r="AM522" s="31">
        <f t="shared" ca="1" si="178"/>
        <v>7.7810799999999993</v>
      </c>
      <c r="AO522" s="32">
        <f t="shared" ca="1" si="185"/>
        <v>0</v>
      </c>
      <c r="AP522" s="32">
        <f t="shared" ca="1" si="186"/>
        <v>0.21475895298823811</v>
      </c>
      <c r="AQ522" s="32">
        <f t="shared" ca="1" si="187"/>
        <v>0</v>
      </c>
      <c r="AR522" s="32">
        <f t="shared" ca="1" si="188"/>
        <v>0.11000461132423478</v>
      </c>
    </row>
    <row r="523" spans="1:44">
      <c r="A523" s="10">
        <v>37658</v>
      </c>
      <c r="B523" s="11">
        <f ca="1">IF(ROW(data!B523)&gt;singleSMA,AVERAGE(OFFSET(data!B523,0,0,-singleSMA,1)),"")</f>
        <v>7.0016999999999987</v>
      </c>
      <c r="C523" s="11" t="str">
        <f ca="1">IF(ROW(data!B521)&gt;singleSMA+2,IF(SIGN(data!B522-indicators!B522)&lt;&gt;SIGN(data!B521-indicators!B521),IF(SIGN(data!B522-indicators!B522)&gt;0,"BUY","SELL"),""),"")</f>
        <v/>
      </c>
      <c r="D523" s="11">
        <f ca="1">IF(ROW(data!B523)&gt;fastSMA,AVERAGE(OFFSET(data!B523,0,0,-fastSMA,1)),"")</f>
        <v>6.0965000000000007</v>
      </c>
      <c r="E523" s="11">
        <f ca="1">IF(ROW(data!B523)&gt;slowSMA,AVERAGE(OFFSET(data!B523,0,0,-slowSMA,1)),"")</f>
        <v>7.0016999999999987</v>
      </c>
      <c r="F523" s="11" t="str">
        <f ca="1">IF(ROW(data!B523)&gt;MAX(fastSMA,slowSMA)+2,IF(SIGN(D522-E522)&lt;&gt;SIGN(D521-E521),IF(SIGN(D522-E522)&gt;0,"BUY","SELL"),""),"")</f>
        <v/>
      </c>
      <c r="G523" s="11"/>
      <c r="H523" s="11">
        <f>(data!B523/data!B522)-1</f>
        <v>-3.3955857385398192E-3</v>
      </c>
      <c r="I523" s="11">
        <f t="shared" si="168"/>
        <v>0</v>
      </c>
      <c r="J523" s="11">
        <f t="shared" si="169"/>
        <v>3.3955857385398192E-3</v>
      </c>
      <c r="K523" s="11">
        <f ca="1">IF(ROW(data!B523)&gt;rsi+1,100-100/(1+AVERAGE(OFFSET(I523,0,0,-rsi,1))/AVERAGE(OFFSET(J523,0,0,-rsi,1))),"")</f>
        <v>35.44919029642692</v>
      </c>
      <c r="L523" s="11"/>
      <c r="M523" s="11">
        <f t="shared" si="170"/>
        <v>0.99660441426146018</v>
      </c>
      <c r="N523" s="11">
        <f t="shared" ca="1" si="171"/>
        <v>0.93026941362915994</v>
      </c>
      <c r="S523" s="13" t="str">
        <f ca="1">pricein</f>
        <v/>
      </c>
      <c r="T523" s="13" t="str">
        <f ca="1">priceout</f>
        <v/>
      </c>
      <c r="U523" s="16" t="str">
        <f t="shared" ca="1" si="172"/>
        <v/>
      </c>
      <c r="V523" s="16" t="str">
        <f t="shared" ca="1" si="179"/>
        <v/>
      </c>
      <c r="W523" s="16" t="str">
        <f t="shared" ca="1" si="180"/>
        <v/>
      </c>
      <c r="X523" s="16">
        <f t="shared" ca="1" si="181"/>
        <v>0.82320858598329871</v>
      </c>
      <c r="Y523" s="16"/>
      <c r="Z523" s="13" t="str">
        <f ca="1">priceincross</f>
        <v/>
      </c>
      <c r="AA523" s="13" t="str">
        <f ca="1">priceoutcross</f>
        <v/>
      </c>
      <c r="AB523" s="13" t="str">
        <f t="shared" ca="1" si="173"/>
        <v/>
      </c>
      <c r="AC523" s="13" t="str">
        <f t="shared" ca="1" si="182"/>
        <v/>
      </c>
      <c r="AD523" s="13" t="str">
        <f t="shared" ca="1" si="183"/>
        <v/>
      </c>
      <c r="AE523" s="13">
        <f t="shared" ca="1" si="184"/>
        <v>0.90089715826225325</v>
      </c>
      <c r="AG523" s="32">
        <f ca="1">IF(ROW(data!B523)&gt;fib+1,MIN(OFFSET(data!B523,0,0,-fib,1)),"")</f>
        <v>5.87</v>
      </c>
      <c r="AH523" s="32">
        <f ca="1">IF(ROW(data!B523)&gt;fib+1,MAX(OFFSET(data!B523,0,0,-fib,1)),"")</f>
        <v>8.7799999999999994</v>
      </c>
      <c r="AI523" s="32">
        <f t="shared" ca="1" si="174"/>
        <v>2.9099999999999993</v>
      </c>
      <c r="AJ523" s="31">
        <f t="shared" ca="1" si="175"/>
        <v>6.5567599999999997</v>
      </c>
      <c r="AK523" s="31">
        <f t="shared" ca="1" si="176"/>
        <v>6.9816199999999995</v>
      </c>
      <c r="AL523" s="31">
        <f t="shared" ca="1" si="177"/>
        <v>7.3249999999999993</v>
      </c>
      <c r="AM523" s="31">
        <f t="shared" ca="1" si="178"/>
        <v>7.6683799999999991</v>
      </c>
      <c r="AO523" s="32">
        <f t="shared" ca="1" si="185"/>
        <v>0</v>
      </c>
      <c r="AP523" s="32">
        <f t="shared" ca="1" si="186"/>
        <v>0.21475895298823811</v>
      </c>
      <c r="AQ523" s="32">
        <f t="shared" ca="1" si="187"/>
        <v>0</v>
      </c>
      <c r="AR523" s="32">
        <f t="shared" ca="1" si="188"/>
        <v>0.11000461132423478</v>
      </c>
    </row>
    <row r="524" spans="1:44">
      <c r="A524" s="10">
        <v>37659</v>
      </c>
      <c r="B524" s="11">
        <f ca="1">IF(ROW(data!B524)&gt;singleSMA,AVERAGE(OFFSET(data!B524,0,0,-singleSMA,1)),"")</f>
        <v>6.9734999999999987</v>
      </c>
      <c r="C524" s="11" t="str">
        <f ca="1">IF(ROW(data!B522)&gt;singleSMA+2,IF(SIGN(data!B523-indicators!B523)&lt;&gt;SIGN(data!B522-indicators!B522),IF(SIGN(data!B523-indicators!B523)&gt;0,"BUY","SELL"),""),"")</f>
        <v/>
      </c>
      <c r="D524" s="11">
        <f ca="1">IF(ROW(data!B524)&gt;fastSMA,AVERAGE(OFFSET(data!B524,0,0,-fastSMA,1)),"")</f>
        <v>6.0845000000000002</v>
      </c>
      <c r="E524" s="11">
        <f ca="1">IF(ROW(data!B524)&gt;slowSMA,AVERAGE(OFFSET(data!B524,0,0,-slowSMA,1)),"")</f>
        <v>6.9734999999999987</v>
      </c>
      <c r="F524" s="11" t="str">
        <f ca="1">IF(ROW(data!B524)&gt;MAX(fastSMA,slowSMA)+2,IF(SIGN(D523-E523)&lt;&gt;SIGN(D522-E522),IF(SIGN(D523-E523)&gt;0,"BUY","SELL"),""),"")</f>
        <v/>
      </c>
      <c r="G524" s="11"/>
      <c r="H524" s="11">
        <f>(data!B524/data!B523)-1</f>
        <v>1.5332197614991383E-2</v>
      </c>
      <c r="I524" s="11">
        <f t="shared" si="168"/>
        <v>1.5332197614991383E-2</v>
      </c>
      <c r="J524" s="11">
        <f t="shared" si="169"/>
        <v>0</v>
      </c>
      <c r="K524" s="11">
        <f ca="1">IF(ROW(data!B524)&gt;rsi+1,100-100/(1+AVERAGE(OFFSET(I524,0,0,-rsi,1))/AVERAGE(OFFSET(J524,0,0,-rsi,1))),"")</f>
        <v>42.187126450668764</v>
      </c>
      <c r="L524" s="11"/>
      <c r="M524" s="11">
        <f t="shared" si="170"/>
        <v>1.0153321976149914</v>
      </c>
      <c r="N524" s="11">
        <f t="shared" ca="1" si="171"/>
        <v>0.96129032258064506</v>
      </c>
      <c r="S524" s="13" t="str">
        <f ca="1">pricein</f>
        <v/>
      </c>
      <c r="T524" s="13" t="str">
        <f ca="1">priceout</f>
        <v/>
      </c>
      <c r="U524" s="16" t="str">
        <f t="shared" ca="1" si="172"/>
        <v/>
      </c>
      <c r="V524" s="16" t="str">
        <f t="shared" ca="1" si="179"/>
        <v/>
      </c>
      <c r="W524" s="16" t="str">
        <f t="shared" ca="1" si="180"/>
        <v/>
      </c>
      <c r="X524" s="16">
        <f t="shared" ca="1" si="181"/>
        <v>0.82320858598329871</v>
      </c>
      <c r="Y524" s="16"/>
      <c r="Z524" s="13" t="str">
        <f ca="1">priceincross</f>
        <v/>
      </c>
      <c r="AA524" s="13" t="str">
        <f ca="1">priceoutcross</f>
        <v/>
      </c>
      <c r="AB524" s="13" t="str">
        <f t="shared" ca="1" si="173"/>
        <v/>
      </c>
      <c r="AC524" s="13" t="str">
        <f t="shared" ca="1" si="182"/>
        <v/>
      </c>
      <c r="AD524" s="13" t="str">
        <f t="shared" ca="1" si="183"/>
        <v/>
      </c>
      <c r="AE524" s="13">
        <f t="shared" ca="1" si="184"/>
        <v>0.90089715826225325</v>
      </c>
      <c r="AG524" s="32">
        <f ca="1">IF(ROW(data!B524)&gt;fib+1,MIN(OFFSET(data!B524,0,0,-fib,1)),"")</f>
        <v>5.87</v>
      </c>
      <c r="AH524" s="32">
        <f ca="1">IF(ROW(data!B524)&gt;fib+1,MAX(OFFSET(data!B524,0,0,-fib,1)),"")</f>
        <v>8.64</v>
      </c>
      <c r="AI524" s="32">
        <f t="shared" ca="1" si="174"/>
        <v>2.7700000000000005</v>
      </c>
      <c r="AJ524" s="31">
        <f t="shared" ca="1" si="175"/>
        <v>6.52372</v>
      </c>
      <c r="AK524" s="31">
        <f t="shared" ca="1" si="176"/>
        <v>6.9281400000000009</v>
      </c>
      <c r="AL524" s="31">
        <f t="shared" ca="1" si="177"/>
        <v>7.2550000000000008</v>
      </c>
      <c r="AM524" s="31">
        <f t="shared" ca="1" si="178"/>
        <v>7.5818600000000007</v>
      </c>
      <c r="AO524" s="32">
        <f t="shared" ca="1" si="185"/>
        <v>0</v>
      </c>
      <c r="AP524" s="32">
        <f t="shared" ca="1" si="186"/>
        <v>0.21475895298823811</v>
      </c>
      <c r="AQ524" s="32">
        <f t="shared" ca="1" si="187"/>
        <v>0</v>
      </c>
      <c r="AR524" s="32">
        <f t="shared" ca="1" si="188"/>
        <v>0.11000461132423478</v>
      </c>
    </row>
    <row r="525" spans="1:44">
      <c r="A525" s="10">
        <v>37662</v>
      </c>
      <c r="B525" s="11">
        <f ca="1">IF(ROW(data!B525)&gt;singleSMA,AVERAGE(OFFSET(data!B525,0,0,-singleSMA,1)),"")</f>
        <v>6.9466999999999981</v>
      </c>
      <c r="C525" s="11" t="str">
        <f ca="1">IF(ROW(data!B523)&gt;singleSMA+2,IF(SIGN(data!B524-indicators!B524)&lt;&gt;SIGN(data!B523-indicators!B523),IF(SIGN(data!B524-indicators!B524)&gt;0,"BUY","SELL"),""),"")</f>
        <v/>
      </c>
      <c r="D525" s="11">
        <f ca="1">IF(ROW(data!B525)&gt;fastSMA,AVERAGE(OFFSET(data!B525,0,0,-fastSMA,1)),"")</f>
        <v>6.07</v>
      </c>
      <c r="E525" s="11">
        <f ca="1">IF(ROW(data!B525)&gt;slowSMA,AVERAGE(OFFSET(data!B525,0,0,-slowSMA,1)),"")</f>
        <v>6.9466999999999981</v>
      </c>
      <c r="F525" s="11" t="str">
        <f ca="1">IF(ROW(data!B525)&gt;MAX(fastSMA,slowSMA)+2,IF(SIGN(D524-E524)&lt;&gt;SIGN(D523-E523),IF(SIGN(D524-E524)&gt;0,"BUY","SELL"),""),"")</f>
        <v/>
      </c>
      <c r="G525" s="11"/>
      <c r="H525" s="11">
        <f>(data!B525/data!B524)-1</f>
        <v>-1.0067114093959662E-2</v>
      </c>
      <c r="I525" s="11">
        <f t="shared" si="168"/>
        <v>0</v>
      </c>
      <c r="J525" s="11">
        <f t="shared" si="169"/>
        <v>1.0067114093959662E-2</v>
      </c>
      <c r="K525" s="11">
        <f ca="1">IF(ROW(data!B525)&gt;rsi+1,100-100/(1+AVERAGE(OFFSET(I525,0,0,-rsi,1))/AVERAGE(OFFSET(J525,0,0,-rsi,1))),"")</f>
        <v>40.74348671703703</v>
      </c>
      <c r="L525" s="11"/>
      <c r="M525" s="11">
        <f t="shared" si="170"/>
        <v>0.98993288590604034</v>
      </c>
      <c r="N525" s="11">
        <f t="shared" ca="1" si="171"/>
        <v>0.95315024232633261</v>
      </c>
      <c r="S525" s="13" t="str">
        <f ca="1">pricein</f>
        <v/>
      </c>
      <c r="T525" s="13" t="str">
        <f ca="1">priceout</f>
        <v/>
      </c>
      <c r="U525" s="16" t="str">
        <f t="shared" ca="1" si="172"/>
        <v/>
      </c>
      <c r="V525" s="16" t="str">
        <f t="shared" ca="1" si="179"/>
        <v/>
      </c>
      <c r="W525" s="16" t="str">
        <f t="shared" ca="1" si="180"/>
        <v/>
      </c>
      <c r="X525" s="16">
        <f t="shared" ca="1" si="181"/>
        <v>0.82320858598329871</v>
      </c>
      <c r="Y525" s="16"/>
      <c r="Z525" s="13" t="str">
        <f ca="1">priceincross</f>
        <v/>
      </c>
      <c r="AA525" s="13" t="str">
        <f ca="1">priceoutcross</f>
        <v/>
      </c>
      <c r="AB525" s="13" t="str">
        <f t="shared" ca="1" si="173"/>
        <v/>
      </c>
      <c r="AC525" s="13" t="str">
        <f t="shared" ca="1" si="182"/>
        <v/>
      </c>
      <c r="AD525" s="13" t="str">
        <f t="shared" ca="1" si="183"/>
        <v/>
      </c>
      <c r="AE525" s="13">
        <f t="shared" ca="1" si="184"/>
        <v>0.90089715826225325</v>
      </c>
      <c r="AG525" s="32">
        <f ca="1">IF(ROW(data!B525)&gt;fib+1,MIN(OFFSET(data!B525,0,0,-fib,1)),"")</f>
        <v>5.87</v>
      </c>
      <c r="AH525" s="32">
        <f ca="1">IF(ROW(data!B525)&gt;fib+1,MAX(OFFSET(data!B525,0,0,-fib,1)),"")</f>
        <v>8.64</v>
      </c>
      <c r="AI525" s="32">
        <f t="shared" ca="1" si="174"/>
        <v>2.7700000000000005</v>
      </c>
      <c r="AJ525" s="31">
        <f t="shared" ca="1" si="175"/>
        <v>6.52372</v>
      </c>
      <c r="AK525" s="31">
        <f t="shared" ca="1" si="176"/>
        <v>6.9281400000000009</v>
      </c>
      <c r="AL525" s="31">
        <f t="shared" ca="1" si="177"/>
        <v>7.2550000000000008</v>
      </c>
      <c r="AM525" s="31">
        <f t="shared" ca="1" si="178"/>
        <v>7.5818600000000007</v>
      </c>
      <c r="AO525" s="32">
        <f t="shared" ca="1" si="185"/>
        <v>0</v>
      </c>
      <c r="AP525" s="32">
        <f t="shared" ca="1" si="186"/>
        <v>0.21475895298823811</v>
      </c>
      <c r="AQ525" s="32">
        <f t="shared" ca="1" si="187"/>
        <v>0</v>
      </c>
      <c r="AR525" s="32">
        <f t="shared" ca="1" si="188"/>
        <v>0.11000461132423478</v>
      </c>
    </row>
    <row r="526" spans="1:44">
      <c r="A526" s="10">
        <v>37663</v>
      </c>
      <c r="B526" s="11">
        <f ca="1">IF(ROW(data!B526)&gt;singleSMA,AVERAGE(OFFSET(data!B526,0,0,-singleSMA,1)),"")</f>
        <v>6.9201999999999986</v>
      </c>
      <c r="C526" s="11" t="str">
        <f ca="1">IF(ROW(data!B524)&gt;singleSMA+2,IF(SIGN(data!B525-indicators!B525)&lt;&gt;SIGN(data!B524-indicators!B524),IF(SIGN(data!B525-indicators!B525)&gt;0,"BUY","SELL"),""),"")</f>
        <v/>
      </c>
      <c r="D526" s="11">
        <f ca="1">IF(ROW(data!B526)&gt;fastSMA,AVERAGE(OFFSET(data!B526,0,0,-fastSMA,1)),"")</f>
        <v>6.06</v>
      </c>
      <c r="E526" s="11">
        <f ca="1">IF(ROW(data!B526)&gt;slowSMA,AVERAGE(OFFSET(data!B526,0,0,-slowSMA,1)),"")</f>
        <v>6.9201999999999986</v>
      </c>
      <c r="F526" s="11" t="str">
        <f ca="1">IF(ROW(data!B526)&gt;MAX(fastSMA,slowSMA)+2,IF(SIGN(D525-E525)&lt;&gt;SIGN(D524-E524),IF(SIGN(D525-E525)&gt;0,"BUY","SELL"),""),"")</f>
        <v/>
      </c>
      <c r="G526" s="11"/>
      <c r="H526" s="11">
        <f>(data!B526/data!B525)-1</f>
        <v>1.5254237288135464E-2</v>
      </c>
      <c r="I526" s="11">
        <f t="shared" si="168"/>
        <v>1.5254237288135464E-2</v>
      </c>
      <c r="J526" s="11">
        <f t="shared" si="169"/>
        <v>0</v>
      </c>
      <c r="K526" s="11">
        <f ca="1">IF(ROW(data!B526)&gt;rsi+1,100-100/(1+AVERAGE(OFFSET(I526,0,0,-rsi,1))/AVERAGE(OFFSET(J526,0,0,-rsi,1))),"")</f>
        <v>44.189464651918968</v>
      </c>
      <c r="L526" s="11"/>
      <c r="M526" s="11">
        <f t="shared" si="170"/>
        <v>1.0152542372881355</v>
      </c>
      <c r="N526" s="11">
        <f t="shared" ca="1" si="171"/>
        <v>0.96768982229402234</v>
      </c>
      <c r="S526" s="13" t="str">
        <f ca="1">pricein</f>
        <v/>
      </c>
      <c r="T526" s="13" t="str">
        <f ca="1">priceout</f>
        <v/>
      </c>
      <c r="U526" s="16" t="str">
        <f t="shared" ca="1" si="172"/>
        <v/>
      </c>
      <c r="V526" s="16" t="str">
        <f t="shared" ca="1" si="179"/>
        <v/>
      </c>
      <c r="W526" s="16" t="str">
        <f t="shared" ca="1" si="180"/>
        <v/>
      </c>
      <c r="X526" s="16">
        <f t="shared" ca="1" si="181"/>
        <v>0.82320858598329871</v>
      </c>
      <c r="Y526" s="16"/>
      <c r="Z526" s="13" t="str">
        <f ca="1">priceincross</f>
        <v/>
      </c>
      <c r="AA526" s="13" t="str">
        <f ca="1">priceoutcross</f>
        <v/>
      </c>
      <c r="AB526" s="13" t="str">
        <f t="shared" ca="1" si="173"/>
        <v/>
      </c>
      <c r="AC526" s="13" t="str">
        <f t="shared" ca="1" si="182"/>
        <v/>
      </c>
      <c r="AD526" s="13" t="str">
        <f t="shared" ca="1" si="183"/>
        <v/>
      </c>
      <c r="AE526" s="13">
        <f t="shared" ca="1" si="184"/>
        <v>0.90089715826225325</v>
      </c>
      <c r="AG526" s="32">
        <f ca="1">IF(ROW(data!B526)&gt;fib+1,MIN(OFFSET(data!B526,0,0,-fib,1)),"")</f>
        <v>5.87</v>
      </c>
      <c r="AH526" s="32">
        <f ca="1">IF(ROW(data!B526)&gt;fib+1,MAX(OFFSET(data!B526,0,0,-fib,1)),"")</f>
        <v>8.41</v>
      </c>
      <c r="AI526" s="32">
        <f t="shared" ca="1" si="174"/>
        <v>2.54</v>
      </c>
      <c r="AJ526" s="31">
        <f t="shared" ca="1" si="175"/>
        <v>6.4694400000000005</v>
      </c>
      <c r="AK526" s="31">
        <f t="shared" ca="1" si="176"/>
        <v>6.8402799999999999</v>
      </c>
      <c r="AL526" s="31">
        <f t="shared" ca="1" si="177"/>
        <v>7.1400000000000006</v>
      </c>
      <c r="AM526" s="31">
        <f t="shared" ca="1" si="178"/>
        <v>7.4397200000000003</v>
      </c>
      <c r="AO526" s="32">
        <f t="shared" ca="1" si="185"/>
        <v>0</v>
      </c>
      <c r="AP526" s="32">
        <f t="shared" ca="1" si="186"/>
        <v>0.21475895298823811</v>
      </c>
      <c r="AQ526" s="32">
        <f t="shared" ca="1" si="187"/>
        <v>0</v>
      </c>
      <c r="AR526" s="32">
        <f t="shared" ca="1" si="188"/>
        <v>0.11000461132423478</v>
      </c>
    </row>
    <row r="527" spans="1:44">
      <c r="A527" s="10">
        <v>37664</v>
      </c>
      <c r="B527" s="11">
        <f ca="1">IF(ROW(data!B527)&gt;singleSMA,AVERAGE(OFFSET(data!B527,0,0,-singleSMA,1)),"")</f>
        <v>6.8956999999999979</v>
      </c>
      <c r="C527" s="11" t="str">
        <f ca="1">IF(ROW(data!B525)&gt;singleSMA+2,IF(SIGN(data!B526-indicators!B526)&lt;&gt;SIGN(data!B525-indicators!B525),IF(SIGN(data!B526-indicators!B526)&gt;0,"BUY","SELL"),""),"")</f>
        <v/>
      </c>
      <c r="D527" s="11">
        <f ca="1">IF(ROW(data!B527)&gt;fastSMA,AVERAGE(OFFSET(data!B527,0,0,-fastSMA,1)),"")</f>
        <v>6.0454999999999988</v>
      </c>
      <c r="E527" s="11">
        <f ca="1">IF(ROW(data!B527)&gt;slowSMA,AVERAGE(OFFSET(data!B527,0,0,-slowSMA,1)),"")</f>
        <v>6.8956999999999979</v>
      </c>
      <c r="F527" s="11" t="str">
        <f ca="1">IF(ROW(data!B527)&gt;MAX(fastSMA,slowSMA)+2,IF(SIGN(D526-E526)&lt;&gt;SIGN(D525-E525),IF(SIGN(D526-E526)&gt;0,"BUY","SELL"),""),"")</f>
        <v/>
      </c>
      <c r="G527" s="11"/>
      <c r="H527" s="11">
        <f>(data!B527/data!B526)-1</f>
        <v>-5.008347245409106E-3</v>
      </c>
      <c r="I527" s="11">
        <f t="shared" si="168"/>
        <v>0</v>
      </c>
      <c r="J527" s="11">
        <f t="shared" si="169"/>
        <v>5.008347245409106E-3</v>
      </c>
      <c r="K527" s="11">
        <f ca="1">IF(ROW(data!B527)&gt;rsi+1,100-100/(1+AVERAGE(OFFSET(I527,0,0,-rsi,1))/AVERAGE(OFFSET(J527,0,0,-rsi,1))),"")</f>
        <v>41.230547055465912</v>
      </c>
      <c r="L527" s="11"/>
      <c r="M527" s="11">
        <f t="shared" si="170"/>
        <v>0.99499165275459089</v>
      </c>
      <c r="N527" s="11">
        <f t="shared" ca="1" si="171"/>
        <v>0.95359999999999945</v>
      </c>
      <c r="S527" s="13" t="str">
        <f ca="1">pricein</f>
        <v/>
      </c>
      <c r="T527" s="13" t="str">
        <f ca="1">priceout</f>
        <v/>
      </c>
      <c r="U527" s="16" t="str">
        <f t="shared" ca="1" si="172"/>
        <v/>
      </c>
      <c r="V527" s="16" t="str">
        <f t="shared" ca="1" si="179"/>
        <v/>
      </c>
      <c r="W527" s="16" t="str">
        <f t="shared" ca="1" si="180"/>
        <v/>
      </c>
      <c r="X527" s="16">
        <f t="shared" ca="1" si="181"/>
        <v>0.82320858598329871</v>
      </c>
      <c r="Y527" s="16"/>
      <c r="Z527" s="13" t="str">
        <f ca="1">priceincross</f>
        <v/>
      </c>
      <c r="AA527" s="13" t="str">
        <f ca="1">priceoutcross</f>
        <v/>
      </c>
      <c r="AB527" s="13" t="str">
        <f t="shared" ca="1" si="173"/>
        <v/>
      </c>
      <c r="AC527" s="13" t="str">
        <f t="shared" ca="1" si="182"/>
        <v/>
      </c>
      <c r="AD527" s="13" t="str">
        <f t="shared" ca="1" si="183"/>
        <v/>
      </c>
      <c r="AE527" s="13">
        <f t="shared" ca="1" si="184"/>
        <v>0.90089715826225325</v>
      </c>
      <c r="AG527" s="32">
        <f ca="1">IF(ROW(data!B527)&gt;fib+1,MIN(OFFSET(data!B527,0,0,-fib,1)),"")</f>
        <v>5.87</v>
      </c>
      <c r="AH527" s="32">
        <f ca="1">IF(ROW(data!B527)&gt;fib+1,MAX(OFFSET(data!B527,0,0,-fib,1)),"")</f>
        <v>8.33</v>
      </c>
      <c r="AI527" s="32">
        <f t="shared" ca="1" si="174"/>
        <v>2.46</v>
      </c>
      <c r="AJ527" s="31">
        <f t="shared" ca="1" si="175"/>
        <v>6.4505600000000003</v>
      </c>
      <c r="AK527" s="31">
        <f t="shared" ca="1" si="176"/>
        <v>6.8097200000000004</v>
      </c>
      <c r="AL527" s="31">
        <f t="shared" ca="1" si="177"/>
        <v>7.1</v>
      </c>
      <c r="AM527" s="31">
        <f t="shared" ca="1" si="178"/>
        <v>7.3902799999999997</v>
      </c>
      <c r="AO527" s="32">
        <f t="shared" ca="1" si="185"/>
        <v>0</v>
      </c>
      <c r="AP527" s="32">
        <f t="shared" ca="1" si="186"/>
        <v>0.21475895298823811</v>
      </c>
      <c r="AQ527" s="32">
        <f t="shared" ca="1" si="187"/>
        <v>0</v>
      </c>
      <c r="AR527" s="32">
        <f t="shared" ca="1" si="188"/>
        <v>0.11000461132423478</v>
      </c>
    </row>
    <row r="528" spans="1:44">
      <c r="A528" s="10">
        <v>37665</v>
      </c>
      <c r="B528" s="11">
        <f ca="1">IF(ROW(data!B528)&gt;singleSMA,AVERAGE(OFFSET(data!B528,0,0,-singleSMA,1)),"")</f>
        <v>6.8727999999999989</v>
      </c>
      <c r="C528" s="11" t="str">
        <f ca="1">IF(ROW(data!B526)&gt;singleSMA+2,IF(SIGN(data!B527-indicators!B527)&lt;&gt;SIGN(data!B526-indicators!B526),IF(SIGN(data!B527-indicators!B527)&gt;0,"BUY","SELL"),""),"")</f>
        <v/>
      </c>
      <c r="D528" s="11">
        <f ca="1">IF(ROW(data!B528)&gt;fastSMA,AVERAGE(OFFSET(data!B528,0,0,-fastSMA,1)),"")</f>
        <v>6.0259999999999989</v>
      </c>
      <c r="E528" s="11">
        <f ca="1">IF(ROW(data!B528)&gt;slowSMA,AVERAGE(OFFSET(data!B528,0,0,-slowSMA,1)),"")</f>
        <v>6.8727999999999989</v>
      </c>
      <c r="F528" s="11" t="str">
        <f ca="1">IF(ROW(data!B528)&gt;MAX(fastSMA,slowSMA)+2,IF(SIGN(D527-E527)&lt;&gt;SIGN(D526-E526),IF(SIGN(D527-E527)&gt;0,"BUY","SELL"),""),"")</f>
        <v/>
      </c>
      <c r="G528" s="11"/>
      <c r="H528" s="11">
        <f>(data!B528/data!B527)-1</f>
        <v>-5.0335570469799418E-3</v>
      </c>
      <c r="I528" s="11">
        <f t="shared" si="168"/>
        <v>0</v>
      </c>
      <c r="J528" s="11">
        <f t="shared" si="169"/>
        <v>5.0335570469799418E-3</v>
      </c>
      <c r="K528" s="11">
        <f ca="1">IF(ROW(data!B528)&gt;rsi+1,100-100/(1+AVERAGE(OFFSET(I528,0,0,-rsi,1))/AVERAGE(OFFSET(J528,0,0,-rsi,1))),"")</f>
        <v>37.78761499512764</v>
      </c>
      <c r="L528" s="11"/>
      <c r="M528" s="11">
        <f t="shared" si="170"/>
        <v>0.99496644295302006</v>
      </c>
      <c r="N528" s="11">
        <f t="shared" ca="1" si="171"/>
        <v>0.93829113924050578</v>
      </c>
      <c r="S528" s="13" t="str">
        <f ca="1">pricein</f>
        <v/>
      </c>
      <c r="T528" s="13" t="str">
        <f ca="1">priceout</f>
        <v/>
      </c>
      <c r="U528" s="16" t="str">
        <f t="shared" ca="1" si="172"/>
        <v/>
      </c>
      <c r="V528" s="16" t="str">
        <f t="shared" ca="1" si="179"/>
        <v/>
      </c>
      <c r="W528" s="16" t="str">
        <f t="shared" ca="1" si="180"/>
        <v/>
      </c>
      <c r="X528" s="16">
        <f t="shared" ca="1" si="181"/>
        <v>0.82320858598329871</v>
      </c>
      <c r="Y528" s="16"/>
      <c r="Z528" s="13" t="str">
        <f ca="1">priceincross</f>
        <v/>
      </c>
      <c r="AA528" s="13" t="str">
        <f ca="1">priceoutcross</f>
        <v/>
      </c>
      <c r="AB528" s="13" t="str">
        <f t="shared" ca="1" si="173"/>
        <v/>
      </c>
      <c r="AC528" s="13" t="str">
        <f t="shared" ca="1" si="182"/>
        <v/>
      </c>
      <c r="AD528" s="13" t="str">
        <f t="shared" ca="1" si="183"/>
        <v/>
      </c>
      <c r="AE528" s="13">
        <f t="shared" ca="1" si="184"/>
        <v>0.90089715826225325</v>
      </c>
      <c r="AG528" s="32">
        <f ca="1">IF(ROW(data!B528)&gt;fib+1,MIN(OFFSET(data!B528,0,0,-fib,1)),"")</f>
        <v>5.87</v>
      </c>
      <c r="AH528" s="32">
        <f ca="1">IF(ROW(data!B528)&gt;fib+1,MAX(OFFSET(data!B528,0,0,-fib,1)),"")</f>
        <v>8.33</v>
      </c>
      <c r="AI528" s="32">
        <f t="shared" ca="1" si="174"/>
        <v>2.46</v>
      </c>
      <c r="AJ528" s="31">
        <f t="shared" ca="1" si="175"/>
        <v>6.4505600000000003</v>
      </c>
      <c r="AK528" s="31">
        <f t="shared" ca="1" si="176"/>
        <v>6.8097200000000004</v>
      </c>
      <c r="AL528" s="31">
        <f t="shared" ca="1" si="177"/>
        <v>7.1</v>
      </c>
      <c r="AM528" s="31">
        <f t="shared" ca="1" si="178"/>
        <v>7.3902799999999997</v>
      </c>
      <c r="AO528" s="32">
        <f t="shared" ca="1" si="185"/>
        <v>0</v>
      </c>
      <c r="AP528" s="32">
        <f t="shared" ca="1" si="186"/>
        <v>0.21475895298823811</v>
      </c>
      <c r="AQ528" s="32">
        <f t="shared" ca="1" si="187"/>
        <v>0</v>
      </c>
      <c r="AR528" s="32">
        <f t="shared" ca="1" si="188"/>
        <v>0.11000461132423478</v>
      </c>
    </row>
    <row r="529" spans="1:44">
      <c r="A529" s="10">
        <v>37666</v>
      </c>
      <c r="B529" s="11">
        <f ca="1">IF(ROW(data!B529)&gt;singleSMA,AVERAGE(OFFSET(data!B529,0,0,-singleSMA,1)),"")</f>
        <v>6.8482999999999983</v>
      </c>
      <c r="C529" s="11" t="str">
        <f ca="1">IF(ROW(data!B527)&gt;singleSMA+2,IF(SIGN(data!B528-indicators!B528)&lt;&gt;SIGN(data!B527-indicators!B527),IF(SIGN(data!B528-indicators!B528)&gt;0,"BUY","SELL"),""),"")</f>
        <v/>
      </c>
      <c r="D529" s="11">
        <f ca="1">IF(ROW(data!B529)&gt;fastSMA,AVERAGE(OFFSET(data!B529,0,0,-fastSMA,1)),"")</f>
        <v>6.0119999999999987</v>
      </c>
      <c r="E529" s="11">
        <f ca="1">IF(ROW(data!B529)&gt;slowSMA,AVERAGE(OFFSET(data!B529,0,0,-slowSMA,1)),"")</f>
        <v>6.8482999999999983</v>
      </c>
      <c r="F529" s="11" t="str">
        <f ca="1">IF(ROW(data!B529)&gt;MAX(fastSMA,slowSMA)+2,IF(SIGN(D528-E528)&lt;&gt;SIGN(D527-E527),IF(SIGN(D528-E528)&gt;0,"BUY","SELL"),""),"")</f>
        <v/>
      </c>
      <c r="G529" s="11"/>
      <c r="H529" s="11">
        <f>(data!B529/data!B528)-1</f>
        <v>-8.4317032040471807E-3</v>
      </c>
      <c r="I529" s="11">
        <f t="shared" si="168"/>
        <v>0</v>
      </c>
      <c r="J529" s="11">
        <f t="shared" si="169"/>
        <v>8.4317032040471807E-3</v>
      </c>
      <c r="K529" s="11">
        <f ca="1">IF(ROW(data!B529)&gt;rsi+1,100-100/(1+AVERAGE(OFFSET(I529,0,0,-rsi,1))/AVERAGE(OFFSET(J529,0,0,-rsi,1))),"")</f>
        <v>40.507590303681702</v>
      </c>
      <c r="L529" s="11"/>
      <c r="M529" s="11">
        <f t="shared" si="170"/>
        <v>0.99156829679595282</v>
      </c>
      <c r="N529" s="11">
        <f t="shared" ca="1" si="171"/>
        <v>0.95454545454545414</v>
      </c>
      <c r="S529" s="13" t="str">
        <f ca="1">pricein</f>
        <v/>
      </c>
      <c r="T529" s="13" t="str">
        <f ca="1">priceout</f>
        <v/>
      </c>
      <c r="U529" s="16" t="str">
        <f t="shared" ca="1" si="172"/>
        <v/>
      </c>
      <c r="V529" s="16" t="str">
        <f t="shared" ca="1" si="179"/>
        <v/>
      </c>
      <c r="W529" s="16" t="str">
        <f t="shared" ca="1" si="180"/>
        <v/>
      </c>
      <c r="X529" s="16">
        <f t="shared" ca="1" si="181"/>
        <v>0.82320858598329871</v>
      </c>
      <c r="Y529" s="16"/>
      <c r="Z529" s="13" t="str">
        <f ca="1">priceincross</f>
        <v/>
      </c>
      <c r="AA529" s="13" t="str">
        <f ca="1">priceoutcross</f>
        <v/>
      </c>
      <c r="AB529" s="13" t="str">
        <f t="shared" ca="1" si="173"/>
        <v/>
      </c>
      <c r="AC529" s="13" t="str">
        <f t="shared" ca="1" si="182"/>
        <v/>
      </c>
      <c r="AD529" s="13" t="str">
        <f t="shared" ca="1" si="183"/>
        <v/>
      </c>
      <c r="AE529" s="13">
        <f t="shared" ca="1" si="184"/>
        <v>0.90089715826225325</v>
      </c>
      <c r="AG529" s="32">
        <f ca="1">IF(ROW(data!B529)&gt;fib+1,MIN(OFFSET(data!B529,0,0,-fib,1)),"")</f>
        <v>5.87</v>
      </c>
      <c r="AH529" s="32">
        <f ca="1">IF(ROW(data!B529)&gt;fib+1,MAX(OFFSET(data!B529,0,0,-fib,1)),"")</f>
        <v>8.07</v>
      </c>
      <c r="AI529" s="32">
        <f t="shared" ca="1" si="174"/>
        <v>2.2000000000000002</v>
      </c>
      <c r="AJ529" s="31">
        <f t="shared" ca="1" si="175"/>
        <v>6.3891999999999998</v>
      </c>
      <c r="AK529" s="31">
        <f t="shared" ca="1" si="176"/>
        <v>6.7103999999999999</v>
      </c>
      <c r="AL529" s="31">
        <f t="shared" ca="1" si="177"/>
        <v>6.9700000000000006</v>
      </c>
      <c r="AM529" s="31">
        <f t="shared" ca="1" si="178"/>
        <v>7.2296000000000005</v>
      </c>
      <c r="AO529" s="32">
        <f t="shared" ca="1" si="185"/>
        <v>0</v>
      </c>
      <c r="AP529" s="32">
        <f t="shared" ca="1" si="186"/>
        <v>0.21475895298823811</v>
      </c>
      <c r="AQ529" s="32">
        <f t="shared" ca="1" si="187"/>
        <v>0</v>
      </c>
      <c r="AR529" s="32">
        <f t="shared" ca="1" si="188"/>
        <v>0.11000461132423478</v>
      </c>
    </row>
    <row r="530" spans="1:44">
      <c r="A530" s="10">
        <v>37669</v>
      </c>
      <c r="B530" s="11">
        <f ca="1">IF(ROW(data!B530)&gt;singleSMA,AVERAGE(OFFSET(data!B530,0,0,-singleSMA,1)),"")</f>
        <v>6.8262999999999989</v>
      </c>
      <c r="C530" s="11" t="str">
        <f ca="1">IF(ROW(data!B528)&gt;singleSMA+2,IF(SIGN(data!B529-indicators!B529)&lt;&gt;SIGN(data!B528-indicators!B528),IF(SIGN(data!B529-indicators!B529)&gt;0,"BUY","SELL"),""),"")</f>
        <v/>
      </c>
      <c r="D530" s="11">
        <f ca="1">IF(ROW(data!B530)&gt;fastSMA,AVERAGE(OFFSET(data!B530,0,0,-fastSMA,1)),"")</f>
        <v>6.0009999999999994</v>
      </c>
      <c r="E530" s="11">
        <f ca="1">IF(ROW(data!B530)&gt;slowSMA,AVERAGE(OFFSET(data!B530,0,0,-slowSMA,1)),"")</f>
        <v>6.8262999999999989</v>
      </c>
      <c r="F530" s="11" t="str">
        <f ca="1">IF(ROW(data!B530)&gt;MAX(fastSMA,slowSMA)+2,IF(SIGN(D529-E529)&lt;&gt;SIGN(D528-E528),IF(SIGN(D529-E529)&gt;0,"BUY","SELL"),""),"")</f>
        <v/>
      </c>
      <c r="G530" s="11"/>
      <c r="H530" s="11">
        <f>(data!B530/data!B529)-1</f>
        <v>-1.7006802721087899E-3</v>
      </c>
      <c r="I530" s="11">
        <f t="shared" si="168"/>
        <v>0</v>
      </c>
      <c r="J530" s="11">
        <f t="shared" si="169"/>
        <v>1.7006802721087899E-3</v>
      </c>
      <c r="K530" s="11">
        <f ca="1">IF(ROW(data!B530)&gt;rsi+1,100-100/(1+AVERAGE(OFFSET(I530,0,0,-rsi,1))/AVERAGE(OFFSET(J530,0,0,-rsi,1))),"")</f>
        <v>42.247939176396258</v>
      </c>
      <c r="L530" s="11"/>
      <c r="M530" s="11">
        <f t="shared" si="170"/>
        <v>0.99829931972789121</v>
      </c>
      <c r="N530" s="11">
        <f t="shared" ca="1" si="171"/>
        <v>0.96387520525451542</v>
      </c>
      <c r="S530" s="13" t="str">
        <f ca="1">pricein</f>
        <v/>
      </c>
      <c r="T530" s="13" t="str">
        <f ca="1">priceout</f>
        <v/>
      </c>
      <c r="U530" s="16" t="str">
        <f t="shared" ca="1" si="172"/>
        <v/>
      </c>
      <c r="V530" s="16" t="str">
        <f t="shared" ca="1" si="179"/>
        <v/>
      </c>
      <c r="W530" s="16" t="str">
        <f t="shared" ca="1" si="180"/>
        <v/>
      </c>
      <c r="X530" s="16">
        <f t="shared" ca="1" si="181"/>
        <v>0.82320858598329871</v>
      </c>
      <c r="Y530" s="16"/>
      <c r="Z530" s="13" t="str">
        <f ca="1">priceincross</f>
        <v/>
      </c>
      <c r="AA530" s="13" t="str">
        <f ca="1">priceoutcross</f>
        <v/>
      </c>
      <c r="AB530" s="13" t="str">
        <f t="shared" ca="1" si="173"/>
        <v/>
      </c>
      <c r="AC530" s="13" t="str">
        <f t="shared" ca="1" si="182"/>
        <v/>
      </c>
      <c r="AD530" s="13" t="str">
        <f t="shared" ca="1" si="183"/>
        <v/>
      </c>
      <c r="AE530" s="13">
        <f t="shared" ca="1" si="184"/>
        <v>0.90089715826225325</v>
      </c>
      <c r="AG530" s="32">
        <f ca="1">IF(ROW(data!B530)&gt;fib+1,MIN(OFFSET(data!B530,0,0,-fib,1)),"")</f>
        <v>5.87</v>
      </c>
      <c r="AH530" s="32">
        <f ca="1">IF(ROW(data!B530)&gt;fib+1,MAX(OFFSET(data!B530,0,0,-fib,1)),"")</f>
        <v>7.96</v>
      </c>
      <c r="AI530" s="32">
        <f t="shared" ca="1" si="174"/>
        <v>2.09</v>
      </c>
      <c r="AJ530" s="31">
        <f t="shared" ca="1" si="175"/>
        <v>6.3632400000000002</v>
      </c>
      <c r="AK530" s="31">
        <f t="shared" ca="1" si="176"/>
        <v>6.66838</v>
      </c>
      <c r="AL530" s="31">
        <f t="shared" ca="1" si="177"/>
        <v>6.915</v>
      </c>
      <c r="AM530" s="31">
        <f t="shared" ca="1" si="178"/>
        <v>7.1616200000000001</v>
      </c>
      <c r="AO530" s="32">
        <f t="shared" ca="1" si="185"/>
        <v>0</v>
      </c>
      <c r="AP530" s="32">
        <f t="shared" ca="1" si="186"/>
        <v>0.21475895298823811</v>
      </c>
      <c r="AQ530" s="32">
        <f t="shared" ca="1" si="187"/>
        <v>0</v>
      </c>
      <c r="AR530" s="32">
        <f t="shared" ca="1" si="188"/>
        <v>0.11000461132423478</v>
      </c>
    </row>
    <row r="531" spans="1:44">
      <c r="A531" s="10">
        <v>37670</v>
      </c>
      <c r="B531" s="11">
        <f ca="1">IF(ROW(data!B531)&gt;singleSMA,AVERAGE(OFFSET(data!B531,0,0,-singleSMA,1)),"")</f>
        <v>6.8059999999999983</v>
      </c>
      <c r="C531" s="11" t="str">
        <f ca="1">IF(ROW(data!B529)&gt;singleSMA+2,IF(SIGN(data!B530-indicators!B530)&lt;&gt;SIGN(data!B529-indicators!B529),IF(SIGN(data!B530-indicators!B530)&gt;0,"BUY","SELL"),""),"")</f>
        <v/>
      </c>
      <c r="D531" s="11">
        <f ca="1">IF(ROW(data!B531)&gt;fastSMA,AVERAGE(OFFSET(data!B531,0,0,-fastSMA,1)),"")</f>
        <v>5.9960000000000004</v>
      </c>
      <c r="E531" s="11">
        <f ca="1">IF(ROW(data!B531)&gt;slowSMA,AVERAGE(OFFSET(data!B531,0,0,-slowSMA,1)),"")</f>
        <v>6.8059999999999983</v>
      </c>
      <c r="F531" s="11" t="str">
        <f ca="1">IF(ROW(data!B531)&gt;MAX(fastSMA,slowSMA)+2,IF(SIGN(D530-E530)&lt;&gt;SIGN(D529-E529),IF(SIGN(D530-E530)&gt;0,"BUY","SELL"),""),"")</f>
        <v/>
      </c>
      <c r="G531" s="11"/>
      <c r="H531" s="11">
        <f>(data!B531/data!B530)-1</f>
        <v>8.5178875638840523E-3</v>
      </c>
      <c r="I531" s="11">
        <f t="shared" si="168"/>
        <v>8.5178875638840523E-3</v>
      </c>
      <c r="J531" s="11">
        <f t="shared" si="169"/>
        <v>0</v>
      </c>
      <c r="K531" s="11">
        <f ca="1">IF(ROW(data!B531)&gt;rsi+1,100-100/(1+AVERAGE(OFFSET(I531,0,0,-rsi,1))/AVERAGE(OFFSET(J531,0,0,-rsi,1))),"")</f>
        <v>46.652548768057429</v>
      </c>
      <c r="L531" s="11"/>
      <c r="M531" s="11">
        <f t="shared" si="170"/>
        <v>1.0085178875638841</v>
      </c>
      <c r="N531" s="11">
        <f t="shared" ca="1" si="171"/>
        <v>0.98338870431893644</v>
      </c>
      <c r="S531" s="13" t="str">
        <f ca="1">pricein</f>
        <v/>
      </c>
      <c r="T531" s="13" t="str">
        <f ca="1">priceout</f>
        <v/>
      </c>
      <c r="U531" s="16" t="str">
        <f t="shared" ca="1" si="172"/>
        <v/>
      </c>
      <c r="V531" s="16" t="str">
        <f t="shared" ca="1" si="179"/>
        <v/>
      </c>
      <c r="W531" s="16" t="str">
        <f t="shared" ca="1" si="180"/>
        <v/>
      </c>
      <c r="X531" s="16">
        <f t="shared" ca="1" si="181"/>
        <v>0.82320858598329871</v>
      </c>
      <c r="Y531" s="16"/>
      <c r="Z531" s="13" t="str">
        <f ca="1">priceincross</f>
        <v/>
      </c>
      <c r="AA531" s="13" t="str">
        <f ca="1">priceoutcross</f>
        <v/>
      </c>
      <c r="AB531" s="13" t="str">
        <f t="shared" ca="1" si="173"/>
        <v/>
      </c>
      <c r="AC531" s="13" t="str">
        <f t="shared" ca="1" si="182"/>
        <v/>
      </c>
      <c r="AD531" s="13" t="str">
        <f t="shared" ca="1" si="183"/>
        <v/>
      </c>
      <c r="AE531" s="13">
        <f t="shared" ca="1" si="184"/>
        <v>0.90089715826225325</v>
      </c>
      <c r="AG531" s="32">
        <f ca="1">IF(ROW(data!B531)&gt;fib+1,MIN(OFFSET(data!B531,0,0,-fib,1)),"")</f>
        <v>5.87</v>
      </c>
      <c r="AH531" s="32">
        <f ca="1">IF(ROW(data!B531)&gt;fib+1,MAX(OFFSET(data!B531,0,0,-fib,1)),"")</f>
        <v>7.96</v>
      </c>
      <c r="AI531" s="32">
        <f t="shared" ca="1" si="174"/>
        <v>2.09</v>
      </c>
      <c r="AJ531" s="31">
        <f t="shared" ca="1" si="175"/>
        <v>6.3632400000000002</v>
      </c>
      <c r="AK531" s="31">
        <f t="shared" ca="1" si="176"/>
        <v>6.66838</v>
      </c>
      <c r="AL531" s="31">
        <f t="shared" ca="1" si="177"/>
        <v>6.915</v>
      </c>
      <c r="AM531" s="31">
        <f t="shared" ca="1" si="178"/>
        <v>7.1616200000000001</v>
      </c>
      <c r="AO531" s="32">
        <f t="shared" ca="1" si="185"/>
        <v>0</v>
      </c>
      <c r="AP531" s="32">
        <f t="shared" ca="1" si="186"/>
        <v>0.21475895298823811</v>
      </c>
      <c r="AQ531" s="32">
        <f t="shared" ca="1" si="187"/>
        <v>0</v>
      </c>
      <c r="AR531" s="32">
        <f t="shared" ca="1" si="188"/>
        <v>0.11000461132423478</v>
      </c>
    </row>
    <row r="532" spans="1:44">
      <c r="A532" s="10">
        <v>37671</v>
      </c>
      <c r="B532" s="11">
        <f ca="1">IF(ROW(data!B532)&gt;singleSMA,AVERAGE(OFFSET(data!B532,0,0,-singleSMA,1)),"")</f>
        <v>6.7878999999999987</v>
      </c>
      <c r="C532" s="11" t="str">
        <f ca="1">IF(ROW(data!B530)&gt;singleSMA+2,IF(SIGN(data!B531-indicators!B531)&lt;&gt;SIGN(data!B530-indicators!B530),IF(SIGN(data!B531-indicators!B531)&gt;0,"BUY","SELL"),""),"")</f>
        <v/>
      </c>
      <c r="D532" s="11">
        <f ca="1">IF(ROW(data!B532)&gt;fastSMA,AVERAGE(OFFSET(data!B532,0,0,-fastSMA,1)),"")</f>
        <v>5.9969999999999999</v>
      </c>
      <c r="E532" s="11">
        <f ca="1">IF(ROW(data!B532)&gt;slowSMA,AVERAGE(OFFSET(data!B532,0,0,-slowSMA,1)),"")</f>
        <v>6.7878999999999987</v>
      </c>
      <c r="F532" s="11" t="str">
        <f ca="1">IF(ROW(data!B532)&gt;MAX(fastSMA,slowSMA)+2,IF(SIGN(D531-E531)&lt;&gt;SIGN(D530-E530),IF(SIGN(D531-E531)&gt;0,"BUY","SELL"),""),"")</f>
        <v/>
      </c>
      <c r="G532" s="11"/>
      <c r="H532" s="11">
        <f>(data!B532/data!B531)-1</f>
        <v>1.5202702702702631E-2</v>
      </c>
      <c r="I532" s="11">
        <f t="shared" si="168"/>
        <v>1.5202702702702631E-2</v>
      </c>
      <c r="J532" s="11">
        <f t="shared" si="169"/>
        <v>0</v>
      </c>
      <c r="K532" s="11">
        <f ca="1">IF(ROW(data!B532)&gt;rsi+1,100-100/(1+AVERAGE(OFFSET(I532,0,0,-rsi,1))/AVERAGE(OFFSET(J532,0,0,-rsi,1))),"")</f>
        <v>51.147473894947844</v>
      </c>
      <c r="L532" s="11"/>
      <c r="M532" s="11">
        <f t="shared" si="170"/>
        <v>1.0152027027027026</v>
      </c>
      <c r="N532" s="11">
        <f t="shared" ca="1" si="171"/>
        <v>1.0033388981636051</v>
      </c>
      <c r="S532" s="13" t="str">
        <f ca="1">pricein</f>
        <v/>
      </c>
      <c r="T532" s="13" t="str">
        <f ca="1">priceout</f>
        <v/>
      </c>
      <c r="U532" s="16" t="str">
        <f t="shared" ca="1" si="172"/>
        <v/>
      </c>
      <c r="V532" s="16" t="str">
        <f t="shared" ca="1" si="179"/>
        <v/>
      </c>
      <c r="W532" s="16" t="str">
        <f t="shared" ca="1" si="180"/>
        <v/>
      </c>
      <c r="X532" s="16">
        <f t="shared" ca="1" si="181"/>
        <v>0.82320858598329871</v>
      </c>
      <c r="Y532" s="16"/>
      <c r="Z532" s="13" t="str">
        <f ca="1">priceincross</f>
        <v/>
      </c>
      <c r="AA532" s="13" t="str">
        <f ca="1">priceoutcross</f>
        <v/>
      </c>
      <c r="AB532" s="13" t="str">
        <f t="shared" ca="1" si="173"/>
        <v/>
      </c>
      <c r="AC532" s="13" t="str">
        <f t="shared" ca="1" si="182"/>
        <v/>
      </c>
      <c r="AD532" s="13" t="str">
        <f t="shared" ca="1" si="183"/>
        <v/>
      </c>
      <c r="AE532" s="13">
        <f t="shared" ca="1" si="184"/>
        <v>0.90089715826225325</v>
      </c>
      <c r="AG532" s="32">
        <f ca="1">IF(ROW(data!B532)&gt;fib+1,MIN(OFFSET(data!B532,0,0,-fib,1)),"")</f>
        <v>5.87</v>
      </c>
      <c r="AH532" s="32">
        <f ca="1">IF(ROW(data!B532)&gt;fib+1,MAX(OFFSET(data!B532,0,0,-fib,1)),"")</f>
        <v>7.96</v>
      </c>
      <c r="AI532" s="32">
        <f t="shared" ca="1" si="174"/>
        <v>2.09</v>
      </c>
      <c r="AJ532" s="31">
        <f t="shared" ca="1" si="175"/>
        <v>6.3632400000000002</v>
      </c>
      <c r="AK532" s="31">
        <f t="shared" ca="1" si="176"/>
        <v>6.66838</v>
      </c>
      <c r="AL532" s="31">
        <f t="shared" ca="1" si="177"/>
        <v>6.915</v>
      </c>
      <c r="AM532" s="31">
        <f t="shared" ca="1" si="178"/>
        <v>7.1616200000000001</v>
      </c>
      <c r="AO532" s="32">
        <f t="shared" ca="1" si="185"/>
        <v>0</v>
      </c>
      <c r="AP532" s="32">
        <f t="shared" ca="1" si="186"/>
        <v>0.21475895298823811</v>
      </c>
      <c r="AQ532" s="32">
        <f t="shared" ca="1" si="187"/>
        <v>0</v>
      </c>
      <c r="AR532" s="32">
        <f t="shared" ca="1" si="188"/>
        <v>0.11000461132423478</v>
      </c>
    </row>
    <row r="533" spans="1:44">
      <c r="A533" s="10">
        <v>37672</v>
      </c>
      <c r="B533" s="11">
        <f ca="1">IF(ROW(data!B533)&gt;singleSMA,AVERAGE(OFFSET(data!B533,0,0,-singleSMA,1)),"")</f>
        <v>6.768399999999998</v>
      </c>
      <c r="C533" s="11" t="str">
        <f ca="1">IF(ROW(data!B531)&gt;singleSMA+2,IF(SIGN(data!B532-indicators!B532)&lt;&gt;SIGN(data!B531-indicators!B531),IF(SIGN(data!B532-indicators!B532)&gt;0,"BUY","SELL"),""),"")</f>
        <v/>
      </c>
      <c r="D533" s="11">
        <f ca="1">IF(ROW(data!B533)&gt;fastSMA,AVERAGE(OFFSET(data!B533,0,0,-fastSMA,1)),"")</f>
        <v>5.9890000000000008</v>
      </c>
      <c r="E533" s="11">
        <f ca="1">IF(ROW(data!B533)&gt;slowSMA,AVERAGE(OFFSET(data!B533,0,0,-slowSMA,1)),"")</f>
        <v>6.768399999999998</v>
      </c>
      <c r="F533" s="11" t="str">
        <f ca="1">IF(ROW(data!B533)&gt;MAX(fastSMA,slowSMA)+2,IF(SIGN(D532-E532)&lt;&gt;SIGN(D531-E531),IF(SIGN(D532-E532)&gt;0,"BUY","SELL"),""),"")</f>
        <v/>
      </c>
      <c r="G533" s="11"/>
      <c r="H533" s="11">
        <f>(data!B533/data!B532)-1</f>
        <v>0</v>
      </c>
      <c r="I533" s="11">
        <f t="shared" si="168"/>
        <v>0</v>
      </c>
      <c r="J533" s="11">
        <f t="shared" si="169"/>
        <v>0</v>
      </c>
      <c r="K533" s="11">
        <f ca="1">IF(ROW(data!B533)&gt;rsi+1,100-100/(1+AVERAGE(OFFSET(I533,0,0,-rsi,1))/AVERAGE(OFFSET(J533,0,0,-rsi,1))),"")</f>
        <v>43.88375959309635</v>
      </c>
      <c r="L533" s="11"/>
      <c r="M533" s="11">
        <f t="shared" si="170"/>
        <v>1</v>
      </c>
      <c r="N533" s="11">
        <f t="shared" ca="1" si="171"/>
        <v>0.9740680713128036</v>
      </c>
      <c r="S533" s="13" t="str">
        <f ca="1">pricein</f>
        <v/>
      </c>
      <c r="T533" s="13" t="str">
        <f ca="1">priceout</f>
        <v/>
      </c>
      <c r="U533" s="16" t="str">
        <f t="shared" ca="1" si="172"/>
        <v/>
      </c>
      <c r="V533" s="16" t="str">
        <f t="shared" ca="1" si="179"/>
        <v/>
      </c>
      <c r="W533" s="16" t="str">
        <f t="shared" ca="1" si="180"/>
        <v/>
      </c>
      <c r="X533" s="16">
        <f t="shared" ca="1" si="181"/>
        <v>0.82320858598329871</v>
      </c>
      <c r="Y533" s="16"/>
      <c r="Z533" s="13" t="str">
        <f ca="1">priceincross</f>
        <v/>
      </c>
      <c r="AA533" s="13" t="str">
        <f ca="1">priceoutcross</f>
        <v/>
      </c>
      <c r="AB533" s="13" t="str">
        <f t="shared" ca="1" si="173"/>
        <v/>
      </c>
      <c r="AC533" s="13" t="str">
        <f t="shared" ca="1" si="182"/>
        <v/>
      </c>
      <c r="AD533" s="13" t="str">
        <f t="shared" ca="1" si="183"/>
        <v/>
      </c>
      <c r="AE533" s="13">
        <f t="shared" ca="1" si="184"/>
        <v>0.90089715826225325</v>
      </c>
      <c r="AG533" s="32">
        <f ca="1">IF(ROW(data!B533)&gt;fib+1,MIN(OFFSET(data!B533,0,0,-fib,1)),"")</f>
        <v>5.87</v>
      </c>
      <c r="AH533" s="32">
        <f ca="1">IF(ROW(data!B533)&gt;fib+1,MAX(OFFSET(data!B533,0,0,-fib,1)),"")</f>
        <v>7.96</v>
      </c>
      <c r="AI533" s="32">
        <f t="shared" ca="1" si="174"/>
        <v>2.09</v>
      </c>
      <c r="AJ533" s="31">
        <f t="shared" ca="1" si="175"/>
        <v>6.3632400000000002</v>
      </c>
      <c r="AK533" s="31">
        <f t="shared" ca="1" si="176"/>
        <v>6.66838</v>
      </c>
      <c r="AL533" s="31">
        <f t="shared" ca="1" si="177"/>
        <v>6.915</v>
      </c>
      <c r="AM533" s="31">
        <f t="shared" ca="1" si="178"/>
        <v>7.1616200000000001</v>
      </c>
      <c r="AO533" s="32">
        <f t="shared" ca="1" si="185"/>
        <v>0</v>
      </c>
      <c r="AP533" s="32">
        <f t="shared" ca="1" si="186"/>
        <v>0.21475895298823811</v>
      </c>
      <c r="AQ533" s="32">
        <f t="shared" ca="1" si="187"/>
        <v>0</v>
      </c>
      <c r="AR533" s="32">
        <f t="shared" ca="1" si="188"/>
        <v>0.11000461132423478</v>
      </c>
    </row>
    <row r="534" spans="1:44">
      <c r="A534" s="10">
        <v>37673</v>
      </c>
      <c r="B534" s="11">
        <f ca="1">IF(ROW(data!B534)&gt;singleSMA,AVERAGE(OFFSET(data!B534,0,0,-singleSMA,1)),"")</f>
        <v>6.7482999999999969</v>
      </c>
      <c r="C534" s="11" t="str">
        <f ca="1">IF(ROW(data!B532)&gt;singleSMA+2,IF(SIGN(data!B533-indicators!B533)&lt;&gt;SIGN(data!B532-indicators!B532),IF(SIGN(data!B533-indicators!B533)&gt;0,"BUY","SELL"),""),"")</f>
        <v/>
      </c>
      <c r="D534" s="11">
        <f ca="1">IF(ROW(data!B534)&gt;fastSMA,AVERAGE(OFFSET(data!B534,0,0,-fastSMA,1)),"")</f>
        <v>5.9664999999999999</v>
      </c>
      <c r="E534" s="11">
        <f ca="1">IF(ROW(data!B534)&gt;slowSMA,AVERAGE(OFFSET(data!B534,0,0,-slowSMA,1)),"")</f>
        <v>6.7482999999999969</v>
      </c>
      <c r="F534" s="11" t="str">
        <f ca="1">IF(ROW(data!B534)&gt;MAX(fastSMA,slowSMA)+2,IF(SIGN(D533-E533)&lt;&gt;SIGN(D532-E532),IF(SIGN(D533-E533)&gt;0,"BUY","SELL"),""),"")</f>
        <v/>
      </c>
      <c r="G534" s="11"/>
      <c r="H534" s="11">
        <f>(data!B534/data!B533)-1</f>
        <v>-2.6622296173044901E-2</v>
      </c>
      <c r="I534" s="11">
        <f t="shared" si="168"/>
        <v>0</v>
      </c>
      <c r="J534" s="11">
        <f t="shared" si="169"/>
        <v>2.6622296173044901E-2</v>
      </c>
      <c r="K534" s="11">
        <f ca="1">IF(ROW(data!B534)&gt;rsi+1,100-100/(1+AVERAGE(OFFSET(I534,0,0,-rsi,1))/AVERAGE(OFFSET(J534,0,0,-rsi,1))),"")</f>
        <v>32.563901067820268</v>
      </c>
      <c r="L534" s="11"/>
      <c r="M534" s="11">
        <f t="shared" si="170"/>
        <v>0.9733777038269551</v>
      </c>
      <c r="N534" s="11">
        <f t="shared" ca="1" si="171"/>
        <v>0.92857142857142805</v>
      </c>
      <c r="S534" s="13" t="str">
        <f ca="1">pricein</f>
        <v/>
      </c>
      <c r="T534" s="13" t="str">
        <f ca="1">priceout</f>
        <v/>
      </c>
      <c r="U534" s="16" t="str">
        <f t="shared" ca="1" si="172"/>
        <v/>
      </c>
      <c r="V534" s="16" t="str">
        <f t="shared" ca="1" si="179"/>
        <v/>
      </c>
      <c r="W534" s="16" t="str">
        <f t="shared" ca="1" si="180"/>
        <v/>
      </c>
      <c r="X534" s="16">
        <f t="shared" ca="1" si="181"/>
        <v>0.82320858598329871</v>
      </c>
      <c r="Y534" s="16"/>
      <c r="Z534" s="13" t="str">
        <f ca="1">priceincross</f>
        <v/>
      </c>
      <c r="AA534" s="13" t="str">
        <f ca="1">priceoutcross</f>
        <v/>
      </c>
      <c r="AB534" s="13" t="str">
        <f t="shared" ca="1" si="173"/>
        <v/>
      </c>
      <c r="AC534" s="13" t="str">
        <f t="shared" ca="1" si="182"/>
        <v/>
      </c>
      <c r="AD534" s="13" t="str">
        <f t="shared" ca="1" si="183"/>
        <v/>
      </c>
      <c r="AE534" s="13">
        <f t="shared" ca="1" si="184"/>
        <v>0.90089715826225325</v>
      </c>
      <c r="AG534" s="32">
        <f ca="1">IF(ROW(data!B534)&gt;fib+1,MIN(OFFSET(data!B534,0,0,-fib,1)),"")</f>
        <v>5.85</v>
      </c>
      <c r="AH534" s="32">
        <f ca="1">IF(ROW(data!B534)&gt;fib+1,MAX(OFFSET(data!B534,0,0,-fib,1)),"")</f>
        <v>7.96</v>
      </c>
      <c r="AI534" s="32">
        <f t="shared" ca="1" si="174"/>
        <v>2.1100000000000003</v>
      </c>
      <c r="AJ534" s="31">
        <f t="shared" ca="1" si="175"/>
        <v>6.3479599999999996</v>
      </c>
      <c r="AK534" s="31">
        <f t="shared" ca="1" si="176"/>
        <v>6.6560199999999998</v>
      </c>
      <c r="AL534" s="31">
        <f t="shared" ca="1" si="177"/>
        <v>6.9049999999999994</v>
      </c>
      <c r="AM534" s="31">
        <f t="shared" ca="1" si="178"/>
        <v>7.1539799999999998</v>
      </c>
      <c r="AO534" s="32">
        <f t="shared" ca="1" si="185"/>
        <v>0</v>
      </c>
      <c r="AP534" s="32">
        <f t="shared" ca="1" si="186"/>
        <v>0.21475895298823811</v>
      </c>
      <c r="AQ534" s="32">
        <f t="shared" ca="1" si="187"/>
        <v>0</v>
      </c>
      <c r="AR534" s="32">
        <f t="shared" ca="1" si="188"/>
        <v>0.11000461132423478</v>
      </c>
    </row>
    <row r="535" spans="1:44">
      <c r="A535" s="10">
        <v>37676</v>
      </c>
      <c r="B535" s="11">
        <f ca="1">IF(ROW(data!B535)&gt;singleSMA,AVERAGE(OFFSET(data!B535,0,0,-singleSMA,1)),"")</f>
        <v>6.7286999999999964</v>
      </c>
      <c r="C535" s="11" t="str">
        <f ca="1">IF(ROW(data!B533)&gt;singleSMA+2,IF(SIGN(data!B534-indicators!B534)&lt;&gt;SIGN(data!B533-indicators!B533),IF(SIGN(data!B534-indicators!B534)&gt;0,"BUY","SELL"),""),"")</f>
        <v/>
      </c>
      <c r="D535" s="11">
        <f ca="1">IF(ROW(data!B535)&gt;fastSMA,AVERAGE(OFFSET(data!B535,0,0,-fastSMA,1)),"")</f>
        <v>5.9464999999999995</v>
      </c>
      <c r="E535" s="11">
        <f ca="1">IF(ROW(data!B535)&gt;slowSMA,AVERAGE(OFFSET(data!B535,0,0,-slowSMA,1)),"")</f>
        <v>6.7286999999999964</v>
      </c>
      <c r="F535" s="11" t="str">
        <f ca="1">IF(ROW(data!B535)&gt;MAX(fastSMA,slowSMA)+2,IF(SIGN(D534-E534)&lt;&gt;SIGN(D533-E533),IF(SIGN(D534-E534)&gt;0,"BUY","SELL"),""),"")</f>
        <v/>
      </c>
      <c r="G535" s="11"/>
      <c r="H535" s="11">
        <f>(data!B535/data!B534)-1</f>
        <v>-1.1965811965811812E-2</v>
      </c>
      <c r="I535" s="11">
        <f t="shared" si="168"/>
        <v>0</v>
      </c>
      <c r="J535" s="11">
        <f t="shared" si="169"/>
        <v>1.1965811965811812E-2</v>
      </c>
      <c r="K535" s="11">
        <f ca="1">IF(ROW(data!B535)&gt;rsi+1,100-100/(1+AVERAGE(OFFSET(I535,0,0,-rsi,1))/AVERAGE(OFFSET(J535,0,0,-rsi,1))),"")</f>
        <v>33.713655571132321</v>
      </c>
      <c r="L535" s="11"/>
      <c r="M535" s="11">
        <f t="shared" si="170"/>
        <v>0.98803418803418819</v>
      </c>
      <c r="N535" s="11">
        <f t="shared" ca="1" si="171"/>
        <v>0.93527508090614875</v>
      </c>
      <c r="S535" s="13" t="str">
        <f ca="1">pricein</f>
        <v/>
      </c>
      <c r="T535" s="13" t="str">
        <f ca="1">priceout</f>
        <v/>
      </c>
      <c r="U535" s="16" t="str">
        <f t="shared" ca="1" si="172"/>
        <v/>
      </c>
      <c r="V535" s="16" t="str">
        <f t="shared" ca="1" si="179"/>
        <v/>
      </c>
      <c r="W535" s="16" t="str">
        <f t="shared" ca="1" si="180"/>
        <v/>
      </c>
      <c r="X535" s="16">
        <f t="shared" ca="1" si="181"/>
        <v>0.82320858598329871</v>
      </c>
      <c r="Y535" s="16"/>
      <c r="Z535" s="13" t="str">
        <f ca="1">priceincross</f>
        <v/>
      </c>
      <c r="AA535" s="13" t="str">
        <f ca="1">priceoutcross</f>
        <v/>
      </c>
      <c r="AB535" s="13" t="str">
        <f t="shared" ca="1" si="173"/>
        <v/>
      </c>
      <c r="AC535" s="13" t="str">
        <f t="shared" ca="1" si="182"/>
        <v/>
      </c>
      <c r="AD535" s="13" t="str">
        <f t="shared" ca="1" si="183"/>
        <v/>
      </c>
      <c r="AE535" s="13">
        <f t="shared" ca="1" si="184"/>
        <v>0.90089715826225325</v>
      </c>
      <c r="AG535" s="32">
        <f ca="1">IF(ROW(data!B535)&gt;fib+1,MIN(OFFSET(data!B535,0,0,-fib,1)),"")</f>
        <v>5.78</v>
      </c>
      <c r="AH535" s="32">
        <f ca="1">IF(ROW(data!B535)&gt;fib+1,MAX(OFFSET(data!B535,0,0,-fib,1)),"")</f>
        <v>7.96</v>
      </c>
      <c r="AI535" s="32">
        <f t="shared" ca="1" si="174"/>
        <v>2.1799999999999997</v>
      </c>
      <c r="AJ535" s="31">
        <f t="shared" ca="1" si="175"/>
        <v>6.2944800000000001</v>
      </c>
      <c r="AK535" s="31">
        <f t="shared" ca="1" si="176"/>
        <v>6.6127599999999997</v>
      </c>
      <c r="AL535" s="31">
        <f t="shared" ca="1" si="177"/>
        <v>6.87</v>
      </c>
      <c r="AM535" s="31">
        <f t="shared" ca="1" si="178"/>
        <v>7.1272400000000005</v>
      </c>
      <c r="AO535" s="32">
        <f t="shared" ca="1" si="185"/>
        <v>0</v>
      </c>
      <c r="AP535" s="32">
        <f t="shared" ca="1" si="186"/>
        <v>0.21475895298823811</v>
      </c>
      <c r="AQ535" s="32">
        <f t="shared" ca="1" si="187"/>
        <v>0</v>
      </c>
      <c r="AR535" s="32">
        <f t="shared" ca="1" si="188"/>
        <v>0.11000461132423478</v>
      </c>
    </row>
    <row r="536" spans="1:44">
      <c r="A536" s="10">
        <v>37677</v>
      </c>
      <c r="B536" s="11">
        <f ca="1">IF(ROW(data!B536)&gt;singleSMA,AVERAGE(OFFSET(data!B536,0,0,-singleSMA,1)),"")</f>
        <v>6.7061999999999982</v>
      </c>
      <c r="C536" s="11" t="str">
        <f ca="1">IF(ROW(data!B534)&gt;singleSMA+2,IF(SIGN(data!B535-indicators!B535)&lt;&gt;SIGN(data!B534-indicators!B534),IF(SIGN(data!B535-indicators!B535)&gt;0,"BUY","SELL"),""),"")</f>
        <v/>
      </c>
      <c r="D536" s="11">
        <f ca="1">IF(ROW(data!B536)&gt;fastSMA,AVERAGE(OFFSET(data!B536,0,0,-fastSMA,1)),"")</f>
        <v>5.9194999999999993</v>
      </c>
      <c r="E536" s="11">
        <f ca="1">IF(ROW(data!B536)&gt;slowSMA,AVERAGE(OFFSET(data!B536,0,0,-slowSMA,1)),"")</f>
        <v>6.7061999999999982</v>
      </c>
      <c r="F536" s="11" t="str">
        <f ca="1">IF(ROW(data!B536)&gt;MAX(fastSMA,slowSMA)+2,IF(SIGN(D535-E535)&lt;&gt;SIGN(D534-E534),IF(SIGN(D535-E535)&gt;0,"BUY","SELL"),""),"")</f>
        <v/>
      </c>
      <c r="G536" s="11"/>
      <c r="H536" s="11">
        <f>(data!B536/data!B535)-1</f>
        <v>-5.536332179930803E-2</v>
      </c>
      <c r="I536" s="11">
        <f t="shared" si="168"/>
        <v>0</v>
      </c>
      <c r="J536" s="11">
        <f t="shared" si="169"/>
        <v>5.536332179930803E-2</v>
      </c>
      <c r="K536" s="11">
        <f ca="1">IF(ROW(data!B536)&gt;rsi+1,100-100/(1+AVERAGE(OFFSET(I536,0,0,-rsi,1))/AVERAGE(OFFSET(J536,0,0,-rsi,1))),"")</f>
        <v>29.813725532395381</v>
      </c>
      <c r="L536" s="11"/>
      <c r="M536" s="11">
        <f t="shared" si="170"/>
        <v>0.94463667820069197</v>
      </c>
      <c r="N536" s="11">
        <f t="shared" ca="1" si="171"/>
        <v>0.90999999999999992</v>
      </c>
      <c r="S536" s="13" t="str">
        <f ca="1">pricein</f>
        <v/>
      </c>
      <c r="T536" s="13" t="str">
        <f ca="1">priceout</f>
        <v/>
      </c>
      <c r="U536" s="16" t="str">
        <f t="shared" ca="1" si="172"/>
        <v/>
      </c>
      <c r="V536" s="16" t="str">
        <f t="shared" ca="1" si="179"/>
        <v/>
      </c>
      <c r="W536" s="16" t="str">
        <f t="shared" ca="1" si="180"/>
        <v/>
      </c>
      <c r="X536" s="16">
        <f t="shared" ca="1" si="181"/>
        <v>0.82320858598329871</v>
      </c>
      <c r="Y536" s="16"/>
      <c r="Z536" s="13" t="str">
        <f ca="1">priceincross</f>
        <v/>
      </c>
      <c r="AA536" s="13" t="str">
        <f ca="1">priceoutcross</f>
        <v/>
      </c>
      <c r="AB536" s="13" t="str">
        <f t="shared" ca="1" si="173"/>
        <v/>
      </c>
      <c r="AC536" s="13" t="str">
        <f t="shared" ca="1" si="182"/>
        <v/>
      </c>
      <c r="AD536" s="13" t="str">
        <f t="shared" ca="1" si="183"/>
        <v/>
      </c>
      <c r="AE536" s="13">
        <f t="shared" ca="1" si="184"/>
        <v>0.90089715826225325</v>
      </c>
      <c r="AG536" s="32">
        <f ca="1">IF(ROW(data!B536)&gt;fib+1,MIN(OFFSET(data!B536,0,0,-fib,1)),"")</f>
        <v>5.46</v>
      </c>
      <c r="AH536" s="32">
        <f ca="1">IF(ROW(data!B536)&gt;fib+1,MAX(OFFSET(data!B536,0,0,-fib,1)),"")</f>
        <v>7.96</v>
      </c>
      <c r="AI536" s="32">
        <f t="shared" ca="1" si="174"/>
        <v>2.5</v>
      </c>
      <c r="AJ536" s="31">
        <f t="shared" ca="1" si="175"/>
        <v>6.05</v>
      </c>
      <c r="AK536" s="31">
        <f t="shared" ca="1" si="176"/>
        <v>6.415</v>
      </c>
      <c r="AL536" s="31">
        <f t="shared" ca="1" si="177"/>
        <v>6.71</v>
      </c>
      <c r="AM536" s="31">
        <f t="shared" ca="1" si="178"/>
        <v>7.0049999999999999</v>
      </c>
      <c r="AO536" s="32">
        <f t="shared" ca="1" si="185"/>
        <v>0</v>
      </c>
      <c r="AP536" s="32">
        <f t="shared" ca="1" si="186"/>
        <v>0.21475895298823811</v>
      </c>
      <c r="AQ536" s="32">
        <f t="shared" ca="1" si="187"/>
        <v>0</v>
      </c>
      <c r="AR536" s="32">
        <f t="shared" ca="1" si="188"/>
        <v>0.11000461132423478</v>
      </c>
    </row>
    <row r="537" spans="1:44">
      <c r="A537" s="10">
        <v>37678</v>
      </c>
      <c r="B537" s="11">
        <f ca="1">IF(ROW(data!B537)&gt;singleSMA,AVERAGE(OFFSET(data!B537,0,0,-singleSMA,1)),"")</f>
        <v>6.6850999999999976</v>
      </c>
      <c r="C537" s="11" t="str">
        <f ca="1">IF(ROW(data!B535)&gt;singleSMA+2,IF(SIGN(data!B536-indicators!B536)&lt;&gt;SIGN(data!B535-indicators!B535),IF(SIGN(data!B536-indicators!B536)&gt;0,"BUY","SELL"),""),"")</f>
        <v/>
      </c>
      <c r="D537" s="11">
        <f ca="1">IF(ROW(data!B537)&gt;fastSMA,AVERAGE(OFFSET(data!B537,0,0,-fastSMA,1)),"")</f>
        <v>5.8879999999999999</v>
      </c>
      <c r="E537" s="11">
        <f ca="1">IF(ROW(data!B537)&gt;slowSMA,AVERAGE(OFFSET(data!B537,0,0,-slowSMA,1)),"")</f>
        <v>6.6850999999999976</v>
      </c>
      <c r="F537" s="11" t="str">
        <f ca="1">IF(ROW(data!B537)&gt;MAX(fastSMA,slowSMA)+2,IF(SIGN(D536-E536)&lt;&gt;SIGN(D535-E535),IF(SIGN(D536-E536)&gt;0,"BUY","SELL"),""),"")</f>
        <v/>
      </c>
      <c r="G537" s="11"/>
      <c r="H537" s="11">
        <f>(data!B537/data!B536)-1</f>
        <v>-1.4652014652014711E-2</v>
      </c>
      <c r="I537" s="11">
        <f t="shared" si="168"/>
        <v>0</v>
      </c>
      <c r="J537" s="11">
        <f t="shared" si="169"/>
        <v>1.4652014652014711E-2</v>
      </c>
      <c r="K537" s="11">
        <f ca="1">IF(ROW(data!B537)&gt;rsi+1,100-100/(1+AVERAGE(OFFSET(I537,0,0,-rsi,1))/AVERAGE(OFFSET(J537,0,0,-rsi,1))),"")</f>
        <v>27.504235801703089</v>
      </c>
      <c r="L537" s="11"/>
      <c r="M537" s="11">
        <f t="shared" si="170"/>
        <v>0.98534798534798529</v>
      </c>
      <c r="N537" s="11">
        <f t="shared" ca="1" si="171"/>
        <v>0.89517470881863515</v>
      </c>
      <c r="S537" s="13" t="str">
        <f ca="1">pricein</f>
        <v/>
      </c>
      <c r="T537" s="13" t="str">
        <f ca="1">priceout</f>
        <v/>
      </c>
      <c r="U537" s="16" t="str">
        <f t="shared" ca="1" si="172"/>
        <v/>
      </c>
      <c r="V537" s="16" t="str">
        <f t="shared" ca="1" si="179"/>
        <v/>
      </c>
      <c r="W537" s="16" t="str">
        <f t="shared" ca="1" si="180"/>
        <v/>
      </c>
      <c r="X537" s="16">
        <f t="shared" ca="1" si="181"/>
        <v>0.82320858598329871</v>
      </c>
      <c r="Y537" s="16"/>
      <c r="Z537" s="13" t="str">
        <f ca="1">priceincross</f>
        <v/>
      </c>
      <c r="AA537" s="13" t="str">
        <f ca="1">priceoutcross</f>
        <v/>
      </c>
      <c r="AB537" s="13" t="str">
        <f t="shared" ca="1" si="173"/>
        <v/>
      </c>
      <c r="AC537" s="13" t="str">
        <f t="shared" ca="1" si="182"/>
        <v/>
      </c>
      <c r="AD537" s="13" t="str">
        <f t="shared" ca="1" si="183"/>
        <v/>
      </c>
      <c r="AE537" s="13">
        <f t="shared" ca="1" si="184"/>
        <v>0.90089715826225325</v>
      </c>
      <c r="AG537" s="32">
        <f ca="1">IF(ROW(data!B537)&gt;fib+1,MIN(OFFSET(data!B537,0,0,-fib,1)),"")</f>
        <v>5.38</v>
      </c>
      <c r="AH537" s="32">
        <f ca="1">IF(ROW(data!B537)&gt;fib+1,MAX(OFFSET(data!B537,0,0,-fib,1)),"")</f>
        <v>7.96</v>
      </c>
      <c r="AI537" s="32">
        <f t="shared" ca="1" si="174"/>
        <v>2.58</v>
      </c>
      <c r="AJ537" s="31">
        <f t="shared" ca="1" si="175"/>
        <v>5.98888</v>
      </c>
      <c r="AK537" s="31">
        <f t="shared" ca="1" si="176"/>
        <v>6.3655600000000003</v>
      </c>
      <c r="AL537" s="31">
        <f t="shared" ca="1" si="177"/>
        <v>6.67</v>
      </c>
      <c r="AM537" s="31">
        <f t="shared" ca="1" si="178"/>
        <v>6.9744399999999995</v>
      </c>
      <c r="AO537" s="32">
        <f t="shared" ca="1" si="185"/>
        <v>0</v>
      </c>
      <c r="AP537" s="32">
        <f t="shared" ca="1" si="186"/>
        <v>0.21475895298823811</v>
      </c>
      <c r="AQ537" s="32">
        <f t="shared" ca="1" si="187"/>
        <v>0</v>
      </c>
      <c r="AR537" s="32">
        <f t="shared" ca="1" si="188"/>
        <v>0.11000461132423478</v>
      </c>
    </row>
    <row r="538" spans="1:44">
      <c r="A538" s="10">
        <v>37679</v>
      </c>
      <c r="B538" s="11">
        <f ca="1">IF(ROW(data!B538)&gt;singleSMA,AVERAGE(OFFSET(data!B538,0,0,-singleSMA,1)),"")</f>
        <v>6.6667999999999976</v>
      </c>
      <c r="C538" s="11" t="str">
        <f ca="1">IF(ROW(data!B536)&gt;singleSMA+2,IF(SIGN(data!B537-indicators!B537)&lt;&gt;SIGN(data!B536-indicators!B536),IF(SIGN(data!B537-indicators!B537)&gt;0,"BUY","SELL"),""),"")</f>
        <v/>
      </c>
      <c r="D538" s="11">
        <f ca="1">IF(ROW(data!B538)&gt;fastSMA,AVERAGE(OFFSET(data!B538,0,0,-fastSMA,1)),"")</f>
        <v>5.8525000000000009</v>
      </c>
      <c r="E538" s="11">
        <f ca="1">IF(ROW(data!B538)&gt;slowSMA,AVERAGE(OFFSET(data!B538,0,0,-slowSMA,1)),"")</f>
        <v>6.6667999999999976</v>
      </c>
      <c r="F538" s="11" t="str">
        <f ca="1">IF(ROW(data!B538)&gt;MAX(fastSMA,slowSMA)+2,IF(SIGN(D537-E537)&lt;&gt;SIGN(D536-E536),IF(SIGN(D537-E537)&gt;0,"BUY","SELL"),""),"")</f>
        <v/>
      </c>
      <c r="G538" s="11"/>
      <c r="H538" s="11">
        <f>(data!B538/data!B537)-1</f>
        <v>-1.8587360594795044E-3</v>
      </c>
      <c r="I538" s="11">
        <f t="shared" si="168"/>
        <v>0</v>
      </c>
      <c r="J538" s="11">
        <f t="shared" si="169"/>
        <v>1.8587360594795044E-3</v>
      </c>
      <c r="K538" s="11">
        <f ca="1">IF(ROW(data!B538)&gt;rsi+1,100-100/(1+AVERAGE(OFFSET(I538,0,0,-rsi,1))/AVERAGE(OFFSET(J538,0,0,-rsi,1))),"")</f>
        <v>23.610899022705084</v>
      </c>
      <c r="L538" s="11"/>
      <c r="M538" s="11">
        <f t="shared" si="170"/>
        <v>0.9981412639405205</v>
      </c>
      <c r="N538" s="11">
        <f t="shared" ca="1" si="171"/>
        <v>0.88322368421052588</v>
      </c>
      <c r="S538" s="13" t="str">
        <f ca="1">pricein</f>
        <v/>
      </c>
      <c r="T538" s="13" t="str">
        <f ca="1">priceout</f>
        <v/>
      </c>
      <c r="U538" s="16" t="str">
        <f t="shared" ca="1" si="172"/>
        <v/>
      </c>
      <c r="V538" s="16" t="str">
        <f t="shared" ca="1" si="179"/>
        <v/>
      </c>
      <c r="W538" s="16" t="str">
        <f t="shared" ca="1" si="180"/>
        <v/>
      </c>
      <c r="X538" s="16">
        <f t="shared" ca="1" si="181"/>
        <v>0.82320858598329871</v>
      </c>
      <c r="Y538" s="16"/>
      <c r="Z538" s="13" t="str">
        <f ca="1">priceincross</f>
        <v/>
      </c>
      <c r="AA538" s="13" t="str">
        <f ca="1">priceoutcross</f>
        <v/>
      </c>
      <c r="AB538" s="13" t="str">
        <f t="shared" ca="1" si="173"/>
        <v/>
      </c>
      <c r="AC538" s="13" t="str">
        <f t="shared" ca="1" si="182"/>
        <v/>
      </c>
      <c r="AD538" s="13" t="str">
        <f t="shared" ca="1" si="183"/>
        <v/>
      </c>
      <c r="AE538" s="13">
        <f t="shared" ca="1" si="184"/>
        <v>0.90089715826225325</v>
      </c>
      <c r="AG538" s="32">
        <f ca="1">IF(ROW(data!B538)&gt;fib+1,MIN(OFFSET(data!B538,0,0,-fib,1)),"")</f>
        <v>5.37</v>
      </c>
      <c r="AH538" s="32">
        <f ca="1">IF(ROW(data!B538)&gt;fib+1,MAX(OFFSET(data!B538,0,0,-fib,1)),"")</f>
        <v>7.96</v>
      </c>
      <c r="AI538" s="32">
        <f t="shared" ca="1" si="174"/>
        <v>2.59</v>
      </c>
      <c r="AJ538" s="31">
        <f t="shared" ca="1" si="175"/>
        <v>5.9812399999999997</v>
      </c>
      <c r="AK538" s="31">
        <f t="shared" ca="1" si="176"/>
        <v>6.3593799999999998</v>
      </c>
      <c r="AL538" s="31">
        <f t="shared" ca="1" si="177"/>
        <v>6.665</v>
      </c>
      <c r="AM538" s="31">
        <f t="shared" ca="1" si="178"/>
        <v>6.9706200000000003</v>
      </c>
      <c r="AO538" s="32">
        <f t="shared" ca="1" si="185"/>
        <v>0</v>
      </c>
      <c r="AP538" s="32">
        <f t="shared" ca="1" si="186"/>
        <v>0.21475895298823811</v>
      </c>
      <c r="AQ538" s="32">
        <f t="shared" ca="1" si="187"/>
        <v>0</v>
      </c>
      <c r="AR538" s="32">
        <f t="shared" ca="1" si="188"/>
        <v>0.11000461132423478</v>
      </c>
    </row>
    <row r="539" spans="1:44">
      <c r="A539" s="10">
        <v>37680</v>
      </c>
      <c r="B539" s="11">
        <f ca="1">IF(ROW(data!B539)&gt;singleSMA,AVERAGE(OFFSET(data!B539,0,0,-singleSMA,1)),"")</f>
        <v>6.6483999999999979</v>
      </c>
      <c r="C539" s="11" t="str">
        <f ca="1">IF(ROW(data!B537)&gt;singleSMA+2,IF(SIGN(data!B538-indicators!B538)&lt;&gt;SIGN(data!B537-indicators!B537),IF(SIGN(data!B538-indicators!B538)&gt;0,"BUY","SELL"),""),"")</f>
        <v/>
      </c>
      <c r="D539" s="11">
        <f ca="1">IF(ROW(data!B539)&gt;fastSMA,AVERAGE(OFFSET(data!B539,0,0,-fastSMA,1)),"")</f>
        <v>5.8190000000000008</v>
      </c>
      <c r="E539" s="11">
        <f ca="1">IF(ROW(data!B539)&gt;slowSMA,AVERAGE(OFFSET(data!B539,0,0,-slowSMA,1)),"")</f>
        <v>6.6483999999999979</v>
      </c>
      <c r="F539" s="11" t="str">
        <f ca="1">IF(ROW(data!B539)&gt;MAX(fastSMA,slowSMA)+2,IF(SIGN(D538-E538)&lt;&gt;SIGN(D537-E537),IF(SIGN(D538-E538)&gt;0,"BUY","SELL"),""),"")</f>
        <v/>
      </c>
      <c r="G539" s="11"/>
      <c r="H539" s="11">
        <f>(data!B539/data!B538)-1</f>
        <v>3.7243947858471849E-3</v>
      </c>
      <c r="I539" s="11">
        <f t="shared" si="168"/>
        <v>3.7243947858471849E-3</v>
      </c>
      <c r="J539" s="11">
        <f t="shared" si="169"/>
        <v>0</v>
      </c>
      <c r="K539" s="11">
        <f ca="1">IF(ROW(data!B539)&gt;rsi+1,100-100/(1+AVERAGE(OFFSET(I539,0,0,-rsi,1))/AVERAGE(OFFSET(J539,0,0,-rsi,1))),"")</f>
        <v>25.182525273473985</v>
      </c>
      <c r="L539" s="11"/>
      <c r="M539" s="11">
        <f t="shared" si="170"/>
        <v>1.0037243947858472</v>
      </c>
      <c r="N539" s="11">
        <f t="shared" ca="1" si="171"/>
        <v>0.88943894389438904</v>
      </c>
      <c r="S539" s="13" t="str">
        <f ca="1">pricein</f>
        <v/>
      </c>
      <c r="T539" s="13" t="str">
        <f ca="1">priceout</f>
        <v/>
      </c>
      <c r="U539" s="16" t="str">
        <f t="shared" ca="1" si="172"/>
        <v/>
      </c>
      <c r="V539" s="16" t="str">
        <f t="shared" ca="1" si="179"/>
        <v/>
      </c>
      <c r="W539" s="16" t="str">
        <f t="shared" ca="1" si="180"/>
        <v/>
      </c>
      <c r="X539" s="16">
        <f t="shared" ca="1" si="181"/>
        <v>0.82320858598329871</v>
      </c>
      <c r="Y539" s="16"/>
      <c r="Z539" s="13" t="str">
        <f ca="1">priceincross</f>
        <v/>
      </c>
      <c r="AA539" s="13" t="str">
        <f ca="1">priceoutcross</f>
        <v/>
      </c>
      <c r="AB539" s="13" t="str">
        <f t="shared" ca="1" si="173"/>
        <v/>
      </c>
      <c r="AC539" s="13" t="str">
        <f t="shared" ca="1" si="182"/>
        <v/>
      </c>
      <c r="AD539" s="13" t="str">
        <f t="shared" ca="1" si="183"/>
        <v/>
      </c>
      <c r="AE539" s="13">
        <f t="shared" ca="1" si="184"/>
        <v>0.90089715826225325</v>
      </c>
      <c r="AG539" s="32">
        <f ca="1">IF(ROW(data!B539)&gt;fib+1,MIN(OFFSET(data!B539,0,0,-fib,1)),"")</f>
        <v>5.37</v>
      </c>
      <c r="AH539" s="32">
        <f ca="1">IF(ROW(data!B539)&gt;fib+1,MAX(OFFSET(data!B539,0,0,-fib,1)),"")</f>
        <v>7.96</v>
      </c>
      <c r="AI539" s="32">
        <f t="shared" ca="1" si="174"/>
        <v>2.59</v>
      </c>
      <c r="AJ539" s="31">
        <f t="shared" ca="1" si="175"/>
        <v>5.9812399999999997</v>
      </c>
      <c r="AK539" s="31">
        <f t="shared" ca="1" si="176"/>
        <v>6.3593799999999998</v>
      </c>
      <c r="AL539" s="31">
        <f t="shared" ca="1" si="177"/>
        <v>6.665</v>
      </c>
      <c r="AM539" s="31">
        <f t="shared" ca="1" si="178"/>
        <v>6.9706200000000003</v>
      </c>
      <c r="AO539" s="32">
        <f t="shared" ca="1" si="185"/>
        <v>0</v>
      </c>
      <c r="AP539" s="32">
        <f t="shared" ca="1" si="186"/>
        <v>0.21475895298823811</v>
      </c>
      <c r="AQ539" s="32">
        <f t="shared" ca="1" si="187"/>
        <v>0</v>
      </c>
      <c r="AR539" s="32">
        <f t="shared" ca="1" si="188"/>
        <v>0.11000461132423478</v>
      </c>
    </row>
    <row r="540" spans="1:44">
      <c r="A540" s="10">
        <v>37683</v>
      </c>
      <c r="B540" s="11">
        <f ca="1">IF(ROW(data!B540)&gt;singleSMA,AVERAGE(OFFSET(data!B540,0,0,-singleSMA,1)),"")</f>
        <v>6.6325999999999992</v>
      </c>
      <c r="C540" s="11" t="str">
        <f ca="1">IF(ROW(data!B538)&gt;singleSMA+2,IF(SIGN(data!B539-indicators!B539)&lt;&gt;SIGN(data!B538-indicators!B538),IF(SIGN(data!B539-indicators!B539)&gt;0,"BUY","SELL"),""),"")</f>
        <v/>
      </c>
      <c r="D540" s="11">
        <f ca="1">IF(ROW(data!B540)&gt;fastSMA,AVERAGE(OFFSET(data!B540,0,0,-fastSMA,1)),"")</f>
        <v>5.7864999999999993</v>
      </c>
      <c r="E540" s="11">
        <f ca="1">IF(ROW(data!B540)&gt;slowSMA,AVERAGE(OFFSET(data!B540,0,0,-slowSMA,1)),"")</f>
        <v>6.6325999999999992</v>
      </c>
      <c r="F540" s="11" t="str">
        <f ca="1">IF(ROW(data!B540)&gt;MAX(fastSMA,slowSMA)+2,IF(SIGN(D539-E539)&lt;&gt;SIGN(D538-E538),IF(SIGN(D539-E539)&gt;0,"BUY","SELL"),""),"")</f>
        <v/>
      </c>
      <c r="G540" s="11"/>
      <c r="H540" s="11">
        <f>(data!B540/data!B539)-1</f>
        <v>-7.4211502782931538E-3</v>
      </c>
      <c r="I540" s="11">
        <f t="shared" si="168"/>
        <v>0</v>
      </c>
      <c r="J540" s="11">
        <f t="shared" si="169"/>
        <v>7.4211502782931538E-3</v>
      </c>
      <c r="K540" s="11">
        <f ca="1">IF(ROW(data!B540)&gt;rsi+1,100-100/(1+AVERAGE(OFFSET(I540,0,0,-rsi,1))/AVERAGE(OFFSET(J540,0,0,-rsi,1))),"")</f>
        <v>25.45646677785976</v>
      </c>
      <c r="L540" s="11"/>
      <c r="M540" s="11">
        <f t="shared" si="170"/>
        <v>0.99257884972170685</v>
      </c>
      <c r="N540" s="11">
        <f t="shared" ca="1" si="171"/>
        <v>0.89166666666666627</v>
      </c>
      <c r="S540" s="13" t="str">
        <f ca="1">pricein</f>
        <v/>
      </c>
      <c r="T540" s="13" t="str">
        <f ca="1">priceout</f>
        <v/>
      </c>
      <c r="U540" s="16" t="str">
        <f t="shared" ca="1" si="172"/>
        <v/>
      </c>
      <c r="V540" s="16" t="str">
        <f t="shared" ca="1" si="179"/>
        <v/>
      </c>
      <c r="W540" s="16" t="str">
        <f t="shared" ca="1" si="180"/>
        <v/>
      </c>
      <c r="X540" s="16">
        <f t="shared" ca="1" si="181"/>
        <v>0.82320858598329871</v>
      </c>
      <c r="Y540" s="16"/>
      <c r="Z540" s="13" t="str">
        <f ca="1">priceincross</f>
        <v/>
      </c>
      <c r="AA540" s="13" t="str">
        <f ca="1">priceoutcross</f>
        <v/>
      </c>
      <c r="AB540" s="13" t="str">
        <f t="shared" ca="1" si="173"/>
        <v/>
      </c>
      <c r="AC540" s="13" t="str">
        <f t="shared" ca="1" si="182"/>
        <v/>
      </c>
      <c r="AD540" s="13" t="str">
        <f t="shared" ca="1" si="183"/>
        <v/>
      </c>
      <c r="AE540" s="13">
        <f t="shared" ca="1" si="184"/>
        <v>0.90089715826225325</v>
      </c>
      <c r="AG540" s="32">
        <f ca="1">IF(ROW(data!B540)&gt;fib+1,MIN(OFFSET(data!B540,0,0,-fib,1)),"")</f>
        <v>5.35</v>
      </c>
      <c r="AH540" s="32">
        <f ca="1">IF(ROW(data!B540)&gt;fib+1,MAX(OFFSET(data!B540,0,0,-fib,1)),"")</f>
        <v>7.96</v>
      </c>
      <c r="AI540" s="32">
        <f t="shared" ca="1" si="174"/>
        <v>2.6100000000000003</v>
      </c>
      <c r="AJ540" s="31">
        <f t="shared" ca="1" si="175"/>
        <v>5.9659599999999999</v>
      </c>
      <c r="AK540" s="31">
        <f t="shared" ca="1" si="176"/>
        <v>6.3470199999999997</v>
      </c>
      <c r="AL540" s="31">
        <f t="shared" ca="1" si="177"/>
        <v>6.6549999999999994</v>
      </c>
      <c r="AM540" s="31">
        <f t="shared" ca="1" si="178"/>
        <v>6.9629799999999999</v>
      </c>
      <c r="AO540" s="32">
        <f t="shared" ca="1" si="185"/>
        <v>0</v>
      </c>
      <c r="AP540" s="32">
        <f t="shared" ca="1" si="186"/>
        <v>0.21475895298823811</v>
      </c>
      <c r="AQ540" s="32">
        <f t="shared" ca="1" si="187"/>
        <v>0</v>
      </c>
      <c r="AR540" s="32">
        <f t="shared" ca="1" si="188"/>
        <v>0.11000461132423478</v>
      </c>
    </row>
    <row r="541" spans="1:44">
      <c r="A541" s="10">
        <v>37684</v>
      </c>
      <c r="B541" s="11">
        <f ca="1">IF(ROW(data!B541)&gt;singleSMA,AVERAGE(OFFSET(data!B541,0,0,-singleSMA,1)),"")</f>
        <v>6.6152999999999995</v>
      </c>
      <c r="C541" s="11" t="str">
        <f ca="1">IF(ROW(data!B539)&gt;singleSMA+2,IF(SIGN(data!B540-indicators!B540)&lt;&gt;SIGN(data!B539-indicators!B539),IF(SIGN(data!B540-indicators!B540)&gt;0,"BUY","SELL"),""),"")</f>
        <v/>
      </c>
      <c r="D541" s="11">
        <f ca="1">IF(ROW(data!B541)&gt;fastSMA,AVERAGE(OFFSET(data!B541,0,0,-fastSMA,1)),"")</f>
        <v>5.7474999999999996</v>
      </c>
      <c r="E541" s="11">
        <f ca="1">IF(ROW(data!B541)&gt;slowSMA,AVERAGE(OFFSET(data!B541,0,0,-slowSMA,1)),"")</f>
        <v>6.6152999999999995</v>
      </c>
      <c r="F541" s="11" t="str">
        <f ca="1">IF(ROW(data!B541)&gt;MAX(fastSMA,slowSMA)+2,IF(SIGN(D540-E540)&lt;&gt;SIGN(D539-E539),IF(SIGN(D540-E540)&gt;0,"BUY","SELL"),""),"")</f>
        <v/>
      </c>
      <c r="G541" s="11"/>
      <c r="H541" s="11">
        <f>(data!B541/data!B540)-1</f>
        <v>-3.1775700934579376E-2</v>
      </c>
      <c r="I541" s="11">
        <f t="shared" si="168"/>
        <v>0</v>
      </c>
      <c r="J541" s="11">
        <f t="shared" si="169"/>
        <v>3.1775700934579376E-2</v>
      </c>
      <c r="K541" s="11">
        <f ca="1">IF(ROW(data!B541)&gt;rsi+1,100-100/(1+AVERAGE(OFFSET(I541,0,0,-rsi,1))/AVERAGE(OFFSET(J541,0,0,-rsi,1))),"")</f>
        <v>22.930757605862638</v>
      </c>
      <c r="L541" s="11"/>
      <c r="M541" s="11">
        <f t="shared" si="170"/>
        <v>0.96822429906542062</v>
      </c>
      <c r="N541" s="11">
        <f t="shared" ca="1" si="171"/>
        <v>0.86912751677852329</v>
      </c>
      <c r="S541" s="13" t="str">
        <f ca="1">pricein</f>
        <v/>
      </c>
      <c r="T541" s="13" t="str">
        <f ca="1">priceout</f>
        <v/>
      </c>
      <c r="U541" s="16" t="str">
        <f t="shared" ca="1" si="172"/>
        <v/>
      </c>
      <c r="V541" s="16" t="str">
        <f t="shared" ca="1" si="179"/>
        <v/>
      </c>
      <c r="W541" s="16" t="str">
        <f t="shared" ca="1" si="180"/>
        <v/>
      </c>
      <c r="X541" s="16">
        <f t="shared" ca="1" si="181"/>
        <v>0.82320858598329871</v>
      </c>
      <c r="Y541" s="16"/>
      <c r="Z541" s="13" t="str">
        <f ca="1">priceincross</f>
        <v/>
      </c>
      <c r="AA541" s="13" t="str">
        <f ca="1">priceoutcross</f>
        <v/>
      </c>
      <c r="AB541" s="13" t="str">
        <f t="shared" ca="1" si="173"/>
        <v/>
      </c>
      <c r="AC541" s="13" t="str">
        <f t="shared" ca="1" si="182"/>
        <v/>
      </c>
      <c r="AD541" s="13" t="str">
        <f t="shared" ca="1" si="183"/>
        <v/>
      </c>
      <c r="AE541" s="13">
        <f t="shared" ca="1" si="184"/>
        <v>0.90089715826225325</v>
      </c>
      <c r="AG541" s="32">
        <f ca="1">IF(ROW(data!B541)&gt;fib+1,MIN(OFFSET(data!B541,0,0,-fib,1)),"")</f>
        <v>5.18</v>
      </c>
      <c r="AH541" s="32">
        <f ca="1">IF(ROW(data!B541)&gt;fib+1,MAX(OFFSET(data!B541,0,0,-fib,1)),"")</f>
        <v>7.96</v>
      </c>
      <c r="AI541" s="32">
        <f t="shared" ca="1" si="174"/>
        <v>2.7800000000000002</v>
      </c>
      <c r="AJ541" s="31">
        <f t="shared" ca="1" si="175"/>
        <v>5.8360799999999999</v>
      </c>
      <c r="AK541" s="31">
        <f t="shared" ca="1" si="176"/>
        <v>6.2419599999999997</v>
      </c>
      <c r="AL541" s="31">
        <f t="shared" ca="1" si="177"/>
        <v>6.57</v>
      </c>
      <c r="AM541" s="31">
        <f t="shared" ca="1" si="178"/>
        <v>6.8980399999999999</v>
      </c>
      <c r="AO541" s="32">
        <f t="shared" ca="1" si="185"/>
        <v>0</v>
      </c>
      <c r="AP541" s="32">
        <f t="shared" ca="1" si="186"/>
        <v>0.21475895298823811</v>
      </c>
      <c r="AQ541" s="32">
        <f t="shared" ca="1" si="187"/>
        <v>0</v>
      </c>
      <c r="AR541" s="32">
        <f t="shared" ca="1" si="188"/>
        <v>0.11000461132423478</v>
      </c>
    </row>
    <row r="542" spans="1:44">
      <c r="A542" s="10">
        <v>37685</v>
      </c>
      <c r="B542" s="11">
        <f ca="1">IF(ROW(data!B542)&gt;singleSMA,AVERAGE(OFFSET(data!B542,0,0,-singleSMA,1)),"")</f>
        <v>6.6010999999999989</v>
      </c>
      <c r="C542" s="11" t="str">
        <f ca="1">IF(ROW(data!B540)&gt;singleSMA+2,IF(SIGN(data!B541-indicators!B541)&lt;&gt;SIGN(data!B540-indicators!B540),IF(SIGN(data!B541-indicators!B541)&gt;0,"BUY","SELL"),""),"")</f>
        <v/>
      </c>
      <c r="D542" s="11">
        <f ca="1">IF(ROW(data!B542)&gt;fastSMA,AVERAGE(OFFSET(data!B542,0,0,-fastSMA,1)),"")</f>
        <v>5.7109999999999985</v>
      </c>
      <c r="E542" s="11">
        <f ca="1">IF(ROW(data!B542)&gt;slowSMA,AVERAGE(OFFSET(data!B542,0,0,-slowSMA,1)),"")</f>
        <v>6.6010999999999989</v>
      </c>
      <c r="F542" s="11" t="str">
        <f ca="1">IF(ROW(data!B542)&gt;MAX(fastSMA,slowSMA)+2,IF(SIGN(D541-E541)&lt;&gt;SIGN(D540-E540),IF(SIGN(D541-E541)&gt;0,"BUY","SELL"),""),"")</f>
        <v/>
      </c>
      <c r="G542" s="11"/>
      <c r="H542" s="11">
        <f>(data!B542/data!B541)-1</f>
        <v>-3.8610038610037423E-3</v>
      </c>
      <c r="I542" s="11">
        <f t="shared" si="168"/>
        <v>0</v>
      </c>
      <c r="J542" s="11">
        <f t="shared" si="169"/>
        <v>3.8610038610037423E-3</v>
      </c>
      <c r="K542" s="11">
        <f ca="1">IF(ROW(data!B542)&gt;rsi+1,100-100/(1+AVERAGE(OFFSET(I542,0,0,-rsi,1))/AVERAGE(OFFSET(J542,0,0,-rsi,1))),"")</f>
        <v>23.668089400631672</v>
      </c>
      <c r="L542" s="11"/>
      <c r="M542" s="11">
        <f t="shared" si="170"/>
        <v>0.99613899613899626</v>
      </c>
      <c r="N542" s="11">
        <f t="shared" ca="1" si="171"/>
        <v>0.87606112054329366</v>
      </c>
      <c r="S542" s="13" t="str">
        <f ca="1">pricein</f>
        <v/>
      </c>
      <c r="T542" s="13" t="str">
        <f ca="1">priceout</f>
        <v/>
      </c>
      <c r="U542" s="16" t="str">
        <f t="shared" ca="1" si="172"/>
        <v/>
      </c>
      <c r="V542" s="16" t="str">
        <f t="shared" ca="1" si="179"/>
        <v/>
      </c>
      <c r="W542" s="16" t="str">
        <f t="shared" ca="1" si="180"/>
        <v/>
      </c>
      <c r="X542" s="16">
        <f t="shared" ca="1" si="181"/>
        <v>0.82320858598329871</v>
      </c>
      <c r="Y542" s="16"/>
      <c r="Z542" s="13" t="str">
        <f ca="1">priceincross</f>
        <v/>
      </c>
      <c r="AA542" s="13" t="str">
        <f ca="1">priceoutcross</f>
        <v/>
      </c>
      <c r="AB542" s="13" t="str">
        <f t="shared" ca="1" si="173"/>
        <v/>
      </c>
      <c r="AC542" s="13" t="str">
        <f t="shared" ca="1" si="182"/>
        <v/>
      </c>
      <c r="AD542" s="13" t="str">
        <f t="shared" ca="1" si="183"/>
        <v/>
      </c>
      <c r="AE542" s="13">
        <f t="shared" ca="1" si="184"/>
        <v>0.90089715826225325</v>
      </c>
      <c r="AG542" s="32">
        <f ca="1">IF(ROW(data!B542)&gt;fib+1,MIN(OFFSET(data!B542,0,0,-fib,1)),"")</f>
        <v>5.16</v>
      </c>
      <c r="AH542" s="32">
        <f ca="1">IF(ROW(data!B542)&gt;fib+1,MAX(OFFSET(data!B542,0,0,-fib,1)),"")</f>
        <v>7.96</v>
      </c>
      <c r="AI542" s="32">
        <f t="shared" ca="1" si="174"/>
        <v>2.8</v>
      </c>
      <c r="AJ542" s="31">
        <f t="shared" ca="1" si="175"/>
        <v>5.8208000000000002</v>
      </c>
      <c r="AK542" s="31">
        <f t="shared" ca="1" si="176"/>
        <v>6.2295999999999996</v>
      </c>
      <c r="AL542" s="31">
        <f t="shared" ca="1" si="177"/>
        <v>6.5600000000000005</v>
      </c>
      <c r="AM542" s="31">
        <f t="shared" ca="1" si="178"/>
        <v>6.8903999999999996</v>
      </c>
      <c r="AO542" s="32">
        <f t="shared" ca="1" si="185"/>
        <v>0</v>
      </c>
      <c r="AP542" s="32">
        <f t="shared" ca="1" si="186"/>
        <v>0.21475895298823811</v>
      </c>
      <c r="AQ542" s="32">
        <f t="shared" ca="1" si="187"/>
        <v>0</v>
      </c>
      <c r="AR542" s="32">
        <f t="shared" ca="1" si="188"/>
        <v>0.11000461132423478</v>
      </c>
    </row>
    <row r="543" spans="1:44">
      <c r="A543" s="10">
        <v>37686</v>
      </c>
      <c r="B543" s="11">
        <f ca="1">IF(ROW(data!B543)&gt;singleSMA,AVERAGE(OFFSET(data!B543,0,0,-singleSMA,1)),"")</f>
        <v>6.5866999999999987</v>
      </c>
      <c r="C543" s="11" t="str">
        <f ca="1">IF(ROW(data!B541)&gt;singleSMA+2,IF(SIGN(data!B542-indicators!B542)&lt;&gt;SIGN(data!B541-indicators!B541),IF(SIGN(data!B542-indicators!B542)&gt;0,"BUY","SELL"),""),"")</f>
        <v/>
      </c>
      <c r="D543" s="11">
        <f ca="1">IF(ROW(data!B543)&gt;fastSMA,AVERAGE(OFFSET(data!B543,0,0,-fastSMA,1)),"")</f>
        <v>5.6769999999999996</v>
      </c>
      <c r="E543" s="11">
        <f ca="1">IF(ROW(data!B543)&gt;slowSMA,AVERAGE(OFFSET(data!B543,0,0,-slowSMA,1)),"")</f>
        <v>6.5866999999999987</v>
      </c>
      <c r="F543" s="11" t="str">
        <f ca="1">IF(ROW(data!B543)&gt;MAX(fastSMA,slowSMA)+2,IF(SIGN(D542-E542)&lt;&gt;SIGN(D541-E541),IF(SIGN(D542-E542)&gt;0,"BUY","SELL"),""),"")</f>
        <v/>
      </c>
      <c r="G543" s="11"/>
      <c r="H543" s="11">
        <f>(data!B543/data!B542)-1</f>
        <v>5.8139534883721034E-3</v>
      </c>
      <c r="I543" s="11">
        <f t="shared" si="168"/>
        <v>5.8139534883721034E-3</v>
      </c>
      <c r="J543" s="11">
        <f t="shared" si="169"/>
        <v>0</v>
      </c>
      <c r="K543" s="11">
        <f ca="1">IF(ROW(data!B543)&gt;rsi+1,100-100/(1+AVERAGE(OFFSET(I543,0,0,-rsi,1))/AVERAGE(OFFSET(J543,0,0,-rsi,1))),"")</f>
        <v>25.784982722548932</v>
      </c>
      <c r="L543" s="11"/>
      <c r="M543" s="11">
        <f t="shared" si="170"/>
        <v>1.0058139534883721</v>
      </c>
      <c r="N543" s="11">
        <f t="shared" ca="1" si="171"/>
        <v>0.88415672913117527</v>
      </c>
      <c r="S543" s="13" t="str">
        <f ca="1">pricein</f>
        <v/>
      </c>
      <c r="T543" s="13" t="str">
        <f ca="1">priceout</f>
        <v/>
      </c>
      <c r="U543" s="16" t="str">
        <f t="shared" ca="1" si="172"/>
        <v/>
      </c>
      <c r="V543" s="16" t="str">
        <f t="shared" ca="1" si="179"/>
        <v/>
      </c>
      <c r="W543" s="16" t="str">
        <f t="shared" ca="1" si="180"/>
        <v/>
      </c>
      <c r="X543" s="16">
        <f t="shared" ca="1" si="181"/>
        <v>0.82320858598329871</v>
      </c>
      <c r="Y543" s="16"/>
      <c r="Z543" s="13" t="str">
        <f ca="1">priceincross</f>
        <v/>
      </c>
      <c r="AA543" s="13" t="str">
        <f ca="1">priceoutcross</f>
        <v/>
      </c>
      <c r="AB543" s="13" t="str">
        <f t="shared" ca="1" si="173"/>
        <v/>
      </c>
      <c r="AC543" s="13" t="str">
        <f t="shared" ca="1" si="182"/>
        <v/>
      </c>
      <c r="AD543" s="13" t="str">
        <f t="shared" ca="1" si="183"/>
        <v/>
      </c>
      <c r="AE543" s="13">
        <f t="shared" ca="1" si="184"/>
        <v>0.90089715826225325</v>
      </c>
      <c r="AG543" s="32">
        <f ca="1">IF(ROW(data!B543)&gt;fib+1,MIN(OFFSET(data!B543,0,0,-fib,1)),"")</f>
        <v>5.16</v>
      </c>
      <c r="AH543" s="32">
        <f ca="1">IF(ROW(data!B543)&gt;fib+1,MAX(OFFSET(data!B543,0,0,-fib,1)),"")</f>
        <v>7.96</v>
      </c>
      <c r="AI543" s="32">
        <f t="shared" ca="1" si="174"/>
        <v>2.8</v>
      </c>
      <c r="AJ543" s="31">
        <f t="shared" ca="1" si="175"/>
        <v>5.8208000000000002</v>
      </c>
      <c r="AK543" s="31">
        <f t="shared" ca="1" si="176"/>
        <v>6.2295999999999996</v>
      </c>
      <c r="AL543" s="31">
        <f t="shared" ca="1" si="177"/>
        <v>6.5600000000000005</v>
      </c>
      <c r="AM543" s="31">
        <f t="shared" ca="1" si="178"/>
        <v>6.8903999999999996</v>
      </c>
      <c r="AO543" s="32">
        <f t="shared" ca="1" si="185"/>
        <v>0</v>
      </c>
      <c r="AP543" s="32">
        <f t="shared" ca="1" si="186"/>
        <v>0.21475895298823811</v>
      </c>
      <c r="AQ543" s="32">
        <f t="shared" ca="1" si="187"/>
        <v>0</v>
      </c>
      <c r="AR543" s="32">
        <f t="shared" ca="1" si="188"/>
        <v>0.11000461132423478</v>
      </c>
    </row>
    <row r="544" spans="1:44">
      <c r="A544" s="10">
        <v>37687</v>
      </c>
      <c r="B544" s="11">
        <f ca="1">IF(ROW(data!B544)&gt;singleSMA,AVERAGE(OFFSET(data!B544,0,0,-singleSMA,1)),"")</f>
        <v>6.5678999999999981</v>
      </c>
      <c r="C544" s="11" t="str">
        <f ca="1">IF(ROW(data!B542)&gt;singleSMA+2,IF(SIGN(data!B543-indicators!B543)&lt;&gt;SIGN(data!B542-indicators!B542),IF(SIGN(data!B543-indicators!B543)&gt;0,"BUY","SELL"),""),"")</f>
        <v/>
      </c>
      <c r="D544" s="11">
        <f ca="1">IF(ROW(data!B544)&gt;fastSMA,AVERAGE(OFFSET(data!B544,0,0,-fastSMA,1)),"")</f>
        <v>5.6344999999999992</v>
      </c>
      <c r="E544" s="11">
        <f ca="1">IF(ROW(data!B544)&gt;slowSMA,AVERAGE(OFFSET(data!B544,0,0,-slowSMA,1)),"")</f>
        <v>6.5678999999999981</v>
      </c>
      <c r="F544" s="11" t="str">
        <f ca="1">IF(ROW(data!B544)&gt;MAX(fastSMA,slowSMA)+2,IF(SIGN(D543-E543)&lt;&gt;SIGN(D542-E542),IF(SIGN(D543-E543)&gt;0,"BUY","SELL"),""),"")</f>
        <v/>
      </c>
      <c r="G544" s="11"/>
      <c r="H544" s="11">
        <f>(data!B544/data!B543)-1</f>
        <v>-1.5414258188824692E-2</v>
      </c>
      <c r="I544" s="11">
        <f t="shared" si="168"/>
        <v>0</v>
      </c>
      <c r="J544" s="11">
        <f t="shared" si="169"/>
        <v>1.5414258188824692E-2</v>
      </c>
      <c r="K544" s="11">
        <f ca="1">IF(ROW(data!B544)&gt;rsi+1,100-100/(1+AVERAGE(OFFSET(I544,0,0,-rsi,1))/AVERAGE(OFFSET(J544,0,0,-rsi,1))),"")</f>
        <v>19.586336485290829</v>
      </c>
      <c r="L544" s="11"/>
      <c r="M544" s="11">
        <f t="shared" si="170"/>
        <v>0.98458574181117531</v>
      </c>
      <c r="N544" s="11">
        <f t="shared" ca="1" si="171"/>
        <v>0.85738255033557031</v>
      </c>
      <c r="S544" s="13" t="str">
        <f ca="1">pricein</f>
        <v/>
      </c>
      <c r="T544" s="13" t="str">
        <f ca="1">priceout</f>
        <v/>
      </c>
      <c r="U544" s="16" t="str">
        <f t="shared" ca="1" si="172"/>
        <v/>
      </c>
      <c r="V544" s="16" t="str">
        <f t="shared" ca="1" si="179"/>
        <v/>
      </c>
      <c r="W544" s="16" t="str">
        <f t="shared" ca="1" si="180"/>
        <v/>
      </c>
      <c r="X544" s="16">
        <f t="shared" ca="1" si="181"/>
        <v>0.82320858598329871</v>
      </c>
      <c r="Y544" s="16"/>
      <c r="Z544" s="13" t="str">
        <f ca="1">priceincross</f>
        <v/>
      </c>
      <c r="AA544" s="13" t="str">
        <f ca="1">priceoutcross</f>
        <v/>
      </c>
      <c r="AB544" s="13" t="str">
        <f t="shared" ca="1" si="173"/>
        <v/>
      </c>
      <c r="AC544" s="13" t="str">
        <f t="shared" ca="1" si="182"/>
        <v/>
      </c>
      <c r="AD544" s="13" t="str">
        <f t="shared" ca="1" si="183"/>
        <v/>
      </c>
      <c r="AE544" s="13">
        <f t="shared" ca="1" si="184"/>
        <v>0.90089715826225325</v>
      </c>
      <c r="AG544" s="32">
        <f ca="1">IF(ROW(data!B544)&gt;fib+1,MIN(OFFSET(data!B544,0,0,-fib,1)),"")</f>
        <v>5.1100000000000003</v>
      </c>
      <c r="AH544" s="32">
        <f ca="1">IF(ROW(data!B544)&gt;fib+1,MAX(OFFSET(data!B544,0,0,-fib,1)),"")</f>
        <v>7.96</v>
      </c>
      <c r="AI544" s="32">
        <f t="shared" ca="1" si="174"/>
        <v>2.8499999999999996</v>
      </c>
      <c r="AJ544" s="31">
        <f t="shared" ca="1" si="175"/>
        <v>5.7826000000000004</v>
      </c>
      <c r="AK544" s="31">
        <f t="shared" ca="1" si="176"/>
        <v>6.1987000000000005</v>
      </c>
      <c r="AL544" s="31">
        <f t="shared" ca="1" si="177"/>
        <v>6.5350000000000001</v>
      </c>
      <c r="AM544" s="31">
        <f t="shared" ca="1" si="178"/>
        <v>6.8712999999999997</v>
      </c>
      <c r="AO544" s="32">
        <f t="shared" ca="1" si="185"/>
        <v>0</v>
      </c>
      <c r="AP544" s="32">
        <f t="shared" ca="1" si="186"/>
        <v>0.21475895298823811</v>
      </c>
      <c r="AQ544" s="32">
        <f t="shared" ca="1" si="187"/>
        <v>0</v>
      </c>
      <c r="AR544" s="32">
        <f t="shared" ca="1" si="188"/>
        <v>0.11000461132423478</v>
      </c>
    </row>
    <row r="545" spans="1:44">
      <c r="A545" s="10">
        <v>37691</v>
      </c>
      <c r="B545" s="11">
        <f ca="1">IF(ROW(data!B545)&gt;singleSMA,AVERAGE(OFFSET(data!B545,0,0,-singleSMA,1)),"")</f>
        <v>6.5480000000000009</v>
      </c>
      <c r="C545" s="11" t="str">
        <f ca="1">IF(ROW(data!B543)&gt;singleSMA+2,IF(SIGN(data!B544-indicators!B544)&lt;&gt;SIGN(data!B543-indicators!B543),IF(SIGN(data!B544-indicators!B544)&gt;0,"BUY","SELL"),""),"")</f>
        <v/>
      </c>
      <c r="D545" s="11">
        <f ca="1">IF(ROW(data!B545)&gt;fastSMA,AVERAGE(OFFSET(data!B545,0,0,-fastSMA,1)),"")</f>
        <v>5.5864999999999991</v>
      </c>
      <c r="E545" s="11">
        <f ca="1">IF(ROW(data!B545)&gt;slowSMA,AVERAGE(OFFSET(data!B545,0,0,-slowSMA,1)),"")</f>
        <v>6.5480000000000009</v>
      </c>
      <c r="F545" s="11" t="str">
        <f ca="1">IF(ROW(data!B545)&gt;MAX(fastSMA,slowSMA)+2,IF(SIGN(D544-E544)&lt;&gt;SIGN(D543-E543),IF(SIGN(D544-E544)&gt;0,"BUY","SELL"),""),"")</f>
        <v/>
      </c>
      <c r="G545" s="11"/>
      <c r="H545" s="11">
        <f>(data!B545/data!B544)-1</f>
        <v>-3.3268101761252389E-2</v>
      </c>
      <c r="I545" s="11">
        <f t="shared" si="168"/>
        <v>0</v>
      </c>
      <c r="J545" s="11">
        <f t="shared" si="169"/>
        <v>3.3268101761252389E-2</v>
      </c>
      <c r="K545" s="11">
        <f ca="1">IF(ROW(data!B545)&gt;rsi+1,100-100/(1+AVERAGE(OFFSET(I545,0,0,-rsi,1))/AVERAGE(OFFSET(J545,0,0,-rsi,1))),"")</f>
        <v>17.908819458756781</v>
      </c>
      <c r="L545" s="11"/>
      <c r="M545" s="11">
        <f t="shared" si="170"/>
        <v>0.96673189823874761</v>
      </c>
      <c r="N545" s="11">
        <f t="shared" ca="1" si="171"/>
        <v>0.83728813559322024</v>
      </c>
      <c r="S545" s="13" t="str">
        <f ca="1">pricein</f>
        <v/>
      </c>
      <c r="T545" s="13" t="str">
        <f ca="1">priceout</f>
        <v/>
      </c>
      <c r="U545" s="16" t="str">
        <f t="shared" ca="1" si="172"/>
        <v/>
      </c>
      <c r="V545" s="16" t="str">
        <f t="shared" ca="1" si="179"/>
        <v/>
      </c>
      <c r="W545" s="16" t="str">
        <f t="shared" ca="1" si="180"/>
        <v/>
      </c>
      <c r="X545" s="16">
        <f t="shared" ca="1" si="181"/>
        <v>0.82320858598329871</v>
      </c>
      <c r="Y545" s="16"/>
      <c r="Z545" s="13" t="str">
        <f ca="1">priceincross</f>
        <v/>
      </c>
      <c r="AA545" s="13" t="str">
        <f ca="1">priceoutcross</f>
        <v/>
      </c>
      <c r="AB545" s="13" t="str">
        <f t="shared" ca="1" si="173"/>
        <v/>
      </c>
      <c r="AC545" s="13" t="str">
        <f t="shared" ca="1" si="182"/>
        <v/>
      </c>
      <c r="AD545" s="13" t="str">
        <f t="shared" ca="1" si="183"/>
        <v/>
      </c>
      <c r="AE545" s="13">
        <f t="shared" ca="1" si="184"/>
        <v>0.90089715826225325</v>
      </c>
      <c r="AG545" s="32">
        <f ca="1">IF(ROW(data!B545)&gt;fib+1,MIN(OFFSET(data!B545,0,0,-fib,1)),"")</f>
        <v>4.9400000000000004</v>
      </c>
      <c r="AH545" s="32">
        <f ca="1">IF(ROW(data!B545)&gt;fib+1,MAX(OFFSET(data!B545,0,0,-fib,1)),"")</f>
        <v>7.96</v>
      </c>
      <c r="AI545" s="32">
        <f t="shared" ca="1" si="174"/>
        <v>3.0199999999999996</v>
      </c>
      <c r="AJ545" s="31">
        <f t="shared" ca="1" si="175"/>
        <v>5.6527200000000004</v>
      </c>
      <c r="AK545" s="31">
        <f t="shared" ca="1" si="176"/>
        <v>6.0936400000000006</v>
      </c>
      <c r="AL545" s="31">
        <f t="shared" ca="1" si="177"/>
        <v>6.45</v>
      </c>
      <c r="AM545" s="31">
        <f t="shared" ca="1" si="178"/>
        <v>6.8063599999999997</v>
      </c>
      <c r="AO545" s="32">
        <f t="shared" ca="1" si="185"/>
        <v>0</v>
      </c>
      <c r="AP545" s="32">
        <f t="shared" ca="1" si="186"/>
        <v>0.21475895298823811</v>
      </c>
      <c r="AQ545" s="32">
        <f t="shared" ca="1" si="187"/>
        <v>0</v>
      </c>
      <c r="AR545" s="32">
        <f t="shared" ca="1" si="188"/>
        <v>0.11000461132423478</v>
      </c>
    </row>
    <row r="546" spans="1:44">
      <c r="A546" s="10">
        <v>37692</v>
      </c>
      <c r="B546" s="11">
        <f ca="1">IF(ROW(data!B546)&gt;singleSMA,AVERAGE(OFFSET(data!B546,0,0,-singleSMA,1)),"")</f>
        <v>6.5263999999999998</v>
      </c>
      <c r="C546" s="11" t="str">
        <f ca="1">IF(ROW(data!B544)&gt;singleSMA+2,IF(SIGN(data!B545-indicators!B545)&lt;&gt;SIGN(data!B544-indicators!B544),IF(SIGN(data!B545-indicators!B545)&gt;0,"BUY","SELL"),""),"")</f>
        <v/>
      </c>
      <c r="D546" s="11">
        <f ca="1">IF(ROW(data!B546)&gt;fastSMA,AVERAGE(OFFSET(data!B546,0,0,-fastSMA,1)),"")</f>
        <v>5.5269999999999992</v>
      </c>
      <c r="E546" s="11">
        <f ca="1">IF(ROW(data!B546)&gt;slowSMA,AVERAGE(OFFSET(data!B546,0,0,-slowSMA,1)),"")</f>
        <v>6.5263999999999998</v>
      </c>
      <c r="F546" s="11" t="str">
        <f ca="1">IF(ROW(data!B546)&gt;MAX(fastSMA,slowSMA)+2,IF(SIGN(D545-E545)&lt;&gt;SIGN(D544-E544),IF(SIGN(D545-E545)&gt;0,"BUY","SELL"),""),"")</f>
        <v/>
      </c>
      <c r="G546" s="11"/>
      <c r="H546" s="11">
        <f>(data!B546/data!B545)-1</f>
        <v>-2.8340080971660075E-2</v>
      </c>
      <c r="I546" s="11">
        <f t="shared" si="168"/>
        <v>0</v>
      </c>
      <c r="J546" s="11">
        <f t="shared" si="169"/>
        <v>2.8340080971660075E-2</v>
      </c>
      <c r="K546" s="11">
        <f ca="1">IF(ROW(data!B546)&gt;rsi+1,100-100/(1+AVERAGE(OFFSET(I546,0,0,-rsi,1))/AVERAGE(OFFSET(J546,0,0,-rsi,1))),"")</f>
        <v>11.711895839948127</v>
      </c>
      <c r="L546" s="11"/>
      <c r="M546" s="11">
        <f t="shared" si="170"/>
        <v>0.97165991902833992</v>
      </c>
      <c r="N546" s="11">
        <f t="shared" ca="1" si="171"/>
        <v>0.80133555926544209</v>
      </c>
      <c r="S546" s="13" t="str">
        <f ca="1">pricein</f>
        <v/>
      </c>
      <c r="T546" s="13" t="str">
        <f ca="1">priceout</f>
        <v/>
      </c>
      <c r="U546" s="16" t="str">
        <f t="shared" ca="1" si="172"/>
        <v/>
      </c>
      <c r="V546" s="16" t="str">
        <f t="shared" ca="1" si="179"/>
        <v/>
      </c>
      <c r="W546" s="16" t="str">
        <f t="shared" ca="1" si="180"/>
        <v/>
      </c>
      <c r="X546" s="16">
        <f t="shared" ca="1" si="181"/>
        <v>0.82320858598329871</v>
      </c>
      <c r="Y546" s="16"/>
      <c r="Z546" s="13" t="str">
        <f ca="1">priceincross</f>
        <v/>
      </c>
      <c r="AA546" s="13" t="str">
        <f ca="1">priceoutcross</f>
        <v/>
      </c>
      <c r="AB546" s="13" t="str">
        <f t="shared" ca="1" si="173"/>
        <v/>
      </c>
      <c r="AC546" s="13" t="str">
        <f t="shared" ca="1" si="182"/>
        <v/>
      </c>
      <c r="AD546" s="13" t="str">
        <f t="shared" ca="1" si="183"/>
        <v/>
      </c>
      <c r="AE546" s="13">
        <f t="shared" ca="1" si="184"/>
        <v>0.90089715826225325</v>
      </c>
      <c r="AG546" s="32">
        <f ca="1">IF(ROW(data!B546)&gt;fib+1,MIN(OFFSET(data!B546,0,0,-fib,1)),"")</f>
        <v>4.8</v>
      </c>
      <c r="AH546" s="32">
        <f ca="1">IF(ROW(data!B546)&gt;fib+1,MAX(OFFSET(data!B546,0,0,-fib,1)),"")</f>
        <v>7.96</v>
      </c>
      <c r="AI546" s="32">
        <f t="shared" ca="1" si="174"/>
        <v>3.16</v>
      </c>
      <c r="AJ546" s="31">
        <f t="shared" ca="1" si="175"/>
        <v>5.5457599999999996</v>
      </c>
      <c r="AK546" s="31">
        <f t="shared" ca="1" si="176"/>
        <v>6.0071199999999996</v>
      </c>
      <c r="AL546" s="31">
        <f t="shared" ca="1" si="177"/>
        <v>6.38</v>
      </c>
      <c r="AM546" s="31">
        <f t="shared" ca="1" si="178"/>
        <v>6.7528800000000002</v>
      </c>
      <c r="AO546" s="32">
        <f t="shared" ca="1" si="185"/>
        <v>0</v>
      </c>
      <c r="AP546" s="32">
        <f t="shared" ca="1" si="186"/>
        <v>0.21475895298823811</v>
      </c>
      <c r="AQ546" s="32">
        <f t="shared" ca="1" si="187"/>
        <v>0</v>
      </c>
      <c r="AR546" s="32">
        <f t="shared" ca="1" si="188"/>
        <v>0.11000461132423478</v>
      </c>
    </row>
    <row r="547" spans="1:44">
      <c r="A547" s="10">
        <v>37693</v>
      </c>
      <c r="B547" s="11">
        <f ca="1">IF(ROW(data!B547)&gt;singleSMA,AVERAGE(OFFSET(data!B547,0,0,-singleSMA,1)),"")</f>
        <v>6.5073999999999987</v>
      </c>
      <c r="C547" s="11" t="str">
        <f ca="1">IF(ROW(data!B545)&gt;singleSMA+2,IF(SIGN(data!B546-indicators!B546)&lt;&gt;SIGN(data!B545-indicators!B545),IF(SIGN(data!B546-indicators!B546)&gt;0,"BUY","SELL"),""),"")</f>
        <v/>
      </c>
      <c r="D547" s="11">
        <f ca="1">IF(ROW(data!B547)&gt;fastSMA,AVERAGE(OFFSET(data!B547,0,0,-fastSMA,1)),"")</f>
        <v>5.4734999999999996</v>
      </c>
      <c r="E547" s="11">
        <f ca="1">IF(ROW(data!B547)&gt;slowSMA,AVERAGE(OFFSET(data!B547,0,0,-slowSMA,1)),"")</f>
        <v>6.5073999999999987</v>
      </c>
      <c r="F547" s="11" t="str">
        <f ca="1">IF(ROW(data!B547)&gt;MAX(fastSMA,slowSMA)+2,IF(SIGN(D546-E546)&lt;&gt;SIGN(D545-E545),IF(SIGN(D546-E546)&gt;0,"BUY","SELL"),""),"")</f>
        <v/>
      </c>
      <c r="G547" s="11"/>
      <c r="H547" s="11">
        <f>(data!B547/data!B546)-1</f>
        <v>1.8750000000000044E-2</v>
      </c>
      <c r="I547" s="11">
        <f t="shared" si="168"/>
        <v>1.8750000000000044E-2</v>
      </c>
      <c r="J547" s="11">
        <f t="shared" si="169"/>
        <v>0</v>
      </c>
      <c r="K547" s="11">
        <f ca="1">IF(ROW(data!B547)&gt;rsi+1,100-100/(1+AVERAGE(OFFSET(I547,0,0,-rsi,1))/AVERAGE(OFFSET(J547,0,0,-rsi,1))),"")</f>
        <v>17.469232996817311</v>
      </c>
      <c r="L547" s="11"/>
      <c r="M547" s="11">
        <f t="shared" si="170"/>
        <v>1.01875</v>
      </c>
      <c r="N547" s="11">
        <f t="shared" ca="1" si="171"/>
        <v>0.82046979865771807</v>
      </c>
      <c r="S547" s="13" t="str">
        <f ca="1">pricein</f>
        <v/>
      </c>
      <c r="T547" s="13" t="str">
        <f ca="1">priceout</f>
        <v/>
      </c>
      <c r="U547" s="16" t="str">
        <f t="shared" ca="1" si="172"/>
        <v/>
      </c>
      <c r="V547" s="16" t="str">
        <f t="shared" ca="1" si="179"/>
        <v/>
      </c>
      <c r="W547" s="16" t="str">
        <f t="shared" ca="1" si="180"/>
        <v/>
      </c>
      <c r="X547" s="16">
        <f t="shared" ca="1" si="181"/>
        <v>0.82320858598329871</v>
      </c>
      <c r="Y547" s="16"/>
      <c r="Z547" s="13" t="str">
        <f ca="1">priceincross</f>
        <v/>
      </c>
      <c r="AA547" s="13" t="str">
        <f ca="1">priceoutcross</f>
        <v/>
      </c>
      <c r="AB547" s="13" t="str">
        <f t="shared" ca="1" si="173"/>
        <v/>
      </c>
      <c r="AC547" s="13" t="str">
        <f t="shared" ca="1" si="182"/>
        <v/>
      </c>
      <c r="AD547" s="13" t="str">
        <f t="shared" ca="1" si="183"/>
        <v/>
      </c>
      <c r="AE547" s="13">
        <f t="shared" ca="1" si="184"/>
        <v>0.90089715826225325</v>
      </c>
      <c r="AG547" s="32">
        <f ca="1">IF(ROW(data!B547)&gt;fib+1,MIN(OFFSET(data!B547,0,0,-fib,1)),"")</f>
        <v>4.8</v>
      </c>
      <c r="AH547" s="32">
        <f ca="1">IF(ROW(data!B547)&gt;fib+1,MAX(OFFSET(data!B547,0,0,-fib,1)),"")</f>
        <v>7.96</v>
      </c>
      <c r="AI547" s="32">
        <f t="shared" ca="1" si="174"/>
        <v>3.16</v>
      </c>
      <c r="AJ547" s="31">
        <f t="shared" ca="1" si="175"/>
        <v>5.5457599999999996</v>
      </c>
      <c r="AK547" s="31">
        <f t="shared" ca="1" si="176"/>
        <v>6.0071199999999996</v>
      </c>
      <c r="AL547" s="31">
        <f t="shared" ca="1" si="177"/>
        <v>6.38</v>
      </c>
      <c r="AM547" s="31">
        <f t="shared" ca="1" si="178"/>
        <v>6.7528800000000002</v>
      </c>
      <c r="AO547" s="32">
        <f t="shared" ca="1" si="185"/>
        <v>0</v>
      </c>
      <c r="AP547" s="32">
        <f t="shared" ca="1" si="186"/>
        <v>0.21475895298823811</v>
      </c>
      <c r="AQ547" s="32">
        <f t="shared" ca="1" si="187"/>
        <v>0</v>
      </c>
      <c r="AR547" s="32">
        <f t="shared" ca="1" si="188"/>
        <v>0.11000461132423478</v>
      </c>
    </row>
    <row r="548" spans="1:44">
      <c r="A548" s="10">
        <v>37694</v>
      </c>
      <c r="B548" s="11">
        <f ca="1">IF(ROW(data!B548)&gt;singleSMA,AVERAGE(OFFSET(data!B548,0,0,-singleSMA,1)),"")</f>
        <v>6.4858999999999991</v>
      </c>
      <c r="C548" s="11" t="str">
        <f ca="1">IF(ROW(data!B546)&gt;singleSMA+2,IF(SIGN(data!B547-indicators!B547)&lt;&gt;SIGN(data!B546-indicators!B546),IF(SIGN(data!B547-indicators!B547)&gt;0,"BUY","SELL"),""),"")</f>
        <v/>
      </c>
      <c r="D548" s="11">
        <f ca="1">IF(ROW(data!B548)&gt;fastSMA,AVERAGE(OFFSET(data!B548,0,0,-fastSMA,1)),"")</f>
        <v>5.4189999999999987</v>
      </c>
      <c r="E548" s="11">
        <f ca="1">IF(ROW(data!B548)&gt;slowSMA,AVERAGE(OFFSET(data!B548,0,0,-slowSMA,1)),"")</f>
        <v>6.4858999999999991</v>
      </c>
      <c r="F548" s="11" t="str">
        <f ca="1">IF(ROW(data!B548)&gt;MAX(fastSMA,slowSMA)+2,IF(SIGN(D547-E547)&lt;&gt;SIGN(D546-E546),IF(SIGN(D547-E547)&gt;0,"BUY","SELL"),""),"")</f>
        <v/>
      </c>
      <c r="G548" s="11"/>
      <c r="H548" s="11">
        <f>(data!B548/data!B547)-1</f>
        <v>-1.0224948875255602E-2</v>
      </c>
      <c r="I548" s="11">
        <f t="shared" si="168"/>
        <v>0</v>
      </c>
      <c r="J548" s="11">
        <f t="shared" si="169"/>
        <v>1.0224948875255602E-2</v>
      </c>
      <c r="K548" s="11">
        <f ca="1">IF(ROW(data!B548)&gt;rsi+1,100-100/(1+AVERAGE(OFFSET(I548,0,0,-rsi,1))/AVERAGE(OFFSET(J548,0,0,-rsi,1))),"")</f>
        <v>17.169837108903252</v>
      </c>
      <c r="L548" s="11"/>
      <c r="M548" s="11">
        <f t="shared" si="170"/>
        <v>0.9897750511247444</v>
      </c>
      <c r="N548" s="11">
        <f t="shared" ca="1" si="171"/>
        <v>0.81618887015177066</v>
      </c>
      <c r="S548" s="13" t="str">
        <f ca="1">pricein</f>
        <v/>
      </c>
      <c r="T548" s="13" t="str">
        <f ca="1">priceout</f>
        <v/>
      </c>
      <c r="U548" s="16" t="str">
        <f t="shared" ca="1" si="172"/>
        <v/>
      </c>
      <c r="V548" s="16" t="str">
        <f t="shared" ca="1" si="179"/>
        <v/>
      </c>
      <c r="W548" s="16" t="str">
        <f t="shared" ca="1" si="180"/>
        <v/>
      </c>
      <c r="X548" s="16">
        <f t="shared" ca="1" si="181"/>
        <v>0.82320858598329871</v>
      </c>
      <c r="Y548" s="16"/>
      <c r="Z548" s="13" t="str">
        <f ca="1">priceincross</f>
        <v/>
      </c>
      <c r="AA548" s="13" t="str">
        <f ca="1">priceoutcross</f>
        <v/>
      </c>
      <c r="AB548" s="13" t="str">
        <f t="shared" ca="1" si="173"/>
        <v/>
      </c>
      <c r="AC548" s="13" t="str">
        <f t="shared" ca="1" si="182"/>
        <v/>
      </c>
      <c r="AD548" s="13" t="str">
        <f t="shared" ca="1" si="183"/>
        <v/>
      </c>
      <c r="AE548" s="13">
        <f t="shared" ca="1" si="184"/>
        <v>0.90089715826225325</v>
      </c>
      <c r="AG548" s="32">
        <f ca="1">IF(ROW(data!B548)&gt;fib+1,MIN(OFFSET(data!B548,0,0,-fib,1)),"")</f>
        <v>4.8</v>
      </c>
      <c r="AH548" s="32">
        <f ca="1">IF(ROW(data!B548)&gt;fib+1,MAX(OFFSET(data!B548,0,0,-fib,1)),"")</f>
        <v>7.96</v>
      </c>
      <c r="AI548" s="32">
        <f t="shared" ca="1" si="174"/>
        <v>3.16</v>
      </c>
      <c r="AJ548" s="31">
        <f t="shared" ca="1" si="175"/>
        <v>5.5457599999999996</v>
      </c>
      <c r="AK548" s="31">
        <f t="shared" ca="1" si="176"/>
        <v>6.0071199999999996</v>
      </c>
      <c r="AL548" s="31">
        <f t="shared" ca="1" si="177"/>
        <v>6.38</v>
      </c>
      <c r="AM548" s="31">
        <f t="shared" ca="1" si="178"/>
        <v>6.7528800000000002</v>
      </c>
      <c r="AO548" s="32">
        <f t="shared" ca="1" si="185"/>
        <v>0</v>
      </c>
      <c r="AP548" s="32">
        <f t="shared" ca="1" si="186"/>
        <v>0.21475895298823811</v>
      </c>
      <c r="AQ548" s="32">
        <f t="shared" ca="1" si="187"/>
        <v>0</v>
      </c>
      <c r="AR548" s="32">
        <f t="shared" ca="1" si="188"/>
        <v>0.11000461132423478</v>
      </c>
    </row>
    <row r="549" spans="1:44">
      <c r="A549" s="10">
        <v>37697</v>
      </c>
      <c r="B549" s="11">
        <f ca="1">IF(ROW(data!B549)&gt;singleSMA,AVERAGE(OFFSET(data!B549,0,0,-singleSMA,1)),"")</f>
        <v>6.4619999999999997</v>
      </c>
      <c r="C549" s="11" t="str">
        <f ca="1">IF(ROW(data!B547)&gt;singleSMA+2,IF(SIGN(data!B548-indicators!B548)&lt;&gt;SIGN(data!B547-indicators!B547),IF(SIGN(data!B548-indicators!B548)&gt;0,"BUY","SELL"),""),"")</f>
        <v/>
      </c>
      <c r="D549" s="11">
        <f ca="1">IF(ROW(data!B549)&gt;fastSMA,AVERAGE(OFFSET(data!B549,0,0,-fastSMA,1)),"")</f>
        <v>5.3584999999999994</v>
      </c>
      <c r="E549" s="11">
        <f ca="1">IF(ROW(data!B549)&gt;slowSMA,AVERAGE(OFFSET(data!B549,0,0,-slowSMA,1)),"")</f>
        <v>6.4619999999999997</v>
      </c>
      <c r="F549" s="11" t="str">
        <f ca="1">IF(ROW(data!B549)&gt;MAX(fastSMA,slowSMA)+2,IF(SIGN(D548-E548)&lt;&gt;SIGN(D547-E547),IF(SIGN(D548-E548)&gt;0,"BUY","SELL"),""),"")</f>
        <v/>
      </c>
      <c r="G549" s="11"/>
      <c r="H549" s="11">
        <f>(data!B549/data!B548)-1</f>
        <v>-3.5123966942148699E-2</v>
      </c>
      <c r="I549" s="11">
        <f t="shared" si="168"/>
        <v>0</v>
      </c>
      <c r="J549" s="11">
        <f t="shared" si="169"/>
        <v>3.5123966942148699E-2</v>
      </c>
      <c r="K549" s="11">
        <f ca="1">IF(ROW(data!B549)&gt;rsi+1,100-100/(1+AVERAGE(OFFSET(I549,0,0,-rsi,1))/AVERAGE(OFFSET(J549,0,0,-rsi,1))),"")</f>
        <v>15.779362550959959</v>
      </c>
      <c r="L549" s="11"/>
      <c r="M549" s="11">
        <f t="shared" si="170"/>
        <v>0.9648760330578513</v>
      </c>
      <c r="N549" s="11">
        <f t="shared" ca="1" si="171"/>
        <v>0.79421768707483009</v>
      </c>
      <c r="S549" s="13" t="str">
        <f ca="1">pricein</f>
        <v/>
      </c>
      <c r="T549" s="13" t="str">
        <f ca="1">priceout</f>
        <v/>
      </c>
      <c r="U549" s="16" t="str">
        <f t="shared" ca="1" si="172"/>
        <v/>
      </c>
      <c r="V549" s="16" t="str">
        <f t="shared" ca="1" si="179"/>
        <v/>
      </c>
      <c r="W549" s="16" t="str">
        <f t="shared" ca="1" si="180"/>
        <v/>
      </c>
      <c r="X549" s="16">
        <f t="shared" ca="1" si="181"/>
        <v>0.82320858598329871</v>
      </c>
      <c r="Y549" s="16"/>
      <c r="Z549" s="13" t="str">
        <f ca="1">priceincross</f>
        <v/>
      </c>
      <c r="AA549" s="13" t="str">
        <f ca="1">priceoutcross</f>
        <v/>
      </c>
      <c r="AB549" s="13" t="str">
        <f t="shared" ca="1" si="173"/>
        <v/>
      </c>
      <c r="AC549" s="13" t="str">
        <f t="shared" ca="1" si="182"/>
        <v/>
      </c>
      <c r="AD549" s="13" t="str">
        <f t="shared" ca="1" si="183"/>
        <v/>
      </c>
      <c r="AE549" s="13">
        <f t="shared" ca="1" si="184"/>
        <v>0.90089715826225325</v>
      </c>
      <c r="AG549" s="32">
        <f ca="1">IF(ROW(data!B549)&gt;fib+1,MIN(OFFSET(data!B549,0,0,-fib,1)),"")</f>
        <v>4.67</v>
      </c>
      <c r="AH549" s="32">
        <f ca="1">IF(ROW(data!B549)&gt;fib+1,MAX(OFFSET(data!B549,0,0,-fib,1)),"")</f>
        <v>7.96</v>
      </c>
      <c r="AI549" s="32">
        <f t="shared" ca="1" si="174"/>
        <v>3.29</v>
      </c>
      <c r="AJ549" s="31">
        <f t="shared" ca="1" si="175"/>
        <v>5.4464399999999999</v>
      </c>
      <c r="AK549" s="31">
        <f t="shared" ca="1" si="176"/>
        <v>5.9267799999999999</v>
      </c>
      <c r="AL549" s="31">
        <f t="shared" ca="1" si="177"/>
        <v>6.3149999999999995</v>
      </c>
      <c r="AM549" s="31">
        <f t="shared" ca="1" si="178"/>
        <v>6.70322</v>
      </c>
      <c r="AO549" s="32">
        <f t="shared" ca="1" si="185"/>
        <v>0</v>
      </c>
      <c r="AP549" s="32">
        <f t="shared" ca="1" si="186"/>
        <v>0.21475895298823811</v>
      </c>
      <c r="AQ549" s="32">
        <f t="shared" ca="1" si="187"/>
        <v>0</v>
      </c>
      <c r="AR549" s="32">
        <f t="shared" ca="1" si="188"/>
        <v>0.11000461132423478</v>
      </c>
    </row>
    <row r="550" spans="1:44">
      <c r="A550" s="10">
        <v>37698</v>
      </c>
      <c r="B550" s="11">
        <f ca="1">IF(ROW(data!B550)&gt;singleSMA,AVERAGE(OFFSET(data!B550,0,0,-singleSMA,1)),"")</f>
        <v>6.4399999999999986</v>
      </c>
      <c r="C550" s="11" t="str">
        <f ca="1">IF(ROW(data!B548)&gt;singleSMA+2,IF(SIGN(data!B549-indicators!B549)&lt;&gt;SIGN(data!B548-indicators!B548),IF(SIGN(data!B549-indicators!B549)&gt;0,"BUY","SELL"),""),"")</f>
        <v/>
      </c>
      <c r="D550" s="11">
        <f ca="1">IF(ROW(data!B550)&gt;fastSMA,AVERAGE(OFFSET(data!B550,0,0,-fastSMA,1)),"")</f>
        <v>5.3070000000000004</v>
      </c>
      <c r="E550" s="11">
        <f ca="1">IF(ROW(data!B550)&gt;slowSMA,AVERAGE(OFFSET(data!B550,0,0,-slowSMA,1)),"")</f>
        <v>6.4399999999999986</v>
      </c>
      <c r="F550" s="11" t="str">
        <f ca="1">IF(ROW(data!B550)&gt;MAX(fastSMA,slowSMA)+2,IF(SIGN(D549-E549)&lt;&gt;SIGN(D548-E548),IF(SIGN(D549-E549)&gt;0,"BUY","SELL"),""),"")</f>
        <v/>
      </c>
      <c r="G550" s="11"/>
      <c r="H550" s="11">
        <f>(data!B550/data!B549)-1</f>
        <v>3.6402569593147804E-2</v>
      </c>
      <c r="I550" s="11">
        <f t="shared" si="168"/>
        <v>3.6402569593147804E-2</v>
      </c>
      <c r="J550" s="11">
        <f t="shared" si="169"/>
        <v>0</v>
      </c>
      <c r="K550" s="11">
        <f ca="1">IF(ROW(data!B550)&gt;rsi+1,100-100/(1+AVERAGE(OFFSET(I550,0,0,-rsi,1))/AVERAGE(OFFSET(J550,0,0,-rsi,1))),"")</f>
        <v>24.268680811807826</v>
      </c>
      <c r="L550" s="11"/>
      <c r="M550" s="11">
        <f t="shared" si="170"/>
        <v>1.0364025695931478</v>
      </c>
      <c r="N550" s="11">
        <f t="shared" ca="1" si="171"/>
        <v>0.82453151618398635</v>
      </c>
      <c r="S550" s="13" t="str">
        <f ca="1">pricein</f>
        <v/>
      </c>
      <c r="T550" s="13" t="str">
        <f ca="1">priceout</f>
        <v/>
      </c>
      <c r="U550" s="16" t="str">
        <f t="shared" ca="1" si="172"/>
        <v/>
      </c>
      <c r="V550" s="16" t="str">
        <f t="shared" ca="1" si="179"/>
        <v/>
      </c>
      <c r="W550" s="16" t="str">
        <f t="shared" ca="1" si="180"/>
        <v/>
      </c>
      <c r="X550" s="16">
        <f t="shared" ca="1" si="181"/>
        <v>0.82320858598329871</v>
      </c>
      <c r="Y550" s="16"/>
      <c r="Z550" s="13" t="str">
        <f ca="1">priceincross</f>
        <v/>
      </c>
      <c r="AA550" s="13" t="str">
        <f ca="1">priceoutcross</f>
        <v/>
      </c>
      <c r="AB550" s="13" t="str">
        <f t="shared" ca="1" si="173"/>
        <v/>
      </c>
      <c r="AC550" s="13" t="str">
        <f t="shared" ca="1" si="182"/>
        <v/>
      </c>
      <c r="AD550" s="13" t="str">
        <f t="shared" ca="1" si="183"/>
        <v/>
      </c>
      <c r="AE550" s="13">
        <f t="shared" ca="1" si="184"/>
        <v>0.90089715826225325</v>
      </c>
      <c r="AG550" s="32">
        <f ca="1">IF(ROW(data!B550)&gt;fib+1,MIN(OFFSET(data!B550,0,0,-fib,1)),"")</f>
        <v>4.67</v>
      </c>
      <c r="AH550" s="32">
        <f ca="1">IF(ROW(data!B550)&gt;fib+1,MAX(OFFSET(data!B550,0,0,-fib,1)),"")</f>
        <v>7.96</v>
      </c>
      <c r="AI550" s="32">
        <f t="shared" ca="1" si="174"/>
        <v>3.29</v>
      </c>
      <c r="AJ550" s="31">
        <f t="shared" ca="1" si="175"/>
        <v>5.4464399999999999</v>
      </c>
      <c r="AK550" s="31">
        <f t="shared" ca="1" si="176"/>
        <v>5.9267799999999999</v>
      </c>
      <c r="AL550" s="31">
        <f t="shared" ca="1" si="177"/>
        <v>6.3149999999999995</v>
      </c>
      <c r="AM550" s="31">
        <f t="shared" ca="1" si="178"/>
        <v>6.70322</v>
      </c>
      <c r="AO550" s="32">
        <f t="shared" ca="1" si="185"/>
        <v>0</v>
      </c>
      <c r="AP550" s="32">
        <f t="shared" ca="1" si="186"/>
        <v>0.21475895298823811</v>
      </c>
      <c r="AQ550" s="32">
        <f t="shared" ca="1" si="187"/>
        <v>0</v>
      </c>
      <c r="AR550" s="32">
        <f t="shared" ca="1" si="188"/>
        <v>0.11000461132423478</v>
      </c>
    </row>
    <row r="551" spans="1:44">
      <c r="A551" s="10">
        <v>37699</v>
      </c>
      <c r="B551" s="11">
        <f ca="1">IF(ROW(data!B551)&gt;singleSMA,AVERAGE(OFFSET(data!B551,0,0,-singleSMA,1)),"")</f>
        <v>6.4175999999999984</v>
      </c>
      <c r="C551" s="11" t="str">
        <f ca="1">IF(ROW(data!B549)&gt;singleSMA+2,IF(SIGN(data!B550-indicators!B550)&lt;&gt;SIGN(data!B549-indicators!B549),IF(SIGN(data!B550-indicators!B550)&gt;0,"BUY","SELL"),""),"")</f>
        <v/>
      </c>
      <c r="D551" s="11">
        <f ca="1">IF(ROW(data!B551)&gt;fastSMA,AVERAGE(OFFSET(data!B551,0,0,-fastSMA,1)),"")</f>
        <v>5.2524999999999995</v>
      </c>
      <c r="E551" s="11">
        <f ca="1">IF(ROW(data!B551)&gt;slowSMA,AVERAGE(OFFSET(data!B551,0,0,-slowSMA,1)),"")</f>
        <v>6.4175999999999984</v>
      </c>
      <c r="F551" s="11" t="str">
        <f ca="1">IF(ROW(data!B551)&gt;MAX(fastSMA,slowSMA)+2,IF(SIGN(D550-E550)&lt;&gt;SIGN(D549-E549),IF(SIGN(D550-E550)&gt;0,"BUY","SELL"),""),"")</f>
        <v/>
      </c>
      <c r="G551" s="11"/>
      <c r="H551" s="11">
        <f>(data!B551/data!B550)-1</f>
        <v>-2.0661157024792765E-3</v>
      </c>
      <c r="I551" s="11">
        <f t="shared" si="168"/>
        <v>0</v>
      </c>
      <c r="J551" s="11">
        <f t="shared" si="169"/>
        <v>2.0661157024792765E-3</v>
      </c>
      <c r="K551" s="11">
        <f ca="1">IF(ROW(data!B551)&gt;rsi+1,100-100/(1+AVERAGE(OFFSET(I551,0,0,-rsi,1))/AVERAGE(OFFSET(J551,0,0,-rsi,1))),"")</f>
        <v>22.325937842488443</v>
      </c>
      <c r="L551" s="11"/>
      <c r="M551" s="11">
        <f t="shared" si="170"/>
        <v>0.99793388429752072</v>
      </c>
      <c r="N551" s="11">
        <f t="shared" ca="1" si="171"/>
        <v>0.81587837837837862</v>
      </c>
      <c r="S551" s="13" t="str">
        <f ca="1">pricein</f>
        <v/>
      </c>
      <c r="T551" s="13" t="str">
        <f ca="1">priceout</f>
        <v/>
      </c>
      <c r="U551" s="16" t="str">
        <f t="shared" ca="1" si="172"/>
        <v/>
      </c>
      <c r="V551" s="16" t="str">
        <f t="shared" ca="1" si="179"/>
        <v/>
      </c>
      <c r="W551" s="16" t="str">
        <f t="shared" ca="1" si="180"/>
        <v/>
      </c>
      <c r="X551" s="16">
        <f t="shared" ca="1" si="181"/>
        <v>0.82320858598329871</v>
      </c>
      <c r="Y551" s="16"/>
      <c r="Z551" s="13" t="str">
        <f ca="1">priceincross</f>
        <v/>
      </c>
      <c r="AA551" s="13" t="str">
        <f ca="1">priceoutcross</f>
        <v/>
      </c>
      <c r="AB551" s="13" t="str">
        <f t="shared" ca="1" si="173"/>
        <v/>
      </c>
      <c r="AC551" s="13" t="str">
        <f t="shared" ca="1" si="182"/>
        <v/>
      </c>
      <c r="AD551" s="13" t="str">
        <f t="shared" ca="1" si="183"/>
        <v/>
      </c>
      <c r="AE551" s="13">
        <f t="shared" ca="1" si="184"/>
        <v>0.90089715826225325</v>
      </c>
      <c r="AG551" s="32">
        <f ca="1">IF(ROW(data!B551)&gt;fib+1,MIN(OFFSET(data!B551,0,0,-fib,1)),"")</f>
        <v>4.67</v>
      </c>
      <c r="AH551" s="32">
        <f ca="1">IF(ROW(data!B551)&gt;fib+1,MAX(OFFSET(data!B551,0,0,-fib,1)),"")</f>
        <v>7.96</v>
      </c>
      <c r="AI551" s="32">
        <f t="shared" ca="1" si="174"/>
        <v>3.29</v>
      </c>
      <c r="AJ551" s="31">
        <f t="shared" ca="1" si="175"/>
        <v>5.4464399999999999</v>
      </c>
      <c r="AK551" s="31">
        <f t="shared" ca="1" si="176"/>
        <v>5.9267799999999999</v>
      </c>
      <c r="AL551" s="31">
        <f t="shared" ca="1" si="177"/>
        <v>6.3149999999999995</v>
      </c>
      <c r="AM551" s="31">
        <f t="shared" ca="1" si="178"/>
        <v>6.70322</v>
      </c>
      <c r="AO551" s="32">
        <f t="shared" ca="1" si="185"/>
        <v>0</v>
      </c>
      <c r="AP551" s="32">
        <f t="shared" ca="1" si="186"/>
        <v>0.21475895298823811</v>
      </c>
      <c r="AQ551" s="32">
        <f t="shared" ca="1" si="187"/>
        <v>0</v>
      </c>
      <c r="AR551" s="32">
        <f t="shared" ca="1" si="188"/>
        <v>0.11000461132423478</v>
      </c>
    </row>
    <row r="552" spans="1:44">
      <c r="A552" s="10">
        <v>37700</v>
      </c>
      <c r="B552" s="11">
        <f ca="1">IF(ROW(data!B552)&gt;singleSMA,AVERAGE(OFFSET(data!B552,0,0,-singleSMA,1)),"")</f>
        <v>6.3943999999999992</v>
      </c>
      <c r="C552" s="11" t="str">
        <f ca="1">IF(ROW(data!B550)&gt;singleSMA+2,IF(SIGN(data!B551-indicators!B551)&lt;&gt;SIGN(data!B550-indicators!B550),IF(SIGN(data!B551-indicators!B551)&gt;0,"BUY","SELL"),""),"")</f>
        <v/>
      </c>
      <c r="D552" s="11">
        <f ca="1">IF(ROW(data!B552)&gt;fastSMA,AVERAGE(OFFSET(data!B552,0,0,-fastSMA,1)),"")</f>
        <v>5.1905000000000001</v>
      </c>
      <c r="E552" s="11">
        <f ca="1">IF(ROW(data!B552)&gt;slowSMA,AVERAGE(OFFSET(data!B552,0,0,-slowSMA,1)),"")</f>
        <v>6.3943999999999992</v>
      </c>
      <c r="F552" s="11" t="str">
        <f ca="1">IF(ROW(data!B552)&gt;MAX(fastSMA,slowSMA)+2,IF(SIGN(D551-E551)&lt;&gt;SIGN(D550-E550),IF(SIGN(D551-E551)&gt;0,"BUY","SELL"),""),"")</f>
        <v/>
      </c>
      <c r="G552" s="11"/>
      <c r="H552" s="11">
        <f>(data!B552/data!B551)-1</f>
        <v>-1.2422360248447339E-2</v>
      </c>
      <c r="I552" s="11">
        <f t="shared" si="168"/>
        <v>0</v>
      </c>
      <c r="J552" s="11">
        <f t="shared" si="169"/>
        <v>1.2422360248447339E-2</v>
      </c>
      <c r="K552" s="11">
        <f ca="1">IF(ROW(data!B552)&gt;rsi+1,100-100/(1+AVERAGE(OFFSET(I552,0,0,-rsi,1))/AVERAGE(OFFSET(J552,0,0,-rsi,1))),"")</f>
        <v>18.219160901673476</v>
      </c>
      <c r="L552" s="11"/>
      <c r="M552" s="11">
        <f t="shared" si="170"/>
        <v>0.98757763975155266</v>
      </c>
      <c r="N552" s="11">
        <f t="shared" ca="1" si="171"/>
        <v>0.79367720465890179</v>
      </c>
      <c r="S552" s="13" t="str">
        <f ca="1">pricein</f>
        <v/>
      </c>
      <c r="T552" s="13" t="str">
        <f ca="1">priceout</f>
        <v/>
      </c>
      <c r="U552" s="16" t="str">
        <f t="shared" ca="1" si="172"/>
        <v/>
      </c>
      <c r="V552" s="16" t="str">
        <f t="shared" ca="1" si="179"/>
        <v/>
      </c>
      <c r="W552" s="16" t="str">
        <f t="shared" ca="1" si="180"/>
        <v/>
      </c>
      <c r="X552" s="16">
        <f t="shared" ca="1" si="181"/>
        <v>0.82320858598329871</v>
      </c>
      <c r="Y552" s="16"/>
      <c r="Z552" s="13" t="str">
        <f ca="1">priceincross</f>
        <v/>
      </c>
      <c r="AA552" s="13" t="str">
        <f ca="1">priceoutcross</f>
        <v/>
      </c>
      <c r="AB552" s="13" t="str">
        <f t="shared" ca="1" si="173"/>
        <v/>
      </c>
      <c r="AC552" s="13" t="str">
        <f t="shared" ca="1" si="182"/>
        <v/>
      </c>
      <c r="AD552" s="13" t="str">
        <f t="shared" ca="1" si="183"/>
        <v/>
      </c>
      <c r="AE552" s="13">
        <f t="shared" ca="1" si="184"/>
        <v>0.90089715826225325</v>
      </c>
      <c r="AG552" s="32">
        <f ca="1">IF(ROW(data!B552)&gt;fib+1,MIN(OFFSET(data!B552,0,0,-fib,1)),"")</f>
        <v>4.67</v>
      </c>
      <c r="AH552" s="32">
        <f ca="1">IF(ROW(data!B552)&gt;fib+1,MAX(OFFSET(data!B552,0,0,-fib,1)),"")</f>
        <v>7.96</v>
      </c>
      <c r="AI552" s="32">
        <f t="shared" ca="1" si="174"/>
        <v>3.29</v>
      </c>
      <c r="AJ552" s="31">
        <f t="shared" ca="1" si="175"/>
        <v>5.4464399999999999</v>
      </c>
      <c r="AK552" s="31">
        <f t="shared" ca="1" si="176"/>
        <v>5.9267799999999999</v>
      </c>
      <c r="AL552" s="31">
        <f t="shared" ca="1" si="177"/>
        <v>6.3149999999999995</v>
      </c>
      <c r="AM552" s="31">
        <f t="shared" ca="1" si="178"/>
        <v>6.70322</v>
      </c>
      <c r="AO552" s="32">
        <f t="shared" ca="1" si="185"/>
        <v>0</v>
      </c>
      <c r="AP552" s="32">
        <f t="shared" ca="1" si="186"/>
        <v>0.21475895298823811</v>
      </c>
      <c r="AQ552" s="32">
        <f t="shared" ca="1" si="187"/>
        <v>0</v>
      </c>
      <c r="AR552" s="32">
        <f t="shared" ca="1" si="188"/>
        <v>0.11000461132423478</v>
      </c>
    </row>
    <row r="553" spans="1:44">
      <c r="A553" s="10">
        <v>37701</v>
      </c>
      <c r="B553" s="11">
        <f ca="1">IF(ROW(data!B553)&gt;singleSMA,AVERAGE(OFFSET(data!B553,0,0,-singleSMA,1)),"")</f>
        <v>6.3724999999999987</v>
      </c>
      <c r="C553" s="11" t="str">
        <f ca="1">IF(ROW(data!B551)&gt;singleSMA+2,IF(SIGN(data!B552-indicators!B552)&lt;&gt;SIGN(data!B551-indicators!B551),IF(SIGN(data!B552-indicators!B552)&gt;0,"BUY","SELL"),""),"")</f>
        <v/>
      </c>
      <c r="D553" s="11">
        <f ca="1">IF(ROW(data!B553)&gt;fastSMA,AVERAGE(OFFSET(data!B553,0,0,-fastSMA,1)),"")</f>
        <v>5.1354999999999995</v>
      </c>
      <c r="E553" s="11">
        <f ca="1">IF(ROW(data!B553)&gt;slowSMA,AVERAGE(OFFSET(data!B553,0,0,-slowSMA,1)),"")</f>
        <v>6.3724999999999987</v>
      </c>
      <c r="F553" s="11" t="str">
        <f ca="1">IF(ROW(data!B553)&gt;MAX(fastSMA,slowSMA)+2,IF(SIGN(D552-E552)&lt;&gt;SIGN(D551-E551),IF(SIGN(D552-E552)&gt;0,"BUY","SELL"),""),"")</f>
        <v/>
      </c>
      <c r="G553" s="11"/>
      <c r="H553" s="11">
        <f>(data!B553/data!B552)-1</f>
        <v>2.9350104821803003E-2</v>
      </c>
      <c r="I553" s="11">
        <f t="shared" si="168"/>
        <v>2.9350104821803003E-2</v>
      </c>
      <c r="J553" s="11">
        <f t="shared" si="169"/>
        <v>0</v>
      </c>
      <c r="K553" s="11">
        <f ca="1">IF(ROW(data!B553)&gt;rsi+1,100-100/(1+AVERAGE(OFFSET(I553,0,0,-rsi,1))/AVERAGE(OFFSET(J553,0,0,-rsi,1))),"")</f>
        <v>24.463036444090818</v>
      </c>
      <c r="L553" s="11"/>
      <c r="M553" s="11">
        <f t="shared" si="170"/>
        <v>1.029350104821803</v>
      </c>
      <c r="N553" s="11">
        <f t="shared" ca="1" si="171"/>
        <v>0.81697171381031619</v>
      </c>
      <c r="S553" s="13" t="str">
        <f ca="1">pricein</f>
        <v/>
      </c>
      <c r="T553" s="13" t="str">
        <f ca="1">priceout</f>
        <v/>
      </c>
      <c r="U553" s="16" t="str">
        <f t="shared" ca="1" si="172"/>
        <v/>
      </c>
      <c r="V553" s="16" t="str">
        <f t="shared" ca="1" si="179"/>
        <v/>
      </c>
      <c r="W553" s="16" t="str">
        <f t="shared" ca="1" si="180"/>
        <v/>
      </c>
      <c r="X553" s="16">
        <f t="shared" ca="1" si="181"/>
        <v>0.82320858598329871</v>
      </c>
      <c r="Y553" s="16"/>
      <c r="Z553" s="13" t="str">
        <f ca="1">priceincross</f>
        <v/>
      </c>
      <c r="AA553" s="13" t="str">
        <f ca="1">priceoutcross</f>
        <v/>
      </c>
      <c r="AB553" s="13" t="str">
        <f t="shared" ca="1" si="173"/>
        <v/>
      </c>
      <c r="AC553" s="13" t="str">
        <f t="shared" ca="1" si="182"/>
        <v/>
      </c>
      <c r="AD553" s="13" t="str">
        <f t="shared" ca="1" si="183"/>
        <v/>
      </c>
      <c r="AE553" s="13">
        <f t="shared" ca="1" si="184"/>
        <v>0.90089715826225325</v>
      </c>
      <c r="AG553" s="32">
        <f ca="1">IF(ROW(data!B553)&gt;fib+1,MIN(OFFSET(data!B553,0,0,-fib,1)),"")</f>
        <v>4.67</v>
      </c>
      <c r="AH553" s="32">
        <f ca="1">IF(ROW(data!B553)&gt;fib+1,MAX(OFFSET(data!B553,0,0,-fib,1)),"")</f>
        <v>7.96</v>
      </c>
      <c r="AI553" s="32">
        <f t="shared" ca="1" si="174"/>
        <v>3.29</v>
      </c>
      <c r="AJ553" s="31">
        <f t="shared" ca="1" si="175"/>
        <v>5.4464399999999999</v>
      </c>
      <c r="AK553" s="31">
        <f t="shared" ca="1" si="176"/>
        <v>5.9267799999999999</v>
      </c>
      <c r="AL553" s="31">
        <f t="shared" ca="1" si="177"/>
        <v>6.3149999999999995</v>
      </c>
      <c r="AM553" s="31">
        <f t="shared" ca="1" si="178"/>
        <v>6.70322</v>
      </c>
      <c r="AO553" s="32">
        <f t="shared" ca="1" si="185"/>
        <v>0</v>
      </c>
      <c r="AP553" s="32">
        <f t="shared" ca="1" si="186"/>
        <v>0.21475895298823811</v>
      </c>
      <c r="AQ553" s="32">
        <f t="shared" ca="1" si="187"/>
        <v>0</v>
      </c>
      <c r="AR553" s="32">
        <f t="shared" ca="1" si="188"/>
        <v>0.11000461132423478</v>
      </c>
    </row>
    <row r="554" spans="1:44">
      <c r="A554" s="10">
        <v>37704</v>
      </c>
      <c r="B554" s="11">
        <f ca="1">IF(ROW(data!B554)&gt;singleSMA,AVERAGE(OFFSET(data!B554,0,0,-singleSMA,1)),"")</f>
        <v>6.3510999999999989</v>
      </c>
      <c r="C554" s="11" t="str">
        <f ca="1">IF(ROW(data!B552)&gt;singleSMA+2,IF(SIGN(data!B553-indicators!B553)&lt;&gt;SIGN(data!B552-indicators!B552),IF(SIGN(data!B553-indicators!B553)&gt;0,"BUY","SELL"),""),"")</f>
        <v/>
      </c>
      <c r="D554" s="11">
        <f ca="1">IF(ROW(data!B554)&gt;fastSMA,AVERAGE(OFFSET(data!B554,0,0,-fastSMA,1)),"")</f>
        <v>5.0845000000000002</v>
      </c>
      <c r="E554" s="11">
        <f ca="1">IF(ROW(data!B554)&gt;slowSMA,AVERAGE(OFFSET(data!B554,0,0,-slowSMA,1)),"")</f>
        <v>6.3510999999999989</v>
      </c>
      <c r="F554" s="11" t="str">
        <f ca="1">IF(ROW(data!B554)&gt;MAX(fastSMA,slowSMA)+2,IF(SIGN(D553-E553)&lt;&gt;SIGN(D552-E552),IF(SIGN(D553-E553)&gt;0,"BUY","SELL"),""),"")</f>
        <v/>
      </c>
      <c r="G554" s="11"/>
      <c r="H554" s="11">
        <f>(data!B554/data!B553)-1</f>
        <v>-1.6293279022403295E-2</v>
      </c>
      <c r="I554" s="11">
        <f t="shared" si="168"/>
        <v>0</v>
      </c>
      <c r="J554" s="11">
        <f t="shared" si="169"/>
        <v>1.6293279022403295E-2</v>
      </c>
      <c r="K554" s="11">
        <f ca="1">IF(ROW(data!B554)&gt;rsi+1,100-100/(1+AVERAGE(OFFSET(I554,0,0,-rsi,1))/AVERAGE(OFFSET(J554,0,0,-rsi,1))),"")</f>
        <v>25.138483147378778</v>
      </c>
      <c r="L554" s="11"/>
      <c r="M554" s="11">
        <f t="shared" si="170"/>
        <v>0.9837067209775967</v>
      </c>
      <c r="N554" s="11">
        <f t="shared" ca="1" si="171"/>
        <v>0.82564102564102571</v>
      </c>
      <c r="S554" s="13" t="str">
        <f ca="1">pricein</f>
        <v/>
      </c>
      <c r="T554" s="13" t="str">
        <f ca="1">priceout</f>
        <v/>
      </c>
      <c r="U554" s="16" t="str">
        <f t="shared" ca="1" si="172"/>
        <v/>
      </c>
      <c r="V554" s="16" t="str">
        <f t="shared" ca="1" si="179"/>
        <v/>
      </c>
      <c r="W554" s="16" t="str">
        <f t="shared" ca="1" si="180"/>
        <v/>
      </c>
      <c r="X554" s="16">
        <f t="shared" ca="1" si="181"/>
        <v>0.82320858598329871</v>
      </c>
      <c r="Y554" s="16"/>
      <c r="Z554" s="13" t="str">
        <f ca="1">priceincross</f>
        <v/>
      </c>
      <c r="AA554" s="13" t="str">
        <f ca="1">priceoutcross</f>
        <v/>
      </c>
      <c r="AB554" s="13" t="str">
        <f t="shared" ca="1" si="173"/>
        <v/>
      </c>
      <c r="AC554" s="13" t="str">
        <f t="shared" ca="1" si="182"/>
        <v/>
      </c>
      <c r="AD554" s="13" t="str">
        <f t="shared" ca="1" si="183"/>
        <v/>
      </c>
      <c r="AE554" s="13">
        <f t="shared" ca="1" si="184"/>
        <v>0.90089715826225325</v>
      </c>
      <c r="AG554" s="32">
        <f ca="1">IF(ROW(data!B554)&gt;fib+1,MIN(OFFSET(data!B554,0,0,-fib,1)),"")</f>
        <v>4.67</v>
      </c>
      <c r="AH554" s="32">
        <f ca="1">IF(ROW(data!B554)&gt;fib+1,MAX(OFFSET(data!B554,0,0,-fib,1)),"")</f>
        <v>7.96</v>
      </c>
      <c r="AI554" s="32">
        <f t="shared" ca="1" si="174"/>
        <v>3.29</v>
      </c>
      <c r="AJ554" s="31">
        <f t="shared" ca="1" si="175"/>
        <v>5.4464399999999999</v>
      </c>
      <c r="AK554" s="31">
        <f t="shared" ca="1" si="176"/>
        <v>5.9267799999999999</v>
      </c>
      <c r="AL554" s="31">
        <f t="shared" ca="1" si="177"/>
        <v>6.3149999999999995</v>
      </c>
      <c r="AM554" s="31">
        <f t="shared" ca="1" si="178"/>
        <v>6.70322</v>
      </c>
      <c r="AO554" s="32">
        <f t="shared" ca="1" si="185"/>
        <v>0</v>
      </c>
      <c r="AP554" s="32">
        <f t="shared" ca="1" si="186"/>
        <v>0.21475895298823811</v>
      </c>
      <c r="AQ554" s="32">
        <f t="shared" ca="1" si="187"/>
        <v>0</v>
      </c>
      <c r="AR554" s="32">
        <f t="shared" ca="1" si="188"/>
        <v>0.11000461132423478</v>
      </c>
    </row>
    <row r="555" spans="1:44">
      <c r="A555" s="10">
        <v>37706</v>
      </c>
      <c r="B555" s="11">
        <f ca="1">IF(ROW(data!B555)&gt;singleSMA,AVERAGE(OFFSET(data!B555,0,0,-singleSMA,1)),"")</f>
        <v>6.3290999999999995</v>
      </c>
      <c r="C555" s="11" t="str">
        <f ca="1">IF(ROW(data!B553)&gt;singleSMA+2,IF(SIGN(data!B554-indicators!B554)&lt;&gt;SIGN(data!B553-indicators!B553),IF(SIGN(data!B554-indicators!B554)&gt;0,"BUY","SELL"),""),"")</f>
        <v/>
      </c>
      <c r="D555" s="11">
        <f ca="1">IF(ROW(data!B555)&gt;fastSMA,AVERAGE(OFFSET(data!B555,0,0,-fastSMA,1)),"")</f>
        <v>5.0354999999999999</v>
      </c>
      <c r="E555" s="11">
        <f ca="1">IF(ROW(data!B555)&gt;slowSMA,AVERAGE(OFFSET(data!B555,0,0,-slowSMA,1)),"")</f>
        <v>6.3290999999999995</v>
      </c>
      <c r="F555" s="11" t="str">
        <f ca="1">IF(ROW(data!B555)&gt;MAX(fastSMA,slowSMA)+2,IF(SIGN(D554-E554)&lt;&gt;SIGN(D553-E553),IF(SIGN(D554-E554)&gt;0,"BUY","SELL"),""),"")</f>
        <v/>
      </c>
      <c r="G555" s="11"/>
      <c r="H555" s="11">
        <f>(data!B555/data!B554)-1</f>
        <v>-6.2111801242236142E-3</v>
      </c>
      <c r="I555" s="11">
        <f t="shared" si="168"/>
        <v>0</v>
      </c>
      <c r="J555" s="11">
        <f t="shared" si="169"/>
        <v>6.2111801242236142E-3</v>
      </c>
      <c r="K555" s="11">
        <f ca="1">IF(ROW(data!B555)&gt;rsi+1,100-100/(1+AVERAGE(OFFSET(I555,0,0,-rsi,1))/AVERAGE(OFFSET(J555,0,0,-rsi,1))),"")</f>
        <v>25.531228433574199</v>
      </c>
      <c r="L555" s="11"/>
      <c r="M555" s="11">
        <f t="shared" si="170"/>
        <v>0.99378881987577639</v>
      </c>
      <c r="N555" s="11">
        <f t="shared" ca="1" si="171"/>
        <v>0.83044982698961944</v>
      </c>
      <c r="S555" s="13" t="str">
        <f ca="1">pricein</f>
        <v/>
      </c>
      <c r="T555" s="13" t="str">
        <f ca="1">priceout</f>
        <v/>
      </c>
      <c r="U555" s="16" t="str">
        <f t="shared" ca="1" si="172"/>
        <v/>
      </c>
      <c r="V555" s="16" t="str">
        <f t="shared" ca="1" si="179"/>
        <v/>
      </c>
      <c r="W555" s="16" t="str">
        <f t="shared" ca="1" si="180"/>
        <v/>
      </c>
      <c r="X555" s="16">
        <f t="shared" ca="1" si="181"/>
        <v>0.82320858598329871</v>
      </c>
      <c r="Y555" s="16"/>
      <c r="Z555" s="13" t="str">
        <f ca="1">priceincross</f>
        <v/>
      </c>
      <c r="AA555" s="13" t="str">
        <f ca="1">priceoutcross</f>
        <v/>
      </c>
      <c r="AB555" s="13" t="str">
        <f t="shared" ca="1" si="173"/>
        <v/>
      </c>
      <c r="AC555" s="13" t="str">
        <f t="shared" ca="1" si="182"/>
        <v/>
      </c>
      <c r="AD555" s="13" t="str">
        <f t="shared" ca="1" si="183"/>
        <v/>
      </c>
      <c r="AE555" s="13">
        <f t="shared" ca="1" si="184"/>
        <v>0.90089715826225325</v>
      </c>
      <c r="AG555" s="32">
        <f ca="1">IF(ROW(data!B555)&gt;fib+1,MIN(OFFSET(data!B555,0,0,-fib,1)),"")</f>
        <v>4.67</v>
      </c>
      <c r="AH555" s="32">
        <f ca="1">IF(ROW(data!B555)&gt;fib+1,MAX(OFFSET(data!B555,0,0,-fib,1)),"")</f>
        <v>7.96</v>
      </c>
      <c r="AI555" s="32">
        <f t="shared" ca="1" si="174"/>
        <v>3.29</v>
      </c>
      <c r="AJ555" s="31">
        <f t="shared" ca="1" si="175"/>
        <v>5.4464399999999999</v>
      </c>
      <c r="AK555" s="31">
        <f t="shared" ca="1" si="176"/>
        <v>5.9267799999999999</v>
      </c>
      <c r="AL555" s="31">
        <f t="shared" ca="1" si="177"/>
        <v>6.3149999999999995</v>
      </c>
      <c r="AM555" s="31">
        <f t="shared" ca="1" si="178"/>
        <v>6.70322</v>
      </c>
      <c r="AO555" s="32">
        <f t="shared" ca="1" si="185"/>
        <v>0</v>
      </c>
      <c r="AP555" s="32">
        <f t="shared" ca="1" si="186"/>
        <v>0.21475895298823811</v>
      </c>
      <c r="AQ555" s="32">
        <f t="shared" ca="1" si="187"/>
        <v>0</v>
      </c>
      <c r="AR555" s="32">
        <f t="shared" ca="1" si="188"/>
        <v>0.11000461132423478</v>
      </c>
    </row>
    <row r="556" spans="1:44">
      <c r="A556" s="10">
        <v>37707</v>
      </c>
      <c r="B556" s="11">
        <f ca="1">IF(ROW(data!B556)&gt;singleSMA,AVERAGE(OFFSET(data!B556,0,0,-singleSMA,1)),"")</f>
        <v>6.305699999999999</v>
      </c>
      <c r="C556" s="11" t="str">
        <f ca="1">IF(ROW(data!B554)&gt;singleSMA+2,IF(SIGN(data!B555-indicators!B555)&lt;&gt;SIGN(data!B554-indicators!B554),IF(SIGN(data!B555-indicators!B555)&gt;0,"BUY","SELL"),""),"")</f>
        <v/>
      </c>
      <c r="D556" s="11">
        <f ca="1">IF(ROW(data!B556)&gt;fastSMA,AVERAGE(OFFSET(data!B556,0,0,-fastSMA,1)),"")</f>
        <v>5.0004999999999997</v>
      </c>
      <c r="E556" s="11">
        <f ca="1">IF(ROW(data!B556)&gt;slowSMA,AVERAGE(OFFSET(data!B556,0,0,-slowSMA,1)),"")</f>
        <v>6.305699999999999</v>
      </c>
      <c r="F556" s="11" t="str">
        <f ca="1">IF(ROW(data!B556)&gt;MAX(fastSMA,slowSMA)+2,IF(SIGN(D555-E555)&lt;&gt;SIGN(D554-E554),IF(SIGN(D555-E555)&gt;0,"BUY","SELL"),""),"")</f>
        <v/>
      </c>
      <c r="G556" s="11"/>
      <c r="H556" s="11">
        <f>(data!B556/data!B555)-1</f>
        <v>-8.3333333333333037E-3</v>
      </c>
      <c r="I556" s="11">
        <f t="shared" si="168"/>
        <v>0</v>
      </c>
      <c r="J556" s="11">
        <f t="shared" si="169"/>
        <v>8.3333333333333037E-3</v>
      </c>
      <c r="K556" s="11">
        <f ca="1">IF(ROW(data!B556)&gt;rsi+1,100-100/(1+AVERAGE(OFFSET(I556,0,0,-rsi,1))/AVERAGE(OFFSET(J556,0,0,-rsi,1))),"")</f>
        <v>29.268253866810809</v>
      </c>
      <c r="L556" s="11"/>
      <c r="M556" s="11">
        <f t="shared" si="170"/>
        <v>0.9916666666666667</v>
      </c>
      <c r="N556" s="11">
        <f t="shared" ca="1" si="171"/>
        <v>0.87179487179487181</v>
      </c>
      <c r="S556" s="13" t="str">
        <f ca="1">pricein</f>
        <v/>
      </c>
      <c r="T556" s="13" t="str">
        <f ca="1">priceout</f>
        <v/>
      </c>
      <c r="U556" s="16" t="str">
        <f t="shared" ca="1" si="172"/>
        <v/>
      </c>
      <c r="V556" s="16" t="str">
        <f t="shared" ca="1" si="179"/>
        <v/>
      </c>
      <c r="W556" s="16" t="str">
        <f t="shared" ca="1" si="180"/>
        <v/>
      </c>
      <c r="X556" s="16">
        <f t="shared" ca="1" si="181"/>
        <v>0.82320858598329871</v>
      </c>
      <c r="Y556" s="16"/>
      <c r="Z556" s="13" t="str">
        <f ca="1">priceincross</f>
        <v/>
      </c>
      <c r="AA556" s="13" t="str">
        <f ca="1">priceoutcross</f>
        <v/>
      </c>
      <c r="AB556" s="13" t="str">
        <f t="shared" ca="1" si="173"/>
        <v/>
      </c>
      <c r="AC556" s="13" t="str">
        <f t="shared" ca="1" si="182"/>
        <v/>
      </c>
      <c r="AD556" s="13" t="str">
        <f t="shared" ca="1" si="183"/>
        <v/>
      </c>
      <c r="AE556" s="13">
        <f t="shared" ca="1" si="184"/>
        <v>0.90089715826225325</v>
      </c>
      <c r="AG556" s="32">
        <f ca="1">IF(ROW(data!B556)&gt;fib+1,MIN(OFFSET(data!B556,0,0,-fib,1)),"")</f>
        <v>4.67</v>
      </c>
      <c r="AH556" s="32">
        <f ca="1">IF(ROW(data!B556)&gt;fib+1,MAX(OFFSET(data!B556,0,0,-fib,1)),"")</f>
        <v>7.96</v>
      </c>
      <c r="AI556" s="32">
        <f t="shared" ca="1" si="174"/>
        <v>3.29</v>
      </c>
      <c r="AJ556" s="31">
        <f t="shared" ca="1" si="175"/>
        <v>5.4464399999999999</v>
      </c>
      <c r="AK556" s="31">
        <f t="shared" ca="1" si="176"/>
        <v>5.9267799999999999</v>
      </c>
      <c r="AL556" s="31">
        <f t="shared" ca="1" si="177"/>
        <v>6.3149999999999995</v>
      </c>
      <c r="AM556" s="31">
        <f t="shared" ca="1" si="178"/>
        <v>6.70322</v>
      </c>
      <c r="AO556" s="32">
        <f t="shared" ca="1" si="185"/>
        <v>0</v>
      </c>
      <c r="AP556" s="32">
        <f t="shared" ca="1" si="186"/>
        <v>0.21475895298823811</v>
      </c>
      <c r="AQ556" s="32">
        <f t="shared" ca="1" si="187"/>
        <v>0</v>
      </c>
      <c r="AR556" s="32">
        <f t="shared" ca="1" si="188"/>
        <v>0.11000461132423478</v>
      </c>
    </row>
    <row r="557" spans="1:44">
      <c r="A557" s="10">
        <v>37708</v>
      </c>
      <c r="B557" s="11">
        <f ca="1">IF(ROW(data!B557)&gt;singleSMA,AVERAGE(OFFSET(data!B557,0,0,-singleSMA,1)),"")</f>
        <v>6.2796999999999992</v>
      </c>
      <c r="C557" s="11" t="str">
        <f ca="1">IF(ROW(data!B555)&gt;singleSMA+2,IF(SIGN(data!B556-indicators!B556)&lt;&gt;SIGN(data!B555-indicators!B555),IF(SIGN(data!B556-indicators!B556)&gt;0,"BUY","SELL"),""),"")</f>
        <v/>
      </c>
      <c r="D557" s="11">
        <f ca="1">IF(ROW(data!B557)&gt;fastSMA,AVERAGE(OFFSET(data!B557,0,0,-fastSMA,1)),"")</f>
        <v>4.9634999999999998</v>
      </c>
      <c r="E557" s="11">
        <f ca="1">IF(ROW(data!B557)&gt;slowSMA,AVERAGE(OFFSET(data!B557,0,0,-slowSMA,1)),"")</f>
        <v>6.2796999999999992</v>
      </c>
      <c r="F557" s="11" t="str">
        <f ca="1">IF(ROW(data!B557)&gt;MAX(fastSMA,slowSMA)+2,IF(SIGN(D556-E556)&lt;&gt;SIGN(D555-E555),IF(SIGN(D556-E556)&gt;0,"BUY","SELL"),""),"")</f>
        <v/>
      </c>
      <c r="G557" s="11"/>
      <c r="H557" s="11">
        <f>(data!B557/data!B556)-1</f>
        <v>-2.5210084033613467E-2</v>
      </c>
      <c r="I557" s="11">
        <f t="shared" si="168"/>
        <v>0</v>
      </c>
      <c r="J557" s="11">
        <f t="shared" si="169"/>
        <v>2.5210084033613467E-2</v>
      </c>
      <c r="K557" s="11">
        <f ca="1">IF(ROW(data!B557)&gt;rsi+1,100-100/(1+AVERAGE(OFFSET(I557,0,0,-rsi,1))/AVERAGE(OFFSET(J557,0,0,-rsi,1))),"")</f>
        <v>28.337104290271085</v>
      </c>
      <c r="L557" s="11"/>
      <c r="M557" s="11">
        <f t="shared" si="170"/>
        <v>0.97478991596638653</v>
      </c>
      <c r="N557" s="11">
        <f t="shared" ca="1" si="171"/>
        <v>0.8624535315985129</v>
      </c>
      <c r="S557" s="13" t="str">
        <f ca="1">pricein</f>
        <v/>
      </c>
      <c r="T557" s="13" t="str">
        <f ca="1">priceout</f>
        <v/>
      </c>
      <c r="U557" s="16" t="str">
        <f t="shared" ca="1" si="172"/>
        <v/>
      </c>
      <c r="V557" s="16" t="str">
        <f t="shared" ca="1" si="179"/>
        <v/>
      </c>
      <c r="W557" s="16" t="str">
        <f t="shared" ca="1" si="180"/>
        <v/>
      </c>
      <c r="X557" s="16">
        <f t="shared" ca="1" si="181"/>
        <v>0.82320858598329871</v>
      </c>
      <c r="Y557" s="16"/>
      <c r="Z557" s="13" t="str">
        <f ca="1">priceincross</f>
        <v/>
      </c>
      <c r="AA557" s="13" t="str">
        <f ca="1">priceoutcross</f>
        <v/>
      </c>
      <c r="AB557" s="13" t="str">
        <f t="shared" ca="1" si="173"/>
        <v/>
      </c>
      <c r="AC557" s="13" t="str">
        <f t="shared" ca="1" si="182"/>
        <v/>
      </c>
      <c r="AD557" s="13" t="str">
        <f t="shared" ca="1" si="183"/>
        <v/>
      </c>
      <c r="AE557" s="13">
        <f t="shared" ca="1" si="184"/>
        <v>0.90089715826225325</v>
      </c>
      <c r="AG557" s="32">
        <f ca="1">IF(ROW(data!B557)&gt;fib+1,MIN(OFFSET(data!B557,0,0,-fib,1)),"")</f>
        <v>4.6399999999999997</v>
      </c>
      <c r="AH557" s="32">
        <f ca="1">IF(ROW(data!B557)&gt;fib+1,MAX(OFFSET(data!B557,0,0,-fib,1)),"")</f>
        <v>7.96</v>
      </c>
      <c r="AI557" s="32">
        <f t="shared" ca="1" si="174"/>
        <v>3.3200000000000003</v>
      </c>
      <c r="AJ557" s="31">
        <f t="shared" ca="1" si="175"/>
        <v>5.4235199999999999</v>
      </c>
      <c r="AK557" s="31">
        <f t="shared" ca="1" si="176"/>
        <v>5.9082399999999993</v>
      </c>
      <c r="AL557" s="31">
        <f t="shared" ca="1" si="177"/>
        <v>6.3</v>
      </c>
      <c r="AM557" s="31">
        <f t="shared" ca="1" si="178"/>
        <v>6.6917600000000004</v>
      </c>
      <c r="AO557" s="32">
        <f t="shared" ca="1" si="185"/>
        <v>0</v>
      </c>
      <c r="AP557" s="32">
        <f t="shared" ca="1" si="186"/>
        <v>0.21475895298823811</v>
      </c>
      <c r="AQ557" s="32">
        <f t="shared" ca="1" si="187"/>
        <v>0</v>
      </c>
      <c r="AR557" s="32">
        <f t="shared" ca="1" si="188"/>
        <v>0.11000461132423478</v>
      </c>
    </row>
    <row r="558" spans="1:44">
      <c r="A558" s="10">
        <v>37711</v>
      </c>
      <c r="B558" s="11">
        <f ca="1">IF(ROW(data!B558)&gt;singleSMA,AVERAGE(OFFSET(data!B558,0,0,-singleSMA,1)),"")</f>
        <v>6.2505999999999986</v>
      </c>
      <c r="C558" s="11" t="str">
        <f ca="1">IF(ROW(data!B556)&gt;singleSMA+2,IF(SIGN(data!B557-indicators!B557)&lt;&gt;SIGN(data!B556-indicators!B556),IF(SIGN(data!B557-indicators!B557)&gt;0,"BUY","SELL"),""),"")</f>
        <v/>
      </c>
      <c r="D558" s="11">
        <f ca="1">IF(ROW(data!B558)&gt;fastSMA,AVERAGE(OFFSET(data!B558,0,0,-fastSMA,1)),"")</f>
        <v>4.9164999999999992</v>
      </c>
      <c r="E558" s="11">
        <f ca="1">IF(ROW(data!B558)&gt;slowSMA,AVERAGE(OFFSET(data!B558,0,0,-slowSMA,1)),"")</f>
        <v>6.2505999999999986</v>
      </c>
      <c r="F558" s="11" t="str">
        <f ca="1">IF(ROW(data!B558)&gt;MAX(fastSMA,slowSMA)+2,IF(SIGN(D557-E557)&lt;&gt;SIGN(D556-E556),IF(SIGN(D557-E557)&gt;0,"BUY","SELL"),""),"")</f>
        <v/>
      </c>
      <c r="G558" s="11"/>
      <c r="H558" s="11">
        <f>(data!B558/data!B557)-1</f>
        <v>-4.5258620689655138E-2</v>
      </c>
      <c r="I558" s="11">
        <f t="shared" si="168"/>
        <v>0</v>
      </c>
      <c r="J558" s="11">
        <f t="shared" si="169"/>
        <v>4.5258620689655138E-2</v>
      </c>
      <c r="K558" s="11">
        <f ca="1">IF(ROW(data!B558)&gt;rsi+1,100-100/(1+AVERAGE(OFFSET(I558,0,0,-rsi,1))/AVERAGE(OFFSET(J558,0,0,-rsi,1))),"")</f>
        <v>25.059883189408296</v>
      </c>
      <c r="L558" s="11"/>
      <c r="M558" s="11">
        <f t="shared" si="170"/>
        <v>0.95474137931034486</v>
      </c>
      <c r="N558" s="11">
        <f t="shared" ca="1" si="171"/>
        <v>0.8249534450651772</v>
      </c>
      <c r="S558" s="13" t="str">
        <f ca="1">pricein</f>
        <v/>
      </c>
      <c r="T558" s="13" t="str">
        <f ca="1">priceout</f>
        <v/>
      </c>
      <c r="U558" s="16" t="str">
        <f t="shared" ca="1" si="172"/>
        <v/>
      </c>
      <c r="V558" s="16" t="str">
        <f t="shared" ca="1" si="179"/>
        <v/>
      </c>
      <c r="W558" s="16" t="str">
        <f t="shared" ca="1" si="180"/>
        <v/>
      </c>
      <c r="X558" s="16">
        <f t="shared" ca="1" si="181"/>
        <v>0.82320858598329871</v>
      </c>
      <c r="Y558" s="16"/>
      <c r="Z558" s="13" t="str">
        <f ca="1">priceincross</f>
        <v/>
      </c>
      <c r="AA558" s="13" t="str">
        <f ca="1">priceoutcross</f>
        <v/>
      </c>
      <c r="AB558" s="13" t="str">
        <f t="shared" ca="1" si="173"/>
        <v/>
      </c>
      <c r="AC558" s="13" t="str">
        <f t="shared" ca="1" si="182"/>
        <v/>
      </c>
      <c r="AD558" s="13" t="str">
        <f t="shared" ca="1" si="183"/>
        <v/>
      </c>
      <c r="AE558" s="13">
        <f t="shared" ca="1" si="184"/>
        <v>0.90089715826225325</v>
      </c>
      <c r="AG558" s="32">
        <f ca="1">IF(ROW(data!B558)&gt;fib+1,MIN(OFFSET(data!B558,0,0,-fib,1)),"")</f>
        <v>4.43</v>
      </c>
      <c r="AH558" s="32">
        <f ca="1">IF(ROW(data!B558)&gt;fib+1,MAX(OFFSET(data!B558,0,0,-fib,1)),"")</f>
        <v>7.96</v>
      </c>
      <c r="AI558" s="32">
        <f t="shared" ca="1" si="174"/>
        <v>3.5300000000000002</v>
      </c>
      <c r="AJ558" s="31">
        <f t="shared" ca="1" si="175"/>
        <v>5.2630799999999995</v>
      </c>
      <c r="AK558" s="31">
        <f t="shared" ca="1" si="176"/>
        <v>5.7784599999999999</v>
      </c>
      <c r="AL558" s="31">
        <f t="shared" ca="1" si="177"/>
        <v>6.1950000000000003</v>
      </c>
      <c r="AM558" s="31">
        <f t="shared" ca="1" si="178"/>
        <v>6.6115399999999998</v>
      </c>
      <c r="AO558" s="32">
        <f t="shared" ca="1" si="185"/>
        <v>0</v>
      </c>
      <c r="AP558" s="32">
        <f t="shared" ca="1" si="186"/>
        <v>0.21475895298823811</v>
      </c>
      <c r="AQ558" s="32">
        <f t="shared" ca="1" si="187"/>
        <v>0</v>
      </c>
      <c r="AR558" s="32">
        <f t="shared" ca="1" si="188"/>
        <v>0.11000461132423478</v>
      </c>
    </row>
    <row r="559" spans="1:44">
      <c r="A559" s="10">
        <v>37712</v>
      </c>
      <c r="B559" s="11">
        <f ca="1">IF(ROW(data!B559)&gt;singleSMA,AVERAGE(OFFSET(data!B559,0,0,-singleSMA,1)),"")</f>
        <v>6.216499999999999</v>
      </c>
      <c r="C559" s="11" t="str">
        <f ca="1">IF(ROW(data!B557)&gt;singleSMA+2,IF(SIGN(data!B558-indicators!B558)&lt;&gt;SIGN(data!B557-indicators!B557),IF(SIGN(data!B558-indicators!B558)&gt;0,"BUY","SELL"),""),"")</f>
        <v/>
      </c>
      <c r="D559" s="11">
        <f ca="1">IF(ROW(data!B559)&gt;fastSMA,AVERAGE(OFFSET(data!B559,0,0,-fastSMA,1)),"")</f>
        <v>4.8674999999999997</v>
      </c>
      <c r="E559" s="11">
        <f ca="1">IF(ROW(data!B559)&gt;slowSMA,AVERAGE(OFFSET(data!B559,0,0,-slowSMA,1)),"")</f>
        <v>6.216499999999999</v>
      </c>
      <c r="F559" s="11" t="str">
        <f ca="1">IF(ROW(data!B559)&gt;MAX(fastSMA,slowSMA)+2,IF(SIGN(D558-E558)&lt;&gt;SIGN(D557-E557),IF(SIGN(D558-E558)&gt;0,"BUY","SELL"),""),"")</f>
        <v/>
      </c>
      <c r="G559" s="11"/>
      <c r="H559" s="11">
        <f>(data!B559/data!B558)-1</f>
        <v>-4.5146726862301811E-3</v>
      </c>
      <c r="I559" s="11">
        <f t="shared" si="168"/>
        <v>0</v>
      </c>
      <c r="J559" s="11">
        <f t="shared" si="169"/>
        <v>4.5146726862301811E-3</v>
      </c>
      <c r="K559" s="11">
        <f ca="1">IF(ROW(data!B559)&gt;rsi+1,100-100/(1+AVERAGE(OFFSET(I559,0,0,-rsi,1))/AVERAGE(OFFSET(J559,0,0,-rsi,1))),"")</f>
        <v>24.016835645839592</v>
      </c>
      <c r="L559" s="11"/>
      <c r="M559" s="11">
        <f t="shared" si="170"/>
        <v>0.99548532731376982</v>
      </c>
      <c r="N559" s="11">
        <f t="shared" ca="1" si="171"/>
        <v>0.81818181818181857</v>
      </c>
      <c r="S559" s="13" t="str">
        <f ca="1">pricein</f>
        <v/>
      </c>
      <c r="T559" s="13" t="str">
        <f ca="1">priceout</f>
        <v/>
      </c>
      <c r="U559" s="16" t="str">
        <f t="shared" ca="1" si="172"/>
        <v/>
      </c>
      <c r="V559" s="16" t="str">
        <f t="shared" ca="1" si="179"/>
        <v/>
      </c>
      <c r="W559" s="16" t="str">
        <f t="shared" ca="1" si="180"/>
        <v/>
      </c>
      <c r="X559" s="16">
        <f t="shared" ca="1" si="181"/>
        <v>0.82320858598329871</v>
      </c>
      <c r="Y559" s="16"/>
      <c r="Z559" s="13" t="str">
        <f ca="1">priceincross</f>
        <v/>
      </c>
      <c r="AA559" s="13" t="str">
        <f ca="1">priceoutcross</f>
        <v/>
      </c>
      <c r="AB559" s="13" t="str">
        <f t="shared" ca="1" si="173"/>
        <v/>
      </c>
      <c r="AC559" s="13" t="str">
        <f t="shared" ca="1" si="182"/>
        <v/>
      </c>
      <c r="AD559" s="13" t="str">
        <f t="shared" ca="1" si="183"/>
        <v/>
      </c>
      <c r="AE559" s="13">
        <f t="shared" ca="1" si="184"/>
        <v>0.90089715826225325</v>
      </c>
      <c r="AG559" s="32">
        <f ca="1">IF(ROW(data!B559)&gt;fib+1,MIN(OFFSET(data!B559,0,0,-fib,1)),"")</f>
        <v>4.41</v>
      </c>
      <c r="AH559" s="32">
        <f ca="1">IF(ROW(data!B559)&gt;fib+1,MAX(OFFSET(data!B559,0,0,-fib,1)),"")</f>
        <v>7.96</v>
      </c>
      <c r="AI559" s="32">
        <f t="shared" ca="1" si="174"/>
        <v>3.55</v>
      </c>
      <c r="AJ559" s="31">
        <f t="shared" ca="1" si="175"/>
        <v>5.2477999999999998</v>
      </c>
      <c r="AK559" s="31">
        <f t="shared" ca="1" si="176"/>
        <v>5.7660999999999998</v>
      </c>
      <c r="AL559" s="31">
        <f t="shared" ca="1" si="177"/>
        <v>6.1850000000000005</v>
      </c>
      <c r="AM559" s="31">
        <f t="shared" ca="1" si="178"/>
        <v>6.6038999999999994</v>
      </c>
      <c r="AO559" s="32">
        <f t="shared" ca="1" si="185"/>
        <v>0</v>
      </c>
      <c r="AP559" s="32">
        <f t="shared" ca="1" si="186"/>
        <v>0.21475895298823811</v>
      </c>
      <c r="AQ559" s="32">
        <f t="shared" ca="1" si="187"/>
        <v>0</v>
      </c>
      <c r="AR559" s="32">
        <f t="shared" ca="1" si="188"/>
        <v>0.11000461132423478</v>
      </c>
    </row>
    <row r="560" spans="1:44">
      <c r="A560" s="10">
        <v>37713</v>
      </c>
      <c r="B560" s="11">
        <f ca="1">IF(ROW(data!B560)&gt;singleSMA,AVERAGE(OFFSET(data!B560,0,0,-singleSMA,1)),"")</f>
        <v>6.1829999999999981</v>
      </c>
      <c r="C560" s="11" t="str">
        <f ca="1">IF(ROW(data!B558)&gt;singleSMA+2,IF(SIGN(data!B559-indicators!B559)&lt;&gt;SIGN(data!B558-indicators!B558),IF(SIGN(data!B559-indicators!B559)&gt;0,"BUY","SELL"),""),"")</f>
        <v/>
      </c>
      <c r="D560" s="11">
        <f ca="1">IF(ROW(data!B560)&gt;fastSMA,AVERAGE(OFFSET(data!B560,0,0,-fastSMA,1)),"")</f>
        <v>4.8254999999999999</v>
      </c>
      <c r="E560" s="11">
        <f ca="1">IF(ROW(data!B560)&gt;slowSMA,AVERAGE(OFFSET(data!B560,0,0,-slowSMA,1)),"")</f>
        <v>6.1829999999999981</v>
      </c>
      <c r="F560" s="11" t="str">
        <f ca="1">IF(ROW(data!B560)&gt;MAX(fastSMA,slowSMA)+2,IF(SIGN(D559-E559)&lt;&gt;SIGN(D558-E558),IF(SIGN(D559-E559)&gt;0,"BUY","SELL"),""),"")</f>
        <v/>
      </c>
      <c r="G560" s="11"/>
      <c r="H560" s="11">
        <f>(data!B560/data!B559)-1</f>
        <v>2.2675736961451198E-2</v>
      </c>
      <c r="I560" s="11">
        <f t="shared" si="168"/>
        <v>2.2675736961451198E-2</v>
      </c>
      <c r="J560" s="11">
        <f t="shared" si="169"/>
        <v>0</v>
      </c>
      <c r="K560" s="11">
        <f ca="1">IF(ROW(data!B560)&gt;rsi+1,100-100/(1+AVERAGE(OFFSET(I560,0,0,-rsi,1))/AVERAGE(OFFSET(J560,0,0,-rsi,1))),"")</f>
        <v>28.875404156606166</v>
      </c>
      <c r="L560" s="11"/>
      <c r="M560" s="11">
        <f t="shared" si="170"/>
        <v>1.0226757369614512</v>
      </c>
      <c r="N560" s="11">
        <f t="shared" ca="1" si="171"/>
        <v>0.8429906542056077</v>
      </c>
      <c r="S560" s="13" t="str">
        <f ca="1">pricein</f>
        <v/>
      </c>
      <c r="T560" s="13" t="str">
        <f ca="1">priceout</f>
        <v/>
      </c>
      <c r="U560" s="16" t="str">
        <f t="shared" ca="1" si="172"/>
        <v/>
      </c>
      <c r="V560" s="16" t="str">
        <f t="shared" ca="1" si="179"/>
        <v/>
      </c>
      <c r="W560" s="16" t="str">
        <f t="shared" ca="1" si="180"/>
        <v/>
      </c>
      <c r="X560" s="16">
        <f t="shared" ca="1" si="181"/>
        <v>0.82320858598329871</v>
      </c>
      <c r="Y560" s="16"/>
      <c r="Z560" s="13" t="str">
        <f ca="1">priceincross</f>
        <v/>
      </c>
      <c r="AA560" s="13" t="str">
        <f ca="1">priceoutcross</f>
        <v/>
      </c>
      <c r="AB560" s="13" t="str">
        <f t="shared" ca="1" si="173"/>
        <v/>
      </c>
      <c r="AC560" s="13" t="str">
        <f t="shared" ca="1" si="182"/>
        <v/>
      </c>
      <c r="AD560" s="13" t="str">
        <f t="shared" ca="1" si="183"/>
        <v/>
      </c>
      <c r="AE560" s="13">
        <f t="shared" ca="1" si="184"/>
        <v>0.90089715826225325</v>
      </c>
      <c r="AG560" s="32">
        <f ca="1">IF(ROW(data!B560)&gt;fib+1,MIN(OFFSET(data!B560,0,0,-fib,1)),"")</f>
        <v>4.41</v>
      </c>
      <c r="AH560" s="32">
        <f ca="1">IF(ROW(data!B560)&gt;fib+1,MAX(OFFSET(data!B560,0,0,-fib,1)),"")</f>
        <v>7.96</v>
      </c>
      <c r="AI560" s="32">
        <f t="shared" ca="1" si="174"/>
        <v>3.55</v>
      </c>
      <c r="AJ560" s="31">
        <f t="shared" ca="1" si="175"/>
        <v>5.2477999999999998</v>
      </c>
      <c r="AK560" s="31">
        <f t="shared" ca="1" si="176"/>
        <v>5.7660999999999998</v>
      </c>
      <c r="AL560" s="31">
        <f t="shared" ca="1" si="177"/>
        <v>6.1850000000000005</v>
      </c>
      <c r="AM560" s="31">
        <f t="shared" ca="1" si="178"/>
        <v>6.6038999999999994</v>
      </c>
      <c r="AO560" s="32">
        <f t="shared" ca="1" si="185"/>
        <v>0</v>
      </c>
      <c r="AP560" s="32">
        <f t="shared" ca="1" si="186"/>
        <v>0.21475895298823811</v>
      </c>
      <c r="AQ560" s="32">
        <f t="shared" ca="1" si="187"/>
        <v>0</v>
      </c>
      <c r="AR560" s="32">
        <f t="shared" ca="1" si="188"/>
        <v>0.11000461132423478</v>
      </c>
    </row>
    <row r="561" spans="1:44">
      <c r="A561" s="10">
        <v>37714</v>
      </c>
      <c r="B561" s="11">
        <f ca="1">IF(ROW(data!B561)&gt;singleSMA,AVERAGE(OFFSET(data!B561,0,0,-singleSMA,1)),"")</f>
        <v>6.1490999999999989</v>
      </c>
      <c r="C561" s="11" t="str">
        <f ca="1">IF(ROW(data!B559)&gt;singleSMA+2,IF(SIGN(data!B560-indicators!B560)&lt;&gt;SIGN(data!B559-indicators!B559),IF(SIGN(data!B560-indicators!B560)&gt;0,"BUY","SELL"),""),"")</f>
        <v/>
      </c>
      <c r="D561" s="11">
        <f ca="1">IF(ROW(data!B561)&gt;fastSMA,AVERAGE(OFFSET(data!B561,0,0,-fastSMA,1)),"")</f>
        <v>4.7949999999999999</v>
      </c>
      <c r="E561" s="11">
        <f ca="1">IF(ROW(data!B561)&gt;slowSMA,AVERAGE(OFFSET(data!B561,0,0,-slowSMA,1)),"")</f>
        <v>6.1490999999999989</v>
      </c>
      <c r="F561" s="11" t="str">
        <f ca="1">IF(ROW(data!B561)&gt;MAX(fastSMA,slowSMA)+2,IF(SIGN(D560-E560)&lt;&gt;SIGN(D559-E559),IF(SIGN(D560-E560)&gt;0,"BUY","SELL"),""),"")</f>
        <v/>
      </c>
      <c r="G561" s="11"/>
      <c r="H561" s="11">
        <f>(data!B561/data!B560)-1</f>
        <v>1.330376940133049E-2</v>
      </c>
      <c r="I561" s="11">
        <f t="shared" si="168"/>
        <v>1.330376940133049E-2</v>
      </c>
      <c r="J561" s="11">
        <f t="shared" si="169"/>
        <v>0</v>
      </c>
      <c r="K561" s="11">
        <f ca="1">IF(ROW(data!B561)&gt;rsi+1,100-100/(1+AVERAGE(OFFSET(I561,0,0,-rsi,1))/AVERAGE(OFFSET(J561,0,0,-rsi,1))),"")</f>
        <v>33.874252786138555</v>
      </c>
      <c r="L561" s="11"/>
      <c r="M561" s="11">
        <f t="shared" si="170"/>
        <v>1.0133037694013305</v>
      </c>
      <c r="N561" s="11">
        <f t="shared" ca="1" si="171"/>
        <v>0.88223938223938236</v>
      </c>
      <c r="S561" s="13" t="str">
        <f ca="1">pricein</f>
        <v/>
      </c>
      <c r="T561" s="13" t="str">
        <f ca="1">priceout</f>
        <v/>
      </c>
      <c r="U561" s="16" t="str">
        <f t="shared" ca="1" si="172"/>
        <v/>
      </c>
      <c r="V561" s="16" t="str">
        <f t="shared" ca="1" si="179"/>
        <v/>
      </c>
      <c r="W561" s="16" t="str">
        <f t="shared" ca="1" si="180"/>
        <v/>
      </c>
      <c r="X561" s="16">
        <f t="shared" ca="1" si="181"/>
        <v>0.82320858598329871</v>
      </c>
      <c r="Y561" s="16"/>
      <c r="Z561" s="13" t="str">
        <f ca="1">priceincross</f>
        <v/>
      </c>
      <c r="AA561" s="13" t="str">
        <f ca="1">priceoutcross</f>
        <v/>
      </c>
      <c r="AB561" s="13" t="str">
        <f t="shared" ca="1" si="173"/>
        <v/>
      </c>
      <c r="AC561" s="13" t="str">
        <f t="shared" ca="1" si="182"/>
        <v/>
      </c>
      <c r="AD561" s="13" t="str">
        <f t="shared" ca="1" si="183"/>
        <v/>
      </c>
      <c r="AE561" s="13">
        <f t="shared" ca="1" si="184"/>
        <v>0.90089715826225325</v>
      </c>
      <c r="AG561" s="32">
        <f ca="1">IF(ROW(data!B561)&gt;fib+1,MIN(OFFSET(data!B561,0,0,-fib,1)),"")</f>
        <v>4.41</v>
      </c>
      <c r="AH561" s="32">
        <f ca="1">IF(ROW(data!B561)&gt;fib+1,MAX(OFFSET(data!B561,0,0,-fib,1)),"")</f>
        <v>7.82</v>
      </c>
      <c r="AI561" s="32">
        <f t="shared" ca="1" si="174"/>
        <v>3.41</v>
      </c>
      <c r="AJ561" s="31">
        <f t="shared" ca="1" si="175"/>
        <v>5.2147600000000001</v>
      </c>
      <c r="AK561" s="31">
        <f t="shared" ca="1" si="176"/>
        <v>5.7126200000000003</v>
      </c>
      <c r="AL561" s="31">
        <f t="shared" ca="1" si="177"/>
        <v>6.1150000000000002</v>
      </c>
      <c r="AM561" s="31">
        <f t="shared" ca="1" si="178"/>
        <v>6.5173800000000002</v>
      </c>
      <c r="AO561" s="32">
        <f t="shared" ca="1" si="185"/>
        <v>0</v>
      </c>
      <c r="AP561" s="32">
        <f t="shared" ca="1" si="186"/>
        <v>0.21475895298823811</v>
      </c>
      <c r="AQ561" s="32">
        <f t="shared" ca="1" si="187"/>
        <v>0</v>
      </c>
      <c r="AR561" s="32">
        <f t="shared" ca="1" si="188"/>
        <v>0.11000461132423478</v>
      </c>
    </row>
    <row r="562" spans="1:44">
      <c r="A562" s="10">
        <v>37715</v>
      </c>
      <c r="B562" s="11">
        <f ca="1">IF(ROW(data!B562)&gt;singleSMA,AVERAGE(OFFSET(data!B562,0,0,-singleSMA,1)),"")</f>
        <v>6.1184000000000003</v>
      </c>
      <c r="C562" s="11" t="str">
        <f ca="1">IF(ROW(data!B560)&gt;singleSMA+2,IF(SIGN(data!B561-indicators!B561)&lt;&gt;SIGN(data!B560-indicators!B560),IF(SIGN(data!B561-indicators!B561)&gt;0,"BUY","SELL"),""),"")</f>
        <v/>
      </c>
      <c r="D562" s="11">
        <f ca="1">IF(ROW(data!B562)&gt;fastSMA,AVERAGE(OFFSET(data!B562,0,0,-fastSMA,1)),"")</f>
        <v>4.7720000000000002</v>
      </c>
      <c r="E562" s="11">
        <f ca="1">IF(ROW(data!B562)&gt;slowSMA,AVERAGE(OFFSET(data!B562,0,0,-slowSMA,1)),"")</f>
        <v>6.1184000000000003</v>
      </c>
      <c r="F562" s="11" t="str">
        <f ca="1">IF(ROW(data!B562)&gt;MAX(fastSMA,slowSMA)+2,IF(SIGN(D561-E561)&lt;&gt;SIGN(D560-E560),IF(SIGN(D561-E561)&gt;0,"BUY","SELL"),""),"")</f>
        <v/>
      </c>
      <c r="G562" s="11"/>
      <c r="H562" s="11">
        <f>(data!B562/data!B561)-1</f>
        <v>2.8446389496717739E-2</v>
      </c>
      <c r="I562" s="11">
        <f t="shared" si="168"/>
        <v>2.8446389496717739E-2</v>
      </c>
      <c r="J562" s="11">
        <f t="shared" si="169"/>
        <v>0</v>
      </c>
      <c r="K562" s="11">
        <f ca="1">IF(ROW(data!B562)&gt;rsi+1,100-100/(1+AVERAGE(OFFSET(I562,0,0,-rsi,1))/AVERAGE(OFFSET(J562,0,0,-rsi,1))),"")</f>
        <v>38.936427641056092</v>
      </c>
      <c r="L562" s="11"/>
      <c r="M562" s="11">
        <f t="shared" si="170"/>
        <v>1.0284463894967177</v>
      </c>
      <c r="N562" s="11">
        <f t="shared" ca="1" si="171"/>
        <v>0.91085271317829475</v>
      </c>
      <c r="S562" s="13" t="str">
        <f ca="1">pricein</f>
        <v/>
      </c>
      <c r="T562" s="13" t="str">
        <f ca="1">priceout</f>
        <v/>
      </c>
      <c r="U562" s="16" t="str">
        <f t="shared" ca="1" si="172"/>
        <v/>
      </c>
      <c r="V562" s="16" t="str">
        <f t="shared" ca="1" si="179"/>
        <v/>
      </c>
      <c r="W562" s="16" t="str">
        <f t="shared" ca="1" si="180"/>
        <v/>
      </c>
      <c r="X562" s="16">
        <f t="shared" ca="1" si="181"/>
        <v>0.82320858598329871</v>
      </c>
      <c r="Y562" s="16"/>
      <c r="Z562" s="13" t="str">
        <f ca="1">priceincross</f>
        <v/>
      </c>
      <c r="AA562" s="13" t="str">
        <f ca="1">priceoutcross</f>
        <v/>
      </c>
      <c r="AB562" s="13" t="str">
        <f t="shared" ca="1" si="173"/>
        <v/>
      </c>
      <c r="AC562" s="13" t="str">
        <f t="shared" ca="1" si="182"/>
        <v/>
      </c>
      <c r="AD562" s="13" t="str">
        <f t="shared" ca="1" si="183"/>
        <v/>
      </c>
      <c r="AE562" s="13">
        <f t="shared" ca="1" si="184"/>
        <v>0.90089715826225325</v>
      </c>
      <c r="AG562" s="32">
        <f ca="1">IF(ROW(data!B562)&gt;fib+1,MIN(OFFSET(data!B562,0,0,-fib,1)),"")</f>
        <v>4.41</v>
      </c>
      <c r="AH562" s="32">
        <f ca="1">IF(ROW(data!B562)&gt;fib+1,MAX(OFFSET(data!B562,0,0,-fib,1)),"")</f>
        <v>7.82</v>
      </c>
      <c r="AI562" s="32">
        <f t="shared" ca="1" si="174"/>
        <v>3.41</v>
      </c>
      <c r="AJ562" s="31">
        <f t="shared" ca="1" si="175"/>
        <v>5.2147600000000001</v>
      </c>
      <c r="AK562" s="31">
        <f t="shared" ca="1" si="176"/>
        <v>5.7126200000000003</v>
      </c>
      <c r="AL562" s="31">
        <f t="shared" ca="1" si="177"/>
        <v>6.1150000000000002</v>
      </c>
      <c r="AM562" s="31">
        <f t="shared" ca="1" si="178"/>
        <v>6.5173800000000002</v>
      </c>
      <c r="AO562" s="32">
        <f t="shared" ca="1" si="185"/>
        <v>0</v>
      </c>
      <c r="AP562" s="32">
        <f t="shared" ca="1" si="186"/>
        <v>0.21475895298823811</v>
      </c>
      <c r="AQ562" s="32">
        <f t="shared" ca="1" si="187"/>
        <v>0</v>
      </c>
      <c r="AR562" s="32">
        <f t="shared" ca="1" si="188"/>
        <v>0.11000461132423478</v>
      </c>
    </row>
    <row r="563" spans="1:44">
      <c r="A563" s="10">
        <v>37718</v>
      </c>
      <c r="B563" s="11">
        <f ca="1">IF(ROW(data!B563)&gt;singleSMA,AVERAGE(OFFSET(data!B563,0,0,-singleSMA,1)),"")</f>
        <v>6.0896000000000008</v>
      </c>
      <c r="C563" s="11" t="str">
        <f ca="1">IF(ROW(data!B561)&gt;singleSMA+2,IF(SIGN(data!B562-indicators!B562)&lt;&gt;SIGN(data!B561-indicators!B561),IF(SIGN(data!B562-indicators!B562)&gt;0,"BUY","SELL"),""),"")</f>
        <v/>
      </c>
      <c r="D563" s="11">
        <f ca="1">IF(ROW(data!B563)&gt;fastSMA,AVERAGE(OFFSET(data!B563,0,0,-fastSMA,1)),"")</f>
        <v>4.7594999999999992</v>
      </c>
      <c r="E563" s="11">
        <f ca="1">IF(ROW(data!B563)&gt;slowSMA,AVERAGE(OFFSET(data!B563,0,0,-slowSMA,1)),"")</f>
        <v>6.0896000000000008</v>
      </c>
      <c r="F563" s="11" t="str">
        <f ca="1">IF(ROW(data!B563)&gt;MAX(fastSMA,slowSMA)+2,IF(SIGN(D562-E562)&lt;&gt;SIGN(D561-E561),IF(SIGN(D562-E562)&gt;0,"BUY","SELL"),""),"")</f>
        <v/>
      </c>
      <c r="G563" s="11"/>
      <c r="H563" s="11">
        <f>(data!B563/data!B562)-1</f>
        <v>5.1063829787234116E-2</v>
      </c>
      <c r="I563" s="11">
        <f t="shared" si="168"/>
        <v>5.1063829787234116E-2</v>
      </c>
      <c r="J563" s="11">
        <f t="shared" si="169"/>
        <v>0</v>
      </c>
      <c r="K563" s="11">
        <f ca="1">IF(ROW(data!B563)&gt;rsi+1,100-100/(1+AVERAGE(OFFSET(I563,0,0,-rsi,1))/AVERAGE(OFFSET(J563,0,0,-rsi,1))),"")</f>
        <v>45.178318568142892</v>
      </c>
      <c r="L563" s="11"/>
      <c r="M563" s="11">
        <f t="shared" si="170"/>
        <v>1.0510638297872341</v>
      </c>
      <c r="N563" s="11">
        <f t="shared" ca="1" si="171"/>
        <v>0.95183044315992327</v>
      </c>
      <c r="S563" s="13" t="str">
        <f ca="1">pricein</f>
        <v/>
      </c>
      <c r="T563" s="13" t="str">
        <f ca="1">priceout</f>
        <v/>
      </c>
      <c r="U563" s="16" t="str">
        <f t="shared" ca="1" si="172"/>
        <v/>
      </c>
      <c r="V563" s="16" t="str">
        <f t="shared" ca="1" si="179"/>
        <v/>
      </c>
      <c r="W563" s="16" t="str">
        <f t="shared" ca="1" si="180"/>
        <v/>
      </c>
      <c r="X563" s="16">
        <f t="shared" ca="1" si="181"/>
        <v>0.82320858598329871</v>
      </c>
      <c r="Y563" s="16"/>
      <c r="Z563" s="13" t="str">
        <f ca="1">priceincross</f>
        <v/>
      </c>
      <c r="AA563" s="13" t="str">
        <f ca="1">priceoutcross</f>
        <v/>
      </c>
      <c r="AB563" s="13" t="str">
        <f t="shared" ca="1" si="173"/>
        <v/>
      </c>
      <c r="AC563" s="13" t="str">
        <f t="shared" ca="1" si="182"/>
        <v/>
      </c>
      <c r="AD563" s="13" t="str">
        <f t="shared" ca="1" si="183"/>
        <v/>
      </c>
      <c r="AE563" s="13">
        <f t="shared" ca="1" si="184"/>
        <v>0.90089715826225325</v>
      </c>
      <c r="AG563" s="32">
        <f ca="1">IF(ROW(data!B563)&gt;fib+1,MIN(OFFSET(data!B563,0,0,-fib,1)),"")</f>
        <v>4.41</v>
      </c>
      <c r="AH563" s="32">
        <f ca="1">IF(ROW(data!B563)&gt;fib+1,MAX(OFFSET(data!B563,0,0,-fib,1)),"")</f>
        <v>7.67</v>
      </c>
      <c r="AI563" s="32">
        <f t="shared" ca="1" si="174"/>
        <v>3.26</v>
      </c>
      <c r="AJ563" s="31">
        <f t="shared" ca="1" si="175"/>
        <v>5.17936</v>
      </c>
      <c r="AK563" s="31">
        <f t="shared" ca="1" si="176"/>
        <v>5.6553199999999997</v>
      </c>
      <c r="AL563" s="31">
        <f t="shared" ca="1" si="177"/>
        <v>6.04</v>
      </c>
      <c r="AM563" s="31">
        <f t="shared" ca="1" si="178"/>
        <v>6.4246800000000004</v>
      </c>
      <c r="AO563" s="32">
        <f t="shared" ca="1" si="185"/>
        <v>0</v>
      </c>
      <c r="AP563" s="32">
        <f t="shared" ca="1" si="186"/>
        <v>0.21475895298823811</v>
      </c>
      <c r="AQ563" s="32">
        <f t="shared" ca="1" si="187"/>
        <v>0</v>
      </c>
      <c r="AR563" s="32">
        <f t="shared" ca="1" si="188"/>
        <v>0.11000461132423478</v>
      </c>
    </row>
    <row r="564" spans="1:44">
      <c r="A564" s="10">
        <v>37719</v>
      </c>
      <c r="B564" s="11">
        <f ca="1">IF(ROW(data!B564)&gt;singleSMA,AVERAGE(OFFSET(data!B564,0,0,-singleSMA,1)),"")</f>
        <v>6.0621</v>
      </c>
      <c r="C564" s="11" t="str">
        <f ca="1">IF(ROW(data!B562)&gt;singleSMA+2,IF(SIGN(data!B563-indicators!B563)&lt;&gt;SIGN(data!B562-indicators!B562),IF(SIGN(data!B563-indicators!B563)&gt;0,"BUY","SELL"),""),"")</f>
        <v/>
      </c>
      <c r="D564" s="11">
        <f ca="1">IF(ROW(data!B564)&gt;fastSMA,AVERAGE(OFFSET(data!B564,0,0,-fastSMA,1)),"")</f>
        <v>4.75</v>
      </c>
      <c r="E564" s="11">
        <f ca="1">IF(ROW(data!B564)&gt;slowSMA,AVERAGE(OFFSET(data!B564,0,0,-slowSMA,1)),"")</f>
        <v>6.0621</v>
      </c>
      <c r="F564" s="11" t="str">
        <f ca="1">IF(ROW(data!B564)&gt;MAX(fastSMA,slowSMA)+2,IF(SIGN(D563-E563)&lt;&gt;SIGN(D562-E562),IF(SIGN(D563-E563)&gt;0,"BUY","SELL"),""),"")</f>
        <v/>
      </c>
      <c r="G564" s="11"/>
      <c r="H564" s="11">
        <f>(data!B564/data!B563)-1</f>
        <v>-4.0485829959514552E-3</v>
      </c>
      <c r="I564" s="11">
        <f t="shared" si="168"/>
        <v>0</v>
      </c>
      <c r="J564" s="11">
        <f t="shared" si="169"/>
        <v>4.0485829959514552E-3</v>
      </c>
      <c r="K564" s="11">
        <f ca="1">IF(ROW(data!B564)&gt;rsi+1,100-100/(1+AVERAGE(OFFSET(I564,0,0,-rsi,1))/AVERAGE(OFFSET(J564,0,0,-rsi,1))),"")</f>
        <v>46.368842321666811</v>
      </c>
      <c r="L564" s="11"/>
      <c r="M564" s="11">
        <f t="shared" si="170"/>
        <v>0.99595141700404854</v>
      </c>
      <c r="N564" s="11">
        <f t="shared" ca="1" si="171"/>
        <v>0.96281800391389494</v>
      </c>
      <c r="S564" s="13" t="str">
        <f ca="1">pricein</f>
        <v/>
      </c>
      <c r="T564" s="13" t="str">
        <f ca="1">priceout</f>
        <v/>
      </c>
      <c r="U564" s="16" t="str">
        <f t="shared" ca="1" si="172"/>
        <v/>
      </c>
      <c r="V564" s="16" t="str">
        <f t="shared" ca="1" si="179"/>
        <v/>
      </c>
      <c r="W564" s="16" t="str">
        <f t="shared" ca="1" si="180"/>
        <v/>
      </c>
      <c r="X564" s="16">
        <f t="shared" ca="1" si="181"/>
        <v>0.82320858598329871</v>
      </c>
      <c r="Y564" s="16"/>
      <c r="Z564" s="13" t="str">
        <f ca="1">priceincross</f>
        <v/>
      </c>
      <c r="AA564" s="13" t="str">
        <f ca="1">priceoutcross</f>
        <v/>
      </c>
      <c r="AB564" s="13" t="str">
        <f t="shared" ca="1" si="173"/>
        <v/>
      </c>
      <c r="AC564" s="13" t="str">
        <f t="shared" ca="1" si="182"/>
        <v/>
      </c>
      <c r="AD564" s="13" t="str">
        <f t="shared" ca="1" si="183"/>
        <v/>
      </c>
      <c r="AE564" s="13">
        <f t="shared" ca="1" si="184"/>
        <v>0.90089715826225325</v>
      </c>
      <c r="AG564" s="32">
        <f ca="1">IF(ROW(data!B564)&gt;fib+1,MIN(OFFSET(data!B564,0,0,-fib,1)),"")</f>
        <v>4.41</v>
      </c>
      <c r="AH564" s="32">
        <f ca="1">IF(ROW(data!B564)&gt;fib+1,MAX(OFFSET(data!B564,0,0,-fib,1)),"")</f>
        <v>7.53</v>
      </c>
      <c r="AI564" s="32">
        <f t="shared" ca="1" si="174"/>
        <v>3.12</v>
      </c>
      <c r="AJ564" s="31">
        <f t="shared" ca="1" si="175"/>
        <v>5.1463200000000002</v>
      </c>
      <c r="AK564" s="31">
        <f t="shared" ca="1" si="176"/>
        <v>5.6018400000000002</v>
      </c>
      <c r="AL564" s="31">
        <f t="shared" ca="1" si="177"/>
        <v>5.9700000000000006</v>
      </c>
      <c r="AM564" s="31">
        <f t="shared" ca="1" si="178"/>
        <v>6.3381600000000002</v>
      </c>
      <c r="AO564" s="32">
        <f t="shared" ca="1" si="185"/>
        <v>0</v>
      </c>
      <c r="AP564" s="32">
        <f t="shared" ca="1" si="186"/>
        <v>0.21475895298823811</v>
      </c>
      <c r="AQ564" s="32">
        <f t="shared" ca="1" si="187"/>
        <v>0</v>
      </c>
      <c r="AR564" s="32">
        <f t="shared" ca="1" si="188"/>
        <v>0.11000461132423478</v>
      </c>
    </row>
    <row r="565" spans="1:44">
      <c r="A565" s="10">
        <v>37720</v>
      </c>
      <c r="B565" s="11">
        <f ca="1">IF(ROW(data!B565)&gt;singleSMA,AVERAGE(OFFSET(data!B565,0,0,-singleSMA,1)),"")</f>
        <v>6.0372999999999992</v>
      </c>
      <c r="C565" s="11" t="str">
        <f ca="1">IF(ROW(data!B563)&gt;singleSMA+2,IF(SIGN(data!B564-indicators!B564)&lt;&gt;SIGN(data!B563-indicators!B563),IF(SIGN(data!B564-indicators!B564)&gt;0,"BUY","SELL"),""),"")</f>
        <v/>
      </c>
      <c r="D565" s="11">
        <f ca="1">IF(ROW(data!B565)&gt;fastSMA,AVERAGE(OFFSET(data!B565,0,0,-fastSMA,1)),"")</f>
        <v>4.7554999999999996</v>
      </c>
      <c r="E565" s="11">
        <f ca="1">IF(ROW(data!B565)&gt;slowSMA,AVERAGE(OFFSET(data!B565,0,0,-slowSMA,1)),"")</f>
        <v>6.0372999999999992</v>
      </c>
      <c r="F565" s="11" t="str">
        <f ca="1">IF(ROW(data!B565)&gt;MAX(fastSMA,slowSMA)+2,IF(SIGN(D564-E564)&lt;&gt;SIGN(D563-E563),IF(SIGN(D564-E564)&gt;0,"BUY","SELL"),""),"")</f>
        <v/>
      </c>
      <c r="G565" s="11"/>
      <c r="H565" s="11">
        <f>(data!B565/data!B564)-1</f>
        <v>2.6422764227642226E-2</v>
      </c>
      <c r="I565" s="11">
        <f t="shared" si="168"/>
        <v>2.6422764227642226E-2</v>
      </c>
      <c r="J565" s="11">
        <f t="shared" si="169"/>
        <v>0</v>
      </c>
      <c r="K565" s="11">
        <f ca="1">IF(ROW(data!B565)&gt;rsi+1,100-100/(1+AVERAGE(OFFSET(I565,0,0,-rsi,1))/AVERAGE(OFFSET(J565,0,0,-rsi,1))),"")</f>
        <v>53.341631595395775</v>
      </c>
      <c r="L565" s="11"/>
      <c r="M565" s="11">
        <f t="shared" si="170"/>
        <v>1.0264227642276422</v>
      </c>
      <c r="N565" s="11">
        <f t="shared" ca="1" si="171"/>
        <v>1.0222672064777329</v>
      </c>
      <c r="S565" s="13" t="str">
        <f ca="1">pricein</f>
        <v/>
      </c>
      <c r="T565" s="13" t="str">
        <f ca="1">priceout</f>
        <v/>
      </c>
      <c r="U565" s="16" t="str">
        <f t="shared" ca="1" si="172"/>
        <v/>
      </c>
      <c r="V565" s="16" t="str">
        <f t="shared" ca="1" si="179"/>
        <v/>
      </c>
      <c r="W565" s="16" t="str">
        <f t="shared" ca="1" si="180"/>
        <v/>
      </c>
      <c r="X565" s="16">
        <f t="shared" ca="1" si="181"/>
        <v>0.82320858598329871</v>
      </c>
      <c r="Y565" s="16"/>
      <c r="Z565" s="13" t="str">
        <f ca="1">priceincross</f>
        <v/>
      </c>
      <c r="AA565" s="13" t="str">
        <f ca="1">priceoutcross</f>
        <v/>
      </c>
      <c r="AB565" s="13" t="str">
        <f t="shared" ca="1" si="173"/>
        <v/>
      </c>
      <c r="AC565" s="13" t="str">
        <f t="shared" ca="1" si="182"/>
        <v/>
      </c>
      <c r="AD565" s="13" t="str">
        <f t="shared" ca="1" si="183"/>
        <v/>
      </c>
      <c r="AE565" s="13">
        <f t="shared" ca="1" si="184"/>
        <v>0.90089715826225325</v>
      </c>
      <c r="AG565" s="32">
        <f ca="1">IF(ROW(data!B565)&gt;fib+1,MIN(OFFSET(data!B565,0,0,-fib,1)),"")</f>
        <v>4.41</v>
      </c>
      <c r="AH565" s="32">
        <f ca="1">IF(ROW(data!B565)&gt;fib+1,MAX(OFFSET(data!B565,0,0,-fib,1)),"")</f>
        <v>7.37</v>
      </c>
      <c r="AI565" s="32">
        <f t="shared" ca="1" si="174"/>
        <v>2.96</v>
      </c>
      <c r="AJ565" s="31">
        <f t="shared" ca="1" si="175"/>
        <v>5.1085599999999998</v>
      </c>
      <c r="AK565" s="31">
        <f t="shared" ca="1" si="176"/>
        <v>5.5407200000000003</v>
      </c>
      <c r="AL565" s="31">
        <f t="shared" ca="1" si="177"/>
        <v>5.8900000000000006</v>
      </c>
      <c r="AM565" s="31">
        <f t="shared" ca="1" si="178"/>
        <v>6.2392799999999999</v>
      </c>
      <c r="AO565" s="32">
        <f t="shared" ca="1" si="185"/>
        <v>0</v>
      </c>
      <c r="AP565" s="32">
        <f t="shared" ca="1" si="186"/>
        <v>0.21475895298823811</v>
      </c>
      <c r="AQ565" s="32">
        <f t="shared" ca="1" si="187"/>
        <v>0</v>
      </c>
      <c r="AR565" s="32">
        <f t="shared" ca="1" si="188"/>
        <v>0.11000461132423478</v>
      </c>
    </row>
    <row r="566" spans="1:44">
      <c r="A566" s="10">
        <v>37721</v>
      </c>
      <c r="B566" s="11">
        <f ca="1">IF(ROW(data!B566)&gt;singleSMA,AVERAGE(OFFSET(data!B566,0,0,-singleSMA,1)),"")</f>
        <v>6.0169999999999986</v>
      </c>
      <c r="C566" s="11" t="str">
        <f ca="1">IF(ROW(data!B564)&gt;singleSMA+2,IF(SIGN(data!B565-indicators!B565)&lt;&gt;SIGN(data!B564-indicators!B564),IF(SIGN(data!B565-indicators!B565)&gt;0,"BUY","SELL"),""),"")</f>
        <v/>
      </c>
      <c r="D566" s="11">
        <f ca="1">IF(ROW(data!B566)&gt;fastSMA,AVERAGE(OFFSET(data!B566,0,0,-fastSMA,1)),"")</f>
        <v>4.7729999999999997</v>
      </c>
      <c r="E566" s="11">
        <f ca="1">IF(ROW(data!B566)&gt;slowSMA,AVERAGE(OFFSET(data!B566,0,0,-slowSMA,1)),"")</f>
        <v>6.0169999999999986</v>
      </c>
      <c r="F566" s="11" t="str">
        <f ca="1">IF(ROW(data!B566)&gt;MAX(fastSMA,slowSMA)+2,IF(SIGN(D565-E565)&lt;&gt;SIGN(D564-E564),IF(SIGN(D565-E565)&gt;0,"BUY","SELL"),""),"")</f>
        <v/>
      </c>
      <c r="G566" s="11"/>
      <c r="H566" s="11">
        <f>(data!B566/data!B565)-1</f>
        <v>1.980198019801982E-2</v>
      </c>
      <c r="I566" s="11">
        <f t="shared" si="168"/>
        <v>1.980198019801982E-2</v>
      </c>
      <c r="J566" s="11">
        <f t="shared" si="169"/>
        <v>0</v>
      </c>
      <c r="K566" s="11">
        <f ca="1">IF(ROW(data!B566)&gt;rsi+1,100-100/(1+AVERAGE(OFFSET(I566,0,0,-rsi,1))/AVERAGE(OFFSET(J566,0,0,-rsi,1))),"")</f>
        <v>59.197587377212741</v>
      </c>
      <c r="L566" s="11"/>
      <c r="M566" s="11">
        <f t="shared" si="170"/>
        <v>1.0198019801980198</v>
      </c>
      <c r="N566" s="11">
        <f t="shared" ca="1" si="171"/>
        <v>1.0729166666666667</v>
      </c>
      <c r="S566" s="13" t="str">
        <f ca="1">pricein</f>
        <v/>
      </c>
      <c r="T566" s="13" t="str">
        <f ca="1">priceout</f>
        <v/>
      </c>
      <c r="U566" s="16" t="str">
        <f t="shared" ca="1" si="172"/>
        <v/>
      </c>
      <c r="V566" s="16" t="str">
        <f t="shared" ca="1" si="179"/>
        <v/>
      </c>
      <c r="W566" s="16" t="str">
        <f t="shared" ca="1" si="180"/>
        <v/>
      </c>
      <c r="X566" s="16">
        <f t="shared" ca="1" si="181"/>
        <v>0.82320858598329871</v>
      </c>
      <c r="Y566" s="16"/>
      <c r="Z566" s="13" t="str">
        <f ca="1">priceincross</f>
        <v/>
      </c>
      <c r="AA566" s="13" t="str">
        <f ca="1">priceoutcross</f>
        <v/>
      </c>
      <c r="AB566" s="13" t="str">
        <f t="shared" ca="1" si="173"/>
        <v/>
      </c>
      <c r="AC566" s="13" t="str">
        <f t="shared" ca="1" si="182"/>
        <v/>
      </c>
      <c r="AD566" s="13" t="str">
        <f t="shared" ca="1" si="183"/>
        <v/>
      </c>
      <c r="AE566" s="13">
        <f t="shared" ca="1" si="184"/>
        <v>0.90089715826225325</v>
      </c>
      <c r="AG566" s="32">
        <f ca="1">IF(ROW(data!B566)&gt;fib+1,MIN(OFFSET(data!B566,0,0,-fib,1)),"")</f>
        <v>4.41</v>
      </c>
      <c r="AH566" s="32">
        <f ca="1">IF(ROW(data!B566)&gt;fib+1,MAX(OFFSET(data!B566,0,0,-fib,1)),"")</f>
        <v>7.37</v>
      </c>
      <c r="AI566" s="32">
        <f t="shared" ca="1" si="174"/>
        <v>2.96</v>
      </c>
      <c r="AJ566" s="31">
        <f t="shared" ca="1" si="175"/>
        <v>5.1085599999999998</v>
      </c>
      <c r="AK566" s="31">
        <f t="shared" ca="1" si="176"/>
        <v>5.5407200000000003</v>
      </c>
      <c r="AL566" s="31">
        <f t="shared" ca="1" si="177"/>
        <v>5.8900000000000006</v>
      </c>
      <c r="AM566" s="31">
        <f t="shared" ca="1" si="178"/>
        <v>6.2392799999999999</v>
      </c>
      <c r="AO566" s="32">
        <f t="shared" ca="1" si="185"/>
        <v>0</v>
      </c>
      <c r="AP566" s="32">
        <f t="shared" ca="1" si="186"/>
        <v>0.21475895298823811</v>
      </c>
      <c r="AQ566" s="32">
        <f t="shared" ca="1" si="187"/>
        <v>0</v>
      </c>
      <c r="AR566" s="32">
        <f t="shared" ca="1" si="188"/>
        <v>0.11000461132423478</v>
      </c>
    </row>
    <row r="567" spans="1:44">
      <c r="A567" s="10">
        <v>37722</v>
      </c>
      <c r="B567" s="11">
        <f ca="1">IF(ROW(data!B567)&gt;singleSMA,AVERAGE(OFFSET(data!B567,0,0,-singleSMA,1)),"")</f>
        <v>5.9991999999999983</v>
      </c>
      <c r="C567" s="11" t="str">
        <f ca="1">IF(ROW(data!B565)&gt;singleSMA+2,IF(SIGN(data!B566-indicators!B566)&lt;&gt;SIGN(data!B565-indicators!B565),IF(SIGN(data!B566-indicators!B566)&gt;0,"BUY","SELL"),""),"")</f>
        <v/>
      </c>
      <c r="D567" s="11">
        <f ca="1">IF(ROW(data!B567)&gt;fastSMA,AVERAGE(OFFSET(data!B567,0,0,-fastSMA,1)),"")</f>
        <v>4.7959999999999994</v>
      </c>
      <c r="E567" s="11">
        <f ca="1">IF(ROW(data!B567)&gt;slowSMA,AVERAGE(OFFSET(data!B567,0,0,-slowSMA,1)),"")</f>
        <v>5.9991999999999983</v>
      </c>
      <c r="F567" s="11" t="str">
        <f ca="1">IF(ROW(data!B567)&gt;MAX(fastSMA,slowSMA)+2,IF(SIGN(D566-E566)&lt;&gt;SIGN(D565-E565),IF(SIGN(D566-E566)&gt;0,"BUY","SELL"),""),"")</f>
        <v/>
      </c>
      <c r="G567" s="11"/>
      <c r="H567" s="11">
        <f>(data!B567/data!B566)-1</f>
        <v>3.883495145631044E-2</v>
      </c>
      <c r="I567" s="11">
        <f t="shared" si="168"/>
        <v>3.883495145631044E-2</v>
      </c>
      <c r="J567" s="11">
        <f t="shared" si="169"/>
        <v>0</v>
      </c>
      <c r="K567" s="11">
        <f ca="1">IF(ROW(data!B567)&gt;rsi+1,100-100/(1+AVERAGE(OFFSET(I567,0,0,-rsi,1))/AVERAGE(OFFSET(J567,0,0,-rsi,1))),"")</f>
        <v>61.077167901024971</v>
      </c>
      <c r="L567" s="11"/>
      <c r="M567" s="11">
        <f t="shared" si="170"/>
        <v>1.0388349514563104</v>
      </c>
      <c r="N567" s="11">
        <f t="shared" ca="1" si="171"/>
        <v>1.0940695296523517</v>
      </c>
      <c r="S567" s="13" t="str">
        <f ca="1">pricein</f>
        <v/>
      </c>
      <c r="T567" s="13" t="str">
        <f ca="1">priceout</f>
        <v/>
      </c>
      <c r="U567" s="16" t="str">
        <f t="shared" ca="1" si="172"/>
        <v/>
      </c>
      <c r="V567" s="16" t="str">
        <f t="shared" ca="1" si="179"/>
        <v/>
      </c>
      <c r="W567" s="16" t="str">
        <f t="shared" ca="1" si="180"/>
        <v/>
      </c>
      <c r="X567" s="16">
        <f t="shared" ca="1" si="181"/>
        <v>0.82320858598329871</v>
      </c>
      <c r="Y567" s="16"/>
      <c r="Z567" s="13" t="str">
        <f ca="1">priceincross</f>
        <v/>
      </c>
      <c r="AA567" s="13" t="str">
        <f ca="1">priceoutcross</f>
        <v/>
      </c>
      <c r="AB567" s="13" t="str">
        <f t="shared" ca="1" si="173"/>
        <v/>
      </c>
      <c r="AC567" s="13" t="str">
        <f t="shared" ca="1" si="182"/>
        <v/>
      </c>
      <c r="AD567" s="13" t="str">
        <f t="shared" ca="1" si="183"/>
        <v/>
      </c>
      <c r="AE567" s="13">
        <f t="shared" ca="1" si="184"/>
        <v>0.90089715826225325</v>
      </c>
      <c r="AG567" s="32">
        <f ca="1">IF(ROW(data!B567)&gt;fib+1,MIN(OFFSET(data!B567,0,0,-fib,1)),"")</f>
        <v>4.41</v>
      </c>
      <c r="AH567" s="32">
        <f ca="1">IF(ROW(data!B567)&gt;fib+1,MAX(OFFSET(data!B567,0,0,-fib,1)),"")</f>
        <v>7.37</v>
      </c>
      <c r="AI567" s="32">
        <f t="shared" ca="1" si="174"/>
        <v>2.96</v>
      </c>
      <c r="AJ567" s="31">
        <f t="shared" ca="1" si="175"/>
        <v>5.1085599999999998</v>
      </c>
      <c r="AK567" s="31">
        <f t="shared" ca="1" si="176"/>
        <v>5.5407200000000003</v>
      </c>
      <c r="AL567" s="31">
        <f t="shared" ca="1" si="177"/>
        <v>5.8900000000000006</v>
      </c>
      <c r="AM567" s="31">
        <f t="shared" ca="1" si="178"/>
        <v>6.2392799999999999</v>
      </c>
      <c r="AO567" s="32">
        <f t="shared" ca="1" si="185"/>
        <v>0</v>
      </c>
      <c r="AP567" s="32">
        <f t="shared" ca="1" si="186"/>
        <v>0.21475895298823811</v>
      </c>
      <c r="AQ567" s="32">
        <f t="shared" ca="1" si="187"/>
        <v>0</v>
      </c>
      <c r="AR567" s="32">
        <f t="shared" ca="1" si="188"/>
        <v>0.11000461132423478</v>
      </c>
    </row>
    <row r="568" spans="1:44">
      <c r="A568" s="10">
        <v>37725</v>
      </c>
      <c r="B568" s="11">
        <f ca="1">IF(ROW(data!B568)&gt;singleSMA,AVERAGE(OFFSET(data!B568,0,0,-singleSMA,1)),"")</f>
        <v>5.9810999999999988</v>
      </c>
      <c r="C568" s="11" t="str">
        <f ca="1">IF(ROW(data!B566)&gt;singleSMA+2,IF(SIGN(data!B567-indicators!B567)&lt;&gt;SIGN(data!B566-indicators!B566),IF(SIGN(data!B567-indicators!B567)&gt;0,"BUY","SELL"),""),"")</f>
        <v/>
      </c>
      <c r="D568" s="11">
        <f ca="1">IF(ROW(data!B568)&gt;fastSMA,AVERAGE(OFFSET(data!B568,0,0,-fastSMA,1)),"")</f>
        <v>4.8209999999999997</v>
      </c>
      <c r="E568" s="11">
        <f ca="1">IF(ROW(data!B568)&gt;slowSMA,AVERAGE(OFFSET(data!B568,0,0,-slowSMA,1)),"")</f>
        <v>5.9810999999999988</v>
      </c>
      <c r="F568" s="11" t="str">
        <f ca="1">IF(ROW(data!B568)&gt;MAX(fastSMA,slowSMA)+2,IF(SIGN(D567-E567)&lt;&gt;SIGN(D566-E566),IF(SIGN(D567-E567)&gt;0,"BUY","SELL"),""),"")</f>
        <v/>
      </c>
      <c r="G568" s="11"/>
      <c r="H568" s="11">
        <f>(data!B568/data!B567)-1</f>
        <v>-1.8691588785045843E-3</v>
      </c>
      <c r="I568" s="11">
        <f t="shared" si="168"/>
        <v>0</v>
      </c>
      <c r="J568" s="11">
        <f t="shared" si="169"/>
        <v>1.8691588785045843E-3</v>
      </c>
      <c r="K568" s="11">
        <f ca="1">IF(ROW(data!B568)&gt;rsi+1,100-100/(1+AVERAGE(OFFSET(I568,0,0,-rsi,1))/AVERAGE(OFFSET(J568,0,0,-rsi,1))),"")</f>
        <v>62.270536007515105</v>
      </c>
      <c r="L568" s="11"/>
      <c r="M568" s="11">
        <f t="shared" si="170"/>
        <v>0.99813084112149542</v>
      </c>
      <c r="N568" s="11">
        <f t="shared" ca="1" si="171"/>
        <v>1.1033057851239667</v>
      </c>
      <c r="S568" s="13" t="str">
        <f ca="1">pricein</f>
        <v/>
      </c>
      <c r="T568" s="13" t="str">
        <f ca="1">priceout</f>
        <v/>
      </c>
      <c r="U568" s="16" t="str">
        <f t="shared" ca="1" si="172"/>
        <v/>
      </c>
      <c r="V568" s="16" t="str">
        <f t="shared" ca="1" si="179"/>
        <v/>
      </c>
      <c r="W568" s="16" t="str">
        <f t="shared" ca="1" si="180"/>
        <v/>
      </c>
      <c r="X568" s="16">
        <f t="shared" ca="1" si="181"/>
        <v>0.82320858598329871</v>
      </c>
      <c r="Y568" s="16"/>
      <c r="Z568" s="13" t="str">
        <f ca="1">priceincross</f>
        <v/>
      </c>
      <c r="AA568" s="13" t="str">
        <f ca="1">priceoutcross</f>
        <v/>
      </c>
      <c r="AB568" s="13" t="str">
        <f t="shared" ca="1" si="173"/>
        <v/>
      </c>
      <c r="AC568" s="13" t="str">
        <f t="shared" ca="1" si="182"/>
        <v/>
      </c>
      <c r="AD568" s="13" t="str">
        <f t="shared" ca="1" si="183"/>
        <v/>
      </c>
      <c r="AE568" s="13">
        <f t="shared" ca="1" si="184"/>
        <v>0.90089715826225325</v>
      </c>
      <c r="AG568" s="32">
        <f ca="1">IF(ROW(data!B568)&gt;fib+1,MIN(OFFSET(data!B568,0,0,-fib,1)),"")</f>
        <v>4.41</v>
      </c>
      <c r="AH568" s="32">
        <f ca="1">IF(ROW(data!B568)&gt;fib+1,MAX(OFFSET(data!B568,0,0,-fib,1)),"")</f>
        <v>7.37</v>
      </c>
      <c r="AI568" s="32">
        <f t="shared" ca="1" si="174"/>
        <v>2.96</v>
      </c>
      <c r="AJ568" s="31">
        <f t="shared" ca="1" si="175"/>
        <v>5.1085599999999998</v>
      </c>
      <c r="AK568" s="31">
        <f t="shared" ca="1" si="176"/>
        <v>5.5407200000000003</v>
      </c>
      <c r="AL568" s="31">
        <f t="shared" ca="1" si="177"/>
        <v>5.8900000000000006</v>
      </c>
      <c r="AM568" s="31">
        <f t="shared" ca="1" si="178"/>
        <v>6.2392799999999999</v>
      </c>
      <c r="AO568" s="32">
        <f t="shared" ca="1" si="185"/>
        <v>0</v>
      </c>
      <c r="AP568" s="32">
        <f t="shared" ca="1" si="186"/>
        <v>0.21475895298823811</v>
      </c>
      <c r="AQ568" s="32">
        <f t="shared" ca="1" si="187"/>
        <v>0</v>
      </c>
      <c r="AR568" s="32">
        <f t="shared" ca="1" si="188"/>
        <v>0.11000461132423478</v>
      </c>
    </row>
    <row r="569" spans="1:44">
      <c r="A569" s="10">
        <v>37726</v>
      </c>
      <c r="B569" s="11">
        <f ca="1">IF(ROW(data!B569)&gt;singleSMA,AVERAGE(OFFSET(data!B569,0,0,-singleSMA,1)),"")</f>
        <v>5.9646999999999988</v>
      </c>
      <c r="C569" s="11" t="str">
        <f ca="1">IF(ROW(data!B567)&gt;singleSMA+2,IF(SIGN(data!B568-indicators!B568)&lt;&gt;SIGN(data!B567-indicators!B567),IF(SIGN(data!B568-indicators!B568)&gt;0,"BUY","SELL"),""),"")</f>
        <v/>
      </c>
      <c r="D569" s="11">
        <f ca="1">IF(ROW(data!B569)&gt;fastSMA,AVERAGE(OFFSET(data!B569,0,0,-fastSMA,1)),"")</f>
        <v>4.8534999999999995</v>
      </c>
      <c r="E569" s="11">
        <f ca="1">IF(ROW(data!B569)&gt;slowSMA,AVERAGE(OFFSET(data!B569,0,0,-slowSMA,1)),"")</f>
        <v>5.9646999999999988</v>
      </c>
      <c r="F569" s="11" t="str">
        <f ca="1">IF(ROW(data!B569)&gt;MAX(fastSMA,slowSMA)+2,IF(SIGN(D568-E568)&lt;&gt;SIGN(D567-E567),IF(SIGN(D568-E568)&gt;0,"BUY","SELL"),""),"")</f>
        <v/>
      </c>
      <c r="G569" s="11"/>
      <c r="H569" s="11">
        <f>(data!B569/data!B568)-1</f>
        <v>-3.7453183520598232E-3</v>
      </c>
      <c r="I569" s="11">
        <f t="shared" si="168"/>
        <v>0</v>
      </c>
      <c r="J569" s="11">
        <f t="shared" si="169"/>
        <v>3.7453183520598232E-3</v>
      </c>
      <c r="K569" s="11">
        <f ca="1">IF(ROW(data!B569)&gt;rsi+1,100-100/(1+AVERAGE(OFFSET(I569,0,0,-rsi,1))/AVERAGE(OFFSET(J569,0,0,-rsi,1))),"")</f>
        <v>67.201370007008791</v>
      </c>
      <c r="L569" s="11"/>
      <c r="M569" s="11">
        <f t="shared" si="170"/>
        <v>0.99625468164794018</v>
      </c>
      <c r="N569" s="11">
        <f t="shared" ca="1" si="171"/>
        <v>1.1391862955032119</v>
      </c>
      <c r="S569" s="13" t="str">
        <f ca="1">pricein</f>
        <v/>
      </c>
      <c r="T569" s="13" t="str">
        <f ca="1">priceout</f>
        <v/>
      </c>
      <c r="U569" s="16" t="str">
        <f t="shared" ca="1" si="172"/>
        <v/>
      </c>
      <c r="V569" s="16" t="str">
        <f t="shared" ca="1" si="179"/>
        <v/>
      </c>
      <c r="W569" s="16" t="str">
        <f t="shared" ca="1" si="180"/>
        <v/>
      </c>
      <c r="X569" s="16">
        <f t="shared" ca="1" si="181"/>
        <v>0.82320858598329871</v>
      </c>
      <c r="Y569" s="16"/>
      <c r="Z569" s="13" t="str">
        <f ca="1">priceincross</f>
        <v/>
      </c>
      <c r="AA569" s="13" t="str">
        <f ca="1">priceoutcross</f>
        <v/>
      </c>
      <c r="AB569" s="13" t="str">
        <f t="shared" ca="1" si="173"/>
        <v/>
      </c>
      <c r="AC569" s="13" t="str">
        <f t="shared" ca="1" si="182"/>
        <v/>
      </c>
      <c r="AD569" s="13" t="str">
        <f t="shared" ca="1" si="183"/>
        <v/>
      </c>
      <c r="AE569" s="13">
        <f t="shared" ca="1" si="184"/>
        <v>0.90089715826225325</v>
      </c>
      <c r="AG569" s="32">
        <f ca="1">IF(ROW(data!B569)&gt;fib+1,MIN(OFFSET(data!B569,0,0,-fib,1)),"")</f>
        <v>4.41</v>
      </c>
      <c r="AH569" s="32">
        <f ca="1">IF(ROW(data!B569)&gt;fib+1,MAX(OFFSET(data!B569,0,0,-fib,1)),"")</f>
        <v>7.37</v>
      </c>
      <c r="AI569" s="32">
        <f t="shared" ca="1" si="174"/>
        <v>2.96</v>
      </c>
      <c r="AJ569" s="31">
        <f t="shared" ca="1" si="175"/>
        <v>5.1085599999999998</v>
      </c>
      <c r="AK569" s="31">
        <f t="shared" ca="1" si="176"/>
        <v>5.5407200000000003</v>
      </c>
      <c r="AL569" s="31">
        <f t="shared" ca="1" si="177"/>
        <v>5.8900000000000006</v>
      </c>
      <c r="AM569" s="31">
        <f t="shared" ca="1" si="178"/>
        <v>6.2392799999999999</v>
      </c>
      <c r="AO569" s="32">
        <f t="shared" ca="1" si="185"/>
        <v>0</v>
      </c>
      <c r="AP569" s="32">
        <f t="shared" ca="1" si="186"/>
        <v>0.21475895298823811</v>
      </c>
      <c r="AQ569" s="32">
        <f t="shared" ca="1" si="187"/>
        <v>0</v>
      </c>
      <c r="AR569" s="32">
        <f t="shared" ca="1" si="188"/>
        <v>0.11000461132423478</v>
      </c>
    </row>
    <row r="570" spans="1:44">
      <c r="A570" s="10">
        <v>37727</v>
      </c>
      <c r="B570" s="11">
        <f ca="1">IF(ROW(data!B570)&gt;singleSMA,AVERAGE(OFFSET(data!B570,0,0,-singleSMA,1)),"")</f>
        <v>5.9487999999999985</v>
      </c>
      <c r="C570" s="11" t="str">
        <f ca="1">IF(ROW(data!B568)&gt;singleSMA+2,IF(SIGN(data!B569-indicators!B569)&lt;&gt;SIGN(data!B568-indicators!B568),IF(SIGN(data!B569-indicators!B569)&gt;0,"BUY","SELL"),""),"")</f>
        <v/>
      </c>
      <c r="D570" s="11">
        <f ca="1">IF(ROW(data!B570)&gt;fastSMA,AVERAGE(OFFSET(data!B570,0,0,-fastSMA,1)),"")</f>
        <v>4.8784999999999998</v>
      </c>
      <c r="E570" s="11">
        <f ca="1">IF(ROW(data!B570)&gt;slowSMA,AVERAGE(OFFSET(data!B570,0,0,-slowSMA,1)),"")</f>
        <v>5.9487999999999985</v>
      </c>
      <c r="F570" s="11" t="str">
        <f ca="1">IF(ROW(data!B570)&gt;MAX(fastSMA,slowSMA)+2,IF(SIGN(D569-E569)&lt;&gt;SIGN(D568-E568),IF(SIGN(D569-E569)&gt;0,"BUY","SELL"),""),"")</f>
        <v/>
      </c>
      <c r="G570" s="11"/>
      <c r="H570" s="11">
        <f>(data!B570/data!B569)-1</f>
        <v>3.759398496240518E-3</v>
      </c>
      <c r="I570" s="11">
        <f t="shared" si="168"/>
        <v>3.759398496240518E-3</v>
      </c>
      <c r="J570" s="11">
        <f t="shared" si="169"/>
        <v>0</v>
      </c>
      <c r="K570" s="11">
        <f ca="1">IF(ROW(data!B570)&gt;rsi+1,100-100/(1+AVERAGE(OFFSET(I570,0,0,-rsi,1))/AVERAGE(OFFSET(J570,0,0,-rsi,1))),"")</f>
        <v>64.257040637434216</v>
      </c>
      <c r="L570" s="11"/>
      <c r="M570" s="11">
        <f t="shared" si="170"/>
        <v>1.0037593984962405</v>
      </c>
      <c r="N570" s="11">
        <f t="shared" ca="1" si="171"/>
        <v>1.1033057851239665</v>
      </c>
      <c r="S570" s="13" t="str">
        <f ca="1">pricein</f>
        <v/>
      </c>
      <c r="T570" s="13" t="str">
        <f ca="1">priceout</f>
        <v/>
      </c>
      <c r="U570" s="16" t="str">
        <f t="shared" ca="1" si="172"/>
        <v/>
      </c>
      <c r="V570" s="16" t="str">
        <f t="shared" ca="1" si="179"/>
        <v/>
      </c>
      <c r="W570" s="16" t="str">
        <f t="shared" ca="1" si="180"/>
        <v/>
      </c>
      <c r="X570" s="16">
        <f t="shared" ca="1" si="181"/>
        <v>0.82320858598329871</v>
      </c>
      <c r="Y570" s="16"/>
      <c r="Z570" s="13" t="str">
        <f ca="1">priceincross</f>
        <v/>
      </c>
      <c r="AA570" s="13" t="str">
        <f ca="1">priceoutcross</f>
        <v/>
      </c>
      <c r="AB570" s="13" t="str">
        <f t="shared" ca="1" si="173"/>
        <v/>
      </c>
      <c r="AC570" s="13" t="str">
        <f t="shared" ca="1" si="182"/>
        <v/>
      </c>
      <c r="AD570" s="13" t="str">
        <f t="shared" ca="1" si="183"/>
        <v/>
      </c>
      <c r="AE570" s="13">
        <f t="shared" ca="1" si="184"/>
        <v>0.90089715826225325</v>
      </c>
      <c r="AG570" s="32">
        <f ca="1">IF(ROW(data!B570)&gt;fib+1,MIN(OFFSET(data!B570,0,0,-fib,1)),"")</f>
        <v>4.41</v>
      </c>
      <c r="AH570" s="32">
        <f ca="1">IF(ROW(data!B570)&gt;fib+1,MAX(OFFSET(data!B570,0,0,-fib,1)),"")</f>
        <v>7.37</v>
      </c>
      <c r="AI570" s="32">
        <f t="shared" ca="1" si="174"/>
        <v>2.96</v>
      </c>
      <c r="AJ570" s="31">
        <f t="shared" ca="1" si="175"/>
        <v>5.1085599999999998</v>
      </c>
      <c r="AK570" s="31">
        <f t="shared" ca="1" si="176"/>
        <v>5.5407200000000003</v>
      </c>
      <c r="AL570" s="31">
        <f t="shared" ca="1" si="177"/>
        <v>5.8900000000000006</v>
      </c>
      <c r="AM570" s="31">
        <f t="shared" ca="1" si="178"/>
        <v>6.2392799999999999</v>
      </c>
      <c r="AO570" s="32">
        <f t="shared" ca="1" si="185"/>
        <v>0</v>
      </c>
      <c r="AP570" s="32">
        <f t="shared" ca="1" si="186"/>
        <v>0.21475895298823811</v>
      </c>
      <c r="AQ570" s="32">
        <f t="shared" ca="1" si="187"/>
        <v>0</v>
      </c>
      <c r="AR570" s="32">
        <f t="shared" ca="1" si="188"/>
        <v>0.11000461132423478</v>
      </c>
    </row>
    <row r="571" spans="1:44">
      <c r="A571" s="10">
        <v>37728</v>
      </c>
      <c r="B571" s="11">
        <f ca="1">IF(ROW(data!B571)&gt;singleSMA,AVERAGE(OFFSET(data!B571,0,0,-singleSMA,1)),"")</f>
        <v>5.9330999999999987</v>
      </c>
      <c r="C571" s="11" t="str">
        <f ca="1">IF(ROW(data!B569)&gt;singleSMA+2,IF(SIGN(data!B570-indicators!B570)&lt;&gt;SIGN(data!B569-indicators!B569),IF(SIGN(data!B570-indicators!B570)&gt;0,"BUY","SELL"),""),"")</f>
        <v/>
      </c>
      <c r="D571" s="11">
        <f ca="1">IF(ROW(data!B571)&gt;fastSMA,AVERAGE(OFFSET(data!B571,0,0,-fastSMA,1)),"")</f>
        <v>4.9080000000000004</v>
      </c>
      <c r="E571" s="11">
        <f ca="1">IF(ROW(data!B571)&gt;slowSMA,AVERAGE(OFFSET(data!B571,0,0,-slowSMA,1)),"")</f>
        <v>5.9330999999999987</v>
      </c>
      <c r="F571" s="11" t="str">
        <f ca="1">IF(ROW(data!B571)&gt;MAX(fastSMA,slowSMA)+2,IF(SIGN(D570-E570)&lt;&gt;SIGN(D569-E569),IF(SIGN(D570-E570)&gt;0,"BUY","SELL"),""),"")</f>
        <v/>
      </c>
      <c r="G571" s="11"/>
      <c r="H571" s="11">
        <f>(data!B571/data!B570)-1</f>
        <v>1.4981273408239737E-2</v>
      </c>
      <c r="I571" s="11">
        <f t="shared" si="168"/>
        <v>1.4981273408239737E-2</v>
      </c>
      <c r="J571" s="11">
        <f t="shared" si="169"/>
        <v>0</v>
      </c>
      <c r="K571" s="11">
        <f ca="1">IF(ROW(data!B571)&gt;rsi+1,100-100/(1+AVERAGE(OFFSET(I571,0,0,-rsi,1))/AVERAGE(OFFSET(J571,0,0,-rsi,1))),"")</f>
        <v>66.031687367887315</v>
      </c>
      <c r="L571" s="11"/>
      <c r="M571" s="11">
        <f t="shared" si="170"/>
        <v>1.0149812734082397</v>
      </c>
      <c r="N571" s="11">
        <f t="shared" ca="1" si="171"/>
        <v>1.1221532091097306</v>
      </c>
      <c r="S571" s="13" t="str">
        <f ca="1">pricein</f>
        <v/>
      </c>
      <c r="T571" s="13" t="str">
        <f ca="1">priceout</f>
        <v/>
      </c>
      <c r="U571" s="16" t="str">
        <f t="shared" ca="1" si="172"/>
        <v/>
      </c>
      <c r="V571" s="16" t="str">
        <f t="shared" ca="1" si="179"/>
        <v/>
      </c>
      <c r="W571" s="16" t="str">
        <f t="shared" ca="1" si="180"/>
        <v/>
      </c>
      <c r="X571" s="16">
        <f t="shared" ca="1" si="181"/>
        <v>0.82320858598329871</v>
      </c>
      <c r="Y571" s="16"/>
      <c r="Z571" s="13" t="str">
        <f ca="1">priceincross</f>
        <v/>
      </c>
      <c r="AA571" s="13" t="str">
        <f ca="1">priceoutcross</f>
        <v/>
      </c>
      <c r="AB571" s="13" t="str">
        <f t="shared" ca="1" si="173"/>
        <v/>
      </c>
      <c r="AC571" s="13" t="str">
        <f t="shared" ca="1" si="182"/>
        <v/>
      </c>
      <c r="AD571" s="13" t="str">
        <f t="shared" ca="1" si="183"/>
        <v/>
      </c>
      <c r="AE571" s="13">
        <f t="shared" ca="1" si="184"/>
        <v>0.90089715826225325</v>
      </c>
      <c r="AG571" s="32">
        <f ca="1">IF(ROW(data!B571)&gt;fib+1,MIN(OFFSET(data!B571,0,0,-fib,1)),"")</f>
        <v>4.41</v>
      </c>
      <c r="AH571" s="32">
        <f ca="1">IF(ROW(data!B571)&gt;fib+1,MAX(OFFSET(data!B571,0,0,-fib,1)),"")</f>
        <v>7.37</v>
      </c>
      <c r="AI571" s="32">
        <f t="shared" ca="1" si="174"/>
        <v>2.96</v>
      </c>
      <c r="AJ571" s="31">
        <f t="shared" ca="1" si="175"/>
        <v>5.1085599999999998</v>
      </c>
      <c r="AK571" s="31">
        <f t="shared" ca="1" si="176"/>
        <v>5.5407200000000003</v>
      </c>
      <c r="AL571" s="31">
        <f t="shared" ca="1" si="177"/>
        <v>5.8900000000000006</v>
      </c>
      <c r="AM571" s="31">
        <f t="shared" ca="1" si="178"/>
        <v>6.2392799999999999</v>
      </c>
      <c r="AO571" s="32">
        <f t="shared" ca="1" si="185"/>
        <v>0</v>
      </c>
      <c r="AP571" s="32">
        <f t="shared" ca="1" si="186"/>
        <v>0.21475895298823811</v>
      </c>
      <c r="AQ571" s="32">
        <f t="shared" ca="1" si="187"/>
        <v>0</v>
      </c>
      <c r="AR571" s="32">
        <f t="shared" ca="1" si="188"/>
        <v>0.11000461132423478</v>
      </c>
    </row>
    <row r="572" spans="1:44">
      <c r="A572" s="10">
        <v>37733</v>
      </c>
      <c r="B572" s="11">
        <f ca="1">IF(ROW(data!B572)&gt;singleSMA,AVERAGE(OFFSET(data!B572,0,0,-singleSMA,1)),"")</f>
        <v>5.9140999999999995</v>
      </c>
      <c r="C572" s="11" t="str">
        <f ca="1">IF(ROW(data!B570)&gt;singleSMA+2,IF(SIGN(data!B571-indicators!B571)&lt;&gt;SIGN(data!B570-indicators!B570),IF(SIGN(data!B571-indicators!B571)&gt;0,"BUY","SELL"),""),"")</f>
        <v/>
      </c>
      <c r="D572" s="11">
        <f ca="1">IF(ROW(data!B572)&gt;fastSMA,AVERAGE(OFFSET(data!B572,0,0,-fastSMA,1)),"")</f>
        <v>4.9414999999999996</v>
      </c>
      <c r="E572" s="11">
        <f ca="1">IF(ROW(data!B572)&gt;slowSMA,AVERAGE(OFFSET(data!B572,0,0,-slowSMA,1)),"")</f>
        <v>5.9140999999999995</v>
      </c>
      <c r="F572" s="11" t="str">
        <f ca="1">IF(ROW(data!B572)&gt;MAX(fastSMA,slowSMA)+2,IF(SIGN(D571-E571)&lt;&gt;SIGN(D570-E570),IF(SIGN(D571-E571)&gt;0,"BUY","SELL"),""),"")</f>
        <v/>
      </c>
      <c r="G572" s="11"/>
      <c r="H572" s="11">
        <f>(data!B572/data!B571)-1</f>
        <v>3.6900369003691758E-3</v>
      </c>
      <c r="I572" s="11">
        <f t="shared" si="168"/>
        <v>3.6900369003691758E-3</v>
      </c>
      <c r="J572" s="11">
        <f t="shared" si="169"/>
        <v>0</v>
      </c>
      <c r="K572" s="11">
        <f ca="1">IF(ROW(data!B572)&gt;rsi+1,100-100/(1+AVERAGE(OFFSET(I572,0,0,-rsi,1))/AVERAGE(OFFSET(J572,0,0,-rsi,1))),"")</f>
        <v>68.602586080788527</v>
      </c>
      <c r="L572" s="11"/>
      <c r="M572" s="11">
        <f t="shared" si="170"/>
        <v>1.0036900369003692</v>
      </c>
      <c r="N572" s="11">
        <f t="shared" ca="1" si="171"/>
        <v>1.1404612159329144</v>
      </c>
      <c r="S572" s="13" t="str">
        <f ca="1">pricein</f>
        <v/>
      </c>
      <c r="T572" s="13" t="str">
        <f ca="1">priceout</f>
        <v/>
      </c>
      <c r="U572" s="16" t="str">
        <f t="shared" ca="1" si="172"/>
        <v/>
      </c>
      <c r="V572" s="16" t="str">
        <f t="shared" ca="1" si="179"/>
        <v/>
      </c>
      <c r="W572" s="16" t="str">
        <f t="shared" ca="1" si="180"/>
        <v/>
      </c>
      <c r="X572" s="16">
        <f t="shared" ca="1" si="181"/>
        <v>0.82320858598329871</v>
      </c>
      <c r="Y572" s="16"/>
      <c r="Z572" s="13" t="str">
        <f ca="1">priceincross</f>
        <v/>
      </c>
      <c r="AA572" s="13" t="str">
        <f ca="1">priceoutcross</f>
        <v/>
      </c>
      <c r="AB572" s="13" t="str">
        <f t="shared" ca="1" si="173"/>
        <v/>
      </c>
      <c r="AC572" s="13" t="str">
        <f t="shared" ca="1" si="182"/>
        <v/>
      </c>
      <c r="AD572" s="13" t="str">
        <f t="shared" ca="1" si="183"/>
        <v/>
      </c>
      <c r="AE572" s="13">
        <f t="shared" ca="1" si="184"/>
        <v>0.90089715826225325</v>
      </c>
      <c r="AG572" s="32">
        <f ca="1">IF(ROW(data!B572)&gt;fib+1,MIN(OFFSET(data!B572,0,0,-fib,1)),"")</f>
        <v>4.41</v>
      </c>
      <c r="AH572" s="32">
        <f ca="1">IF(ROW(data!B572)&gt;fib+1,MAX(OFFSET(data!B572,0,0,-fib,1)),"")</f>
        <v>7.37</v>
      </c>
      <c r="AI572" s="32">
        <f t="shared" ca="1" si="174"/>
        <v>2.96</v>
      </c>
      <c r="AJ572" s="31">
        <f t="shared" ca="1" si="175"/>
        <v>5.1085599999999998</v>
      </c>
      <c r="AK572" s="31">
        <f t="shared" ca="1" si="176"/>
        <v>5.5407200000000003</v>
      </c>
      <c r="AL572" s="31">
        <f t="shared" ca="1" si="177"/>
        <v>5.8900000000000006</v>
      </c>
      <c r="AM572" s="31">
        <f t="shared" ca="1" si="178"/>
        <v>6.2392799999999999</v>
      </c>
      <c r="AO572" s="32">
        <f t="shared" ca="1" si="185"/>
        <v>0</v>
      </c>
      <c r="AP572" s="32">
        <f t="shared" ca="1" si="186"/>
        <v>0.21475895298823811</v>
      </c>
      <c r="AQ572" s="32">
        <f t="shared" ca="1" si="187"/>
        <v>0</v>
      </c>
      <c r="AR572" s="32">
        <f t="shared" ca="1" si="188"/>
        <v>0.11000461132423478</v>
      </c>
    </row>
    <row r="573" spans="1:44">
      <c r="A573" s="10">
        <v>37734</v>
      </c>
      <c r="B573" s="11">
        <f ca="1">IF(ROW(data!B573)&gt;singleSMA,AVERAGE(OFFSET(data!B573,0,0,-singleSMA,1)),"")</f>
        <v>5.8987999999999996</v>
      </c>
      <c r="C573" s="11" t="str">
        <f ca="1">IF(ROW(data!B571)&gt;singleSMA+2,IF(SIGN(data!B572-indicators!B572)&lt;&gt;SIGN(data!B571-indicators!B571),IF(SIGN(data!B572-indicators!B572)&gt;0,"BUY","SELL"),""),"")</f>
        <v/>
      </c>
      <c r="D573" s="11">
        <f ca="1">IF(ROW(data!B573)&gt;fastSMA,AVERAGE(OFFSET(data!B573,0,0,-fastSMA,1)),"")</f>
        <v>4.9790000000000001</v>
      </c>
      <c r="E573" s="11">
        <f ca="1">IF(ROW(data!B573)&gt;slowSMA,AVERAGE(OFFSET(data!B573,0,0,-slowSMA,1)),"")</f>
        <v>5.8987999999999996</v>
      </c>
      <c r="F573" s="11" t="str">
        <f ca="1">IF(ROW(data!B573)&gt;MAX(fastSMA,slowSMA)+2,IF(SIGN(D572-E572)&lt;&gt;SIGN(D571-E571),IF(SIGN(D572-E572)&gt;0,"BUY","SELL"),""),"")</f>
        <v/>
      </c>
      <c r="G573" s="11"/>
      <c r="H573" s="11">
        <f>(data!B573/data!B572)-1</f>
        <v>4.0441176470588092E-2</v>
      </c>
      <c r="I573" s="11">
        <f t="shared" si="168"/>
        <v>4.0441176470588092E-2</v>
      </c>
      <c r="J573" s="11">
        <f t="shared" si="169"/>
        <v>0</v>
      </c>
      <c r="K573" s="11">
        <f ca="1">IF(ROW(data!B573)&gt;rsi+1,100-100/(1+AVERAGE(OFFSET(I573,0,0,-rsi,1))/AVERAGE(OFFSET(J573,0,0,-rsi,1))),"")</f>
        <v>69.521630363421835</v>
      </c>
      <c r="L573" s="11"/>
      <c r="M573" s="11">
        <f t="shared" si="170"/>
        <v>1.0404411764705881</v>
      </c>
      <c r="N573" s="11">
        <f t="shared" ca="1" si="171"/>
        <v>1.1527494908350304</v>
      </c>
      <c r="S573" s="13" t="str">
        <f ca="1">pricein</f>
        <v/>
      </c>
      <c r="T573" s="13" t="str">
        <f ca="1">priceout</f>
        <v/>
      </c>
      <c r="U573" s="16" t="str">
        <f t="shared" ca="1" si="172"/>
        <v/>
      </c>
      <c r="V573" s="16" t="str">
        <f t="shared" ca="1" si="179"/>
        <v/>
      </c>
      <c r="W573" s="16" t="str">
        <f t="shared" ca="1" si="180"/>
        <v/>
      </c>
      <c r="X573" s="16">
        <f t="shared" ca="1" si="181"/>
        <v>0.82320858598329871</v>
      </c>
      <c r="Y573" s="16"/>
      <c r="Z573" s="13" t="str">
        <f ca="1">priceincross</f>
        <v/>
      </c>
      <c r="AA573" s="13" t="str">
        <f ca="1">priceoutcross</f>
        <v/>
      </c>
      <c r="AB573" s="13" t="str">
        <f t="shared" ca="1" si="173"/>
        <v/>
      </c>
      <c r="AC573" s="13" t="str">
        <f t="shared" ca="1" si="182"/>
        <v/>
      </c>
      <c r="AD573" s="13" t="str">
        <f t="shared" ca="1" si="183"/>
        <v/>
      </c>
      <c r="AE573" s="13">
        <f t="shared" ca="1" si="184"/>
        <v>0.90089715826225325</v>
      </c>
      <c r="AG573" s="32">
        <f ca="1">IF(ROW(data!B573)&gt;fib+1,MIN(OFFSET(data!B573,0,0,-fib,1)),"")</f>
        <v>4.41</v>
      </c>
      <c r="AH573" s="32">
        <f ca="1">IF(ROW(data!B573)&gt;fib+1,MAX(OFFSET(data!B573,0,0,-fib,1)),"")</f>
        <v>7.37</v>
      </c>
      <c r="AI573" s="32">
        <f t="shared" ca="1" si="174"/>
        <v>2.96</v>
      </c>
      <c r="AJ573" s="31">
        <f t="shared" ca="1" si="175"/>
        <v>5.1085599999999998</v>
      </c>
      <c r="AK573" s="31">
        <f t="shared" ca="1" si="176"/>
        <v>5.5407200000000003</v>
      </c>
      <c r="AL573" s="31">
        <f t="shared" ca="1" si="177"/>
        <v>5.8900000000000006</v>
      </c>
      <c r="AM573" s="31">
        <f t="shared" ca="1" si="178"/>
        <v>6.2392799999999999</v>
      </c>
      <c r="AO573" s="32">
        <f t="shared" ca="1" si="185"/>
        <v>0</v>
      </c>
      <c r="AP573" s="32">
        <f t="shared" ca="1" si="186"/>
        <v>0.21475895298823811</v>
      </c>
      <c r="AQ573" s="32">
        <f t="shared" ca="1" si="187"/>
        <v>0</v>
      </c>
      <c r="AR573" s="32">
        <f t="shared" ca="1" si="188"/>
        <v>0.11000461132423478</v>
      </c>
    </row>
    <row r="574" spans="1:44">
      <c r="A574" s="10">
        <v>37735</v>
      </c>
      <c r="B574" s="11">
        <f ca="1">IF(ROW(data!B574)&gt;singleSMA,AVERAGE(OFFSET(data!B574,0,0,-singleSMA,1)),"")</f>
        <v>5.882200000000001</v>
      </c>
      <c r="C574" s="11" t="str">
        <f ca="1">IF(ROW(data!B572)&gt;singleSMA+2,IF(SIGN(data!B573-indicators!B573)&lt;&gt;SIGN(data!B572-indicators!B572),IF(SIGN(data!B573-indicators!B573)&gt;0,"BUY","SELL"),""),"")</f>
        <v/>
      </c>
      <c r="D574" s="11">
        <f ca="1">IF(ROW(data!B574)&gt;fastSMA,AVERAGE(OFFSET(data!B574,0,0,-fastSMA,1)),"")</f>
        <v>5.0229999999999988</v>
      </c>
      <c r="E574" s="11">
        <f ca="1">IF(ROW(data!B574)&gt;slowSMA,AVERAGE(OFFSET(data!B574,0,0,-slowSMA,1)),"")</f>
        <v>5.882200000000001</v>
      </c>
      <c r="F574" s="11" t="str">
        <f ca="1">IF(ROW(data!B574)&gt;MAX(fastSMA,slowSMA)+2,IF(SIGN(D573-E573)&lt;&gt;SIGN(D572-E572),IF(SIGN(D573-E573)&gt;0,"BUY","SELL"),""),"")</f>
        <v/>
      </c>
      <c r="G574" s="11"/>
      <c r="H574" s="11">
        <f>(data!B574/data!B573)-1</f>
        <v>8.8339222614841617E-3</v>
      </c>
      <c r="I574" s="11">
        <f t="shared" si="168"/>
        <v>8.8339222614841617E-3</v>
      </c>
      <c r="J574" s="11">
        <f t="shared" si="169"/>
        <v>0</v>
      </c>
      <c r="K574" s="11">
        <f ca="1">IF(ROW(data!B574)&gt;rsi+1,100-100/(1+AVERAGE(OFFSET(I574,0,0,-rsi,1))/AVERAGE(OFFSET(J574,0,0,-rsi,1))),"")</f>
        <v>73.296009922336793</v>
      </c>
      <c r="L574" s="11"/>
      <c r="M574" s="11">
        <f t="shared" si="170"/>
        <v>1.0088339222614842</v>
      </c>
      <c r="N574" s="11">
        <f t="shared" ca="1" si="171"/>
        <v>1.1821946169772257</v>
      </c>
      <c r="S574" s="13" t="str">
        <f ca="1">pricein</f>
        <v/>
      </c>
      <c r="T574" s="13" t="str">
        <f ca="1">priceout</f>
        <v/>
      </c>
      <c r="U574" s="16" t="str">
        <f t="shared" ca="1" si="172"/>
        <v/>
      </c>
      <c r="V574" s="16" t="str">
        <f t="shared" ca="1" si="179"/>
        <v/>
      </c>
      <c r="W574" s="16" t="str">
        <f t="shared" ca="1" si="180"/>
        <v/>
      </c>
      <c r="X574" s="16">
        <f t="shared" ca="1" si="181"/>
        <v>0.82320858598329871</v>
      </c>
      <c r="Y574" s="16"/>
      <c r="Z574" s="13" t="str">
        <f ca="1">priceincross</f>
        <v/>
      </c>
      <c r="AA574" s="13" t="str">
        <f ca="1">priceoutcross</f>
        <v/>
      </c>
      <c r="AB574" s="13" t="str">
        <f t="shared" ca="1" si="173"/>
        <v/>
      </c>
      <c r="AC574" s="13" t="str">
        <f t="shared" ca="1" si="182"/>
        <v/>
      </c>
      <c r="AD574" s="13" t="str">
        <f t="shared" ca="1" si="183"/>
        <v/>
      </c>
      <c r="AE574" s="13">
        <f t="shared" ca="1" si="184"/>
        <v>0.90089715826225325</v>
      </c>
      <c r="AG574" s="32">
        <f ca="1">IF(ROW(data!B574)&gt;fib+1,MIN(OFFSET(data!B574,0,0,-fib,1)),"")</f>
        <v>4.41</v>
      </c>
      <c r="AH574" s="32">
        <f ca="1">IF(ROW(data!B574)&gt;fib+1,MAX(OFFSET(data!B574,0,0,-fib,1)),"")</f>
        <v>7.29</v>
      </c>
      <c r="AI574" s="32">
        <f t="shared" ca="1" si="174"/>
        <v>2.88</v>
      </c>
      <c r="AJ574" s="31">
        <f t="shared" ca="1" si="175"/>
        <v>5.0896800000000004</v>
      </c>
      <c r="AK574" s="31">
        <f t="shared" ca="1" si="176"/>
        <v>5.5101599999999999</v>
      </c>
      <c r="AL574" s="31">
        <f t="shared" ca="1" si="177"/>
        <v>5.85</v>
      </c>
      <c r="AM574" s="31">
        <f t="shared" ca="1" si="178"/>
        <v>6.1898400000000002</v>
      </c>
      <c r="AO574" s="32">
        <f t="shared" ca="1" si="185"/>
        <v>0</v>
      </c>
      <c r="AP574" s="32">
        <f t="shared" ca="1" si="186"/>
        <v>0.21475895298823811</v>
      </c>
      <c r="AQ574" s="32">
        <f t="shared" ca="1" si="187"/>
        <v>0</v>
      </c>
      <c r="AR574" s="32">
        <f t="shared" ca="1" si="188"/>
        <v>0.11000461132423478</v>
      </c>
    </row>
    <row r="575" spans="1:44">
      <c r="A575" s="10">
        <v>37740</v>
      </c>
      <c r="B575" s="11">
        <f ca="1">IF(ROW(data!B575)&gt;singleSMA,AVERAGE(OFFSET(data!B575,0,0,-singleSMA,1)),"")</f>
        <v>5.8690000000000007</v>
      </c>
      <c r="C575" s="11" t="str">
        <f ca="1">IF(ROW(data!B573)&gt;singleSMA+2,IF(SIGN(data!B574-indicators!B574)&lt;&gt;SIGN(data!B573-indicators!B573),IF(SIGN(data!B574-indicators!B574)&gt;0,"BUY","SELL"),""),"")</f>
        <v/>
      </c>
      <c r="D575" s="11">
        <f ca="1">IF(ROW(data!B575)&gt;fastSMA,AVERAGE(OFFSET(data!B575,0,0,-fastSMA,1)),"")</f>
        <v>5.0815000000000001</v>
      </c>
      <c r="E575" s="11">
        <f ca="1">IF(ROW(data!B575)&gt;slowSMA,AVERAGE(OFFSET(data!B575,0,0,-slowSMA,1)),"")</f>
        <v>5.8690000000000007</v>
      </c>
      <c r="F575" s="11" t="str">
        <f ca="1">IF(ROW(data!B575)&gt;MAX(fastSMA,slowSMA)+2,IF(SIGN(D574-E574)&lt;&gt;SIGN(D573-E573),IF(SIGN(D574-E574)&gt;0,"BUY","SELL"),""),"")</f>
        <v/>
      </c>
      <c r="G575" s="11"/>
      <c r="H575" s="11">
        <f>(data!B575/data!B574)-1</f>
        <v>4.5534150612959623E-2</v>
      </c>
      <c r="I575" s="11">
        <f t="shared" si="168"/>
        <v>4.5534150612959623E-2</v>
      </c>
      <c r="J575" s="11">
        <f t="shared" si="169"/>
        <v>0</v>
      </c>
      <c r="K575" s="11">
        <f ca="1">IF(ROW(data!B575)&gt;rsi+1,100-100/(1+AVERAGE(OFFSET(I575,0,0,-rsi,1))/AVERAGE(OFFSET(J575,0,0,-rsi,1))),"")</f>
        <v>77.364470817079521</v>
      </c>
      <c r="L575" s="11"/>
      <c r="M575" s="11">
        <f t="shared" si="170"/>
        <v>1.0455341506129596</v>
      </c>
      <c r="N575" s="11">
        <f t="shared" ca="1" si="171"/>
        <v>1.2437499999999999</v>
      </c>
      <c r="S575" s="13" t="str">
        <f ca="1">pricein</f>
        <v/>
      </c>
      <c r="T575" s="13" t="str">
        <f ca="1">priceout</f>
        <v/>
      </c>
      <c r="U575" s="16" t="str">
        <f t="shared" ca="1" si="172"/>
        <v/>
      </c>
      <c r="V575" s="16" t="str">
        <f t="shared" ca="1" si="179"/>
        <v/>
      </c>
      <c r="W575" s="16" t="str">
        <f t="shared" ca="1" si="180"/>
        <v/>
      </c>
      <c r="X575" s="16">
        <f t="shared" ca="1" si="181"/>
        <v>0.82320858598329871</v>
      </c>
      <c r="Y575" s="16"/>
      <c r="Z575" s="13" t="str">
        <f ca="1">priceincross</f>
        <v/>
      </c>
      <c r="AA575" s="13" t="str">
        <f ca="1">priceoutcross</f>
        <v/>
      </c>
      <c r="AB575" s="13" t="str">
        <f t="shared" ca="1" si="173"/>
        <v/>
      </c>
      <c r="AC575" s="13" t="str">
        <f t="shared" ca="1" si="182"/>
        <v/>
      </c>
      <c r="AD575" s="13" t="str">
        <f t="shared" ca="1" si="183"/>
        <v/>
      </c>
      <c r="AE575" s="13">
        <f t="shared" ca="1" si="184"/>
        <v>0.90089715826225325</v>
      </c>
      <c r="AG575" s="32">
        <f ca="1">IF(ROW(data!B575)&gt;fib+1,MIN(OFFSET(data!B575,0,0,-fib,1)),"")</f>
        <v>4.41</v>
      </c>
      <c r="AH575" s="32">
        <f ca="1">IF(ROW(data!B575)&gt;fib+1,MAX(OFFSET(data!B575,0,0,-fib,1)),"")</f>
        <v>7.15</v>
      </c>
      <c r="AI575" s="32">
        <f t="shared" ca="1" si="174"/>
        <v>2.74</v>
      </c>
      <c r="AJ575" s="31">
        <f t="shared" ca="1" si="175"/>
        <v>5.0566399999999998</v>
      </c>
      <c r="AK575" s="31">
        <f t="shared" ca="1" si="176"/>
        <v>5.4566800000000004</v>
      </c>
      <c r="AL575" s="31">
        <f t="shared" ca="1" si="177"/>
        <v>5.78</v>
      </c>
      <c r="AM575" s="31">
        <f t="shared" ca="1" si="178"/>
        <v>6.1033200000000001</v>
      </c>
      <c r="AO575" s="32">
        <f t="shared" ca="1" si="185"/>
        <v>0</v>
      </c>
      <c r="AP575" s="32">
        <f t="shared" ca="1" si="186"/>
        <v>0.21475895298823811</v>
      </c>
      <c r="AQ575" s="32">
        <f t="shared" ca="1" si="187"/>
        <v>0</v>
      </c>
      <c r="AR575" s="32">
        <f t="shared" ca="1" si="188"/>
        <v>0.11000461132423478</v>
      </c>
    </row>
    <row r="576" spans="1:44">
      <c r="A576" s="10">
        <v>37741</v>
      </c>
      <c r="B576" s="11">
        <f ca="1">IF(ROW(data!B576)&gt;singleSMA,AVERAGE(OFFSET(data!B576,0,0,-singleSMA,1)),"")</f>
        <v>5.8592999999999993</v>
      </c>
      <c r="C576" s="11" t="str">
        <f ca="1">IF(ROW(data!B574)&gt;singleSMA+2,IF(SIGN(data!B575-indicators!B575)&lt;&gt;SIGN(data!B574-indicators!B574),IF(SIGN(data!B575-indicators!B575)&gt;0,"BUY","SELL"),""),"")</f>
        <v>BUY</v>
      </c>
      <c r="D576" s="11">
        <f ca="1">IF(ROW(data!B576)&gt;fastSMA,AVERAGE(OFFSET(data!B576,0,0,-fastSMA,1)),"")</f>
        <v>5.152499999999999</v>
      </c>
      <c r="E576" s="11">
        <f ca="1">IF(ROW(data!B576)&gt;slowSMA,AVERAGE(OFFSET(data!B576,0,0,-slowSMA,1)),"")</f>
        <v>5.8592999999999993</v>
      </c>
      <c r="F576" s="11" t="str">
        <f ca="1">IF(ROW(data!B576)&gt;MAX(fastSMA,slowSMA)+2,IF(SIGN(D575-E575)&lt;&gt;SIGN(D574-E574),IF(SIGN(D575-E575)&gt;0,"BUY","SELL"),""),"")</f>
        <v/>
      </c>
      <c r="G576" s="11"/>
      <c r="H576" s="11">
        <f>(data!B576/data!B575)-1</f>
        <v>3.5175879396984966E-2</v>
      </c>
      <c r="I576" s="11">
        <f t="shared" si="168"/>
        <v>3.5175879396984966E-2</v>
      </c>
      <c r="J576" s="11">
        <f t="shared" si="169"/>
        <v>0</v>
      </c>
      <c r="K576" s="11">
        <f ca="1">IF(ROW(data!B576)&gt;rsi+1,100-100/(1+AVERAGE(OFFSET(I576,0,0,-rsi,1))/AVERAGE(OFFSET(J576,0,0,-rsi,1))),"")</f>
        <v>80.657181178637046</v>
      </c>
      <c r="L576" s="11"/>
      <c r="M576" s="11">
        <f t="shared" si="170"/>
        <v>1.035175879396985</v>
      </c>
      <c r="N576" s="11">
        <f t="shared" ca="1" si="171"/>
        <v>1.2983193277310918</v>
      </c>
      <c r="S576" s="13">
        <f ca="1">pricein</f>
        <v>6.18</v>
      </c>
      <c r="T576" s="13" t="str">
        <f ca="1">priceout</f>
        <v/>
      </c>
      <c r="U576" s="16">
        <f t="shared" ca="1" si="172"/>
        <v>10.97</v>
      </c>
      <c r="V576" s="16">
        <f t="shared" ca="1" si="179"/>
        <v>1.7750809061488675</v>
      </c>
      <c r="W576" s="16">
        <f t="shared" ca="1" si="180"/>
        <v>0.77508090614886749</v>
      </c>
      <c r="X576" s="16">
        <f t="shared" ca="1" si="181"/>
        <v>1.4612618427567619</v>
      </c>
      <c r="Y576" s="16"/>
      <c r="Z576" s="13" t="str">
        <f ca="1">priceincross</f>
        <v/>
      </c>
      <c r="AA576" s="13" t="str">
        <f ca="1">priceoutcross</f>
        <v/>
      </c>
      <c r="AB576" s="13" t="str">
        <f t="shared" ca="1" si="173"/>
        <v/>
      </c>
      <c r="AC576" s="13" t="str">
        <f t="shared" ca="1" si="182"/>
        <v/>
      </c>
      <c r="AD576" s="13" t="str">
        <f t="shared" ca="1" si="183"/>
        <v/>
      </c>
      <c r="AE576" s="13">
        <f t="shared" ca="1" si="184"/>
        <v>0.90089715826225325</v>
      </c>
      <c r="AG576" s="32">
        <f ca="1">IF(ROW(data!B576)&gt;fib+1,MIN(OFFSET(data!B576,0,0,-fib,1)),"")</f>
        <v>4.41</v>
      </c>
      <c r="AH576" s="32">
        <f ca="1">IF(ROW(data!B576)&gt;fib+1,MAX(OFFSET(data!B576,0,0,-fib,1)),"")</f>
        <v>7.11</v>
      </c>
      <c r="AI576" s="32">
        <f t="shared" ca="1" si="174"/>
        <v>2.7</v>
      </c>
      <c r="AJ576" s="31">
        <f t="shared" ca="1" si="175"/>
        <v>5.0472000000000001</v>
      </c>
      <c r="AK576" s="31">
        <f t="shared" ca="1" si="176"/>
        <v>5.4413999999999998</v>
      </c>
      <c r="AL576" s="31">
        <f t="shared" ca="1" si="177"/>
        <v>5.76</v>
      </c>
      <c r="AM576" s="31">
        <f t="shared" ca="1" si="178"/>
        <v>6.0785999999999998</v>
      </c>
      <c r="AO576" s="32">
        <f t="shared" ca="1" si="185"/>
        <v>0.46126184275676185</v>
      </c>
      <c r="AP576" s="32">
        <f t="shared" ca="1" si="186"/>
        <v>0</v>
      </c>
      <c r="AQ576" s="32">
        <f t="shared" ca="1" si="187"/>
        <v>0</v>
      </c>
      <c r="AR576" s="32">
        <f t="shared" ca="1" si="188"/>
        <v>0.11000461132423478</v>
      </c>
    </row>
    <row r="577" spans="1:44">
      <c r="A577" s="10">
        <v>37743</v>
      </c>
      <c r="B577" s="11">
        <f ca="1">IF(ROW(data!B577)&gt;singleSMA,AVERAGE(OFFSET(data!B577,0,0,-singleSMA,1)),"")</f>
        <v>5.854099999999999</v>
      </c>
      <c r="C577" s="11" t="str">
        <f ca="1">IF(ROW(data!B575)&gt;singleSMA+2,IF(SIGN(data!B576-indicators!B576)&lt;&gt;SIGN(data!B575-indicators!B575),IF(SIGN(data!B576-indicators!B576)&gt;0,"BUY","SELL"),""),"")</f>
        <v/>
      </c>
      <c r="D577" s="11">
        <f ca="1">IF(ROW(data!B577)&gt;fastSMA,AVERAGE(OFFSET(data!B577,0,0,-fastSMA,1)),"")</f>
        <v>5.2479999999999993</v>
      </c>
      <c r="E577" s="11">
        <f ca="1">IF(ROW(data!B577)&gt;slowSMA,AVERAGE(OFFSET(data!B577,0,0,-slowSMA,1)),"")</f>
        <v>5.854099999999999</v>
      </c>
      <c r="F577" s="11" t="str">
        <f ca="1">IF(ROW(data!B577)&gt;MAX(fastSMA,slowSMA)+2,IF(SIGN(D576-E576)&lt;&gt;SIGN(D575-E575),IF(SIGN(D576-E576)&gt;0,"BUY","SELL"),""),"")</f>
        <v/>
      </c>
      <c r="G577" s="11"/>
      <c r="H577" s="11">
        <f>(data!B577/data!B576)-1</f>
        <v>5.9870550161812419E-2</v>
      </c>
      <c r="I577" s="11">
        <f t="shared" si="168"/>
        <v>5.9870550161812419E-2</v>
      </c>
      <c r="J577" s="11">
        <f t="shared" si="169"/>
        <v>0</v>
      </c>
      <c r="K577" s="11">
        <f ca="1">IF(ROW(data!B577)&gt;rsi+1,100-100/(1+AVERAGE(OFFSET(I577,0,0,-rsi,1))/AVERAGE(OFFSET(J577,0,0,-rsi,1))),"")</f>
        <v>87.414809027699476</v>
      </c>
      <c r="L577" s="11"/>
      <c r="M577" s="11">
        <f t="shared" si="170"/>
        <v>1.0598705501618124</v>
      </c>
      <c r="N577" s="11">
        <f t="shared" ca="1" si="171"/>
        <v>1.4116379310344829</v>
      </c>
      <c r="S577" s="13" t="str">
        <f ca="1">pricein</f>
        <v/>
      </c>
      <c r="T577" s="13" t="str">
        <f ca="1">priceout</f>
        <v/>
      </c>
      <c r="U577" s="16" t="str">
        <f t="shared" ca="1" si="172"/>
        <v/>
      </c>
      <c r="V577" s="16" t="str">
        <f t="shared" ca="1" si="179"/>
        <v/>
      </c>
      <c r="W577" s="16" t="str">
        <f t="shared" ca="1" si="180"/>
        <v/>
      </c>
      <c r="X577" s="16">
        <f t="shared" ca="1" si="181"/>
        <v>1.4612618427567619</v>
      </c>
      <c r="Y577" s="16"/>
      <c r="Z577" s="13" t="str">
        <f ca="1">priceincross</f>
        <v/>
      </c>
      <c r="AA577" s="13" t="str">
        <f ca="1">priceoutcross</f>
        <v/>
      </c>
      <c r="AB577" s="13" t="str">
        <f t="shared" ca="1" si="173"/>
        <v/>
      </c>
      <c r="AC577" s="13" t="str">
        <f t="shared" ca="1" si="182"/>
        <v/>
      </c>
      <c r="AD577" s="13" t="str">
        <f t="shared" ca="1" si="183"/>
        <v/>
      </c>
      <c r="AE577" s="13">
        <f t="shared" ca="1" si="184"/>
        <v>0.90089715826225325</v>
      </c>
      <c r="AG577" s="32">
        <f ca="1">IF(ROW(data!B577)&gt;fib+1,MIN(OFFSET(data!B577,0,0,-fib,1)),"")</f>
        <v>4.41</v>
      </c>
      <c r="AH577" s="32">
        <f ca="1">IF(ROW(data!B577)&gt;fib+1,MAX(OFFSET(data!B577,0,0,-fib,1)),"")</f>
        <v>7.11</v>
      </c>
      <c r="AI577" s="32">
        <f t="shared" ca="1" si="174"/>
        <v>2.7</v>
      </c>
      <c r="AJ577" s="31">
        <f t="shared" ca="1" si="175"/>
        <v>5.0472000000000001</v>
      </c>
      <c r="AK577" s="31">
        <f t="shared" ca="1" si="176"/>
        <v>5.4413999999999998</v>
      </c>
      <c r="AL577" s="31">
        <f t="shared" ca="1" si="177"/>
        <v>5.76</v>
      </c>
      <c r="AM577" s="31">
        <f t="shared" ca="1" si="178"/>
        <v>6.0785999999999998</v>
      </c>
      <c r="AO577" s="32">
        <f t="shared" ca="1" si="185"/>
        <v>0.46126184275676185</v>
      </c>
      <c r="AP577" s="32">
        <f t="shared" ca="1" si="186"/>
        <v>0</v>
      </c>
      <c r="AQ577" s="32">
        <f t="shared" ca="1" si="187"/>
        <v>0</v>
      </c>
      <c r="AR577" s="32">
        <f t="shared" ca="1" si="188"/>
        <v>0.11000461132423478</v>
      </c>
    </row>
    <row r="578" spans="1:44">
      <c r="A578" s="10">
        <v>37746</v>
      </c>
      <c r="B578" s="11">
        <f ca="1">IF(ROW(data!B578)&gt;singleSMA,AVERAGE(OFFSET(data!B578,0,0,-singleSMA,1)),"")</f>
        <v>5.8540999999999999</v>
      </c>
      <c r="C578" s="11" t="str">
        <f ca="1">IF(ROW(data!B576)&gt;singleSMA+2,IF(SIGN(data!B577-indicators!B577)&lt;&gt;SIGN(data!B576-indicators!B576),IF(SIGN(data!B577-indicators!B577)&gt;0,"BUY","SELL"),""),"")</f>
        <v/>
      </c>
      <c r="D578" s="11">
        <f ca="1">IF(ROW(data!B578)&gt;fastSMA,AVERAGE(OFFSET(data!B578,0,0,-fastSMA,1)),"")</f>
        <v>5.3714999999999993</v>
      </c>
      <c r="E578" s="11">
        <f ca="1">IF(ROW(data!B578)&gt;slowSMA,AVERAGE(OFFSET(data!B578,0,0,-slowSMA,1)),"")</f>
        <v>5.8540999999999999</v>
      </c>
      <c r="F578" s="11" t="str">
        <f ca="1">IF(ROW(data!B578)&gt;MAX(fastSMA,slowSMA)+2,IF(SIGN(D577-E577)&lt;&gt;SIGN(D576-E576),IF(SIGN(D577-E577)&gt;0,"BUY","SELL"),""),"")</f>
        <v/>
      </c>
      <c r="G578" s="11"/>
      <c r="H578" s="11">
        <f>(data!B578/data!B577)-1</f>
        <v>5.3435114503816772E-2</v>
      </c>
      <c r="I578" s="11">
        <f t="shared" si="168"/>
        <v>5.3435114503816772E-2</v>
      </c>
      <c r="J578" s="11">
        <f t="shared" si="169"/>
        <v>0</v>
      </c>
      <c r="K578" s="11">
        <f ca="1">IF(ROW(data!B578)&gt;rsi+1,100-100/(1+AVERAGE(OFFSET(I578,0,0,-rsi,1))/AVERAGE(OFFSET(J578,0,0,-rsi,1))),"")</f>
        <v>97.049063887182882</v>
      </c>
      <c r="L578" s="11"/>
      <c r="M578" s="11">
        <f t="shared" si="170"/>
        <v>1.0534351145038168</v>
      </c>
      <c r="N578" s="11">
        <f t="shared" ca="1" si="171"/>
        <v>1.5575620767494356</v>
      </c>
      <c r="S578" s="13" t="str">
        <f ca="1">pricein</f>
        <v/>
      </c>
      <c r="T578" s="13" t="str">
        <f ca="1">priceout</f>
        <v/>
      </c>
      <c r="U578" s="16" t="str">
        <f t="shared" ca="1" si="172"/>
        <v/>
      </c>
      <c r="V578" s="16" t="str">
        <f t="shared" ca="1" si="179"/>
        <v/>
      </c>
      <c r="W578" s="16" t="str">
        <f t="shared" ca="1" si="180"/>
        <v/>
      </c>
      <c r="X578" s="16">
        <f t="shared" ca="1" si="181"/>
        <v>1.4612618427567619</v>
      </c>
      <c r="Y578" s="16"/>
      <c r="Z578" s="13" t="str">
        <f ca="1">priceincross</f>
        <v/>
      </c>
      <c r="AA578" s="13" t="str">
        <f ca="1">priceoutcross</f>
        <v/>
      </c>
      <c r="AB578" s="13" t="str">
        <f t="shared" ca="1" si="173"/>
        <v/>
      </c>
      <c r="AC578" s="13" t="str">
        <f t="shared" ca="1" si="182"/>
        <v/>
      </c>
      <c r="AD578" s="13" t="str">
        <f t="shared" ca="1" si="183"/>
        <v/>
      </c>
      <c r="AE578" s="13">
        <f t="shared" ca="1" si="184"/>
        <v>0.90089715826225325</v>
      </c>
      <c r="AG578" s="32">
        <f ca="1">IF(ROW(data!B578)&gt;fib+1,MIN(OFFSET(data!B578,0,0,-fib,1)),"")</f>
        <v>4.41</v>
      </c>
      <c r="AH578" s="32">
        <f ca="1">IF(ROW(data!B578)&gt;fib+1,MAX(OFFSET(data!B578,0,0,-fib,1)),"")</f>
        <v>7.11</v>
      </c>
      <c r="AI578" s="32">
        <f t="shared" ca="1" si="174"/>
        <v>2.7</v>
      </c>
      <c r="AJ578" s="31">
        <f t="shared" ca="1" si="175"/>
        <v>5.0472000000000001</v>
      </c>
      <c r="AK578" s="31">
        <f t="shared" ca="1" si="176"/>
        <v>5.4413999999999998</v>
      </c>
      <c r="AL578" s="31">
        <f t="shared" ca="1" si="177"/>
        <v>5.76</v>
      </c>
      <c r="AM578" s="31">
        <f t="shared" ca="1" si="178"/>
        <v>6.0785999999999998</v>
      </c>
      <c r="AO578" s="32">
        <f t="shared" ca="1" si="185"/>
        <v>0.46126184275676185</v>
      </c>
      <c r="AP578" s="32">
        <f t="shared" ca="1" si="186"/>
        <v>0</v>
      </c>
      <c r="AQ578" s="32">
        <f t="shared" ca="1" si="187"/>
        <v>0</v>
      </c>
      <c r="AR578" s="32">
        <f t="shared" ca="1" si="188"/>
        <v>0.11000461132423478</v>
      </c>
    </row>
    <row r="579" spans="1:44">
      <c r="A579" s="10">
        <v>37747</v>
      </c>
      <c r="B579" s="11">
        <f ca="1">IF(ROW(data!B579)&gt;singleSMA,AVERAGE(OFFSET(data!B579,0,0,-singleSMA,1)),"")</f>
        <v>5.8513999999999999</v>
      </c>
      <c r="C579" s="11" t="str">
        <f ca="1">IF(ROW(data!B577)&gt;singleSMA+2,IF(SIGN(data!B578-indicators!B578)&lt;&gt;SIGN(data!B577-indicators!B577),IF(SIGN(data!B578-indicators!B578)&gt;0,"BUY","SELL"),""),"")</f>
        <v/>
      </c>
      <c r="D579" s="11">
        <f ca="1">IF(ROW(data!B579)&gt;fastSMA,AVERAGE(OFFSET(data!B579,0,0,-fastSMA,1)),"")</f>
        <v>5.4930000000000003</v>
      </c>
      <c r="E579" s="11">
        <f ca="1">IF(ROW(data!B579)&gt;slowSMA,AVERAGE(OFFSET(data!B579,0,0,-slowSMA,1)),"")</f>
        <v>5.8513999999999999</v>
      </c>
      <c r="F579" s="11" t="str">
        <f ca="1">IF(ROW(data!B579)&gt;MAX(fastSMA,slowSMA)+2,IF(SIGN(D578-E578)&lt;&gt;SIGN(D577-E577),IF(SIGN(D578-E578)&gt;0,"BUY","SELL"),""),"")</f>
        <v/>
      </c>
      <c r="G579" s="11"/>
      <c r="H579" s="11">
        <f>(data!B579/data!B578)-1</f>
        <v>-8.6956521739131043E-3</v>
      </c>
      <c r="I579" s="11">
        <f t="shared" ref="I579:I642" si="189">IF(H579&gt;0,H579,0)</f>
        <v>0</v>
      </c>
      <c r="J579" s="11">
        <f t="shared" ref="J579:J642" si="190">IF(H579&lt;0,-H579,0)</f>
        <v>8.6956521739131043E-3</v>
      </c>
      <c r="K579" s="11">
        <f ca="1">IF(ROW(data!B579)&gt;rsi+1,100-100/(1+AVERAGE(OFFSET(I579,0,0,-rsi,1))/AVERAGE(OFFSET(J579,0,0,-rsi,1))),"")</f>
        <v>96.211805669461015</v>
      </c>
      <c r="L579" s="11"/>
      <c r="M579" s="11">
        <f t="shared" ref="M579:M642" si="191">1+H579</f>
        <v>0.9913043478260869</v>
      </c>
      <c r="N579" s="11">
        <f t="shared" ref="N579:N642" ca="1" si="192">IF(ROW(M579)&gt;priceindex+1,PRODUCT(OFFSET(M579,0,0,-priceindex,1)),"")</f>
        <v>1.5510204081632653</v>
      </c>
      <c r="S579" s="13" t="str">
        <f ca="1">pricein</f>
        <v/>
      </c>
      <c r="T579" s="13" t="str">
        <f ca="1">priceout</f>
        <v/>
      </c>
      <c r="U579" s="16" t="str">
        <f t="shared" ref="U579:U642" ca="1" si="193">IF(S579&lt;&gt;"",OFFSET(C579,MATCH("SELL",C580:C5577,0),17),"")</f>
        <v/>
      </c>
      <c r="V579" s="16" t="str">
        <f t="shared" ca="1" si="179"/>
        <v/>
      </c>
      <c r="W579" s="16" t="str">
        <f t="shared" ca="1" si="180"/>
        <v/>
      </c>
      <c r="X579" s="16">
        <f t="shared" ca="1" si="181"/>
        <v>1.4612618427567619</v>
      </c>
      <c r="Y579" s="16"/>
      <c r="Z579" s="13" t="str">
        <f ca="1">priceincross</f>
        <v/>
      </c>
      <c r="AA579" s="13" t="str">
        <f ca="1">priceoutcross</f>
        <v/>
      </c>
      <c r="AB579" s="13" t="str">
        <f t="shared" ref="AB579:AB642" ca="1" si="194">IF(Z579&lt;&gt;"",OFFSET(F579,MATCH("SELL",F580:F5577,0),21),"")</f>
        <v/>
      </c>
      <c r="AC579" s="13" t="str">
        <f t="shared" ca="1" si="182"/>
        <v/>
      </c>
      <c r="AD579" s="13" t="str">
        <f t="shared" ca="1" si="183"/>
        <v/>
      </c>
      <c r="AE579" s="13">
        <f t="shared" ca="1" si="184"/>
        <v>0.90089715826225325</v>
      </c>
      <c r="AG579" s="32">
        <f ca="1">IF(ROW(data!B579)&gt;fib+1,MIN(OFFSET(data!B579,0,0,-fib,1)),"")</f>
        <v>4.41</v>
      </c>
      <c r="AH579" s="32">
        <f ca="1">IF(ROW(data!B579)&gt;fib+1,MAX(OFFSET(data!B579,0,0,-fib,1)),"")</f>
        <v>7.11</v>
      </c>
      <c r="AI579" s="32">
        <f t="shared" ref="AI579:AI642" ca="1" si="195">IF(AG579&lt;&gt;"",AH579-AG579,"")</f>
        <v>2.7</v>
      </c>
      <c r="AJ579" s="31">
        <f t="shared" ref="AJ579:AJ642" ca="1" si="196">IF(AI579&lt;&gt;"",AG579+0.236*AI579,"")</f>
        <v>5.0472000000000001</v>
      </c>
      <c r="AK579" s="31">
        <f t="shared" ref="AK579:AK642" ca="1" si="197">IF(AI579&lt;&gt;"",AG579+0.382*AI579,"")</f>
        <v>5.4413999999999998</v>
      </c>
      <c r="AL579" s="31">
        <f t="shared" ref="AL579:AL642" ca="1" si="198">IF(AI579&lt;&gt;"",AG579+0.5*AI579,"")</f>
        <v>5.76</v>
      </c>
      <c r="AM579" s="31">
        <f t="shared" ref="AM579:AM642" ca="1" si="199">IF(AI579&lt;&gt;"",AG579+0.618*AI579,"")</f>
        <v>6.0785999999999998</v>
      </c>
      <c r="AO579" s="32">
        <f t="shared" ca="1" si="185"/>
        <v>0.46126184275676185</v>
      </c>
      <c r="AP579" s="32">
        <f t="shared" ca="1" si="186"/>
        <v>0</v>
      </c>
      <c r="AQ579" s="32">
        <f t="shared" ca="1" si="187"/>
        <v>0</v>
      </c>
      <c r="AR579" s="32">
        <f t="shared" ca="1" si="188"/>
        <v>0.11000461132423478</v>
      </c>
    </row>
    <row r="580" spans="1:44">
      <c r="A580" s="10">
        <v>37748</v>
      </c>
      <c r="B580" s="11">
        <f ca="1">IF(ROW(data!B580)&gt;singleSMA,AVERAGE(OFFSET(data!B580,0,0,-singleSMA,1)),"")</f>
        <v>5.8497000000000003</v>
      </c>
      <c r="C580" s="11" t="str">
        <f ca="1">IF(ROW(data!B578)&gt;singleSMA+2,IF(SIGN(data!B579-indicators!B579)&lt;&gt;SIGN(data!B578-indicators!B578),IF(SIGN(data!B579-indicators!B579)&gt;0,"BUY","SELL"),""),"")</f>
        <v/>
      </c>
      <c r="D580" s="11">
        <f ca="1">IF(ROW(data!B580)&gt;fastSMA,AVERAGE(OFFSET(data!B580,0,0,-fastSMA,1)),"")</f>
        <v>5.6145000000000005</v>
      </c>
      <c r="E580" s="11">
        <f ca="1">IF(ROW(data!B580)&gt;slowSMA,AVERAGE(OFFSET(data!B580,0,0,-slowSMA,1)),"")</f>
        <v>5.8497000000000003</v>
      </c>
      <c r="F580" s="11" t="str">
        <f ca="1">IF(ROW(data!B580)&gt;MAX(fastSMA,slowSMA)+2,IF(SIGN(D579-E579)&lt;&gt;SIGN(D578-E578),IF(SIGN(D579-E579)&gt;0,"BUY","SELL"),""),"")</f>
        <v/>
      </c>
      <c r="G580" s="11"/>
      <c r="H580" s="11">
        <f>(data!B580/data!B579)-1</f>
        <v>1.4619883040935644E-2</v>
      </c>
      <c r="I580" s="11">
        <f t="shared" si="189"/>
        <v>1.4619883040935644E-2</v>
      </c>
      <c r="J580" s="11">
        <f t="shared" si="190"/>
        <v>0</v>
      </c>
      <c r="K580" s="11">
        <f ca="1">IF(ROW(data!B580)&gt;rsi+1,100-100/(1+AVERAGE(OFFSET(I580,0,0,-rsi,1))/AVERAGE(OFFSET(J580,0,0,-rsi,1))),"")</f>
        <v>96.14777121920838</v>
      </c>
      <c r="L580" s="11"/>
      <c r="M580" s="11">
        <f t="shared" si="191"/>
        <v>1.0146198830409356</v>
      </c>
      <c r="N580" s="11">
        <f t="shared" ca="1" si="192"/>
        <v>1.5388026607538805</v>
      </c>
      <c r="S580" s="13" t="str">
        <f ca="1">pricein</f>
        <v/>
      </c>
      <c r="T580" s="13" t="str">
        <f ca="1">priceout</f>
        <v/>
      </c>
      <c r="U580" s="16" t="str">
        <f t="shared" ca="1" si="193"/>
        <v/>
      </c>
      <c r="V580" s="16" t="str">
        <f t="shared" ref="V580:V643" ca="1" si="200">IF(IFERROR(U580,"")&lt;&gt;"",U580/S580,"")</f>
        <v/>
      </c>
      <c r="W580" s="16" t="str">
        <f t="shared" ref="W580:W643" ca="1" si="201">IF(V580&lt;&gt;"",V580-1,"")</f>
        <v/>
      </c>
      <c r="X580" s="16">
        <f t="shared" ref="X580:X643" ca="1" si="202">IF(V580&lt;&gt;"",V580*X579,X579)</f>
        <v>1.4612618427567619</v>
      </c>
      <c r="Y580" s="16"/>
      <c r="Z580" s="13" t="str">
        <f ca="1">priceincross</f>
        <v/>
      </c>
      <c r="AA580" s="13" t="str">
        <f ca="1">priceoutcross</f>
        <v/>
      </c>
      <c r="AB580" s="13" t="str">
        <f t="shared" ca="1" si="194"/>
        <v/>
      </c>
      <c r="AC580" s="13" t="str">
        <f t="shared" ref="AC580:AC643" ca="1" si="203">IF(IFERROR(AB580,"")&lt;&gt;"",AB580/Z580,"")</f>
        <v/>
      </c>
      <c r="AD580" s="13" t="str">
        <f t="shared" ref="AD580:AD643" ca="1" si="204">IF(AC580&lt;&gt;"",AC580-1,"")</f>
        <v/>
      </c>
      <c r="AE580" s="13">
        <f t="shared" ref="AE580:AE643" ca="1" si="205">IF(AC580&lt;&gt;"",AC580*AE579,AE579)</f>
        <v>0.90089715826225325</v>
      </c>
      <c r="AG580" s="32">
        <f ca="1">IF(ROW(data!B580)&gt;fib+1,MIN(OFFSET(data!B580,0,0,-fib,1)),"")</f>
        <v>4.41</v>
      </c>
      <c r="AH580" s="32">
        <f ca="1">IF(ROW(data!B580)&gt;fib+1,MAX(OFFSET(data!B580,0,0,-fib,1)),"")</f>
        <v>7.07</v>
      </c>
      <c r="AI580" s="32">
        <f t="shared" ca="1" si="195"/>
        <v>2.66</v>
      </c>
      <c r="AJ580" s="31">
        <f t="shared" ca="1" si="196"/>
        <v>5.0377600000000005</v>
      </c>
      <c r="AK580" s="31">
        <f t="shared" ca="1" si="197"/>
        <v>5.4261200000000001</v>
      </c>
      <c r="AL580" s="31">
        <f t="shared" ca="1" si="198"/>
        <v>5.74</v>
      </c>
      <c r="AM580" s="31">
        <f t="shared" ca="1" si="199"/>
        <v>6.0538800000000004</v>
      </c>
      <c r="AO580" s="32">
        <f t="shared" ref="AO580:AO643" ca="1" si="206">MAX(AO579,X580-1)</f>
        <v>0.46126184275676185</v>
      </c>
      <c r="AP580" s="32">
        <f t="shared" ref="AP580:AP643" ca="1" si="207">((1+AO580)/X580)-1</f>
        <v>0</v>
      </c>
      <c r="AQ580" s="32">
        <f t="shared" ref="AQ580:AQ643" ca="1" si="208">MAX(AQ579,AE580-1)</f>
        <v>0</v>
      </c>
      <c r="AR580" s="32">
        <f t="shared" ref="AR580:AR643" ca="1" si="209">((1+AQ580)/AE580)-1</f>
        <v>0.11000461132423478</v>
      </c>
    </row>
    <row r="581" spans="1:44">
      <c r="A581" s="10">
        <v>37749</v>
      </c>
      <c r="B581" s="11">
        <f ca="1">IF(ROW(data!B581)&gt;singleSMA,AVERAGE(OFFSET(data!B581,0,0,-singleSMA,1)),"")</f>
        <v>5.8477999999999994</v>
      </c>
      <c r="C581" s="11" t="str">
        <f ca="1">IF(ROW(data!B579)&gt;singleSMA+2,IF(SIGN(data!B580-indicators!B580)&lt;&gt;SIGN(data!B579-indicators!B579),IF(SIGN(data!B580-indicators!B580)&gt;0,"BUY","SELL"),""),"")</f>
        <v/>
      </c>
      <c r="D581" s="11">
        <f ca="1">IF(ROW(data!B581)&gt;fastSMA,AVERAGE(OFFSET(data!B581,0,0,-fastSMA,1)),"")</f>
        <v>5.7279999999999998</v>
      </c>
      <c r="E581" s="11">
        <f ca="1">IF(ROW(data!B581)&gt;slowSMA,AVERAGE(OFFSET(data!B581,0,0,-slowSMA,1)),"")</f>
        <v>5.8477999999999994</v>
      </c>
      <c r="F581" s="11" t="str">
        <f ca="1">IF(ROW(data!B581)&gt;MAX(fastSMA,slowSMA)+2,IF(SIGN(D580-E580)&lt;&gt;SIGN(D579-E579),IF(SIGN(D580-E580)&gt;0,"BUY","SELL"),""),"")</f>
        <v/>
      </c>
      <c r="G581" s="11"/>
      <c r="H581" s="11">
        <f>(data!B581/data!B580)-1</f>
        <v>-1.4409221902017322E-2</v>
      </c>
      <c r="I581" s="11">
        <f t="shared" si="189"/>
        <v>0</v>
      </c>
      <c r="J581" s="11">
        <f t="shared" si="190"/>
        <v>1.4409221902017322E-2</v>
      </c>
      <c r="K581" s="11">
        <f ca="1">IF(ROW(data!B581)&gt;rsi+1,100-100/(1+AVERAGE(OFFSET(I581,0,0,-rsi,1))/AVERAGE(OFFSET(J581,0,0,-rsi,1))),"")</f>
        <v>93.140180288236692</v>
      </c>
      <c r="L581" s="11"/>
      <c r="M581" s="11">
        <f t="shared" si="191"/>
        <v>0.98559077809798268</v>
      </c>
      <c r="N581" s="11">
        <f t="shared" ca="1" si="192"/>
        <v>1.4967177242888401</v>
      </c>
      <c r="S581" s="13" t="str">
        <f ca="1">pricein</f>
        <v/>
      </c>
      <c r="T581" s="13" t="str">
        <f ca="1">priceout</f>
        <v/>
      </c>
      <c r="U581" s="16" t="str">
        <f t="shared" ca="1" si="193"/>
        <v/>
      </c>
      <c r="V581" s="16" t="str">
        <f t="shared" ca="1" si="200"/>
        <v/>
      </c>
      <c r="W581" s="16" t="str">
        <f t="shared" ca="1" si="201"/>
        <v/>
      </c>
      <c r="X581" s="16">
        <f t="shared" ca="1" si="202"/>
        <v>1.4612618427567619</v>
      </c>
      <c r="Y581" s="16"/>
      <c r="Z581" s="13" t="str">
        <f ca="1">priceincross</f>
        <v/>
      </c>
      <c r="AA581" s="13" t="str">
        <f ca="1">priceoutcross</f>
        <v/>
      </c>
      <c r="AB581" s="13" t="str">
        <f t="shared" ca="1" si="194"/>
        <v/>
      </c>
      <c r="AC581" s="13" t="str">
        <f t="shared" ca="1" si="203"/>
        <v/>
      </c>
      <c r="AD581" s="13" t="str">
        <f t="shared" ca="1" si="204"/>
        <v/>
      </c>
      <c r="AE581" s="13">
        <f t="shared" ca="1" si="205"/>
        <v>0.90089715826225325</v>
      </c>
      <c r="AG581" s="32">
        <f ca="1">IF(ROW(data!B581)&gt;fib+1,MIN(OFFSET(data!B581,0,0,-fib,1)),"")</f>
        <v>4.41</v>
      </c>
      <c r="AH581" s="32">
        <f ca="1">IF(ROW(data!B581)&gt;fib+1,MAX(OFFSET(data!B581,0,0,-fib,1)),"")</f>
        <v>7.07</v>
      </c>
      <c r="AI581" s="32">
        <f t="shared" ca="1" si="195"/>
        <v>2.66</v>
      </c>
      <c r="AJ581" s="31">
        <f t="shared" ca="1" si="196"/>
        <v>5.0377600000000005</v>
      </c>
      <c r="AK581" s="31">
        <f t="shared" ca="1" si="197"/>
        <v>5.4261200000000001</v>
      </c>
      <c r="AL581" s="31">
        <f t="shared" ca="1" si="198"/>
        <v>5.74</v>
      </c>
      <c r="AM581" s="31">
        <f t="shared" ca="1" si="199"/>
        <v>6.0538800000000004</v>
      </c>
      <c r="AO581" s="32">
        <f t="shared" ca="1" si="206"/>
        <v>0.46126184275676185</v>
      </c>
      <c r="AP581" s="32">
        <f t="shared" ca="1" si="207"/>
        <v>0</v>
      </c>
      <c r="AQ581" s="32">
        <f t="shared" ca="1" si="208"/>
        <v>0</v>
      </c>
      <c r="AR581" s="32">
        <f t="shared" ca="1" si="209"/>
        <v>0.11000461132423478</v>
      </c>
    </row>
    <row r="582" spans="1:44">
      <c r="A582" s="10">
        <v>37750</v>
      </c>
      <c r="B582" s="11">
        <f ca="1">IF(ROW(data!B582)&gt;singleSMA,AVERAGE(OFFSET(data!B582,0,0,-singleSMA,1)),"")</f>
        <v>5.8445999999999989</v>
      </c>
      <c r="C582" s="11" t="str">
        <f ca="1">IF(ROW(data!B580)&gt;singleSMA+2,IF(SIGN(data!B581-indicators!B581)&lt;&gt;SIGN(data!B580-indicators!B580),IF(SIGN(data!B581-indicators!B581)&gt;0,"BUY","SELL"),""),"")</f>
        <v/>
      </c>
      <c r="D582" s="11">
        <f ca="1">IF(ROW(data!B582)&gt;fastSMA,AVERAGE(OFFSET(data!B582,0,0,-fastSMA,1)),"")</f>
        <v>5.823500000000001</v>
      </c>
      <c r="E582" s="11">
        <f ca="1">IF(ROW(data!B582)&gt;slowSMA,AVERAGE(OFFSET(data!B582,0,0,-slowSMA,1)),"")</f>
        <v>5.8445999999999989</v>
      </c>
      <c r="F582" s="11" t="str">
        <f ca="1">IF(ROW(data!B582)&gt;MAX(fastSMA,slowSMA)+2,IF(SIGN(D581-E581)&lt;&gt;SIGN(D580-E580),IF(SIGN(D581-E581)&gt;0,"BUY","SELL"),""),"")</f>
        <v/>
      </c>
      <c r="G582" s="11"/>
      <c r="H582" s="11">
        <f>(data!B582/data!B581)-1</f>
        <v>-3.3625730994152003E-2</v>
      </c>
      <c r="I582" s="11">
        <f t="shared" si="189"/>
        <v>0</v>
      </c>
      <c r="J582" s="11">
        <f t="shared" si="190"/>
        <v>3.3625730994152003E-2</v>
      </c>
      <c r="K582" s="11">
        <f ca="1">IF(ROW(data!B582)&gt;rsi+1,100-100/(1+AVERAGE(OFFSET(I582,0,0,-rsi,1))/AVERAGE(OFFSET(J582,0,0,-rsi,1))),"")</f>
        <v>86.249873448151604</v>
      </c>
      <c r="L582" s="11"/>
      <c r="M582" s="11">
        <f t="shared" si="191"/>
        <v>0.966374269005848</v>
      </c>
      <c r="N582" s="11">
        <f t="shared" ca="1" si="192"/>
        <v>1.4063829787234037</v>
      </c>
      <c r="S582" s="13" t="str">
        <f ca="1">pricein</f>
        <v/>
      </c>
      <c r="T582" s="13" t="str">
        <f ca="1">priceout</f>
        <v/>
      </c>
      <c r="U582" s="16" t="str">
        <f t="shared" ca="1" si="193"/>
        <v/>
      </c>
      <c r="V582" s="16" t="str">
        <f t="shared" ca="1" si="200"/>
        <v/>
      </c>
      <c r="W582" s="16" t="str">
        <f t="shared" ca="1" si="201"/>
        <v/>
      </c>
      <c r="X582" s="16">
        <f t="shared" ca="1" si="202"/>
        <v>1.4612618427567619</v>
      </c>
      <c r="Y582" s="16"/>
      <c r="Z582" s="13" t="str">
        <f ca="1">priceincross</f>
        <v/>
      </c>
      <c r="AA582" s="13" t="str">
        <f ca="1">priceoutcross</f>
        <v/>
      </c>
      <c r="AB582" s="13" t="str">
        <f t="shared" ca="1" si="194"/>
        <v/>
      </c>
      <c r="AC582" s="13" t="str">
        <f t="shared" ca="1" si="203"/>
        <v/>
      </c>
      <c r="AD582" s="13" t="str">
        <f t="shared" ca="1" si="204"/>
        <v/>
      </c>
      <c r="AE582" s="13">
        <f t="shared" ca="1" si="205"/>
        <v>0.90089715826225325</v>
      </c>
      <c r="AG582" s="32">
        <f ca="1">IF(ROW(data!B582)&gt;fib+1,MIN(OFFSET(data!B582,0,0,-fib,1)),"")</f>
        <v>4.41</v>
      </c>
      <c r="AH582" s="32">
        <f ca="1">IF(ROW(data!B582)&gt;fib+1,MAX(OFFSET(data!B582,0,0,-fib,1)),"")</f>
        <v>7.07</v>
      </c>
      <c r="AI582" s="32">
        <f t="shared" ca="1" si="195"/>
        <v>2.66</v>
      </c>
      <c r="AJ582" s="31">
        <f t="shared" ca="1" si="196"/>
        <v>5.0377600000000005</v>
      </c>
      <c r="AK582" s="31">
        <f t="shared" ca="1" si="197"/>
        <v>5.4261200000000001</v>
      </c>
      <c r="AL582" s="31">
        <f t="shared" ca="1" si="198"/>
        <v>5.74</v>
      </c>
      <c r="AM582" s="31">
        <f t="shared" ca="1" si="199"/>
        <v>6.0538800000000004</v>
      </c>
      <c r="AO582" s="32">
        <f t="shared" ca="1" si="206"/>
        <v>0.46126184275676185</v>
      </c>
      <c r="AP582" s="32">
        <f t="shared" ca="1" si="207"/>
        <v>0</v>
      </c>
      <c r="AQ582" s="32">
        <f t="shared" ca="1" si="208"/>
        <v>0</v>
      </c>
      <c r="AR582" s="32">
        <f t="shared" ca="1" si="209"/>
        <v>0.11000461132423478</v>
      </c>
    </row>
    <row r="583" spans="1:44">
      <c r="A583" s="10">
        <v>37753</v>
      </c>
      <c r="B583" s="11">
        <f ca="1">IF(ROW(data!B583)&gt;singleSMA,AVERAGE(OFFSET(data!B583,0,0,-singleSMA,1)),"")</f>
        <v>5.8380999999999998</v>
      </c>
      <c r="C583" s="11" t="str">
        <f ca="1">IF(ROW(data!B581)&gt;singleSMA+2,IF(SIGN(data!B582-indicators!B582)&lt;&gt;SIGN(data!B581-indicators!B581),IF(SIGN(data!B582-indicators!B582)&gt;0,"BUY","SELL"),""),"")</f>
        <v/>
      </c>
      <c r="D583" s="11">
        <f ca="1">IF(ROW(data!B583)&gt;fastSMA,AVERAGE(OFFSET(data!B583,0,0,-fastSMA,1)),"")</f>
        <v>5.8890000000000002</v>
      </c>
      <c r="E583" s="11">
        <f ca="1">IF(ROW(data!B583)&gt;slowSMA,AVERAGE(OFFSET(data!B583,0,0,-slowSMA,1)),"")</f>
        <v>5.8380999999999998</v>
      </c>
      <c r="F583" s="11" t="str">
        <f ca="1">IF(ROW(data!B583)&gt;MAX(fastSMA,slowSMA)+2,IF(SIGN(D582-E582)&lt;&gt;SIGN(D581-E581),IF(SIGN(D582-E582)&gt;0,"BUY","SELL"),""),"")</f>
        <v/>
      </c>
      <c r="G583" s="11"/>
      <c r="H583" s="11">
        <f>(data!B583/data!B582)-1</f>
        <v>-5.4462934947050012E-2</v>
      </c>
      <c r="I583" s="11">
        <f t="shared" si="189"/>
        <v>0</v>
      </c>
      <c r="J583" s="11">
        <f t="shared" si="190"/>
        <v>5.4462934947050012E-2</v>
      </c>
      <c r="K583" s="11">
        <f ca="1">IF(ROW(data!B583)&gt;rsi+1,100-100/(1+AVERAGE(OFFSET(I583,0,0,-rsi,1))/AVERAGE(OFFSET(J583,0,0,-rsi,1))),"")</f>
        <v>75.145564816396785</v>
      </c>
      <c r="L583" s="11"/>
      <c r="M583" s="11">
        <f t="shared" si="191"/>
        <v>0.94553706505294999</v>
      </c>
      <c r="N583" s="11">
        <f t="shared" ca="1" si="192"/>
        <v>1.2651821862348176</v>
      </c>
      <c r="S583" s="13" t="str">
        <f ca="1">pricein</f>
        <v/>
      </c>
      <c r="T583" s="13" t="str">
        <f ca="1">priceout</f>
        <v/>
      </c>
      <c r="U583" s="16" t="str">
        <f t="shared" ca="1" si="193"/>
        <v/>
      </c>
      <c r="V583" s="16" t="str">
        <f t="shared" ca="1" si="200"/>
        <v/>
      </c>
      <c r="W583" s="16" t="str">
        <f t="shared" ca="1" si="201"/>
        <v/>
      </c>
      <c r="X583" s="16">
        <f t="shared" ca="1" si="202"/>
        <v>1.4612618427567619</v>
      </c>
      <c r="Y583" s="16"/>
      <c r="Z583" s="13" t="str">
        <f ca="1">priceincross</f>
        <v/>
      </c>
      <c r="AA583" s="13" t="str">
        <f ca="1">priceoutcross</f>
        <v/>
      </c>
      <c r="AB583" s="13" t="str">
        <f t="shared" ca="1" si="194"/>
        <v/>
      </c>
      <c r="AC583" s="13" t="str">
        <f t="shared" ca="1" si="203"/>
        <v/>
      </c>
      <c r="AD583" s="13" t="str">
        <f t="shared" ca="1" si="204"/>
        <v/>
      </c>
      <c r="AE583" s="13">
        <f t="shared" ca="1" si="205"/>
        <v>0.90089715826225325</v>
      </c>
      <c r="AG583" s="32">
        <f ca="1">IF(ROW(data!B583)&gt;fib+1,MIN(OFFSET(data!B583,0,0,-fib,1)),"")</f>
        <v>4.41</v>
      </c>
      <c r="AH583" s="32">
        <f ca="1">IF(ROW(data!B583)&gt;fib+1,MAX(OFFSET(data!B583,0,0,-fib,1)),"")</f>
        <v>7.07</v>
      </c>
      <c r="AI583" s="32">
        <f t="shared" ca="1" si="195"/>
        <v>2.66</v>
      </c>
      <c r="AJ583" s="31">
        <f t="shared" ca="1" si="196"/>
        <v>5.0377600000000005</v>
      </c>
      <c r="AK583" s="31">
        <f t="shared" ca="1" si="197"/>
        <v>5.4261200000000001</v>
      </c>
      <c r="AL583" s="31">
        <f t="shared" ca="1" si="198"/>
        <v>5.74</v>
      </c>
      <c r="AM583" s="31">
        <f t="shared" ca="1" si="199"/>
        <v>6.0538800000000004</v>
      </c>
      <c r="AO583" s="32">
        <f t="shared" ca="1" si="206"/>
        <v>0.46126184275676185</v>
      </c>
      <c r="AP583" s="32">
        <f t="shared" ca="1" si="207"/>
        <v>0</v>
      </c>
      <c r="AQ583" s="32">
        <f t="shared" ca="1" si="208"/>
        <v>0</v>
      </c>
      <c r="AR583" s="32">
        <f t="shared" ca="1" si="209"/>
        <v>0.11000461132423478</v>
      </c>
    </row>
    <row r="584" spans="1:44">
      <c r="A584" s="10">
        <v>37754</v>
      </c>
      <c r="B584" s="11">
        <f ca="1">IF(ROW(data!B584)&gt;singleSMA,AVERAGE(OFFSET(data!B584,0,0,-singleSMA,1)),"")</f>
        <v>5.8347999999999987</v>
      </c>
      <c r="C584" s="11" t="str">
        <f ca="1">IF(ROW(data!B582)&gt;singleSMA+2,IF(SIGN(data!B583-indicators!B583)&lt;&gt;SIGN(data!B582-indicators!B582),IF(SIGN(data!B583-indicators!B583)&gt;0,"BUY","SELL"),""),"")</f>
        <v/>
      </c>
      <c r="D584" s="11">
        <f ca="1">IF(ROW(data!B584)&gt;fastSMA,AVERAGE(OFFSET(data!B584,0,0,-fastSMA,1)),"")</f>
        <v>5.9685000000000006</v>
      </c>
      <c r="E584" s="11">
        <f ca="1">IF(ROW(data!B584)&gt;slowSMA,AVERAGE(OFFSET(data!B584,0,0,-slowSMA,1)),"")</f>
        <v>5.8347999999999987</v>
      </c>
      <c r="F584" s="11" t="str">
        <f ca="1">IF(ROW(data!B584)&gt;MAX(fastSMA,slowSMA)+2,IF(SIGN(D583-E583)&lt;&gt;SIGN(D582-E582),IF(SIGN(D583-E583)&gt;0,"BUY","SELL"),""),"")</f>
        <v>BUY</v>
      </c>
      <c r="G584" s="11"/>
      <c r="H584" s="11">
        <f>(data!B584/data!B583)-1</f>
        <v>4.1599999999999859E-2</v>
      </c>
      <c r="I584" s="11">
        <f t="shared" si="189"/>
        <v>4.1599999999999859E-2</v>
      </c>
      <c r="J584" s="11">
        <f t="shared" si="190"/>
        <v>0</v>
      </c>
      <c r="K584" s="11">
        <f ca="1">IF(ROW(data!B584)&gt;rsi+1,100-100/(1+AVERAGE(OFFSET(I584,0,0,-rsi,1))/AVERAGE(OFFSET(J584,0,0,-rsi,1))),"")</f>
        <v>77.70026950500457</v>
      </c>
      <c r="L584" s="11"/>
      <c r="M584" s="11">
        <f t="shared" si="191"/>
        <v>1.0415999999999999</v>
      </c>
      <c r="N584" s="11">
        <f t="shared" ca="1" si="192"/>
        <v>1.3231707317073167</v>
      </c>
      <c r="S584" s="13" t="str">
        <f ca="1">pricein</f>
        <v/>
      </c>
      <c r="T584" s="13" t="str">
        <f ca="1">priceout</f>
        <v/>
      </c>
      <c r="U584" s="16" t="str">
        <f t="shared" ca="1" si="193"/>
        <v/>
      </c>
      <c r="V584" s="16" t="str">
        <f t="shared" ca="1" si="200"/>
        <v/>
      </c>
      <c r="W584" s="16" t="str">
        <f t="shared" ca="1" si="201"/>
        <v/>
      </c>
      <c r="X584" s="16">
        <f t="shared" ca="1" si="202"/>
        <v>1.4612618427567619</v>
      </c>
      <c r="Y584" s="16"/>
      <c r="Z584" s="13">
        <f ca="1">priceincross</f>
        <v>6.51</v>
      </c>
      <c r="AA584" s="13" t="str">
        <f ca="1">priceoutcross</f>
        <v/>
      </c>
      <c r="AB584" s="13">
        <f t="shared" ca="1" si="194"/>
        <v>12.34</v>
      </c>
      <c r="AC584" s="13">
        <f t="shared" ca="1" si="203"/>
        <v>1.8955453149001535</v>
      </c>
      <c r="AD584" s="13">
        <f t="shared" ca="1" si="204"/>
        <v>0.89554531490015354</v>
      </c>
      <c r="AE584" s="13">
        <f t="shared" ca="1" si="205"/>
        <v>1.7076913875508763</v>
      </c>
      <c r="AG584" s="32">
        <f ca="1">IF(ROW(data!B584)&gt;fib+1,MIN(OFFSET(data!B584,0,0,-fib,1)),"")</f>
        <v>4.41</v>
      </c>
      <c r="AH584" s="32">
        <f ca="1">IF(ROW(data!B584)&gt;fib+1,MAX(OFFSET(data!B584,0,0,-fib,1)),"")</f>
        <v>7.07</v>
      </c>
      <c r="AI584" s="32">
        <f t="shared" ca="1" si="195"/>
        <v>2.66</v>
      </c>
      <c r="AJ584" s="31">
        <f t="shared" ca="1" si="196"/>
        <v>5.0377600000000005</v>
      </c>
      <c r="AK584" s="31">
        <f t="shared" ca="1" si="197"/>
        <v>5.4261200000000001</v>
      </c>
      <c r="AL584" s="31">
        <f t="shared" ca="1" si="198"/>
        <v>5.74</v>
      </c>
      <c r="AM584" s="31">
        <f t="shared" ca="1" si="199"/>
        <v>6.0538800000000004</v>
      </c>
      <c r="AO584" s="32">
        <f t="shared" ca="1" si="206"/>
        <v>0.46126184275676185</v>
      </c>
      <c r="AP584" s="32">
        <f t="shared" ca="1" si="207"/>
        <v>0</v>
      </c>
      <c r="AQ584" s="32">
        <f t="shared" ca="1" si="208"/>
        <v>0.70769138755087635</v>
      </c>
      <c r="AR584" s="32">
        <f t="shared" ca="1" si="209"/>
        <v>0</v>
      </c>
    </row>
    <row r="585" spans="1:44">
      <c r="A585" s="10">
        <v>37755</v>
      </c>
      <c r="B585" s="11">
        <f ca="1">IF(ROW(data!B585)&gt;singleSMA,AVERAGE(OFFSET(data!B585,0,0,-singleSMA,1)),"")</f>
        <v>5.8321999999999994</v>
      </c>
      <c r="C585" s="11" t="str">
        <f ca="1">IF(ROW(data!B583)&gt;singleSMA+2,IF(SIGN(data!B584-indicators!B584)&lt;&gt;SIGN(data!B583-indicators!B583),IF(SIGN(data!B584-indicators!B584)&gt;0,"BUY","SELL"),""),"")</f>
        <v/>
      </c>
      <c r="D585" s="11">
        <f ca="1">IF(ROW(data!B585)&gt;fastSMA,AVERAGE(OFFSET(data!B585,0,0,-fastSMA,1)),"")</f>
        <v>6.043000000000001</v>
      </c>
      <c r="E585" s="11">
        <f ca="1">IF(ROW(data!B585)&gt;slowSMA,AVERAGE(OFFSET(data!B585,0,0,-slowSMA,1)),"")</f>
        <v>5.8321999999999994</v>
      </c>
      <c r="F585" s="11" t="str">
        <f ca="1">IF(ROW(data!B585)&gt;MAX(fastSMA,slowSMA)+2,IF(SIGN(D584-E584)&lt;&gt;SIGN(D583-E583),IF(SIGN(D584-E584)&gt;0,"BUY","SELL"),""),"")</f>
        <v/>
      </c>
      <c r="G585" s="11"/>
      <c r="H585" s="11">
        <f>(data!B585/data!B584)-1</f>
        <v>4.6082949308756671E-3</v>
      </c>
      <c r="I585" s="11">
        <f t="shared" si="189"/>
        <v>4.6082949308756671E-3</v>
      </c>
      <c r="J585" s="11">
        <f t="shared" si="190"/>
        <v>0</v>
      </c>
      <c r="K585" s="11">
        <f ca="1">IF(ROW(data!B585)&gt;rsi+1,100-100/(1+AVERAGE(OFFSET(I585,0,0,-rsi,1))/AVERAGE(OFFSET(J585,0,0,-rsi,1))),"")</f>
        <v>76.731221714404427</v>
      </c>
      <c r="L585" s="11"/>
      <c r="M585" s="11">
        <f t="shared" si="191"/>
        <v>1.0046082949308757</v>
      </c>
      <c r="N585" s="11">
        <f t="shared" ca="1" si="192"/>
        <v>1.2950495049504951</v>
      </c>
      <c r="S585" s="13" t="str">
        <f ca="1">pricein</f>
        <v/>
      </c>
      <c r="T585" s="13" t="str">
        <f ca="1">priceout</f>
        <v/>
      </c>
      <c r="U585" s="16" t="str">
        <f t="shared" ca="1" si="193"/>
        <v/>
      </c>
      <c r="V585" s="16" t="str">
        <f t="shared" ca="1" si="200"/>
        <v/>
      </c>
      <c r="W585" s="16" t="str">
        <f t="shared" ca="1" si="201"/>
        <v/>
      </c>
      <c r="X585" s="16">
        <f t="shared" ca="1" si="202"/>
        <v>1.4612618427567619</v>
      </c>
      <c r="Y585" s="16"/>
      <c r="Z585" s="13" t="str">
        <f ca="1">priceincross</f>
        <v/>
      </c>
      <c r="AA585" s="13" t="str">
        <f ca="1">priceoutcross</f>
        <v/>
      </c>
      <c r="AB585" s="13" t="str">
        <f t="shared" ca="1" si="194"/>
        <v/>
      </c>
      <c r="AC585" s="13" t="str">
        <f t="shared" ca="1" si="203"/>
        <v/>
      </c>
      <c r="AD585" s="13" t="str">
        <f t="shared" ca="1" si="204"/>
        <v/>
      </c>
      <c r="AE585" s="13">
        <f t="shared" ca="1" si="205"/>
        <v>1.7076913875508763</v>
      </c>
      <c r="AG585" s="32">
        <f ca="1">IF(ROW(data!B585)&gt;fib+1,MIN(OFFSET(data!B585,0,0,-fib,1)),"")</f>
        <v>4.41</v>
      </c>
      <c r="AH585" s="32">
        <f ca="1">IF(ROW(data!B585)&gt;fib+1,MAX(OFFSET(data!B585,0,0,-fib,1)),"")</f>
        <v>7.07</v>
      </c>
      <c r="AI585" s="32">
        <f t="shared" ca="1" si="195"/>
        <v>2.66</v>
      </c>
      <c r="AJ585" s="31">
        <f t="shared" ca="1" si="196"/>
        <v>5.0377600000000005</v>
      </c>
      <c r="AK585" s="31">
        <f t="shared" ca="1" si="197"/>
        <v>5.4261200000000001</v>
      </c>
      <c r="AL585" s="31">
        <f t="shared" ca="1" si="198"/>
        <v>5.74</v>
      </c>
      <c r="AM585" s="31">
        <f t="shared" ca="1" si="199"/>
        <v>6.0538800000000004</v>
      </c>
      <c r="AO585" s="32">
        <f t="shared" ca="1" si="206"/>
        <v>0.46126184275676185</v>
      </c>
      <c r="AP585" s="32">
        <f t="shared" ca="1" si="207"/>
        <v>0</v>
      </c>
      <c r="AQ585" s="32">
        <f t="shared" ca="1" si="208"/>
        <v>0.70769138755087635</v>
      </c>
      <c r="AR585" s="32">
        <f t="shared" ca="1" si="209"/>
        <v>0</v>
      </c>
    </row>
    <row r="586" spans="1:44">
      <c r="A586" s="10">
        <v>37756</v>
      </c>
      <c r="B586" s="11">
        <f ca="1">IF(ROW(data!B586)&gt;singleSMA,AVERAGE(OFFSET(data!B586,0,0,-singleSMA,1)),"")</f>
        <v>5.8281000000000009</v>
      </c>
      <c r="C586" s="11" t="str">
        <f ca="1">IF(ROW(data!B584)&gt;singleSMA+2,IF(SIGN(data!B585-indicators!B585)&lt;&gt;SIGN(data!B584-indicators!B584),IF(SIGN(data!B585-indicators!B585)&gt;0,"BUY","SELL"),""),"")</f>
        <v/>
      </c>
      <c r="D586" s="11">
        <f ca="1">IF(ROW(data!B586)&gt;fastSMA,AVERAGE(OFFSET(data!B586,0,0,-fastSMA,1)),"")</f>
        <v>6.1085000000000003</v>
      </c>
      <c r="E586" s="11">
        <f ca="1">IF(ROW(data!B586)&gt;slowSMA,AVERAGE(OFFSET(data!B586,0,0,-slowSMA,1)),"")</f>
        <v>5.8281000000000009</v>
      </c>
      <c r="F586" s="11" t="str">
        <f ca="1">IF(ROW(data!B586)&gt;MAX(fastSMA,slowSMA)+2,IF(SIGN(D585-E585)&lt;&gt;SIGN(D584-E584),IF(SIGN(D585-E585)&gt;0,"BUY","SELL"),""),"")</f>
        <v/>
      </c>
      <c r="G586" s="11"/>
      <c r="H586" s="11">
        <f>(data!B586/data!B585)-1</f>
        <v>-1.2232415902140636E-2</v>
      </c>
      <c r="I586" s="11">
        <f t="shared" si="189"/>
        <v>0</v>
      </c>
      <c r="J586" s="11">
        <f t="shared" si="190"/>
        <v>1.2232415902140636E-2</v>
      </c>
      <c r="K586" s="11">
        <f ca="1">IF(ROW(data!B586)&gt;rsi+1,100-100/(1+AVERAGE(OFFSET(I586,0,0,-rsi,1))/AVERAGE(OFFSET(J586,0,0,-rsi,1))),"")</f>
        <v>73.900911919882759</v>
      </c>
      <c r="L586" s="11"/>
      <c r="M586" s="11">
        <f t="shared" si="191"/>
        <v>0.98776758409785936</v>
      </c>
      <c r="N586" s="11">
        <f t="shared" ca="1" si="192"/>
        <v>1.2543689320388347</v>
      </c>
      <c r="S586" s="13" t="str">
        <f ca="1">pricein</f>
        <v/>
      </c>
      <c r="T586" s="13" t="str">
        <f ca="1">priceout</f>
        <v/>
      </c>
      <c r="U586" s="16" t="str">
        <f t="shared" ca="1" si="193"/>
        <v/>
      </c>
      <c r="V586" s="16" t="str">
        <f t="shared" ca="1" si="200"/>
        <v/>
      </c>
      <c r="W586" s="16" t="str">
        <f t="shared" ca="1" si="201"/>
        <v/>
      </c>
      <c r="X586" s="16">
        <f t="shared" ca="1" si="202"/>
        <v>1.4612618427567619</v>
      </c>
      <c r="Y586" s="16"/>
      <c r="Z586" s="13" t="str">
        <f ca="1">priceincross</f>
        <v/>
      </c>
      <c r="AA586" s="13" t="str">
        <f ca="1">priceoutcross</f>
        <v/>
      </c>
      <c r="AB586" s="13" t="str">
        <f t="shared" ca="1" si="194"/>
        <v/>
      </c>
      <c r="AC586" s="13" t="str">
        <f t="shared" ca="1" si="203"/>
        <v/>
      </c>
      <c r="AD586" s="13" t="str">
        <f t="shared" ca="1" si="204"/>
        <v/>
      </c>
      <c r="AE586" s="13">
        <f t="shared" ca="1" si="205"/>
        <v>1.7076913875508763</v>
      </c>
      <c r="AG586" s="32">
        <f ca="1">IF(ROW(data!B586)&gt;fib+1,MIN(OFFSET(data!B586,0,0,-fib,1)),"")</f>
        <v>4.41</v>
      </c>
      <c r="AH586" s="32">
        <f ca="1">IF(ROW(data!B586)&gt;fib+1,MAX(OFFSET(data!B586,0,0,-fib,1)),"")</f>
        <v>7.07</v>
      </c>
      <c r="AI586" s="32">
        <f t="shared" ca="1" si="195"/>
        <v>2.66</v>
      </c>
      <c r="AJ586" s="31">
        <f t="shared" ca="1" si="196"/>
        <v>5.0377600000000005</v>
      </c>
      <c r="AK586" s="31">
        <f t="shared" ca="1" si="197"/>
        <v>5.4261200000000001</v>
      </c>
      <c r="AL586" s="31">
        <f t="shared" ca="1" si="198"/>
        <v>5.74</v>
      </c>
      <c r="AM586" s="31">
        <f t="shared" ca="1" si="199"/>
        <v>6.0538800000000004</v>
      </c>
      <c r="AO586" s="32">
        <f t="shared" ca="1" si="206"/>
        <v>0.46126184275676185</v>
      </c>
      <c r="AP586" s="32">
        <f t="shared" ca="1" si="207"/>
        <v>0</v>
      </c>
      <c r="AQ586" s="32">
        <f t="shared" ca="1" si="208"/>
        <v>0.70769138755087635</v>
      </c>
      <c r="AR586" s="32">
        <f t="shared" ca="1" si="209"/>
        <v>0</v>
      </c>
    </row>
    <row r="587" spans="1:44">
      <c r="A587" s="10">
        <v>37757</v>
      </c>
      <c r="B587" s="11">
        <f ca="1">IF(ROW(data!B587)&gt;singleSMA,AVERAGE(OFFSET(data!B587,0,0,-singleSMA,1)),"")</f>
        <v>5.8231000000000002</v>
      </c>
      <c r="C587" s="11" t="str">
        <f ca="1">IF(ROW(data!B585)&gt;singleSMA+2,IF(SIGN(data!B586-indicators!B586)&lt;&gt;SIGN(data!B585-indicators!B585),IF(SIGN(data!B586-indicators!B586)&gt;0,"BUY","SELL"),""),"")</f>
        <v/>
      </c>
      <c r="D587" s="11">
        <f ca="1">IF(ROW(data!B587)&gt;fastSMA,AVERAGE(OFFSET(data!B587,0,0,-fastSMA,1)),"")</f>
        <v>6.1620000000000008</v>
      </c>
      <c r="E587" s="11">
        <f ca="1">IF(ROW(data!B587)&gt;slowSMA,AVERAGE(OFFSET(data!B587,0,0,-slowSMA,1)),"")</f>
        <v>5.8231000000000002</v>
      </c>
      <c r="F587" s="11" t="str">
        <f ca="1">IF(ROW(data!B587)&gt;MAX(fastSMA,slowSMA)+2,IF(SIGN(D586-E586)&lt;&gt;SIGN(D585-E585),IF(SIGN(D586-E586)&gt;0,"BUY","SELL"),""),"")</f>
        <v/>
      </c>
      <c r="G587" s="11"/>
      <c r="H587" s="11">
        <f>(data!B587/data!B586)-1</f>
        <v>-6.1919504643962453E-3</v>
      </c>
      <c r="I587" s="11">
        <f t="shared" si="189"/>
        <v>0</v>
      </c>
      <c r="J587" s="11">
        <f t="shared" si="190"/>
        <v>6.1919504643962453E-3</v>
      </c>
      <c r="K587" s="11">
        <f ca="1">IF(ROW(data!B587)&gt;rsi+1,100-100/(1+AVERAGE(OFFSET(I587,0,0,-rsi,1))/AVERAGE(OFFSET(J587,0,0,-rsi,1))),"")</f>
        <v>70.715106926883379</v>
      </c>
      <c r="L587" s="11"/>
      <c r="M587" s="11">
        <f t="shared" si="191"/>
        <v>0.99380804953560375</v>
      </c>
      <c r="N587" s="11">
        <f t="shared" ca="1" si="192"/>
        <v>1.2000000000000004</v>
      </c>
      <c r="S587" s="13" t="str">
        <f ca="1">pricein</f>
        <v/>
      </c>
      <c r="T587" s="13" t="str">
        <f ca="1">priceout</f>
        <v/>
      </c>
      <c r="U587" s="16" t="str">
        <f t="shared" ca="1" si="193"/>
        <v/>
      </c>
      <c r="V587" s="16" t="str">
        <f t="shared" ca="1" si="200"/>
        <v/>
      </c>
      <c r="W587" s="16" t="str">
        <f t="shared" ca="1" si="201"/>
        <v/>
      </c>
      <c r="X587" s="16">
        <f t="shared" ca="1" si="202"/>
        <v>1.4612618427567619</v>
      </c>
      <c r="Y587" s="16"/>
      <c r="Z587" s="13" t="str">
        <f ca="1">priceincross</f>
        <v/>
      </c>
      <c r="AA587" s="13" t="str">
        <f ca="1">priceoutcross</f>
        <v/>
      </c>
      <c r="AB587" s="13" t="str">
        <f t="shared" ca="1" si="194"/>
        <v/>
      </c>
      <c r="AC587" s="13" t="str">
        <f t="shared" ca="1" si="203"/>
        <v/>
      </c>
      <c r="AD587" s="13" t="str">
        <f t="shared" ca="1" si="204"/>
        <v/>
      </c>
      <c r="AE587" s="13">
        <f t="shared" ca="1" si="205"/>
        <v>1.7076913875508763</v>
      </c>
      <c r="AG587" s="32">
        <f ca="1">IF(ROW(data!B587)&gt;fib+1,MIN(OFFSET(data!B587,0,0,-fib,1)),"")</f>
        <v>4.41</v>
      </c>
      <c r="AH587" s="32">
        <f ca="1">IF(ROW(data!B587)&gt;fib+1,MAX(OFFSET(data!B587,0,0,-fib,1)),"")</f>
        <v>7.07</v>
      </c>
      <c r="AI587" s="32">
        <f t="shared" ca="1" si="195"/>
        <v>2.66</v>
      </c>
      <c r="AJ587" s="31">
        <f t="shared" ca="1" si="196"/>
        <v>5.0377600000000005</v>
      </c>
      <c r="AK587" s="31">
        <f t="shared" ca="1" si="197"/>
        <v>5.4261200000000001</v>
      </c>
      <c r="AL587" s="31">
        <f t="shared" ca="1" si="198"/>
        <v>5.74</v>
      </c>
      <c r="AM587" s="31">
        <f t="shared" ca="1" si="199"/>
        <v>6.0538800000000004</v>
      </c>
      <c r="AO587" s="32">
        <f t="shared" ca="1" si="206"/>
        <v>0.46126184275676185</v>
      </c>
      <c r="AP587" s="32">
        <f t="shared" ca="1" si="207"/>
        <v>0</v>
      </c>
      <c r="AQ587" s="32">
        <f t="shared" ca="1" si="208"/>
        <v>0.70769138755087635</v>
      </c>
      <c r="AR587" s="32">
        <f t="shared" ca="1" si="209"/>
        <v>0</v>
      </c>
    </row>
    <row r="588" spans="1:44">
      <c r="A588" s="10">
        <v>37760</v>
      </c>
      <c r="B588" s="11">
        <f ca="1">IF(ROW(data!B588)&gt;singleSMA,AVERAGE(OFFSET(data!B588,0,0,-singleSMA,1)),"")</f>
        <v>5.8174000000000028</v>
      </c>
      <c r="C588" s="11" t="str">
        <f ca="1">IF(ROW(data!B586)&gt;singleSMA+2,IF(SIGN(data!B587-indicators!B587)&lt;&gt;SIGN(data!B586-indicators!B586),IF(SIGN(data!B587-indicators!B587)&gt;0,"BUY","SELL"),""),"")</f>
        <v/>
      </c>
      <c r="D588" s="11">
        <f ca="1">IF(ROW(data!B588)&gt;fastSMA,AVERAGE(OFFSET(data!B588,0,0,-fastSMA,1)),"")</f>
        <v>6.2115</v>
      </c>
      <c r="E588" s="11">
        <f ca="1">IF(ROW(data!B588)&gt;slowSMA,AVERAGE(OFFSET(data!B588,0,0,-slowSMA,1)),"")</f>
        <v>5.8174000000000028</v>
      </c>
      <c r="F588" s="11" t="str">
        <f ca="1">IF(ROW(data!B588)&gt;MAX(fastSMA,slowSMA)+2,IF(SIGN(D587-E587)&lt;&gt;SIGN(D586-E586),IF(SIGN(D587-E587)&gt;0,"BUY","SELL"),""),"")</f>
        <v/>
      </c>
      <c r="G588" s="11"/>
      <c r="H588" s="11">
        <f>(data!B588/data!B587)-1</f>
        <v>-1.4018691588784993E-2</v>
      </c>
      <c r="I588" s="11">
        <f t="shared" si="189"/>
        <v>0</v>
      </c>
      <c r="J588" s="11">
        <f t="shared" si="190"/>
        <v>1.4018691588784993E-2</v>
      </c>
      <c r="K588" s="11">
        <f ca="1">IF(ROW(data!B588)&gt;rsi+1,100-100/(1+AVERAGE(OFFSET(I588,0,0,-rsi,1))/AVERAGE(OFFSET(J588,0,0,-rsi,1))),"")</f>
        <v>68.902280959912517</v>
      </c>
      <c r="L588" s="11"/>
      <c r="M588" s="11">
        <f t="shared" si="191"/>
        <v>0.98598130841121501</v>
      </c>
      <c r="N588" s="11">
        <f t="shared" ca="1" si="192"/>
        <v>1.1853932584269664</v>
      </c>
      <c r="S588" s="13" t="str">
        <f ca="1">pricein</f>
        <v/>
      </c>
      <c r="T588" s="13" t="str">
        <f ca="1">priceout</f>
        <v/>
      </c>
      <c r="U588" s="16" t="str">
        <f t="shared" ca="1" si="193"/>
        <v/>
      </c>
      <c r="V588" s="16" t="str">
        <f t="shared" ca="1" si="200"/>
        <v/>
      </c>
      <c r="W588" s="16" t="str">
        <f t="shared" ca="1" si="201"/>
        <v/>
      </c>
      <c r="X588" s="16">
        <f t="shared" ca="1" si="202"/>
        <v>1.4612618427567619</v>
      </c>
      <c r="Y588" s="16"/>
      <c r="Z588" s="13" t="str">
        <f ca="1">priceincross</f>
        <v/>
      </c>
      <c r="AA588" s="13" t="str">
        <f ca="1">priceoutcross</f>
        <v/>
      </c>
      <c r="AB588" s="13" t="str">
        <f t="shared" ca="1" si="194"/>
        <v/>
      </c>
      <c r="AC588" s="13" t="str">
        <f t="shared" ca="1" si="203"/>
        <v/>
      </c>
      <c r="AD588" s="13" t="str">
        <f t="shared" ca="1" si="204"/>
        <v/>
      </c>
      <c r="AE588" s="13">
        <f t="shared" ca="1" si="205"/>
        <v>1.7076913875508763</v>
      </c>
      <c r="AG588" s="32">
        <f ca="1">IF(ROW(data!B588)&gt;fib+1,MIN(OFFSET(data!B588,0,0,-fib,1)),"")</f>
        <v>4.41</v>
      </c>
      <c r="AH588" s="32">
        <f ca="1">IF(ROW(data!B588)&gt;fib+1,MAX(OFFSET(data!B588,0,0,-fib,1)),"")</f>
        <v>7.07</v>
      </c>
      <c r="AI588" s="32">
        <f t="shared" ca="1" si="195"/>
        <v>2.66</v>
      </c>
      <c r="AJ588" s="31">
        <f t="shared" ca="1" si="196"/>
        <v>5.0377600000000005</v>
      </c>
      <c r="AK588" s="31">
        <f t="shared" ca="1" si="197"/>
        <v>5.4261200000000001</v>
      </c>
      <c r="AL588" s="31">
        <f t="shared" ca="1" si="198"/>
        <v>5.74</v>
      </c>
      <c r="AM588" s="31">
        <f t="shared" ca="1" si="199"/>
        <v>6.0538800000000004</v>
      </c>
      <c r="AO588" s="32">
        <f t="shared" ca="1" si="206"/>
        <v>0.46126184275676185</v>
      </c>
      <c r="AP588" s="32">
        <f t="shared" ca="1" si="207"/>
        <v>0</v>
      </c>
      <c r="AQ588" s="32">
        <f t="shared" ca="1" si="208"/>
        <v>0.70769138755087635</v>
      </c>
      <c r="AR588" s="32">
        <f t="shared" ca="1" si="209"/>
        <v>0</v>
      </c>
    </row>
    <row r="589" spans="1:44">
      <c r="A589" s="10">
        <v>37761</v>
      </c>
      <c r="B589" s="11">
        <f ca="1">IF(ROW(data!B589)&gt;singleSMA,AVERAGE(OFFSET(data!B589,0,0,-singleSMA,1)),"")</f>
        <v>5.8139000000000012</v>
      </c>
      <c r="C589" s="11" t="str">
        <f ca="1">IF(ROW(data!B587)&gt;singleSMA+2,IF(SIGN(data!B588-indicators!B588)&lt;&gt;SIGN(data!B587-indicators!B587),IF(SIGN(data!B588-indicators!B588)&gt;0,"BUY","SELL"),""),"")</f>
        <v/>
      </c>
      <c r="D589" s="11">
        <f ca="1">IF(ROW(data!B589)&gt;fastSMA,AVERAGE(OFFSET(data!B589,0,0,-fastSMA,1)),"")</f>
        <v>6.2725</v>
      </c>
      <c r="E589" s="11">
        <f ca="1">IF(ROW(data!B589)&gt;slowSMA,AVERAGE(OFFSET(data!B589,0,0,-slowSMA,1)),"")</f>
        <v>5.8139000000000012</v>
      </c>
      <c r="F589" s="11" t="str">
        <f ca="1">IF(ROW(data!B589)&gt;MAX(fastSMA,slowSMA)+2,IF(SIGN(D588-E588)&lt;&gt;SIGN(D587-E587),IF(SIGN(D588-E588)&gt;0,"BUY","SELL"),""),"")</f>
        <v/>
      </c>
      <c r="G589" s="11"/>
      <c r="H589" s="11">
        <f>(data!B589/data!B588)-1</f>
        <v>3.3175355450236976E-2</v>
      </c>
      <c r="I589" s="11">
        <f t="shared" si="189"/>
        <v>3.3175355450236976E-2</v>
      </c>
      <c r="J589" s="11">
        <f t="shared" si="190"/>
        <v>0</v>
      </c>
      <c r="K589" s="11">
        <f ca="1">IF(ROW(data!B589)&gt;rsi+1,100-100/(1+AVERAGE(OFFSET(I589,0,0,-rsi,1))/AVERAGE(OFFSET(J589,0,0,-rsi,1))),"")</f>
        <v>71.464531982070113</v>
      </c>
      <c r="L589" s="11"/>
      <c r="M589" s="11">
        <f t="shared" si="191"/>
        <v>1.033175355450237</v>
      </c>
      <c r="N589" s="11">
        <f t="shared" ca="1" si="192"/>
        <v>1.2293233082706772</v>
      </c>
      <c r="S589" s="13" t="str">
        <f ca="1">pricein</f>
        <v/>
      </c>
      <c r="T589" s="13" t="str">
        <f ca="1">priceout</f>
        <v/>
      </c>
      <c r="U589" s="16" t="str">
        <f t="shared" ca="1" si="193"/>
        <v/>
      </c>
      <c r="V589" s="16" t="str">
        <f t="shared" ca="1" si="200"/>
        <v/>
      </c>
      <c r="W589" s="16" t="str">
        <f t="shared" ca="1" si="201"/>
        <v/>
      </c>
      <c r="X589" s="16">
        <f t="shared" ca="1" si="202"/>
        <v>1.4612618427567619</v>
      </c>
      <c r="Y589" s="16"/>
      <c r="Z589" s="13" t="str">
        <f ca="1">priceincross</f>
        <v/>
      </c>
      <c r="AA589" s="13" t="str">
        <f ca="1">priceoutcross</f>
        <v/>
      </c>
      <c r="AB589" s="13" t="str">
        <f t="shared" ca="1" si="194"/>
        <v/>
      </c>
      <c r="AC589" s="13" t="str">
        <f t="shared" ca="1" si="203"/>
        <v/>
      </c>
      <c r="AD589" s="13" t="str">
        <f t="shared" ca="1" si="204"/>
        <v/>
      </c>
      <c r="AE589" s="13">
        <f t="shared" ca="1" si="205"/>
        <v>1.7076913875508763</v>
      </c>
      <c r="AG589" s="32">
        <f ca="1">IF(ROW(data!B589)&gt;fib+1,MIN(OFFSET(data!B589,0,0,-fib,1)),"")</f>
        <v>4.41</v>
      </c>
      <c r="AH589" s="32">
        <f ca="1">IF(ROW(data!B589)&gt;fib+1,MAX(OFFSET(data!B589,0,0,-fib,1)),"")</f>
        <v>7.07</v>
      </c>
      <c r="AI589" s="32">
        <f t="shared" ca="1" si="195"/>
        <v>2.66</v>
      </c>
      <c r="AJ589" s="31">
        <f t="shared" ca="1" si="196"/>
        <v>5.0377600000000005</v>
      </c>
      <c r="AK589" s="31">
        <f t="shared" ca="1" si="197"/>
        <v>5.4261200000000001</v>
      </c>
      <c r="AL589" s="31">
        <f t="shared" ca="1" si="198"/>
        <v>5.74</v>
      </c>
      <c r="AM589" s="31">
        <f t="shared" ca="1" si="199"/>
        <v>6.0538800000000004</v>
      </c>
      <c r="AO589" s="32">
        <f t="shared" ca="1" si="206"/>
        <v>0.46126184275676185</v>
      </c>
      <c r="AP589" s="32">
        <f t="shared" ca="1" si="207"/>
        <v>0</v>
      </c>
      <c r="AQ589" s="32">
        <f t="shared" ca="1" si="208"/>
        <v>0.70769138755087635</v>
      </c>
      <c r="AR589" s="32">
        <f t="shared" ca="1" si="209"/>
        <v>0</v>
      </c>
    </row>
    <row r="590" spans="1:44">
      <c r="A590" s="10">
        <v>37762</v>
      </c>
      <c r="B590" s="11">
        <f ca="1">IF(ROW(data!B590)&gt;singleSMA,AVERAGE(OFFSET(data!B590,0,0,-singleSMA,1)),"")</f>
        <v>5.8079999999999998</v>
      </c>
      <c r="C590" s="11" t="str">
        <f ca="1">IF(ROW(data!B588)&gt;singleSMA+2,IF(SIGN(data!B589-indicators!B589)&lt;&gt;SIGN(data!B588-indicators!B588),IF(SIGN(data!B589-indicators!B589)&gt;0,"BUY","SELL"),""),"")</f>
        <v/>
      </c>
      <c r="D590" s="11">
        <f ca="1">IF(ROW(data!B590)&gt;fastSMA,AVERAGE(OFFSET(data!B590,0,0,-fastSMA,1)),"")</f>
        <v>6.3254999999999999</v>
      </c>
      <c r="E590" s="11">
        <f ca="1">IF(ROW(data!B590)&gt;slowSMA,AVERAGE(OFFSET(data!B590,0,0,-slowSMA,1)),"")</f>
        <v>5.8079999999999998</v>
      </c>
      <c r="F590" s="11" t="str">
        <f ca="1">IF(ROW(data!B590)&gt;MAX(fastSMA,slowSMA)+2,IF(SIGN(D589-E589)&lt;&gt;SIGN(D588-E588),IF(SIGN(D589-E589)&gt;0,"BUY","SELL"),""),"")</f>
        <v/>
      </c>
      <c r="G590" s="11"/>
      <c r="H590" s="11">
        <f>(data!B590/data!B589)-1</f>
        <v>-2.1406727828746086E-2</v>
      </c>
      <c r="I590" s="11">
        <f t="shared" si="189"/>
        <v>0</v>
      </c>
      <c r="J590" s="11">
        <f t="shared" si="190"/>
        <v>2.1406727828746086E-2</v>
      </c>
      <c r="K590" s="11">
        <f ca="1">IF(ROW(data!B590)&gt;rsi+1,100-100/(1+AVERAGE(OFFSET(I590,0,0,-rsi,1))/AVERAGE(OFFSET(J590,0,0,-rsi,1))),"")</f>
        <v>68.322363425374647</v>
      </c>
      <c r="L590" s="11"/>
      <c r="M590" s="11">
        <f t="shared" si="191"/>
        <v>0.97859327217125391</v>
      </c>
      <c r="N590" s="11">
        <f t="shared" ca="1" si="192"/>
        <v>1.1985018726591763</v>
      </c>
      <c r="S590" s="13" t="str">
        <f ca="1">pricein</f>
        <v/>
      </c>
      <c r="T590" s="13" t="str">
        <f ca="1">priceout</f>
        <v/>
      </c>
      <c r="U590" s="16" t="str">
        <f t="shared" ca="1" si="193"/>
        <v/>
      </c>
      <c r="V590" s="16" t="str">
        <f t="shared" ca="1" si="200"/>
        <v/>
      </c>
      <c r="W590" s="16" t="str">
        <f t="shared" ca="1" si="201"/>
        <v/>
      </c>
      <c r="X590" s="16">
        <f t="shared" ca="1" si="202"/>
        <v>1.4612618427567619</v>
      </c>
      <c r="Y590" s="16"/>
      <c r="Z590" s="13" t="str">
        <f ca="1">priceincross</f>
        <v/>
      </c>
      <c r="AA590" s="13" t="str">
        <f ca="1">priceoutcross</f>
        <v/>
      </c>
      <c r="AB590" s="13" t="str">
        <f t="shared" ca="1" si="194"/>
        <v/>
      </c>
      <c r="AC590" s="13" t="str">
        <f t="shared" ca="1" si="203"/>
        <v/>
      </c>
      <c r="AD590" s="13" t="str">
        <f t="shared" ca="1" si="204"/>
        <v/>
      </c>
      <c r="AE590" s="13">
        <f t="shared" ca="1" si="205"/>
        <v>1.7076913875508763</v>
      </c>
      <c r="AG590" s="32">
        <f ca="1">IF(ROW(data!B590)&gt;fib+1,MIN(OFFSET(data!B590,0,0,-fib,1)),"")</f>
        <v>4.41</v>
      </c>
      <c r="AH590" s="32">
        <f ca="1">IF(ROW(data!B590)&gt;fib+1,MAX(OFFSET(data!B590,0,0,-fib,1)),"")</f>
        <v>7.07</v>
      </c>
      <c r="AI590" s="32">
        <f t="shared" ca="1" si="195"/>
        <v>2.66</v>
      </c>
      <c r="AJ590" s="31">
        <f t="shared" ca="1" si="196"/>
        <v>5.0377600000000005</v>
      </c>
      <c r="AK590" s="31">
        <f t="shared" ca="1" si="197"/>
        <v>5.4261200000000001</v>
      </c>
      <c r="AL590" s="31">
        <f t="shared" ca="1" si="198"/>
        <v>5.74</v>
      </c>
      <c r="AM590" s="31">
        <f t="shared" ca="1" si="199"/>
        <v>6.0538800000000004</v>
      </c>
      <c r="AO590" s="32">
        <f t="shared" ca="1" si="206"/>
        <v>0.46126184275676185</v>
      </c>
      <c r="AP590" s="32">
        <f t="shared" ca="1" si="207"/>
        <v>0</v>
      </c>
      <c r="AQ590" s="32">
        <f t="shared" ca="1" si="208"/>
        <v>0.70769138755087635</v>
      </c>
      <c r="AR590" s="32">
        <f t="shared" ca="1" si="209"/>
        <v>0</v>
      </c>
    </row>
    <row r="591" spans="1:44">
      <c r="A591" s="10">
        <v>37763</v>
      </c>
      <c r="B591" s="11">
        <f ca="1">IF(ROW(data!B591)&gt;singleSMA,AVERAGE(OFFSET(data!B591,0,0,-singleSMA,1)),"")</f>
        <v>5.801499999999999</v>
      </c>
      <c r="C591" s="11" t="str">
        <f ca="1">IF(ROW(data!B589)&gt;singleSMA+2,IF(SIGN(data!B590-indicators!B590)&lt;&gt;SIGN(data!B589-indicators!B589),IF(SIGN(data!B590-indicators!B590)&gt;0,"BUY","SELL"),""),"")</f>
        <v/>
      </c>
      <c r="D591" s="11">
        <f ca="1">IF(ROW(data!B591)&gt;fastSMA,AVERAGE(OFFSET(data!B591,0,0,-fastSMA,1)),"")</f>
        <v>6.3755000000000006</v>
      </c>
      <c r="E591" s="11">
        <f ca="1">IF(ROW(data!B591)&gt;slowSMA,AVERAGE(OFFSET(data!B591,0,0,-slowSMA,1)),"")</f>
        <v>5.801499999999999</v>
      </c>
      <c r="F591" s="11" t="str">
        <f ca="1">IF(ROW(data!B591)&gt;MAX(fastSMA,slowSMA)+2,IF(SIGN(D590-E590)&lt;&gt;SIGN(D589-E589),IF(SIGN(D590-E590)&gt;0,"BUY","SELL"),""),"")</f>
        <v/>
      </c>
      <c r="G591" s="11"/>
      <c r="H591" s="11">
        <f>(data!B591/data!B590)-1</f>
        <v>3.1249999999998224E-3</v>
      </c>
      <c r="I591" s="11">
        <f t="shared" si="189"/>
        <v>3.1249999999998224E-3</v>
      </c>
      <c r="J591" s="11">
        <f t="shared" si="190"/>
        <v>0</v>
      </c>
      <c r="K591" s="11">
        <f ca="1">IF(ROW(data!B591)&gt;rsi+1,100-100/(1+AVERAGE(OFFSET(I591,0,0,-rsi,1))/AVERAGE(OFFSET(J591,0,0,-rsi,1))),"")</f>
        <v>67.584709028416853</v>
      </c>
      <c r="L591" s="11"/>
      <c r="M591" s="11">
        <f t="shared" si="191"/>
        <v>1.0031249999999998</v>
      </c>
      <c r="N591" s="11">
        <f t="shared" ca="1" si="192"/>
        <v>1.1845018450184499</v>
      </c>
      <c r="S591" s="13" t="str">
        <f ca="1">pricein</f>
        <v/>
      </c>
      <c r="T591" s="13" t="str">
        <f ca="1">priceout</f>
        <v/>
      </c>
      <c r="U591" s="16" t="str">
        <f t="shared" ca="1" si="193"/>
        <v/>
      </c>
      <c r="V591" s="16" t="str">
        <f t="shared" ca="1" si="200"/>
        <v/>
      </c>
      <c r="W591" s="16" t="str">
        <f t="shared" ca="1" si="201"/>
        <v/>
      </c>
      <c r="X591" s="16">
        <f t="shared" ca="1" si="202"/>
        <v>1.4612618427567619</v>
      </c>
      <c r="Y591" s="16"/>
      <c r="Z591" s="13" t="str">
        <f ca="1">priceincross</f>
        <v/>
      </c>
      <c r="AA591" s="13" t="str">
        <f ca="1">priceoutcross</f>
        <v/>
      </c>
      <c r="AB591" s="13" t="str">
        <f t="shared" ca="1" si="194"/>
        <v/>
      </c>
      <c r="AC591" s="13" t="str">
        <f t="shared" ca="1" si="203"/>
        <v/>
      </c>
      <c r="AD591" s="13" t="str">
        <f t="shared" ca="1" si="204"/>
        <v/>
      </c>
      <c r="AE591" s="13">
        <f t="shared" ca="1" si="205"/>
        <v>1.7076913875508763</v>
      </c>
      <c r="AG591" s="32">
        <f ca="1">IF(ROW(data!B591)&gt;fib+1,MIN(OFFSET(data!B591,0,0,-fib,1)),"")</f>
        <v>4.41</v>
      </c>
      <c r="AH591" s="32">
        <f ca="1">IF(ROW(data!B591)&gt;fib+1,MAX(OFFSET(data!B591,0,0,-fib,1)),"")</f>
        <v>6.94</v>
      </c>
      <c r="AI591" s="32">
        <f t="shared" ca="1" si="195"/>
        <v>2.5300000000000002</v>
      </c>
      <c r="AJ591" s="31">
        <f t="shared" ca="1" si="196"/>
        <v>5.0070800000000002</v>
      </c>
      <c r="AK591" s="31">
        <f t="shared" ca="1" si="197"/>
        <v>5.3764599999999998</v>
      </c>
      <c r="AL591" s="31">
        <f t="shared" ca="1" si="198"/>
        <v>5.6750000000000007</v>
      </c>
      <c r="AM591" s="31">
        <f t="shared" ca="1" si="199"/>
        <v>5.9735399999999998</v>
      </c>
      <c r="AO591" s="32">
        <f t="shared" ca="1" si="206"/>
        <v>0.46126184275676185</v>
      </c>
      <c r="AP591" s="32">
        <f t="shared" ca="1" si="207"/>
        <v>0</v>
      </c>
      <c r="AQ591" s="32">
        <f t="shared" ca="1" si="208"/>
        <v>0.70769138755087635</v>
      </c>
      <c r="AR591" s="32">
        <f t="shared" ca="1" si="209"/>
        <v>0</v>
      </c>
    </row>
    <row r="592" spans="1:44">
      <c r="A592" s="10">
        <v>37764</v>
      </c>
      <c r="B592" s="11">
        <f ca="1">IF(ROW(data!B592)&gt;singleSMA,AVERAGE(OFFSET(data!B592,0,0,-singleSMA,1)),"")</f>
        <v>5.7966999999999977</v>
      </c>
      <c r="C592" s="11" t="str">
        <f ca="1">IF(ROW(data!B590)&gt;singleSMA+2,IF(SIGN(data!B591-indicators!B591)&lt;&gt;SIGN(data!B590-indicators!B590),IF(SIGN(data!B591-indicators!B591)&gt;0,"BUY","SELL"),""),"")</f>
        <v/>
      </c>
      <c r="D592" s="11">
        <f ca="1">IF(ROW(data!B592)&gt;fastSMA,AVERAGE(OFFSET(data!B592,0,0,-fastSMA,1)),"")</f>
        <v>6.4240000000000013</v>
      </c>
      <c r="E592" s="11">
        <f ca="1">IF(ROW(data!B592)&gt;slowSMA,AVERAGE(OFFSET(data!B592,0,0,-slowSMA,1)),"")</f>
        <v>5.7966999999999977</v>
      </c>
      <c r="F592" s="11" t="str">
        <f ca="1">IF(ROW(data!B592)&gt;MAX(fastSMA,slowSMA)+2,IF(SIGN(D591-E591)&lt;&gt;SIGN(D590-E590),IF(SIGN(D591-E591)&gt;0,"BUY","SELL"),""),"")</f>
        <v/>
      </c>
      <c r="G592" s="11"/>
      <c r="H592" s="11">
        <f>(data!B592/data!B591)-1</f>
        <v>-1.5576323987538387E-3</v>
      </c>
      <c r="I592" s="11">
        <f t="shared" si="189"/>
        <v>0</v>
      </c>
      <c r="J592" s="11">
        <f t="shared" si="190"/>
        <v>1.5576323987538387E-3</v>
      </c>
      <c r="K592" s="11">
        <f ca="1">IF(ROW(data!B592)&gt;rsi+1,100-100/(1+AVERAGE(OFFSET(I592,0,0,-rsi,1))/AVERAGE(OFFSET(J592,0,0,-rsi,1))),"")</f>
        <v>67.141165133025765</v>
      </c>
      <c r="L592" s="11"/>
      <c r="M592" s="11">
        <f t="shared" si="191"/>
        <v>0.99844236760124616</v>
      </c>
      <c r="N592" s="11">
        <f t="shared" ca="1" si="192"/>
        <v>1.1783088235294115</v>
      </c>
      <c r="S592" s="13" t="str">
        <f ca="1">pricein</f>
        <v/>
      </c>
      <c r="T592" s="13" t="str">
        <f ca="1">priceout</f>
        <v/>
      </c>
      <c r="U592" s="16" t="str">
        <f t="shared" ca="1" si="193"/>
        <v/>
      </c>
      <c r="V592" s="16" t="str">
        <f t="shared" ca="1" si="200"/>
        <v/>
      </c>
      <c r="W592" s="16" t="str">
        <f t="shared" ca="1" si="201"/>
        <v/>
      </c>
      <c r="X592" s="16">
        <f t="shared" ca="1" si="202"/>
        <v>1.4612618427567619</v>
      </c>
      <c r="Y592" s="16"/>
      <c r="Z592" s="13" t="str">
        <f ca="1">priceincross</f>
        <v/>
      </c>
      <c r="AA592" s="13" t="str">
        <f ca="1">priceoutcross</f>
        <v/>
      </c>
      <c r="AB592" s="13" t="str">
        <f t="shared" ca="1" si="194"/>
        <v/>
      </c>
      <c r="AC592" s="13" t="str">
        <f t="shared" ca="1" si="203"/>
        <v/>
      </c>
      <c r="AD592" s="13" t="str">
        <f t="shared" ca="1" si="204"/>
        <v/>
      </c>
      <c r="AE592" s="13">
        <f t="shared" ca="1" si="205"/>
        <v>1.7076913875508763</v>
      </c>
      <c r="AG592" s="32">
        <f ca="1">IF(ROW(data!B592)&gt;fib+1,MIN(OFFSET(data!B592,0,0,-fib,1)),"")</f>
        <v>4.41</v>
      </c>
      <c r="AH592" s="32">
        <f ca="1">IF(ROW(data!B592)&gt;fib+1,MAX(OFFSET(data!B592,0,0,-fib,1)),"")</f>
        <v>6.94</v>
      </c>
      <c r="AI592" s="32">
        <f t="shared" ca="1" si="195"/>
        <v>2.5300000000000002</v>
      </c>
      <c r="AJ592" s="31">
        <f t="shared" ca="1" si="196"/>
        <v>5.0070800000000002</v>
      </c>
      <c r="AK592" s="31">
        <f t="shared" ca="1" si="197"/>
        <v>5.3764599999999998</v>
      </c>
      <c r="AL592" s="31">
        <f t="shared" ca="1" si="198"/>
        <v>5.6750000000000007</v>
      </c>
      <c r="AM592" s="31">
        <f t="shared" ca="1" si="199"/>
        <v>5.9735399999999998</v>
      </c>
      <c r="AO592" s="32">
        <f t="shared" ca="1" si="206"/>
        <v>0.46126184275676185</v>
      </c>
      <c r="AP592" s="32">
        <f t="shared" ca="1" si="207"/>
        <v>0</v>
      </c>
      <c r="AQ592" s="32">
        <f t="shared" ca="1" si="208"/>
        <v>0.70769138755087635</v>
      </c>
      <c r="AR592" s="32">
        <f t="shared" ca="1" si="209"/>
        <v>0</v>
      </c>
    </row>
    <row r="593" spans="1:44">
      <c r="A593" s="10">
        <v>37767</v>
      </c>
      <c r="B593" s="11">
        <f ca="1">IF(ROW(data!B593)&gt;singleSMA,AVERAGE(OFFSET(data!B593,0,0,-singleSMA,1)),"")</f>
        <v>5.7924999999999978</v>
      </c>
      <c r="C593" s="11" t="str">
        <f ca="1">IF(ROW(data!B591)&gt;singleSMA+2,IF(SIGN(data!B592-indicators!B592)&lt;&gt;SIGN(data!B591-indicators!B591),IF(SIGN(data!B592-indicators!B592)&gt;0,"BUY","SELL"),""),"")</f>
        <v/>
      </c>
      <c r="D593" s="11">
        <f ca="1">IF(ROW(data!B593)&gt;fastSMA,AVERAGE(OFFSET(data!B593,0,0,-fastSMA,1)),"")</f>
        <v>6.4615000000000009</v>
      </c>
      <c r="E593" s="11">
        <f ca="1">IF(ROW(data!B593)&gt;slowSMA,AVERAGE(OFFSET(data!B593,0,0,-slowSMA,1)),"")</f>
        <v>5.7924999999999978</v>
      </c>
      <c r="F593" s="11" t="str">
        <f ca="1">IF(ROW(data!B593)&gt;MAX(fastSMA,slowSMA)+2,IF(SIGN(D592-E592)&lt;&gt;SIGN(D591-E591),IF(SIGN(D592-E592)&gt;0,"BUY","SELL"),""),"")</f>
        <v/>
      </c>
      <c r="G593" s="11"/>
      <c r="H593" s="11">
        <f>(data!B593/data!B592)-1</f>
        <v>0</v>
      </c>
      <c r="I593" s="11">
        <f t="shared" si="189"/>
        <v>0</v>
      </c>
      <c r="J593" s="11">
        <f t="shared" si="190"/>
        <v>0</v>
      </c>
      <c r="K593" s="11">
        <f ca="1">IF(ROW(data!B593)&gt;rsi+1,100-100/(1+AVERAGE(OFFSET(I593,0,0,-rsi,1))/AVERAGE(OFFSET(J593,0,0,-rsi,1))),"")</f>
        <v>64.293095180693086</v>
      </c>
      <c r="L593" s="11"/>
      <c r="M593" s="11">
        <f t="shared" si="191"/>
        <v>1</v>
      </c>
      <c r="N593" s="11">
        <f t="shared" ca="1" si="192"/>
        <v>1.1325088339222615</v>
      </c>
      <c r="S593" s="13" t="str">
        <f ca="1">pricein</f>
        <v/>
      </c>
      <c r="T593" s="13" t="str">
        <f ca="1">priceout</f>
        <v/>
      </c>
      <c r="U593" s="16" t="str">
        <f t="shared" ca="1" si="193"/>
        <v/>
      </c>
      <c r="V593" s="16" t="str">
        <f t="shared" ca="1" si="200"/>
        <v/>
      </c>
      <c r="W593" s="16" t="str">
        <f t="shared" ca="1" si="201"/>
        <v/>
      </c>
      <c r="X593" s="16">
        <f t="shared" ca="1" si="202"/>
        <v>1.4612618427567619</v>
      </c>
      <c r="Y593" s="16"/>
      <c r="Z593" s="13" t="str">
        <f ca="1">priceincross</f>
        <v/>
      </c>
      <c r="AA593" s="13" t="str">
        <f ca="1">priceoutcross</f>
        <v/>
      </c>
      <c r="AB593" s="13" t="str">
        <f t="shared" ca="1" si="194"/>
        <v/>
      </c>
      <c r="AC593" s="13" t="str">
        <f t="shared" ca="1" si="203"/>
        <v/>
      </c>
      <c r="AD593" s="13" t="str">
        <f t="shared" ca="1" si="204"/>
        <v/>
      </c>
      <c r="AE593" s="13">
        <f t="shared" ca="1" si="205"/>
        <v>1.7076913875508763</v>
      </c>
      <c r="AG593" s="32">
        <f ca="1">IF(ROW(data!B593)&gt;fib+1,MIN(OFFSET(data!B593,0,0,-fib,1)),"")</f>
        <v>4.41</v>
      </c>
      <c r="AH593" s="32">
        <f ca="1">IF(ROW(data!B593)&gt;fib+1,MAX(OFFSET(data!B593,0,0,-fib,1)),"")</f>
        <v>6.94</v>
      </c>
      <c r="AI593" s="32">
        <f t="shared" ca="1" si="195"/>
        <v>2.5300000000000002</v>
      </c>
      <c r="AJ593" s="31">
        <f t="shared" ca="1" si="196"/>
        <v>5.0070800000000002</v>
      </c>
      <c r="AK593" s="31">
        <f t="shared" ca="1" si="197"/>
        <v>5.3764599999999998</v>
      </c>
      <c r="AL593" s="31">
        <f t="shared" ca="1" si="198"/>
        <v>5.6750000000000007</v>
      </c>
      <c r="AM593" s="31">
        <f t="shared" ca="1" si="199"/>
        <v>5.9735399999999998</v>
      </c>
      <c r="AO593" s="32">
        <f t="shared" ca="1" si="206"/>
        <v>0.46126184275676185</v>
      </c>
      <c r="AP593" s="32">
        <f t="shared" ca="1" si="207"/>
        <v>0</v>
      </c>
      <c r="AQ593" s="32">
        <f t="shared" ca="1" si="208"/>
        <v>0.70769138755087635</v>
      </c>
      <c r="AR593" s="32">
        <f t="shared" ca="1" si="209"/>
        <v>0</v>
      </c>
    </row>
    <row r="594" spans="1:44">
      <c r="A594" s="10">
        <v>37768</v>
      </c>
      <c r="B594" s="11">
        <f ca="1">IF(ROW(data!B594)&gt;singleSMA,AVERAGE(OFFSET(data!B594,0,0,-singleSMA,1)),"")</f>
        <v>5.7878999999999987</v>
      </c>
      <c r="C594" s="11" t="str">
        <f ca="1">IF(ROW(data!B592)&gt;singleSMA+2,IF(SIGN(data!B593-indicators!B593)&lt;&gt;SIGN(data!B592-indicators!B592),IF(SIGN(data!B593-indicators!B593)&gt;0,"BUY","SELL"),""),"")</f>
        <v/>
      </c>
      <c r="D594" s="11">
        <f ca="1">IF(ROW(data!B594)&gt;fastSMA,AVERAGE(OFFSET(data!B594,0,0,-fastSMA,1)),"")</f>
        <v>6.4925000000000015</v>
      </c>
      <c r="E594" s="11">
        <f ca="1">IF(ROW(data!B594)&gt;slowSMA,AVERAGE(OFFSET(data!B594,0,0,-slowSMA,1)),"")</f>
        <v>5.7878999999999987</v>
      </c>
      <c r="F594" s="11" t="str">
        <f ca="1">IF(ROW(data!B594)&gt;MAX(fastSMA,slowSMA)+2,IF(SIGN(D593-E593)&lt;&gt;SIGN(D592-E592),IF(SIGN(D593-E593)&gt;0,"BUY","SELL"),""),"")</f>
        <v/>
      </c>
      <c r="G594" s="11"/>
      <c r="H594" s="11">
        <f>(data!B594/data!B593)-1</f>
        <v>-1.2480499219968855E-2</v>
      </c>
      <c r="I594" s="11">
        <f t="shared" si="189"/>
        <v>0</v>
      </c>
      <c r="J594" s="11">
        <f t="shared" si="190"/>
        <v>1.2480499219968855E-2</v>
      </c>
      <c r="K594" s="11">
        <f ca="1">IF(ROW(data!B594)&gt;rsi+1,100-100/(1+AVERAGE(OFFSET(I594,0,0,-rsi,1))/AVERAGE(OFFSET(J594,0,0,-rsi,1))),"")</f>
        <v>61.915849572781092</v>
      </c>
      <c r="L594" s="11"/>
      <c r="M594" s="11">
        <f t="shared" si="191"/>
        <v>0.98751950078003115</v>
      </c>
      <c r="N594" s="11">
        <f t="shared" ca="1" si="192"/>
        <v>1.1085814360770581</v>
      </c>
      <c r="S594" s="13" t="str">
        <f ca="1">pricein</f>
        <v/>
      </c>
      <c r="T594" s="13" t="str">
        <f ca="1">priceout</f>
        <v/>
      </c>
      <c r="U594" s="16" t="str">
        <f t="shared" ca="1" si="193"/>
        <v/>
      </c>
      <c r="V594" s="16" t="str">
        <f t="shared" ca="1" si="200"/>
        <v/>
      </c>
      <c r="W594" s="16" t="str">
        <f t="shared" ca="1" si="201"/>
        <v/>
      </c>
      <c r="X594" s="16">
        <f t="shared" ca="1" si="202"/>
        <v>1.4612618427567619</v>
      </c>
      <c r="Y594" s="16"/>
      <c r="Z594" s="13" t="str">
        <f ca="1">priceincross</f>
        <v/>
      </c>
      <c r="AA594" s="13" t="str">
        <f ca="1">priceoutcross</f>
        <v/>
      </c>
      <c r="AB594" s="13" t="str">
        <f t="shared" ca="1" si="194"/>
        <v/>
      </c>
      <c r="AC594" s="13" t="str">
        <f t="shared" ca="1" si="203"/>
        <v/>
      </c>
      <c r="AD594" s="13" t="str">
        <f t="shared" ca="1" si="204"/>
        <v/>
      </c>
      <c r="AE594" s="13">
        <f t="shared" ca="1" si="205"/>
        <v>1.7076913875508763</v>
      </c>
      <c r="AG594" s="32">
        <f ca="1">IF(ROW(data!B594)&gt;fib+1,MIN(OFFSET(data!B594,0,0,-fib,1)),"")</f>
        <v>4.41</v>
      </c>
      <c r="AH594" s="32">
        <f ca="1">IF(ROW(data!B594)&gt;fib+1,MAX(OFFSET(data!B594,0,0,-fib,1)),"")</f>
        <v>6.94</v>
      </c>
      <c r="AI594" s="32">
        <f t="shared" ca="1" si="195"/>
        <v>2.5300000000000002</v>
      </c>
      <c r="AJ594" s="31">
        <f t="shared" ca="1" si="196"/>
        <v>5.0070800000000002</v>
      </c>
      <c r="AK594" s="31">
        <f t="shared" ca="1" si="197"/>
        <v>5.3764599999999998</v>
      </c>
      <c r="AL594" s="31">
        <f t="shared" ca="1" si="198"/>
        <v>5.6750000000000007</v>
      </c>
      <c r="AM594" s="31">
        <f t="shared" ca="1" si="199"/>
        <v>5.9735399999999998</v>
      </c>
      <c r="AO594" s="32">
        <f t="shared" ca="1" si="206"/>
        <v>0.46126184275676185</v>
      </c>
      <c r="AP594" s="32">
        <f t="shared" ca="1" si="207"/>
        <v>0</v>
      </c>
      <c r="AQ594" s="32">
        <f t="shared" ca="1" si="208"/>
        <v>0.70769138755087635</v>
      </c>
      <c r="AR594" s="32">
        <f t="shared" ca="1" si="209"/>
        <v>0</v>
      </c>
    </row>
    <row r="595" spans="1:44">
      <c r="A595" s="10">
        <v>37769</v>
      </c>
      <c r="B595" s="11">
        <f ca="1">IF(ROW(data!B595)&gt;singleSMA,AVERAGE(OFFSET(data!B595,0,0,-singleSMA,1)),"")</f>
        <v>5.7871999999999995</v>
      </c>
      <c r="C595" s="11" t="str">
        <f ca="1">IF(ROW(data!B593)&gt;singleSMA+2,IF(SIGN(data!B594-indicators!B594)&lt;&gt;SIGN(data!B593-indicators!B593),IF(SIGN(data!B594-indicators!B594)&gt;0,"BUY","SELL"),""),"")</f>
        <v/>
      </c>
      <c r="D595" s="11">
        <f ca="1">IF(ROW(data!B595)&gt;fastSMA,AVERAGE(OFFSET(data!B595,0,0,-fastSMA,1)),"")</f>
        <v>6.5259999999999989</v>
      </c>
      <c r="E595" s="11">
        <f ca="1">IF(ROW(data!B595)&gt;slowSMA,AVERAGE(OFFSET(data!B595,0,0,-slowSMA,1)),"")</f>
        <v>5.7871999999999995</v>
      </c>
      <c r="F595" s="11" t="str">
        <f ca="1">IF(ROW(data!B595)&gt;MAX(fastSMA,slowSMA)+2,IF(SIGN(D594-E594)&lt;&gt;SIGN(D593-E593),IF(SIGN(D594-E594)&gt;0,"BUY","SELL"),""),"")</f>
        <v/>
      </c>
      <c r="G595" s="11"/>
      <c r="H595" s="11">
        <f>(data!B595/data!B594)-1</f>
        <v>4.8973143759873494E-2</v>
      </c>
      <c r="I595" s="11">
        <f t="shared" si="189"/>
        <v>4.8973143759873494E-2</v>
      </c>
      <c r="J595" s="11">
        <f t="shared" si="190"/>
        <v>0</v>
      </c>
      <c r="K595" s="11">
        <f ca="1">IF(ROW(data!B595)&gt;rsi+1,100-100/(1+AVERAGE(OFFSET(I595,0,0,-rsi,1))/AVERAGE(OFFSET(J595,0,0,-rsi,1))),"")</f>
        <v>62.192355586897513</v>
      </c>
      <c r="L595" s="11"/>
      <c r="M595" s="11">
        <f t="shared" si="191"/>
        <v>1.0489731437598735</v>
      </c>
      <c r="N595" s="11">
        <f t="shared" ca="1" si="192"/>
        <v>1.1122278056951422</v>
      </c>
      <c r="S595" s="13" t="str">
        <f ca="1">pricein</f>
        <v/>
      </c>
      <c r="T595" s="13" t="str">
        <f ca="1">priceout</f>
        <v/>
      </c>
      <c r="U595" s="16" t="str">
        <f t="shared" ca="1" si="193"/>
        <v/>
      </c>
      <c r="V595" s="16" t="str">
        <f t="shared" ca="1" si="200"/>
        <v/>
      </c>
      <c r="W595" s="16" t="str">
        <f t="shared" ca="1" si="201"/>
        <v/>
      </c>
      <c r="X595" s="16">
        <f t="shared" ca="1" si="202"/>
        <v>1.4612618427567619</v>
      </c>
      <c r="Y595" s="16"/>
      <c r="Z595" s="13" t="str">
        <f ca="1">priceincross</f>
        <v/>
      </c>
      <c r="AA595" s="13" t="str">
        <f ca="1">priceoutcross</f>
        <v/>
      </c>
      <c r="AB595" s="13" t="str">
        <f t="shared" ca="1" si="194"/>
        <v/>
      </c>
      <c r="AC595" s="13" t="str">
        <f t="shared" ca="1" si="203"/>
        <v/>
      </c>
      <c r="AD595" s="13" t="str">
        <f t="shared" ca="1" si="204"/>
        <v/>
      </c>
      <c r="AE595" s="13">
        <f t="shared" ca="1" si="205"/>
        <v>1.7076913875508763</v>
      </c>
      <c r="AG595" s="32">
        <f ca="1">IF(ROW(data!B595)&gt;fib+1,MIN(OFFSET(data!B595,0,0,-fib,1)),"")</f>
        <v>4.41</v>
      </c>
      <c r="AH595" s="32">
        <f ca="1">IF(ROW(data!B595)&gt;fib+1,MAX(OFFSET(data!B595,0,0,-fib,1)),"")</f>
        <v>6.94</v>
      </c>
      <c r="AI595" s="32">
        <f t="shared" ca="1" si="195"/>
        <v>2.5300000000000002</v>
      </c>
      <c r="AJ595" s="31">
        <f t="shared" ca="1" si="196"/>
        <v>5.0070800000000002</v>
      </c>
      <c r="AK595" s="31">
        <f t="shared" ca="1" si="197"/>
        <v>5.3764599999999998</v>
      </c>
      <c r="AL595" s="31">
        <f t="shared" ca="1" si="198"/>
        <v>5.6750000000000007</v>
      </c>
      <c r="AM595" s="31">
        <f t="shared" ca="1" si="199"/>
        <v>5.9735399999999998</v>
      </c>
      <c r="AO595" s="32">
        <f t="shared" ca="1" si="206"/>
        <v>0.46126184275676185</v>
      </c>
      <c r="AP595" s="32">
        <f t="shared" ca="1" si="207"/>
        <v>0</v>
      </c>
      <c r="AQ595" s="32">
        <f t="shared" ca="1" si="208"/>
        <v>0.70769138755087635</v>
      </c>
      <c r="AR595" s="32">
        <f t="shared" ca="1" si="209"/>
        <v>0</v>
      </c>
    </row>
    <row r="596" spans="1:44">
      <c r="A596" s="10">
        <v>37770</v>
      </c>
      <c r="B596" s="11">
        <f ca="1">IF(ROW(data!B596)&gt;singleSMA,AVERAGE(OFFSET(data!B596,0,0,-singleSMA,1)),"")</f>
        <v>5.7875999999999985</v>
      </c>
      <c r="C596" s="11" t="str">
        <f ca="1">IF(ROW(data!B594)&gt;singleSMA+2,IF(SIGN(data!B595-indicators!B595)&lt;&gt;SIGN(data!B594-indicators!B594),IF(SIGN(data!B595-indicators!B595)&gt;0,"BUY","SELL"),""),"")</f>
        <v/>
      </c>
      <c r="D596" s="11">
        <f ca="1">IF(ROW(data!B596)&gt;fastSMA,AVERAGE(OFFSET(data!B596,0,0,-fastSMA,1)),"")</f>
        <v>6.5534999999999997</v>
      </c>
      <c r="E596" s="11">
        <f ca="1">IF(ROW(data!B596)&gt;slowSMA,AVERAGE(OFFSET(data!B596,0,0,-slowSMA,1)),"")</f>
        <v>5.7875999999999985</v>
      </c>
      <c r="F596" s="11" t="str">
        <f ca="1">IF(ROW(data!B596)&gt;MAX(fastSMA,slowSMA)+2,IF(SIGN(D595-E595)&lt;&gt;SIGN(D594-E594),IF(SIGN(D595-E595)&gt;0,"BUY","SELL"),""),"")</f>
        <v/>
      </c>
      <c r="G596" s="11"/>
      <c r="H596" s="11">
        <f>(data!B596/data!B595)-1</f>
        <v>1.3554216867470048E-2</v>
      </c>
      <c r="I596" s="11">
        <f t="shared" si="189"/>
        <v>1.3554216867470048E-2</v>
      </c>
      <c r="J596" s="11">
        <f t="shared" si="190"/>
        <v>0</v>
      </c>
      <c r="K596" s="11">
        <f ca="1">IF(ROW(data!B596)&gt;rsi+1,100-100/(1+AVERAGE(OFFSET(I596,0,0,-rsi,1))/AVERAGE(OFFSET(J596,0,0,-rsi,1))),"")</f>
        <v>60.383978730364078</v>
      </c>
      <c r="L596" s="11"/>
      <c r="M596" s="11">
        <f t="shared" si="191"/>
        <v>1.01355421686747</v>
      </c>
      <c r="N596" s="11">
        <f t="shared" ca="1" si="192"/>
        <v>1.0889967637540452</v>
      </c>
      <c r="S596" s="13" t="str">
        <f ca="1">pricein</f>
        <v/>
      </c>
      <c r="T596" s="13" t="str">
        <f ca="1">priceout</f>
        <v/>
      </c>
      <c r="U596" s="16" t="str">
        <f t="shared" ca="1" si="193"/>
        <v/>
      </c>
      <c r="V596" s="16" t="str">
        <f t="shared" ca="1" si="200"/>
        <v/>
      </c>
      <c r="W596" s="16" t="str">
        <f t="shared" ca="1" si="201"/>
        <v/>
      </c>
      <c r="X596" s="16">
        <f t="shared" ca="1" si="202"/>
        <v>1.4612618427567619</v>
      </c>
      <c r="Y596" s="16"/>
      <c r="Z596" s="13" t="str">
        <f ca="1">priceincross</f>
        <v/>
      </c>
      <c r="AA596" s="13" t="str">
        <f ca="1">priceoutcross</f>
        <v/>
      </c>
      <c r="AB596" s="13" t="str">
        <f t="shared" ca="1" si="194"/>
        <v/>
      </c>
      <c r="AC596" s="13" t="str">
        <f t="shared" ca="1" si="203"/>
        <v/>
      </c>
      <c r="AD596" s="13" t="str">
        <f t="shared" ca="1" si="204"/>
        <v/>
      </c>
      <c r="AE596" s="13">
        <f t="shared" ca="1" si="205"/>
        <v>1.7076913875508763</v>
      </c>
      <c r="AG596" s="32">
        <f ca="1">IF(ROW(data!B596)&gt;fib+1,MIN(OFFSET(data!B596,0,0,-fib,1)),"")</f>
        <v>4.41</v>
      </c>
      <c r="AH596" s="32">
        <f ca="1">IF(ROW(data!B596)&gt;fib+1,MAX(OFFSET(data!B596,0,0,-fib,1)),"")</f>
        <v>6.94</v>
      </c>
      <c r="AI596" s="32">
        <f t="shared" ca="1" si="195"/>
        <v>2.5300000000000002</v>
      </c>
      <c r="AJ596" s="31">
        <f t="shared" ca="1" si="196"/>
        <v>5.0070800000000002</v>
      </c>
      <c r="AK596" s="31">
        <f t="shared" ca="1" si="197"/>
        <v>5.3764599999999998</v>
      </c>
      <c r="AL596" s="31">
        <f t="shared" ca="1" si="198"/>
        <v>5.6750000000000007</v>
      </c>
      <c r="AM596" s="31">
        <f t="shared" ca="1" si="199"/>
        <v>5.9735399999999998</v>
      </c>
      <c r="AO596" s="32">
        <f t="shared" ca="1" si="206"/>
        <v>0.46126184275676185</v>
      </c>
      <c r="AP596" s="32">
        <f t="shared" ca="1" si="207"/>
        <v>0</v>
      </c>
      <c r="AQ596" s="32">
        <f t="shared" ca="1" si="208"/>
        <v>0.70769138755087635</v>
      </c>
      <c r="AR596" s="32">
        <f t="shared" ca="1" si="209"/>
        <v>0</v>
      </c>
    </row>
    <row r="597" spans="1:44">
      <c r="A597" s="10">
        <v>37771</v>
      </c>
      <c r="B597" s="11">
        <f ca="1">IF(ROW(data!B597)&gt;singleSMA,AVERAGE(OFFSET(data!B597,0,0,-singleSMA,1)),"")</f>
        <v>5.7891999999999983</v>
      </c>
      <c r="C597" s="11" t="str">
        <f ca="1">IF(ROW(data!B595)&gt;singleSMA+2,IF(SIGN(data!B596-indicators!B596)&lt;&gt;SIGN(data!B595-indicators!B595),IF(SIGN(data!B596-indicators!B596)&gt;0,"BUY","SELL"),""),"")</f>
        <v/>
      </c>
      <c r="D597" s="11">
        <f ca="1">IF(ROW(data!B597)&gt;fastSMA,AVERAGE(OFFSET(data!B597,0,0,-fastSMA,1)),"")</f>
        <v>6.5655000000000001</v>
      </c>
      <c r="E597" s="11">
        <f ca="1">IF(ROW(data!B597)&gt;slowSMA,AVERAGE(OFFSET(data!B597,0,0,-slowSMA,1)),"")</f>
        <v>5.7891999999999983</v>
      </c>
      <c r="F597" s="11" t="str">
        <f ca="1">IF(ROW(data!B597)&gt;MAX(fastSMA,slowSMA)+2,IF(SIGN(D596-E596)&lt;&gt;SIGN(D595-E595),IF(SIGN(D596-E596)&gt;0,"BUY","SELL"),""),"")</f>
        <v/>
      </c>
      <c r="G597" s="11"/>
      <c r="H597" s="11">
        <f>(data!B597/data!B596)-1</f>
        <v>8.9153046062406816E-3</v>
      </c>
      <c r="I597" s="11">
        <f t="shared" si="189"/>
        <v>8.9153046062406816E-3</v>
      </c>
      <c r="J597" s="11">
        <f t="shared" si="190"/>
        <v>0</v>
      </c>
      <c r="K597" s="11">
        <f ca="1">IF(ROW(data!B597)&gt;rsi+1,100-100/(1+AVERAGE(OFFSET(I597,0,0,-rsi,1))/AVERAGE(OFFSET(J597,0,0,-rsi,1))),"")</f>
        <v>55.351055166493964</v>
      </c>
      <c r="L597" s="11"/>
      <c r="M597" s="11">
        <f t="shared" si="191"/>
        <v>1.0089153046062407</v>
      </c>
      <c r="N597" s="11">
        <f t="shared" ca="1" si="192"/>
        <v>1.0366412213740457</v>
      </c>
      <c r="S597" s="13" t="str">
        <f ca="1">pricein</f>
        <v/>
      </c>
      <c r="T597" s="13" t="str">
        <f ca="1">priceout</f>
        <v/>
      </c>
      <c r="U597" s="16" t="str">
        <f t="shared" ca="1" si="193"/>
        <v/>
      </c>
      <c r="V597" s="16" t="str">
        <f t="shared" ca="1" si="200"/>
        <v/>
      </c>
      <c r="W597" s="16" t="str">
        <f t="shared" ca="1" si="201"/>
        <v/>
      </c>
      <c r="X597" s="16">
        <f t="shared" ca="1" si="202"/>
        <v>1.4612618427567619</v>
      </c>
      <c r="Y597" s="16"/>
      <c r="Z597" s="13" t="str">
        <f ca="1">priceincross</f>
        <v/>
      </c>
      <c r="AA597" s="13" t="str">
        <f ca="1">priceoutcross</f>
        <v/>
      </c>
      <c r="AB597" s="13" t="str">
        <f t="shared" ca="1" si="194"/>
        <v/>
      </c>
      <c r="AC597" s="13" t="str">
        <f t="shared" ca="1" si="203"/>
        <v/>
      </c>
      <c r="AD597" s="13" t="str">
        <f t="shared" ca="1" si="204"/>
        <v/>
      </c>
      <c r="AE597" s="13">
        <f t="shared" ca="1" si="205"/>
        <v>1.7076913875508763</v>
      </c>
      <c r="AG597" s="32">
        <f ca="1">IF(ROW(data!B597)&gt;fib+1,MIN(OFFSET(data!B597,0,0,-fib,1)),"")</f>
        <v>4.41</v>
      </c>
      <c r="AH597" s="32">
        <f ca="1">IF(ROW(data!B597)&gt;fib+1,MAX(OFFSET(data!B597,0,0,-fib,1)),"")</f>
        <v>6.94</v>
      </c>
      <c r="AI597" s="32">
        <f t="shared" ca="1" si="195"/>
        <v>2.5300000000000002</v>
      </c>
      <c r="AJ597" s="31">
        <f t="shared" ca="1" si="196"/>
        <v>5.0070800000000002</v>
      </c>
      <c r="AK597" s="31">
        <f t="shared" ca="1" si="197"/>
        <v>5.3764599999999998</v>
      </c>
      <c r="AL597" s="31">
        <f t="shared" ca="1" si="198"/>
        <v>5.6750000000000007</v>
      </c>
      <c r="AM597" s="31">
        <f t="shared" ca="1" si="199"/>
        <v>5.9735399999999998</v>
      </c>
      <c r="AO597" s="32">
        <f t="shared" ca="1" si="206"/>
        <v>0.46126184275676185</v>
      </c>
      <c r="AP597" s="32">
        <f t="shared" ca="1" si="207"/>
        <v>0</v>
      </c>
      <c r="AQ597" s="32">
        <f t="shared" ca="1" si="208"/>
        <v>0.70769138755087635</v>
      </c>
      <c r="AR597" s="32">
        <f t="shared" ca="1" si="209"/>
        <v>0</v>
      </c>
    </row>
    <row r="598" spans="1:44">
      <c r="A598" s="10">
        <v>37774</v>
      </c>
      <c r="B598" s="11">
        <f ca="1">IF(ROW(data!B598)&gt;singleSMA,AVERAGE(OFFSET(data!B598,0,0,-singleSMA,1)),"")</f>
        <v>5.793199999999997</v>
      </c>
      <c r="C598" s="11" t="str">
        <f ca="1">IF(ROW(data!B596)&gt;singleSMA+2,IF(SIGN(data!B597-indicators!B597)&lt;&gt;SIGN(data!B596-indicators!B596),IF(SIGN(data!B597-indicators!B597)&gt;0,"BUY","SELL"),""),"")</f>
        <v/>
      </c>
      <c r="D598" s="11">
        <f ca="1">IF(ROW(data!B598)&gt;fastSMA,AVERAGE(OFFSET(data!B598,0,0,-fastSMA,1)),"")</f>
        <v>6.572000000000001</v>
      </c>
      <c r="E598" s="11">
        <f ca="1">IF(ROW(data!B598)&gt;slowSMA,AVERAGE(OFFSET(data!B598,0,0,-slowSMA,1)),"")</f>
        <v>5.793199999999997</v>
      </c>
      <c r="F598" s="11" t="str">
        <f ca="1">IF(ROW(data!B598)&gt;MAX(fastSMA,slowSMA)+2,IF(SIGN(D597-E597)&lt;&gt;SIGN(D596-E596),IF(SIGN(D597-E597)&gt;0,"BUY","SELL"),""),"")</f>
        <v/>
      </c>
      <c r="G598" s="11"/>
      <c r="H598" s="11">
        <f>(data!B598/data!B597)-1</f>
        <v>3.5346097201767401E-2</v>
      </c>
      <c r="I598" s="11">
        <f t="shared" si="189"/>
        <v>3.5346097201767401E-2</v>
      </c>
      <c r="J598" s="11">
        <f t="shared" si="190"/>
        <v>0</v>
      </c>
      <c r="K598" s="11">
        <f ca="1">IF(ROW(data!B598)&gt;rsi+1,100-100/(1+AVERAGE(OFFSET(I598,0,0,-rsi,1))/AVERAGE(OFFSET(J598,0,0,-rsi,1))),"")</f>
        <v>53.242287112550116</v>
      </c>
      <c r="L598" s="11"/>
      <c r="M598" s="11">
        <f t="shared" si="191"/>
        <v>1.0353460972017674</v>
      </c>
      <c r="N598" s="11">
        <f t="shared" ca="1" si="192"/>
        <v>1.0188405797101447</v>
      </c>
      <c r="S598" s="13" t="str">
        <f ca="1">pricein</f>
        <v/>
      </c>
      <c r="T598" s="13" t="str">
        <f ca="1">priceout</f>
        <v/>
      </c>
      <c r="U598" s="16" t="str">
        <f t="shared" ca="1" si="193"/>
        <v/>
      </c>
      <c r="V598" s="16" t="str">
        <f t="shared" ca="1" si="200"/>
        <v/>
      </c>
      <c r="W598" s="16" t="str">
        <f t="shared" ca="1" si="201"/>
        <v/>
      </c>
      <c r="X598" s="16">
        <f t="shared" ca="1" si="202"/>
        <v>1.4612618427567619</v>
      </c>
      <c r="Y598" s="16"/>
      <c r="Z598" s="13" t="str">
        <f ca="1">priceincross</f>
        <v/>
      </c>
      <c r="AA598" s="13" t="str">
        <f ca="1">priceoutcross</f>
        <v/>
      </c>
      <c r="AB598" s="13" t="str">
        <f t="shared" ca="1" si="194"/>
        <v/>
      </c>
      <c r="AC598" s="13" t="str">
        <f t="shared" ca="1" si="203"/>
        <v/>
      </c>
      <c r="AD598" s="13" t="str">
        <f t="shared" ca="1" si="204"/>
        <v/>
      </c>
      <c r="AE598" s="13">
        <f t="shared" ca="1" si="205"/>
        <v>1.7076913875508763</v>
      </c>
      <c r="AG598" s="32">
        <f ca="1">IF(ROW(data!B598)&gt;fib+1,MIN(OFFSET(data!B598,0,0,-fib,1)),"")</f>
        <v>4.41</v>
      </c>
      <c r="AH598" s="32">
        <f ca="1">IF(ROW(data!B598)&gt;fib+1,MAX(OFFSET(data!B598,0,0,-fib,1)),"")</f>
        <v>7.03</v>
      </c>
      <c r="AI598" s="32">
        <f t="shared" ca="1" si="195"/>
        <v>2.62</v>
      </c>
      <c r="AJ598" s="31">
        <f t="shared" ca="1" si="196"/>
        <v>5.0283199999999999</v>
      </c>
      <c r="AK598" s="31">
        <f t="shared" ca="1" si="197"/>
        <v>5.4108400000000003</v>
      </c>
      <c r="AL598" s="31">
        <f t="shared" ca="1" si="198"/>
        <v>5.7200000000000006</v>
      </c>
      <c r="AM598" s="31">
        <f t="shared" ca="1" si="199"/>
        <v>6.0291600000000001</v>
      </c>
      <c r="AO598" s="32">
        <f t="shared" ca="1" si="206"/>
        <v>0.46126184275676185</v>
      </c>
      <c r="AP598" s="32">
        <f t="shared" ca="1" si="207"/>
        <v>0</v>
      </c>
      <c r="AQ598" s="32">
        <f t="shared" ca="1" si="208"/>
        <v>0.70769138755087635</v>
      </c>
      <c r="AR598" s="32">
        <f t="shared" ca="1" si="209"/>
        <v>0</v>
      </c>
    </row>
    <row r="599" spans="1:44">
      <c r="A599" s="10">
        <v>37775</v>
      </c>
      <c r="B599" s="11">
        <f ca="1">IF(ROW(data!B599)&gt;singleSMA,AVERAGE(OFFSET(data!B599,0,0,-singleSMA,1)),"")</f>
        <v>5.7967999999999984</v>
      </c>
      <c r="C599" s="11" t="str">
        <f ca="1">IF(ROW(data!B597)&gt;singleSMA+2,IF(SIGN(data!B598-indicators!B598)&lt;&gt;SIGN(data!B597-indicators!B597),IF(SIGN(data!B598-indicators!B598)&gt;0,"BUY","SELL"),""),"")</f>
        <v/>
      </c>
      <c r="D599" s="11">
        <f ca="1">IF(ROW(data!B599)&gt;fastSMA,AVERAGE(OFFSET(data!B599,0,0,-fastSMA,1)),"")</f>
        <v>6.5835000000000008</v>
      </c>
      <c r="E599" s="11">
        <f ca="1">IF(ROW(data!B599)&gt;slowSMA,AVERAGE(OFFSET(data!B599,0,0,-slowSMA,1)),"")</f>
        <v>5.7967999999999984</v>
      </c>
      <c r="F599" s="11" t="str">
        <f ca="1">IF(ROW(data!B599)&gt;MAX(fastSMA,slowSMA)+2,IF(SIGN(D598-E598)&lt;&gt;SIGN(D597-E597),IF(SIGN(D598-E598)&gt;0,"BUY","SELL"),""),"")</f>
        <v/>
      </c>
      <c r="G599" s="11"/>
      <c r="H599" s="11">
        <f>(data!B599/data!B598)-1</f>
        <v>5.6899004267425557E-3</v>
      </c>
      <c r="I599" s="11">
        <f t="shared" si="189"/>
        <v>5.6899004267425557E-3</v>
      </c>
      <c r="J599" s="11">
        <f t="shared" si="190"/>
        <v>0</v>
      </c>
      <c r="K599" s="11">
        <f ca="1">IF(ROW(data!B599)&gt;rsi+1,100-100/(1+AVERAGE(OFFSET(I599,0,0,-rsi,1))/AVERAGE(OFFSET(J599,0,0,-rsi,1))),"")</f>
        <v>55.160804393790926</v>
      </c>
      <c r="L599" s="11"/>
      <c r="M599" s="11">
        <f t="shared" si="191"/>
        <v>1.0056899004267426</v>
      </c>
      <c r="N599" s="11">
        <f t="shared" ca="1" si="192"/>
        <v>1.0336257309941519</v>
      </c>
      <c r="S599" s="13" t="str">
        <f ca="1">pricein</f>
        <v/>
      </c>
      <c r="T599" s="13" t="str">
        <f ca="1">priceout</f>
        <v/>
      </c>
      <c r="U599" s="16" t="str">
        <f t="shared" ca="1" si="193"/>
        <v/>
      </c>
      <c r="V599" s="16" t="str">
        <f t="shared" ca="1" si="200"/>
        <v/>
      </c>
      <c r="W599" s="16" t="str">
        <f t="shared" ca="1" si="201"/>
        <v/>
      </c>
      <c r="X599" s="16">
        <f t="shared" ca="1" si="202"/>
        <v>1.4612618427567619</v>
      </c>
      <c r="Y599" s="16"/>
      <c r="Z599" s="13" t="str">
        <f ca="1">priceincross</f>
        <v/>
      </c>
      <c r="AA599" s="13" t="str">
        <f ca="1">priceoutcross</f>
        <v/>
      </c>
      <c r="AB599" s="13" t="str">
        <f t="shared" ca="1" si="194"/>
        <v/>
      </c>
      <c r="AC599" s="13" t="str">
        <f t="shared" ca="1" si="203"/>
        <v/>
      </c>
      <c r="AD599" s="13" t="str">
        <f t="shared" ca="1" si="204"/>
        <v/>
      </c>
      <c r="AE599" s="13">
        <f t="shared" ca="1" si="205"/>
        <v>1.7076913875508763</v>
      </c>
      <c r="AG599" s="32">
        <f ca="1">IF(ROW(data!B599)&gt;fib+1,MIN(OFFSET(data!B599,0,0,-fib,1)),"")</f>
        <v>4.41</v>
      </c>
      <c r="AH599" s="32">
        <f ca="1">IF(ROW(data!B599)&gt;fib+1,MAX(OFFSET(data!B599,0,0,-fib,1)),"")</f>
        <v>7.07</v>
      </c>
      <c r="AI599" s="32">
        <f t="shared" ca="1" si="195"/>
        <v>2.66</v>
      </c>
      <c r="AJ599" s="31">
        <f t="shared" ca="1" si="196"/>
        <v>5.0377600000000005</v>
      </c>
      <c r="AK599" s="31">
        <f t="shared" ca="1" si="197"/>
        <v>5.4261200000000001</v>
      </c>
      <c r="AL599" s="31">
        <f t="shared" ca="1" si="198"/>
        <v>5.74</v>
      </c>
      <c r="AM599" s="31">
        <f t="shared" ca="1" si="199"/>
        <v>6.0538800000000004</v>
      </c>
      <c r="AO599" s="32">
        <f t="shared" ca="1" si="206"/>
        <v>0.46126184275676185</v>
      </c>
      <c r="AP599" s="32">
        <f t="shared" ca="1" si="207"/>
        <v>0</v>
      </c>
      <c r="AQ599" s="32">
        <f t="shared" ca="1" si="208"/>
        <v>0.70769138755087635</v>
      </c>
      <c r="AR599" s="32">
        <f t="shared" ca="1" si="209"/>
        <v>0</v>
      </c>
    </row>
    <row r="600" spans="1:44">
      <c r="A600" s="10">
        <v>37776</v>
      </c>
      <c r="B600" s="11">
        <f ca="1">IF(ROW(data!B600)&gt;singleSMA,AVERAGE(OFFSET(data!B600,0,0,-singleSMA,1)),"")</f>
        <v>5.8049999999999988</v>
      </c>
      <c r="C600" s="11" t="str">
        <f ca="1">IF(ROW(data!B598)&gt;singleSMA+2,IF(SIGN(data!B599-indicators!B599)&lt;&gt;SIGN(data!B598-indicators!B598),IF(SIGN(data!B599-indicators!B599)&gt;0,"BUY","SELL"),""),"")</f>
        <v/>
      </c>
      <c r="D600" s="11">
        <f ca="1">IF(ROW(data!B600)&gt;fastSMA,AVERAGE(OFFSET(data!B600,0,0,-fastSMA,1)),"")</f>
        <v>6.6160000000000014</v>
      </c>
      <c r="E600" s="11">
        <f ca="1">IF(ROW(data!B600)&gt;slowSMA,AVERAGE(OFFSET(data!B600,0,0,-slowSMA,1)),"")</f>
        <v>5.8049999999999988</v>
      </c>
      <c r="F600" s="11" t="str">
        <f ca="1">IF(ROW(data!B600)&gt;MAX(fastSMA,slowSMA)+2,IF(SIGN(D599-E599)&lt;&gt;SIGN(D598-E598),IF(SIGN(D599-E599)&gt;0,"BUY","SELL"),""),"")</f>
        <v/>
      </c>
      <c r="G600" s="11"/>
      <c r="H600" s="11">
        <f>(data!B600/data!B599)-1</f>
        <v>7.3550212164073425E-2</v>
      </c>
      <c r="I600" s="11">
        <f t="shared" si="189"/>
        <v>7.3550212164073425E-2</v>
      </c>
      <c r="J600" s="11">
        <f t="shared" si="190"/>
        <v>0</v>
      </c>
      <c r="K600" s="11">
        <f ca="1">IF(ROW(data!B600)&gt;rsi+1,100-100/(1+AVERAGE(OFFSET(I600,0,0,-rsi,1))/AVERAGE(OFFSET(J600,0,0,-rsi,1))),"")</f>
        <v>61.180964112249598</v>
      </c>
      <c r="L600" s="11"/>
      <c r="M600" s="11">
        <f t="shared" si="191"/>
        <v>1.0735502121640734</v>
      </c>
      <c r="N600" s="11">
        <f t="shared" ca="1" si="192"/>
        <v>1.0936599423631124</v>
      </c>
      <c r="S600" s="13" t="str">
        <f ca="1">pricein</f>
        <v/>
      </c>
      <c r="T600" s="13" t="str">
        <f ca="1">priceout</f>
        <v/>
      </c>
      <c r="U600" s="16" t="str">
        <f t="shared" ca="1" si="193"/>
        <v/>
      </c>
      <c r="V600" s="16" t="str">
        <f t="shared" ca="1" si="200"/>
        <v/>
      </c>
      <c r="W600" s="16" t="str">
        <f t="shared" ca="1" si="201"/>
        <v/>
      </c>
      <c r="X600" s="16">
        <f t="shared" ca="1" si="202"/>
        <v>1.4612618427567619</v>
      </c>
      <c r="Y600" s="16"/>
      <c r="Z600" s="13" t="str">
        <f ca="1">priceincross</f>
        <v/>
      </c>
      <c r="AA600" s="13" t="str">
        <f ca="1">priceoutcross</f>
        <v/>
      </c>
      <c r="AB600" s="13" t="str">
        <f t="shared" ca="1" si="194"/>
        <v/>
      </c>
      <c r="AC600" s="13" t="str">
        <f t="shared" ca="1" si="203"/>
        <v/>
      </c>
      <c r="AD600" s="13" t="str">
        <f t="shared" ca="1" si="204"/>
        <v/>
      </c>
      <c r="AE600" s="13">
        <f t="shared" ca="1" si="205"/>
        <v>1.7076913875508763</v>
      </c>
      <c r="AG600" s="32">
        <f ca="1">IF(ROW(data!B600)&gt;fib+1,MIN(OFFSET(data!B600,0,0,-fib,1)),"")</f>
        <v>4.41</v>
      </c>
      <c r="AH600" s="32">
        <f ca="1">IF(ROW(data!B600)&gt;fib+1,MAX(OFFSET(data!B600,0,0,-fib,1)),"")</f>
        <v>7.59</v>
      </c>
      <c r="AI600" s="32">
        <f t="shared" ca="1" si="195"/>
        <v>3.1799999999999997</v>
      </c>
      <c r="AJ600" s="31">
        <f t="shared" ca="1" si="196"/>
        <v>5.1604799999999997</v>
      </c>
      <c r="AK600" s="31">
        <f t="shared" ca="1" si="197"/>
        <v>5.6247600000000002</v>
      </c>
      <c r="AL600" s="31">
        <f t="shared" ca="1" si="198"/>
        <v>6</v>
      </c>
      <c r="AM600" s="31">
        <f t="shared" ca="1" si="199"/>
        <v>6.3752399999999998</v>
      </c>
      <c r="AO600" s="32">
        <f t="shared" ca="1" si="206"/>
        <v>0.46126184275676185</v>
      </c>
      <c r="AP600" s="32">
        <f t="shared" ca="1" si="207"/>
        <v>0</v>
      </c>
      <c r="AQ600" s="32">
        <f t="shared" ca="1" si="208"/>
        <v>0.70769138755087635</v>
      </c>
      <c r="AR600" s="32">
        <f t="shared" ca="1" si="209"/>
        <v>0</v>
      </c>
    </row>
    <row r="601" spans="1:44">
      <c r="A601" s="10">
        <v>37777</v>
      </c>
      <c r="B601" s="11">
        <f ca="1">IF(ROW(data!B601)&gt;singleSMA,AVERAGE(OFFSET(data!B601,0,0,-singleSMA,1)),"")</f>
        <v>5.813299999999999</v>
      </c>
      <c r="C601" s="11" t="str">
        <f ca="1">IF(ROW(data!B599)&gt;singleSMA+2,IF(SIGN(data!B600-indicators!B600)&lt;&gt;SIGN(data!B599-indicators!B599),IF(SIGN(data!B600-indicators!B600)&gt;0,"BUY","SELL"),""),"")</f>
        <v/>
      </c>
      <c r="D601" s="11">
        <f ca="1">IF(ROW(data!B601)&gt;fastSMA,AVERAGE(OFFSET(data!B601,0,0,-fastSMA,1)),"")</f>
        <v>6.6485000000000003</v>
      </c>
      <c r="E601" s="11">
        <f ca="1">IF(ROW(data!B601)&gt;slowSMA,AVERAGE(OFFSET(data!B601,0,0,-slowSMA,1)),"")</f>
        <v>5.813299999999999</v>
      </c>
      <c r="F601" s="11" t="str">
        <f ca="1">IF(ROW(data!B601)&gt;MAX(fastSMA,slowSMA)+2,IF(SIGN(D600-E600)&lt;&gt;SIGN(D599-E599),IF(SIGN(D600-E600)&gt;0,"BUY","SELL"),""),"")</f>
        <v/>
      </c>
      <c r="G601" s="11"/>
      <c r="H601" s="11">
        <f>(data!B601/data!B600)-1</f>
        <v>-1.3175230566534912E-2</v>
      </c>
      <c r="I601" s="11">
        <f t="shared" si="189"/>
        <v>0</v>
      </c>
      <c r="J601" s="11">
        <f t="shared" si="190"/>
        <v>1.3175230566534912E-2</v>
      </c>
      <c r="K601" s="11">
        <f ca="1">IF(ROW(data!B601)&gt;rsi+1,100-100/(1+AVERAGE(OFFSET(I601,0,0,-rsi,1))/AVERAGE(OFFSET(J601,0,0,-rsi,1))),"")</f>
        <v>61.353453530723087</v>
      </c>
      <c r="L601" s="11"/>
      <c r="M601" s="11">
        <f t="shared" si="191"/>
        <v>0.98682476943346509</v>
      </c>
      <c r="N601" s="11">
        <f t="shared" ca="1" si="192"/>
        <v>1.0950292397660819</v>
      </c>
      <c r="S601" s="13" t="str">
        <f ca="1">pricein</f>
        <v/>
      </c>
      <c r="T601" s="13" t="str">
        <f ca="1">priceout</f>
        <v/>
      </c>
      <c r="U601" s="16" t="str">
        <f t="shared" ca="1" si="193"/>
        <v/>
      </c>
      <c r="V601" s="16" t="str">
        <f t="shared" ca="1" si="200"/>
        <v/>
      </c>
      <c r="W601" s="16" t="str">
        <f t="shared" ca="1" si="201"/>
        <v/>
      </c>
      <c r="X601" s="16">
        <f t="shared" ca="1" si="202"/>
        <v>1.4612618427567619</v>
      </c>
      <c r="Y601" s="16"/>
      <c r="Z601" s="13" t="str">
        <f ca="1">priceincross</f>
        <v/>
      </c>
      <c r="AA601" s="13" t="str">
        <f ca="1">priceoutcross</f>
        <v/>
      </c>
      <c r="AB601" s="13" t="str">
        <f t="shared" ca="1" si="194"/>
        <v/>
      </c>
      <c r="AC601" s="13" t="str">
        <f t="shared" ca="1" si="203"/>
        <v/>
      </c>
      <c r="AD601" s="13" t="str">
        <f t="shared" ca="1" si="204"/>
        <v/>
      </c>
      <c r="AE601" s="13">
        <f t="shared" ca="1" si="205"/>
        <v>1.7076913875508763</v>
      </c>
      <c r="AG601" s="32">
        <f ca="1">IF(ROW(data!B601)&gt;fib+1,MIN(OFFSET(data!B601,0,0,-fib,1)),"")</f>
        <v>4.41</v>
      </c>
      <c r="AH601" s="32">
        <f ca="1">IF(ROW(data!B601)&gt;fib+1,MAX(OFFSET(data!B601,0,0,-fib,1)),"")</f>
        <v>7.59</v>
      </c>
      <c r="AI601" s="32">
        <f t="shared" ca="1" si="195"/>
        <v>3.1799999999999997</v>
      </c>
      <c r="AJ601" s="31">
        <f t="shared" ca="1" si="196"/>
        <v>5.1604799999999997</v>
      </c>
      <c r="AK601" s="31">
        <f t="shared" ca="1" si="197"/>
        <v>5.6247600000000002</v>
      </c>
      <c r="AL601" s="31">
        <f t="shared" ca="1" si="198"/>
        <v>6</v>
      </c>
      <c r="AM601" s="31">
        <f t="shared" ca="1" si="199"/>
        <v>6.3752399999999998</v>
      </c>
      <c r="AO601" s="32">
        <f t="shared" ca="1" si="206"/>
        <v>0.46126184275676185</v>
      </c>
      <c r="AP601" s="32">
        <f t="shared" ca="1" si="207"/>
        <v>0</v>
      </c>
      <c r="AQ601" s="32">
        <f t="shared" ca="1" si="208"/>
        <v>0.70769138755087635</v>
      </c>
      <c r="AR601" s="32">
        <f t="shared" ca="1" si="209"/>
        <v>0</v>
      </c>
    </row>
    <row r="602" spans="1:44">
      <c r="A602" s="10">
        <v>37778</v>
      </c>
      <c r="B602" s="11">
        <f ca="1">IF(ROW(data!B602)&gt;singleSMA,AVERAGE(OFFSET(data!B602,0,0,-singleSMA,1)),"")</f>
        <v>5.8250999999999991</v>
      </c>
      <c r="C602" s="11" t="str">
        <f ca="1">IF(ROW(data!B600)&gt;singleSMA+2,IF(SIGN(data!B601-indicators!B601)&lt;&gt;SIGN(data!B600-indicators!B600),IF(SIGN(data!B601-indicators!B601)&gt;0,"BUY","SELL"),""),"")</f>
        <v/>
      </c>
      <c r="D602" s="11">
        <f ca="1">IF(ROW(data!B602)&gt;fastSMA,AVERAGE(OFFSET(data!B602,0,0,-fastSMA,1)),"")</f>
        <v>6.7004999999999999</v>
      </c>
      <c r="E602" s="11">
        <f ca="1">IF(ROW(data!B602)&gt;slowSMA,AVERAGE(OFFSET(data!B602,0,0,-slowSMA,1)),"")</f>
        <v>5.8250999999999991</v>
      </c>
      <c r="F602" s="11" t="str">
        <f ca="1">IF(ROW(data!B602)&gt;MAX(fastSMA,slowSMA)+2,IF(SIGN(D601-E601)&lt;&gt;SIGN(D600-E600),IF(SIGN(D601-E601)&gt;0,"BUY","SELL"),""),"")</f>
        <v/>
      </c>
      <c r="G602" s="11"/>
      <c r="H602" s="11">
        <f>(data!B602/data!B601)-1</f>
        <v>2.1361815754339153E-2</v>
      </c>
      <c r="I602" s="11">
        <f t="shared" si="189"/>
        <v>2.1361815754339153E-2</v>
      </c>
      <c r="J602" s="11">
        <f t="shared" si="190"/>
        <v>0</v>
      </c>
      <c r="K602" s="11">
        <f ca="1">IF(ROW(data!B602)&gt;rsi+1,100-100/(1+AVERAGE(OFFSET(I602,0,0,-rsi,1))/AVERAGE(OFFSET(J602,0,0,-rsi,1))),"")</f>
        <v>68.143398291229261</v>
      </c>
      <c r="L602" s="11"/>
      <c r="M602" s="11">
        <f t="shared" si="191"/>
        <v>1.0213618157543392</v>
      </c>
      <c r="N602" s="11">
        <f t="shared" ca="1" si="192"/>
        <v>1.1573373676248109</v>
      </c>
      <c r="S602" s="13" t="str">
        <f ca="1">pricein</f>
        <v/>
      </c>
      <c r="T602" s="13" t="str">
        <f ca="1">priceout</f>
        <v/>
      </c>
      <c r="U602" s="16" t="str">
        <f t="shared" ca="1" si="193"/>
        <v/>
      </c>
      <c r="V602" s="16" t="str">
        <f t="shared" ca="1" si="200"/>
        <v/>
      </c>
      <c r="W602" s="16" t="str">
        <f t="shared" ca="1" si="201"/>
        <v/>
      </c>
      <c r="X602" s="16">
        <f t="shared" ca="1" si="202"/>
        <v>1.4612618427567619</v>
      </c>
      <c r="Y602" s="16"/>
      <c r="Z602" s="13" t="str">
        <f ca="1">priceincross</f>
        <v/>
      </c>
      <c r="AA602" s="13" t="str">
        <f ca="1">priceoutcross</f>
        <v/>
      </c>
      <c r="AB602" s="13" t="str">
        <f t="shared" ca="1" si="194"/>
        <v/>
      </c>
      <c r="AC602" s="13" t="str">
        <f t="shared" ca="1" si="203"/>
        <v/>
      </c>
      <c r="AD602" s="13" t="str">
        <f t="shared" ca="1" si="204"/>
        <v/>
      </c>
      <c r="AE602" s="13">
        <f t="shared" ca="1" si="205"/>
        <v>1.7076913875508763</v>
      </c>
      <c r="AG602" s="32">
        <f ca="1">IF(ROW(data!B602)&gt;fib+1,MIN(OFFSET(data!B602,0,0,-fib,1)),"")</f>
        <v>4.41</v>
      </c>
      <c r="AH602" s="32">
        <f ca="1">IF(ROW(data!B602)&gt;fib+1,MAX(OFFSET(data!B602,0,0,-fib,1)),"")</f>
        <v>7.65</v>
      </c>
      <c r="AI602" s="32">
        <f t="shared" ca="1" si="195"/>
        <v>3.24</v>
      </c>
      <c r="AJ602" s="31">
        <f t="shared" ca="1" si="196"/>
        <v>5.1746400000000001</v>
      </c>
      <c r="AK602" s="31">
        <f t="shared" ca="1" si="197"/>
        <v>5.6476800000000003</v>
      </c>
      <c r="AL602" s="31">
        <f t="shared" ca="1" si="198"/>
        <v>6.03</v>
      </c>
      <c r="AM602" s="31">
        <f t="shared" ca="1" si="199"/>
        <v>6.4123200000000002</v>
      </c>
      <c r="AO602" s="32">
        <f t="shared" ca="1" si="206"/>
        <v>0.46126184275676185</v>
      </c>
      <c r="AP602" s="32">
        <f t="shared" ca="1" si="207"/>
        <v>0</v>
      </c>
      <c r="AQ602" s="32">
        <f t="shared" ca="1" si="208"/>
        <v>0.70769138755087635</v>
      </c>
      <c r="AR602" s="32">
        <f t="shared" ca="1" si="209"/>
        <v>0</v>
      </c>
    </row>
    <row r="603" spans="1:44">
      <c r="A603" s="10">
        <v>37781</v>
      </c>
      <c r="B603" s="11">
        <f ca="1">IF(ROW(data!B603)&gt;singleSMA,AVERAGE(OFFSET(data!B603,0,0,-singleSMA,1)),"")</f>
        <v>5.8387999999999991</v>
      </c>
      <c r="C603" s="11" t="str">
        <f ca="1">IF(ROW(data!B601)&gt;singleSMA+2,IF(SIGN(data!B602-indicators!B602)&lt;&gt;SIGN(data!B601-indicators!B601),IF(SIGN(data!B602-indicators!B602)&gt;0,"BUY","SELL"),""),"")</f>
        <v/>
      </c>
      <c r="D603" s="11">
        <f ca="1">IF(ROW(data!B603)&gt;fastSMA,AVERAGE(OFFSET(data!B603,0,0,-fastSMA,1)),"")</f>
        <v>6.7720000000000002</v>
      </c>
      <c r="E603" s="11">
        <f ca="1">IF(ROW(data!B603)&gt;slowSMA,AVERAGE(OFFSET(data!B603,0,0,-slowSMA,1)),"")</f>
        <v>5.8387999999999991</v>
      </c>
      <c r="F603" s="11" t="str">
        <f ca="1">IF(ROW(data!B603)&gt;MAX(fastSMA,slowSMA)+2,IF(SIGN(D602-E602)&lt;&gt;SIGN(D601-E601),IF(SIGN(D602-E602)&gt;0,"BUY","SELL"),""),"")</f>
        <v/>
      </c>
      <c r="G603" s="11"/>
      <c r="H603" s="11">
        <f>(data!B603/data!B602)-1</f>
        <v>3.9215686274509665E-3</v>
      </c>
      <c r="I603" s="11">
        <f t="shared" si="189"/>
        <v>3.9215686274509665E-3</v>
      </c>
      <c r="J603" s="11">
        <f t="shared" si="190"/>
        <v>0</v>
      </c>
      <c r="K603" s="11">
        <f ca="1">IF(ROW(data!B603)&gt;rsi+1,100-100/(1+AVERAGE(OFFSET(I603,0,0,-rsi,1))/AVERAGE(OFFSET(J603,0,0,-rsi,1))),"")</f>
        <v>78.37647499495192</v>
      </c>
      <c r="L603" s="11"/>
      <c r="M603" s="11">
        <f t="shared" si="191"/>
        <v>1.003921568627451</v>
      </c>
      <c r="N603" s="11">
        <f t="shared" ca="1" si="192"/>
        <v>1.2288000000000001</v>
      </c>
      <c r="S603" s="13" t="str">
        <f ca="1">pricein</f>
        <v/>
      </c>
      <c r="T603" s="13" t="str">
        <f ca="1">priceout</f>
        <v/>
      </c>
      <c r="U603" s="16" t="str">
        <f t="shared" ca="1" si="193"/>
        <v/>
      </c>
      <c r="V603" s="16" t="str">
        <f t="shared" ca="1" si="200"/>
        <v/>
      </c>
      <c r="W603" s="16" t="str">
        <f t="shared" ca="1" si="201"/>
        <v/>
      </c>
      <c r="X603" s="16">
        <f t="shared" ca="1" si="202"/>
        <v>1.4612618427567619</v>
      </c>
      <c r="Y603" s="16"/>
      <c r="Z603" s="13" t="str">
        <f ca="1">priceincross</f>
        <v/>
      </c>
      <c r="AA603" s="13" t="str">
        <f ca="1">priceoutcross</f>
        <v/>
      </c>
      <c r="AB603" s="13" t="str">
        <f t="shared" ca="1" si="194"/>
        <v/>
      </c>
      <c r="AC603" s="13" t="str">
        <f t="shared" ca="1" si="203"/>
        <v/>
      </c>
      <c r="AD603" s="13" t="str">
        <f t="shared" ca="1" si="204"/>
        <v/>
      </c>
      <c r="AE603" s="13">
        <f t="shared" ca="1" si="205"/>
        <v>1.7076913875508763</v>
      </c>
      <c r="AG603" s="32">
        <f ca="1">IF(ROW(data!B603)&gt;fib+1,MIN(OFFSET(data!B603,0,0,-fib,1)),"")</f>
        <v>4.41</v>
      </c>
      <c r="AH603" s="32">
        <f ca="1">IF(ROW(data!B603)&gt;fib+1,MAX(OFFSET(data!B603,0,0,-fib,1)),"")</f>
        <v>7.68</v>
      </c>
      <c r="AI603" s="32">
        <f t="shared" ca="1" si="195"/>
        <v>3.2699999999999996</v>
      </c>
      <c r="AJ603" s="31">
        <f t="shared" ca="1" si="196"/>
        <v>5.1817200000000003</v>
      </c>
      <c r="AK603" s="31">
        <f t="shared" ca="1" si="197"/>
        <v>5.6591399999999998</v>
      </c>
      <c r="AL603" s="31">
        <f t="shared" ca="1" si="198"/>
        <v>6.0449999999999999</v>
      </c>
      <c r="AM603" s="31">
        <f t="shared" ca="1" si="199"/>
        <v>6.43086</v>
      </c>
      <c r="AO603" s="32">
        <f t="shared" ca="1" si="206"/>
        <v>0.46126184275676185</v>
      </c>
      <c r="AP603" s="32">
        <f t="shared" ca="1" si="207"/>
        <v>0</v>
      </c>
      <c r="AQ603" s="32">
        <f t="shared" ca="1" si="208"/>
        <v>0.70769138755087635</v>
      </c>
      <c r="AR603" s="32">
        <f t="shared" ca="1" si="209"/>
        <v>0</v>
      </c>
    </row>
    <row r="604" spans="1:44">
      <c r="A604" s="10">
        <v>37782</v>
      </c>
      <c r="B604" s="11">
        <f ca="1">IF(ROW(data!B604)&gt;singleSMA,AVERAGE(OFFSET(data!B604,0,0,-singleSMA,1)),"")</f>
        <v>5.8533999999999988</v>
      </c>
      <c r="C604" s="11" t="str">
        <f ca="1">IF(ROW(data!B602)&gt;singleSMA+2,IF(SIGN(data!B603-indicators!B603)&lt;&gt;SIGN(data!B602-indicators!B602),IF(SIGN(data!B603-indicators!B603)&gt;0,"BUY","SELL"),""),"")</f>
        <v/>
      </c>
      <c r="D604" s="11">
        <f ca="1">IF(ROW(data!B604)&gt;fastSMA,AVERAGE(OFFSET(data!B604,0,0,-fastSMA,1)),"")</f>
        <v>6.8295000000000003</v>
      </c>
      <c r="E604" s="11">
        <f ca="1">IF(ROW(data!B604)&gt;slowSMA,AVERAGE(OFFSET(data!B604,0,0,-slowSMA,1)),"")</f>
        <v>5.8533999999999988</v>
      </c>
      <c r="F604" s="11" t="str">
        <f ca="1">IF(ROW(data!B604)&gt;MAX(fastSMA,slowSMA)+2,IF(SIGN(D603-E603)&lt;&gt;SIGN(D602-E602),IF(SIGN(D603-E603)&gt;0,"BUY","SELL"),""),"")</f>
        <v/>
      </c>
      <c r="G604" s="11"/>
      <c r="H604" s="11">
        <f>(data!B604/data!B603)-1</f>
        <v>-2.6041666666666297E-3</v>
      </c>
      <c r="I604" s="11">
        <f t="shared" si="189"/>
        <v>0</v>
      </c>
      <c r="J604" s="11">
        <f t="shared" si="190"/>
        <v>2.6041666666666297E-3</v>
      </c>
      <c r="K604" s="11">
        <f ca="1">IF(ROW(data!B604)&gt;rsi+1,100-100/(1+AVERAGE(OFFSET(I604,0,0,-rsi,1))/AVERAGE(OFFSET(J604,0,0,-rsi,1))),"")</f>
        <v>75.090727047902618</v>
      </c>
      <c r="L604" s="11"/>
      <c r="M604" s="11">
        <f t="shared" si="191"/>
        <v>0.99739583333333337</v>
      </c>
      <c r="N604" s="11">
        <f t="shared" ca="1" si="192"/>
        <v>1.1766513056835641</v>
      </c>
      <c r="S604" s="13" t="str">
        <f ca="1">pricein</f>
        <v/>
      </c>
      <c r="T604" s="13" t="str">
        <f ca="1">priceout</f>
        <v/>
      </c>
      <c r="U604" s="16" t="str">
        <f t="shared" ca="1" si="193"/>
        <v/>
      </c>
      <c r="V604" s="16" t="str">
        <f t="shared" ca="1" si="200"/>
        <v/>
      </c>
      <c r="W604" s="16" t="str">
        <f t="shared" ca="1" si="201"/>
        <v/>
      </c>
      <c r="X604" s="16">
        <f t="shared" ca="1" si="202"/>
        <v>1.4612618427567619</v>
      </c>
      <c r="Y604" s="16"/>
      <c r="Z604" s="13" t="str">
        <f ca="1">priceincross</f>
        <v/>
      </c>
      <c r="AA604" s="13" t="str">
        <f ca="1">priceoutcross</f>
        <v/>
      </c>
      <c r="AB604" s="13" t="str">
        <f t="shared" ca="1" si="194"/>
        <v/>
      </c>
      <c r="AC604" s="13" t="str">
        <f t="shared" ca="1" si="203"/>
        <v/>
      </c>
      <c r="AD604" s="13" t="str">
        <f t="shared" ca="1" si="204"/>
        <v/>
      </c>
      <c r="AE604" s="13">
        <f t="shared" ca="1" si="205"/>
        <v>1.7076913875508763</v>
      </c>
      <c r="AG604" s="32">
        <f ca="1">IF(ROW(data!B604)&gt;fib+1,MIN(OFFSET(data!B604,0,0,-fib,1)),"")</f>
        <v>4.41</v>
      </c>
      <c r="AH604" s="32">
        <f ca="1">IF(ROW(data!B604)&gt;fib+1,MAX(OFFSET(data!B604,0,0,-fib,1)),"")</f>
        <v>7.68</v>
      </c>
      <c r="AI604" s="32">
        <f t="shared" ca="1" si="195"/>
        <v>3.2699999999999996</v>
      </c>
      <c r="AJ604" s="31">
        <f t="shared" ca="1" si="196"/>
        <v>5.1817200000000003</v>
      </c>
      <c r="AK604" s="31">
        <f t="shared" ca="1" si="197"/>
        <v>5.6591399999999998</v>
      </c>
      <c r="AL604" s="31">
        <f t="shared" ca="1" si="198"/>
        <v>6.0449999999999999</v>
      </c>
      <c r="AM604" s="31">
        <f t="shared" ca="1" si="199"/>
        <v>6.43086</v>
      </c>
      <c r="AO604" s="32">
        <f t="shared" ca="1" si="206"/>
        <v>0.46126184275676185</v>
      </c>
      <c r="AP604" s="32">
        <f t="shared" ca="1" si="207"/>
        <v>0</v>
      </c>
      <c r="AQ604" s="32">
        <f t="shared" ca="1" si="208"/>
        <v>0.70769138755087635</v>
      </c>
      <c r="AR604" s="32">
        <f t="shared" ca="1" si="209"/>
        <v>0</v>
      </c>
    </row>
    <row r="605" spans="1:44">
      <c r="A605" s="10">
        <v>37783</v>
      </c>
      <c r="B605" s="11">
        <f ca="1">IF(ROW(data!B605)&gt;singleSMA,AVERAGE(OFFSET(data!B605,0,0,-singleSMA,1)),"")</f>
        <v>5.8686999999999987</v>
      </c>
      <c r="C605" s="11" t="str">
        <f ca="1">IF(ROW(data!B603)&gt;singleSMA+2,IF(SIGN(data!B604-indicators!B604)&lt;&gt;SIGN(data!B603-indicators!B603),IF(SIGN(data!B604-indicators!B604)&gt;0,"BUY","SELL"),""),"")</f>
        <v/>
      </c>
      <c r="D605" s="11">
        <f ca="1">IF(ROW(data!B605)&gt;fastSMA,AVERAGE(OFFSET(data!B605,0,0,-fastSMA,1)),"")</f>
        <v>6.8885000000000005</v>
      </c>
      <c r="E605" s="11">
        <f ca="1">IF(ROW(data!B605)&gt;slowSMA,AVERAGE(OFFSET(data!B605,0,0,-slowSMA,1)),"")</f>
        <v>5.8686999999999987</v>
      </c>
      <c r="F605" s="11" t="str">
        <f ca="1">IF(ROW(data!B605)&gt;MAX(fastSMA,slowSMA)+2,IF(SIGN(D604-E604)&lt;&gt;SIGN(D603-E603),IF(SIGN(D604-E604)&gt;0,"BUY","SELL"),""),"")</f>
        <v/>
      </c>
      <c r="G605" s="11"/>
      <c r="H605" s="11">
        <f>(data!B605/data!B604)-1</f>
        <v>7.8328981723236879E-3</v>
      </c>
      <c r="I605" s="11">
        <f t="shared" si="189"/>
        <v>7.8328981723236879E-3</v>
      </c>
      <c r="J605" s="11">
        <f t="shared" si="190"/>
        <v>0</v>
      </c>
      <c r="K605" s="11">
        <f ca="1">IF(ROW(data!B605)&gt;rsi+1,100-100/(1+AVERAGE(OFFSET(I605,0,0,-rsi,1))/AVERAGE(OFFSET(J605,0,0,-rsi,1))),"")</f>
        <v>75.327587808541381</v>
      </c>
      <c r="L605" s="11"/>
      <c r="M605" s="11">
        <f t="shared" si="191"/>
        <v>1.0078328981723237</v>
      </c>
      <c r="N605" s="11">
        <f t="shared" ca="1" si="192"/>
        <v>1.1804281345565752</v>
      </c>
      <c r="S605" s="13" t="str">
        <f ca="1">pricein</f>
        <v/>
      </c>
      <c r="T605" s="13" t="str">
        <f ca="1">priceout</f>
        <v/>
      </c>
      <c r="U605" s="16" t="str">
        <f t="shared" ca="1" si="193"/>
        <v/>
      </c>
      <c r="V605" s="16" t="str">
        <f t="shared" ca="1" si="200"/>
        <v/>
      </c>
      <c r="W605" s="16" t="str">
        <f t="shared" ca="1" si="201"/>
        <v/>
      </c>
      <c r="X605" s="16">
        <f t="shared" ca="1" si="202"/>
        <v>1.4612618427567619</v>
      </c>
      <c r="Y605" s="16"/>
      <c r="Z605" s="13" t="str">
        <f ca="1">priceincross</f>
        <v/>
      </c>
      <c r="AA605" s="13" t="str">
        <f ca="1">priceoutcross</f>
        <v/>
      </c>
      <c r="AB605" s="13" t="str">
        <f t="shared" ca="1" si="194"/>
        <v/>
      </c>
      <c r="AC605" s="13" t="str">
        <f t="shared" ca="1" si="203"/>
        <v/>
      </c>
      <c r="AD605" s="13" t="str">
        <f t="shared" ca="1" si="204"/>
        <v/>
      </c>
      <c r="AE605" s="13">
        <f t="shared" ca="1" si="205"/>
        <v>1.7076913875508763</v>
      </c>
      <c r="AG605" s="32">
        <f ca="1">IF(ROW(data!B605)&gt;fib+1,MIN(OFFSET(data!B605,0,0,-fib,1)),"")</f>
        <v>4.41</v>
      </c>
      <c r="AH605" s="32">
        <f ca="1">IF(ROW(data!B605)&gt;fib+1,MAX(OFFSET(data!B605,0,0,-fib,1)),"")</f>
        <v>7.72</v>
      </c>
      <c r="AI605" s="32">
        <f t="shared" ca="1" si="195"/>
        <v>3.3099999999999996</v>
      </c>
      <c r="AJ605" s="31">
        <f t="shared" ca="1" si="196"/>
        <v>5.19116</v>
      </c>
      <c r="AK605" s="31">
        <f t="shared" ca="1" si="197"/>
        <v>5.6744199999999996</v>
      </c>
      <c r="AL605" s="31">
        <f t="shared" ca="1" si="198"/>
        <v>6.0649999999999995</v>
      </c>
      <c r="AM605" s="31">
        <f t="shared" ca="1" si="199"/>
        <v>6.4555799999999994</v>
      </c>
      <c r="AO605" s="32">
        <f t="shared" ca="1" si="206"/>
        <v>0.46126184275676185</v>
      </c>
      <c r="AP605" s="32">
        <f t="shared" ca="1" si="207"/>
        <v>0</v>
      </c>
      <c r="AQ605" s="32">
        <f t="shared" ca="1" si="208"/>
        <v>0.70769138755087635</v>
      </c>
      <c r="AR605" s="32">
        <f t="shared" ca="1" si="209"/>
        <v>0</v>
      </c>
    </row>
    <row r="606" spans="1:44">
      <c r="A606" s="10">
        <v>37784</v>
      </c>
      <c r="B606" s="11">
        <f ca="1">IF(ROW(data!B606)&gt;singleSMA,AVERAGE(OFFSET(data!B606,0,0,-singleSMA,1)),"")</f>
        <v>5.8866999999999985</v>
      </c>
      <c r="C606" s="11" t="str">
        <f ca="1">IF(ROW(data!B604)&gt;singleSMA+2,IF(SIGN(data!B605-indicators!B605)&lt;&gt;SIGN(data!B604-indicators!B604),IF(SIGN(data!B605-indicators!B605)&gt;0,"BUY","SELL"),""),"")</f>
        <v/>
      </c>
      <c r="D606" s="11">
        <f ca="1">IF(ROW(data!B606)&gt;fastSMA,AVERAGE(OFFSET(data!B606,0,0,-fastSMA,1)),"")</f>
        <v>6.9650000000000007</v>
      </c>
      <c r="E606" s="11">
        <f ca="1">IF(ROW(data!B606)&gt;slowSMA,AVERAGE(OFFSET(data!B606,0,0,-slowSMA,1)),"")</f>
        <v>5.8866999999999985</v>
      </c>
      <c r="F606" s="11" t="str">
        <f ca="1">IF(ROW(data!B606)&gt;MAX(fastSMA,slowSMA)+2,IF(SIGN(D605-E605)&lt;&gt;SIGN(D604-E604),IF(SIGN(D605-E605)&gt;0,"BUY","SELL"),""),"")</f>
        <v/>
      </c>
      <c r="G606" s="11"/>
      <c r="H606" s="11">
        <f>(data!B606/data!B605)-1</f>
        <v>3.4974093264248829E-2</v>
      </c>
      <c r="I606" s="11">
        <f t="shared" si="189"/>
        <v>3.4974093264248829E-2</v>
      </c>
      <c r="J606" s="11">
        <f t="shared" si="190"/>
        <v>0</v>
      </c>
      <c r="K606" s="11">
        <f ca="1">IF(ROW(data!B606)&gt;rsi+1,100-100/(1+AVERAGE(OFFSET(I606,0,0,-rsi,1))/AVERAGE(OFFSET(J606,0,0,-rsi,1))),"")</f>
        <v>80.258668127345317</v>
      </c>
      <c r="L606" s="11"/>
      <c r="M606" s="11">
        <f t="shared" si="191"/>
        <v>1.0349740932642488</v>
      </c>
      <c r="N606" s="11">
        <f t="shared" ca="1" si="192"/>
        <v>1.2368421052631582</v>
      </c>
      <c r="S606" s="13" t="str">
        <f ca="1">pricein</f>
        <v/>
      </c>
      <c r="T606" s="13" t="str">
        <f ca="1">priceout</f>
        <v/>
      </c>
      <c r="U606" s="16" t="str">
        <f t="shared" ca="1" si="193"/>
        <v/>
      </c>
      <c r="V606" s="16" t="str">
        <f t="shared" ca="1" si="200"/>
        <v/>
      </c>
      <c r="W606" s="16" t="str">
        <f t="shared" ca="1" si="201"/>
        <v/>
      </c>
      <c r="X606" s="16">
        <f t="shared" ca="1" si="202"/>
        <v>1.4612618427567619</v>
      </c>
      <c r="Y606" s="16"/>
      <c r="Z606" s="13" t="str">
        <f ca="1">priceincross</f>
        <v/>
      </c>
      <c r="AA606" s="13" t="str">
        <f ca="1">priceoutcross</f>
        <v/>
      </c>
      <c r="AB606" s="13" t="str">
        <f t="shared" ca="1" si="194"/>
        <v/>
      </c>
      <c r="AC606" s="13" t="str">
        <f t="shared" ca="1" si="203"/>
        <v/>
      </c>
      <c r="AD606" s="13" t="str">
        <f t="shared" ca="1" si="204"/>
        <v/>
      </c>
      <c r="AE606" s="13">
        <f t="shared" ca="1" si="205"/>
        <v>1.7076913875508763</v>
      </c>
      <c r="AG606" s="32">
        <f ca="1">IF(ROW(data!B606)&gt;fib+1,MIN(OFFSET(data!B606,0,0,-fib,1)),"")</f>
        <v>4.41</v>
      </c>
      <c r="AH606" s="32">
        <f ca="1">IF(ROW(data!B606)&gt;fib+1,MAX(OFFSET(data!B606,0,0,-fib,1)),"")</f>
        <v>7.99</v>
      </c>
      <c r="AI606" s="32">
        <f t="shared" ca="1" si="195"/>
        <v>3.58</v>
      </c>
      <c r="AJ606" s="31">
        <f t="shared" ca="1" si="196"/>
        <v>5.25488</v>
      </c>
      <c r="AK606" s="31">
        <f t="shared" ca="1" si="197"/>
        <v>5.7775600000000003</v>
      </c>
      <c r="AL606" s="31">
        <f t="shared" ca="1" si="198"/>
        <v>6.2</v>
      </c>
      <c r="AM606" s="31">
        <f t="shared" ca="1" si="199"/>
        <v>6.6224400000000001</v>
      </c>
      <c r="AO606" s="32">
        <f t="shared" ca="1" si="206"/>
        <v>0.46126184275676185</v>
      </c>
      <c r="AP606" s="32">
        <f t="shared" ca="1" si="207"/>
        <v>0</v>
      </c>
      <c r="AQ606" s="32">
        <f t="shared" ca="1" si="208"/>
        <v>0.70769138755087635</v>
      </c>
      <c r="AR606" s="32">
        <f t="shared" ca="1" si="209"/>
        <v>0</v>
      </c>
    </row>
    <row r="607" spans="1:44">
      <c r="A607" s="10">
        <v>37785</v>
      </c>
      <c r="B607" s="11">
        <f ca="1">IF(ROW(data!B607)&gt;singleSMA,AVERAGE(OFFSET(data!B607,0,0,-singleSMA,1)),"")</f>
        <v>5.9052999999999995</v>
      </c>
      <c r="C607" s="11" t="str">
        <f ca="1">IF(ROW(data!B605)&gt;singleSMA+2,IF(SIGN(data!B606-indicators!B606)&lt;&gt;SIGN(data!B605-indicators!B605),IF(SIGN(data!B606-indicators!B606)&gt;0,"BUY","SELL"),""),"")</f>
        <v/>
      </c>
      <c r="D607" s="11">
        <f ca="1">IF(ROW(data!B607)&gt;fastSMA,AVERAGE(OFFSET(data!B607,0,0,-fastSMA,1)),"")</f>
        <v>7.0495000000000001</v>
      </c>
      <c r="E607" s="11">
        <f ca="1">IF(ROW(data!B607)&gt;slowSMA,AVERAGE(OFFSET(data!B607,0,0,-slowSMA,1)),"")</f>
        <v>5.9052999999999995</v>
      </c>
      <c r="F607" s="11" t="str">
        <f ca="1">IF(ROW(data!B607)&gt;MAX(fastSMA,slowSMA)+2,IF(SIGN(D606-E606)&lt;&gt;SIGN(D605-E605),IF(SIGN(D606-E606)&gt;0,"BUY","SELL"),""),"")</f>
        <v/>
      </c>
      <c r="G607" s="11"/>
      <c r="H607" s="11">
        <f>(data!B607/data!B606)-1</f>
        <v>1.5018773466833446E-2</v>
      </c>
      <c r="I607" s="11">
        <f t="shared" si="189"/>
        <v>1.5018773466833446E-2</v>
      </c>
      <c r="J607" s="11">
        <f t="shared" si="190"/>
        <v>0</v>
      </c>
      <c r="K607" s="11">
        <f ca="1">IF(ROW(data!B607)&gt;rsi+1,100-100/(1+AVERAGE(OFFSET(I607,0,0,-rsi,1))/AVERAGE(OFFSET(J607,0,0,-rsi,1))),"")</f>
        <v>82.39918136259908</v>
      </c>
      <c r="L607" s="11"/>
      <c r="M607" s="11">
        <f t="shared" si="191"/>
        <v>1.0150187734668334</v>
      </c>
      <c r="N607" s="11">
        <f t="shared" ca="1" si="192"/>
        <v>1.2632398753894079</v>
      </c>
      <c r="S607" s="13" t="str">
        <f ca="1">pricein</f>
        <v/>
      </c>
      <c r="T607" s="13" t="str">
        <f ca="1">priceout</f>
        <v/>
      </c>
      <c r="U607" s="16" t="str">
        <f t="shared" ca="1" si="193"/>
        <v/>
      </c>
      <c r="V607" s="16" t="str">
        <f t="shared" ca="1" si="200"/>
        <v/>
      </c>
      <c r="W607" s="16" t="str">
        <f t="shared" ca="1" si="201"/>
        <v/>
      </c>
      <c r="X607" s="16">
        <f t="shared" ca="1" si="202"/>
        <v>1.4612618427567619</v>
      </c>
      <c r="Y607" s="16"/>
      <c r="Z607" s="13" t="str">
        <f ca="1">priceincross</f>
        <v/>
      </c>
      <c r="AA607" s="13" t="str">
        <f ca="1">priceoutcross</f>
        <v/>
      </c>
      <c r="AB607" s="13" t="str">
        <f t="shared" ca="1" si="194"/>
        <v/>
      </c>
      <c r="AC607" s="13" t="str">
        <f t="shared" ca="1" si="203"/>
        <v/>
      </c>
      <c r="AD607" s="13" t="str">
        <f t="shared" ca="1" si="204"/>
        <v/>
      </c>
      <c r="AE607" s="13">
        <f t="shared" ca="1" si="205"/>
        <v>1.7076913875508763</v>
      </c>
      <c r="AG607" s="32">
        <f ca="1">IF(ROW(data!B607)&gt;fib+1,MIN(OFFSET(data!B607,0,0,-fib,1)),"")</f>
        <v>4.41</v>
      </c>
      <c r="AH607" s="32">
        <f ca="1">IF(ROW(data!B607)&gt;fib+1,MAX(OFFSET(data!B607,0,0,-fib,1)),"")</f>
        <v>8.11</v>
      </c>
      <c r="AI607" s="32">
        <f t="shared" ca="1" si="195"/>
        <v>3.6999999999999993</v>
      </c>
      <c r="AJ607" s="31">
        <f t="shared" ca="1" si="196"/>
        <v>5.2831999999999999</v>
      </c>
      <c r="AK607" s="31">
        <f t="shared" ca="1" si="197"/>
        <v>5.8233999999999995</v>
      </c>
      <c r="AL607" s="31">
        <f t="shared" ca="1" si="198"/>
        <v>6.26</v>
      </c>
      <c r="AM607" s="31">
        <f t="shared" ca="1" si="199"/>
        <v>6.6966000000000001</v>
      </c>
      <c r="AO607" s="32">
        <f t="shared" ca="1" si="206"/>
        <v>0.46126184275676185</v>
      </c>
      <c r="AP607" s="32">
        <f t="shared" ca="1" si="207"/>
        <v>0</v>
      </c>
      <c r="AQ607" s="32">
        <f t="shared" ca="1" si="208"/>
        <v>0.70769138755087635</v>
      </c>
      <c r="AR607" s="32">
        <f t="shared" ca="1" si="209"/>
        <v>0</v>
      </c>
    </row>
    <row r="608" spans="1:44">
      <c r="A608" s="10">
        <v>37789</v>
      </c>
      <c r="B608" s="11">
        <f ca="1">IF(ROW(data!B608)&gt;singleSMA,AVERAGE(OFFSET(data!B608,0,0,-singleSMA,1)),"")</f>
        <v>5.9271000000000003</v>
      </c>
      <c r="C608" s="11" t="str">
        <f ca="1">IF(ROW(data!B606)&gt;singleSMA+2,IF(SIGN(data!B607-indicators!B607)&lt;&gt;SIGN(data!B606-indicators!B606),IF(SIGN(data!B607-indicators!B607)&gt;0,"BUY","SELL"),""),"")</f>
        <v/>
      </c>
      <c r="D608" s="11">
        <f ca="1">IF(ROW(data!B608)&gt;fastSMA,AVERAGE(OFFSET(data!B608,0,0,-fastSMA,1)),"")</f>
        <v>7.1579999999999986</v>
      </c>
      <c r="E608" s="11">
        <f ca="1">IF(ROW(data!B608)&gt;slowSMA,AVERAGE(OFFSET(data!B608,0,0,-slowSMA,1)),"")</f>
        <v>5.9271000000000003</v>
      </c>
      <c r="F608" s="11" t="str">
        <f ca="1">IF(ROW(data!B608)&gt;MAX(fastSMA,slowSMA)+2,IF(SIGN(D607-E607)&lt;&gt;SIGN(D606-E606),IF(SIGN(D607-E607)&gt;0,"BUY","SELL"),""),"")</f>
        <v/>
      </c>
      <c r="G608" s="11"/>
      <c r="H608" s="11">
        <f>(data!B608/data!B607)-1</f>
        <v>4.8088779284833683E-2</v>
      </c>
      <c r="I608" s="11">
        <f t="shared" si="189"/>
        <v>4.8088779284833683E-2</v>
      </c>
      <c r="J608" s="11">
        <f t="shared" si="190"/>
        <v>0</v>
      </c>
      <c r="K608" s="11">
        <f ca="1">IF(ROW(data!B608)&gt;rsi+1,100-100/(1+AVERAGE(OFFSET(I608,0,0,-rsi,1))/AVERAGE(OFFSET(J608,0,0,-rsi,1))),"")</f>
        <v>87.344267446563492</v>
      </c>
      <c r="L608" s="11"/>
      <c r="M608" s="11">
        <f t="shared" si="191"/>
        <v>1.0480887792848337</v>
      </c>
      <c r="N608" s="11">
        <f t="shared" ca="1" si="192"/>
        <v>1.3428120063191151</v>
      </c>
      <c r="S608" s="13" t="str">
        <f ca="1">pricein</f>
        <v/>
      </c>
      <c r="T608" s="13" t="str">
        <f ca="1">priceout</f>
        <v/>
      </c>
      <c r="U608" s="16" t="str">
        <f t="shared" ca="1" si="193"/>
        <v/>
      </c>
      <c r="V608" s="16" t="str">
        <f t="shared" ca="1" si="200"/>
        <v/>
      </c>
      <c r="W608" s="16" t="str">
        <f t="shared" ca="1" si="201"/>
        <v/>
      </c>
      <c r="X608" s="16">
        <f t="shared" ca="1" si="202"/>
        <v>1.4612618427567619</v>
      </c>
      <c r="Y608" s="16"/>
      <c r="Z608" s="13" t="str">
        <f ca="1">priceincross</f>
        <v/>
      </c>
      <c r="AA608" s="13" t="str">
        <f ca="1">priceoutcross</f>
        <v/>
      </c>
      <c r="AB608" s="13" t="str">
        <f t="shared" ca="1" si="194"/>
        <v/>
      </c>
      <c r="AC608" s="13" t="str">
        <f t="shared" ca="1" si="203"/>
        <v/>
      </c>
      <c r="AD608" s="13" t="str">
        <f t="shared" ca="1" si="204"/>
        <v/>
      </c>
      <c r="AE608" s="13">
        <f t="shared" ca="1" si="205"/>
        <v>1.7076913875508763</v>
      </c>
      <c r="AG608" s="32">
        <f ca="1">IF(ROW(data!B608)&gt;fib+1,MIN(OFFSET(data!B608,0,0,-fib,1)),"")</f>
        <v>4.41</v>
      </c>
      <c r="AH608" s="32">
        <f ca="1">IF(ROW(data!B608)&gt;fib+1,MAX(OFFSET(data!B608,0,0,-fib,1)),"")</f>
        <v>8.5</v>
      </c>
      <c r="AI608" s="32">
        <f t="shared" ca="1" si="195"/>
        <v>4.09</v>
      </c>
      <c r="AJ608" s="31">
        <f t="shared" ca="1" si="196"/>
        <v>5.3752399999999998</v>
      </c>
      <c r="AK608" s="31">
        <f t="shared" ca="1" si="197"/>
        <v>5.9723800000000002</v>
      </c>
      <c r="AL608" s="31">
        <f t="shared" ca="1" si="198"/>
        <v>6.4550000000000001</v>
      </c>
      <c r="AM608" s="31">
        <f t="shared" ca="1" si="199"/>
        <v>6.9376199999999999</v>
      </c>
      <c r="AO608" s="32">
        <f t="shared" ca="1" si="206"/>
        <v>0.46126184275676185</v>
      </c>
      <c r="AP608" s="32">
        <f t="shared" ca="1" si="207"/>
        <v>0</v>
      </c>
      <c r="AQ608" s="32">
        <f t="shared" ca="1" si="208"/>
        <v>0.70769138755087635</v>
      </c>
      <c r="AR608" s="32">
        <f t="shared" ca="1" si="209"/>
        <v>0</v>
      </c>
    </row>
    <row r="609" spans="1:44">
      <c r="A609" s="10">
        <v>37790</v>
      </c>
      <c r="B609" s="11">
        <f ca="1">IF(ROW(data!B609)&gt;singleSMA,AVERAGE(OFFSET(data!B609,0,0,-singleSMA,1)),"")</f>
        <v>5.9516</v>
      </c>
      <c r="C609" s="11" t="str">
        <f ca="1">IF(ROW(data!B607)&gt;singleSMA+2,IF(SIGN(data!B608-indicators!B608)&lt;&gt;SIGN(data!B607-indicators!B607),IF(SIGN(data!B608-indicators!B608)&gt;0,"BUY","SELL"),""),"")</f>
        <v/>
      </c>
      <c r="D609" s="11">
        <f ca="1">IF(ROW(data!B609)&gt;fastSMA,AVERAGE(OFFSET(data!B609,0,0,-fastSMA,1)),"")</f>
        <v>7.2615000000000007</v>
      </c>
      <c r="E609" s="11">
        <f ca="1">IF(ROW(data!B609)&gt;slowSMA,AVERAGE(OFFSET(data!B609,0,0,-slowSMA,1)),"")</f>
        <v>5.9516</v>
      </c>
      <c r="F609" s="11" t="str">
        <f ca="1">IF(ROW(data!B609)&gt;MAX(fastSMA,slowSMA)+2,IF(SIGN(D608-E608)&lt;&gt;SIGN(D607-E607),IF(SIGN(D608-E608)&gt;0,"BUY","SELL"),""),"")</f>
        <v/>
      </c>
      <c r="G609" s="11"/>
      <c r="H609" s="11">
        <f>(data!B609/data!B608)-1</f>
        <v>1.2941176470588234E-2</v>
      </c>
      <c r="I609" s="11">
        <f t="shared" si="189"/>
        <v>1.2941176470588234E-2</v>
      </c>
      <c r="J609" s="11">
        <f t="shared" si="190"/>
        <v>0</v>
      </c>
      <c r="K609" s="11">
        <f ca="1">IF(ROW(data!B609)&gt;rsi+1,100-100/(1+AVERAGE(OFFSET(I609,0,0,-rsi,1))/AVERAGE(OFFSET(J609,0,0,-rsi,1))),"")</f>
        <v>86.678293770660389</v>
      </c>
      <c r="L609" s="11"/>
      <c r="M609" s="11">
        <f t="shared" si="191"/>
        <v>1.0129411764705882</v>
      </c>
      <c r="N609" s="11">
        <f t="shared" ca="1" si="192"/>
        <v>1.3165137614678899</v>
      </c>
      <c r="S609" s="13" t="str">
        <f ca="1">pricein</f>
        <v/>
      </c>
      <c r="T609" s="13" t="str">
        <f ca="1">priceout</f>
        <v/>
      </c>
      <c r="U609" s="16" t="str">
        <f t="shared" ca="1" si="193"/>
        <v/>
      </c>
      <c r="V609" s="16" t="str">
        <f t="shared" ca="1" si="200"/>
        <v/>
      </c>
      <c r="W609" s="16" t="str">
        <f t="shared" ca="1" si="201"/>
        <v/>
      </c>
      <c r="X609" s="16">
        <f t="shared" ca="1" si="202"/>
        <v>1.4612618427567619</v>
      </c>
      <c r="Y609" s="16"/>
      <c r="Z609" s="13" t="str">
        <f ca="1">priceincross</f>
        <v/>
      </c>
      <c r="AA609" s="13" t="str">
        <f ca="1">priceoutcross</f>
        <v/>
      </c>
      <c r="AB609" s="13" t="str">
        <f t="shared" ca="1" si="194"/>
        <v/>
      </c>
      <c r="AC609" s="13" t="str">
        <f t="shared" ca="1" si="203"/>
        <v/>
      </c>
      <c r="AD609" s="13" t="str">
        <f t="shared" ca="1" si="204"/>
        <v/>
      </c>
      <c r="AE609" s="13">
        <f t="shared" ca="1" si="205"/>
        <v>1.7076913875508763</v>
      </c>
      <c r="AG609" s="32">
        <f ca="1">IF(ROW(data!B609)&gt;fib+1,MIN(OFFSET(data!B609,0,0,-fib,1)),"")</f>
        <v>4.41</v>
      </c>
      <c r="AH609" s="32">
        <f ca="1">IF(ROW(data!B609)&gt;fib+1,MAX(OFFSET(data!B609,0,0,-fib,1)),"")</f>
        <v>8.61</v>
      </c>
      <c r="AI609" s="32">
        <f t="shared" ca="1" si="195"/>
        <v>4.1999999999999993</v>
      </c>
      <c r="AJ609" s="31">
        <f t="shared" ca="1" si="196"/>
        <v>5.4012000000000002</v>
      </c>
      <c r="AK609" s="31">
        <f t="shared" ca="1" si="197"/>
        <v>6.0144000000000002</v>
      </c>
      <c r="AL609" s="31">
        <f t="shared" ca="1" si="198"/>
        <v>6.51</v>
      </c>
      <c r="AM609" s="31">
        <f t="shared" ca="1" si="199"/>
        <v>7.0055999999999994</v>
      </c>
      <c r="AO609" s="32">
        <f t="shared" ca="1" si="206"/>
        <v>0.46126184275676185</v>
      </c>
      <c r="AP609" s="32">
        <f t="shared" ca="1" si="207"/>
        <v>0</v>
      </c>
      <c r="AQ609" s="32">
        <f t="shared" ca="1" si="208"/>
        <v>0.70769138755087635</v>
      </c>
      <c r="AR609" s="32">
        <f t="shared" ca="1" si="209"/>
        <v>0</v>
      </c>
    </row>
    <row r="610" spans="1:44">
      <c r="A610" s="10">
        <v>37791</v>
      </c>
      <c r="B610" s="11">
        <f ca="1">IF(ROW(data!B610)&gt;singleSMA,AVERAGE(OFFSET(data!B610,0,0,-singleSMA,1)),"")</f>
        <v>5.9737999999999989</v>
      </c>
      <c r="C610" s="11" t="str">
        <f ca="1">IF(ROW(data!B608)&gt;singleSMA+2,IF(SIGN(data!B609-indicators!B609)&lt;&gt;SIGN(data!B608-indicators!B608),IF(SIGN(data!B609-indicators!B609)&gt;0,"BUY","SELL"),""),"")</f>
        <v/>
      </c>
      <c r="D610" s="11">
        <f ca="1">IF(ROW(data!B610)&gt;fastSMA,AVERAGE(OFFSET(data!B610,0,0,-fastSMA,1)),"")</f>
        <v>7.3569999999999993</v>
      </c>
      <c r="E610" s="11">
        <f ca="1">IF(ROW(data!B610)&gt;slowSMA,AVERAGE(OFFSET(data!B610,0,0,-slowSMA,1)),"")</f>
        <v>5.9737999999999989</v>
      </c>
      <c r="F610" s="11" t="str">
        <f ca="1">IF(ROW(data!B610)&gt;MAX(fastSMA,slowSMA)+2,IF(SIGN(D609-E609)&lt;&gt;SIGN(D608-E608),IF(SIGN(D609-E609)&gt;0,"BUY","SELL"),""),"")</f>
        <v/>
      </c>
      <c r="G610" s="11"/>
      <c r="H610" s="11">
        <f>(data!B610/data!B609)-1</f>
        <v>-3.4843205574912717E-2</v>
      </c>
      <c r="I610" s="11">
        <f t="shared" si="189"/>
        <v>0</v>
      </c>
      <c r="J610" s="11">
        <f t="shared" si="190"/>
        <v>3.4843205574912717E-2</v>
      </c>
      <c r="K610" s="11">
        <f ca="1">IF(ROW(data!B610)&gt;rsi+1,100-100/(1+AVERAGE(OFFSET(I610,0,0,-rsi,1))/AVERAGE(OFFSET(J610,0,0,-rsi,1))),"")</f>
        <v>83.751694714267273</v>
      </c>
      <c r="L610" s="11"/>
      <c r="M610" s="11">
        <f t="shared" si="191"/>
        <v>0.96515679442508728</v>
      </c>
      <c r="N610" s="11">
        <f t="shared" ca="1" si="192"/>
        <v>1.2984374999999997</v>
      </c>
      <c r="S610" s="13" t="str">
        <f ca="1">pricein</f>
        <v/>
      </c>
      <c r="T610" s="13" t="str">
        <f ca="1">priceout</f>
        <v/>
      </c>
      <c r="U610" s="16" t="str">
        <f t="shared" ca="1" si="193"/>
        <v/>
      </c>
      <c r="V610" s="16" t="str">
        <f t="shared" ca="1" si="200"/>
        <v/>
      </c>
      <c r="W610" s="16" t="str">
        <f t="shared" ca="1" si="201"/>
        <v/>
      </c>
      <c r="X610" s="16">
        <f t="shared" ca="1" si="202"/>
        <v>1.4612618427567619</v>
      </c>
      <c r="Y610" s="16"/>
      <c r="Z610" s="13" t="str">
        <f ca="1">priceincross</f>
        <v/>
      </c>
      <c r="AA610" s="13" t="str">
        <f ca="1">priceoutcross</f>
        <v/>
      </c>
      <c r="AB610" s="13" t="str">
        <f t="shared" ca="1" si="194"/>
        <v/>
      </c>
      <c r="AC610" s="13" t="str">
        <f t="shared" ca="1" si="203"/>
        <v/>
      </c>
      <c r="AD610" s="13" t="str">
        <f t="shared" ca="1" si="204"/>
        <v/>
      </c>
      <c r="AE610" s="13">
        <f t="shared" ca="1" si="205"/>
        <v>1.7076913875508763</v>
      </c>
      <c r="AG610" s="32">
        <f ca="1">IF(ROW(data!B610)&gt;fib+1,MIN(OFFSET(data!B610,0,0,-fib,1)),"")</f>
        <v>4.41</v>
      </c>
      <c r="AH610" s="32">
        <f ca="1">IF(ROW(data!B610)&gt;fib+1,MAX(OFFSET(data!B610,0,0,-fib,1)),"")</f>
        <v>8.61</v>
      </c>
      <c r="AI610" s="32">
        <f t="shared" ca="1" si="195"/>
        <v>4.1999999999999993</v>
      </c>
      <c r="AJ610" s="31">
        <f t="shared" ca="1" si="196"/>
        <v>5.4012000000000002</v>
      </c>
      <c r="AK610" s="31">
        <f t="shared" ca="1" si="197"/>
        <v>6.0144000000000002</v>
      </c>
      <c r="AL610" s="31">
        <f t="shared" ca="1" si="198"/>
        <v>6.51</v>
      </c>
      <c r="AM610" s="31">
        <f t="shared" ca="1" si="199"/>
        <v>7.0055999999999994</v>
      </c>
      <c r="AO610" s="32">
        <f t="shared" ca="1" si="206"/>
        <v>0.46126184275676185</v>
      </c>
      <c r="AP610" s="32">
        <f t="shared" ca="1" si="207"/>
        <v>0</v>
      </c>
      <c r="AQ610" s="32">
        <f t="shared" ca="1" si="208"/>
        <v>0.70769138755087635</v>
      </c>
      <c r="AR610" s="32">
        <f t="shared" ca="1" si="209"/>
        <v>0</v>
      </c>
    </row>
    <row r="611" spans="1:44">
      <c r="A611" s="10">
        <v>37792</v>
      </c>
      <c r="B611" s="11">
        <f ca="1">IF(ROW(data!B611)&gt;singleSMA,AVERAGE(OFFSET(data!B611,0,0,-singleSMA,1)),"")</f>
        <v>5.9947999999999988</v>
      </c>
      <c r="C611" s="11" t="str">
        <f ca="1">IF(ROW(data!B609)&gt;singleSMA+2,IF(SIGN(data!B610-indicators!B610)&lt;&gt;SIGN(data!B609-indicators!B609),IF(SIGN(data!B610-indicators!B610)&gt;0,"BUY","SELL"),""),"")</f>
        <v/>
      </c>
      <c r="D611" s="11">
        <f ca="1">IF(ROW(data!B611)&gt;fastSMA,AVERAGE(OFFSET(data!B611,0,0,-fastSMA,1)),"")</f>
        <v>7.4419999999999984</v>
      </c>
      <c r="E611" s="11">
        <f ca="1">IF(ROW(data!B611)&gt;slowSMA,AVERAGE(OFFSET(data!B611,0,0,-slowSMA,1)),"")</f>
        <v>5.9947999999999988</v>
      </c>
      <c r="F611" s="11" t="str">
        <f ca="1">IF(ROW(data!B611)&gt;MAX(fastSMA,slowSMA)+2,IF(SIGN(D610-E610)&lt;&gt;SIGN(D609-E609),IF(SIGN(D610-E610)&gt;0,"BUY","SELL"),""),"")</f>
        <v/>
      </c>
      <c r="G611" s="11"/>
      <c r="H611" s="11">
        <f>(data!B611/data!B610)-1</f>
        <v>-2.2864019253911128E-2</v>
      </c>
      <c r="I611" s="11">
        <f t="shared" si="189"/>
        <v>0</v>
      </c>
      <c r="J611" s="11">
        <f t="shared" si="190"/>
        <v>2.2864019253911128E-2</v>
      </c>
      <c r="K611" s="11">
        <f ca="1">IF(ROW(data!B611)&gt;rsi+1,100-100/(1+AVERAGE(OFFSET(I611,0,0,-rsi,1))/AVERAGE(OFFSET(J611,0,0,-rsi,1))),"")</f>
        <v>79.045660455838643</v>
      </c>
      <c r="L611" s="11"/>
      <c r="M611" s="11">
        <f t="shared" si="191"/>
        <v>0.97713598074608887</v>
      </c>
      <c r="N611" s="11">
        <f t="shared" ca="1" si="192"/>
        <v>1.2647975077881619</v>
      </c>
      <c r="S611" s="13" t="str">
        <f ca="1">pricein</f>
        <v/>
      </c>
      <c r="T611" s="13" t="str">
        <f ca="1">priceout</f>
        <v/>
      </c>
      <c r="U611" s="16" t="str">
        <f t="shared" ca="1" si="193"/>
        <v/>
      </c>
      <c r="V611" s="16" t="str">
        <f t="shared" ca="1" si="200"/>
        <v/>
      </c>
      <c r="W611" s="16" t="str">
        <f t="shared" ca="1" si="201"/>
        <v/>
      </c>
      <c r="X611" s="16">
        <f t="shared" ca="1" si="202"/>
        <v>1.4612618427567619</v>
      </c>
      <c r="Y611" s="16"/>
      <c r="Z611" s="13" t="str">
        <f ca="1">priceincross</f>
        <v/>
      </c>
      <c r="AA611" s="13" t="str">
        <f ca="1">priceoutcross</f>
        <v/>
      </c>
      <c r="AB611" s="13" t="str">
        <f t="shared" ca="1" si="194"/>
        <v/>
      </c>
      <c r="AC611" s="13" t="str">
        <f t="shared" ca="1" si="203"/>
        <v/>
      </c>
      <c r="AD611" s="13" t="str">
        <f t="shared" ca="1" si="204"/>
        <v/>
      </c>
      <c r="AE611" s="13">
        <f t="shared" ca="1" si="205"/>
        <v>1.7076913875508763</v>
      </c>
      <c r="AG611" s="32">
        <f ca="1">IF(ROW(data!B611)&gt;fib+1,MIN(OFFSET(data!B611,0,0,-fib,1)),"")</f>
        <v>4.41</v>
      </c>
      <c r="AH611" s="32">
        <f ca="1">IF(ROW(data!B611)&gt;fib+1,MAX(OFFSET(data!B611,0,0,-fib,1)),"")</f>
        <v>8.61</v>
      </c>
      <c r="AI611" s="32">
        <f t="shared" ca="1" si="195"/>
        <v>4.1999999999999993</v>
      </c>
      <c r="AJ611" s="31">
        <f t="shared" ca="1" si="196"/>
        <v>5.4012000000000002</v>
      </c>
      <c r="AK611" s="31">
        <f t="shared" ca="1" si="197"/>
        <v>6.0144000000000002</v>
      </c>
      <c r="AL611" s="31">
        <f t="shared" ca="1" si="198"/>
        <v>6.51</v>
      </c>
      <c r="AM611" s="31">
        <f t="shared" ca="1" si="199"/>
        <v>7.0055999999999994</v>
      </c>
      <c r="AO611" s="32">
        <f t="shared" ca="1" si="206"/>
        <v>0.46126184275676185</v>
      </c>
      <c r="AP611" s="32">
        <f t="shared" ca="1" si="207"/>
        <v>0</v>
      </c>
      <c r="AQ611" s="32">
        <f t="shared" ca="1" si="208"/>
        <v>0.70769138755087635</v>
      </c>
      <c r="AR611" s="32">
        <f t="shared" ca="1" si="209"/>
        <v>0</v>
      </c>
    </row>
    <row r="612" spans="1:44">
      <c r="A612" s="10">
        <v>37795</v>
      </c>
      <c r="B612" s="11">
        <f ca="1">IF(ROW(data!B612)&gt;singleSMA,AVERAGE(OFFSET(data!B612,0,0,-singleSMA,1)),"")</f>
        <v>6.0130999999999997</v>
      </c>
      <c r="C612" s="11" t="str">
        <f ca="1">IF(ROW(data!B610)&gt;singleSMA+2,IF(SIGN(data!B611-indicators!B611)&lt;&gt;SIGN(data!B610-indicators!B610),IF(SIGN(data!B611-indicators!B611)&gt;0,"BUY","SELL"),""),"")</f>
        <v/>
      </c>
      <c r="D612" s="11">
        <f ca="1">IF(ROW(data!B612)&gt;fastSMA,AVERAGE(OFFSET(data!B612,0,0,-fastSMA,1)),"")</f>
        <v>7.5124999999999984</v>
      </c>
      <c r="E612" s="11">
        <f ca="1">IF(ROW(data!B612)&gt;slowSMA,AVERAGE(OFFSET(data!B612,0,0,-slowSMA,1)),"")</f>
        <v>6.0130999999999997</v>
      </c>
      <c r="F612" s="11" t="str">
        <f ca="1">IF(ROW(data!B612)&gt;MAX(fastSMA,slowSMA)+2,IF(SIGN(D611-E611)&lt;&gt;SIGN(D610-E610),IF(SIGN(D611-E611)&gt;0,"BUY","SELL"),""),"")</f>
        <v/>
      </c>
      <c r="G612" s="11"/>
      <c r="H612" s="11">
        <f>(data!B612/data!B611)-1</f>
        <v>-3.6945812807881673E-2</v>
      </c>
      <c r="I612" s="11">
        <f t="shared" si="189"/>
        <v>0</v>
      </c>
      <c r="J612" s="11">
        <f t="shared" si="190"/>
        <v>3.6945812807881673E-2</v>
      </c>
      <c r="K612" s="11">
        <f ca="1">IF(ROW(data!B612)&gt;rsi+1,100-100/(1+AVERAGE(OFFSET(I612,0,0,-rsi,1))/AVERAGE(OFFSET(J612,0,0,-rsi,1))),"")</f>
        <v>72.871747573243312</v>
      </c>
      <c r="L612" s="11"/>
      <c r="M612" s="11">
        <f t="shared" si="191"/>
        <v>0.96305418719211833</v>
      </c>
      <c r="N612" s="11">
        <f t="shared" ca="1" si="192"/>
        <v>1.2199687987519505</v>
      </c>
      <c r="S612" s="13" t="str">
        <f ca="1">pricein</f>
        <v/>
      </c>
      <c r="T612" s="13" t="str">
        <f ca="1">priceout</f>
        <v/>
      </c>
      <c r="U612" s="16" t="str">
        <f t="shared" ca="1" si="193"/>
        <v/>
      </c>
      <c r="V612" s="16" t="str">
        <f t="shared" ca="1" si="200"/>
        <v/>
      </c>
      <c r="W612" s="16" t="str">
        <f t="shared" ca="1" si="201"/>
        <v/>
      </c>
      <c r="X612" s="16">
        <f t="shared" ca="1" si="202"/>
        <v>1.4612618427567619</v>
      </c>
      <c r="Y612" s="16"/>
      <c r="Z612" s="13" t="str">
        <f ca="1">priceincross</f>
        <v/>
      </c>
      <c r="AA612" s="13" t="str">
        <f ca="1">priceoutcross</f>
        <v/>
      </c>
      <c r="AB612" s="13" t="str">
        <f t="shared" ca="1" si="194"/>
        <v/>
      </c>
      <c r="AC612" s="13" t="str">
        <f t="shared" ca="1" si="203"/>
        <v/>
      </c>
      <c r="AD612" s="13" t="str">
        <f t="shared" ca="1" si="204"/>
        <v/>
      </c>
      <c r="AE612" s="13">
        <f t="shared" ca="1" si="205"/>
        <v>1.7076913875508763</v>
      </c>
      <c r="AG612" s="32">
        <f ca="1">IF(ROW(data!B612)&gt;fib+1,MIN(OFFSET(data!B612,0,0,-fib,1)),"")</f>
        <v>4.41</v>
      </c>
      <c r="AH612" s="32">
        <f ca="1">IF(ROW(data!B612)&gt;fib+1,MAX(OFFSET(data!B612,0,0,-fib,1)),"")</f>
        <v>8.61</v>
      </c>
      <c r="AI612" s="32">
        <f t="shared" ca="1" si="195"/>
        <v>4.1999999999999993</v>
      </c>
      <c r="AJ612" s="31">
        <f t="shared" ca="1" si="196"/>
        <v>5.4012000000000002</v>
      </c>
      <c r="AK612" s="31">
        <f t="shared" ca="1" si="197"/>
        <v>6.0144000000000002</v>
      </c>
      <c r="AL612" s="31">
        <f t="shared" ca="1" si="198"/>
        <v>6.51</v>
      </c>
      <c r="AM612" s="31">
        <f t="shared" ca="1" si="199"/>
        <v>7.0055999999999994</v>
      </c>
      <c r="AO612" s="32">
        <f t="shared" ca="1" si="206"/>
        <v>0.46126184275676185</v>
      </c>
      <c r="AP612" s="32">
        <f t="shared" ca="1" si="207"/>
        <v>0</v>
      </c>
      <c r="AQ612" s="32">
        <f t="shared" ca="1" si="208"/>
        <v>0.70769138755087635</v>
      </c>
      <c r="AR612" s="32">
        <f t="shared" ca="1" si="209"/>
        <v>0</v>
      </c>
    </row>
    <row r="613" spans="1:44">
      <c r="A613" s="10">
        <v>37796</v>
      </c>
      <c r="B613" s="11">
        <f ca="1">IF(ROW(data!B613)&gt;singleSMA,AVERAGE(OFFSET(data!B613,0,0,-singleSMA,1)),"")</f>
        <v>6.0301999999999998</v>
      </c>
      <c r="C613" s="11" t="str">
        <f ca="1">IF(ROW(data!B611)&gt;singleSMA+2,IF(SIGN(data!B612-indicators!B612)&lt;&gt;SIGN(data!B611-indicators!B611),IF(SIGN(data!B612-indicators!B612)&gt;0,"BUY","SELL"),""),"")</f>
        <v/>
      </c>
      <c r="D613" s="11">
        <f ca="1">IF(ROW(data!B613)&gt;fastSMA,AVERAGE(OFFSET(data!B613,0,0,-fastSMA,1)),"")</f>
        <v>7.5859999999999985</v>
      </c>
      <c r="E613" s="11">
        <f ca="1">IF(ROW(data!B613)&gt;slowSMA,AVERAGE(OFFSET(data!B613,0,0,-slowSMA,1)),"")</f>
        <v>6.0301999999999998</v>
      </c>
      <c r="F613" s="11" t="str">
        <f ca="1">IF(ROW(data!B613)&gt;MAX(fastSMA,slowSMA)+2,IF(SIGN(D612-E612)&lt;&gt;SIGN(D611-E611),IF(SIGN(D612-E612)&gt;0,"BUY","SELL"),""),"")</f>
        <v/>
      </c>
      <c r="G613" s="11"/>
      <c r="H613" s="11">
        <f>(data!B613/data!B612)-1</f>
        <v>7.6726342710997653E-3</v>
      </c>
      <c r="I613" s="11">
        <f t="shared" si="189"/>
        <v>7.6726342710997653E-3</v>
      </c>
      <c r="J613" s="11">
        <f t="shared" si="190"/>
        <v>0</v>
      </c>
      <c r="K613" s="11">
        <f ca="1">IF(ROW(data!B613)&gt;rsi+1,100-100/(1+AVERAGE(OFFSET(I613,0,0,-rsi,1))/AVERAGE(OFFSET(J613,0,0,-rsi,1))),"")</f>
        <v>73.32349701715934</v>
      </c>
      <c r="L613" s="11"/>
      <c r="M613" s="11">
        <f t="shared" si="191"/>
        <v>1.0076726342710998</v>
      </c>
      <c r="N613" s="11">
        <f t="shared" ca="1" si="192"/>
        <v>1.2293291731669271</v>
      </c>
      <c r="S613" s="13" t="str">
        <f ca="1">pricein</f>
        <v/>
      </c>
      <c r="T613" s="13" t="str">
        <f ca="1">priceout</f>
        <v/>
      </c>
      <c r="U613" s="16" t="str">
        <f t="shared" ca="1" si="193"/>
        <v/>
      </c>
      <c r="V613" s="16" t="str">
        <f t="shared" ca="1" si="200"/>
        <v/>
      </c>
      <c r="W613" s="16" t="str">
        <f t="shared" ca="1" si="201"/>
        <v/>
      </c>
      <c r="X613" s="16">
        <f t="shared" ca="1" si="202"/>
        <v>1.4612618427567619</v>
      </c>
      <c r="Y613" s="16"/>
      <c r="Z613" s="13" t="str">
        <f ca="1">priceincross</f>
        <v/>
      </c>
      <c r="AA613" s="13" t="str">
        <f ca="1">priceoutcross</f>
        <v/>
      </c>
      <c r="AB613" s="13" t="str">
        <f t="shared" ca="1" si="194"/>
        <v/>
      </c>
      <c r="AC613" s="13" t="str">
        <f t="shared" ca="1" si="203"/>
        <v/>
      </c>
      <c r="AD613" s="13" t="str">
        <f t="shared" ca="1" si="204"/>
        <v/>
      </c>
      <c r="AE613" s="13">
        <f t="shared" ca="1" si="205"/>
        <v>1.7076913875508763</v>
      </c>
      <c r="AG613" s="32">
        <f ca="1">IF(ROW(data!B613)&gt;fib+1,MIN(OFFSET(data!B613,0,0,-fib,1)),"")</f>
        <v>4.41</v>
      </c>
      <c r="AH613" s="32">
        <f ca="1">IF(ROW(data!B613)&gt;fib+1,MAX(OFFSET(data!B613,0,0,-fib,1)),"")</f>
        <v>8.61</v>
      </c>
      <c r="AI613" s="32">
        <f t="shared" ca="1" si="195"/>
        <v>4.1999999999999993</v>
      </c>
      <c r="AJ613" s="31">
        <f t="shared" ca="1" si="196"/>
        <v>5.4012000000000002</v>
      </c>
      <c r="AK613" s="31">
        <f t="shared" ca="1" si="197"/>
        <v>6.0144000000000002</v>
      </c>
      <c r="AL613" s="31">
        <f t="shared" ca="1" si="198"/>
        <v>6.51</v>
      </c>
      <c r="AM613" s="31">
        <f t="shared" ca="1" si="199"/>
        <v>7.0055999999999994</v>
      </c>
      <c r="AO613" s="32">
        <f t="shared" ca="1" si="206"/>
        <v>0.46126184275676185</v>
      </c>
      <c r="AP613" s="32">
        <f t="shared" ca="1" si="207"/>
        <v>0</v>
      </c>
      <c r="AQ613" s="32">
        <f t="shared" ca="1" si="208"/>
        <v>0.70769138755087635</v>
      </c>
      <c r="AR613" s="32">
        <f t="shared" ca="1" si="209"/>
        <v>0</v>
      </c>
    </row>
    <row r="614" spans="1:44">
      <c r="A614" s="10">
        <v>37797</v>
      </c>
      <c r="B614" s="11">
        <f ca="1">IF(ROW(data!B614)&gt;singleSMA,AVERAGE(OFFSET(data!B614,0,0,-singleSMA,1)),"")</f>
        <v>6.0483999999999991</v>
      </c>
      <c r="C614" s="11" t="str">
        <f ca="1">IF(ROW(data!B612)&gt;singleSMA+2,IF(SIGN(data!B613-indicators!B613)&lt;&gt;SIGN(data!B612-indicators!B612),IF(SIGN(data!B613-indicators!B613)&gt;0,"BUY","SELL"),""),"")</f>
        <v/>
      </c>
      <c r="D614" s="11">
        <f ca="1">IF(ROW(data!B614)&gt;fastSMA,AVERAGE(OFFSET(data!B614,0,0,-fastSMA,1)),"")</f>
        <v>7.6754999999999995</v>
      </c>
      <c r="E614" s="11">
        <f ca="1">IF(ROW(data!B614)&gt;slowSMA,AVERAGE(OFFSET(data!B614,0,0,-slowSMA,1)),"")</f>
        <v>6.0483999999999991</v>
      </c>
      <c r="F614" s="11" t="str">
        <f ca="1">IF(ROW(data!B614)&gt;MAX(fastSMA,slowSMA)+2,IF(SIGN(D613-E613)&lt;&gt;SIGN(D612-E612),IF(SIGN(D613-E613)&gt;0,"BUY","SELL"),""),"")</f>
        <v/>
      </c>
      <c r="G614" s="11"/>
      <c r="H614" s="11">
        <f>(data!B614/data!B613)-1</f>
        <v>3.0456852791878042E-2</v>
      </c>
      <c r="I614" s="11">
        <f t="shared" si="189"/>
        <v>3.0456852791878042E-2</v>
      </c>
      <c r="J614" s="11">
        <f t="shared" si="190"/>
        <v>0</v>
      </c>
      <c r="K614" s="11">
        <f ca="1">IF(ROW(data!B614)&gt;rsi+1,100-100/(1+AVERAGE(OFFSET(I614,0,0,-rsi,1))/AVERAGE(OFFSET(J614,0,0,-rsi,1))),"")</f>
        <v>76.932204483441041</v>
      </c>
      <c r="L614" s="11"/>
      <c r="M614" s="11">
        <f t="shared" si="191"/>
        <v>1.030456852791878</v>
      </c>
      <c r="N614" s="11">
        <f t="shared" ca="1" si="192"/>
        <v>1.2827804107424963</v>
      </c>
      <c r="S614" s="13" t="str">
        <f ca="1">pricein</f>
        <v/>
      </c>
      <c r="T614" s="13" t="str">
        <f ca="1">priceout</f>
        <v/>
      </c>
      <c r="U614" s="16" t="str">
        <f t="shared" ca="1" si="193"/>
        <v/>
      </c>
      <c r="V614" s="16" t="str">
        <f t="shared" ca="1" si="200"/>
        <v/>
      </c>
      <c r="W614" s="16" t="str">
        <f t="shared" ca="1" si="201"/>
        <v/>
      </c>
      <c r="X614" s="16">
        <f t="shared" ca="1" si="202"/>
        <v>1.4612618427567619</v>
      </c>
      <c r="Y614" s="16"/>
      <c r="Z614" s="13" t="str">
        <f ca="1">priceincross</f>
        <v/>
      </c>
      <c r="AA614" s="13" t="str">
        <f ca="1">priceoutcross</f>
        <v/>
      </c>
      <c r="AB614" s="13" t="str">
        <f t="shared" ca="1" si="194"/>
        <v/>
      </c>
      <c r="AC614" s="13" t="str">
        <f t="shared" ca="1" si="203"/>
        <v/>
      </c>
      <c r="AD614" s="13" t="str">
        <f t="shared" ca="1" si="204"/>
        <v/>
      </c>
      <c r="AE614" s="13">
        <f t="shared" ca="1" si="205"/>
        <v>1.7076913875508763</v>
      </c>
      <c r="AG614" s="32">
        <f ca="1">IF(ROW(data!B614)&gt;fib+1,MIN(OFFSET(data!B614,0,0,-fib,1)),"")</f>
        <v>4.41</v>
      </c>
      <c r="AH614" s="32">
        <f ca="1">IF(ROW(data!B614)&gt;fib+1,MAX(OFFSET(data!B614,0,0,-fib,1)),"")</f>
        <v>8.61</v>
      </c>
      <c r="AI614" s="32">
        <f t="shared" ca="1" si="195"/>
        <v>4.1999999999999993</v>
      </c>
      <c r="AJ614" s="31">
        <f t="shared" ca="1" si="196"/>
        <v>5.4012000000000002</v>
      </c>
      <c r="AK614" s="31">
        <f t="shared" ca="1" si="197"/>
        <v>6.0144000000000002</v>
      </c>
      <c r="AL614" s="31">
        <f t="shared" ca="1" si="198"/>
        <v>6.51</v>
      </c>
      <c r="AM614" s="31">
        <f t="shared" ca="1" si="199"/>
        <v>7.0055999999999994</v>
      </c>
      <c r="AO614" s="32">
        <f t="shared" ca="1" si="206"/>
        <v>0.46126184275676185</v>
      </c>
      <c r="AP614" s="32">
        <f t="shared" ca="1" si="207"/>
        <v>0</v>
      </c>
      <c r="AQ614" s="32">
        <f t="shared" ca="1" si="208"/>
        <v>0.70769138755087635</v>
      </c>
      <c r="AR614" s="32">
        <f t="shared" ca="1" si="209"/>
        <v>0</v>
      </c>
    </row>
    <row r="615" spans="1:44">
      <c r="A615" s="10">
        <v>37798</v>
      </c>
      <c r="B615" s="11">
        <f ca="1">IF(ROW(data!B615)&gt;singleSMA,AVERAGE(OFFSET(data!B615,0,0,-singleSMA,1)),"")</f>
        <v>6.0681999999999992</v>
      </c>
      <c r="C615" s="11" t="str">
        <f ca="1">IF(ROW(data!B613)&gt;singleSMA+2,IF(SIGN(data!B614-indicators!B614)&lt;&gt;SIGN(data!B613-indicators!B613),IF(SIGN(data!B614-indicators!B614)&gt;0,"BUY","SELL"),""),"")</f>
        <v/>
      </c>
      <c r="D615" s="11">
        <f ca="1">IF(ROW(data!B615)&gt;fastSMA,AVERAGE(OFFSET(data!B615,0,0,-fastSMA,1)),"")</f>
        <v>7.7515000000000001</v>
      </c>
      <c r="E615" s="11">
        <f ca="1">IF(ROW(data!B615)&gt;slowSMA,AVERAGE(OFFSET(data!B615,0,0,-slowSMA,1)),"")</f>
        <v>6.0681999999999992</v>
      </c>
      <c r="F615" s="11" t="str">
        <f ca="1">IF(ROW(data!B615)&gt;MAX(fastSMA,slowSMA)+2,IF(SIGN(D614-E614)&lt;&gt;SIGN(D613-E613),IF(SIGN(D614-E614)&gt;0,"BUY","SELL"),""),"")</f>
        <v/>
      </c>
      <c r="G615" s="11"/>
      <c r="H615" s="11">
        <f>(data!B615/data!B614)-1</f>
        <v>4.9261083743843415E-3</v>
      </c>
      <c r="I615" s="11">
        <f t="shared" si="189"/>
        <v>4.9261083743843415E-3</v>
      </c>
      <c r="J615" s="11">
        <f t="shared" si="190"/>
        <v>0</v>
      </c>
      <c r="K615" s="11">
        <f ca="1">IF(ROW(data!B615)&gt;rsi+1,100-100/(1+AVERAGE(OFFSET(I615,0,0,-rsi,1))/AVERAGE(OFFSET(J615,0,0,-rsi,1))),"")</f>
        <v>74.59471183438076</v>
      </c>
      <c r="L615" s="11"/>
      <c r="M615" s="11">
        <f t="shared" si="191"/>
        <v>1.0049261083743843</v>
      </c>
      <c r="N615" s="11">
        <f t="shared" ca="1" si="192"/>
        <v>1.2289156626506026</v>
      </c>
      <c r="S615" s="13" t="str">
        <f ca="1">pricein</f>
        <v/>
      </c>
      <c r="T615" s="13" t="str">
        <f ca="1">priceout</f>
        <v/>
      </c>
      <c r="U615" s="16" t="str">
        <f t="shared" ca="1" si="193"/>
        <v/>
      </c>
      <c r="V615" s="16" t="str">
        <f t="shared" ca="1" si="200"/>
        <v/>
      </c>
      <c r="W615" s="16" t="str">
        <f t="shared" ca="1" si="201"/>
        <v/>
      </c>
      <c r="X615" s="16">
        <f t="shared" ca="1" si="202"/>
        <v>1.4612618427567619</v>
      </c>
      <c r="Y615" s="16"/>
      <c r="Z615" s="13" t="str">
        <f ca="1">priceincross</f>
        <v/>
      </c>
      <c r="AA615" s="13" t="str">
        <f ca="1">priceoutcross</f>
        <v/>
      </c>
      <c r="AB615" s="13" t="str">
        <f t="shared" ca="1" si="194"/>
        <v/>
      </c>
      <c r="AC615" s="13" t="str">
        <f t="shared" ca="1" si="203"/>
        <v/>
      </c>
      <c r="AD615" s="13" t="str">
        <f t="shared" ca="1" si="204"/>
        <v/>
      </c>
      <c r="AE615" s="13">
        <f t="shared" ca="1" si="205"/>
        <v>1.7076913875508763</v>
      </c>
      <c r="AG615" s="32">
        <f ca="1">IF(ROW(data!B615)&gt;fib+1,MIN(OFFSET(data!B615,0,0,-fib,1)),"")</f>
        <v>4.41</v>
      </c>
      <c r="AH615" s="32">
        <f ca="1">IF(ROW(data!B615)&gt;fib+1,MAX(OFFSET(data!B615,0,0,-fib,1)),"")</f>
        <v>8.61</v>
      </c>
      <c r="AI615" s="32">
        <f t="shared" ca="1" si="195"/>
        <v>4.1999999999999993</v>
      </c>
      <c r="AJ615" s="31">
        <f t="shared" ca="1" si="196"/>
        <v>5.4012000000000002</v>
      </c>
      <c r="AK615" s="31">
        <f t="shared" ca="1" si="197"/>
        <v>6.0144000000000002</v>
      </c>
      <c r="AL615" s="31">
        <f t="shared" ca="1" si="198"/>
        <v>6.51</v>
      </c>
      <c r="AM615" s="31">
        <f t="shared" ca="1" si="199"/>
        <v>7.0055999999999994</v>
      </c>
      <c r="AO615" s="32">
        <f t="shared" ca="1" si="206"/>
        <v>0.46126184275676185</v>
      </c>
      <c r="AP615" s="32">
        <f t="shared" ca="1" si="207"/>
        <v>0</v>
      </c>
      <c r="AQ615" s="32">
        <f t="shared" ca="1" si="208"/>
        <v>0.70769138755087635</v>
      </c>
      <c r="AR615" s="32">
        <f t="shared" ca="1" si="209"/>
        <v>0</v>
      </c>
    </row>
    <row r="616" spans="1:44">
      <c r="A616" s="10">
        <v>37799</v>
      </c>
      <c r="B616" s="11">
        <f ca="1">IF(ROW(data!B616)&gt;singleSMA,AVERAGE(OFFSET(data!B616,0,0,-singleSMA,1)),"")</f>
        <v>6.0883999999999991</v>
      </c>
      <c r="C616" s="11" t="str">
        <f ca="1">IF(ROW(data!B614)&gt;singleSMA+2,IF(SIGN(data!B615-indicators!B615)&lt;&gt;SIGN(data!B614-indicators!B614),IF(SIGN(data!B615-indicators!B615)&gt;0,"BUY","SELL"),""),"")</f>
        <v/>
      </c>
      <c r="D616" s="11">
        <f ca="1">IF(ROW(data!B616)&gt;fastSMA,AVERAGE(OFFSET(data!B616,0,0,-fastSMA,1)),"")</f>
        <v>7.8159999999999998</v>
      </c>
      <c r="E616" s="11">
        <f ca="1">IF(ROW(data!B616)&gt;slowSMA,AVERAGE(OFFSET(data!B616,0,0,-slowSMA,1)),"")</f>
        <v>6.0883999999999991</v>
      </c>
      <c r="F616" s="11" t="str">
        <f ca="1">IF(ROW(data!B616)&gt;MAX(fastSMA,slowSMA)+2,IF(SIGN(D615-E615)&lt;&gt;SIGN(D614-E614),IF(SIGN(D615-E615)&gt;0,"BUY","SELL"),""),"")</f>
        <v/>
      </c>
      <c r="G616" s="11"/>
      <c r="H616" s="11">
        <f>(data!B616/data!B615)-1</f>
        <v>-1.7156862745098089E-2</v>
      </c>
      <c r="I616" s="11">
        <f t="shared" si="189"/>
        <v>0</v>
      </c>
      <c r="J616" s="11">
        <f t="shared" si="190"/>
        <v>1.7156862745098089E-2</v>
      </c>
      <c r="K616" s="11">
        <f ca="1">IF(ROW(data!B616)&gt;rsi+1,100-100/(1+AVERAGE(OFFSET(I616,0,0,-rsi,1))/AVERAGE(OFFSET(J616,0,0,-rsi,1))),"")</f>
        <v>70.888999526903248</v>
      </c>
      <c r="L616" s="11"/>
      <c r="M616" s="11">
        <f t="shared" si="191"/>
        <v>0.98284313725490191</v>
      </c>
      <c r="N616" s="11">
        <f t="shared" ca="1" si="192"/>
        <v>1.1916790490341758</v>
      </c>
      <c r="S616" s="13" t="str">
        <f ca="1">pricein</f>
        <v/>
      </c>
      <c r="T616" s="13" t="str">
        <f ca="1">priceout</f>
        <v/>
      </c>
      <c r="U616" s="16" t="str">
        <f t="shared" ca="1" si="193"/>
        <v/>
      </c>
      <c r="V616" s="16" t="str">
        <f t="shared" ca="1" si="200"/>
        <v/>
      </c>
      <c r="W616" s="16" t="str">
        <f t="shared" ca="1" si="201"/>
        <v/>
      </c>
      <c r="X616" s="16">
        <f t="shared" ca="1" si="202"/>
        <v>1.4612618427567619</v>
      </c>
      <c r="Y616" s="16"/>
      <c r="Z616" s="13" t="str">
        <f ca="1">priceincross</f>
        <v/>
      </c>
      <c r="AA616" s="13" t="str">
        <f ca="1">priceoutcross</f>
        <v/>
      </c>
      <c r="AB616" s="13" t="str">
        <f t="shared" ca="1" si="194"/>
        <v/>
      </c>
      <c r="AC616" s="13" t="str">
        <f t="shared" ca="1" si="203"/>
        <v/>
      </c>
      <c r="AD616" s="13" t="str">
        <f t="shared" ca="1" si="204"/>
        <v/>
      </c>
      <c r="AE616" s="13">
        <f t="shared" ca="1" si="205"/>
        <v>1.7076913875508763</v>
      </c>
      <c r="AG616" s="32">
        <f ca="1">IF(ROW(data!B616)&gt;fib+1,MIN(OFFSET(data!B616,0,0,-fib,1)),"")</f>
        <v>4.41</v>
      </c>
      <c r="AH616" s="32">
        <f ca="1">IF(ROW(data!B616)&gt;fib+1,MAX(OFFSET(data!B616,0,0,-fib,1)),"")</f>
        <v>8.61</v>
      </c>
      <c r="AI616" s="32">
        <f t="shared" ca="1" si="195"/>
        <v>4.1999999999999993</v>
      </c>
      <c r="AJ616" s="31">
        <f t="shared" ca="1" si="196"/>
        <v>5.4012000000000002</v>
      </c>
      <c r="AK616" s="31">
        <f t="shared" ca="1" si="197"/>
        <v>6.0144000000000002</v>
      </c>
      <c r="AL616" s="31">
        <f t="shared" ca="1" si="198"/>
        <v>6.51</v>
      </c>
      <c r="AM616" s="31">
        <f t="shared" ca="1" si="199"/>
        <v>7.0055999999999994</v>
      </c>
      <c r="AO616" s="32">
        <f t="shared" ca="1" si="206"/>
        <v>0.46126184275676185</v>
      </c>
      <c r="AP616" s="32">
        <f t="shared" ca="1" si="207"/>
        <v>0</v>
      </c>
      <c r="AQ616" s="32">
        <f t="shared" ca="1" si="208"/>
        <v>0.70769138755087635</v>
      </c>
      <c r="AR616" s="32">
        <f t="shared" ca="1" si="209"/>
        <v>0</v>
      </c>
    </row>
    <row r="617" spans="1:44">
      <c r="A617" s="10">
        <v>37802</v>
      </c>
      <c r="B617" s="11">
        <f ca="1">IF(ROW(data!B617)&gt;singleSMA,AVERAGE(OFFSET(data!B617,0,0,-singleSMA,1)),"")</f>
        <v>6.1078999999999999</v>
      </c>
      <c r="C617" s="11" t="str">
        <f ca="1">IF(ROW(data!B615)&gt;singleSMA+2,IF(SIGN(data!B616-indicators!B616)&lt;&gt;SIGN(data!B615-indicators!B615),IF(SIGN(data!B616-indicators!B616)&gt;0,"BUY","SELL"),""),"")</f>
        <v/>
      </c>
      <c r="D617" s="11">
        <f ca="1">IF(ROW(data!B617)&gt;fastSMA,AVERAGE(OFFSET(data!B617,0,0,-fastSMA,1)),"")</f>
        <v>7.8745000000000003</v>
      </c>
      <c r="E617" s="11">
        <f ca="1">IF(ROW(data!B617)&gt;slowSMA,AVERAGE(OFFSET(data!B617,0,0,-slowSMA,1)),"")</f>
        <v>6.1078999999999999</v>
      </c>
      <c r="F617" s="11" t="str">
        <f ca="1">IF(ROW(data!B617)&gt;MAX(fastSMA,slowSMA)+2,IF(SIGN(D616-E616)&lt;&gt;SIGN(D615-E615),IF(SIGN(D616-E616)&gt;0,"BUY","SELL"),""),"")</f>
        <v/>
      </c>
      <c r="G617" s="11"/>
      <c r="H617" s="11">
        <f>(data!B617/data!B616)-1</f>
        <v>-7.4812967581047163E-3</v>
      </c>
      <c r="I617" s="11">
        <f t="shared" si="189"/>
        <v>0</v>
      </c>
      <c r="J617" s="11">
        <f t="shared" si="190"/>
        <v>7.4812967581047163E-3</v>
      </c>
      <c r="K617" s="11">
        <f ca="1">IF(ROW(data!B617)&gt;rsi+1,100-100/(1+AVERAGE(OFFSET(I617,0,0,-rsi,1))/AVERAGE(OFFSET(J617,0,0,-rsi,1))),"")</f>
        <v>69.080890660252422</v>
      </c>
      <c r="L617" s="11"/>
      <c r="M617" s="11">
        <f t="shared" si="191"/>
        <v>0.99251870324189528</v>
      </c>
      <c r="N617" s="11">
        <f t="shared" ca="1" si="192"/>
        <v>1.1723122238586161</v>
      </c>
      <c r="S617" s="13" t="str">
        <f ca="1">pricein</f>
        <v/>
      </c>
      <c r="T617" s="13" t="str">
        <f ca="1">priceout</f>
        <v/>
      </c>
      <c r="U617" s="16" t="str">
        <f t="shared" ca="1" si="193"/>
        <v/>
      </c>
      <c r="V617" s="16" t="str">
        <f t="shared" ca="1" si="200"/>
        <v/>
      </c>
      <c r="W617" s="16" t="str">
        <f t="shared" ca="1" si="201"/>
        <v/>
      </c>
      <c r="X617" s="16">
        <f t="shared" ca="1" si="202"/>
        <v>1.4612618427567619</v>
      </c>
      <c r="Y617" s="16"/>
      <c r="Z617" s="13" t="str">
        <f ca="1">priceincross</f>
        <v/>
      </c>
      <c r="AA617" s="13" t="str">
        <f ca="1">priceoutcross</f>
        <v/>
      </c>
      <c r="AB617" s="13" t="str">
        <f t="shared" ca="1" si="194"/>
        <v/>
      </c>
      <c r="AC617" s="13" t="str">
        <f t="shared" ca="1" si="203"/>
        <v/>
      </c>
      <c r="AD617" s="13" t="str">
        <f t="shared" ca="1" si="204"/>
        <v/>
      </c>
      <c r="AE617" s="13">
        <f t="shared" ca="1" si="205"/>
        <v>1.7076913875508763</v>
      </c>
      <c r="AG617" s="32">
        <f ca="1">IF(ROW(data!B617)&gt;fib+1,MIN(OFFSET(data!B617,0,0,-fib,1)),"")</f>
        <v>4.41</v>
      </c>
      <c r="AH617" s="32">
        <f ca="1">IF(ROW(data!B617)&gt;fib+1,MAX(OFFSET(data!B617,0,0,-fib,1)),"")</f>
        <v>8.61</v>
      </c>
      <c r="AI617" s="32">
        <f t="shared" ca="1" si="195"/>
        <v>4.1999999999999993</v>
      </c>
      <c r="AJ617" s="31">
        <f t="shared" ca="1" si="196"/>
        <v>5.4012000000000002</v>
      </c>
      <c r="AK617" s="31">
        <f t="shared" ca="1" si="197"/>
        <v>6.0144000000000002</v>
      </c>
      <c r="AL617" s="31">
        <f t="shared" ca="1" si="198"/>
        <v>6.51</v>
      </c>
      <c r="AM617" s="31">
        <f t="shared" ca="1" si="199"/>
        <v>7.0055999999999994</v>
      </c>
      <c r="AO617" s="32">
        <f t="shared" ca="1" si="206"/>
        <v>0.46126184275676185</v>
      </c>
      <c r="AP617" s="32">
        <f t="shared" ca="1" si="207"/>
        <v>0</v>
      </c>
      <c r="AQ617" s="32">
        <f t="shared" ca="1" si="208"/>
        <v>0.70769138755087635</v>
      </c>
      <c r="AR617" s="32">
        <f t="shared" ca="1" si="209"/>
        <v>0</v>
      </c>
    </row>
    <row r="618" spans="1:44">
      <c r="A618" s="10">
        <v>37803</v>
      </c>
      <c r="B618" s="11">
        <f ca="1">IF(ROW(data!B618)&gt;singleSMA,AVERAGE(OFFSET(data!B618,0,0,-singleSMA,1)),"")</f>
        <v>6.1268000000000002</v>
      </c>
      <c r="C618" s="11" t="str">
        <f ca="1">IF(ROW(data!B616)&gt;singleSMA+2,IF(SIGN(data!B617-indicators!B617)&lt;&gt;SIGN(data!B616-indicators!B616),IF(SIGN(data!B617-indicators!B617)&gt;0,"BUY","SELL"),""),"")</f>
        <v/>
      </c>
      <c r="D618" s="11">
        <f ca="1">IF(ROW(data!B618)&gt;fastSMA,AVERAGE(OFFSET(data!B618,0,0,-fastSMA,1)),"")</f>
        <v>7.9215000000000018</v>
      </c>
      <c r="E618" s="11">
        <f ca="1">IF(ROW(data!B618)&gt;slowSMA,AVERAGE(OFFSET(data!B618,0,0,-slowSMA,1)),"")</f>
        <v>6.1268000000000002</v>
      </c>
      <c r="F618" s="11" t="str">
        <f ca="1">IF(ROW(data!B618)&gt;MAX(fastSMA,slowSMA)+2,IF(SIGN(D617-E617)&lt;&gt;SIGN(D616-E616),IF(SIGN(D617-E617)&gt;0,"BUY","SELL"),""),"")</f>
        <v/>
      </c>
      <c r="G618" s="11"/>
      <c r="H618" s="11">
        <f>(data!B618/data!B617)-1</f>
        <v>1.2562814070351536E-3</v>
      </c>
      <c r="I618" s="11">
        <f t="shared" si="189"/>
        <v>1.2562814070351536E-3</v>
      </c>
      <c r="J618" s="11">
        <f t="shared" si="190"/>
        <v>0</v>
      </c>
      <c r="K618" s="11">
        <f ca="1">IF(ROW(data!B618)&gt;rsi+1,100-100/(1+AVERAGE(OFFSET(I618,0,0,-rsi,1))/AVERAGE(OFFSET(J618,0,0,-rsi,1))),"")</f>
        <v>66.463892144476262</v>
      </c>
      <c r="L618" s="11"/>
      <c r="M618" s="11">
        <f t="shared" si="191"/>
        <v>1.0012562814070352</v>
      </c>
      <c r="N618" s="11">
        <f t="shared" ca="1" si="192"/>
        <v>1.1337126600284497</v>
      </c>
      <c r="S618" s="13" t="str">
        <f ca="1">pricein</f>
        <v/>
      </c>
      <c r="T618" s="13" t="str">
        <f ca="1">priceout</f>
        <v/>
      </c>
      <c r="U618" s="16" t="str">
        <f t="shared" ca="1" si="193"/>
        <v/>
      </c>
      <c r="V618" s="16" t="str">
        <f t="shared" ca="1" si="200"/>
        <v/>
      </c>
      <c r="W618" s="16" t="str">
        <f t="shared" ca="1" si="201"/>
        <v/>
      </c>
      <c r="X618" s="16">
        <f t="shared" ca="1" si="202"/>
        <v>1.4612618427567619</v>
      </c>
      <c r="Y618" s="16"/>
      <c r="Z618" s="13" t="str">
        <f ca="1">priceincross</f>
        <v/>
      </c>
      <c r="AA618" s="13" t="str">
        <f ca="1">priceoutcross</f>
        <v/>
      </c>
      <c r="AB618" s="13" t="str">
        <f t="shared" ca="1" si="194"/>
        <v/>
      </c>
      <c r="AC618" s="13" t="str">
        <f t="shared" ca="1" si="203"/>
        <v/>
      </c>
      <c r="AD618" s="13" t="str">
        <f t="shared" ca="1" si="204"/>
        <v/>
      </c>
      <c r="AE618" s="13">
        <f t="shared" ca="1" si="205"/>
        <v>1.7076913875508763</v>
      </c>
      <c r="AG618" s="32">
        <f ca="1">IF(ROW(data!B618)&gt;fib+1,MIN(OFFSET(data!B618,0,0,-fib,1)),"")</f>
        <v>4.41</v>
      </c>
      <c r="AH618" s="32">
        <f ca="1">IF(ROW(data!B618)&gt;fib+1,MAX(OFFSET(data!B618,0,0,-fib,1)),"")</f>
        <v>8.61</v>
      </c>
      <c r="AI618" s="32">
        <f t="shared" ca="1" si="195"/>
        <v>4.1999999999999993</v>
      </c>
      <c r="AJ618" s="31">
        <f t="shared" ca="1" si="196"/>
        <v>5.4012000000000002</v>
      </c>
      <c r="AK618" s="31">
        <f t="shared" ca="1" si="197"/>
        <v>6.0144000000000002</v>
      </c>
      <c r="AL618" s="31">
        <f t="shared" ca="1" si="198"/>
        <v>6.51</v>
      </c>
      <c r="AM618" s="31">
        <f t="shared" ca="1" si="199"/>
        <v>7.0055999999999994</v>
      </c>
      <c r="AO618" s="32">
        <f t="shared" ca="1" si="206"/>
        <v>0.46126184275676185</v>
      </c>
      <c r="AP618" s="32">
        <f t="shared" ca="1" si="207"/>
        <v>0</v>
      </c>
      <c r="AQ618" s="32">
        <f t="shared" ca="1" si="208"/>
        <v>0.70769138755087635</v>
      </c>
      <c r="AR618" s="32">
        <f t="shared" ca="1" si="209"/>
        <v>0</v>
      </c>
    </row>
    <row r="619" spans="1:44">
      <c r="A619" s="10">
        <v>37804</v>
      </c>
      <c r="B619" s="11">
        <f ca="1">IF(ROW(data!B619)&gt;singleSMA,AVERAGE(OFFSET(data!B619,0,0,-singleSMA,1)),"")</f>
        <v>6.1515999999999993</v>
      </c>
      <c r="C619" s="11" t="str">
        <f ca="1">IF(ROW(data!B617)&gt;singleSMA+2,IF(SIGN(data!B618-indicators!B618)&lt;&gt;SIGN(data!B617-indicators!B617),IF(SIGN(data!B618-indicators!B618)&gt;0,"BUY","SELL"),""),"")</f>
        <v/>
      </c>
      <c r="D619" s="11">
        <f ca="1">IF(ROW(data!B619)&gt;fastSMA,AVERAGE(OFFSET(data!B619,0,0,-fastSMA,1)),"")</f>
        <v>7.9950000000000001</v>
      </c>
      <c r="E619" s="11">
        <f ca="1">IF(ROW(data!B619)&gt;slowSMA,AVERAGE(OFFSET(data!B619,0,0,-slowSMA,1)),"")</f>
        <v>6.1515999999999993</v>
      </c>
      <c r="F619" s="11" t="str">
        <f ca="1">IF(ROW(data!B619)&gt;MAX(fastSMA,slowSMA)+2,IF(SIGN(D618-E618)&lt;&gt;SIGN(D617-E617),IF(SIGN(D618-E618)&gt;0,"BUY","SELL"),""),"")</f>
        <v/>
      </c>
      <c r="G619" s="11"/>
      <c r="H619" s="11">
        <f>(data!B619/data!B618)-1</f>
        <v>7.1518193224592075E-2</v>
      </c>
      <c r="I619" s="11">
        <f t="shared" si="189"/>
        <v>7.1518193224592075E-2</v>
      </c>
      <c r="J619" s="11">
        <f t="shared" si="190"/>
        <v>0</v>
      </c>
      <c r="K619" s="11">
        <f ca="1">IF(ROW(data!B619)&gt;rsi+1,100-100/(1+AVERAGE(OFFSET(I619,0,0,-rsi,1))/AVERAGE(OFFSET(J619,0,0,-rsi,1))),"")</f>
        <v>71.175099839218902</v>
      </c>
      <c r="L619" s="11"/>
      <c r="M619" s="11">
        <f t="shared" si="191"/>
        <v>1.0715181932245921</v>
      </c>
      <c r="N619" s="11">
        <f t="shared" ca="1" si="192"/>
        <v>1.2079207920792081</v>
      </c>
      <c r="S619" s="13" t="str">
        <f ca="1">pricein</f>
        <v/>
      </c>
      <c r="T619" s="13" t="str">
        <f ca="1">priceout</f>
        <v/>
      </c>
      <c r="U619" s="16" t="str">
        <f t="shared" ca="1" si="193"/>
        <v/>
      </c>
      <c r="V619" s="16" t="str">
        <f t="shared" ca="1" si="200"/>
        <v/>
      </c>
      <c r="W619" s="16" t="str">
        <f t="shared" ca="1" si="201"/>
        <v/>
      </c>
      <c r="X619" s="16">
        <f t="shared" ca="1" si="202"/>
        <v>1.4612618427567619</v>
      </c>
      <c r="Y619" s="16"/>
      <c r="Z619" s="13" t="str">
        <f ca="1">priceincross</f>
        <v/>
      </c>
      <c r="AA619" s="13" t="str">
        <f ca="1">priceoutcross</f>
        <v/>
      </c>
      <c r="AB619" s="13" t="str">
        <f t="shared" ca="1" si="194"/>
        <v/>
      </c>
      <c r="AC619" s="13" t="str">
        <f t="shared" ca="1" si="203"/>
        <v/>
      </c>
      <c r="AD619" s="13" t="str">
        <f t="shared" ca="1" si="204"/>
        <v/>
      </c>
      <c r="AE619" s="13">
        <f t="shared" ca="1" si="205"/>
        <v>1.7076913875508763</v>
      </c>
      <c r="AG619" s="32">
        <f ca="1">IF(ROW(data!B619)&gt;fib+1,MIN(OFFSET(data!B619,0,0,-fib,1)),"")</f>
        <v>4.41</v>
      </c>
      <c r="AH619" s="32">
        <f ca="1">IF(ROW(data!B619)&gt;fib+1,MAX(OFFSET(data!B619,0,0,-fib,1)),"")</f>
        <v>8.61</v>
      </c>
      <c r="AI619" s="32">
        <f t="shared" ca="1" si="195"/>
        <v>4.1999999999999993</v>
      </c>
      <c r="AJ619" s="31">
        <f t="shared" ca="1" si="196"/>
        <v>5.4012000000000002</v>
      </c>
      <c r="AK619" s="31">
        <f t="shared" ca="1" si="197"/>
        <v>6.0144000000000002</v>
      </c>
      <c r="AL619" s="31">
        <f t="shared" ca="1" si="198"/>
        <v>6.51</v>
      </c>
      <c r="AM619" s="31">
        <f t="shared" ca="1" si="199"/>
        <v>7.0055999999999994</v>
      </c>
      <c r="AO619" s="32">
        <f t="shared" ca="1" si="206"/>
        <v>0.46126184275676185</v>
      </c>
      <c r="AP619" s="32">
        <f t="shared" ca="1" si="207"/>
        <v>0</v>
      </c>
      <c r="AQ619" s="32">
        <f t="shared" ca="1" si="208"/>
        <v>0.70769138755087635</v>
      </c>
      <c r="AR619" s="32">
        <f t="shared" ca="1" si="209"/>
        <v>0</v>
      </c>
    </row>
    <row r="620" spans="1:44">
      <c r="A620" s="10">
        <v>37805</v>
      </c>
      <c r="B620" s="11">
        <f ca="1">IF(ROW(data!B620)&gt;singleSMA,AVERAGE(OFFSET(data!B620,0,0,-singleSMA,1)),"")</f>
        <v>6.1778000000000013</v>
      </c>
      <c r="C620" s="11" t="str">
        <f ca="1">IF(ROW(data!B618)&gt;singleSMA+2,IF(SIGN(data!B619-indicators!B619)&lt;&gt;SIGN(data!B618-indicators!B618),IF(SIGN(data!B619-indicators!B619)&gt;0,"BUY","SELL"),""),"")</f>
        <v/>
      </c>
      <c r="D620" s="11">
        <f ca="1">IF(ROW(data!B620)&gt;fastSMA,AVERAGE(OFFSET(data!B620,0,0,-fastSMA,1)),"")</f>
        <v>8.0464999999999982</v>
      </c>
      <c r="E620" s="11">
        <f ca="1">IF(ROW(data!B620)&gt;slowSMA,AVERAGE(OFFSET(data!B620,0,0,-slowSMA,1)),"")</f>
        <v>6.1778000000000013</v>
      </c>
      <c r="F620" s="11" t="str">
        <f ca="1">IF(ROW(data!B620)&gt;MAX(fastSMA,slowSMA)+2,IF(SIGN(D619-E619)&lt;&gt;SIGN(D618-E618),IF(SIGN(D619-E619)&gt;0,"BUY","SELL"),""),"")</f>
        <v/>
      </c>
      <c r="G620" s="11"/>
      <c r="H620" s="11">
        <f>(data!B620/data!B619)-1</f>
        <v>9.3676814988290502E-3</v>
      </c>
      <c r="I620" s="11">
        <f t="shared" si="189"/>
        <v>9.3676814988290502E-3</v>
      </c>
      <c r="J620" s="11">
        <f t="shared" si="190"/>
        <v>0</v>
      </c>
      <c r="K620" s="11">
        <f ca="1">IF(ROW(data!B620)&gt;rsi+1,100-100/(1+AVERAGE(OFFSET(I620,0,0,-rsi,1))/AVERAGE(OFFSET(J620,0,0,-rsi,1))),"")</f>
        <v>66.60036949238274</v>
      </c>
      <c r="L620" s="11"/>
      <c r="M620" s="11">
        <f t="shared" si="191"/>
        <v>1.0093676814988291</v>
      </c>
      <c r="N620" s="11">
        <f t="shared" ca="1" si="192"/>
        <v>1.1357048748353096</v>
      </c>
      <c r="S620" s="13" t="str">
        <f ca="1">pricein</f>
        <v/>
      </c>
      <c r="T620" s="13" t="str">
        <f ca="1">priceout</f>
        <v/>
      </c>
      <c r="U620" s="16" t="str">
        <f t="shared" ca="1" si="193"/>
        <v/>
      </c>
      <c r="V620" s="16" t="str">
        <f t="shared" ca="1" si="200"/>
        <v/>
      </c>
      <c r="W620" s="16" t="str">
        <f t="shared" ca="1" si="201"/>
        <v/>
      </c>
      <c r="X620" s="16">
        <f t="shared" ca="1" si="202"/>
        <v>1.4612618427567619</v>
      </c>
      <c r="Y620" s="16"/>
      <c r="Z620" s="13" t="str">
        <f ca="1">priceincross</f>
        <v/>
      </c>
      <c r="AA620" s="13" t="str">
        <f ca="1">priceoutcross</f>
        <v/>
      </c>
      <c r="AB620" s="13" t="str">
        <f t="shared" ca="1" si="194"/>
        <v/>
      </c>
      <c r="AC620" s="13" t="str">
        <f t="shared" ca="1" si="203"/>
        <v/>
      </c>
      <c r="AD620" s="13" t="str">
        <f t="shared" ca="1" si="204"/>
        <v/>
      </c>
      <c r="AE620" s="13">
        <f t="shared" ca="1" si="205"/>
        <v>1.7076913875508763</v>
      </c>
      <c r="AG620" s="32">
        <f ca="1">IF(ROW(data!B620)&gt;fib+1,MIN(OFFSET(data!B620,0,0,-fib,1)),"")</f>
        <v>4.41</v>
      </c>
      <c r="AH620" s="32">
        <f ca="1">IF(ROW(data!B620)&gt;fib+1,MAX(OFFSET(data!B620,0,0,-fib,1)),"")</f>
        <v>8.6199999999999992</v>
      </c>
      <c r="AI620" s="32">
        <f t="shared" ca="1" si="195"/>
        <v>4.2099999999999991</v>
      </c>
      <c r="AJ620" s="31">
        <f t="shared" ca="1" si="196"/>
        <v>5.4035599999999997</v>
      </c>
      <c r="AK620" s="31">
        <f t="shared" ca="1" si="197"/>
        <v>6.0182199999999995</v>
      </c>
      <c r="AL620" s="31">
        <f t="shared" ca="1" si="198"/>
        <v>6.5149999999999997</v>
      </c>
      <c r="AM620" s="31">
        <f t="shared" ca="1" si="199"/>
        <v>7.0117799999999999</v>
      </c>
      <c r="AO620" s="32">
        <f t="shared" ca="1" si="206"/>
        <v>0.46126184275676185</v>
      </c>
      <c r="AP620" s="32">
        <f t="shared" ca="1" si="207"/>
        <v>0</v>
      </c>
      <c r="AQ620" s="32">
        <f t="shared" ca="1" si="208"/>
        <v>0.70769138755087635</v>
      </c>
      <c r="AR620" s="32">
        <f t="shared" ca="1" si="209"/>
        <v>0</v>
      </c>
    </row>
    <row r="621" spans="1:44">
      <c r="A621" s="10">
        <v>37806</v>
      </c>
      <c r="B621" s="11">
        <f ca="1">IF(ROW(data!B621)&gt;singleSMA,AVERAGE(OFFSET(data!B621,0,0,-singleSMA,1)),"")</f>
        <v>6.2049000000000003</v>
      </c>
      <c r="C621" s="11" t="str">
        <f ca="1">IF(ROW(data!B619)&gt;singleSMA+2,IF(SIGN(data!B620-indicators!B620)&lt;&gt;SIGN(data!B619-indicators!B619),IF(SIGN(data!B620-indicators!B620)&gt;0,"BUY","SELL"),""),"")</f>
        <v/>
      </c>
      <c r="D621" s="11">
        <f ca="1">IF(ROW(data!B621)&gt;fastSMA,AVERAGE(OFFSET(data!B621,0,0,-fastSMA,1)),"")</f>
        <v>8.1054999999999993</v>
      </c>
      <c r="E621" s="11">
        <f ca="1">IF(ROW(data!B621)&gt;slowSMA,AVERAGE(OFFSET(data!B621,0,0,-slowSMA,1)),"")</f>
        <v>6.2049000000000003</v>
      </c>
      <c r="F621" s="11" t="str">
        <f ca="1">IF(ROW(data!B621)&gt;MAX(fastSMA,slowSMA)+2,IF(SIGN(D620-E620)&lt;&gt;SIGN(D619-E619),IF(SIGN(D620-E620)&gt;0,"BUY","SELL"),""),"")</f>
        <v/>
      </c>
      <c r="G621" s="11"/>
      <c r="H621" s="11">
        <f>(data!B621/data!B620)-1</f>
        <v>5.8004640371229765E-3</v>
      </c>
      <c r="I621" s="11">
        <f t="shared" si="189"/>
        <v>5.8004640371229765E-3</v>
      </c>
      <c r="J621" s="11">
        <f t="shared" si="190"/>
        <v>0</v>
      </c>
      <c r="K621" s="11">
        <f ca="1">IF(ROW(data!B621)&gt;rsi+1,100-100/(1+AVERAGE(OFFSET(I621,0,0,-rsi,1))/AVERAGE(OFFSET(J621,0,0,-rsi,1))),"")</f>
        <v>69.298405753476331</v>
      </c>
      <c r="L621" s="11"/>
      <c r="M621" s="11">
        <f t="shared" si="191"/>
        <v>1.005800464037123</v>
      </c>
      <c r="N621" s="11">
        <f t="shared" ca="1" si="192"/>
        <v>1.1575433911882513</v>
      </c>
      <c r="S621" s="13" t="str">
        <f ca="1">pricein</f>
        <v/>
      </c>
      <c r="T621" s="13" t="str">
        <f ca="1">priceout</f>
        <v/>
      </c>
      <c r="U621" s="16" t="str">
        <f t="shared" ca="1" si="193"/>
        <v/>
      </c>
      <c r="V621" s="16" t="str">
        <f t="shared" ca="1" si="200"/>
        <v/>
      </c>
      <c r="W621" s="16" t="str">
        <f t="shared" ca="1" si="201"/>
        <v/>
      </c>
      <c r="X621" s="16">
        <f t="shared" ca="1" si="202"/>
        <v>1.4612618427567619</v>
      </c>
      <c r="Y621" s="16"/>
      <c r="Z621" s="13" t="str">
        <f ca="1">priceincross</f>
        <v/>
      </c>
      <c r="AA621" s="13" t="str">
        <f ca="1">priceoutcross</f>
        <v/>
      </c>
      <c r="AB621" s="13" t="str">
        <f t="shared" ca="1" si="194"/>
        <v/>
      </c>
      <c r="AC621" s="13" t="str">
        <f t="shared" ca="1" si="203"/>
        <v/>
      </c>
      <c r="AD621" s="13" t="str">
        <f t="shared" ca="1" si="204"/>
        <v/>
      </c>
      <c r="AE621" s="13">
        <f t="shared" ca="1" si="205"/>
        <v>1.7076913875508763</v>
      </c>
      <c r="AG621" s="32">
        <f ca="1">IF(ROW(data!B621)&gt;fib+1,MIN(OFFSET(data!B621,0,0,-fib,1)),"")</f>
        <v>4.41</v>
      </c>
      <c r="AH621" s="32">
        <f ca="1">IF(ROW(data!B621)&gt;fib+1,MAX(OFFSET(data!B621,0,0,-fib,1)),"")</f>
        <v>8.67</v>
      </c>
      <c r="AI621" s="32">
        <f t="shared" ca="1" si="195"/>
        <v>4.26</v>
      </c>
      <c r="AJ621" s="31">
        <f t="shared" ca="1" si="196"/>
        <v>5.4153599999999997</v>
      </c>
      <c r="AK621" s="31">
        <f t="shared" ca="1" si="197"/>
        <v>6.0373200000000002</v>
      </c>
      <c r="AL621" s="31">
        <f t="shared" ca="1" si="198"/>
        <v>6.54</v>
      </c>
      <c r="AM621" s="31">
        <f t="shared" ca="1" si="199"/>
        <v>7.0426799999999998</v>
      </c>
      <c r="AO621" s="32">
        <f t="shared" ca="1" si="206"/>
        <v>0.46126184275676185</v>
      </c>
      <c r="AP621" s="32">
        <f t="shared" ca="1" si="207"/>
        <v>0</v>
      </c>
      <c r="AQ621" s="32">
        <f t="shared" ca="1" si="208"/>
        <v>0.70769138755087635</v>
      </c>
      <c r="AR621" s="32">
        <f t="shared" ca="1" si="209"/>
        <v>0</v>
      </c>
    </row>
    <row r="622" spans="1:44">
      <c r="A622" s="10">
        <v>37809</v>
      </c>
      <c r="B622" s="11">
        <f ca="1">IF(ROW(data!B622)&gt;singleSMA,AVERAGE(OFFSET(data!B622,0,0,-singleSMA,1)),"")</f>
        <v>6.2355999999999998</v>
      </c>
      <c r="C622" s="11" t="str">
        <f ca="1">IF(ROW(data!B620)&gt;singleSMA+2,IF(SIGN(data!B621-indicators!B621)&lt;&gt;SIGN(data!B620-indicators!B620),IF(SIGN(data!B621-indicators!B621)&gt;0,"BUY","SELL"),""),"")</f>
        <v/>
      </c>
      <c r="D622" s="11">
        <f ca="1">IF(ROW(data!B622)&gt;fastSMA,AVERAGE(OFFSET(data!B622,0,0,-fastSMA,1)),"")</f>
        <v>8.1709999999999994</v>
      </c>
      <c r="E622" s="11">
        <f ca="1">IF(ROW(data!B622)&gt;slowSMA,AVERAGE(OFFSET(data!B622,0,0,-slowSMA,1)),"")</f>
        <v>6.2355999999999998</v>
      </c>
      <c r="F622" s="11" t="str">
        <f ca="1">IF(ROW(data!B622)&gt;MAX(fastSMA,slowSMA)+2,IF(SIGN(D621-E621)&lt;&gt;SIGN(D620-E620),IF(SIGN(D621-E621)&gt;0,"BUY","SELL"),""),"")</f>
        <v/>
      </c>
      <c r="G622" s="11"/>
      <c r="H622" s="11">
        <f>(data!B622/data!B621)-1</f>
        <v>3.3448673587082034E-2</v>
      </c>
      <c r="I622" s="11">
        <f t="shared" si="189"/>
        <v>3.3448673587082034E-2</v>
      </c>
      <c r="J622" s="11">
        <f t="shared" si="190"/>
        <v>0</v>
      </c>
      <c r="K622" s="11">
        <f ca="1">IF(ROW(data!B622)&gt;rsi+1,100-100/(1+AVERAGE(OFFSET(I622,0,0,-rsi,1))/AVERAGE(OFFSET(J622,0,0,-rsi,1))),"")</f>
        <v>70.205440902234628</v>
      </c>
      <c r="L622" s="11"/>
      <c r="M622" s="11">
        <f t="shared" si="191"/>
        <v>1.033448673587082</v>
      </c>
      <c r="N622" s="11">
        <f t="shared" ca="1" si="192"/>
        <v>1.1712418300653598</v>
      </c>
      <c r="S622" s="13" t="str">
        <f ca="1">pricein</f>
        <v/>
      </c>
      <c r="T622" s="13" t="str">
        <f ca="1">priceout</f>
        <v/>
      </c>
      <c r="U622" s="16" t="str">
        <f t="shared" ca="1" si="193"/>
        <v/>
      </c>
      <c r="V622" s="16" t="str">
        <f t="shared" ca="1" si="200"/>
        <v/>
      </c>
      <c r="W622" s="16" t="str">
        <f t="shared" ca="1" si="201"/>
        <v/>
      </c>
      <c r="X622" s="16">
        <f t="shared" ca="1" si="202"/>
        <v>1.4612618427567619</v>
      </c>
      <c r="Y622" s="16"/>
      <c r="Z622" s="13" t="str">
        <f ca="1">priceincross</f>
        <v/>
      </c>
      <c r="AA622" s="13" t="str">
        <f ca="1">priceoutcross</f>
        <v/>
      </c>
      <c r="AB622" s="13" t="str">
        <f t="shared" ca="1" si="194"/>
        <v/>
      </c>
      <c r="AC622" s="13" t="str">
        <f t="shared" ca="1" si="203"/>
        <v/>
      </c>
      <c r="AD622" s="13" t="str">
        <f t="shared" ca="1" si="204"/>
        <v/>
      </c>
      <c r="AE622" s="13">
        <f t="shared" ca="1" si="205"/>
        <v>1.7076913875508763</v>
      </c>
      <c r="AG622" s="32">
        <f ca="1">IF(ROW(data!B622)&gt;fib+1,MIN(OFFSET(data!B622,0,0,-fib,1)),"")</f>
        <v>4.41</v>
      </c>
      <c r="AH622" s="32">
        <f ca="1">IF(ROW(data!B622)&gt;fib+1,MAX(OFFSET(data!B622,0,0,-fib,1)),"")</f>
        <v>8.9600000000000009</v>
      </c>
      <c r="AI622" s="32">
        <f t="shared" ca="1" si="195"/>
        <v>4.5500000000000007</v>
      </c>
      <c r="AJ622" s="31">
        <f t="shared" ca="1" si="196"/>
        <v>5.4838000000000005</v>
      </c>
      <c r="AK622" s="31">
        <f t="shared" ca="1" si="197"/>
        <v>6.1481000000000003</v>
      </c>
      <c r="AL622" s="31">
        <f t="shared" ca="1" si="198"/>
        <v>6.6850000000000005</v>
      </c>
      <c r="AM622" s="31">
        <f t="shared" ca="1" si="199"/>
        <v>7.2219000000000007</v>
      </c>
      <c r="AO622" s="32">
        <f t="shared" ca="1" si="206"/>
        <v>0.46126184275676185</v>
      </c>
      <c r="AP622" s="32">
        <f t="shared" ca="1" si="207"/>
        <v>0</v>
      </c>
      <c r="AQ622" s="32">
        <f t="shared" ca="1" si="208"/>
        <v>0.70769138755087635</v>
      </c>
      <c r="AR622" s="32">
        <f t="shared" ca="1" si="209"/>
        <v>0</v>
      </c>
    </row>
    <row r="623" spans="1:44">
      <c r="A623" s="10">
        <v>37810</v>
      </c>
      <c r="B623" s="11">
        <f ca="1">IF(ROW(data!B623)&gt;singleSMA,AVERAGE(OFFSET(data!B623,0,0,-singleSMA,1)),"")</f>
        <v>6.2657000000000007</v>
      </c>
      <c r="C623" s="11" t="str">
        <f ca="1">IF(ROW(data!B621)&gt;singleSMA+2,IF(SIGN(data!B622-indicators!B622)&lt;&gt;SIGN(data!B621-indicators!B621),IF(SIGN(data!B622-indicators!B622)&gt;0,"BUY","SELL"),""),"")</f>
        <v/>
      </c>
      <c r="D623" s="11">
        <f ca="1">IF(ROW(data!B623)&gt;fastSMA,AVERAGE(OFFSET(data!B623,0,0,-fastSMA,1)),"")</f>
        <v>8.2309999999999981</v>
      </c>
      <c r="E623" s="11">
        <f ca="1">IF(ROW(data!B623)&gt;slowSMA,AVERAGE(OFFSET(data!B623,0,0,-slowSMA,1)),"")</f>
        <v>6.2657000000000007</v>
      </c>
      <c r="F623" s="11" t="str">
        <f ca="1">IF(ROW(data!B623)&gt;MAX(fastSMA,slowSMA)+2,IF(SIGN(D622-E622)&lt;&gt;SIGN(D621-E621),IF(SIGN(D622-E622)&gt;0,"BUY","SELL"),""),"")</f>
        <v/>
      </c>
      <c r="G623" s="11"/>
      <c r="H623" s="11">
        <f>(data!B623/data!B622)-1</f>
        <v>-8.9285714285713969E-3</v>
      </c>
      <c r="I623" s="11">
        <f t="shared" si="189"/>
        <v>0</v>
      </c>
      <c r="J623" s="11">
        <f t="shared" si="190"/>
        <v>8.9285714285713969E-3</v>
      </c>
      <c r="K623" s="11">
        <f ca="1">IF(ROW(data!B623)&gt;rsi+1,100-100/(1+AVERAGE(OFFSET(I623,0,0,-rsi,1))/AVERAGE(OFFSET(J623,0,0,-rsi,1))),"")</f>
        <v>68.409671684296541</v>
      </c>
      <c r="L623" s="11"/>
      <c r="M623" s="11">
        <f t="shared" si="191"/>
        <v>0.9910714285714286</v>
      </c>
      <c r="N623" s="11">
        <f t="shared" ca="1" si="192"/>
        <v>1.1562500000000002</v>
      </c>
      <c r="S623" s="13" t="str">
        <f ca="1">pricein</f>
        <v/>
      </c>
      <c r="T623" s="13" t="str">
        <f ca="1">priceout</f>
        <v/>
      </c>
      <c r="U623" s="16" t="str">
        <f t="shared" ca="1" si="193"/>
        <v/>
      </c>
      <c r="V623" s="16" t="str">
        <f t="shared" ca="1" si="200"/>
        <v/>
      </c>
      <c r="W623" s="16" t="str">
        <f t="shared" ca="1" si="201"/>
        <v/>
      </c>
      <c r="X623" s="16">
        <f t="shared" ca="1" si="202"/>
        <v>1.4612618427567619</v>
      </c>
      <c r="Y623" s="16"/>
      <c r="Z623" s="13" t="str">
        <f ca="1">priceincross</f>
        <v/>
      </c>
      <c r="AA623" s="13" t="str">
        <f ca="1">priceoutcross</f>
        <v/>
      </c>
      <c r="AB623" s="13" t="str">
        <f t="shared" ca="1" si="194"/>
        <v/>
      </c>
      <c r="AC623" s="13" t="str">
        <f t="shared" ca="1" si="203"/>
        <v/>
      </c>
      <c r="AD623" s="13" t="str">
        <f t="shared" ca="1" si="204"/>
        <v/>
      </c>
      <c r="AE623" s="13">
        <f t="shared" ca="1" si="205"/>
        <v>1.7076913875508763</v>
      </c>
      <c r="AG623" s="32">
        <f ca="1">IF(ROW(data!B623)&gt;fib+1,MIN(OFFSET(data!B623,0,0,-fib,1)),"")</f>
        <v>4.41</v>
      </c>
      <c r="AH623" s="32">
        <f ca="1">IF(ROW(data!B623)&gt;fib+1,MAX(OFFSET(data!B623,0,0,-fib,1)),"")</f>
        <v>8.9600000000000009</v>
      </c>
      <c r="AI623" s="32">
        <f t="shared" ca="1" si="195"/>
        <v>4.5500000000000007</v>
      </c>
      <c r="AJ623" s="31">
        <f t="shared" ca="1" si="196"/>
        <v>5.4838000000000005</v>
      </c>
      <c r="AK623" s="31">
        <f t="shared" ca="1" si="197"/>
        <v>6.1481000000000003</v>
      </c>
      <c r="AL623" s="31">
        <f t="shared" ca="1" si="198"/>
        <v>6.6850000000000005</v>
      </c>
      <c r="AM623" s="31">
        <f t="shared" ca="1" si="199"/>
        <v>7.2219000000000007</v>
      </c>
      <c r="AO623" s="32">
        <f t="shared" ca="1" si="206"/>
        <v>0.46126184275676185</v>
      </c>
      <c r="AP623" s="32">
        <f t="shared" ca="1" si="207"/>
        <v>0</v>
      </c>
      <c r="AQ623" s="32">
        <f t="shared" ca="1" si="208"/>
        <v>0.70769138755087635</v>
      </c>
      <c r="AR623" s="32">
        <f t="shared" ca="1" si="209"/>
        <v>0</v>
      </c>
    </row>
    <row r="624" spans="1:44">
      <c r="A624" s="10">
        <v>37811</v>
      </c>
      <c r="B624" s="11">
        <f ca="1">IF(ROW(data!B624)&gt;singleSMA,AVERAGE(OFFSET(data!B624,0,0,-singleSMA,1)),"")</f>
        <v>6.2939999999999996</v>
      </c>
      <c r="C624" s="11" t="str">
        <f ca="1">IF(ROW(data!B622)&gt;singleSMA+2,IF(SIGN(data!B623-indicators!B623)&lt;&gt;SIGN(data!B622-indicators!B622),IF(SIGN(data!B623-indicators!B623)&gt;0,"BUY","SELL"),""),"")</f>
        <v/>
      </c>
      <c r="D624" s="11">
        <f ca="1">IF(ROW(data!B624)&gt;fastSMA,AVERAGE(OFFSET(data!B624,0,0,-fastSMA,1)),"")</f>
        <v>8.2874999999999979</v>
      </c>
      <c r="E624" s="11">
        <f ca="1">IF(ROW(data!B624)&gt;slowSMA,AVERAGE(OFFSET(data!B624,0,0,-slowSMA,1)),"")</f>
        <v>6.2939999999999996</v>
      </c>
      <c r="F624" s="11" t="str">
        <f ca="1">IF(ROW(data!B624)&gt;MAX(fastSMA,slowSMA)+2,IF(SIGN(D623-E623)&lt;&gt;SIGN(D622-E622),IF(SIGN(D623-E623)&gt;0,"BUY","SELL"),""),"")</f>
        <v/>
      </c>
      <c r="G624" s="11"/>
      <c r="H624" s="11">
        <f>(data!B624/data!B623)-1</f>
        <v>-1.0135135135135309E-2</v>
      </c>
      <c r="I624" s="11">
        <f t="shared" si="189"/>
        <v>0</v>
      </c>
      <c r="J624" s="11">
        <f t="shared" si="190"/>
        <v>1.0135135135135309E-2</v>
      </c>
      <c r="K624" s="11">
        <f ca="1">IF(ROW(data!B624)&gt;rsi+1,100-100/(1+AVERAGE(OFFSET(I624,0,0,-rsi,1))/AVERAGE(OFFSET(J624,0,0,-rsi,1))),"")</f>
        <v>67.187848133591132</v>
      </c>
      <c r="L624" s="11"/>
      <c r="M624" s="11">
        <f t="shared" si="191"/>
        <v>0.98986486486486469</v>
      </c>
      <c r="N624" s="11">
        <f t="shared" ca="1" si="192"/>
        <v>1.1475195822454309</v>
      </c>
      <c r="S624" s="13" t="str">
        <f ca="1">pricein</f>
        <v/>
      </c>
      <c r="T624" s="13" t="str">
        <f ca="1">priceout</f>
        <v/>
      </c>
      <c r="U624" s="16" t="str">
        <f t="shared" ca="1" si="193"/>
        <v/>
      </c>
      <c r="V624" s="16" t="str">
        <f t="shared" ca="1" si="200"/>
        <v/>
      </c>
      <c r="W624" s="16" t="str">
        <f t="shared" ca="1" si="201"/>
        <v/>
      </c>
      <c r="X624" s="16">
        <f t="shared" ca="1" si="202"/>
        <v>1.4612618427567619</v>
      </c>
      <c r="Y624" s="16"/>
      <c r="Z624" s="13" t="str">
        <f ca="1">priceincross</f>
        <v/>
      </c>
      <c r="AA624" s="13" t="str">
        <f ca="1">priceoutcross</f>
        <v/>
      </c>
      <c r="AB624" s="13" t="str">
        <f t="shared" ca="1" si="194"/>
        <v/>
      </c>
      <c r="AC624" s="13" t="str">
        <f t="shared" ca="1" si="203"/>
        <v/>
      </c>
      <c r="AD624" s="13" t="str">
        <f t="shared" ca="1" si="204"/>
        <v/>
      </c>
      <c r="AE624" s="13">
        <f t="shared" ca="1" si="205"/>
        <v>1.7076913875508763</v>
      </c>
      <c r="AG624" s="32">
        <f ca="1">IF(ROW(data!B624)&gt;fib+1,MIN(OFFSET(data!B624,0,0,-fib,1)),"")</f>
        <v>4.41</v>
      </c>
      <c r="AH624" s="32">
        <f ca="1">IF(ROW(data!B624)&gt;fib+1,MAX(OFFSET(data!B624,0,0,-fib,1)),"")</f>
        <v>8.9600000000000009</v>
      </c>
      <c r="AI624" s="32">
        <f t="shared" ca="1" si="195"/>
        <v>4.5500000000000007</v>
      </c>
      <c r="AJ624" s="31">
        <f t="shared" ca="1" si="196"/>
        <v>5.4838000000000005</v>
      </c>
      <c r="AK624" s="31">
        <f t="shared" ca="1" si="197"/>
        <v>6.1481000000000003</v>
      </c>
      <c r="AL624" s="31">
        <f t="shared" ca="1" si="198"/>
        <v>6.6850000000000005</v>
      </c>
      <c r="AM624" s="31">
        <f t="shared" ca="1" si="199"/>
        <v>7.2219000000000007</v>
      </c>
      <c r="AO624" s="32">
        <f t="shared" ca="1" si="206"/>
        <v>0.46126184275676185</v>
      </c>
      <c r="AP624" s="32">
        <f t="shared" ca="1" si="207"/>
        <v>0</v>
      </c>
      <c r="AQ624" s="32">
        <f t="shared" ca="1" si="208"/>
        <v>0.70769138755087635</v>
      </c>
      <c r="AR624" s="32">
        <f t="shared" ca="1" si="209"/>
        <v>0</v>
      </c>
    </row>
    <row r="625" spans="1:44">
      <c r="A625" s="10">
        <v>37812</v>
      </c>
      <c r="B625" s="11">
        <f ca="1">IF(ROW(data!B625)&gt;singleSMA,AVERAGE(OFFSET(data!B625,0,0,-singleSMA,1)),"")</f>
        <v>6.3230999999999993</v>
      </c>
      <c r="C625" s="11" t="str">
        <f ca="1">IF(ROW(data!B623)&gt;singleSMA+2,IF(SIGN(data!B624-indicators!B624)&lt;&gt;SIGN(data!B623-indicators!B623),IF(SIGN(data!B624-indicators!B624)&gt;0,"BUY","SELL"),""),"")</f>
        <v/>
      </c>
      <c r="D625" s="11">
        <f ca="1">IF(ROW(data!B625)&gt;fastSMA,AVERAGE(OFFSET(data!B625,0,0,-fastSMA,1)),"")</f>
        <v>8.3419999999999987</v>
      </c>
      <c r="E625" s="11">
        <f ca="1">IF(ROW(data!B625)&gt;slowSMA,AVERAGE(OFFSET(data!B625,0,0,-slowSMA,1)),"")</f>
        <v>6.3230999999999993</v>
      </c>
      <c r="F625" s="11" t="str">
        <f ca="1">IF(ROW(data!B625)&gt;MAX(fastSMA,slowSMA)+2,IF(SIGN(D624-E624)&lt;&gt;SIGN(D623-E623),IF(SIGN(D624-E624)&gt;0,"BUY","SELL"),""),"")</f>
        <v/>
      </c>
      <c r="G625" s="11"/>
      <c r="H625" s="11">
        <f>(data!B625/data!B624)-1</f>
        <v>2.2753128555177415E-3</v>
      </c>
      <c r="I625" s="11">
        <f t="shared" si="189"/>
        <v>2.2753128555177415E-3</v>
      </c>
      <c r="J625" s="11">
        <f t="shared" si="190"/>
        <v>0</v>
      </c>
      <c r="K625" s="11">
        <f ca="1">IF(ROW(data!B625)&gt;rsi+1,100-100/(1+AVERAGE(OFFSET(I625,0,0,-rsi,1))/AVERAGE(OFFSET(J625,0,0,-rsi,1))),"")</f>
        <v>66.749596836125392</v>
      </c>
      <c r="L625" s="11"/>
      <c r="M625" s="11">
        <f t="shared" si="191"/>
        <v>1.0022753128555177</v>
      </c>
      <c r="N625" s="11">
        <f t="shared" ca="1" si="192"/>
        <v>1.1411917098445596</v>
      </c>
      <c r="S625" s="13" t="str">
        <f ca="1">pricein</f>
        <v/>
      </c>
      <c r="T625" s="13" t="str">
        <f ca="1">priceout</f>
        <v/>
      </c>
      <c r="U625" s="16" t="str">
        <f t="shared" ca="1" si="193"/>
        <v/>
      </c>
      <c r="V625" s="16" t="str">
        <f t="shared" ca="1" si="200"/>
        <v/>
      </c>
      <c r="W625" s="16" t="str">
        <f t="shared" ca="1" si="201"/>
        <v/>
      </c>
      <c r="X625" s="16">
        <f t="shared" ca="1" si="202"/>
        <v>1.4612618427567619</v>
      </c>
      <c r="Y625" s="16"/>
      <c r="Z625" s="13" t="str">
        <f ca="1">priceincross</f>
        <v/>
      </c>
      <c r="AA625" s="13" t="str">
        <f ca="1">priceoutcross</f>
        <v/>
      </c>
      <c r="AB625" s="13" t="str">
        <f t="shared" ca="1" si="194"/>
        <v/>
      </c>
      <c r="AC625" s="13" t="str">
        <f t="shared" ca="1" si="203"/>
        <v/>
      </c>
      <c r="AD625" s="13" t="str">
        <f t="shared" ca="1" si="204"/>
        <v/>
      </c>
      <c r="AE625" s="13">
        <f t="shared" ca="1" si="205"/>
        <v>1.7076913875508763</v>
      </c>
      <c r="AG625" s="32">
        <f ca="1">IF(ROW(data!B625)&gt;fib+1,MIN(OFFSET(data!B625,0,0,-fib,1)),"")</f>
        <v>4.41</v>
      </c>
      <c r="AH625" s="32">
        <f ca="1">IF(ROW(data!B625)&gt;fib+1,MAX(OFFSET(data!B625,0,0,-fib,1)),"")</f>
        <v>8.9600000000000009</v>
      </c>
      <c r="AI625" s="32">
        <f t="shared" ca="1" si="195"/>
        <v>4.5500000000000007</v>
      </c>
      <c r="AJ625" s="31">
        <f t="shared" ca="1" si="196"/>
        <v>5.4838000000000005</v>
      </c>
      <c r="AK625" s="31">
        <f t="shared" ca="1" si="197"/>
        <v>6.1481000000000003</v>
      </c>
      <c r="AL625" s="31">
        <f t="shared" ca="1" si="198"/>
        <v>6.6850000000000005</v>
      </c>
      <c r="AM625" s="31">
        <f t="shared" ca="1" si="199"/>
        <v>7.2219000000000007</v>
      </c>
      <c r="AO625" s="32">
        <f t="shared" ca="1" si="206"/>
        <v>0.46126184275676185</v>
      </c>
      <c r="AP625" s="32">
        <f t="shared" ca="1" si="207"/>
        <v>0</v>
      </c>
      <c r="AQ625" s="32">
        <f t="shared" ca="1" si="208"/>
        <v>0.70769138755087635</v>
      </c>
      <c r="AR625" s="32">
        <f t="shared" ca="1" si="209"/>
        <v>0</v>
      </c>
    </row>
    <row r="626" spans="1:44">
      <c r="A626" s="10">
        <v>37813</v>
      </c>
      <c r="B626" s="11">
        <f ca="1">IF(ROW(data!B626)&gt;singleSMA,AVERAGE(OFFSET(data!B626,0,0,-singleSMA,1)),"")</f>
        <v>6.3502999999999998</v>
      </c>
      <c r="C626" s="11" t="str">
        <f ca="1">IF(ROW(data!B624)&gt;singleSMA+2,IF(SIGN(data!B625-indicators!B625)&lt;&gt;SIGN(data!B624-indicators!B624),IF(SIGN(data!B625-indicators!B625)&gt;0,"BUY","SELL"),""),"")</f>
        <v/>
      </c>
      <c r="D626" s="11">
        <f ca="1">IF(ROW(data!B626)&gt;fastSMA,AVERAGE(OFFSET(data!B626,0,0,-fastSMA,1)),"")</f>
        <v>8.3779999999999983</v>
      </c>
      <c r="E626" s="11">
        <f ca="1">IF(ROW(data!B626)&gt;slowSMA,AVERAGE(OFFSET(data!B626,0,0,-slowSMA,1)),"")</f>
        <v>6.3502999999999998</v>
      </c>
      <c r="F626" s="11" t="str">
        <f ca="1">IF(ROW(data!B626)&gt;MAX(fastSMA,slowSMA)+2,IF(SIGN(D625-E625)&lt;&gt;SIGN(D624-E624),IF(SIGN(D625-E625)&gt;0,"BUY","SELL"),""),"")</f>
        <v/>
      </c>
      <c r="G626" s="11"/>
      <c r="H626" s="11">
        <f>(data!B626/data!B625)-1</f>
        <v>-1.1350737797956811E-2</v>
      </c>
      <c r="I626" s="11">
        <f t="shared" si="189"/>
        <v>0</v>
      </c>
      <c r="J626" s="11">
        <f t="shared" si="190"/>
        <v>1.1350737797956811E-2</v>
      </c>
      <c r="K626" s="11">
        <f ca="1">IF(ROW(data!B626)&gt;rsi+1,100-100/(1+AVERAGE(OFFSET(I626,0,0,-rsi,1))/AVERAGE(OFFSET(J626,0,0,-rsi,1))),"")</f>
        <v>61.856158586876795</v>
      </c>
      <c r="L626" s="11"/>
      <c r="M626" s="11">
        <f t="shared" si="191"/>
        <v>0.98864926220204319</v>
      </c>
      <c r="N626" s="11">
        <f t="shared" ca="1" si="192"/>
        <v>1.0901126408010011</v>
      </c>
      <c r="S626" s="13" t="str">
        <f ca="1">pricein</f>
        <v/>
      </c>
      <c r="T626" s="13" t="str">
        <f ca="1">priceout</f>
        <v/>
      </c>
      <c r="U626" s="16" t="str">
        <f t="shared" ca="1" si="193"/>
        <v/>
      </c>
      <c r="V626" s="16" t="str">
        <f t="shared" ca="1" si="200"/>
        <v/>
      </c>
      <c r="W626" s="16" t="str">
        <f t="shared" ca="1" si="201"/>
        <v/>
      </c>
      <c r="X626" s="16">
        <f t="shared" ca="1" si="202"/>
        <v>1.4612618427567619</v>
      </c>
      <c r="Y626" s="16"/>
      <c r="Z626" s="13" t="str">
        <f ca="1">priceincross</f>
        <v/>
      </c>
      <c r="AA626" s="13" t="str">
        <f ca="1">priceoutcross</f>
        <v/>
      </c>
      <c r="AB626" s="13" t="str">
        <f t="shared" ca="1" si="194"/>
        <v/>
      </c>
      <c r="AC626" s="13" t="str">
        <f t="shared" ca="1" si="203"/>
        <v/>
      </c>
      <c r="AD626" s="13" t="str">
        <f t="shared" ca="1" si="204"/>
        <v/>
      </c>
      <c r="AE626" s="13">
        <f t="shared" ca="1" si="205"/>
        <v>1.7076913875508763</v>
      </c>
      <c r="AG626" s="32">
        <f ca="1">IF(ROW(data!B626)&gt;fib+1,MIN(OFFSET(data!B626,0,0,-fib,1)),"")</f>
        <v>4.41</v>
      </c>
      <c r="AH626" s="32">
        <f ca="1">IF(ROW(data!B626)&gt;fib+1,MAX(OFFSET(data!B626,0,0,-fib,1)),"")</f>
        <v>8.9600000000000009</v>
      </c>
      <c r="AI626" s="32">
        <f t="shared" ca="1" si="195"/>
        <v>4.5500000000000007</v>
      </c>
      <c r="AJ626" s="31">
        <f t="shared" ca="1" si="196"/>
        <v>5.4838000000000005</v>
      </c>
      <c r="AK626" s="31">
        <f t="shared" ca="1" si="197"/>
        <v>6.1481000000000003</v>
      </c>
      <c r="AL626" s="31">
        <f t="shared" ca="1" si="198"/>
        <v>6.6850000000000005</v>
      </c>
      <c r="AM626" s="31">
        <f t="shared" ca="1" si="199"/>
        <v>7.2219000000000007</v>
      </c>
      <c r="AO626" s="32">
        <f t="shared" ca="1" si="206"/>
        <v>0.46126184275676185</v>
      </c>
      <c r="AP626" s="32">
        <f t="shared" ca="1" si="207"/>
        <v>0</v>
      </c>
      <c r="AQ626" s="32">
        <f t="shared" ca="1" si="208"/>
        <v>0.70769138755087635</v>
      </c>
      <c r="AR626" s="32">
        <f t="shared" ca="1" si="209"/>
        <v>0</v>
      </c>
    </row>
    <row r="627" spans="1:44">
      <c r="A627" s="10">
        <v>37816</v>
      </c>
      <c r="B627" s="11">
        <f ca="1">IF(ROW(data!B627)&gt;singleSMA,AVERAGE(OFFSET(data!B627,0,0,-singleSMA,1)),"")</f>
        <v>6.3807999999999989</v>
      </c>
      <c r="C627" s="11" t="str">
        <f ca="1">IF(ROW(data!B625)&gt;singleSMA+2,IF(SIGN(data!B626-indicators!B626)&lt;&gt;SIGN(data!B625-indicators!B625),IF(SIGN(data!B626-indicators!B626)&gt;0,"BUY","SELL"),""),"")</f>
        <v/>
      </c>
      <c r="D627" s="11">
        <f ca="1">IF(ROW(data!B627)&gt;fastSMA,AVERAGE(OFFSET(data!B627,0,0,-fastSMA,1)),"")</f>
        <v>8.4229999999999983</v>
      </c>
      <c r="E627" s="11">
        <f ca="1">IF(ROW(data!B627)&gt;slowSMA,AVERAGE(OFFSET(data!B627,0,0,-slowSMA,1)),"")</f>
        <v>6.3807999999999989</v>
      </c>
      <c r="F627" s="11" t="str">
        <f ca="1">IF(ROW(data!B627)&gt;MAX(fastSMA,slowSMA)+2,IF(SIGN(D626-E626)&lt;&gt;SIGN(D625-E625),IF(SIGN(D626-E626)&gt;0,"BUY","SELL"),""),"")</f>
        <v/>
      </c>
      <c r="G627" s="11"/>
      <c r="H627" s="11">
        <f>(data!B627/data!B626)-1</f>
        <v>3.4443168771526755E-2</v>
      </c>
      <c r="I627" s="11">
        <f t="shared" si="189"/>
        <v>3.4443168771526755E-2</v>
      </c>
      <c r="J627" s="11">
        <f t="shared" si="190"/>
        <v>0</v>
      </c>
      <c r="K627" s="11">
        <f ca="1">IF(ROW(data!B627)&gt;rsi+1,100-100/(1+AVERAGE(OFFSET(I627,0,0,-rsi,1))/AVERAGE(OFFSET(J627,0,0,-rsi,1))),"")</f>
        <v>63.654943031372731</v>
      </c>
      <c r="L627" s="11"/>
      <c r="M627" s="11">
        <f t="shared" si="191"/>
        <v>1.0344431687715268</v>
      </c>
      <c r="N627" s="11">
        <f t="shared" ca="1" si="192"/>
        <v>1.1109741060419234</v>
      </c>
      <c r="S627" s="13" t="str">
        <f ca="1">pricein</f>
        <v/>
      </c>
      <c r="T627" s="13" t="str">
        <f ca="1">priceout</f>
        <v/>
      </c>
      <c r="U627" s="16" t="str">
        <f t="shared" ca="1" si="193"/>
        <v/>
      </c>
      <c r="V627" s="16" t="str">
        <f t="shared" ca="1" si="200"/>
        <v/>
      </c>
      <c r="W627" s="16" t="str">
        <f t="shared" ca="1" si="201"/>
        <v/>
      </c>
      <c r="X627" s="16">
        <f t="shared" ca="1" si="202"/>
        <v>1.4612618427567619</v>
      </c>
      <c r="Y627" s="16"/>
      <c r="Z627" s="13" t="str">
        <f ca="1">priceincross</f>
        <v/>
      </c>
      <c r="AA627" s="13" t="str">
        <f ca="1">priceoutcross</f>
        <v/>
      </c>
      <c r="AB627" s="13" t="str">
        <f t="shared" ca="1" si="194"/>
        <v/>
      </c>
      <c r="AC627" s="13" t="str">
        <f t="shared" ca="1" si="203"/>
        <v/>
      </c>
      <c r="AD627" s="13" t="str">
        <f t="shared" ca="1" si="204"/>
        <v/>
      </c>
      <c r="AE627" s="13">
        <f t="shared" ca="1" si="205"/>
        <v>1.7076913875508763</v>
      </c>
      <c r="AG627" s="32">
        <f ca="1">IF(ROW(data!B627)&gt;fib+1,MIN(OFFSET(data!B627,0,0,-fib,1)),"")</f>
        <v>4.41</v>
      </c>
      <c r="AH627" s="32">
        <f ca="1">IF(ROW(data!B627)&gt;fib+1,MAX(OFFSET(data!B627,0,0,-fib,1)),"")</f>
        <v>9.01</v>
      </c>
      <c r="AI627" s="32">
        <f t="shared" ca="1" si="195"/>
        <v>4.5999999999999996</v>
      </c>
      <c r="AJ627" s="31">
        <f t="shared" ca="1" si="196"/>
        <v>5.4955999999999996</v>
      </c>
      <c r="AK627" s="31">
        <f t="shared" ca="1" si="197"/>
        <v>6.1672000000000002</v>
      </c>
      <c r="AL627" s="31">
        <f t="shared" ca="1" si="198"/>
        <v>6.71</v>
      </c>
      <c r="AM627" s="31">
        <f t="shared" ca="1" si="199"/>
        <v>7.2527999999999997</v>
      </c>
      <c r="AO627" s="32">
        <f t="shared" ca="1" si="206"/>
        <v>0.46126184275676185</v>
      </c>
      <c r="AP627" s="32">
        <f t="shared" ca="1" si="207"/>
        <v>0</v>
      </c>
      <c r="AQ627" s="32">
        <f t="shared" ca="1" si="208"/>
        <v>0.70769138755087635</v>
      </c>
      <c r="AR627" s="32">
        <f t="shared" ca="1" si="209"/>
        <v>0</v>
      </c>
    </row>
    <row r="628" spans="1:44">
      <c r="A628" s="10">
        <v>37817</v>
      </c>
      <c r="B628" s="11">
        <f ca="1">IF(ROW(data!B628)&gt;singleSMA,AVERAGE(OFFSET(data!B628,0,0,-singleSMA,1)),"")</f>
        <v>6.4132999999999978</v>
      </c>
      <c r="C628" s="11" t="str">
        <f ca="1">IF(ROW(data!B626)&gt;singleSMA+2,IF(SIGN(data!B627-indicators!B627)&lt;&gt;SIGN(data!B626-indicators!B626),IF(SIGN(data!B627-indicators!B627)&gt;0,"BUY","SELL"),""),"")</f>
        <v/>
      </c>
      <c r="D628" s="11">
        <f ca="1">IF(ROW(data!B628)&gt;fastSMA,AVERAGE(OFFSET(data!B628,0,0,-fastSMA,1)),"")</f>
        <v>8.456999999999999</v>
      </c>
      <c r="E628" s="11">
        <f ca="1">IF(ROW(data!B628)&gt;slowSMA,AVERAGE(OFFSET(data!B628,0,0,-slowSMA,1)),"")</f>
        <v>6.4132999999999978</v>
      </c>
      <c r="F628" s="11" t="str">
        <f ca="1">IF(ROW(data!B628)&gt;MAX(fastSMA,slowSMA)+2,IF(SIGN(D627-E627)&lt;&gt;SIGN(D626-E626),IF(SIGN(D627-E627)&gt;0,"BUY","SELL"),""),"")</f>
        <v/>
      </c>
      <c r="G628" s="11"/>
      <c r="H628" s="11">
        <f>(data!B628/data!B627)-1</f>
        <v>1.8867924528301883E-2</v>
      </c>
      <c r="I628" s="11">
        <f t="shared" si="189"/>
        <v>1.8867924528301883E-2</v>
      </c>
      <c r="J628" s="11">
        <f t="shared" si="190"/>
        <v>0</v>
      </c>
      <c r="K628" s="11">
        <f ca="1">IF(ROW(data!B628)&gt;rsi+1,100-100/(1+AVERAGE(OFFSET(I628,0,0,-rsi,1))/AVERAGE(OFFSET(J628,0,0,-rsi,1))),"")</f>
        <v>60.87969134247362</v>
      </c>
      <c r="L628" s="11"/>
      <c r="M628" s="11">
        <f t="shared" si="191"/>
        <v>1.0188679245283019</v>
      </c>
      <c r="N628" s="11">
        <f t="shared" ca="1" si="192"/>
        <v>1.0799999999999998</v>
      </c>
      <c r="S628" s="13" t="str">
        <f ca="1">pricein</f>
        <v/>
      </c>
      <c r="T628" s="13" t="str">
        <f ca="1">priceout</f>
        <v/>
      </c>
      <c r="U628" s="16" t="str">
        <f t="shared" ca="1" si="193"/>
        <v/>
      </c>
      <c r="V628" s="16" t="str">
        <f t="shared" ca="1" si="200"/>
        <v/>
      </c>
      <c r="W628" s="16" t="str">
        <f t="shared" ca="1" si="201"/>
        <v/>
      </c>
      <c r="X628" s="16">
        <f t="shared" ca="1" si="202"/>
        <v>1.4612618427567619</v>
      </c>
      <c r="Y628" s="16"/>
      <c r="Z628" s="13" t="str">
        <f ca="1">priceincross</f>
        <v/>
      </c>
      <c r="AA628" s="13" t="str">
        <f ca="1">priceoutcross</f>
        <v/>
      </c>
      <c r="AB628" s="13" t="str">
        <f t="shared" ca="1" si="194"/>
        <v/>
      </c>
      <c r="AC628" s="13" t="str">
        <f t="shared" ca="1" si="203"/>
        <v/>
      </c>
      <c r="AD628" s="13" t="str">
        <f t="shared" ca="1" si="204"/>
        <v/>
      </c>
      <c r="AE628" s="13">
        <f t="shared" ca="1" si="205"/>
        <v>1.7076913875508763</v>
      </c>
      <c r="AG628" s="32">
        <f ca="1">IF(ROW(data!B628)&gt;fib+1,MIN(OFFSET(data!B628,0,0,-fib,1)),"")</f>
        <v>4.41</v>
      </c>
      <c r="AH628" s="32">
        <f ca="1">IF(ROW(data!B628)&gt;fib+1,MAX(OFFSET(data!B628,0,0,-fib,1)),"")</f>
        <v>9.18</v>
      </c>
      <c r="AI628" s="32">
        <f t="shared" ca="1" si="195"/>
        <v>4.7699999999999996</v>
      </c>
      <c r="AJ628" s="31">
        <f t="shared" ca="1" si="196"/>
        <v>5.5357199999999995</v>
      </c>
      <c r="AK628" s="31">
        <f t="shared" ca="1" si="197"/>
        <v>6.2321400000000002</v>
      </c>
      <c r="AL628" s="31">
        <f t="shared" ca="1" si="198"/>
        <v>6.7949999999999999</v>
      </c>
      <c r="AM628" s="31">
        <f t="shared" ca="1" si="199"/>
        <v>7.3578600000000005</v>
      </c>
      <c r="AO628" s="32">
        <f t="shared" ca="1" si="206"/>
        <v>0.46126184275676185</v>
      </c>
      <c r="AP628" s="32">
        <f t="shared" ca="1" si="207"/>
        <v>0</v>
      </c>
      <c r="AQ628" s="32">
        <f t="shared" ca="1" si="208"/>
        <v>0.70769138755087635</v>
      </c>
      <c r="AR628" s="32">
        <f t="shared" ca="1" si="209"/>
        <v>0</v>
      </c>
    </row>
    <row r="629" spans="1:44">
      <c r="A629" s="10">
        <v>37818</v>
      </c>
      <c r="B629" s="11">
        <f ca="1">IF(ROW(data!B629)&gt;singleSMA,AVERAGE(OFFSET(data!B629,0,0,-singleSMA,1)),"")</f>
        <v>6.4456999999999987</v>
      </c>
      <c r="C629" s="11" t="str">
        <f ca="1">IF(ROW(data!B627)&gt;singleSMA+2,IF(SIGN(data!B628-indicators!B628)&lt;&gt;SIGN(data!B627-indicators!B627),IF(SIGN(data!B628-indicators!B628)&gt;0,"BUY","SELL"),""),"")</f>
        <v/>
      </c>
      <c r="D629" s="11">
        <f ca="1">IF(ROW(data!B629)&gt;fastSMA,AVERAGE(OFFSET(data!B629,0,0,-fastSMA,1)),"")</f>
        <v>8.4824999999999982</v>
      </c>
      <c r="E629" s="11">
        <f ca="1">IF(ROW(data!B629)&gt;slowSMA,AVERAGE(OFFSET(data!B629,0,0,-slowSMA,1)),"")</f>
        <v>6.4456999999999987</v>
      </c>
      <c r="F629" s="11" t="str">
        <f ca="1">IF(ROW(data!B629)&gt;MAX(fastSMA,slowSMA)+2,IF(SIGN(D628-E628)&lt;&gt;SIGN(D627-E627),IF(SIGN(D628-E628)&gt;0,"BUY","SELL"),""),"")</f>
        <v/>
      </c>
      <c r="G629" s="11"/>
      <c r="H629" s="11">
        <f>(data!B629/data!B628)-1</f>
        <v>-6.5359477124183885E-3</v>
      </c>
      <c r="I629" s="11">
        <f t="shared" si="189"/>
        <v>0</v>
      </c>
      <c r="J629" s="11">
        <f t="shared" si="190"/>
        <v>6.5359477124183885E-3</v>
      </c>
      <c r="K629" s="11">
        <f ca="1">IF(ROW(data!B629)&gt;rsi+1,100-100/(1+AVERAGE(OFFSET(I629,0,0,-rsi,1))/AVERAGE(OFFSET(J629,0,0,-rsi,1))),"")</f>
        <v>58.476742502724356</v>
      </c>
      <c r="L629" s="11"/>
      <c r="M629" s="11">
        <f t="shared" si="191"/>
        <v>0.99346405228758161</v>
      </c>
      <c r="N629" s="11">
        <f t="shared" ca="1" si="192"/>
        <v>1.0592334494773519</v>
      </c>
      <c r="S629" s="13" t="str">
        <f ca="1">pricein</f>
        <v/>
      </c>
      <c r="T629" s="13" t="str">
        <f ca="1">priceout</f>
        <v/>
      </c>
      <c r="U629" s="16" t="str">
        <f t="shared" ca="1" si="193"/>
        <v/>
      </c>
      <c r="V629" s="16" t="str">
        <f t="shared" ca="1" si="200"/>
        <v/>
      </c>
      <c r="W629" s="16" t="str">
        <f t="shared" ca="1" si="201"/>
        <v/>
      </c>
      <c r="X629" s="16">
        <f t="shared" ca="1" si="202"/>
        <v>1.4612618427567619</v>
      </c>
      <c r="Y629" s="16"/>
      <c r="Z629" s="13" t="str">
        <f ca="1">priceincross</f>
        <v/>
      </c>
      <c r="AA629" s="13" t="str">
        <f ca="1">priceoutcross</f>
        <v/>
      </c>
      <c r="AB629" s="13" t="str">
        <f t="shared" ca="1" si="194"/>
        <v/>
      </c>
      <c r="AC629" s="13" t="str">
        <f t="shared" ca="1" si="203"/>
        <v/>
      </c>
      <c r="AD629" s="13" t="str">
        <f t="shared" ca="1" si="204"/>
        <v/>
      </c>
      <c r="AE629" s="13">
        <f t="shared" ca="1" si="205"/>
        <v>1.7076913875508763</v>
      </c>
      <c r="AG629" s="32">
        <f ca="1">IF(ROW(data!B629)&gt;fib+1,MIN(OFFSET(data!B629,0,0,-fib,1)),"")</f>
        <v>4.41</v>
      </c>
      <c r="AH629" s="32">
        <f ca="1">IF(ROW(data!B629)&gt;fib+1,MAX(OFFSET(data!B629,0,0,-fib,1)),"")</f>
        <v>9.18</v>
      </c>
      <c r="AI629" s="32">
        <f t="shared" ca="1" si="195"/>
        <v>4.7699999999999996</v>
      </c>
      <c r="AJ629" s="31">
        <f t="shared" ca="1" si="196"/>
        <v>5.5357199999999995</v>
      </c>
      <c r="AK629" s="31">
        <f t="shared" ca="1" si="197"/>
        <v>6.2321400000000002</v>
      </c>
      <c r="AL629" s="31">
        <f t="shared" ca="1" si="198"/>
        <v>6.7949999999999999</v>
      </c>
      <c r="AM629" s="31">
        <f t="shared" ca="1" si="199"/>
        <v>7.3578600000000005</v>
      </c>
      <c r="AO629" s="32">
        <f t="shared" ca="1" si="206"/>
        <v>0.46126184275676185</v>
      </c>
      <c r="AP629" s="32">
        <f t="shared" ca="1" si="207"/>
        <v>0</v>
      </c>
      <c r="AQ629" s="32">
        <f t="shared" ca="1" si="208"/>
        <v>0.70769138755087635</v>
      </c>
      <c r="AR629" s="32">
        <f t="shared" ca="1" si="209"/>
        <v>0</v>
      </c>
    </row>
    <row r="630" spans="1:44">
      <c r="A630" s="10">
        <v>37819</v>
      </c>
      <c r="B630" s="11">
        <f ca="1">IF(ROW(data!B630)&gt;singleSMA,AVERAGE(OFFSET(data!B630,0,0,-singleSMA,1)),"")</f>
        <v>6.4779999999999998</v>
      </c>
      <c r="C630" s="11" t="str">
        <f ca="1">IF(ROW(data!B628)&gt;singleSMA+2,IF(SIGN(data!B629-indicators!B629)&lt;&gt;SIGN(data!B628-indicators!B628),IF(SIGN(data!B629-indicators!B629)&gt;0,"BUY","SELL"),""),"")</f>
        <v/>
      </c>
      <c r="D630" s="11">
        <f ca="1">IF(ROW(data!B630)&gt;fastSMA,AVERAGE(OFFSET(data!B630,0,0,-fastSMA,1)),"")</f>
        <v>8.5220000000000002</v>
      </c>
      <c r="E630" s="11">
        <f ca="1">IF(ROW(data!B630)&gt;slowSMA,AVERAGE(OFFSET(data!B630,0,0,-slowSMA,1)),"")</f>
        <v>6.4779999999999998</v>
      </c>
      <c r="F630" s="11" t="str">
        <f ca="1">IF(ROW(data!B630)&gt;MAX(fastSMA,slowSMA)+2,IF(SIGN(D629-E629)&lt;&gt;SIGN(D628-E628),IF(SIGN(D629-E629)&gt;0,"BUY","SELL"),""),"")</f>
        <v/>
      </c>
      <c r="G630" s="11"/>
      <c r="H630" s="11">
        <f>(data!B630/data!B629)-1</f>
        <v>-2.1929824561403022E-3</v>
      </c>
      <c r="I630" s="11">
        <f t="shared" si="189"/>
        <v>0</v>
      </c>
      <c r="J630" s="11">
        <f t="shared" si="190"/>
        <v>2.1929824561403022E-3</v>
      </c>
      <c r="K630" s="11">
        <f ca="1">IF(ROW(data!B630)&gt;rsi+1,100-100/(1+AVERAGE(OFFSET(I630,0,0,-rsi,1))/AVERAGE(OFFSET(J630,0,0,-rsi,1))),"")</f>
        <v>64.03303372454036</v>
      </c>
      <c r="L630" s="11"/>
      <c r="M630" s="11">
        <f t="shared" si="191"/>
        <v>0.9978070175438597</v>
      </c>
      <c r="N630" s="11">
        <f t="shared" ca="1" si="192"/>
        <v>1.0950661853188925</v>
      </c>
      <c r="S630" s="13" t="str">
        <f ca="1">pricein</f>
        <v/>
      </c>
      <c r="T630" s="13" t="str">
        <f ca="1">priceout</f>
        <v/>
      </c>
      <c r="U630" s="16" t="str">
        <f t="shared" ca="1" si="193"/>
        <v/>
      </c>
      <c r="V630" s="16" t="str">
        <f t="shared" ca="1" si="200"/>
        <v/>
      </c>
      <c r="W630" s="16" t="str">
        <f t="shared" ca="1" si="201"/>
        <v/>
      </c>
      <c r="X630" s="16">
        <f t="shared" ca="1" si="202"/>
        <v>1.4612618427567619</v>
      </c>
      <c r="Y630" s="16"/>
      <c r="Z630" s="13" t="str">
        <f ca="1">priceincross</f>
        <v/>
      </c>
      <c r="AA630" s="13" t="str">
        <f ca="1">priceoutcross</f>
        <v/>
      </c>
      <c r="AB630" s="13" t="str">
        <f t="shared" ca="1" si="194"/>
        <v/>
      </c>
      <c r="AC630" s="13" t="str">
        <f t="shared" ca="1" si="203"/>
        <v/>
      </c>
      <c r="AD630" s="13" t="str">
        <f t="shared" ca="1" si="204"/>
        <v/>
      </c>
      <c r="AE630" s="13">
        <f t="shared" ca="1" si="205"/>
        <v>1.7076913875508763</v>
      </c>
      <c r="AG630" s="32">
        <f ca="1">IF(ROW(data!B630)&gt;fib+1,MIN(OFFSET(data!B630,0,0,-fib,1)),"")</f>
        <v>4.41</v>
      </c>
      <c r="AH630" s="32">
        <f ca="1">IF(ROW(data!B630)&gt;fib+1,MAX(OFFSET(data!B630,0,0,-fib,1)),"")</f>
        <v>9.18</v>
      </c>
      <c r="AI630" s="32">
        <f t="shared" ca="1" si="195"/>
        <v>4.7699999999999996</v>
      </c>
      <c r="AJ630" s="31">
        <f t="shared" ca="1" si="196"/>
        <v>5.5357199999999995</v>
      </c>
      <c r="AK630" s="31">
        <f t="shared" ca="1" si="197"/>
        <v>6.2321400000000002</v>
      </c>
      <c r="AL630" s="31">
        <f t="shared" ca="1" si="198"/>
        <v>6.7949999999999999</v>
      </c>
      <c r="AM630" s="31">
        <f t="shared" ca="1" si="199"/>
        <v>7.3578600000000005</v>
      </c>
      <c r="AO630" s="32">
        <f t="shared" ca="1" si="206"/>
        <v>0.46126184275676185</v>
      </c>
      <c r="AP630" s="32">
        <f t="shared" ca="1" si="207"/>
        <v>0</v>
      </c>
      <c r="AQ630" s="32">
        <f t="shared" ca="1" si="208"/>
        <v>0.70769138755087635</v>
      </c>
      <c r="AR630" s="32">
        <f t="shared" ca="1" si="209"/>
        <v>0</v>
      </c>
    </row>
    <row r="631" spans="1:44">
      <c r="A631" s="10">
        <v>37820</v>
      </c>
      <c r="B631" s="11">
        <f ca="1">IF(ROW(data!B631)&gt;singleSMA,AVERAGE(OFFSET(data!B631,0,0,-singleSMA,1)),"")</f>
        <v>6.5120000000000005</v>
      </c>
      <c r="C631" s="11" t="str">
        <f ca="1">IF(ROW(data!B629)&gt;singleSMA+2,IF(SIGN(data!B630-indicators!B630)&lt;&gt;SIGN(data!B629-indicators!B629),IF(SIGN(data!B630-indicators!B630)&gt;0,"BUY","SELL"),""),"")</f>
        <v/>
      </c>
      <c r="D631" s="11">
        <f ca="1">IF(ROW(data!B631)&gt;fastSMA,AVERAGE(OFFSET(data!B631,0,0,-fastSMA,1)),"")</f>
        <v>8.581999999999999</v>
      </c>
      <c r="E631" s="11">
        <f ca="1">IF(ROW(data!B631)&gt;slowSMA,AVERAGE(OFFSET(data!B631,0,0,-slowSMA,1)),"")</f>
        <v>6.5120000000000005</v>
      </c>
      <c r="F631" s="11" t="str">
        <f ca="1">IF(ROW(data!B631)&gt;MAX(fastSMA,slowSMA)+2,IF(SIGN(D630-E630)&lt;&gt;SIGN(D629-E629),IF(SIGN(D630-E630)&gt;0,"BUY","SELL"),""),"")</f>
        <v/>
      </c>
      <c r="G631" s="11"/>
      <c r="H631" s="11">
        <f>(data!B631/data!B630)-1</f>
        <v>2.4175824175824312E-2</v>
      </c>
      <c r="I631" s="11">
        <f t="shared" si="189"/>
        <v>2.4175824175824312E-2</v>
      </c>
      <c r="J631" s="11">
        <f t="shared" si="190"/>
        <v>0</v>
      </c>
      <c r="K631" s="11">
        <f ca="1">IF(ROW(data!B631)&gt;rsi+1,100-100/(1+AVERAGE(OFFSET(I631,0,0,-rsi,1))/AVERAGE(OFFSET(J631,0,0,-rsi,1))),"")</f>
        <v>70.798289927726515</v>
      </c>
      <c r="L631" s="11"/>
      <c r="M631" s="11">
        <f t="shared" si="191"/>
        <v>1.0241758241758243</v>
      </c>
      <c r="N631" s="11">
        <f t="shared" ca="1" si="192"/>
        <v>1.1477832512315265</v>
      </c>
      <c r="S631" s="13" t="str">
        <f ca="1">pricein</f>
        <v/>
      </c>
      <c r="T631" s="13" t="str">
        <f ca="1">priceout</f>
        <v/>
      </c>
      <c r="U631" s="16" t="str">
        <f t="shared" ca="1" si="193"/>
        <v/>
      </c>
      <c r="V631" s="16" t="str">
        <f t="shared" ca="1" si="200"/>
        <v/>
      </c>
      <c r="W631" s="16" t="str">
        <f t="shared" ca="1" si="201"/>
        <v/>
      </c>
      <c r="X631" s="16">
        <f t="shared" ca="1" si="202"/>
        <v>1.4612618427567619</v>
      </c>
      <c r="Y631" s="16"/>
      <c r="Z631" s="13" t="str">
        <f ca="1">priceincross</f>
        <v/>
      </c>
      <c r="AA631" s="13" t="str">
        <f ca="1">priceoutcross</f>
        <v/>
      </c>
      <c r="AB631" s="13" t="str">
        <f t="shared" ca="1" si="194"/>
        <v/>
      </c>
      <c r="AC631" s="13" t="str">
        <f t="shared" ca="1" si="203"/>
        <v/>
      </c>
      <c r="AD631" s="13" t="str">
        <f t="shared" ca="1" si="204"/>
        <v/>
      </c>
      <c r="AE631" s="13">
        <f t="shared" ca="1" si="205"/>
        <v>1.7076913875508763</v>
      </c>
      <c r="AG631" s="32">
        <f ca="1">IF(ROW(data!B631)&gt;fib+1,MIN(OFFSET(data!B631,0,0,-fib,1)),"")</f>
        <v>4.41</v>
      </c>
      <c r="AH631" s="32">
        <f ca="1">IF(ROW(data!B631)&gt;fib+1,MAX(OFFSET(data!B631,0,0,-fib,1)),"")</f>
        <v>9.32</v>
      </c>
      <c r="AI631" s="32">
        <f t="shared" ca="1" si="195"/>
        <v>4.91</v>
      </c>
      <c r="AJ631" s="31">
        <f t="shared" ca="1" si="196"/>
        <v>5.5687600000000002</v>
      </c>
      <c r="AK631" s="31">
        <f t="shared" ca="1" si="197"/>
        <v>6.2856199999999998</v>
      </c>
      <c r="AL631" s="31">
        <f t="shared" ca="1" si="198"/>
        <v>6.8650000000000002</v>
      </c>
      <c r="AM631" s="31">
        <f t="shared" ca="1" si="199"/>
        <v>7.4443800000000007</v>
      </c>
      <c r="AO631" s="32">
        <f t="shared" ca="1" si="206"/>
        <v>0.46126184275676185</v>
      </c>
      <c r="AP631" s="32">
        <f t="shared" ca="1" si="207"/>
        <v>0</v>
      </c>
      <c r="AQ631" s="32">
        <f t="shared" ca="1" si="208"/>
        <v>0.70769138755087635</v>
      </c>
      <c r="AR631" s="32">
        <f t="shared" ca="1" si="209"/>
        <v>0</v>
      </c>
    </row>
    <row r="632" spans="1:44">
      <c r="A632" s="10">
        <v>37823</v>
      </c>
      <c r="B632" s="11">
        <f ca="1">IF(ROW(data!B632)&gt;singleSMA,AVERAGE(OFFSET(data!B632,0,0,-singleSMA,1)),"")</f>
        <v>6.5454000000000008</v>
      </c>
      <c r="C632" s="11" t="str">
        <f ca="1">IF(ROW(data!B630)&gt;singleSMA+2,IF(SIGN(data!B631-indicators!B631)&lt;&gt;SIGN(data!B630-indicators!B630),IF(SIGN(data!B631-indicators!B631)&gt;0,"BUY","SELL"),""),"")</f>
        <v/>
      </c>
      <c r="D632" s="11">
        <f ca="1">IF(ROW(data!B632)&gt;fastSMA,AVERAGE(OFFSET(data!B632,0,0,-fastSMA,1)),"")</f>
        <v>8.6585000000000001</v>
      </c>
      <c r="E632" s="11">
        <f ca="1">IF(ROW(data!B632)&gt;slowSMA,AVERAGE(OFFSET(data!B632,0,0,-slowSMA,1)),"")</f>
        <v>6.5454000000000008</v>
      </c>
      <c r="F632" s="11" t="str">
        <f ca="1">IF(ROW(data!B632)&gt;MAX(fastSMA,slowSMA)+2,IF(SIGN(D631-E631)&lt;&gt;SIGN(D630-E630),IF(SIGN(D631-E631)&gt;0,"BUY","SELL"),""),"")</f>
        <v/>
      </c>
      <c r="G632" s="11"/>
      <c r="H632" s="11">
        <f>(data!B632/data!B631)-1</f>
        <v>3.2188841201716833E-3</v>
      </c>
      <c r="I632" s="11">
        <f t="shared" si="189"/>
        <v>3.2188841201716833E-3</v>
      </c>
      <c r="J632" s="11">
        <f t="shared" si="190"/>
        <v>0</v>
      </c>
      <c r="K632" s="11">
        <f ca="1">IF(ROW(data!B632)&gt;rsi+1,100-100/(1+AVERAGE(OFFSET(I632,0,0,-rsi,1))/AVERAGE(OFFSET(J632,0,0,-rsi,1))),"")</f>
        <v>79.505276570390379</v>
      </c>
      <c r="L632" s="11"/>
      <c r="M632" s="11">
        <f t="shared" si="191"/>
        <v>1.0032188841201717</v>
      </c>
      <c r="N632" s="11">
        <f t="shared" ca="1" si="192"/>
        <v>1.1956521739130437</v>
      </c>
      <c r="S632" s="13" t="str">
        <f ca="1">pricein</f>
        <v/>
      </c>
      <c r="T632" s="13" t="str">
        <f ca="1">priceout</f>
        <v/>
      </c>
      <c r="U632" s="16" t="str">
        <f t="shared" ca="1" si="193"/>
        <v/>
      </c>
      <c r="V632" s="16" t="str">
        <f t="shared" ca="1" si="200"/>
        <v/>
      </c>
      <c r="W632" s="16" t="str">
        <f t="shared" ca="1" si="201"/>
        <v/>
      </c>
      <c r="X632" s="16">
        <f t="shared" ca="1" si="202"/>
        <v>1.4612618427567619</v>
      </c>
      <c r="Y632" s="16"/>
      <c r="Z632" s="13" t="str">
        <f ca="1">priceincross</f>
        <v/>
      </c>
      <c r="AA632" s="13" t="str">
        <f ca="1">priceoutcross</f>
        <v/>
      </c>
      <c r="AB632" s="13" t="str">
        <f t="shared" ca="1" si="194"/>
        <v/>
      </c>
      <c r="AC632" s="13" t="str">
        <f t="shared" ca="1" si="203"/>
        <v/>
      </c>
      <c r="AD632" s="13" t="str">
        <f t="shared" ca="1" si="204"/>
        <v/>
      </c>
      <c r="AE632" s="13">
        <f t="shared" ca="1" si="205"/>
        <v>1.7076913875508763</v>
      </c>
      <c r="AG632" s="32">
        <f ca="1">IF(ROW(data!B632)&gt;fib+1,MIN(OFFSET(data!B632,0,0,-fib,1)),"")</f>
        <v>4.41</v>
      </c>
      <c r="AH632" s="32">
        <f ca="1">IF(ROW(data!B632)&gt;fib+1,MAX(OFFSET(data!B632,0,0,-fib,1)),"")</f>
        <v>9.35</v>
      </c>
      <c r="AI632" s="32">
        <f t="shared" ca="1" si="195"/>
        <v>4.9399999999999995</v>
      </c>
      <c r="AJ632" s="31">
        <f t="shared" ca="1" si="196"/>
        <v>5.5758399999999995</v>
      </c>
      <c r="AK632" s="31">
        <f t="shared" ca="1" si="197"/>
        <v>6.2970800000000002</v>
      </c>
      <c r="AL632" s="31">
        <f t="shared" ca="1" si="198"/>
        <v>6.88</v>
      </c>
      <c r="AM632" s="31">
        <f t="shared" ca="1" si="199"/>
        <v>7.4629200000000004</v>
      </c>
      <c r="AO632" s="32">
        <f t="shared" ca="1" si="206"/>
        <v>0.46126184275676185</v>
      </c>
      <c r="AP632" s="32">
        <f t="shared" ca="1" si="207"/>
        <v>0</v>
      </c>
      <c r="AQ632" s="32">
        <f t="shared" ca="1" si="208"/>
        <v>0.70769138755087635</v>
      </c>
      <c r="AR632" s="32">
        <f t="shared" ca="1" si="209"/>
        <v>0</v>
      </c>
    </row>
    <row r="633" spans="1:44">
      <c r="A633" s="10">
        <v>37824</v>
      </c>
      <c r="B633" s="11">
        <f ca="1">IF(ROW(data!B633)&gt;singleSMA,AVERAGE(OFFSET(data!B633,0,0,-singleSMA,1)),"")</f>
        <v>6.5816000000000008</v>
      </c>
      <c r="C633" s="11" t="str">
        <f ca="1">IF(ROW(data!B631)&gt;singleSMA+2,IF(SIGN(data!B632-indicators!B632)&lt;&gt;SIGN(data!B631-indicators!B631),IF(SIGN(data!B632-indicators!B632)&gt;0,"BUY","SELL"),""),"")</f>
        <v/>
      </c>
      <c r="D633" s="11">
        <f ca="1">IF(ROW(data!B633)&gt;fastSMA,AVERAGE(OFFSET(data!B633,0,0,-fastSMA,1)),"")</f>
        <v>8.7459999999999987</v>
      </c>
      <c r="E633" s="11">
        <f ca="1">IF(ROW(data!B633)&gt;slowSMA,AVERAGE(OFFSET(data!B633,0,0,-slowSMA,1)),"")</f>
        <v>6.5816000000000008</v>
      </c>
      <c r="F633" s="11" t="str">
        <f ca="1">IF(ROW(data!B633)&gt;MAX(fastSMA,slowSMA)+2,IF(SIGN(D632-E632)&lt;&gt;SIGN(D631-E631),IF(SIGN(D632-E632)&gt;0,"BUY","SELL"),""),"")</f>
        <v/>
      </c>
      <c r="G633" s="11"/>
      <c r="H633" s="11">
        <f>(data!B633/data!B632)-1</f>
        <v>2.9946524064171198E-2</v>
      </c>
      <c r="I633" s="11">
        <f t="shared" si="189"/>
        <v>2.9946524064171198E-2</v>
      </c>
      <c r="J633" s="11">
        <f t="shared" si="190"/>
        <v>0</v>
      </c>
      <c r="K633" s="11">
        <f ca="1">IF(ROW(data!B633)&gt;rsi+1,100-100/(1+AVERAGE(OFFSET(I633,0,0,-rsi,1))/AVERAGE(OFFSET(J633,0,0,-rsi,1))),"")</f>
        <v>80.874151822975037</v>
      </c>
      <c r="L633" s="11"/>
      <c r="M633" s="11">
        <f t="shared" si="191"/>
        <v>1.0299465240641712</v>
      </c>
      <c r="N633" s="11">
        <f t="shared" ca="1" si="192"/>
        <v>1.2220812182741119</v>
      </c>
      <c r="S633" s="13" t="str">
        <f ca="1">pricein</f>
        <v/>
      </c>
      <c r="T633" s="13" t="str">
        <f ca="1">priceout</f>
        <v/>
      </c>
      <c r="U633" s="16" t="str">
        <f t="shared" ca="1" si="193"/>
        <v/>
      </c>
      <c r="V633" s="16" t="str">
        <f t="shared" ca="1" si="200"/>
        <v/>
      </c>
      <c r="W633" s="16" t="str">
        <f t="shared" ca="1" si="201"/>
        <v/>
      </c>
      <c r="X633" s="16">
        <f t="shared" ca="1" si="202"/>
        <v>1.4612618427567619</v>
      </c>
      <c r="Y633" s="16"/>
      <c r="Z633" s="13" t="str">
        <f ca="1">priceincross</f>
        <v/>
      </c>
      <c r="AA633" s="13" t="str">
        <f ca="1">priceoutcross</f>
        <v/>
      </c>
      <c r="AB633" s="13" t="str">
        <f t="shared" ca="1" si="194"/>
        <v/>
      </c>
      <c r="AC633" s="13" t="str">
        <f t="shared" ca="1" si="203"/>
        <v/>
      </c>
      <c r="AD633" s="13" t="str">
        <f t="shared" ca="1" si="204"/>
        <v/>
      </c>
      <c r="AE633" s="13">
        <f t="shared" ca="1" si="205"/>
        <v>1.7076913875508763</v>
      </c>
      <c r="AG633" s="32">
        <f ca="1">IF(ROW(data!B633)&gt;fib+1,MIN(OFFSET(data!B633,0,0,-fib,1)),"")</f>
        <v>4.41</v>
      </c>
      <c r="AH633" s="32">
        <f ca="1">IF(ROW(data!B633)&gt;fib+1,MAX(OFFSET(data!B633,0,0,-fib,1)),"")</f>
        <v>9.6300000000000008</v>
      </c>
      <c r="AI633" s="32">
        <f t="shared" ca="1" si="195"/>
        <v>5.2200000000000006</v>
      </c>
      <c r="AJ633" s="31">
        <f t="shared" ca="1" si="196"/>
        <v>5.6419200000000007</v>
      </c>
      <c r="AK633" s="31">
        <f t="shared" ca="1" si="197"/>
        <v>6.4040400000000002</v>
      </c>
      <c r="AL633" s="31">
        <f t="shared" ca="1" si="198"/>
        <v>7.0200000000000005</v>
      </c>
      <c r="AM633" s="31">
        <f t="shared" ca="1" si="199"/>
        <v>7.6359600000000007</v>
      </c>
      <c r="AO633" s="32">
        <f t="shared" ca="1" si="206"/>
        <v>0.46126184275676185</v>
      </c>
      <c r="AP633" s="32">
        <f t="shared" ca="1" si="207"/>
        <v>0</v>
      </c>
      <c r="AQ633" s="32">
        <f t="shared" ca="1" si="208"/>
        <v>0.70769138755087635</v>
      </c>
      <c r="AR633" s="32">
        <f t="shared" ca="1" si="209"/>
        <v>0</v>
      </c>
    </row>
    <row r="634" spans="1:44">
      <c r="A634" s="10">
        <v>37825</v>
      </c>
      <c r="B634" s="11">
        <f ca="1">IF(ROW(data!B634)&gt;singleSMA,AVERAGE(OFFSET(data!B634,0,0,-singleSMA,1)),"")</f>
        <v>6.6189000000000009</v>
      </c>
      <c r="C634" s="11" t="str">
        <f ca="1">IF(ROW(data!B632)&gt;singleSMA+2,IF(SIGN(data!B633-indicators!B633)&lt;&gt;SIGN(data!B632-indicators!B632),IF(SIGN(data!B633-indicators!B633)&gt;0,"BUY","SELL"),""),"")</f>
        <v/>
      </c>
      <c r="D634" s="11">
        <f ca="1">IF(ROW(data!B634)&gt;fastSMA,AVERAGE(OFFSET(data!B634,0,0,-fastSMA,1)),"")</f>
        <v>8.8189999999999991</v>
      </c>
      <c r="E634" s="11">
        <f ca="1">IF(ROW(data!B634)&gt;slowSMA,AVERAGE(OFFSET(data!B634,0,0,-slowSMA,1)),"")</f>
        <v>6.6189000000000009</v>
      </c>
      <c r="F634" s="11" t="str">
        <f ca="1">IF(ROW(data!B634)&gt;MAX(fastSMA,slowSMA)+2,IF(SIGN(D633-E633)&lt;&gt;SIGN(D632-E632),IF(SIGN(D633-E633)&gt;0,"BUY","SELL"),""),"")</f>
        <v/>
      </c>
      <c r="G634" s="11"/>
      <c r="H634" s="11">
        <f>(data!B634/data!B633)-1</f>
        <v>-5.1921079958463512E-3</v>
      </c>
      <c r="I634" s="11">
        <f t="shared" si="189"/>
        <v>0</v>
      </c>
      <c r="J634" s="11">
        <f t="shared" si="190"/>
        <v>5.1921079958463512E-3</v>
      </c>
      <c r="K634" s="11">
        <f ca="1">IF(ROW(data!B634)&gt;rsi+1,100-100/(1+AVERAGE(OFFSET(I634,0,0,-rsi,1))/AVERAGE(OFFSET(J634,0,0,-rsi,1))),"")</f>
        <v>77.621849061543728</v>
      </c>
      <c r="L634" s="11"/>
      <c r="M634" s="11">
        <f t="shared" si="191"/>
        <v>0.99480789200415365</v>
      </c>
      <c r="N634" s="11">
        <f t="shared" ca="1" si="192"/>
        <v>1.179802955665024</v>
      </c>
      <c r="S634" s="13" t="str">
        <f ca="1">pricein</f>
        <v/>
      </c>
      <c r="T634" s="13" t="str">
        <f ca="1">priceout</f>
        <v/>
      </c>
      <c r="U634" s="16" t="str">
        <f t="shared" ca="1" si="193"/>
        <v/>
      </c>
      <c r="V634" s="16" t="str">
        <f t="shared" ca="1" si="200"/>
        <v/>
      </c>
      <c r="W634" s="16" t="str">
        <f t="shared" ca="1" si="201"/>
        <v/>
      </c>
      <c r="X634" s="16">
        <f t="shared" ca="1" si="202"/>
        <v>1.4612618427567619</v>
      </c>
      <c r="Y634" s="16"/>
      <c r="Z634" s="13" t="str">
        <f ca="1">priceincross</f>
        <v/>
      </c>
      <c r="AA634" s="13" t="str">
        <f ca="1">priceoutcross</f>
        <v/>
      </c>
      <c r="AB634" s="13" t="str">
        <f t="shared" ca="1" si="194"/>
        <v/>
      </c>
      <c r="AC634" s="13" t="str">
        <f t="shared" ca="1" si="203"/>
        <v/>
      </c>
      <c r="AD634" s="13" t="str">
        <f t="shared" ca="1" si="204"/>
        <v/>
      </c>
      <c r="AE634" s="13">
        <f t="shared" ca="1" si="205"/>
        <v>1.7076913875508763</v>
      </c>
      <c r="AG634" s="32">
        <f ca="1">IF(ROW(data!B634)&gt;fib+1,MIN(OFFSET(data!B634,0,0,-fib,1)),"")</f>
        <v>4.41</v>
      </c>
      <c r="AH634" s="32">
        <f ca="1">IF(ROW(data!B634)&gt;fib+1,MAX(OFFSET(data!B634,0,0,-fib,1)),"")</f>
        <v>9.6300000000000008</v>
      </c>
      <c r="AI634" s="32">
        <f t="shared" ca="1" si="195"/>
        <v>5.2200000000000006</v>
      </c>
      <c r="AJ634" s="31">
        <f t="shared" ca="1" si="196"/>
        <v>5.6419200000000007</v>
      </c>
      <c r="AK634" s="31">
        <f t="shared" ca="1" si="197"/>
        <v>6.4040400000000002</v>
      </c>
      <c r="AL634" s="31">
        <f t="shared" ca="1" si="198"/>
        <v>7.0200000000000005</v>
      </c>
      <c r="AM634" s="31">
        <f t="shared" ca="1" si="199"/>
        <v>7.6359600000000007</v>
      </c>
      <c r="AO634" s="32">
        <f t="shared" ca="1" si="206"/>
        <v>0.46126184275676185</v>
      </c>
      <c r="AP634" s="32">
        <f t="shared" ca="1" si="207"/>
        <v>0</v>
      </c>
      <c r="AQ634" s="32">
        <f t="shared" ca="1" si="208"/>
        <v>0.70769138755087635</v>
      </c>
      <c r="AR634" s="32">
        <f t="shared" ca="1" si="209"/>
        <v>0</v>
      </c>
    </row>
    <row r="635" spans="1:44">
      <c r="A635" s="10">
        <v>37826</v>
      </c>
      <c r="B635" s="11">
        <f ca="1">IF(ROW(data!B635)&gt;singleSMA,AVERAGE(OFFSET(data!B635,0,0,-singleSMA,1)),"")</f>
        <v>6.6574000000000009</v>
      </c>
      <c r="C635" s="11" t="str">
        <f ca="1">IF(ROW(data!B633)&gt;singleSMA+2,IF(SIGN(data!B634-indicators!B634)&lt;&gt;SIGN(data!B633-indicators!B633),IF(SIGN(data!B634-indicators!B634)&gt;0,"BUY","SELL"),""),"")</f>
        <v/>
      </c>
      <c r="D635" s="11">
        <f ca="1">IF(ROW(data!B635)&gt;fastSMA,AVERAGE(OFFSET(data!B635,0,0,-fastSMA,1)),"")</f>
        <v>8.8925000000000001</v>
      </c>
      <c r="E635" s="11">
        <f ca="1">IF(ROW(data!B635)&gt;slowSMA,AVERAGE(OFFSET(data!B635,0,0,-slowSMA,1)),"")</f>
        <v>6.6574000000000009</v>
      </c>
      <c r="F635" s="11" t="str">
        <f ca="1">IF(ROW(data!B635)&gt;MAX(fastSMA,slowSMA)+2,IF(SIGN(D634-E634)&lt;&gt;SIGN(D633-E633),IF(SIGN(D634-E634)&gt;0,"BUY","SELL"),""),"")</f>
        <v/>
      </c>
      <c r="G635" s="11"/>
      <c r="H635" s="11">
        <f>(data!B635/data!B634)-1</f>
        <v>5.2192066805847315E-3</v>
      </c>
      <c r="I635" s="11">
        <f t="shared" si="189"/>
        <v>5.2192066805847315E-3</v>
      </c>
      <c r="J635" s="11">
        <f t="shared" si="190"/>
        <v>0</v>
      </c>
      <c r="K635" s="11">
        <f ca="1">IF(ROW(data!B635)&gt;rsi+1,100-100/(1+AVERAGE(OFFSET(I635,0,0,-rsi,1))/AVERAGE(OFFSET(J635,0,0,-rsi,1))),"")</f>
        <v>77.643109183653564</v>
      </c>
      <c r="L635" s="11"/>
      <c r="M635" s="11">
        <f t="shared" si="191"/>
        <v>1.0052192066805847</v>
      </c>
      <c r="N635" s="11">
        <f t="shared" ca="1" si="192"/>
        <v>1.1801470588235294</v>
      </c>
      <c r="S635" s="13" t="str">
        <f ca="1">pricein</f>
        <v/>
      </c>
      <c r="T635" s="13" t="str">
        <f ca="1">priceout</f>
        <v/>
      </c>
      <c r="U635" s="16" t="str">
        <f t="shared" ca="1" si="193"/>
        <v/>
      </c>
      <c r="V635" s="16" t="str">
        <f t="shared" ca="1" si="200"/>
        <v/>
      </c>
      <c r="W635" s="16" t="str">
        <f t="shared" ca="1" si="201"/>
        <v/>
      </c>
      <c r="X635" s="16">
        <f t="shared" ca="1" si="202"/>
        <v>1.4612618427567619</v>
      </c>
      <c r="Y635" s="16"/>
      <c r="Z635" s="13" t="str">
        <f ca="1">priceincross</f>
        <v/>
      </c>
      <c r="AA635" s="13" t="str">
        <f ca="1">priceoutcross</f>
        <v/>
      </c>
      <c r="AB635" s="13" t="str">
        <f t="shared" ca="1" si="194"/>
        <v/>
      </c>
      <c r="AC635" s="13" t="str">
        <f t="shared" ca="1" si="203"/>
        <v/>
      </c>
      <c r="AD635" s="13" t="str">
        <f t="shared" ca="1" si="204"/>
        <v/>
      </c>
      <c r="AE635" s="13">
        <f t="shared" ca="1" si="205"/>
        <v>1.7076913875508763</v>
      </c>
      <c r="AG635" s="32">
        <f ca="1">IF(ROW(data!B635)&gt;fib+1,MIN(OFFSET(data!B635,0,0,-fib,1)),"")</f>
        <v>4.41</v>
      </c>
      <c r="AH635" s="32">
        <f ca="1">IF(ROW(data!B635)&gt;fib+1,MAX(OFFSET(data!B635,0,0,-fib,1)),"")</f>
        <v>9.6300000000000008</v>
      </c>
      <c r="AI635" s="32">
        <f t="shared" ca="1" si="195"/>
        <v>5.2200000000000006</v>
      </c>
      <c r="AJ635" s="31">
        <f t="shared" ca="1" si="196"/>
        <v>5.6419200000000007</v>
      </c>
      <c r="AK635" s="31">
        <f t="shared" ca="1" si="197"/>
        <v>6.4040400000000002</v>
      </c>
      <c r="AL635" s="31">
        <f t="shared" ca="1" si="198"/>
        <v>7.0200000000000005</v>
      </c>
      <c r="AM635" s="31">
        <f t="shared" ca="1" si="199"/>
        <v>7.6359600000000007</v>
      </c>
      <c r="AO635" s="32">
        <f t="shared" ca="1" si="206"/>
        <v>0.46126184275676185</v>
      </c>
      <c r="AP635" s="32">
        <f t="shared" ca="1" si="207"/>
        <v>0</v>
      </c>
      <c r="AQ635" s="32">
        <f t="shared" ca="1" si="208"/>
        <v>0.70769138755087635</v>
      </c>
      <c r="AR635" s="32">
        <f t="shared" ca="1" si="209"/>
        <v>0</v>
      </c>
    </row>
    <row r="636" spans="1:44">
      <c r="A636" s="10">
        <v>37827</v>
      </c>
      <c r="B636" s="11">
        <f ca="1">IF(ROW(data!B636)&gt;singleSMA,AVERAGE(OFFSET(data!B636,0,0,-singleSMA,1)),"")</f>
        <v>6.6978000000000018</v>
      </c>
      <c r="C636" s="11" t="str">
        <f ca="1">IF(ROW(data!B634)&gt;singleSMA+2,IF(SIGN(data!B635-indicators!B635)&lt;&gt;SIGN(data!B634-indicators!B634),IF(SIGN(data!B635-indicators!B635)&gt;0,"BUY","SELL"),""),"")</f>
        <v/>
      </c>
      <c r="D636" s="11">
        <f ca="1">IF(ROW(data!B636)&gt;fastSMA,AVERAGE(OFFSET(data!B636,0,0,-fastSMA,1)),"")</f>
        <v>8.9664999999999999</v>
      </c>
      <c r="E636" s="11">
        <f ca="1">IF(ROW(data!B636)&gt;slowSMA,AVERAGE(OFFSET(data!B636,0,0,-slowSMA,1)),"")</f>
        <v>6.6978000000000018</v>
      </c>
      <c r="F636" s="11" t="str">
        <f ca="1">IF(ROW(data!B636)&gt;MAX(fastSMA,slowSMA)+2,IF(SIGN(D635-E635)&lt;&gt;SIGN(D634-E634),IF(SIGN(D635-E635)&gt;0,"BUY","SELL"),""),"")</f>
        <v/>
      </c>
      <c r="G636" s="11"/>
      <c r="H636" s="11">
        <f>(data!B636/data!B635)-1</f>
        <v>-1.3499480789200491E-2</v>
      </c>
      <c r="I636" s="11">
        <f t="shared" si="189"/>
        <v>0</v>
      </c>
      <c r="J636" s="11">
        <f t="shared" si="190"/>
        <v>1.3499480789200491E-2</v>
      </c>
      <c r="K636" s="11">
        <f ca="1">IF(ROW(data!B636)&gt;rsi+1,100-100/(1+AVERAGE(OFFSET(I636,0,0,-rsi,1))/AVERAGE(OFFSET(J636,0,0,-rsi,1))),"")</f>
        <v>78.574604702291623</v>
      </c>
      <c r="L636" s="11"/>
      <c r="M636" s="11">
        <f t="shared" si="191"/>
        <v>0.98650051921079951</v>
      </c>
      <c r="N636" s="11">
        <f t="shared" ca="1" si="192"/>
        <v>1.1845386533665836</v>
      </c>
      <c r="S636" s="13" t="str">
        <f ca="1">pricein</f>
        <v/>
      </c>
      <c r="T636" s="13" t="str">
        <f ca="1">priceout</f>
        <v/>
      </c>
      <c r="U636" s="16" t="str">
        <f t="shared" ca="1" si="193"/>
        <v/>
      </c>
      <c r="V636" s="16" t="str">
        <f t="shared" ca="1" si="200"/>
        <v/>
      </c>
      <c r="W636" s="16" t="str">
        <f t="shared" ca="1" si="201"/>
        <v/>
      </c>
      <c r="X636" s="16">
        <f t="shared" ca="1" si="202"/>
        <v>1.4612618427567619</v>
      </c>
      <c r="Y636" s="16"/>
      <c r="Z636" s="13" t="str">
        <f ca="1">priceincross</f>
        <v/>
      </c>
      <c r="AA636" s="13" t="str">
        <f ca="1">priceoutcross</f>
        <v/>
      </c>
      <c r="AB636" s="13" t="str">
        <f t="shared" ca="1" si="194"/>
        <v/>
      </c>
      <c r="AC636" s="13" t="str">
        <f t="shared" ca="1" si="203"/>
        <v/>
      </c>
      <c r="AD636" s="13" t="str">
        <f t="shared" ca="1" si="204"/>
        <v/>
      </c>
      <c r="AE636" s="13">
        <f t="shared" ca="1" si="205"/>
        <v>1.7076913875508763</v>
      </c>
      <c r="AG636" s="32">
        <f ca="1">IF(ROW(data!B636)&gt;fib+1,MIN(OFFSET(data!B636,0,0,-fib,1)),"")</f>
        <v>4.41</v>
      </c>
      <c r="AH636" s="32">
        <f ca="1">IF(ROW(data!B636)&gt;fib+1,MAX(OFFSET(data!B636,0,0,-fib,1)),"")</f>
        <v>9.6300000000000008</v>
      </c>
      <c r="AI636" s="32">
        <f t="shared" ca="1" si="195"/>
        <v>5.2200000000000006</v>
      </c>
      <c r="AJ636" s="31">
        <f t="shared" ca="1" si="196"/>
        <v>5.6419200000000007</v>
      </c>
      <c r="AK636" s="31">
        <f t="shared" ca="1" si="197"/>
        <v>6.4040400000000002</v>
      </c>
      <c r="AL636" s="31">
        <f t="shared" ca="1" si="198"/>
        <v>7.0200000000000005</v>
      </c>
      <c r="AM636" s="31">
        <f t="shared" ca="1" si="199"/>
        <v>7.6359600000000007</v>
      </c>
      <c r="AO636" s="32">
        <f t="shared" ca="1" si="206"/>
        <v>0.46126184275676185</v>
      </c>
      <c r="AP636" s="32">
        <f t="shared" ca="1" si="207"/>
        <v>0</v>
      </c>
      <c r="AQ636" s="32">
        <f t="shared" ca="1" si="208"/>
        <v>0.70769138755087635</v>
      </c>
      <c r="AR636" s="32">
        <f t="shared" ca="1" si="209"/>
        <v>0</v>
      </c>
    </row>
    <row r="637" spans="1:44">
      <c r="A637" s="10">
        <v>37830</v>
      </c>
      <c r="B637" s="11">
        <f ca="1">IF(ROW(data!B637)&gt;singleSMA,AVERAGE(OFFSET(data!B637,0,0,-singleSMA,1)),"")</f>
        <v>6.7382000000000009</v>
      </c>
      <c r="C637" s="11" t="str">
        <f ca="1">IF(ROW(data!B635)&gt;singleSMA+2,IF(SIGN(data!B636-indicators!B636)&lt;&gt;SIGN(data!B635-indicators!B635),IF(SIGN(data!B636-indicators!B636)&gt;0,"BUY","SELL"),""),"")</f>
        <v/>
      </c>
      <c r="D637" s="11">
        <f ca="1">IF(ROW(data!B637)&gt;fastSMA,AVERAGE(OFFSET(data!B637,0,0,-fastSMA,1)),"")</f>
        <v>9.0394999999999985</v>
      </c>
      <c r="E637" s="11">
        <f ca="1">IF(ROW(data!B637)&gt;slowSMA,AVERAGE(OFFSET(data!B637,0,0,-slowSMA,1)),"")</f>
        <v>6.7382000000000009</v>
      </c>
      <c r="F637" s="11" t="str">
        <f ca="1">IF(ROW(data!B637)&gt;MAX(fastSMA,slowSMA)+2,IF(SIGN(D636-E636)&lt;&gt;SIGN(D635-E635),IF(SIGN(D636-E636)&gt;0,"BUY","SELL"),""),"")</f>
        <v/>
      </c>
      <c r="G637" s="11"/>
      <c r="H637" s="11">
        <f>(data!B637/data!B636)-1</f>
        <v>-8.4210526315789958E-3</v>
      </c>
      <c r="I637" s="11">
        <f t="shared" si="189"/>
        <v>0</v>
      </c>
      <c r="J637" s="11">
        <f t="shared" si="190"/>
        <v>8.4210526315789958E-3</v>
      </c>
      <c r="K637" s="11">
        <f ca="1">IF(ROW(data!B637)&gt;rsi+1,100-100/(1+AVERAGE(OFFSET(I637,0,0,-rsi,1))/AVERAGE(OFFSET(J637,0,0,-rsi,1))),"")</f>
        <v>78.333131982515084</v>
      </c>
      <c r="L637" s="11"/>
      <c r="M637" s="11">
        <f t="shared" si="191"/>
        <v>0.991578947368421</v>
      </c>
      <c r="N637" s="11">
        <f t="shared" ca="1" si="192"/>
        <v>1.1834170854271355</v>
      </c>
      <c r="S637" s="13" t="str">
        <f ca="1">pricein</f>
        <v/>
      </c>
      <c r="T637" s="13" t="str">
        <f ca="1">priceout</f>
        <v/>
      </c>
      <c r="U637" s="16" t="str">
        <f t="shared" ca="1" si="193"/>
        <v/>
      </c>
      <c r="V637" s="16" t="str">
        <f t="shared" ca="1" si="200"/>
        <v/>
      </c>
      <c r="W637" s="16" t="str">
        <f t="shared" ca="1" si="201"/>
        <v/>
      </c>
      <c r="X637" s="16">
        <f t="shared" ca="1" si="202"/>
        <v>1.4612618427567619</v>
      </c>
      <c r="Y637" s="16"/>
      <c r="Z637" s="13" t="str">
        <f ca="1">priceincross</f>
        <v/>
      </c>
      <c r="AA637" s="13" t="str">
        <f ca="1">priceoutcross</f>
        <v/>
      </c>
      <c r="AB637" s="13" t="str">
        <f t="shared" ca="1" si="194"/>
        <v/>
      </c>
      <c r="AC637" s="13" t="str">
        <f t="shared" ca="1" si="203"/>
        <v/>
      </c>
      <c r="AD637" s="13" t="str">
        <f t="shared" ca="1" si="204"/>
        <v/>
      </c>
      <c r="AE637" s="13">
        <f t="shared" ca="1" si="205"/>
        <v>1.7076913875508763</v>
      </c>
      <c r="AG637" s="32">
        <f ca="1">IF(ROW(data!B637)&gt;fib+1,MIN(OFFSET(data!B637,0,0,-fib,1)),"")</f>
        <v>4.41</v>
      </c>
      <c r="AH637" s="32">
        <f ca="1">IF(ROW(data!B637)&gt;fib+1,MAX(OFFSET(data!B637,0,0,-fib,1)),"")</f>
        <v>9.6300000000000008</v>
      </c>
      <c r="AI637" s="32">
        <f t="shared" ca="1" si="195"/>
        <v>5.2200000000000006</v>
      </c>
      <c r="AJ637" s="31">
        <f t="shared" ca="1" si="196"/>
        <v>5.6419200000000007</v>
      </c>
      <c r="AK637" s="31">
        <f t="shared" ca="1" si="197"/>
        <v>6.4040400000000002</v>
      </c>
      <c r="AL637" s="31">
        <f t="shared" ca="1" si="198"/>
        <v>7.0200000000000005</v>
      </c>
      <c r="AM637" s="31">
        <f t="shared" ca="1" si="199"/>
        <v>7.6359600000000007</v>
      </c>
      <c r="AO637" s="32">
        <f t="shared" ca="1" si="206"/>
        <v>0.46126184275676185</v>
      </c>
      <c r="AP637" s="32">
        <f t="shared" ca="1" si="207"/>
        <v>0</v>
      </c>
      <c r="AQ637" s="32">
        <f t="shared" ca="1" si="208"/>
        <v>0.70769138755087635</v>
      </c>
      <c r="AR637" s="32">
        <f t="shared" ca="1" si="209"/>
        <v>0</v>
      </c>
    </row>
    <row r="638" spans="1:44">
      <c r="A638" s="10">
        <v>37831</v>
      </c>
      <c r="B638" s="11">
        <f ca="1">IF(ROW(data!B638)&gt;singleSMA,AVERAGE(OFFSET(data!B638,0,0,-singleSMA,1)),"")</f>
        <v>6.7812000000000001</v>
      </c>
      <c r="C638" s="11" t="str">
        <f ca="1">IF(ROW(data!B636)&gt;singleSMA+2,IF(SIGN(data!B637-indicators!B637)&lt;&gt;SIGN(data!B636-indicators!B636),IF(SIGN(data!B637-indicators!B637)&gt;0,"BUY","SELL"),""),"")</f>
        <v/>
      </c>
      <c r="D638" s="11">
        <f ca="1">IF(ROW(data!B638)&gt;fastSMA,AVERAGE(OFFSET(data!B638,0,0,-fastSMA,1)),"")</f>
        <v>9.1244999999999994</v>
      </c>
      <c r="E638" s="11">
        <f ca="1">IF(ROW(data!B638)&gt;slowSMA,AVERAGE(OFFSET(data!B638,0,0,-slowSMA,1)),"")</f>
        <v>6.7812000000000001</v>
      </c>
      <c r="F638" s="11" t="str">
        <f ca="1">IF(ROW(data!B638)&gt;MAX(fastSMA,slowSMA)+2,IF(SIGN(D637-E637)&lt;&gt;SIGN(D636-E636),IF(SIGN(D637-E637)&gt;0,"BUY","SELL"),""),"")</f>
        <v/>
      </c>
      <c r="G638" s="11"/>
      <c r="H638" s="11">
        <f>(data!B638/data!B637)-1</f>
        <v>2.6539278131634925E-2</v>
      </c>
      <c r="I638" s="11">
        <f t="shared" si="189"/>
        <v>2.6539278131634925E-2</v>
      </c>
      <c r="J638" s="11">
        <f t="shared" si="190"/>
        <v>0</v>
      </c>
      <c r="K638" s="11">
        <f ca="1">IF(ROW(data!B638)&gt;rsi+1,100-100/(1+AVERAGE(OFFSET(I638,0,0,-rsi,1))/AVERAGE(OFFSET(J638,0,0,-rsi,1))),"")</f>
        <v>79.987741339984439</v>
      </c>
      <c r="L638" s="11"/>
      <c r="M638" s="11">
        <f t="shared" si="191"/>
        <v>1.0265392781316349</v>
      </c>
      <c r="N638" s="11">
        <f t="shared" ca="1" si="192"/>
        <v>1.2132998745294858</v>
      </c>
      <c r="S638" s="13" t="str">
        <f ca="1">pricein</f>
        <v/>
      </c>
      <c r="T638" s="13" t="str">
        <f ca="1">priceout</f>
        <v/>
      </c>
      <c r="U638" s="16" t="str">
        <f t="shared" ca="1" si="193"/>
        <v/>
      </c>
      <c r="V638" s="16" t="str">
        <f t="shared" ca="1" si="200"/>
        <v/>
      </c>
      <c r="W638" s="16" t="str">
        <f t="shared" ca="1" si="201"/>
        <v/>
      </c>
      <c r="X638" s="16">
        <f t="shared" ca="1" si="202"/>
        <v>1.4612618427567619</v>
      </c>
      <c r="Y638" s="16"/>
      <c r="Z638" s="13" t="str">
        <f ca="1">priceincross</f>
        <v/>
      </c>
      <c r="AA638" s="13" t="str">
        <f ca="1">priceoutcross</f>
        <v/>
      </c>
      <c r="AB638" s="13" t="str">
        <f t="shared" ca="1" si="194"/>
        <v/>
      </c>
      <c r="AC638" s="13" t="str">
        <f t="shared" ca="1" si="203"/>
        <v/>
      </c>
      <c r="AD638" s="13" t="str">
        <f t="shared" ca="1" si="204"/>
        <v/>
      </c>
      <c r="AE638" s="13">
        <f t="shared" ca="1" si="205"/>
        <v>1.7076913875508763</v>
      </c>
      <c r="AG638" s="32">
        <f ca="1">IF(ROW(data!B638)&gt;fib+1,MIN(OFFSET(data!B638,0,0,-fib,1)),"")</f>
        <v>4.41</v>
      </c>
      <c r="AH638" s="32">
        <f ca="1">IF(ROW(data!B638)&gt;fib+1,MAX(OFFSET(data!B638,0,0,-fib,1)),"")</f>
        <v>9.67</v>
      </c>
      <c r="AI638" s="32">
        <f t="shared" ca="1" si="195"/>
        <v>5.26</v>
      </c>
      <c r="AJ638" s="31">
        <f t="shared" ca="1" si="196"/>
        <v>5.6513600000000004</v>
      </c>
      <c r="AK638" s="31">
        <f t="shared" ca="1" si="197"/>
        <v>6.4193199999999999</v>
      </c>
      <c r="AL638" s="31">
        <f t="shared" ca="1" si="198"/>
        <v>7.04</v>
      </c>
      <c r="AM638" s="31">
        <f t="shared" ca="1" si="199"/>
        <v>7.6606800000000002</v>
      </c>
      <c r="AO638" s="32">
        <f t="shared" ca="1" si="206"/>
        <v>0.46126184275676185</v>
      </c>
      <c r="AP638" s="32">
        <f t="shared" ca="1" si="207"/>
        <v>0</v>
      </c>
      <c r="AQ638" s="32">
        <f t="shared" ca="1" si="208"/>
        <v>0.70769138755087635</v>
      </c>
      <c r="AR638" s="32">
        <f t="shared" ca="1" si="209"/>
        <v>0</v>
      </c>
    </row>
    <row r="639" spans="1:44">
      <c r="A639" s="10">
        <v>37832</v>
      </c>
      <c r="B639" s="11">
        <f ca="1">IF(ROW(data!B639)&gt;singleSMA,AVERAGE(OFFSET(data!B639,0,0,-singleSMA,1)),"")</f>
        <v>6.8267000000000015</v>
      </c>
      <c r="C639" s="11" t="str">
        <f ca="1">IF(ROW(data!B637)&gt;singleSMA+2,IF(SIGN(data!B638-indicators!B638)&lt;&gt;SIGN(data!B637-indicators!B637),IF(SIGN(data!B638-indicators!B638)&gt;0,"BUY","SELL"),""),"")</f>
        <v/>
      </c>
      <c r="D639" s="11">
        <f ca="1">IF(ROW(data!B639)&gt;fastSMA,AVERAGE(OFFSET(data!B639,0,0,-fastSMA,1)),"")</f>
        <v>9.1944999999999979</v>
      </c>
      <c r="E639" s="11">
        <f ca="1">IF(ROW(data!B639)&gt;slowSMA,AVERAGE(OFFSET(data!B639,0,0,-slowSMA,1)),"")</f>
        <v>6.8267000000000015</v>
      </c>
      <c r="F639" s="11" t="str">
        <f ca="1">IF(ROW(data!B639)&gt;MAX(fastSMA,slowSMA)+2,IF(SIGN(D638-E638)&lt;&gt;SIGN(D637-E637),IF(SIGN(D638-E638)&gt;0,"BUY","SELL"),""),"")</f>
        <v/>
      </c>
      <c r="G639" s="11"/>
      <c r="H639" s="11">
        <f>(data!B639/data!B638)-1</f>
        <v>2.792140641158225E-2</v>
      </c>
      <c r="I639" s="11">
        <f t="shared" si="189"/>
        <v>2.792140641158225E-2</v>
      </c>
      <c r="J639" s="11">
        <f t="shared" si="190"/>
        <v>0</v>
      </c>
      <c r="K639" s="11">
        <f ca="1">IF(ROW(data!B639)&gt;rsi+1,100-100/(1+AVERAGE(OFFSET(I639,0,0,-rsi,1))/AVERAGE(OFFSET(J639,0,0,-rsi,1))),"")</f>
        <v>76.952855200798652</v>
      </c>
      <c r="L639" s="11"/>
      <c r="M639" s="11">
        <f t="shared" si="191"/>
        <v>1.0279214064115823</v>
      </c>
      <c r="N639" s="11">
        <f t="shared" ca="1" si="192"/>
        <v>1.1639344262295086</v>
      </c>
      <c r="S639" s="13" t="str">
        <f ca="1">pricein</f>
        <v/>
      </c>
      <c r="T639" s="13" t="str">
        <f ca="1">priceout</f>
        <v/>
      </c>
      <c r="U639" s="16" t="str">
        <f t="shared" ca="1" si="193"/>
        <v/>
      </c>
      <c r="V639" s="16" t="str">
        <f t="shared" ca="1" si="200"/>
        <v/>
      </c>
      <c r="W639" s="16" t="str">
        <f t="shared" ca="1" si="201"/>
        <v/>
      </c>
      <c r="X639" s="16">
        <f t="shared" ca="1" si="202"/>
        <v>1.4612618427567619</v>
      </c>
      <c r="Y639" s="16"/>
      <c r="Z639" s="13" t="str">
        <f ca="1">priceincross</f>
        <v/>
      </c>
      <c r="AA639" s="13" t="str">
        <f ca="1">priceoutcross</f>
        <v/>
      </c>
      <c r="AB639" s="13" t="str">
        <f t="shared" ca="1" si="194"/>
        <v/>
      </c>
      <c r="AC639" s="13" t="str">
        <f t="shared" ca="1" si="203"/>
        <v/>
      </c>
      <c r="AD639" s="13" t="str">
        <f t="shared" ca="1" si="204"/>
        <v/>
      </c>
      <c r="AE639" s="13">
        <f t="shared" ca="1" si="205"/>
        <v>1.7076913875508763</v>
      </c>
      <c r="AG639" s="32">
        <f ca="1">IF(ROW(data!B639)&gt;fib+1,MIN(OFFSET(data!B639,0,0,-fib,1)),"")</f>
        <v>4.41</v>
      </c>
      <c r="AH639" s="32">
        <f ca="1">IF(ROW(data!B639)&gt;fib+1,MAX(OFFSET(data!B639,0,0,-fib,1)),"")</f>
        <v>9.94</v>
      </c>
      <c r="AI639" s="32">
        <f t="shared" ca="1" si="195"/>
        <v>5.5299999999999994</v>
      </c>
      <c r="AJ639" s="31">
        <f t="shared" ca="1" si="196"/>
        <v>5.7150800000000004</v>
      </c>
      <c r="AK639" s="31">
        <f t="shared" ca="1" si="197"/>
        <v>6.5224600000000006</v>
      </c>
      <c r="AL639" s="31">
        <f t="shared" ca="1" si="198"/>
        <v>7.1749999999999998</v>
      </c>
      <c r="AM639" s="31">
        <f t="shared" ca="1" si="199"/>
        <v>7.8275399999999991</v>
      </c>
      <c r="AO639" s="32">
        <f t="shared" ca="1" si="206"/>
        <v>0.46126184275676185</v>
      </c>
      <c r="AP639" s="32">
        <f t="shared" ca="1" si="207"/>
        <v>0</v>
      </c>
      <c r="AQ639" s="32">
        <f t="shared" ca="1" si="208"/>
        <v>0.70769138755087635</v>
      </c>
      <c r="AR639" s="32">
        <f t="shared" ca="1" si="209"/>
        <v>0</v>
      </c>
    </row>
    <row r="640" spans="1:44">
      <c r="A640" s="10">
        <v>37833</v>
      </c>
      <c r="B640" s="11">
        <f ca="1">IF(ROW(data!B640)&gt;singleSMA,AVERAGE(OFFSET(data!B640,0,0,-singleSMA,1)),"")</f>
        <v>6.8717000000000015</v>
      </c>
      <c r="C640" s="11" t="str">
        <f ca="1">IF(ROW(data!B638)&gt;singleSMA+2,IF(SIGN(data!B639-indicators!B639)&lt;&gt;SIGN(data!B638-indicators!B638),IF(SIGN(data!B639-indicators!B639)&gt;0,"BUY","SELL"),""),"")</f>
        <v/>
      </c>
      <c r="D640" s="11">
        <f ca="1">IF(ROW(data!B640)&gt;fastSMA,AVERAGE(OFFSET(data!B640,0,0,-fastSMA,1)),"")</f>
        <v>9.2559999999999985</v>
      </c>
      <c r="E640" s="11">
        <f ca="1">IF(ROW(data!B640)&gt;slowSMA,AVERAGE(OFFSET(data!B640,0,0,-slowSMA,1)),"")</f>
        <v>6.8717000000000015</v>
      </c>
      <c r="F640" s="11" t="str">
        <f ca="1">IF(ROW(data!B640)&gt;MAX(fastSMA,slowSMA)+2,IF(SIGN(D639-E639)&lt;&gt;SIGN(D638-E638),IF(SIGN(D639-E639)&gt;0,"BUY","SELL"),""),"")</f>
        <v/>
      </c>
      <c r="G640" s="11"/>
      <c r="H640" s="11">
        <f>(data!B640/data!B639)-1</f>
        <v>-9.0543259557344102E-3</v>
      </c>
      <c r="I640" s="11">
        <f t="shared" si="189"/>
        <v>0</v>
      </c>
      <c r="J640" s="11">
        <f t="shared" si="190"/>
        <v>9.0543259557344102E-3</v>
      </c>
      <c r="K640" s="11">
        <f ca="1">IF(ROW(data!B640)&gt;rsi+1,100-100/(1+AVERAGE(OFFSET(I640,0,0,-rsi,1))/AVERAGE(OFFSET(J640,0,0,-rsi,1))),"")</f>
        <v>73.77472360246081</v>
      </c>
      <c r="L640" s="11"/>
      <c r="M640" s="11">
        <f t="shared" si="191"/>
        <v>0.99094567404426559</v>
      </c>
      <c r="N640" s="11">
        <f t="shared" ca="1" si="192"/>
        <v>1.1426914153132255</v>
      </c>
      <c r="S640" s="13" t="str">
        <f ca="1">pricein</f>
        <v/>
      </c>
      <c r="T640" s="13" t="str">
        <f ca="1">priceout</f>
        <v/>
      </c>
      <c r="U640" s="16" t="str">
        <f t="shared" ca="1" si="193"/>
        <v/>
      </c>
      <c r="V640" s="16" t="str">
        <f t="shared" ca="1" si="200"/>
        <v/>
      </c>
      <c r="W640" s="16" t="str">
        <f t="shared" ca="1" si="201"/>
        <v/>
      </c>
      <c r="X640" s="16">
        <f t="shared" ca="1" si="202"/>
        <v>1.4612618427567619</v>
      </c>
      <c r="Y640" s="16"/>
      <c r="Z640" s="13" t="str">
        <f ca="1">priceincross</f>
        <v/>
      </c>
      <c r="AA640" s="13" t="str">
        <f ca="1">priceoutcross</f>
        <v/>
      </c>
      <c r="AB640" s="13" t="str">
        <f t="shared" ca="1" si="194"/>
        <v/>
      </c>
      <c r="AC640" s="13" t="str">
        <f t="shared" ca="1" si="203"/>
        <v/>
      </c>
      <c r="AD640" s="13" t="str">
        <f t="shared" ca="1" si="204"/>
        <v/>
      </c>
      <c r="AE640" s="13">
        <f t="shared" ca="1" si="205"/>
        <v>1.7076913875508763</v>
      </c>
      <c r="AG640" s="32">
        <f ca="1">IF(ROW(data!B640)&gt;fib+1,MIN(OFFSET(data!B640,0,0,-fib,1)),"")</f>
        <v>4.41</v>
      </c>
      <c r="AH640" s="32">
        <f ca="1">IF(ROW(data!B640)&gt;fib+1,MAX(OFFSET(data!B640,0,0,-fib,1)),"")</f>
        <v>9.94</v>
      </c>
      <c r="AI640" s="32">
        <f t="shared" ca="1" si="195"/>
        <v>5.5299999999999994</v>
      </c>
      <c r="AJ640" s="31">
        <f t="shared" ca="1" si="196"/>
        <v>5.7150800000000004</v>
      </c>
      <c r="AK640" s="31">
        <f t="shared" ca="1" si="197"/>
        <v>6.5224600000000006</v>
      </c>
      <c r="AL640" s="31">
        <f t="shared" ca="1" si="198"/>
        <v>7.1749999999999998</v>
      </c>
      <c r="AM640" s="31">
        <f t="shared" ca="1" si="199"/>
        <v>7.8275399999999991</v>
      </c>
      <c r="AO640" s="32">
        <f t="shared" ca="1" si="206"/>
        <v>0.46126184275676185</v>
      </c>
      <c r="AP640" s="32">
        <f t="shared" ca="1" si="207"/>
        <v>0</v>
      </c>
      <c r="AQ640" s="32">
        <f t="shared" ca="1" si="208"/>
        <v>0.70769138755087635</v>
      </c>
      <c r="AR640" s="32">
        <f t="shared" ca="1" si="209"/>
        <v>0</v>
      </c>
    </row>
    <row r="641" spans="1:44">
      <c r="A641" s="10">
        <v>37834</v>
      </c>
      <c r="B641" s="11">
        <f ca="1">IF(ROW(data!B641)&gt;singleSMA,AVERAGE(OFFSET(data!B641,0,0,-singleSMA,1)),"")</f>
        <v>6.9181000000000017</v>
      </c>
      <c r="C641" s="11" t="str">
        <f ca="1">IF(ROW(data!B639)&gt;singleSMA+2,IF(SIGN(data!B640-indicators!B640)&lt;&gt;SIGN(data!B639-indicators!B639),IF(SIGN(data!B640-indicators!B640)&gt;0,"BUY","SELL"),""),"")</f>
        <v/>
      </c>
      <c r="D641" s="11">
        <f ca="1">IF(ROW(data!B641)&gt;fastSMA,AVERAGE(OFFSET(data!B641,0,0,-fastSMA,1)),"")</f>
        <v>9.3134999999999977</v>
      </c>
      <c r="E641" s="11">
        <f ca="1">IF(ROW(data!B641)&gt;slowSMA,AVERAGE(OFFSET(data!B641,0,0,-slowSMA,1)),"")</f>
        <v>6.9181000000000017</v>
      </c>
      <c r="F641" s="11" t="str">
        <f ca="1">IF(ROW(data!B641)&gt;MAX(fastSMA,slowSMA)+2,IF(SIGN(D640-E640)&lt;&gt;SIGN(D639-E639),IF(SIGN(D640-E640)&gt;0,"BUY","SELL"),""),"")</f>
        <v/>
      </c>
      <c r="G641" s="11"/>
      <c r="H641" s="11">
        <f>(data!B641/data!B640)-1</f>
        <v>-3.0456852791878042E-3</v>
      </c>
      <c r="I641" s="11">
        <f t="shared" si="189"/>
        <v>0</v>
      </c>
      <c r="J641" s="11">
        <f t="shared" si="190"/>
        <v>3.0456852791878042E-3</v>
      </c>
      <c r="K641" s="11">
        <f ca="1">IF(ROW(data!B641)&gt;rsi+1,100-100/(1+AVERAGE(OFFSET(I641,0,0,-rsi,1))/AVERAGE(OFFSET(J641,0,0,-rsi,1))),"")</f>
        <v>72.449839079785988</v>
      </c>
      <c r="L641" s="11"/>
      <c r="M641" s="11">
        <f t="shared" si="191"/>
        <v>0.9969543147208122</v>
      </c>
      <c r="N641" s="11">
        <f t="shared" ca="1" si="192"/>
        <v>1.1326412918108424</v>
      </c>
      <c r="S641" s="13" t="str">
        <f ca="1">pricein</f>
        <v/>
      </c>
      <c r="T641" s="13" t="str">
        <f ca="1">priceout</f>
        <v/>
      </c>
      <c r="U641" s="16" t="str">
        <f t="shared" ca="1" si="193"/>
        <v/>
      </c>
      <c r="V641" s="16" t="str">
        <f t="shared" ca="1" si="200"/>
        <v/>
      </c>
      <c r="W641" s="16" t="str">
        <f t="shared" ca="1" si="201"/>
        <v/>
      </c>
      <c r="X641" s="16">
        <f t="shared" ca="1" si="202"/>
        <v>1.4612618427567619</v>
      </c>
      <c r="Y641" s="16"/>
      <c r="Z641" s="13" t="str">
        <f ca="1">priceincross</f>
        <v/>
      </c>
      <c r="AA641" s="13" t="str">
        <f ca="1">priceoutcross</f>
        <v/>
      </c>
      <c r="AB641" s="13" t="str">
        <f t="shared" ca="1" si="194"/>
        <v/>
      </c>
      <c r="AC641" s="13" t="str">
        <f t="shared" ca="1" si="203"/>
        <v/>
      </c>
      <c r="AD641" s="13" t="str">
        <f t="shared" ca="1" si="204"/>
        <v/>
      </c>
      <c r="AE641" s="13">
        <f t="shared" ca="1" si="205"/>
        <v>1.7076913875508763</v>
      </c>
      <c r="AG641" s="32">
        <f ca="1">IF(ROW(data!B641)&gt;fib+1,MIN(OFFSET(data!B641,0,0,-fib,1)),"")</f>
        <v>4.41</v>
      </c>
      <c r="AH641" s="32">
        <f ca="1">IF(ROW(data!B641)&gt;fib+1,MAX(OFFSET(data!B641,0,0,-fib,1)),"")</f>
        <v>9.94</v>
      </c>
      <c r="AI641" s="32">
        <f t="shared" ca="1" si="195"/>
        <v>5.5299999999999994</v>
      </c>
      <c r="AJ641" s="31">
        <f t="shared" ca="1" si="196"/>
        <v>5.7150800000000004</v>
      </c>
      <c r="AK641" s="31">
        <f t="shared" ca="1" si="197"/>
        <v>6.5224600000000006</v>
      </c>
      <c r="AL641" s="31">
        <f t="shared" ca="1" si="198"/>
        <v>7.1749999999999998</v>
      </c>
      <c r="AM641" s="31">
        <f t="shared" ca="1" si="199"/>
        <v>7.8275399999999991</v>
      </c>
      <c r="AO641" s="32">
        <f t="shared" ca="1" si="206"/>
        <v>0.46126184275676185</v>
      </c>
      <c r="AP641" s="32">
        <f t="shared" ca="1" si="207"/>
        <v>0</v>
      </c>
      <c r="AQ641" s="32">
        <f t="shared" ca="1" si="208"/>
        <v>0.70769138755087635</v>
      </c>
      <c r="AR641" s="32">
        <f t="shared" ca="1" si="209"/>
        <v>0</v>
      </c>
    </row>
    <row r="642" spans="1:44">
      <c r="A642" s="10">
        <v>37837</v>
      </c>
      <c r="B642" s="11">
        <f ca="1">IF(ROW(data!B642)&gt;singleSMA,AVERAGE(OFFSET(data!B642,0,0,-singleSMA,1)),"")</f>
        <v>6.964100000000002</v>
      </c>
      <c r="C642" s="11" t="str">
        <f ca="1">IF(ROW(data!B640)&gt;singleSMA+2,IF(SIGN(data!B641-indicators!B641)&lt;&gt;SIGN(data!B640-indicators!B640),IF(SIGN(data!B641-indicators!B641)&gt;0,"BUY","SELL"),""),"")</f>
        <v/>
      </c>
      <c r="D642" s="11">
        <f ca="1">IF(ROW(data!B642)&gt;fastSMA,AVERAGE(OFFSET(data!B642,0,0,-fastSMA,1)),"")</f>
        <v>9.353499999999995</v>
      </c>
      <c r="E642" s="11">
        <f ca="1">IF(ROW(data!B642)&gt;slowSMA,AVERAGE(OFFSET(data!B642,0,0,-slowSMA,1)),"")</f>
        <v>6.964100000000002</v>
      </c>
      <c r="F642" s="11" t="str">
        <f ca="1">IF(ROW(data!B642)&gt;MAX(fastSMA,slowSMA)+2,IF(SIGN(D641-E641)&lt;&gt;SIGN(D640-E640),IF(SIGN(D641-E641)&gt;0,"BUY","SELL"),""),"")</f>
        <v/>
      </c>
      <c r="G642" s="11"/>
      <c r="H642" s="11">
        <f>(data!B642/data!B641)-1</f>
        <v>-6.109979633401319E-3</v>
      </c>
      <c r="I642" s="11">
        <f t="shared" si="189"/>
        <v>0</v>
      </c>
      <c r="J642" s="11">
        <f t="shared" si="190"/>
        <v>6.109979633401319E-3</v>
      </c>
      <c r="K642" s="11">
        <f ca="1">IF(ROW(data!B642)&gt;rsi+1,100-100/(1+AVERAGE(OFFSET(I642,0,0,-rsi,1))/AVERAGE(OFFSET(J642,0,0,-rsi,1))),"")</f>
        <v>67.143250936189261</v>
      </c>
      <c r="L642" s="11"/>
      <c r="M642" s="11">
        <f t="shared" si="191"/>
        <v>0.99389002036659868</v>
      </c>
      <c r="N642" s="11">
        <f t="shared" ca="1" si="192"/>
        <v>1.0892857142857146</v>
      </c>
      <c r="S642" s="13" t="str">
        <f ca="1">pricein</f>
        <v/>
      </c>
      <c r="T642" s="13" t="str">
        <f ca="1">priceout</f>
        <v/>
      </c>
      <c r="U642" s="16" t="str">
        <f t="shared" ca="1" si="193"/>
        <v/>
      </c>
      <c r="V642" s="16" t="str">
        <f t="shared" ca="1" si="200"/>
        <v/>
      </c>
      <c r="W642" s="16" t="str">
        <f t="shared" ca="1" si="201"/>
        <v/>
      </c>
      <c r="X642" s="16">
        <f t="shared" ca="1" si="202"/>
        <v>1.4612618427567619</v>
      </c>
      <c r="Y642" s="16"/>
      <c r="Z642" s="13" t="str">
        <f ca="1">priceincross</f>
        <v/>
      </c>
      <c r="AA642" s="13" t="str">
        <f ca="1">priceoutcross</f>
        <v/>
      </c>
      <c r="AB642" s="13" t="str">
        <f t="shared" ca="1" si="194"/>
        <v/>
      </c>
      <c r="AC642" s="13" t="str">
        <f t="shared" ca="1" si="203"/>
        <v/>
      </c>
      <c r="AD642" s="13" t="str">
        <f t="shared" ca="1" si="204"/>
        <v/>
      </c>
      <c r="AE642" s="13">
        <f t="shared" ca="1" si="205"/>
        <v>1.7076913875508763</v>
      </c>
      <c r="AG642" s="32">
        <f ca="1">IF(ROW(data!B642)&gt;fib+1,MIN(OFFSET(data!B642,0,0,-fib,1)),"")</f>
        <v>4.41</v>
      </c>
      <c r="AH642" s="32">
        <f ca="1">IF(ROW(data!B642)&gt;fib+1,MAX(OFFSET(data!B642,0,0,-fib,1)),"")</f>
        <v>9.94</v>
      </c>
      <c r="AI642" s="32">
        <f t="shared" ca="1" si="195"/>
        <v>5.5299999999999994</v>
      </c>
      <c r="AJ642" s="31">
        <f t="shared" ca="1" si="196"/>
        <v>5.7150800000000004</v>
      </c>
      <c r="AK642" s="31">
        <f t="shared" ca="1" si="197"/>
        <v>6.5224600000000006</v>
      </c>
      <c r="AL642" s="31">
        <f t="shared" ca="1" si="198"/>
        <v>7.1749999999999998</v>
      </c>
      <c r="AM642" s="31">
        <f t="shared" ca="1" si="199"/>
        <v>7.8275399999999991</v>
      </c>
      <c r="AO642" s="32">
        <f t="shared" ca="1" si="206"/>
        <v>0.46126184275676185</v>
      </c>
      <c r="AP642" s="32">
        <f t="shared" ca="1" si="207"/>
        <v>0</v>
      </c>
      <c r="AQ642" s="32">
        <f t="shared" ca="1" si="208"/>
        <v>0.70769138755087635</v>
      </c>
      <c r="AR642" s="32">
        <f t="shared" ca="1" si="209"/>
        <v>0</v>
      </c>
    </row>
    <row r="643" spans="1:44">
      <c r="A643" s="10">
        <v>37838</v>
      </c>
      <c r="B643" s="11">
        <f ca="1">IF(ROW(data!B643)&gt;singleSMA,AVERAGE(OFFSET(data!B643,0,0,-singleSMA,1)),"")</f>
        <v>7.0096000000000025</v>
      </c>
      <c r="C643" s="11" t="str">
        <f ca="1">IF(ROW(data!B641)&gt;singleSMA+2,IF(SIGN(data!B642-indicators!B642)&lt;&gt;SIGN(data!B641-indicators!B641),IF(SIGN(data!B642-indicators!B642)&gt;0,"BUY","SELL"),""),"")</f>
        <v/>
      </c>
      <c r="D643" s="11">
        <f ca="1">IF(ROW(data!B643)&gt;fastSMA,AVERAGE(OFFSET(data!B643,0,0,-fastSMA,1)),"")</f>
        <v>9.3964999999999979</v>
      </c>
      <c r="E643" s="11">
        <f ca="1">IF(ROW(data!B643)&gt;slowSMA,AVERAGE(OFFSET(data!B643,0,0,-slowSMA,1)),"")</f>
        <v>7.0096000000000025</v>
      </c>
      <c r="F643" s="11" t="str">
        <f ca="1">IF(ROW(data!B643)&gt;MAX(fastSMA,slowSMA)+2,IF(SIGN(D642-E642)&lt;&gt;SIGN(D641-E641),IF(SIGN(D642-E642)&gt;0,"BUY","SELL"),""),"")</f>
        <v/>
      </c>
      <c r="G643" s="11"/>
      <c r="H643" s="11">
        <f>(data!B643/data!B642)-1</f>
        <v>-2.049180327868827E-3</v>
      </c>
      <c r="I643" s="11">
        <f t="shared" ref="I643:I706" si="210">IF(H643&gt;0,H643,0)</f>
        <v>0</v>
      </c>
      <c r="J643" s="11">
        <f t="shared" ref="J643:J706" si="211">IF(H643&lt;0,-H643,0)</f>
        <v>2.049180327868827E-3</v>
      </c>
      <c r="K643" s="11">
        <f ca="1">IF(ROW(data!B643)&gt;rsi+1,100-100/(1+AVERAGE(OFFSET(I643,0,0,-rsi,1))/AVERAGE(OFFSET(J643,0,0,-rsi,1))),"")</f>
        <v>68.989435954327433</v>
      </c>
      <c r="L643" s="11"/>
      <c r="M643" s="11">
        <f t="shared" ref="M643:M706" si="212">1+H643</f>
        <v>0.99795081967213117</v>
      </c>
      <c r="N643" s="11">
        <f t="shared" ref="N643:N706" ca="1" si="213">IF(ROW(M643)&gt;priceindex+1,PRODUCT(OFFSET(M643,0,0,-priceindex,1)),"")</f>
        <v>1.0968468468468473</v>
      </c>
      <c r="S643" s="13" t="str">
        <f ca="1">pricein</f>
        <v/>
      </c>
      <c r="T643" s="13" t="str">
        <f ca="1">priceout</f>
        <v/>
      </c>
      <c r="U643" s="16" t="str">
        <f t="shared" ref="U643:U706" ca="1" si="214">IF(S643&lt;&gt;"",OFFSET(C643,MATCH("SELL",C644:C5641,0),17),"")</f>
        <v/>
      </c>
      <c r="V643" s="16" t="str">
        <f t="shared" ca="1" si="200"/>
        <v/>
      </c>
      <c r="W643" s="16" t="str">
        <f t="shared" ca="1" si="201"/>
        <v/>
      </c>
      <c r="X643" s="16">
        <f t="shared" ca="1" si="202"/>
        <v>1.4612618427567619</v>
      </c>
      <c r="Y643" s="16"/>
      <c r="Z643" s="13" t="str">
        <f ca="1">priceincross</f>
        <v/>
      </c>
      <c r="AA643" s="13" t="str">
        <f ca="1">priceoutcross</f>
        <v/>
      </c>
      <c r="AB643" s="13" t="str">
        <f t="shared" ref="AB643:AB706" ca="1" si="215">IF(Z643&lt;&gt;"",OFFSET(F643,MATCH("SELL",F644:F5641,0),21),"")</f>
        <v/>
      </c>
      <c r="AC643" s="13" t="str">
        <f t="shared" ca="1" si="203"/>
        <v/>
      </c>
      <c r="AD643" s="13" t="str">
        <f t="shared" ca="1" si="204"/>
        <v/>
      </c>
      <c r="AE643" s="13">
        <f t="shared" ca="1" si="205"/>
        <v>1.7076913875508763</v>
      </c>
      <c r="AG643" s="32">
        <f ca="1">IF(ROW(data!B643)&gt;fib+1,MIN(OFFSET(data!B643,0,0,-fib,1)),"")</f>
        <v>4.41</v>
      </c>
      <c r="AH643" s="32">
        <f ca="1">IF(ROW(data!B643)&gt;fib+1,MAX(OFFSET(data!B643,0,0,-fib,1)),"")</f>
        <v>9.94</v>
      </c>
      <c r="AI643" s="32">
        <f t="shared" ref="AI643:AI706" ca="1" si="216">IF(AG643&lt;&gt;"",AH643-AG643,"")</f>
        <v>5.5299999999999994</v>
      </c>
      <c r="AJ643" s="31">
        <f t="shared" ref="AJ643:AJ706" ca="1" si="217">IF(AI643&lt;&gt;"",AG643+0.236*AI643,"")</f>
        <v>5.7150800000000004</v>
      </c>
      <c r="AK643" s="31">
        <f t="shared" ref="AK643:AK706" ca="1" si="218">IF(AI643&lt;&gt;"",AG643+0.382*AI643,"")</f>
        <v>6.5224600000000006</v>
      </c>
      <c r="AL643" s="31">
        <f t="shared" ref="AL643:AL706" ca="1" si="219">IF(AI643&lt;&gt;"",AG643+0.5*AI643,"")</f>
        <v>7.1749999999999998</v>
      </c>
      <c r="AM643" s="31">
        <f t="shared" ref="AM643:AM706" ca="1" si="220">IF(AI643&lt;&gt;"",AG643+0.618*AI643,"")</f>
        <v>7.8275399999999991</v>
      </c>
      <c r="AO643" s="32">
        <f t="shared" ca="1" si="206"/>
        <v>0.46126184275676185</v>
      </c>
      <c r="AP643" s="32">
        <f t="shared" ca="1" si="207"/>
        <v>0</v>
      </c>
      <c r="AQ643" s="32">
        <f t="shared" ca="1" si="208"/>
        <v>0.70769138755087635</v>
      </c>
      <c r="AR643" s="32">
        <f t="shared" ca="1" si="209"/>
        <v>0</v>
      </c>
    </row>
    <row r="644" spans="1:44">
      <c r="A644" s="10">
        <v>37839</v>
      </c>
      <c r="B644" s="11">
        <f ca="1">IF(ROW(data!B644)&gt;singleSMA,AVERAGE(OFFSET(data!B644,0,0,-singleSMA,1)),"")</f>
        <v>7.0552000000000019</v>
      </c>
      <c r="C644" s="11" t="str">
        <f ca="1">IF(ROW(data!B642)&gt;singleSMA+2,IF(SIGN(data!B643-indicators!B643)&lt;&gt;SIGN(data!B642-indicators!B642),IF(SIGN(data!B643-indicators!B643)&gt;0,"BUY","SELL"),""),"")</f>
        <v/>
      </c>
      <c r="D644" s="11">
        <f ca="1">IF(ROW(data!B644)&gt;fastSMA,AVERAGE(OFFSET(data!B644,0,0,-fastSMA,1)),"")</f>
        <v>9.4404999999999966</v>
      </c>
      <c r="E644" s="11">
        <f ca="1">IF(ROW(data!B644)&gt;slowSMA,AVERAGE(OFFSET(data!B644,0,0,-slowSMA,1)),"")</f>
        <v>7.0552000000000019</v>
      </c>
      <c r="F644" s="11" t="str">
        <f ca="1">IF(ROW(data!B644)&gt;MAX(fastSMA,slowSMA)+2,IF(SIGN(D643-E643)&lt;&gt;SIGN(D642-E642),IF(SIGN(D643-E643)&gt;0,"BUY","SELL"),""),"")</f>
        <v/>
      </c>
      <c r="G644" s="11"/>
      <c r="H644" s="11">
        <f>(data!B644/data!B643)-1</f>
        <v>-7.1868583162217892E-3</v>
      </c>
      <c r="I644" s="11">
        <f t="shared" si="210"/>
        <v>0</v>
      </c>
      <c r="J644" s="11">
        <f t="shared" si="211"/>
        <v>7.1868583162217892E-3</v>
      </c>
      <c r="K644" s="11">
        <f ca="1">IF(ROW(data!B644)&gt;rsi+1,100-100/(1+AVERAGE(OFFSET(I644,0,0,-rsi,1))/AVERAGE(OFFSET(J644,0,0,-rsi,1))),"")</f>
        <v>69.812098658044604</v>
      </c>
      <c r="L644" s="11"/>
      <c r="M644" s="11">
        <f t="shared" si="212"/>
        <v>0.99281314168377821</v>
      </c>
      <c r="N644" s="11">
        <f t="shared" ca="1" si="213"/>
        <v>1.1001137656427762</v>
      </c>
      <c r="S644" s="13" t="str">
        <f ca="1">pricein</f>
        <v/>
      </c>
      <c r="T644" s="13" t="str">
        <f ca="1">priceout</f>
        <v/>
      </c>
      <c r="U644" s="16" t="str">
        <f t="shared" ca="1" si="214"/>
        <v/>
      </c>
      <c r="V644" s="16" t="str">
        <f t="shared" ref="V644:V707" ca="1" si="221">IF(IFERROR(U644,"")&lt;&gt;"",U644/S644,"")</f>
        <v/>
      </c>
      <c r="W644" s="16" t="str">
        <f t="shared" ref="W644:W707" ca="1" si="222">IF(V644&lt;&gt;"",V644-1,"")</f>
        <v/>
      </c>
      <c r="X644" s="16">
        <f t="shared" ref="X644:X707" ca="1" si="223">IF(V644&lt;&gt;"",V644*X643,X643)</f>
        <v>1.4612618427567619</v>
      </c>
      <c r="Y644" s="16"/>
      <c r="Z644" s="13" t="str">
        <f ca="1">priceincross</f>
        <v/>
      </c>
      <c r="AA644" s="13" t="str">
        <f ca="1">priceoutcross</f>
        <v/>
      </c>
      <c r="AB644" s="13" t="str">
        <f t="shared" ca="1" si="215"/>
        <v/>
      </c>
      <c r="AC644" s="13" t="str">
        <f t="shared" ref="AC644:AC707" ca="1" si="224">IF(IFERROR(AB644,"")&lt;&gt;"",AB644/Z644,"")</f>
        <v/>
      </c>
      <c r="AD644" s="13" t="str">
        <f t="shared" ref="AD644:AD707" ca="1" si="225">IF(AC644&lt;&gt;"",AC644-1,"")</f>
        <v/>
      </c>
      <c r="AE644" s="13">
        <f t="shared" ref="AE644:AE707" ca="1" si="226">IF(AC644&lt;&gt;"",AC644*AE643,AE643)</f>
        <v>1.7076913875508763</v>
      </c>
      <c r="AG644" s="32">
        <f ca="1">IF(ROW(data!B644)&gt;fib+1,MIN(OFFSET(data!B644,0,0,-fib,1)),"")</f>
        <v>4.41</v>
      </c>
      <c r="AH644" s="32">
        <f ca="1">IF(ROW(data!B644)&gt;fib+1,MAX(OFFSET(data!B644,0,0,-fib,1)),"")</f>
        <v>9.94</v>
      </c>
      <c r="AI644" s="32">
        <f t="shared" ca="1" si="216"/>
        <v>5.5299999999999994</v>
      </c>
      <c r="AJ644" s="31">
        <f t="shared" ca="1" si="217"/>
        <v>5.7150800000000004</v>
      </c>
      <c r="AK644" s="31">
        <f t="shared" ca="1" si="218"/>
        <v>6.5224600000000006</v>
      </c>
      <c r="AL644" s="31">
        <f t="shared" ca="1" si="219"/>
        <v>7.1749999999999998</v>
      </c>
      <c r="AM644" s="31">
        <f t="shared" ca="1" si="220"/>
        <v>7.8275399999999991</v>
      </c>
      <c r="AO644" s="32">
        <f t="shared" ref="AO644:AO707" ca="1" si="227">MAX(AO643,X644-1)</f>
        <v>0.46126184275676185</v>
      </c>
      <c r="AP644" s="32">
        <f t="shared" ref="AP644:AP707" ca="1" si="228">((1+AO644)/X644)-1</f>
        <v>0</v>
      </c>
      <c r="AQ644" s="32">
        <f t="shared" ref="AQ644:AQ707" ca="1" si="229">MAX(AQ643,AE644-1)</f>
        <v>0.70769138755087635</v>
      </c>
      <c r="AR644" s="32">
        <f t="shared" ref="AR644:AR707" ca="1" si="230">((1+AQ644)/AE644)-1</f>
        <v>0</v>
      </c>
    </row>
    <row r="645" spans="1:44">
      <c r="A645" s="10">
        <v>37840</v>
      </c>
      <c r="B645" s="11">
        <f ca="1">IF(ROW(data!B645)&gt;singleSMA,AVERAGE(OFFSET(data!B645,0,0,-singleSMA,1)),"")</f>
        <v>7.1015000000000033</v>
      </c>
      <c r="C645" s="11" t="str">
        <f ca="1">IF(ROW(data!B643)&gt;singleSMA+2,IF(SIGN(data!B644-indicators!B644)&lt;&gt;SIGN(data!B643-indicators!B643),IF(SIGN(data!B644-indicators!B644)&gt;0,"BUY","SELL"),""),"")</f>
        <v/>
      </c>
      <c r="D645" s="11">
        <f ca="1">IF(ROW(data!B645)&gt;fastSMA,AVERAGE(OFFSET(data!B645,0,0,-fastSMA,1)),"")</f>
        <v>9.4784999999999986</v>
      </c>
      <c r="E645" s="11">
        <f ca="1">IF(ROW(data!B645)&gt;slowSMA,AVERAGE(OFFSET(data!B645,0,0,-slowSMA,1)),"")</f>
        <v>7.1015000000000033</v>
      </c>
      <c r="F645" s="11" t="str">
        <f ca="1">IF(ROW(data!B645)&gt;MAX(fastSMA,slowSMA)+2,IF(SIGN(D644-E644)&lt;&gt;SIGN(D643-E643),IF(SIGN(D644-E644)&gt;0,"BUY","SELL"),""),"")</f>
        <v/>
      </c>
      <c r="G645" s="11"/>
      <c r="H645" s="11">
        <f>(data!B645/data!B644)-1</f>
        <v>-1.0341261633919352E-2</v>
      </c>
      <c r="I645" s="11">
        <f t="shared" si="210"/>
        <v>0</v>
      </c>
      <c r="J645" s="11">
        <f t="shared" si="211"/>
        <v>1.0341261633919352E-2</v>
      </c>
      <c r="K645" s="11">
        <f ca="1">IF(ROW(data!B645)&gt;rsi+1,100-100/(1+AVERAGE(OFFSET(I645,0,0,-rsi,1))/AVERAGE(OFFSET(J645,0,0,-rsi,1))),"")</f>
        <v>66.715367353357337</v>
      </c>
      <c r="L645" s="11"/>
      <c r="M645" s="11">
        <f t="shared" si="212"/>
        <v>0.98965873836608065</v>
      </c>
      <c r="N645" s="11">
        <f t="shared" ca="1" si="213"/>
        <v>1.0862656072644719</v>
      </c>
      <c r="S645" s="13" t="str">
        <f ca="1">pricein</f>
        <v/>
      </c>
      <c r="T645" s="13" t="str">
        <f ca="1">priceout</f>
        <v/>
      </c>
      <c r="U645" s="16" t="str">
        <f t="shared" ca="1" si="214"/>
        <v/>
      </c>
      <c r="V645" s="16" t="str">
        <f t="shared" ca="1" si="221"/>
        <v/>
      </c>
      <c r="W645" s="16" t="str">
        <f t="shared" ca="1" si="222"/>
        <v/>
      </c>
      <c r="X645" s="16">
        <f t="shared" ca="1" si="223"/>
        <v>1.4612618427567619</v>
      </c>
      <c r="Y645" s="16"/>
      <c r="Z645" s="13" t="str">
        <f ca="1">priceincross</f>
        <v/>
      </c>
      <c r="AA645" s="13" t="str">
        <f ca="1">priceoutcross</f>
        <v/>
      </c>
      <c r="AB645" s="13" t="str">
        <f t="shared" ca="1" si="215"/>
        <v/>
      </c>
      <c r="AC645" s="13" t="str">
        <f t="shared" ca="1" si="224"/>
        <v/>
      </c>
      <c r="AD645" s="13" t="str">
        <f t="shared" ca="1" si="225"/>
        <v/>
      </c>
      <c r="AE645" s="13">
        <f t="shared" ca="1" si="226"/>
        <v>1.7076913875508763</v>
      </c>
      <c r="AG645" s="32">
        <f ca="1">IF(ROW(data!B645)&gt;fib+1,MIN(OFFSET(data!B645,0,0,-fib,1)),"")</f>
        <v>4.41</v>
      </c>
      <c r="AH645" s="32">
        <f ca="1">IF(ROW(data!B645)&gt;fib+1,MAX(OFFSET(data!B645,0,0,-fib,1)),"")</f>
        <v>9.94</v>
      </c>
      <c r="AI645" s="32">
        <f t="shared" ca="1" si="216"/>
        <v>5.5299999999999994</v>
      </c>
      <c r="AJ645" s="31">
        <f t="shared" ca="1" si="217"/>
        <v>5.7150800000000004</v>
      </c>
      <c r="AK645" s="31">
        <f t="shared" ca="1" si="218"/>
        <v>6.5224600000000006</v>
      </c>
      <c r="AL645" s="31">
        <f t="shared" ca="1" si="219"/>
        <v>7.1749999999999998</v>
      </c>
      <c r="AM645" s="31">
        <f t="shared" ca="1" si="220"/>
        <v>7.8275399999999991</v>
      </c>
      <c r="AO645" s="32">
        <f t="shared" ca="1" si="227"/>
        <v>0.46126184275676185</v>
      </c>
      <c r="AP645" s="32">
        <f t="shared" ca="1" si="228"/>
        <v>0</v>
      </c>
      <c r="AQ645" s="32">
        <f t="shared" ca="1" si="229"/>
        <v>0.70769138755087635</v>
      </c>
      <c r="AR645" s="32">
        <f t="shared" ca="1" si="230"/>
        <v>0</v>
      </c>
    </row>
    <row r="646" spans="1:44">
      <c r="A646" s="10">
        <v>37841</v>
      </c>
      <c r="B646" s="11">
        <f ca="1">IF(ROW(data!B646)&gt;singleSMA,AVERAGE(OFFSET(data!B646,0,0,-singleSMA,1)),"")</f>
        <v>7.1501000000000019</v>
      </c>
      <c r="C646" s="11" t="str">
        <f ca="1">IF(ROW(data!B644)&gt;singleSMA+2,IF(SIGN(data!B645-indicators!B645)&lt;&gt;SIGN(data!B644-indicators!B644),IF(SIGN(data!B645-indicators!B645)&gt;0,"BUY","SELL"),""),"")</f>
        <v/>
      </c>
      <c r="D646" s="11">
        <f ca="1">IF(ROW(data!B646)&gt;fastSMA,AVERAGE(OFFSET(data!B646,0,0,-fastSMA,1)),"")</f>
        <v>9.525999999999998</v>
      </c>
      <c r="E646" s="11">
        <f ca="1">IF(ROW(data!B646)&gt;slowSMA,AVERAGE(OFFSET(data!B646,0,0,-slowSMA,1)),"")</f>
        <v>7.1501000000000019</v>
      </c>
      <c r="F646" s="11" t="str">
        <f ca="1">IF(ROW(data!B646)&gt;MAX(fastSMA,slowSMA)+2,IF(SIGN(D645-E645)&lt;&gt;SIGN(D644-E644),IF(SIGN(D645-E645)&gt;0,"BUY","SELL"),""),"")</f>
        <v/>
      </c>
      <c r="G646" s="11"/>
      <c r="H646" s="11">
        <f>(data!B646/data!B645)-1</f>
        <v>9.4043887147334804E-3</v>
      </c>
      <c r="I646" s="11">
        <f t="shared" si="210"/>
        <v>9.4043887147334804E-3</v>
      </c>
      <c r="J646" s="11">
        <f t="shared" si="211"/>
        <v>0</v>
      </c>
      <c r="K646" s="11">
        <f ca="1">IF(ROW(data!B646)&gt;rsi+1,100-100/(1+AVERAGE(OFFSET(I646,0,0,-rsi,1))/AVERAGE(OFFSET(J646,0,0,-rsi,1))),"")</f>
        <v>70.939661502883013</v>
      </c>
      <c r="L646" s="11"/>
      <c r="M646" s="11">
        <f t="shared" si="212"/>
        <v>1.0094043887147335</v>
      </c>
      <c r="N646" s="11">
        <f t="shared" ca="1" si="213"/>
        <v>1.109070034443169</v>
      </c>
      <c r="S646" s="13" t="str">
        <f ca="1">pricein</f>
        <v/>
      </c>
      <c r="T646" s="13" t="str">
        <f ca="1">priceout</f>
        <v/>
      </c>
      <c r="U646" s="16" t="str">
        <f t="shared" ca="1" si="214"/>
        <v/>
      </c>
      <c r="V646" s="16" t="str">
        <f t="shared" ca="1" si="221"/>
        <v/>
      </c>
      <c r="W646" s="16" t="str">
        <f t="shared" ca="1" si="222"/>
        <v/>
      </c>
      <c r="X646" s="16">
        <f t="shared" ca="1" si="223"/>
        <v>1.4612618427567619</v>
      </c>
      <c r="Y646" s="16"/>
      <c r="Z646" s="13" t="str">
        <f ca="1">priceincross</f>
        <v/>
      </c>
      <c r="AA646" s="13" t="str">
        <f ca="1">priceoutcross</f>
        <v/>
      </c>
      <c r="AB646" s="13" t="str">
        <f t="shared" ca="1" si="215"/>
        <v/>
      </c>
      <c r="AC646" s="13" t="str">
        <f t="shared" ca="1" si="224"/>
        <v/>
      </c>
      <c r="AD646" s="13" t="str">
        <f t="shared" ca="1" si="225"/>
        <v/>
      </c>
      <c r="AE646" s="13">
        <f t="shared" ca="1" si="226"/>
        <v>1.7076913875508763</v>
      </c>
      <c r="AG646" s="32">
        <f ca="1">IF(ROW(data!B646)&gt;fib+1,MIN(OFFSET(data!B646,0,0,-fib,1)),"")</f>
        <v>4.41</v>
      </c>
      <c r="AH646" s="32">
        <f ca="1">IF(ROW(data!B646)&gt;fib+1,MAX(OFFSET(data!B646,0,0,-fib,1)),"")</f>
        <v>9.94</v>
      </c>
      <c r="AI646" s="32">
        <f t="shared" ca="1" si="216"/>
        <v>5.5299999999999994</v>
      </c>
      <c r="AJ646" s="31">
        <f t="shared" ca="1" si="217"/>
        <v>5.7150800000000004</v>
      </c>
      <c r="AK646" s="31">
        <f t="shared" ca="1" si="218"/>
        <v>6.5224600000000006</v>
      </c>
      <c r="AL646" s="31">
        <f t="shared" ca="1" si="219"/>
        <v>7.1749999999999998</v>
      </c>
      <c r="AM646" s="31">
        <f t="shared" ca="1" si="220"/>
        <v>7.8275399999999991</v>
      </c>
      <c r="AO646" s="32">
        <f t="shared" ca="1" si="227"/>
        <v>0.46126184275676185</v>
      </c>
      <c r="AP646" s="32">
        <f t="shared" ca="1" si="228"/>
        <v>0</v>
      </c>
      <c r="AQ646" s="32">
        <f t="shared" ca="1" si="229"/>
        <v>0.70769138755087635</v>
      </c>
      <c r="AR646" s="32">
        <f t="shared" ca="1" si="230"/>
        <v>0</v>
      </c>
    </row>
    <row r="647" spans="1:44">
      <c r="A647" s="10">
        <v>37844</v>
      </c>
      <c r="B647" s="11">
        <f ca="1">IF(ROW(data!B647)&gt;singleSMA,AVERAGE(OFFSET(data!B647,0,0,-singleSMA,1)),"")</f>
        <v>7.1964000000000024</v>
      </c>
      <c r="C647" s="11" t="str">
        <f ca="1">IF(ROW(data!B645)&gt;singleSMA+2,IF(SIGN(data!B646-indicators!B646)&lt;&gt;SIGN(data!B645-indicators!B645),IF(SIGN(data!B646-indicators!B646)&gt;0,"BUY","SELL"),""),"")</f>
        <v/>
      </c>
      <c r="D647" s="11">
        <f ca="1">IF(ROW(data!B647)&gt;fastSMA,AVERAGE(OFFSET(data!B647,0,0,-fastSMA,1)),"")</f>
        <v>9.551499999999999</v>
      </c>
      <c r="E647" s="11">
        <f ca="1">IF(ROW(data!B647)&gt;slowSMA,AVERAGE(OFFSET(data!B647,0,0,-slowSMA,1)),"")</f>
        <v>7.1964000000000024</v>
      </c>
      <c r="F647" s="11" t="str">
        <f ca="1">IF(ROW(data!B647)&gt;MAX(fastSMA,slowSMA)+2,IF(SIGN(D646-E646)&lt;&gt;SIGN(D645-E645),IF(SIGN(D646-E646)&gt;0,"BUY","SELL"),""),"")</f>
        <v/>
      </c>
      <c r="G647" s="11"/>
      <c r="H647" s="11">
        <f>(data!B647/data!B646)-1</f>
        <v>-1.449275362318847E-2</v>
      </c>
      <c r="I647" s="11">
        <f t="shared" si="210"/>
        <v>0</v>
      </c>
      <c r="J647" s="11">
        <f t="shared" si="211"/>
        <v>1.449275362318847E-2</v>
      </c>
      <c r="K647" s="11">
        <f ca="1">IF(ROW(data!B647)&gt;rsi+1,100-100/(1+AVERAGE(OFFSET(I647,0,0,-rsi,1))/AVERAGE(OFFSET(J647,0,0,-rsi,1))),"")</f>
        <v>62.246815210283444</v>
      </c>
      <c r="L647" s="11"/>
      <c r="M647" s="11">
        <f t="shared" si="212"/>
        <v>0.98550724637681153</v>
      </c>
      <c r="N647" s="11">
        <f t="shared" ca="1" si="213"/>
        <v>1.0566037735849056</v>
      </c>
      <c r="S647" s="13" t="str">
        <f ca="1">pricein</f>
        <v/>
      </c>
      <c r="T647" s="13" t="str">
        <f ca="1">priceout</f>
        <v/>
      </c>
      <c r="U647" s="16" t="str">
        <f t="shared" ca="1" si="214"/>
        <v/>
      </c>
      <c r="V647" s="16" t="str">
        <f t="shared" ca="1" si="221"/>
        <v/>
      </c>
      <c r="W647" s="16" t="str">
        <f t="shared" ca="1" si="222"/>
        <v/>
      </c>
      <c r="X647" s="16">
        <f t="shared" ca="1" si="223"/>
        <v>1.4612618427567619</v>
      </c>
      <c r="Y647" s="16"/>
      <c r="Z647" s="13" t="str">
        <f ca="1">priceincross</f>
        <v/>
      </c>
      <c r="AA647" s="13" t="str">
        <f ca="1">priceoutcross</f>
        <v/>
      </c>
      <c r="AB647" s="13" t="str">
        <f t="shared" ca="1" si="215"/>
        <v/>
      </c>
      <c r="AC647" s="13" t="str">
        <f t="shared" ca="1" si="224"/>
        <v/>
      </c>
      <c r="AD647" s="13" t="str">
        <f t="shared" ca="1" si="225"/>
        <v/>
      </c>
      <c r="AE647" s="13">
        <f t="shared" ca="1" si="226"/>
        <v>1.7076913875508763</v>
      </c>
      <c r="AG647" s="32">
        <f ca="1">IF(ROW(data!B647)&gt;fib+1,MIN(OFFSET(data!B647,0,0,-fib,1)),"")</f>
        <v>4.41</v>
      </c>
      <c r="AH647" s="32">
        <f ca="1">IF(ROW(data!B647)&gt;fib+1,MAX(OFFSET(data!B647,0,0,-fib,1)),"")</f>
        <v>9.94</v>
      </c>
      <c r="AI647" s="32">
        <f t="shared" ca="1" si="216"/>
        <v>5.5299999999999994</v>
      </c>
      <c r="AJ647" s="31">
        <f t="shared" ca="1" si="217"/>
        <v>5.7150800000000004</v>
      </c>
      <c r="AK647" s="31">
        <f t="shared" ca="1" si="218"/>
        <v>6.5224600000000006</v>
      </c>
      <c r="AL647" s="31">
        <f t="shared" ca="1" si="219"/>
        <v>7.1749999999999998</v>
      </c>
      <c r="AM647" s="31">
        <f t="shared" ca="1" si="220"/>
        <v>7.8275399999999991</v>
      </c>
      <c r="AO647" s="32">
        <f t="shared" ca="1" si="227"/>
        <v>0.46126184275676185</v>
      </c>
      <c r="AP647" s="32">
        <f t="shared" ca="1" si="228"/>
        <v>0</v>
      </c>
      <c r="AQ647" s="32">
        <f t="shared" ca="1" si="229"/>
        <v>0.70769138755087635</v>
      </c>
      <c r="AR647" s="32">
        <f t="shared" ca="1" si="230"/>
        <v>0</v>
      </c>
    </row>
    <row r="648" spans="1:44">
      <c r="A648" s="10">
        <v>37845</v>
      </c>
      <c r="B648" s="11">
        <f ca="1">IF(ROW(data!B648)&gt;singleSMA,AVERAGE(OFFSET(data!B648,0,0,-singleSMA,1)),"")</f>
        <v>7.2435000000000009</v>
      </c>
      <c r="C648" s="11" t="str">
        <f ca="1">IF(ROW(data!B646)&gt;singleSMA+2,IF(SIGN(data!B647-indicators!B647)&lt;&gt;SIGN(data!B646-indicators!B646),IF(SIGN(data!B647-indicators!B647)&gt;0,"BUY","SELL"),""),"")</f>
        <v/>
      </c>
      <c r="D648" s="11">
        <f ca="1">IF(ROW(data!B648)&gt;fastSMA,AVERAGE(OFFSET(data!B648,0,0,-fastSMA,1)),"")</f>
        <v>9.57</v>
      </c>
      <c r="E648" s="11">
        <f ca="1">IF(ROW(data!B648)&gt;slowSMA,AVERAGE(OFFSET(data!B648,0,0,-slowSMA,1)),"")</f>
        <v>7.2435000000000009</v>
      </c>
      <c r="F648" s="11" t="str">
        <f ca="1">IF(ROW(data!B648)&gt;MAX(fastSMA,slowSMA)+2,IF(SIGN(D647-E647)&lt;&gt;SIGN(D646-E646),IF(SIGN(D647-E647)&gt;0,"BUY","SELL"),""),"")</f>
        <v/>
      </c>
      <c r="G648" s="11"/>
      <c r="H648" s="11">
        <f>(data!B648/data!B647)-1</f>
        <v>3.1512605042018915E-3</v>
      </c>
      <c r="I648" s="11">
        <f t="shared" si="210"/>
        <v>3.1512605042018915E-3</v>
      </c>
      <c r="J648" s="11">
        <f t="shared" si="211"/>
        <v>0</v>
      </c>
      <c r="K648" s="11">
        <f ca="1">IF(ROW(data!B648)&gt;rsi+1,100-100/(1+AVERAGE(OFFSET(I648,0,0,-rsi,1))/AVERAGE(OFFSET(J648,0,0,-rsi,1))),"")</f>
        <v>59.521236378599234</v>
      </c>
      <c r="L648" s="11"/>
      <c r="M648" s="11">
        <f t="shared" si="212"/>
        <v>1.0031512605042019</v>
      </c>
      <c r="N648" s="11">
        <f t="shared" ca="1" si="213"/>
        <v>1.0403050108932466</v>
      </c>
      <c r="S648" s="13" t="str">
        <f ca="1">pricein</f>
        <v/>
      </c>
      <c r="T648" s="13" t="str">
        <f ca="1">priceout</f>
        <v/>
      </c>
      <c r="U648" s="16" t="str">
        <f t="shared" ca="1" si="214"/>
        <v/>
      </c>
      <c r="V648" s="16" t="str">
        <f t="shared" ca="1" si="221"/>
        <v/>
      </c>
      <c r="W648" s="16" t="str">
        <f t="shared" ca="1" si="222"/>
        <v/>
      </c>
      <c r="X648" s="16">
        <f t="shared" ca="1" si="223"/>
        <v>1.4612618427567619</v>
      </c>
      <c r="Y648" s="16"/>
      <c r="Z648" s="13" t="str">
        <f ca="1">priceincross</f>
        <v/>
      </c>
      <c r="AA648" s="13" t="str">
        <f ca="1">priceoutcross</f>
        <v/>
      </c>
      <c r="AB648" s="13" t="str">
        <f t="shared" ca="1" si="215"/>
        <v/>
      </c>
      <c r="AC648" s="13" t="str">
        <f t="shared" ca="1" si="224"/>
        <v/>
      </c>
      <c r="AD648" s="13" t="str">
        <f t="shared" ca="1" si="225"/>
        <v/>
      </c>
      <c r="AE648" s="13">
        <f t="shared" ca="1" si="226"/>
        <v>1.7076913875508763</v>
      </c>
      <c r="AG648" s="32">
        <f ca="1">IF(ROW(data!B648)&gt;fib+1,MIN(OFFSET(data!B648,0,0,-fib,1)),"")</f>
        <v>4.41</v>
      </c>
      <c r="AH648" s="32">
        <f ca="1">IF(ROW(data!B648)&gt;fib+1,MAX(OFFSET(data!B648,0,0,-fib,1)),"")</f>
        <v>9.94</v>
      </c>
      <c r="AI648" s="32">
        <f t="shared" ca="1" si="216"/>
        <v>5.5299999999999994</v>
      </c>
      <c r="AJ648" s="31">
        <f t="shared" ca="1" si="217"/>
        <v>5.7150800000000004</v>
      </c>
      <c r="AK648" s="31">
        <f t="shared" ca="1" si="218"/>
        <v>6.5224600000000006</v>
      </c>
      <c r="AL648" s="31">
        <f t="shared" ca="1" si="219"/>
        <v>7.1749999999999998</v>
      </c>
      <c r="AM648" s="31">
        <f t="shared" ca="1" si="220"/>
        <v>7.8275399999999991</v>
      </c>
      <c r="AO648" s="32">
        <f t="shared" ca="1" si="227"/>
        <v>0.46126184275676185</v>
      </c>
      <c r="AP648" s="32">
        <f t="shared" ca="1" si="228"/>
        <v>0</v>
      </c>
      <c r="AQ648" s="32">
        <f t="shared" ca="1" si="229"/>
        <v>0.70769138755087635</v>
      </c>
      <c r="AR648" s="32">
        <f t="shared" ca="1" si="230"/>
        <v>0</v>
      </c>
    </row>
    <row r="649" spans="1:44">
      <c r="A649" s="10">
        <v>37846</v>
      </c>
      <c r="B649" s="11">
        <f ca="1">IF(ROW(data!B649)&gt;singleSMA,AVERAGE(OFFSET(data!B649,0,0,-singleSMA,1)),"")</f>
        <v>7.2942000000000018</v>
      </c>
      <c r="C649" s="11" t="str">
        <f ca="1">IF(ROW(data!B647)&gt;singleSMA+2,IF(SIGN(data!B648-indicators!B648)&lt;&gt;SIGN(data!B647-indicators!B647),IF(SIGN(data!B648-indicators!B648)&gt;0,"BUY","SELL"),""),"")</f>
        <v/>
      </c>
      <c r="D649" s="11">
        <f ca="1">IF(ROW(data!B649)&gt;fastSMA,AVERAGE(OFFSET(data!B649,0,0,-fastSMA,1)),"")</f>
        <v>9.6010000000000009</v>
      </c>
      <c r="E649" s="11">
        <f ca="1">IF(ROW(data!B649)&gt;slowSMA,AVERAGE(OFFSET(data!B649,0,0,-slowSMA,1)),"")</f>
        <v>7.2942000000000018</v>
      </c>
      <c r="F649" s="11" t="str">
        <f ca="1">IF(ROW(data!B649)&gt;MAX(fastSMA,slowSMA)+2,IF(SIGN(D648-E648)&lt;&gt;SIGN(D647-E647),IF(SIGN(D648-E648)&gt;0,"BUY","SELL"),""),"")</f>
        <v/>
      </c>
      <c r="G649" s="11"/>
      <c r="H649" s="11">
        <f>(data!B649/data!B648)-1</f>
        <v>1.9895287958115127E-2</v>
      </c>
      <c r="I649" s="11">
        <f t="shared" si="210"/>
        <v>1.9895287958115127E-2</v>
      </c>
      <c r="J649" s="11">
        <f t="shared" si="211"/>
        <v>0</v>
      </c>
      <c r="K649" s="11">
        <f ca="1">IF(ROW(data!B649)&gt;rsi+1,100-100/(1+AVERAGE(OFFSET(I649,0,0,-rsi,1))/AVERAGE(OFFSET(J649,0,0,-rsi,1))),"")</f>
        <v>64.690352989714711</v>
      </c>
      <c r="L649" s="11"/>
      <c r="M649" s="11">
        <f t="shared" si="212"/>
        <v>1.0198952879581151</v>
      </c>
      <c r="N649" s="11">
        <f t="shared" ca="1" si="213"/>
        <v>1.0679824561403508</v>
      </c>
      <c r="S649" s="13" t="str">
        <f ca="1">pricein</f>
        <v/>
      </c>
      <c r="T649" s="13" t="str">
        <f ca="1">priceout</f>
        <v/>
      </c>
      <c r="U649" s="16" t="str">
        <f t="shared" ca="1" si="214"/>
        <v/>
      </c>
      <c r="V649" s="16" t="str">
        <f t="shared" ca="1" si="221"/>
        <v/>
      </c>
      <c r="W649" s="16" t="str">
        <f t="shared" ca="1" si="222"/>
        <v/>
      </c>
      <c r="X649" s="16">
        <f t="shared" ca="1" si="223"/>
        <v>1.4612618427567619</v>
      </c>
      <c r="Y649" s="16"/>
      <c r="Z649" s="13" t="str">
        <f ca="1">priceincross</f>
        <v/>
      </c>
      <c r="AA649" s="13" t="str">
        <f ca="1">priceoutcross</f>
        <v/>
      </c>
      <c r="AB649" s="13" t="str">
        <f t="shared" ca="1" si="215"/>
        <v/>
      </c>
      <c r="AC649" s="13" t="str">
        <f t="shared" ca="1" si="224"/>
        <v/>
      </c>
      <c r="AD649" s="13" t="str">
        <f t="shared" ca="1" si="225"/>
        <v/>
      </c>
      <c r="AE649" s="13">
        <f t="shared" ca="1" si="226"/>
        <v>1.7076913875508763</v>
      </c>
      <c r="AG649" s="32">
        <f ca="1">IF(ROW(data!B649)&gt;fib+1,MIN(OFFSET(data!B649,0,0,-fib,1)),"")</f>
        <v>4.41</v>
      </c>
      <c r="AH649" s="32">
        <f ca="1">IF(ROW(data!B649)&gt;fib+1,MAX(OFFSET(data!B649,0,0,-fib,1)),"")</f>
        <v>9.94</v>
      </c>
      <c r="AI649" s="32">
        <f t="shared" ca="1" si="216"/>
        <v>5.5299999999999994</v>
      </c>
      <c r="AJ649" s="31">
        <f t="shared" ca="1" si="217"/>
        <v>5.7150800000000004</v>
      </c>
      <c r="AK649" s="31">
        <f t="shared" ca="1" si="218"/>
        <v>6.5224600000000006</v>
      </c>
      <c r="AL649" s="31">
        <f t="shared" ca="1" si="219"/>
        <v>7.1749999999999998</v>
      </c>
      <c r="AM649" s="31">
        <f t="shared" ca="1" si="220"/>
        <v>7.8275399999999991</v>
      </c>
      <c r="AO649" s="32">
        <f t="shared" ca="1" si="227"/>
        <v>0.46126184275676185</v>
      </c>
      <c r="AP649" s="32">
        <f t="shared" ca="1" si="228"/>
        <v>0</v>
      </c>
      <c r="AQ649" s="32">
        <f t="shared" ca="1" si="229"/>
        <v>0.70769138755087635</v>
      </c>
      <c r="AR649" s="32">
        <f t="shared" ca="1" si="230"/>
        <v>0</v>
      </c>
    </row>
    <row r="650" spans="1:44">
      <c r="A650" s="10">
        <v>37847</v>
      </c>
      <c r="B650" s="11">
        <f ca="1">IF(ROW(data!B650)&gt;singleSMA,AVERAGE(OFFSET(data!B650,0,0,-singleSMA,1)),"")</f>
        <v>7.3445000000000018</v>
      </c>
      <c r="C650" s="11" t="str">
        <f ca="1">IF(ROW(data!B648)&gt;singleSMA+2,IF(SIGN(data!B649-indicators!B649)&lt;&gt;SIGN(data!B648-indicators!B648),IF(SIGN(data!B649-indicators!B649)&gt;0,"BUY","SELL"),""),"")</f>
        <v/>
      </c>
      <c r="D650" s="11">
        <f ca="1">IF(ROW(data!B650)&gt;fastSMA,AVERAGE(OFFSET(data!B650,0,0,-fastSMA,1)),"")</f>
        <v>9.6395000000000017</v>
      </c>
      <c r="E650" s="11">
        <f ca="1">IF(ROW(data!B650)&gt;slowSMA,AVERAGE(OFFSET(data!B650,0,0,-slowSMA,1)),"")</f>
        <v>7.3445000000000018</v>
      </c>
      <c r="F650" s="11" t="str">
        <f ca="1">IF(ROW(data!B650)&gt;MAX(fastSMA,slowSMA)+2,IF(SIGN(D649-E649)&lt;&gt;SIGN(D648-E648),IF(SIGN(D649-E649)&gt;0,"BUY","SELL"),""),"")</f>
        <v/>
      </c>
      <c r="G650" s="11"/>
      <c r="H650" s="11">
        <f>(data!B650/data!B649)-1</f>
        <v>1.3347022587268942E-2</v>
      </c>
      <c r="I650" s="11">
        <f t="shared" si="210"/>
        <v>1.3347022587268942E-2</v>
      </c>
      <c r="J650" s="11">
        <f t="shared" si="211"/>
        <v>0</v>
      </c>
      <c r="K650" s="11">
        <f ca="1">IF(ROW(data!B650)&gt;rsi+1,100-100/(1+AVERAGE(OFFSET(I650,0,0,-rsi,1))/AVERAGE(OFFSET(J650,0,0,-rsi,1))),"")</f>
        <v>67.221788462736043</v>
      </c>
      <c r="L650" s="11"/>
      <c r="M650" s="11">
        <f t="shared" si="212"/>
        <v>1.0133470225872689</v>
      </c>
      <c r="N650" s="11">
        <f t="shared" ca="1" si="213"/>
        <v>1.084615384615385</v>
      </c>
      <c r="S650" s="13" t="str">
        <f ca="1">pricein</f>
        <v/>
      </c>
      <c r="T650" s="13" t="str">
        <f ca="1">priceout</f>
        <v/>
      </c>
      <c r="U650" s="16" t="str">
        <f t="shared" ca="1" si="214"/>
        <v/>
      </c>
      <c r="V650" s="16" t="str">
        <f t="shared" ca="1" si="221"/>
        <v/>
      </c>
      <c r="W650" s="16" t="str">
        <f t="shared" ca="1" si="222"/>
        <v/>
      </c>
      <c r="X650" s="16">
        <f t="shared" ca="1" si="223"/>
        <v>1.4612618427567619</v>
      </c>
      <c r="Y650" s="16"/>
      <c r="Z650" s="13" t="str">
        <f ca="1">priceincross</f>
        <v/>
      </c>
      <c r="AA650" s="13" t="str">
        <f ca="1">priceoutcross</f>
        <v/>
      </c>
      <c r="AB650" s="13" t="str">
        <f t="shared" ca="1" si="215"/>
        <v/>
      </c>
      <c r="AC650" s="13" t="str">
        <f t="shared" ca="1" si="224"/>
        <v/>
      </c>
      <c r="AD650" s="13" t="str">
        <f t="shared" ca="1" si="225"/>
        <v/>
      </c>
      <c r="AE650" s="13">
        <f t="shared" ca="1" si="226"/>
        <v>1.7076913875508763</v>
      </c>
      <c r="AG650" s="32">
        <f ca="1">IF(ROW(data!B650)&gt;fib+1,MIN(OFFSET(data!B650,0,0,-fib,1)),"")</f>
        <v>4.41</v>
      </c>
      <c r="AH650" s="32">
        <f ca="1">IF(ROW(data!B650)&gt;fib+1,MAX(OFFSET(data!B650,0,0,-fib,1)),"")</f>
        <v>9.94</v>
      </c>
      <c r="AI650" s="32">
        <f t="shared" ca="1" si="216"/>
        <v>5.5299999999999994</v>
      </c>
      <c r="AJ650" s="31">
        <f t="shared" ca="1" si="217"/>
        <v>5.7150800000000004</v>
      </c>
      <c r="AK650" s="31">
        <f t="shared" ca="1" si="218"/>
        <v>6.5224600000000006</v>
      </c>
      <c r="AL650" s="31">
        <f t="shared" ca="1" si="219"/>
        <v>7.1749999999999998</v>
      </c>
      <c r="AM650" s="31">
        <f t="shared" ca="1" si="220"/>
        <v>7.8275399999999991</v>
      </c>
      <c r="AO650" s="32">
        <f t="shared" ca="1" si="227"/>
        <v>0.46126184275676185</v>
      </c>
      <c r="AP650" s="32">
        <f t="shared" ca="1" si="228"/>
        <v>0</v>
      </c>
      <c r="AQ650" s="32">
        <f t="shared" ca="1" si="229"/>
        <v>0.70769138755087635</v>
      </c>
      <c r="AR650" s="32">
        <f t="shared" ca="1" si="230"/>
        <v>0</v>
      </c>
    </row>
    <row r="651" spans="1:44">
      <c r="A651" s="10">
        <v>37851</v>
      </c>
      <c r="B651" s="11">
        <f ca="1">IF(ROW(data!B651)&gt;singleSMA,AVERAGE(OFFSET(data!B651,0,0,-singleSMA,1)),"")</f>
        <v>7.3977000000000013</v>
      </c>
      <c r="C651" s="11" t="str">
        <f ca="1">IF(ROW(data!B649)&gt;singleSMA+2,IF(SIGN(data!B650-indicators!B650)&lt;&gt;SIGN(data!B649-indicators!B649),IF(SIGN(data!B650-indicators!B650)&gt;0,"BUY","SELL"),""),"")</f>
        <v/>
      </c>
      <c r="D651" s="11">
        <f ca="1">IF(ROW(data!B651)&gt;fastSMA,AVERAGE(OFFSET(data!B651,0,0,-fastSMA,1)),"")</f>
        <v>9.6810000000000009</v>
      </c>
      <c r="E651" s="11">
        <f ca="1">IF(ROW(data!B651)&gt;slowSMA,AVERAGE(OFFSET(data!B651,0,0,-slowSMA,1)),"")</f>
        <v>7.3977000000000013</v>
      </c>
      <c r="F651" s="11" t="str">
        <f ca="1">IF(ROW(data!B651)&gt;MAX(fastSMA,slowSMA)+2,IF(SIGN(D650-E650)&lt;&gt;SIGN(D649-E649),IF(SIGN(D650-E650)&gt;0,"BUY","SELL"),""),"")</f>
        <v/>
      </c>
      <c r="G651" s="11"/>
      <c r="H651" s="11">
        <f>(data!B651/data!B650)-1</f>
        <v>2.8368794326241176E-2</v>
      </c>
      <c r="I651" s="11">
        <f t="shared" si="210"/>
        <v>2.8368794326241176E-2</v>
      </c>
      <c r="J651" s="11">
        <f t="shared" si="211"/>
        <v>0</v>
      </c>
      <c r="K651" s="11">
        <f ca="1">IF(ROW(data!B651)&gt;rsi+1,100-100/(1+AVERAGE(OFFSET(I651,0,0,-rsi,1))/AVERAGE(OFFSET(J651,0,0,-rsi,1))),"")</f>
        <v>67.779562078355525</v>
      </c>
      <c r="L651" s="11"/>
      <c r="M651" s="11">
        <f t="shared" si="212"/>
        <v>1.0283687943262412</v>
      </c>
      <c r="N651" s="11">
        <f t="shared" ca="1" si="213"/>
        <v>1.0890557939914169</v>
      </c>
      <c r="S651" s="13" t="str">
        <f ca="1">pricein</f>
        <v/>
      </c>
      <c r="T651" s="13" t="str">
        <f ca="1">priceout</f>
        <v/>
      </c>
      <c r="U651" s="16" t="str">
        <f t="shared" ca="1" si="214"/>
        <v/>
      </c>
      <c r="V651" s="16" t="str">
        <f t="shared" ca="1" si="221"/>
        <v/>
      </c>
      <c r="W651" s="16" t="str">
        <f t="shared" ca="1" si="222"/>
        <v/>
      </c>
      <c r="X651" s="16">
        <f t="shared" ca="1" si="223"/>
        <v>1.4612618427567619</v>
      </c>
      <c r="Y651" s="16"/>
      <c r="Z651" s="13" t="str">
        <f ca="1">priceincross</f>
        <v/>
      </c>
      <c r="AA651" s="13" t="str">
        <f ca="1">priceoutcross</f>
        <v/>
      </c>
      <c r="AB651" s="13" t="str">
        <f t="shared" ca="1" si="215"/>
        <v/>
      </c>
      <c r="AC651" s="13" t="str">
        <f t="shared" ca="1" si="224"/>
        <v/>
      </c>
      <c r="AD651" s="13" t="str">
        <f t="shared" ca="1" si="225"/>
        <v/>
      </c>
      <c r="AE651" s="13">
        <f t="shared" ca="1" si="226"/>
        <v>1.7076913875508763</v>
      </c>
      <c r="AG651" s="32">
        <f ca="1">IF(ROW(data!B651)&gt;fib+1,MIN(OFFSET(data!B651,0,0,-fib,1)),"")</f>
        <v>4.41</v>
      </c>
      <c r="AH651" s="32">
        <f ca="1">IF(ROW(data!B651)&gt;fib+1,MAX(OFFSET(data!B651,0,0,-fib,1)),"")</f>
        <v>10.15</v>
      </c>
      <c r="AI651" s="32">
        <f t="shared" ca="1" si="216"/>
        <v>5.74</v>
      </c>
      <c r="AJ651" s="31">
        <f t="shared" ca="1" si="217"/>
        <v>5.76464</v>
      </c>
      <c r="AK651" s="31">
        <f t="shared" ca="1" si="218"/>
        <v>6.6026800000000003</v>
      </c>
      <c r="AL651" s="31">
        <f t="shared" ca="1" si="219"/>
        <v>7.28</v>
      </c>
      <c r="AM651" s="31">
        <f t="shared" ca="1" si="220"/>
        <v>7.9573200000000002</v>
      </c>
      <c r="AO651" s="32">
        <f t="shared" ca="1" si="227"/>
        <v>0.46126184275676185</v>
      </c>
      <c r="AP651" s="32">
        <f t="shared" ca="1" si="228"/>
        <v>0</v>
      </c>
      <c r="AQ651" s="32">
        <f t="shared" ca="1" si="229"/>
        <v>0.70769138755087635</v>
      </c>
      <c r="AR651" s="32">
        <f t="shared" ca="1" si="230"/>
        <v>0</v>
      </c>
    </row>
    <row r="652" spans="1:44">
      <c r="A652" s="10">
        <v>37852</v>
      </c>
      <c r="B652" s="11">
        <f ca="1">IF(ROW(data!B652)&gt;singleSMA,AVERAGE(OFFSET(data!B652,0,0,-singleSMA,1)),"")</f>
        <v>7.4526000000000012</v>
      </c>
      <c r="C652" s="11" t="str">
        <f ca="1">IF(ROW(data!B650)&gt;singleSMA+2,IF(SIGN(data!B651-indicators!B651)&lt;&gt;SIGN(data!B650-indicators!B650),IF(SIGN(data!B651-indicators!B651)&gt;0,"BUY","SELL"),""),"")</f>
        <v/>
      </c>
      <c r="D652" s="11">
        <f ca="1">IF(ROW(data!B652)&gt;fastSMA,AVERAGE(OFFSET(data!B652,0,0,-fastSMA,1)),"")</f>
        <v>9.7265000000000015</v>
      </c>
      <c r="E652" s="11">
        <f ca="1">IF(ROW(data!B652)&gt;slowSMA,AVERAGE(OFFSET(data!B652,0,0,-slowSMA,1)),"")</f>
        <v>7.4526000000000012</v>
      </c>
      <c r="F652" s="11" t="str">
        <f ca="1">IF(ROW(data!B652)&gt;MAX(fastSMA,slowSMA)+2,IF(SIGN(D651-E651)&lt;&gt;SIGN(D650-E650),IF(SIGN(D651-E651)&gt;0,"BUY","SELL"),""),"")</f>
        <v/>
      </c>
      <c r="G652" s="11"/>
      <c r="H652" s="11">
        <f>(data!B652/data!B651)-1</f>
        <v>1.0837438423645374E-2</v>
      </c>
      <c r="I652" s="11">
        <f t="shared" si="210"/>
        <v>1.0837438423645374E-2</v>
      </c>
      <c r="J652" s="11">
        <f t="shared" si="211"/>
        <v>0</v>
      </c>
      <c r="K652" s="11">
        <f ca="1">IF(ROW(data!B652)&gt;rsi+1,100-100/(1+AVERAGE(OFFSET(I652,0,0,-rsi,1))/AVERAGE(OFFSET(J652,0,0,-rsi,1))),"")</f>
        <v>68.745903204532055</v>
      </c>
      <c r="L652" s="11"/>
      <c r="M652" s="11">
        <f t="shared" si="212"/>
        <v>1.0108374384236454</v>
      </c>
      <c r="N652" s="11">
        <f t="shared" ca="1" si="213"/>
        <v>1.0973262032085564</v>
      </c>
      <c r="S652" s="13" t="str">
        <f ca="1">pricein</f>
        <v/>
      </c>
      <c r="T652" s="13" t="str">
        <f ca="1">priceout</f>
        <v/>
      </c>
      <c r="U652" s="16" t="str">
        <f t="shared" ca="1" si="214"/>
        <v/>
      </c>
      <c r="V652" s="16" t="str">
        <f t="shared" ca="1" si="221"/>
        <v/>
      </c>
      <c r="W652" s="16" t="str">
        <f t="shared" ca="1" si="222"/>
        <v/>
      </c>
      <c r="X652" s="16">
        <f t="shared" ca="1" si="223"/>
        <v>1.4612618427567619</v>
      </c>
      <c r="Y652" s="16"/>
      <c r="Z652" s="13" t="str">
        <f ca="1">priceincross</f>
        <v/>
      </c>
      <c r="AA652" s="13" t="str">
        <f ca="1">priceoutcross</f>
        <v/>
      </c>
      <c r="AB652" s="13" t="str">
        <f t="shared" ca="1" si="215"/>
        <v/>
      </c>
      <c r="AC652" s="13" t="str">
        <f t="shared" ca="1" si="224"/>
        <v/>
      </c>
      <c r="AD652" s="13" t="str">
        <f t="shared" ca="1" si="225"/>
        <v/>
      </c>
      <c r="AE652" s="13">
        <f t="shared" ca="1" si="226"/>
        <v>1.7076913875508763</v>
      </c>
      <c r="AG652" s="32">
        <f ca="1">IF(ROW(data!B652)&gt;fib+1,MIN(OFFSET(data!B652,0,0,-fib,1)),"")</f>
        <v>4.41</v>
      </c>
      <c r="AH652" s="32">
        <f ca="1">IF(ROW(data!B652)&gt;fib+1,MAX(OFFSET(data!B652,0,0,-fib,1)),"")</f>
        <v>10.26</v>
      </c>
      <c r="AI652" s="32">
        <f t="shared" ca="1" si="216"/>
        <v>5.85</v>
      </c>
      <c r="AJ652" s="31">
        <f t="shared" ca="1" si="217"/>
        <v>5.7905999999999995</v>
      </c>
      <c r="AK652" s="31">
        <f t="shared" ca="1" si="218"/>
        <v>6.6447000000000003</v>
      </c>
      <c r="AL652" s="31">
        <f t="shared" ca="1" si="219"/>
        <v>7.335</v>
      </c>
      <c r="AM652" s="31">
        <f t="shared" ca="1" si="220"/>
        <v>8.0252999999999997</v>
      </c>
      <c r="AO652" s="32">
        <f t="shared" ca="1" si="227"/>
        <v>0.46126184275676185</v>
      </c>
      <c r="AP652" s="32">
        <f t="shared" ca="1" si="228"/>
        <v>0</v>
      </c>
      <c r="AQ652" s="32">
        <f t="shared" ca="1" si="229"/>
        <v>0.70769138755087635</v>
      </c>
      <c r="AR652" s="32">
        <f t="shared" ca="1" si="230"/>
        <v>0</v>
      </c>
    </row>
    <row r="653" spans="1:44">
      <c r="A653" s="10">
        <v>37853</v>
      </c>
      <c r="B653" s="11">
        <f ca="1">IF(ROW(data!B653)&gt;singleSMA,AVERAGE(OFFSET(data!B653,0,0,-singleSMA,1)),"")</f>
        <v>7.5072000000000001</v>
      </c>
      <c r="C653" s="11" t="str">
        <f ca="1">IF(ROW(data!B651)&gt;singleSMA+2,IF(SIGN(data!B652-indicators!B652)&lt;&gt;SIGN(data!B651-indicators!B651),IF(SIGN(data!B652-indicators!B652)&gt;0,"BUY","SELL"),""),"")</f>
        <v/>
      </c>
      <c r="D653" s="11">
        <f ca="1">IF(ROW(data!B653)&gt;fastSMA,AVERAGE(OFFSET(data!B653,0,0,-fastSMA,1)),"")</f>
        <v>9.7635000000000023</v>
      </c>
      <c r="E653" s="11">
        <f ca="1">IF(ROW(data!B653)&gt;slowSMA,AVERAGE(OFFSET(data!B653,0,0,-slowSMA,1)),"")</f>
        <v>7.5072000000000001</v>
      </c>
      <c r="F653" s="11" t="str">
        <f ca="1">IF(ROW(data!B653)&gt;MAX(fastSMA,slowSMA)+2,IF(SIGN(D652-E652)&lt;&gt;SIGN(D651-E651),IF(SIGN(D652-E652)&gt;0,"BUY","SELL"),""),"")</f>
        <v/>
      </c>
      <c r="G653" s="11"/>
      <c r="H653" s="11">
        <f>(data!B653/data!B652)-1</f>
        <v>1.0721247563352687E-2</v>
      </c>
      <c r="I653" s="11">
        <f t="shared" si="210"/>
        <v>1.0721247563352687E-2</v>
      </c>
      <c r="J653" s="11">
        <f t="shared" si="211"/>
        <v>0</v>
      </c>
      <c r="K653" s="11">
        <f ca="1">IF(ROW(data!B653)&gt;rsi+1,100-100/(1+AVERAGE(OFFSET(I653,0,0,-rsi,1))/AVERAGE(OFFSET(J653,0,0,-rsi,1))),"")</f>
        <v>66.186815785030376</v>
      </c>
      <c r="L653" s="11"/>
      <c r="M653" s="11">
        <f t="shared" si="212"/>
        <v>1.0107212475633527</v>
      </c>
      <c r="N653" s="11">
        <f t="shared" ca="1" si="213"/>
        <v>1.076843198338526</v>
      </c>
      <c r="S653" s="13" t="str">
        <f ca="1">pricein</f>
        <v/>
      </c>
      <c r="T653" s="13" t="str">
        <f ca="1">priceout</f>
        <v/>
      </c>
      <c r="U653" s="16" t="str">
        <f t="shared" ca="1" si="214"/>
        <v/>
      </c>
      <c r="V653" s="16" t="str">
        <f t="shared" ca="1" si="221"/>
        <v/>
      </c>
      <c r="W653" s="16" t="str">
        <f t="shared" ca="1" si="222"/>
        <v/>
      </c>
      <c r="X653" s="16">
        <f t="shared" ca="1" si="223"/>
        <v>1.4612618427567619</v>
      </c>
      <c r="Y653" s="16"/>
      <c r="Z653" s="13" t="str">
        <f ca="1">priceincross</f>
        <v/>
      </c>
      <c r="AA653" s="13" t="str">
        <f ca="1">priceoutcross</f>
        <v/>
      </c>
      <c r="AB653" s="13" t="str">
        <f t="shared" ca="1" si="215"/>
        <v/>
      </c>
      <c r="AC653" s="13" t="str">
        <f t="shared" ca="1" si="224"/>
        <v/>
      </c>
      <c r="AD653" s="13" t="str">
        <f t="shared" ca="1" si="225"/>
        <v/>
      </c>
      <c r="AE653" s="13">
        <f t="shared" ca="1" si="226"/>
        <v>1.7076913875508763</v>
      </c>
      <c r="AG653" s="32">
        <f ca="1">IF(ROW(data!B653)&gt;fib+1,MIN(OFFSET(data!B653,0,0,-fib,1)),"")</f>
        <v>4.41</v>
      </c>
      <c r="AH653" s="32">
        <f ca="1">IF(ROW(data!B653)&gt;fib+1,MAX(OFFSET(data!B653,0,0,-fib,1)),"")</f>
        <v>10.37</v>
      </c>
      <c r="AI653" s="32">
        <f t="shared" ca="1" si="216"/>
        <v>5.9599999999999991</v>
      </c>
      <c r="AJ653" s="31">
        <f t="shared" ca="1" si="217"/>
        <v>5.81656</v>
      </c>
      <c r="AK653" s="31">
        <f t="shared" ca="1" si="218"/>
        <v>6.6867199999999993</v>
      </c>
      <c r="AL653" s="31">
        <f t="shared" ca="1" si="219"/>
        <v>7.39</v>
      </c>
      <c r="AM653" s="31">
        <f t="shared" ca="1" si="220"/>
        <v>8.09328</v>
      </c>
      <c r="AO653" s="32">
        <f t="shared" ca="1" si="227"/>
        <v>0.46126184275676185</v>
      </c>
      <c r="AP653" s="32">
        <f t="shared" ca="1" si="228"/>
        <v>0</v>
      </c>
      <c r="AQ653" s="32">
        <f t="shared" ca="1" si="229"/>
        <v>0.70769138755087635</v>
      </c>
      <c r="AR653" s="32">
        <f t="shared" ca="1" si="230"/>
        <v>0</v>
      </c>
    </row>
    <row r="654" spans="1:44">
      <c r="A654" s="10">
        <v>37854</v>
      </c>
      <c r="B654" s="11">
        <f ca="1">IF(ROW(data!B654)&gt;singleSMA,AVERAGE(OFFSET(data!B654,0,0,-singleSMA,1)),"")</f>
        <v>7.5682000000000009</v>
      </c>
      <c r="C654" s="11" t="str">
        <f ca="1">IF(ROW(data!B652)&gt;singleSMA+2,IF(SIGN(data!B653-indicators!B653)&lt;&gt;SIGN(data!B652-indicators!B652),IF(SIGN(data!B653-indicators!B653)&gt;0,"BUY","SELL"),""),"")</f>
        <v/>
      </c>
      <c r="D654" s="11">
        <f ca="1">IF(ROW(data!B654)&gt;fastSMA,AVERAGE(OFFSET(data!B654,0,0,-fastSMA,1)),"")</f>
        <v>9.8310000000000013</v>
      </c>
      <c r="E654" s="11">
        <f ca="1">IF(ROW(data!B654)&gt;slowSMA,AVERAGE(OFFSET(data!B654,0,0,-slowSMA,1)),"")</f>
        <v>7.5682000000000009</v>
      </c>
      <c r="F654" s="11" t="str">
        <f ca="1">IF(ROW(data!B654)&gt;MAX(fastSMA,slowSMA)+2,IF(SIGN(D653-E653)&lt;&gt;SIGN(D652-E652),IF(SIGN(D653-E653)&gt;0,"BUY","SELL"),""),"")</f>
        <v/>
      </c>
      <c r="G654" s="11"/>
      <c r="H654" s="11">
        <f>(data!B654/data!B653)-1</f>
        <v>5.4001928640308616E-2</v>
      </c>
      <c r="I654" s="11">
        <f t="shared" si="210"/>
        <v>5.4001928640308616E-2</v>
      </c>
      <c r="J654" s="11">
        <f t="shared" si="211"/>
        <v>0</v>
      </c>
      <c r="K654" s="11">
        <f ca="1">IF(ROW(data!B654)&gt;rsi+1,100-100/(1+AVERAGE(OFFSET(I654,0,0,-rsi,1))/AVERAGE(OFFSET(J654,0,0,-rsi,1))),"")</f>
        <v>73.83690850047175</v>
      </c>
      <c r="L654" s="11"/>
      <c r="M654" s="11">
        <f t="shared" si="212"/>
        <v>1.0540019286403086</v>
      </c>
      <c r="N654" s="11">
        <f t="shared" ca="1" si="213"/>
        <v>1.1409185803757829</v>
      </c>
      <c r="S654" s="13" t="str">
        <f ca="1">pricein</f>
        <v/>
      </c>
      <c r="T654" s="13" t="str">
        <f ca="1">priceout</f>
        <v/>
      </c>
      <c r="U654" s="16" t="str">
        <f t="shared" ca="1" si="214"/>
        <v/>
      </c>
      <c r="V654" s="16" t="str">
        <f t="shared" ca="1" si="221"/>
        <v/>
      </c>
      <c r="W654" s="16" t="str">
        <f t="shared" ca="1" si="222"/>
        <v/>
      </c>
      <c r="X654" s="16">
        <f t="shared" ca="1" si="223"/>
        <v>1.4612618427567619</v>
      </c>
      <c r="Y654" s="16"/>
      <c r="Z654" s="13" t="str">
        <f ca="1">priceincross</f>
        <v/>
      </c>
      <c r="AA654" s="13" t="str">
        <f ca="1">priceoutcross</f>
        <v/>
      </c>
      <c r="AB654" s="13" t="str">
        <f t="shared" ca="1" si="215"/>
        <v/>
      </c>
      <c r="AC654" s="13" t="str">
        <f t="shared" ca="1" si="224"/>
        <v/>
      </c>
      <c r="AD654" s="13" t="str">
        <f t="shared" ca="1" si="225"/>
        <v/>
      </c>
      <c r="AE654" s="13">
        <f t="shared" ca="1" si="226"/>
        <v>1.7076913875508763</v>
      </c>
      <c r="AG654" s="32">
        <f ca="1">IF(ROW(data!B654)&gt;fib+1,MIN(OFFSET(data!B654,0,0,-fib,1)),"")</f>
        <v>4.41</v>
      </c>
      <c r="AH654" s="32">
        <f ca="1">IF(ROW(data!B654)&gt;fib+1,MAX(OFFSET(data!B654,0,0,-fib,1)),"")</f>
        <v>10.93</v>
      </c>
      <c r="AI654" s="32">
        <f t="shared" ca="1" si="216"/>
        <v>6.52</v>
      </c>
      <c r="AJ654" s="31">
        <f t="shared" ca="1" si="217"/>
        <v>5.9487199999999998</v>
      </c>
      <c r="AK654" s="31">
        <f t="shared" ca="1" si="218"/>
        <v>6.9006400000000001</v>
      </c>
      <c r="AL654" s="31">
        <f t="shared" ca="1" si="219"/>
        <v>7.67</v>
      </c>
      <c r="AM654" s="31">
        <f t="shared" ca="1" si="220"/>
        <v>8.4393600000000006</v>
      </c>
      <c r="AO654" s="32">
        <f t="shared" ca="1" si="227"/>
        <v>0.46126184275676185</v>
      </c>
      <c r="AP654" s="32">
        <f t="shared" ca="1" si="228"/>
        <v>0</v>
      </c>
      <c r="AQ654" s="32">
        <f t="shared" ca="1" si="229"/>
        <v>0.70769138755087635</v>
      </c>
      <c r="AR654" s="32">
        <f t="shared" ca="1" si="230"/>
        <v>0</v>
      </c>
    </row>
    <row r="655" spans="1:44">
      <c r="A655" s="10">
        <v>37855</v>
      </c>
      <c r="B655" s="11">
        <f ca="1">IF(ROW(data!B655)&gt;singleSMA,AVERAGE(OFFSET(data!B655,0,0,-singleSMA,1)),"")</f>
        <v>7.6321000000000012</v>
      </c>
      <c r="C655" s="11" t="str">
        <f ca="1">IF(ROW(data!B653)&gt;singleSMA+2,IF(SIGN(data!B654-indicators!B654)&lt;&gt;SIGN(data!B653-indicators!B653),IF(SIGN(data!B654-indicators!B654)&gt;0,"BUY","SELL"),""),"")</f>
        <v/>
      </c>
      <c r="D655" s="11">
        <f ca="1">IF(ROW(data!B655)&gt;fastSMA,AVERAGE(OFFSET(data!B655,0,0,-fastSMA,1)),"")</f>
        <v>9.9090000000000007</v>
      </c>
      <c r="E655" s="11">
        <f ca="1">IF(ROW(data!B655)&gt;slowSMA,AVERAGE(OFFSET(data!B655,0,0,-slowSMA,1)),"")</f>
        <v>7.6321000000000012</v>
      </c>
      <c r="F655" s="11" t="str">
        <f ca="1">IF(ROW(data!B655)&gt;MAX(fastSMA,slowSMA)+2,IF(SIGN(D654-E654)&lt;&gt;SIGN(D653-E653),IF(SIGN(D654-E654)&gt;0,"BUY","SELL"),""),"")</f>
        <v/>
      </c>
      <c r="G655" s="11"/>
      <c r="H655" s="11">
        <f>(data!B655/data!B654)-1</f>
        <v>2.3787740164684434E-2</v>
      </c>
      <c r="I655" s="11">
        <f t="shared" si="210"/>
        <v>2.3787740164684434E-2</v>
      </c>
      <c r="J655" s="11">
        <f t="shared" si="211"/>
        <v>0</v>
      </c>
      <c r="K655" s="11">
        <f ca="1">IF(ROW(data!B655)&gt;rsi+1,100-100/(1+AVERAGE(OFFSET(I655,0,0,-rsi,1))/AVERAGE(OFFSET(J655,0,0,-rsi,1))),"")</f>
        <v>75.444612762583276</v>
      </c>
      <c r="L655" s="11"/>
      <c r="M655" s="11">
        <f t="shared" si="212"/>
        <v>1.0237877401646844</v>
      </c>
      <c r="N655" s="11">
        <f t="shared" ca="1" si="213"/>
        <v>1.1619937694704057</v>
      </c>
      <c r="S655" s="13" t="str">
        <f ca="1">pricein</f>
        <v/>
      </c>
      <c r="T655" s="13" t="str">
        <f ca="1">priceout</f>
        <v/>
      </c>
      <c r="U655" s="16" t="str">
        <f t="shared" ca="1" si="214"/>
        <v/>
      </c>
      <c r="V655" s="16" t="str">
        <f t="shared" ca="1" si="221"/>
        <v/>
      </c>
      <c r="W655" s="16" t="str">
        <f t="shared" ca="1" si="222"/>
        <v/>
      </c>
      <c r="X655" s="16">
        <f t="shared" ca="1" si="223"/>
        <v>1.4612618427567619</v>
      </c>
      <c r="Y655" s="16"/>
      <c r="Z655" s="13" t="str">
        <f ca="1">priceincross</f>
        <v/>
      </c>
      <c r="AA655" s="13" t="str">
        <f ca="1">priceoutcross</f>
        <v/>
      </c>
      <c r="AB655" s="13" t="str">
        <f t="shared" ca="1" si="215"/>
        <v/>
      </c>
      <c r="AC655" s="13" t="str">
        <f t="shared" ca="1" si="224"/>
        <v/>
      </c>
      <c r="AD655" s="13" t="str">
        <f t="shared" ca="1" si="225"/>
        <v/>
      </c>
      <c r="AE655" s="13">
        <f t="shared" ca="1" si="226"/>
        <v>1.7076913875508763</v>
      </c>
      <c r="AG655" s="32">
        <f ca="1">IF(ROW(data!B655)&gt;fib+1,MIN(OFFSET(data!B655,0,0,-fib,1)),"")</f>
        <v>4.41</v>
      </c>
      <c r="AH655" s="32">
        <f ca="1">IF(ROW(data!B655)&gt;fib+1,MAX(OFFSET(data!B655,0,0,-fib,1)),"")</f>
        <v>11.19</v>
      </c>
      <c r="AI655" s="32">
        <f t="shared" ca="1" si="216"/>
        <v>6.7799999999999994</v>
      </c>
      <c r="AJ655" s="31">
        <f t="shared" ca="1" si="217"/>
        <v>6.0100800000000003</v>
      </c>
      <c r="AK655" s="31">
        <f t="shared" ca="1" si="218"/>
        <v>6.9999599999999997</v>
      </c>
      <c r="AL655" s="31">
        <f t="shared" ca="1" si="219"/>
        <v>7.8</v>
      </c>
      <c r="AM655" s="31">
        <f t="shared" ca="1" si="220"/>
        <v>8.6000399999999999</v>
      </c>
      <c r="AO655" s="32">
        <f t="shared" ca="1" si="227"/>
        <v>0.46126184275676185</v>
      </c>
      <c r="AP655" s="32">
        <f t="shared" ca="1" si="228"/>
        <v>0</v>
      </c>
      <c r="AQ655" s="32">
        <f t="shared" ca="1" si="229"/>
        <v>0.70769138755087635</v>
      </c>
      <c r="AR655" s="32">
        <f t="shared" ca="1" si="230"/>
        <v>0</v>
      </c>
    </row>
    <row r="656" spans="1:44">
      <c r="A656" s="10">
        <v>37858</v>
      </c>
      <c r="B656" s="11">
        <f ca="1">IF(ROW(data!B656)&gt;singleSMA,AVERAGE(OFFSET(data!B656,0,0,-singleSMA,1)),"")</f>
        <v>7.6986000000000017</v>
      </c>
      <c r="C656" s="11" t="str">
        <f ca="1">IF(ROW(data!B654)&gt;singleSMA+2,IF(SIGN(data!B655-indicators!B655)&lt;&gt;SIGN(data!B654-indicators!B654),IF(SIGN(data!B655-indicators!B655)&gt;0,"BUY","SELL"),""),"")</f>
        <v/>
      </c>
      <c r="D656" s="11">
        <f ca="1">IF(ROW(data!B656)&gt;fastSMA,AVERAGE(OFFSET(data!B656,0,0,-fastSMA,1)),"")</f>
        <v>10.004499999999998</v>
      </c>
      <c r="E656" s="11">
        <f ca="1">IF(ROW(data!B656)&gt;slowSMA,AVERAGE(OFFSET(data!B656,0,0,-slowSMA,1)),"")</f>
        <v>7.6986000000000017</v>
      </c>
      <c r="F656" s="11" t="str">
        <f ca="1">IF(ROW(data!B656)&gt;MAX(fastSMA,slowSMA)+2,IF(SIGN(D655-E655)&lt;&gt;SIGN(D654-E654),IF(SIGN(D655-E655)&gt;0,"BUY","SELL"),""),"")</f>
        <v/>
      </c>
      <c r="G656" s="11"/>
      <c r="H656" s="11">
        <f>(data!B656/data!B655)-1</f>
        <v>1.9660411081322771E-2</v>
      </c>
      <c r="I656" s="11">
        <f t="shared" si="210"/>
        <v>1.9660411081322771E-2</v>
      </c>
      <c r="J656" s="11">
        <f t="shared" si="211"/>
        <v>0</v>
      </c>
      <c r="K656" s="11">
        <f ca="1">IF(ROW(data!B656)&gt;rsi+1,100-100/(1+AVERAGE(OFFSET(I656,0,0,-rsi,1))/AVERAGE(OFFSET(J656,0,0,-rsi,1))),"")</f>
        <v>80.313410986785271</v>
      </c>
      <c r="L656" s="11"/>
      <c r="M656" s="11">
        <f t="shared" si="212"/>
        <v>1.0196604110813228</v>
      </c>
      <c r="N656" s="11">
        <f t="shared" ca="1" si="213"/>
        <v>1.2010526315789478</v>
      </c>
      <c r="S656" s="13" t="str">
        <f ca="1">pricein</f>
        <v/>
      </c>
      <c r="T656" s="13" t="str">
        <f ca="1">priceout</f>
        <v/>
      </c>
      <c r="U656" s="16" t="str">
        <f t="shared" ca="1" si="214"/>
        <v/>
      </c>
      <c r="V656" s="16" t="str">
        <f t="shared" ca="1" si="221"/>
        <v/>
      </c>
      <c r="W656" s="16" t="str">
        <f t="shared" ca="1" si="222"/>
        <v/>
      </c>
      <c r="X656" s="16">
        <f t="shared" ca="1" si="223"/>
        <v>1.4612618427567619</v>
      </c>
      <c r="Y656" s="16"/>
      <c r="Z656" s="13" t="str">
        <f ca="1">priceincross</f>
        <v/>
      </c>
      <c r="AA656" s="13" t="str">
        <f ca="1">priceoutcross</f>
        <v/>
      </c>
      <c r="AB656" s="13" t="str">
        <f t="shared" ca="1" si="215"/>
        <v/>
      </c>
      <c r="AC656" s="13" t="str">
        <f t="shared" ca="1" si="224"/>
        <v/>
      </c>
      <c r="AD656" s="13" t="str">
        <f t="shared" ca="1" si="225"/>
        <v/>
      </c>
      <c r="AE656" s="13">
        <f t="shared" ca="1" si="226"/>
        <v>1.7076913875508763</v>
      </c>
      <c r="AG656" s="32">
        <f ca="1">IF(ROW(data!B656)&gt;fib+1,MIN(OFFSET(data!B656,0,0,-fib,1)),"")</f>
        <v>4.41</v>
      </c>
      <c r="AH656" s="32">
        <f ca="1">IF(ROW(data!B656)&gt;fib+1,MAX(OFFSET(data!B656,0,0,-fib,1)),"")</f>
        <v>11.41</v>
      </c>
      <c r="AI656" s="32">
        <f t="shared" ca="1" si="216"/>
        <v>7</v>
      </c>
      <c r="AJ656" s="31">
        <f t="shared" ca="1" si="217"/>
        <v>6.0620000000000003</v>
      </c>
      <c r="AK656" s="31">
        <f t="shared" ca="1" si="218"/>
        <v>7.0839999999999996</v>
      </c>
      <c r="AL656" s="31">
        <f t="shared" ca="1" si="219"/>
        <v>7.91</v>
      </c>
      <c r="AM656" s="31">
        <f t="shared" ca="1" si="220"/>
        <v>8.7360000000000007</v>
      </c>
      <c r="AO656" s="32">
        <f t="shared" ca="1" si="227"/>
        <v>0.46126184275676185</v>
      </c>
      <c r="AP656" s="32">
        <f t="shared" ca="1" si="228"/>
        <v>0</v>
      </c>
      <c r="AQ656" s="32">
        <f t="shared" ca="1" si="229"/>
        <v>0.70769138755087635</v>
      </c>
      <c r="AR656" s="32">
        <f t="shared" ca="1" si="230"/>
        <v>0</v>
      </c>
    </row>
    <row r="657" spans="1:44">
      <c r="A657" s="10">
        <v>37859</v>
      </c>
      <c r="B657" s="11">
        <f ca="1">IF(ROW(data!B657)&gt;singleSMA,AVERAGE(OFFSET(data!B657,0,0,-singleSMA,1)),"")</f>
        <v>7.7619000000000007</v>
      </c>
      <c r="C657" s="11" t="str">
        <f ca="1">IF(ROW(data!B655)&gt;singleSMA+2,IF(SIGN(data!B656-indicators!B656)&lt;&gt;SIGN(data!B655-indicators!B655),IF(SIGN(data!B656-indicators!B656)&gt;0,"BUY","SELL"),""),"")</f>
        <v/>
      </c>
      <c r="D657" s="11">
        <f ca="1">IF(ROW(data!B657)&gt;fastSMA,AVERAGE(OFFSET(data!B657,0,0,-fastSMA,1)),"")</f>
        <v>10.081999999999999</v>
      </c>
      <c r="E657" s="11">
        <f ca="1">IF(ROW(data!B657)&gt;slowSMA,AVERAGE(OFFSET(data!B657,0,0,-slowSMA,1)),"")</f>
        <v>7.7619000000000007</v>
      </c>
      <c r="F657" s="11" t="str">
        <f ca="1">IF(ROW(data!B657)&gt;MAX(fastSMA,slowSMA)+2,IF(SIGN(D656-E656)&lt;&gt;SIGN(D655-E655),IF(SIGN(D656-E656)&gt;0,"BUY","SELL"),""),"")</f>
        <v/>
      </c>
      <c r="G657" s="11"/>
      <c r="H657" s="11">
        <f>(data!B657/data!B656)-1</f>
        <v>-3.8562664329535479E-2</v>
      </c>
      <c r="I657" s="11">
        <f t="shared" si="210"/>
        <v>0</v>
      </c>
      <c r="J657" s="11">
        <f t="shared" si="211"/>
        <v>3.8562664329535479E-2</v>
      </c>
      <c r="K657" s="11">
        <f ca="1">IF(ROW(data!B657)&gt;rsi+1,100-100/(1+AVERAGE(OFFSET(I657,0,0,-rsi,1))/AVERAGE(OFFSET(J657,0,0,-rsi,1))),"")</f>
        <v>73.16148644793833</v>
      </c>
      <c r="L657" s="11"/>
      <c r="M657" s="11">
        <f t="shared" si="212"/>
        <v>0.96143733567046452</v>
      </c>
      <c r="N657" s="11">
        <f t="shared" ca="1" si="213"/>
        <v>1.164543524416136</v>
      </c>
      <c r="S657" s="13" t="str">
        <f ca="1">pricein</f>
        <v/>
      </c>
      <c r="T657" s="13" t="str">
        <f ca="1">priceout</f>
        <v/>
      </c>
      <c r="U657" s="16" t="str">
        <f t="shared" ca="1" si="214"/>
        <v/>
      </c>
      <c r="V657" s="16" t="str">
        <f t="shared" ca="1" si="221"/>
        <v/>
      </c>
      <c r="W657" s="16" t="str">
        <f t="shared" ca="1" si="222"/>
        <v/>
      </c>
      <c r="X657" s="16">
        <f t="shared" ca="1" si="223"/>
        <v>1.4612618427567619</v>
      </c>
      <c r="Y657" s="16"/>
      <c r="Z657" s="13" t="str">
        <f ca="1">priceincross</f>
        <v/>
      </c>
      <c r="AA657" s="13" t="str">
        <f ca="1">priceoutcross</f>
        <v/>
      </c>
      <c r="AB657" s="13" t="str">
        <f t="shared" ca="1" si="215"/>
        <v/>
      </c>
      <c r="AC657" s="13" t="str">
        <f t="shared" ca="1" si="224"/>
        <v/>
      </c>
      <c r="AD657" s="13" t="str">
        <f t="shared" ca="1" si="225"/>
        <v/>
      </c>
      <c r="AE657" s="13">
        <f t="shared" ca="1" si="226"/>
        <v>1.7076913875508763</v>
      </c>
      <c r="AG657" s="32">
        <f ca="1">IF(ROW(data!B657)&gt;fib+1,MIN(OFFSET(data!B657,0,0,-fib,1)),"")</f>
        <v>4.41</v>
      </c>
      <c r="AH657" s="32">
        <f ca="1">IF(ROW(data!B657)&gt;fib+1,MAX(OFFSET(data!B657,0,0,-fib,1)),"")</f>
        <v>11.41</v>
      </c>
      <c r="AI657" s="32">
        <f t="shared" ca="1" si="216"/>
        <v>7</v>
      </c>
      <c r="AJ657" s="31">
        <f t="shared" ca="1" si="217"/>
        <v>6.0620000000000003</v>
      </c>
      <c r="AK657" s="31">
        <f t="shared" ca="1" si="218"/>
        <v>7.0839999999999996</v>
      </c>
      <c r="AL657" s="31">
        <f t="shared" ca="1" si="219"/>
        <v>7.91</v>
      </c>
      <c r="AM657" s="31">
        <f t="shared" ca="1" si="220"/>
        <v>8.7360000000000007</v>
      </c>
      <c r="AO657" s="32">
        <f t="shared" ca="1" si="227"/>
        <v>0.46126184275676185</v>
      </c>
      <c r="AP657" s="32">
        <f t="shared" ca="1" si="228"/>
        <v>0</v>
      </c>
      <c r="AQ657" s="32">
        <f t="shared" ca="1" si="229"/>
        <v>0.70769138755087635</v>
      </c>
      <c r="AR657" s="32">
        <f t="shared" ca="1" si="230"/>
        <v>0</v>
      </c>
    </row>
    <row r="658" spans="1:44">
      <c r="A658" s="10">
        <v>37860</v>
      </c>
      <c r="B658" s="11">
        <f ca="1">IF(ROW(data!B658)&gt;singleSMA,AVERAGE(OFFSET(data!B658,0,0,-singleSMA,1)),"")</f>
        <v>7.8274000000000008</v>
      </c>
      <c r="C658" s="11" t="str">
        <f ca="1">IF(ROW(data!B656)&gt;singleSMA+2,IF(SIGN(data!B657-indicators!B657)&lt;&gt;SIGN(data!B656-indicators!B656),IF(SIGN(data!B657-indicators!B657)&gt;0,"BUY","SELL"),""),"")</f>
        <v/>
      </c>
      <c r="D658" s="11">
        <f ca="1">IF(ROW(data!B658)&gt;fastSMA,AVERAGE(OFFSET(data!B658,0,0,-fastSMA,1)),"")</f>
        <v>10.147499999999999</v>
      </c>
      <c r="E658" s="11">
        <f ca="1">IF(ROW(data!B658)&gt;slowSMA,AVERAGE(OFFSET(data!B658,0,0,-slowSMA,1)),"")</f>
        <v>7.8274000000000008</v>
      </c>
      <c r="F658" s="11" t="str">
        <f ca="1">IF(ROW(data!B658)&gt;MAX(fastSMA,slowSMA)+2,IF(SIGN(D657-E657)&lt;&gt;SIGN(D656-E656),IF(SIGN(D657-E657)&gt;0,"BUY","SELL"),""),"")</f>
        <v/>
      </c>
      <c r="G658" s="11"/>
      <c r="H658" s="11">
        <f>(data!B658/data!B657)-1</f>
        <v>9.1157702825883646E-4</v>
      </c>
      <c r="I658" s="11">
        <f t="shared" si="210"/>
        <v>9.1157702825883646E-4</v>
      </c>
      <c r="J658" s="11">
        <f t="shared" si="211"/>
        <v>0</v>
      </c>
      <c r="K658" s="11">
        <f ca="1">IF(ROW(data!B658)&gt;rsi+1,100-100/(1+AVERAGE(OFFSET(I658,0,0,-rsi,1))/AVERAGE(OFFSET(J658,0,0,-rsi,1))),"")</f>
        <v>70.962967228950006</v>
      </c>
      <c r="L658" s="11"/>
      <c r="M658" s="11">
        <f t="shared" si="212"/>
        <v>1.0009115770282588</v>
      </c>
      <c r="N658" s="11">
        <f t="shared" ca="1" si="213"/>
        <v>1.1354705274043435</v>
      </c>
      <c r="S658" s="13" t="str">
        <f ca="1">pricein</f>
        <v/>
      </c>
      <c r="T658" s="13" t="str">
        <f ca="1">priceout</f>
        <v/>
      </c>
      <c r="U658" s="16" t="str">
        <f t="shared" ca="1" si="214"/>
        <v/>
      </c>
      <c r="V658" s="16" t="str">
        <f t="shared" ca="1" si="221"/>
        <v/>
      </c>
      <c r="W658" s="16" t="str">
        <f t="shared" ca="1" si="222"/>
        <v/>
      </c>
      <c r="X658" s="16">
        <f t="shared" ca="1" si="223"/>
        <v>1.4612618427567619</v>
      </c>
      <c r="Y658" s="16"/>
      <c r="Z658" s="13" t="str">
        <f ca="1">priceincross</f>
        <v/>
      </c>
      <c r="AA658" s="13" t="str">
        <f ca="1">priceoutcross</f>
        <v/>
      </c>
      <c r="AB658" s="13" t="str">
        <f t="shared" ca="1" si="215"/>
        <v/>
      </c>
      <c r="AC658" s="13" t="str">
        <f t="shared" ca="1" si="224"/>
        <v/>
      </c>
      <c r="AD658" s="13" t="str">
        <f t="shared" ca="1" si="225"/>
        <v/>
      </c>
      <c r="AE658" s="13">
        <f t="shared" ca="1" si="226"/>
        <v>1.7076913875508763</v>
      </c>
      <c r="AG658" s="32">
        <f ca="1">IF(ROW(data!B658)&gt;fib+1,MIN(OFFSET(data!B658,0,0,-fib,1)),"")</f>
        <v>4.41</v>
      </c>
      <c r="AH658" s="32">
        <f ca="1">IF(ROW(data!B658)&gt;fib+1,MAX(OFFSET(data!B658,0,0,-fib,1)),"")</f>
        <v>11.41</v>
      </c>
      <c r="AI658" s="32">
        <f t="shared" ca="1" si="216"/>
        <v>7</v>
      </c>
      <c r="AJ658" s="31">
        <f t="shared" ca="1" si="217"/>
        <v>6.0620000000000003</v>
      </c>
      <c r="AK658" s="31">
        <f t="shared" ca="1" si="218"/>
        <v>7.0839999999999996</v>
      </c>
      <c r="AL658" s="31">
        <f t="shared" ca="1" si="219"/>
        <v>7.91</v>
      </c>
      <c r="AM658" s="31">
        <f t="shared" ca="1" si="220"/>
        <v>8.7360000000000007</v>
      </c>
      <c r="AO658" s="32">
        <f t="shared" ca="1" si="227"/>
        <v>0.46126184275676185</v>
      </c>
      <c r="AP658" s="32">
        <f t="shared" ca="1" si="228"/>
        <v>0</v>
      </c>
      <c r="AQ658" s="32">
        <f t="shared" ca="1" si="229"/>
        <v>0.70769138755087635</v>
      </c>
      <c r="AR658" s="32">
        <f t="shared" ca="1" si="230"/>
        <v>0</v>
      </c>
    </row>
    <row r="659" spans="1:44">
      <c r="A659" s="10">
        <v>37861</v>
      </c>
      <c r="B659" s="11">
        <f ca="1">IF(ROW(data!B659)&gt;singleSMA,AVERAGE(OFFSET(data!B659,0,0,-singleSMA,1)),"")</f>
        <v>7.8925999999999998</v>
      </c>
      <c r="C659" s="11" t="str">
        <f ca="1">IF(ROW(data!B657)&gt;singleSMA+2,IF(SIGN(data!B658-indicators!B658)&lt;&gt;SIGN(data!B657-indicators!B657),IF(SIGN(data!B658-indicators!B658)&gt;0,"BUY","SELL"),""),"")</f>
        <v/>
      </c>
      <c r="D659" s="11">
        <f ca="1">IF(ROW(data!B659)&gt;fastSMA,AVERAGE(OFFSET(data!B659,0,0,-fastSMA,1)),"")</f>
        <v>10.196999999999999</v>
      </c>
      <c r="E659" s="11">
        <f ca="1">IF(ROW(data!B659)&gt;slowSMA,AVERAGE(OFFSET(data!B659,0,0,-slowSMA,1)),"")</f>
        <v>7.8925999999999998</v>
      </c>
      <c r="F659" s="11" t="str">
        <f ca="1">IF(ROW(data!B659)&gt;MAX(fastSMA,slowSMA)+2,IF(SIGN(D658-E658)&lt;&gt;SIGN(D657-E657),IF(SIGN(D658-E658)&gt;0,"BUY","SELL"),""),"")</f>
        <v/>
      </c>
      <c r="G659" s="11"/>
      <c r="H659" s="11">
        <f>(data!B659/data!B658)-1</f>
        <v>-4.5537340619308253E-3</v>
      </c>
      <c r="I659" s="11">
        <f t="shared" si="210"/>
        <v>0</v>
      </c>
      <c r="J659" s="11">
        <f t="shared" si="211"/>
        <v>4.5537340619308253E-3</v>
      </c>
      <c r="K659" s="11">
        <f ca="1">IF(ROW(data!B659)&gt;rsi+1,100-100/(1+AVERAGE(OFFSET(I659,0,0,-rsi,1))/AVERAGE(OFFSET(J659,0,0,-rsi,1))),"")</f>
        <v>67.045987101536568</v>
      </c>
      <c r="L659" s="11"/>
      <c r="M659" s="11">
        <f t="shared" si="212"/>
        <v>0.99544626593806917</v>
      </c>
      <c r="N659" s="11">
        <f t="shared" ca="1" si="213"/>
        <v>1.099597585513078</v>
      </c>
      <c r="S659" s="13" t="str">
        <f ca="1">pricein</f>
        <v/>
      </c>
      <c r="T659" s="13" t="str">
        <f ca="1">priceout</f>
        <v/>
      </c>
      <c r="U659" s="16" t="str">
        <f t="shared" ca="1" si="214"/>
        <v/>
      </c>
      <c r="V659" s="16" t="str">
        <f t="shared" ca="1" si="221"/>
        <v/>
      </c>
      <c r="W659" s="16" t="str">
        <f t="shared" ca="1" si="222"/>
        <v/>
      </c>
      <c r="X659" s="16">
        <f t="shared" ca="1" si="223"/>
        <v>1.4612618427567619</v>
      </c>
      <c r="Y659" s="16"/>
      <c r="Z659" s="13" t="str">
        <f ca="1">priceincross</f>
        <v/>
      </c>
      <c r="AA659" s="13" t="str">
        <f ca="1">priceoutcross</f>
        <v/>
      </c>
      <c r="AB659" s="13" t="str">
        <f t="shared" ca="1" si="215"/>
        <v/>
      </c>
      <c r="AC659" s="13" t="str">
        <f t="shared" ca="1" si="224"/>
        <v/>
      </c>
      <c r="AD659" s="13" t="str">
        <f t="shared" ca="1" si="225"/>
        <v/>
      </c>
      <c r="AE659" s="13">
        <f t="shared" ca="1" si="226"/>
        <v>1.7076913875508763</v>
      </c>
      <c r="AG659" s="32">
        <f ca="1">IF(ROW(data!B659)&gt;fib+1,MIN(OFFSET(data!B659,0,0,-fib,1)),"")</f>
        <v>4.51</v>
      </c>
      <c r="AH659" s="32">
        <f ca="1">IF(ROW(data!B659)&gt;fib+1,MAX(OFFSET(data!B659,0,0,-fib,1)),"")</f>
        <v>11.41</v>
      </c>
      <c r="AI659" s="32">
        <f t="shared" ca="1" si="216"/>
        <v>6.9</v>
      </c>
      <c r="AJ659" s="31">
        <f t="shared" ca="1" si="217"/>
        <v>6.1383999999999999</v>
      </c>
      <c r="AK659" s="31">
        <f t="shared" ca="1" si="218"/>
        <v>7.1457999999999995</v>
      </c>
      <c r="AL659" s="31">
        <f t="shared" ca="1" si="219"/>
        <v>7.96</v>
      </c>
      <c r="AM659" s="31">
        <f t="shared" ca="1" si="220"/>
        <v>8.7742000000000004</v>
      </c>
      <c r="AO659" s="32">
        <f t="shared" ca="1" si="227"/>
        <v>0.46126184275676185</v>
      </c>
      <c r="AP659" s="32">
        <f t="shared" ca="1" si="228"/>
        <v>0</v>
      </c>
      <c r="AQ659" s="32">
        <f t="shared" ca="1" si="229"/>
        <v>0.70769138755087635</v>
      </c>
      <c r="AR659" s="32">
        <f t="shared" ca="1" si="230"/>
        <v>0</v>
      </c>
    </row>
    <row r="660" spans="1:44">
      <c r="A660" s="10">
        <v>37862</v>
      </c>
      <c r="B660" s="11">
        <f ca="1">IF(ROW(data!B660)&gt;singleSMA,AVERAGE(OFFSET(data!B660,0,0,-singleSMA,1)),"")</f>
        <v>7.9551999999999996</v>
      </c>
      <c r="C660" s="11" t="str">
        <f ca="1">IF(ROW(data!B658)&gt;singleSMA+2,IF(SIGN(data!B659-indicators!B659)&lt;&gt;SIGN(data!B658-indicators!B658),IF(SIGN(data!B659-indicators!B659)&gt;0,"BUY","SELL"),""),"")</f>
        <v/>
      </c>
      <c r="D660" s="11">
        <f ca="1">IF(ROW(data!B660)&gt;fastSMA,AVERAGE(OFFSET(data!B660,0,0,-fastSMA,1)),"")</f>
        <v>10.243</v>
      </c>
      <c r="E660" s="11">
        <f ca="1">IF(ROW(data!B660)&gt;slowSMA,AVERAGE(OFFSET(data!B660,0,0,-slowSMA,1)),"")</f>
        <v>7.9551999999999996</v>
      </c>
      <c r="F660" s="11" t="str">
        <f ca="1">IF(ROW(data!B660)&gt;MAX(fastSMA,slowSMA)+2,IF(SIGN(D659-E659)&lt;&gt;SIGN(D658-E658),IF(SIGN(D659-E659)&gt;0,"BUY","SELL"),""),"")</f>
        <v/>
      </c>
      <c r="G660" s="11"/>
      <c r="H660" s="11">
        <f>(data!B660/data!B659)-1</f>
        <v>-1.4638609332113472E-2</v>
      </c>
      <c r="I660" s="11">
        <f t="shared" si="210"/>
        <v>0</v>
      </c>
      <c r="J660" s="11">
        <f t="shared" si="211"/>
        <v>1.4638609332113472E-2</v>
      </c>
      <c r="K660" s="11">
        <f ca="1">IF(ROW(data!B660)&gt;rsi+1,100-100/(1+AVERAGE(OFFSET(I660,0,0,-rsi,1))/AVERAGE(OFFSET(J660,0,0,-rsi,1))),"")</f>
        <v>65.777113434643496</v>
      </c>
      <c r="L660" s="11"/>
      <c r="M660" s="11">
        <f t="shared" si="212"/>
        <v>0.98536139066788653</v>
      </c>
      <c r="N660" s="11">
        <f t="shared" ca="1" si="213"/>
        <v>1.0934010152284264</v>
      </c>
      <c r="S660" s="13" t="str">
        <f ca="1">pricein</f>
        <v/>
      </c>
      <c r="T660" s="13" t="str">
        <f ca="1">priceout</f>
        <v/>
      </c>
      <c r="U660" s="16" t="str">
        <f t="shared" ca="1" si="214"/>
        <v/>
      </c>
      <c r="V660" s="16" t="str">
        <f t="shared" ca="1" si="221"/>
        <v/>
      </c>
      <c r="W660" s="16" t="str">
        <f t="shared" ca="1" si="222"/>
        <v/>
      </c>
      <c r="X660" s="16">
        <f t="shared" ca="1" si="223"/>
        <v>1.4612618427567619</v>
      </c>
      <c r="Y660" s="16"/>
      <c r="Z660" s="13" t="str">
        <f ca="1">priceincross</f>
        <v/>
      </c>
      <c r="AA660" s="13" t="str">
        <f ca="1">priceoutcross</f>
        <v/>
      </c>
      <c r="AB660" s="13" t="str">
        <f t="shared" ca="1" si="215"/>
        <v/>
      </c>
      <c r="AC660" s="13" t="str">
        <f t="shared" ca="1" si="224"/>
        <v/>
      </c>
      <c r="AD660" s="13" t="str">
        <f t="shared" ca="1" si="225"/>
        <v/>
      </c>
      <c r="AE660" s="13">
        <f t="shared" ca="1" si="226"/>
        <v>1.7076913875508763</v>
      </c>
      <c r="AG660" s="32">
        <f ca="1">IF(ROW(data!B660)&gt;fib+1,MIN(OFFSET(data!B660,0,0,-fib,1)),"")</f>
        <v>4.57</v>
      </c>
      <c r="AH660" s="32">
        <f ca="1">IF(ROW(data!B660)&gt;fib+1,MAX(OFFSET(data!B660,0,0,-fib,1)),"")</f>
        <v>11.41</v>
      </c>
      <c r="AI660" s="32">
        <f t="shared" ca="1" si="216"/>
        <v>6.84</v>
      </c>
      <c r="AJ660" s="31">
        <f t="shared" ca="1" si="217"/>
        <v>6.18424</v>
      </c>
      <c r="AK660" s="31">
        <f t="shared" ca="1" si="218"/>
        <v>7.1828800000000008</v>
      </c>
      <c r="AL660" s="31">
        <f t="shared" ca="1" si="219"/>
        <v>7.99</v>
      </c>
      <c r="AM660" s="31">
        <f t="shared" ca="1" si="220"/>
        <v>8.7971199999999996</v>
      </c>
      <c r="AO660" s="32">
        <f t="shared" ca="1" si="227"/>
        <v>0.46126184275676185</v>
      </c>
      <c r="AP660" s="32">
        <f t="shared" ca="1" si="228"/>
        <v>0</v>
      </c>
      <c r="AQ660" s="32">
        <f t="shared" ca="1" si="229"/>
        <v>0.70769138755087635</v>
      </c>
      <c r="AR660" s="32">
        <f t="shared" ca="1" si="230"/>
        <v>0</v>
      </c>
    </row>
    <row r="661" spans="1:44">
      <c r="A661" s="10">
        <v>37865</v>
      </c>
      <c r="B661" s="11">
        <f ca="1">IF(ROW(data!B661)&gt;singleSMA,AVERAGE(OFFSET(data!B661,0,0,-singleSMA,1)),"")</f>
        <v>8.0177000000000014</v>
      </c>
      <c r="C661" s="11" t="str">
        <f ca="1">IF(ROW(data!B659)&gt;singleSMA+2,IF(SIGN(data!B660-indicators!B660)&lt;&gt;SIGN(data!B659-indicators!B659),IF(SIGN(data!B660-indicators!B660)&gt;0,"BUY","SELL"),""),"")</f>
        <v/>
      </c>
      <c r="D661" s="11">
        <f ca="1">IF(ROW(data!B661)&gt;fastSMA,AVERAGE(OFFSET(data!B661,0,0,-fastSMA,1)),"")</f>
        <v>10.293000000000001</v>
      </c>
      <c r="E661" s="11">
        <f ca="1">IF(ROW(data!B661)&gt;slowSMA,AVERAGE(OFFSET(data!B661,0,0,-slowSMA,1)),"")</f>
        <v>8.0177000000000014</v>
      </c>
      <c r="F661" s="11" t="str">
        <f ca="1">IF(ROW(data!B661)&gt;MAX(fastSMA,slowSMA)+2,IF(SIGN(D660-E660)&lt;&gt;SIGN(D659-E659),IF(SIGN(D660-E660)&gt;0,"BUY","SELL"),""),"")</f>
        <v/>
      </c>
      <c r="G661" s="11"/>
      <c r="H661" s="11">
        <f>(data!B661/data!B660)-1</f>
        <v>4.6425255338904403E-3</v>
      </c>
      <c r="I661" s="11">
        <f t="shared" si="210"/>
        <v>4.6425255338904403E-3</v>
      </c>
      <c r="J661" s="11">
        <f t="shared" si="211"/>
        <v>0</v>
      </c>
      <c r="K661" s="11">
        <f ca="1">IF(ROW(data!B661)&gt;rsi+1,100-100/(1+AVERAGE(OFFSET(I661,0,0,-rsi,1))/AVERAGE(OFFSET(J661,0,0,-rsi,1))),"")</f>
        <v>66.987965466147187</v>
      </c>
      <c r="L661" s="11"/>
      <c r="M661" s="11">
        <f t="shared" si="212"/>
        <v>1.0046425255338904</v>
      </c>
      <c r="N661" s="11">
        <f t="shared" ca="1" si="213"/>
        <v>1.1018329938900202</v>
      </c>
      <c r="S661" s="13" t="str">
        <f ca="1">pricein</f>
        <v/>
      </c>
      <c r="T661" s="13" t="str">
        <f ca="1">priceout</f>
        <v/>
      </c>
      <c r="U661" s="16" t="str">
        <f t="shared" ca="1" si="214"/>
        <v/>
      </c>
      <c r="V661" s="16" t="str">
        <f t="shared" ca="1" si="221"/>
        <v/>
      </c>
      <c r="W661" s="16" t="str">
        <f t="shared" ca="1" si="222"/>
        <v/>
      </c>
      <c r="X661" s="16">
        <f t="shared" ca="1" si="223"/>
        <v>1.4612618427567619</v>
      </c>
      <c r="Y661" s="16"/>
      <c r="Z661" s="13" t="str">
        <f ca="1">priceincross</f>
        <v/>
      </c>
      <c r="AA661" s="13" t="str">
        <f ca="1">priceoutcross</f>
        <v/>
      </c>
      <c r="AB661" s="13" t="str">
        <f t="shared" ca="1" si="215"/>
        <v/>
      </c>
      <c r="AC661" s="13" t="str">
        <f t="shared" ca="1" si="224"/>
        <v/>
      </c>
      <c r="AD661" s="13" t="str">
        <f t="shared" ca="1" si="225"/>
        <v/>
      </c>
      <c r="AE661" s="13">
        <f t="shared" ca="1" si="226"/>
        <v>1.7076913875508763</v>
      </c>
      <c r="AG661" s="32">
        <f ca="1">IF(ROW(data!B661)&gt;fib+1,MIN(OFFSET(data!B661,0,0,-fib,1)),"")</f>
        <v>4.7</v>
      </c>
      <c r="AH661" s="32">
        <f ca="1">IF(ROW(data!B661)&gt;fib+1,MAX(OFFSET(data!B661,0,0,-fib,1)),"")</f>
        <v>11.41</v>
      </c>
      <c r="AI661" s="32">
        <f t="shared" ca="1" si="216"/>
        <v>6.71</v>
      </c>
      <c r="AJ661" s="31">
        <f t="shared" ca="1" si="217"/>
        <v>6.2835599999999996</v>
      </c>
      <c r="AK661" s="31">
        <f t="shared" ca="1" si="218"/>
        <v>7.2632200000000005</v>
      </c>
      <c r="AL661" s="31">
        <f t="shared" ca="1" si="219"/>
        <v>8.0549999999999997</v>
      </c>
      <c r="AM661" s="31">
        <f t="shared" ca="1" si="220"/>
        <v>8.846779999999999</v>
      </c>
      <c r="AO661" s="32">
        <f t="shared" ca="1" si="227"/>
        <v>0.46126184275676185</v>
      </c>
      <c r="AP661" s="32">
        <f t="shared" ca="1" si="228"/>
        <v>0</v>
      </c>
      <c r="AQ661" s="32">
        <f t="shared" ca="1" si="229"/>
        <v>0.70769138755087635</v>
      </c>
      <c r="AR661" s="32">
        <f t="shared" ca="1" si="230"/>
        <v>0</v>
      </c>
    </row>
    <row r="662" spans="1:44">
      <c r="A662" s="10">
        <v>37866</v>
      </c>
      <c r="B662" s="11">
        <f ca="1">IF(ROW(data!B662)&gt;singleSMA,AVERAGE(OFFSET(data!B662,0,0,-singleSMA,1)),"")</f>
        <v>8.074600000000002</v>
      </c>
      <c r="C662" s="11" t="str">
        <f ca="1">IF(ROW(data!B660)&gt;singleSMA+2,IF(SIGN(data!B661-indicators!B661)&lt;&gt;SIGN(data!B660-indicators!B660),IF(SIGN(data!B661-indicators!B661)&gt;0,"BUY","SELL"),""),"")</f>
        <v/>
      </c>
      <c r="D662" s="11">
        <f ca="1">IF(ROW(data!B662)&gt;fastSMA,AVERAGE(OFFSET(data!B662,0,0,-fastSMA,1)),"")</f>
        <v>10.3245</v>
      </c>
      <c r="E662" s="11">
        <f ca="1">IF(ROW(data!B662)&gt;slowSMA,AVERAGE(OFFSET(data!B662,0,0,-slowSMA,1)),"")</f>
        <v>8.074600000000002</v>
      </c>
      <c r="F662" s="11" t="str">
        <f ca="1">IF(ROW(data!B662)&gt;MAX(fastSMA,slowSMA)+2,IF(SIGN(D661-E661)&lt;&gt;SIGN(D660-E660),IF(SIGN(D661-E661)&gt;0,"BUY","SELL"),""),"")</f>
        <v/>
      </c>
      <c r="G662" s="11"/>
      <c r="H662" s="11">
        <f>(data!B662/data!B661)-1</f>
        <v>-3.9741219963031371E-2</v>
      </c>
      <c r="I662" s="11">
        <f t="shared" si="210"/>
        <v>0</v>
      </c>
      <c r="J662" s="11">
        <f t="shared" si="211"/>
        <v>3.9741219963031371E-2</v>
      </c>
      <c r="K662" s="11">
        <f ca="1">IF(ROW(data!B662)&gt;rsi+1,100-100/(1+AVERAGE(OFFSET(I662,0,0,-rsi,1))/AVERAGE(OFFSET(J662,0,0,-rsi,1))),"")</f>
        <v>60.167147109863485</v>
      </c>
      <c r="L662" s="11"/>
      <c r="M662" s="11">
        <f t="shared" si="212"/>
        <v>0.96025878003696863</v>
      </c>
      <c r="N662" s="11">
        <f t="shared" ca="1" si="213"/>
        <v>1.0645491803278688</v>
      </c>
      <c r="S662" s="13" t="str">
        <f ca="1">pricein</f>
        <v/>
      </c>
      <c r="T662" s="13" t="str">
        <f ca="1">priceout</f>
        <v/>
      </c>
      <c r="U662" s="16" t="str">
        <f t="shared" ca="1" si="214"/>
        <v/>
      </c>
      <c r="V662" s="16" t="str">
        <f t="shared" ca="1" si="221"/>
        <v/>
      </c>
      <c r="W662" s="16" t="str">
        <f t="shared" ca="1" si="222"/>
        <v/>
      </c>
      <c r="X662" s="16">
        <f t="shared" ca="1" si="223"/>
        <v>1.4612618427567619</v>
      </c>
      <c r="Y662" s="16"/>
      <c r="Z662" s="13" t="str">
        <f ca="1">priceincross</f>
        <v/>
      </c>
      <c r="AA662" s="13" t="str">
        <f ca="1">priceoutcross</f>
        <v/>
      </c>
      <c r="AB662" s="13" t="str">
        <f t="shared" ca="1" si="215"/>
        <v/>
      </c>
      <c r="AC662" s="13" t="str">
        <f t="shared" ca="1" si="224"/>
        <v/>
      </c>
      <c r="AD662" s="13" t="str">
        <f t="shared" ca="1" si="225"/>
        <v/>
      </c>
      <c r="AE662" s="13">
        <f t="shared" ca="1" si="226"/>
        <v>1.7076913875508763</v>
      </c>
      <c r="AG662" s="32">
        <f ca="1">IF(ROW(data!B662)&gt;fib+1,MIN(OFFSET(data!B662,0,0,-fib,1)),"")</f>
        <v>4.92</v>
      </c>
      <c r="AH662" s="32">
        <f ca="1">IF(ROW(data!B662)&gt;fib+1,MAX(OFFSET(data!B662,0,0,-fib,1)),"")</f>
        <v>11.41</v>
      </c>
      <c r="AI662" s="32">
        <f t="shared" ca="1" si="216"/>
        <v>6.49</v>
      </c>
      <c r="AJ662" s="31">
        <f t="shared" ca="1" si="217"/>
        <v>6.4516399999999994</v>
      </c>
      <c r="AK662" s="31">
        <f t="shared" ca="1" si="218"/>
        <v>7.3991799999999994</v>
      </c>
      <c r="AL662" s="31">
        <f t="shared" ca="1" si="219"/>
        <v>8.1649999999999991</v>
      </c>
      <c r="AM662" s="31">
        <f t="shared" ca="1" si="220"/>
        <v>8.9308200000000006</v>
      </c>
      <c r="AO662" s="32">
        <f t="shared" ca="1" si="227"/>
        <v>0.46126184275676185</v>
      </c>
      <c r="AP662" s="32">
        <f t="shared" ca="1" si="228"/>
        <v>0</v>
      </c>
      <c r="AQ662" s="32">
        <f t="shared" ca="1" si="229"/>
        <v>0.70769138755087635</v>
      </c>
      <c r="AR662" s="32">
        <f t="shared" ca="1" si="230"/>
        <v>0</v>
      </c>
    </row>
    <row r="663" spans="1:44">
      <c r="A663" s="10">
        <v>37867</v>
      </c>
      <c r="B663" s="11">
        <f ca="1">IF(ROW(data!B663)&gt;singleSMA,AVERAGE(OFFSET(data!B663,0,0,-singleSMA,1)),"")</f>
        <v>8.1257999999999999</v>
      </c>
      <c r="C663" s="11" t="str">
        <f ca="1">IF(ROW(data!B661)&gt;singleSMA+2,IF(SIGN(data!B662-indicators!B662)&lt;&gt;SIGN(data!B661-indicators!B661),IF(SIGN(data!B662-indicators!B662)&gt;0,"BUY","SELL"),""),"")</f>
        <v/>
      </c>
      <c r="D663" s="11">
        <f ca="1">IF(ROW(data!B663)&gt;fastSMA,AVERAGE(OFFSET(data!B663,0,0,-fastSMA,1)),"")</f>
        <v>10.3405</v>
      </c>
      <c r="E663" s="11">
        <f ca="1">IF(ROW(data!B663)&gt;slowSMA,AVERAGE(OFFSET(data!B663,0,0,-slowSMA,1)),"")</f>
        <v>8.1257999999999999</v>
      </c>
      <c r="F663" s="11" t="str">
        <f ca="1">IF(ROW(data!B663)&gt;MAX(fastSMA,slowSMA)+2,IF(SIGN(D662-E662)&lt;&gt;SIGN(D661-E661),IF(SIGN(D662-E662)&gt;0,"BUY","SELL"),""),"")</f>
        <v/>
      </c>
      <c r="G663" s="11"/>
      <c r="H663" s="11">
        <f>(data!B663/data!B662)-1</f>
        <v>-3.1761308950914335E-2</v>
      </c>
      <c r="I663" s="11">
        <f t="shared" si="210"/>
        <v>0</v>
      </c>
      <c r="J663" s="11">
        <f t="shared" si="211"/>
        <v>3.1761308950914335E-2</v>
      </c>
      <c r="K663" s="11">
        <f ca="1">IF(ROW(data!B663)&gt;rsi+1,100-100/(1+AVERAGE(OFFSET(I663,0,0,-rsi,1))/AVERAGE(OFFSET(J663,0,0,-rsi,1))),"")</f>
        <v>55.201441205416224</v>
      </c>
      <c r="L663" s="11"/>
      <c r="M663" s="11">
        <f t="shared" si="212"/>
        <v>0.96823869104908566</v>
      </c>
      <c r="N663" s="11">
        <f t="shared" ca="1" si="213"/>
        <v>1.0328542094455853</v>
      </c>
      <c r="S663" s="13" t="str">
        <f ca="1">pricein</f>
        <v/>
      </c>
      <c r="T663" s="13" t="str">
        <f ca="1">priceout</f>
        <v/>
      </c>
      <c r="U663" s="16" t="str">
        <f t="shared" ca="1" si="214"/>
        <v/>
      </c>
      <c r="V663" s="16" t="str">
        <f t="shared" ca="1" si="221"/>
        <v/>
      </c>
      <c r="W663" s="16" t="str">
        <f t="shared" ca="1" si="222"/>
        <v/>
      </c>
      <c r="X663" s="16">
        <f t="shared" ca="1" si="223"/>
        <v>1.4612618427567619</v>
      </c>
      <c r="Y663" s="16"/>
      <c r="Z663" s="13" t="str">
        <f ca="1">priceincross</f>
        <v/>
      </c>
      <c r="AA663" s="13" t="str">
        <f ca="1">priceoutcross</f>
        <v/>
      </c>
      <c r="AB663" s="13" t="str">
        <f t="shared" ca="1" si="215"/>
        <v/>
      </c>
      <c r="AC663" s="13" t="str">
        <f t="shared" ca="1" si="224"/>
        <v/>
      </c>
      <c r="AD663" s="13" t="str">
        <f t="shared" ca="1" si="225"/>
        <v/>
      </c>
      <c r="AE663" s="13">
        <f t="shared" ca="1" si="226"/>
        <v>1.7076913875508763</v>
      </c>
      <c r="AG663" s="32">
        <f ca="1">IF(ROW(data!B663)&gt;fib+1,MIN(OFFSET(data!B663,0,0,-fib,1)),"")</f>
        <v>4.92</v>
      </c>
      <c r="AH663" s="32">
        <f ca="1">IF(ROW(data!B663)&gt;fib+1,MAX(OFFSET(data!B663,0,0,-fib,1)),"")</f>
        <v>11.41</v>
      </c>
      <c r="AI663" s="32">
        <f t="shared" ca="1" si="216"/>
        <v>6.49</v>
      </c>
      <c r="AJ663" s="31">
        <f t="shared" ca="1" si="217"/>
        <v>6.4516399999999994</v>
      </c>
      <c r="AK663" s="31">
        <f t="shared" ca="1" si="218"/>
        <v>7.3991799999999994</v>
      </c>
      <c r="AL663" s="31">
        <f t="shared" ca="1" si="219"/>
        <v>8.1649999999999991</v>
      </c>
      <c r="AM663" s="31">
        <f t="shared" ca="1" si="220"/>
        <v>8.9308200000000006</v>
      </c>
      <c r="AO663" s="32">
        <f t="shared" ca="1" si="227"/>
        <v>0.46126184275676185</v>
      </c>
      <c r="AP663" s="32">
        <f t="shared" ca="1" si="228"/>
        <v>0</v>
      </c>
      <c r="AQ663" s="32">
        <f t="shared" ca="1" si="229"/>
        <v>0.70769138755087635</v>
      </c>
      <c r="AR663" s="32">
        <f t="shared" ca="1" si="230"/>
        <v>0</v>
      </c>
    </row>
    <row r="664" spans="1:44">
      <c r="A664" s="10">
        <v>37868</v>
      </c>
      <c r="B664" s="11">
        <f ca="1">IF(ROW(data!B664)&gt;singleSMA,AVERAGE(OFFSET(data!B664,0,0,-singleSMA,1)),"")</f>
        <v>8.1768000000000001</v>
      </c>
      <c r="C664" s="11" t="str">
        <f ca="1">IF(ROW(data!B662)&gt;singleSMA+2,IF(SIGN(data!B663-indicators!B663)&lt;&gt;SIGN(data!B662-indicators!B662),IF(SIGN(data!B663-indicators!B663)&gt;0,"BUY","SELL"),""),"")</f>
        <v/>
      </c>
      <c r="D664" s="11">
        <f ca="1">IF(ROW(data!B664)&gt;fastSMA,AVERAGE(OFFSET(data!B664,0,0,-fastSMA,1)),"")</f>
        <v>10.358000000000001</v>
      </c>
      <c r="E664" s="11">
        <f ca="1">IF(ROW(data!B664)&gt;slowSMA,AVERAGE(OFFSET(data!B664,0,0,-slowSMA,1)),"")</f>
        <v>8.1768000000000001</v>
      </c>
      <c r="F664" s="11" t="str">
        <f ca="1">IF(ROW(data!B664)&gt;MAX(fastSMA,slowSMA)+2,IF(SIGN(D663-E663)&lt;&gt;SIGN(D662-E662),IF(SIGN(D663-E663)&gt;0,"BUY","SELL"),""),"")</f>
        <v/>
      </c>
      <c r="G664" s="11"/>
      <c r="H664" s="11">
        <f>(data!B664/data!B663)-1</f>
        <v>-3.9761431411531323E-3</v>
      </c>
      <c r="I664" s="11">
        <f t="shared" si="210"/>
        <v>0</v>
      </c>
      <c r="J664" s="11">
        <f t="shared" si="211"/>
        <v>3.9761431411531323E-3</v>
      </c>
      <c r="K664" s="11">
        <f ca="1">IF(ROW(data!B664)&gt;rsi+1,100-100/(1+AVERAGE(OFFSET(I664,0,0,-rsi,1))/AVERAGE(OFFSET(J664,0,0,-rsi,1))),"")</f>
        <v>55.698182902285026</v>
      </c>
      <c r="L664" s="11"/>
      <c r="M664" s="11">
        <f t="shared" si="212"/>
        <v>0.99602385685884687</v>
      </c>
      <c r="N664" s="11">
        <f t="shared" ca="1" si="213"/>
        <v>1.036194415718718</v>
      </c>
      <c r="S664" s="13" t="str">
        <f ca="1">pricein</f>
        <v/>
      </c>
      <c r="T664" s="13" t="str">
        <f ca="1">priceout</f>
        <v/>
      </c>
      <c r="U664" s="16" t="str">
        <f t="shared" ca="1" si="214"/>
        <v/>
      </c>
      <c r="V664" s="16" t="str">
        <f t="shared" ca="1" si="221"/>
        <v/>
      </c>
      <c r="W664" s="16" t="str">
        <f t="shared" ca="1" si="222"/>
        <v/>
      </c>
      <c r="X664" s="16">
        <f t="shared" ca="1" si="223"/>
        <v>1.4612618427567619</v>
      </c>
      <c r="Y664" s="16"/>
      <c r="Z664" s="13" t="str">
        <f ca="1">priceincross</f>
        <v/>
      </c>
      <c r="AA664" s="13" t="str">
        <f ca="1">priceoutcross</f>
        <v/>
      </c>
      <c r="AB664" s="13" t="str">
        <f t="shared" ca="1" si="215"/>
        <v/>
      </c>
      <c r="AC664" s="13" t="str">
        <f t="shared" ca="1" si="224"/>
        <v/>
      </c>
      <c r="AD664" s="13" t="str">
        <f t="shared" ca="1" si="225"/>
        <v/>
      </c>
      <c r="AE664" s="13">
        <f t="shared" ca="1" si="226"/>
        <v>1.7076913875508763</v>
      </c>
      <c r="AG664" s="32">
        <f ca="1">IF(ROW(data!B664)&gt;fib+1,MIN(OFFSET(data!B664,0,0,-fib,1)),"")</f>
        <v>5.05</v>
      </c>
      <c r="AH664" s="32">
        <f ca="1">IF(ROW(data!B664)&gt;fib+1,MAX(OFFSET(data!B664,0,0,-fib,1)),"")</f>
        <v>11.41</v>
      </c>
      <c r="AI664" s="32">
        <f t="shared" ca="1" si="216"/>
        <v>6.36</v>
      </c>
      <c r="AJ664" s="31">
        <f t="shared" ca="1" si="217"/>
        <v>6.5509599999999999</v>
      </c>
      <c r="AK664" s="31">
        <f t="shared" ca="1" si="218"/>
        <v>7.4795199999999999</v>
      </c>
      <c r="AL664" s="31">
        <f t="shared" ca="1" si="219"/>
        <v>8.23</v>
      </c>
      <c r="AM664" s="31">
        <f t="shared" ca="1" si="220"/>
        <v>8.98048</v>
      </c>
      <c r="AO664" s="32">
        <f t="shared" ca="1" si="227"/>
        <v>0.46126184275676185</v>
      </c>
      <c r="AP664" s="32">
        <f t="shared" ca="1" si="228"/>
        <v>0</v>
      </c>
      <c r="AQ664" s="32">
        <f t="shared" ca="1" si="229"/>
        <v>0.70769138755087635</v>
      </c>
      <c r="AR664" s="32">
        <f t="shared" ca="1" si="230"/>
        <v>0</v>
      </c>
    </row>
    <row r="665" spans="1:44">
      <c r="A665" s="10">
        <v>37869</v>
      </c>
      <c r="B665" s="11">
        <f ca="1">IF(ROW(data!B665)&gt;singleSMA,AVERAGE(OFFSET(data!B665,0,0,-singleSMA,1)),"")</f>
        <v>8.2272999999999996</v>
      </c>
      <c r="C665" s="11" t="str">
        <f ca="1">IF(ROW(data!B663)&gt;singleSMA+2,IF(SIGN(data!B664-indicators!B664)&lt;&gt;SIGN(data!B663-indicators!B663),IF(SIGN(data!B664-indicators!B664)&gt;0,"BUY","SELL"),""),"")</f>
        <v/>
      </c>
      <c r="D665" s="11">
        <f ca="1">IF(ROW(data!B665)&gt;fastSMA,AVERAGE(OFFSET(data!B665,0,0,-fastSMA,1)),"")</f>
        <v>10.384499999999999</v>
      </c>
      <c r="E665" s="11">
        <f ca="1">IF(ROW(data!B665)&gt;slowSMA,AVERAGE(OFFSET(data!B665,0,0,-slowSMA,1)),"")</f>
        <v>8.2272999999999996</v>
      </c>
      <c r="F665" s="11" t="str">
        <f ca="1">IF(ROW(data!B665)&gt;MAX(fastSMA,slowSMA)+2,IF(SIGN(D664-E664)&lt;&gt;SIGN(D663-E663),IF(SIGN(D664-E664)&gt;0,"BUY","SELL"),""),"")</f>
        <v/>
      </c>
      <c r="G665" s="11"/>
      <c r="H665" s="11">
        <f>(data!B665/data!B664)-1</f>
        <v>7.9840319361277334E-3</v>
      </c>
      <c r="I665" s="11">
        <f t="shared" si="210"/>
        <v>7.9840319361277334E-3</v>
      </c>
      <c r="J665" s="11">
        <f t="shared" si="211"/>
        <v>0</v>
      </c>
      <c r="K665" s="11">
        <f ca="1">IF(ROW(data!B665)&gt;rsi+1,100-100/(1+AVERAGE(OFFSET(I665,0,0,-rsi,1))/AVERAGE(OFFSET(J665,0,0,-rsi,1))),"")</f>
        <v>58.321183618896256</v>
      </c>
      <c r="L665" s="11"/>
      <c r="M665" s="11">
        <f t="shared" si="212"/>
        <v>1.0079840319361277</v>
      </c>
      <c r="N665" s="11">
        <f t="shared" ca="1" si="213"/>
        <v>1.0553814002089865</v>
      </c>
      <c r="S665" s="13" t="str">
        <f ca="1">pricein</f>
        <v/>
      </c>
      <c r="T665" s="13" t="str">
        <f ca="1">priceout</f>
        <v/>
      </c>
      <c r="U665" s="16" t="str">
        <f t="shared" ca="1" si="214"/>
        <v/>
      </c>
      <c r="V665" s="16" t="str">
        <f t="shared" ca="1" si="221"/>
        <v/>
      </c>
      <c r="W665" s="16" t="str">
        <f t="shared" ca="1" si="222"/>
        <v/>
      </c>
      <c r="X665" s="16">
        <f t="shared" ca="1" si="223"/>
        <v>1.4612618427567619</v>
      </c>
      <c r="Y665" s="16"/>
      <c r="Z665" s="13" t="str">
        <f ca="1">priceincross</f>
        <v/>
      </c>
      <c r="AA665" s="13" t="str">
        <f ca="1">priceoutcross</f>
        <v/>
      </c>
      <c r="AB665" s="13" t="str">
        <f t="shared" ca="1" si="215"/>
        <v/>
      </c>
      <c r="AC665" s="13" t="str">
        <f t="shared" ca="1" si="224"/>
        <v/>
      </c>
      <c r="AD665" s="13" t="str">
        <f t="shared" ca="1" si="225"/>
        <v/>
      </c>
      <c r="AE665" s="13">
        <f t="shared" ca="1" si="226"/>
        <v>1.7076913875508763</v>
      </c>
      <c r="AG665" s="32">
        <f ca="1">IF(ROW(data!B665)&gt;fib+1,MIN(OFFSET(data!B665,0,0,-fib,1)),"")</f>
        <v>5.15</v>
      </c>
      <c r="AH665" s="32">
        <f ca="1">IF(ROW(data!B665)&gt;fib+1,MAX(OFFSET(data!B665,0,0,-fib,1)),"")</f>
        <v>11.41</v>
      </c>
      <c r="AI665" s="32">
        <f t="shared" ca="1" si="216"/>
        <v>6.26</v>
      </c>
      <c r="AJ665" s="31">
        <f t="shared" ca="1" si="217"/>
        <v>6.6273600000000004</v>
      </c>
      <c r="AK665" s="31">
        <f t="shared" ca="1" si="218"/>
        <v>7.5413200000000007</v>
      </c>
      <c r="AL665" s="31">
        <f t="shared" ca="1" si="219"/>
        <v>8.2800000000000011</v>
      </c>
      <c r="AM665" s="31">
        <f t="shared" ca="1" si="220"/>
        <v>9.0186799999999998</v>
      </c>
      <c r="AO665" s="32">
        <f t="shared" ca="1" si="227"/>
        <v>0.46126184275676185</v>
      </c>
      <c r="AP665" s="32">
        <f t="shared" ca="1" si="228"/>
        <v>0</v>
      </c>
      <c r="AQ665" s="32">
        <f t="shared" ca="1" si="229"/>
        <v>0.70769138755087635</v>
      </c>
      <c r="AR665" s="32">
        <f t="shared" ca="1" si="230"/>
        <v>0</v>
      </c>
    </row>
    <row r="666" spans="1:44">
      <c r="A666" s="10">
        <v>37872</v>
      </c>
      <c r="B666" s="11">
        <f ca="1">IF(ROW(data!B666)&gt;singleSMA,AVERAGE(OFFSET(data!B666,0,0,-singleSMA,1)),"")</f>
        <v>8.2742000000000004</v>
      </c>
      <c r="C666" s="11" t="str">
        <f ca="1">IF(ROW(data!B664)&gt;singleSMA+2,IF(SIGN(data!B665-indicators!B665)&lt;&gt;SIGN(data!B664-indicators!B664),IF(SIGN(data!B665-indicators!B665)&gt;0,"BUY","SELL"),""),"")</f>
        <v/>
      </c>
      <c r="D666" s="11">
        <f ca="1">IF(ROW(data!B666)&gt;fastSMA,AVERAGE(OFFSET(data!B666,0,0,-fastSMA,1)),"")</f>
        <v>10.3935</v>
      </c>
      <c r="E666" s="11">
        <f ca="1">IF(ROW(data!B666)&gt;slowSMA,AVERAGE(OFFSET(data!B666,0,0,-slowSMA,1)),"")</f>
        <v>8.2742000000000004</v>
      </c>
      <c r="F666" s="11" t="str">
        <f ca="1">IF(ROW(data!B666)&gt;MAX(fastSMA,slowSMA)+2,IF(SIGN(D665-E665)&lt;&gt;SIGN(D664-E664),IF(SIGN(D665-E665)&gt;0,"BUY","SELL"),""),"")</f>
        <v/>
      </c>
      <c r="G666" s="11"/>
      <c r="H666" s="11">
        <f>(data!B666/data!B665)-1</f>
        <v>-2.5742574257425765E-2</v>
      </c>
      <c r="I666" s="11">
        <f t="shared" si="210"/>
        <v>0</v>
      </c>
      <c r="J666" s="11">
        <f t="shared" si="211"/>
        <v>2.5742574257425765E-2</v>
      </c>
      <c r="K666" s="11">
        <f ca="1">IF(ROW(data!B666)&gt;rsi+1,100-100/(1+AVERAGE(OFFSET(I666,0,0,-rsi,1))/AVERAGE(OFFSET(J666,0,0,-rsi,1))),"")</f>
        <v>53.214894156159808</v>
      </c>
      <c r="L666" s="11"/>
      <c r="M666" s="11">
        <f t="shared" si="212"/>
        <v>0.97425742574257423</v>
      </c>
      <c r="N666" s="11">
        <f t="shared" ca="1" si="213"/>
        <v>1.018633540372671</v>
      </c>
      <c r="S666" s="13" t="str">
        <f ca="1">pricein</f>
        <v/>
      </c>
      <c r="T666" s="13" t="str">
        <f ca="1">priceout</f>
        <v/>
      </c>
      <c r="U666" s="16" t="str">
        <f t="shared" ca="1" si="214"/>
        <v/>
      </c>
      <c r="V666" s="16" t="str">
        <f t="shared" ca="1" si="221"/>
        <v/>
      </c>
      <c r="W666" s="16" t="str">
        <f t="shared" ca="1" si="222"/>
        <v/>
      </c>
      <c r="X666" s="16">
        <f t="shared" ca="1" si="223"/>
        <v>1.4612618427567619</v>
      </c>
      <c r="Y666" s="16"/>
      <c r="Z666" s="13" t="str">
        <f ca="1">priceincross</f>
        <v/>
      </c>
      <c r="AA666" s="13" t="str">
        <f ca="1">priceoutcross</f>
        <v/>
      </c>
      <c r="AB666" s="13" t="str">
        <f t="shared" ca="1" si="215"/>
        <v/>
      </c>
      <c r="AC666" s="13" t="str">
        <f t="shared" ca="1" si="224"/>
        <v/>
      </c>
      <c r="AD666" s="13" t="str">
        <f t="shared" ca="1" si="225"/>
        <v/>
      </c>
      <c r="AE666" s="13">
        <f t="shared" ca="1" si="226"/>
        <v>1.7076913875508763</v>
      </c>
      <c r="AG666" s="32">
        <f ca="1">IF(ROW(data!B666)&gt;fib+1,MIN(OFFSET(data!B666,0,0,-fib,1)),"")</f>
        <v>5.32</v>
      </c>
      <c r="AH666" s="32">
        <f ca="1">IF(ROW(data!B666)&gt;fib+1,MAX(OFFSET(data!B666,0,0,-fib,1)),"")</f>
        <v>11.41</v>
      </c>
      <c r="AI666" s="32">
        <f t="shared" ca="1" si="216"/>
        <v>6.09</v>
      </c>
      <c r="AJ666" s="31">
        <f t="shared" ca="1" si="217"/>
        <v>6.7572400000000004</v>
      </c>
      <c r="AK666" s="31">
        <f t="shared" ca="1" si="218"/>
        <v>7.6463800000000006</v>
      </c>
      <c r="AL666" s="31">
        <f t="shared" ca="1" si="219"/>
        <v>8.3650000000000002</v>
      </c>
      <c r="AM666" s="31">
        <f t="shared" ca="1" si="220"/>
        <v>9.0836199999999998</v>
      </c>
      <c r="AO666" s="32">
        <f t="shared" ca="1" si="227"/>
        <v>0.46126184275676185</v>
      </c>
      <c r="AP666" s="32">
        <f t="shared" ca="1" si="228"/>
        <v>0</v>
      </c>
      <c r="AQ666" s="32">
        <f t="shared" ca="1" si="229"/>
        <v>0.70769138755087635</v>
      </c>
      <c r="AR666" s="32">
        <f t="shared" ca="1" si="230"/>
        <v>0</v>
      </c>
    </row>
    <row r="667" spans="1:44">
      <c r="A667" s="10">
        <v>37873</v>
      </c>
      <c r="B667" s="11">
        <f ca="1">IF(ROW(data!B667)&gt;singleSMA,AVERAGE(OFFSET(data!B667,0,0,-singleSMA,1)),"")</f>
        <v>8.3147000000000002</v>
      </c>
      <c r="C667" s="11" t="str">
        <f ca="1">IF(ROW(data!B665)&gt;singleSMA+2,IF(SIGN(data!B666-indicators!B666)&lt;&gt;SIGN(data!B665-indicators!B665),IF(SIGN(data!B666-indicators!B666)&gt;0,"BUY","SELL"),""),"")</f>
        <v/>
      </c>
      <c r="D667" s="11">
        <f ca="1">IF(ROW(data!B667)&gt;fastSMA,AVERAGE(OFFSET(data!B667,0,0,-fastSMA,1)),"")</f>
        <v>10.387499999999999</v>
      </c>
      <c r="E667" s="11">
        <f ca="1">IF(ROW(data!B667)&gt;slowSMA,AVERAGE(OFFSET(data!B667,0,0,-slowSMA,1)),"")</f>
        <v>8.3147000000000002</v>
      </c>
      <c r="F667" s="11" t="str">
        <f ca="1">IF(ROW(data!B667)&gt;MAX(fastSMA,slowSMA)+2,IF(SIGN(D666-E666)&lt;&gt;SIGN(D665-E665),IF(SIGN(D666-E666)&gt;0,"BUY","SELL"),""),"")</f>
        <v/>
      </c>
      <c r="G667" s="11"/>
      <c r="H667" s="11">
        <f>(data!B667/data!B666)-1</f>
        <v>-4.471544715447151E-2</v>
      </c>
      <c r="I667" s="11">
        <f t="shared" si="210"/>
        <v>0</v>
      </c>
      <c r="J667" s="11">
        <f t="shared" si="211"/>
        <v>4.471544715447151E-2</v>
      </c>
      <c r="K667" s="11">
        <f ca="1">IF(ROW(data!B667)&gt;rsi+1,100-100/(1+AVERAGE(OFFSET(I667,0,0,-rsi,1))/AVERAGE(OFFSET(J667,0,0,-rsi,1))),"")</f>
        <v>49.204187025795278</v>
      </c>
      <c r="L667" s="11"/>
      <c r="M667" s="11">
        <f t="shared" si="212"/>
        <v>0.95528455284552849</v>
      </c>
      <c r="N667" s="11">
        <f t="shared" ca="1" si="213"/>
        <v>0.98739495798319343</v>
      </c>
      <c r="S667" s="13" t="str">
        <f ca="1">pricein</f>
        <v/>
      </c>
      <c r="T667" s="13" t="str">
        <f ca="1">priceout</f>
        <v/>
      </c>
      <c r="U667" s="16" t="str">
        <f t="shared" ca="1" si="214"/>
        <v/>
      </c>
      <c r="V667" s="16" t="str">
        <f t="shared" ca="1" si="221"/>
        <v/>
      </c>
      <c r="W667" s="16" t="str">
        <f t="shared" ca="1" si="222"/>
        <v/>
      </c>
      <c r="X667" s="16">
        <f t="shared" ca="1" si="223"/>
        <v>1.4612618427567619</v>
      </c>
      <c r="Y667" s="16"/>
      <c r="Z667" s="13" t="str">
        <f ca="1">priceincross</f>
        <v/>
      </c>
      <c r="AA667" s="13" t="str">
        <f ca="1">priceoutcross</f>
        <v/>
      </c>
      <c r="AB667" s="13" t="str">
        <f t="shared" ca="1" si="215"/>
        <v/>
      </c>
      <c r="AC667" s="13" t="str">
        <f t="shared" ca="1" si="224"/>
        <v/>
      </c>
      <c r="AD667" s="13" t="str">
        <f t="shared" ca="1" si="225"/>
        <v/>
      </c>
      <c r="AE667" s="13">
        <f t="shared" ca="1" si="226"/>
        <v>1.7076913875508763</v>
      </c>
      <c r="AG667" s="32">
        <f ca="1">IF(ROW(data!B667)&gt;fib+1,MIN(OFFSET(data!B667,0,0,-fib,1)),"")</f>
        <v>5.32</v>
      </c>
      <c r="AH667" s="32">
        <f ca="1">IF(ROW(data!B667)&gt;fib+1,MAX(OFFSET(data!B667,0,0,-fib,1)),"")</f>
        <v>11.41</v>
      </c>
      <c r="AI667" s="32">
        <f t="shared" ca="1" si="216"/>
        <v>6.09</v>
      </c>
      <c r="AJ667" s="31">
        <f t="shared" ca="1" si="217"/>
        <v>6.7572400000000004</v>
      </c>
      <c r="AK667" s="31">
        <f t="shared" ca="1" si="218"/>
        <v>7.6463800000000006</v>
      </c>
      <c r="AL667" s="31">
        <f t="shared" ca="1" si="219"/>
        <v>8.3650000000000002</v>
      </c>
      <c r="AM667" s="31">
        <f t="shared" ca="1" si="220"/>
        <v>9.0836199999999998</v>
      </c>
      <c r="AO667" s="32">
        <f t="shared" ca="1" si="227"/>
        <v>0.46126184275676185</v>
      </c>
      <c r="AP667" s="32">
        <f t="shared" ca="1" si="228"/>
        <v>0</v>
      </c>
      <c r="AQ667" s="32">
        <f t="shared" ca="1" si="229"/>
        <v>0.70769138755087635</v>
      </c>
      <c r="AR667" s="32">
        <f t="shared" ca="1" si="230"/>
        <v>0</v>
      </c>
    </row>
    <row r="668" spans="1:44">
      <c r="A668" s="10">
        <v>37874</v>
      </c>
      <c r="B668" s="11">
        <f ca="1">IF(ROW(data!B668)&gt;singleSMA,AVERAGE(OFFSET(data!B668,0,0,-singleSMA,1)),"")</f>
        <v>8.3571000000000009</v>
      </c>
      <c r="C668" s="11" t="str">
        <f ca="1">IF(ROW(data!B666)&gt;singleSMA+2,IF(SIGN(data!B667-indicators!B667)&lt;&gt;SIGN(data!B666-indicators!B666),IF(SIGN(data!B667-indicators!B667)&gt;0,"BUY","SELL"),""),"")</f>
        <v/>
      </c>
      <c r="D668" s="11">
        <f ca="1">IF(ROW(data!B668)&gt;fastSMA,AVERAGE(OFFSET(data!B668,0,0,-fastSMA,1)),"")</f>
        <v>10.388999999999999</v>
      </c>
      <c r="E668" s="11">
        <f ca="1">IF(ROW(data!B668)&gt;slowSMA,AVERAGE(OFFSET(data!B668,0,0,-slowSMA,1)),"")</f>
        <v>8.3571000000000009</v>
      </c>
      <c r="F668" s="11" t="str">
        <f ca="1">IF(ROW(data!B668)&gt;MAX(fastSMA,slowSMA)+2,IF(SIGN(D667-E667)&lt;&gt;SIGN(D666-E666),IF(SIGN(D667-E667)&gt;0,"BUY","SELL"),""),"")</f>
        <v/>
      </c>
      <c r="G668" s="11"/>
      <c r="H668" s="11">
        <f>(data!B668/data!B667)-1</f>
        <v>1.9148936170212627E-2</v>
      </c>
      <c r="I668" s="11">
        <f t="shared" si="210"/>
        <v>1.9148936170212627E-2</v>
      </c>
      <c r="J668" s="11">
        <f t="shared" si="211"/>
        <v>0</v>
      </c>
      <c r="K668" s="11">
        <f ca="1">IF(ROW(data!B668)&gt;rsi+1,100-100/(1+AVERAGE(OFFSET(I668,0,0,-rsi,1))/AVERAGE(OFFSET(J668,0,0,-rsi,1))),"")</f>
        <v>51.152910254432626</v>
      </c>
      <c r="L668" s="11"/>
      <c r="M668" s="11">
        <f t="shared" si="212"/>
        <v>1.0191489361702126</v>
      </c>
      <c r="N668" s="11">
        <f t="shared" ca="1" si="213"/>
        <v>1.0031413612565443</v>
      </c>
      <c r="S668" s="13" t="str">
        <f ca="1">pricein</f>
        <v/>
      </c>
      <c r="T668" s="13" t="str">
        <f ca="1">priceout</f>
        <v/>
      </c>
      <c r="U668" s="16" t="str">
        <f t="shared" ca="1" si="214"/>
        <v/>
      </c>
      <c r="V668" s="16" t="str">
        <f t="shared" ca="1" si="221"/>
        <v/>
      </c>
      <c r="W668" s="16" t="str">
        <f t="shared" ca="1" si="222"/>
        <v/>
      </c>
      <c r="X668" s="16">
        <f t="shared" ca="1" si="223"/>
        <v>1.4612618427567619</v>
      </c>
      <c r="Y668" s="16"/>
      <c r="Z668" s="13" t="str">
        <f ca="1">priceincross</f>
        <v/>
      </c>
      <c r="AA668" s="13" t="str">
        <f ca="1">priceoutcross</f>
        <v/>
      </c>
      <c r="AB668" s="13" t="str">
        <f t="shared" ca="1" si="215"/>
        <v/>
      </c>
      <c r="AC668" s="13" t="str">
        <f t="shared" ca="1" si="224"/>
        <v/>
      </c>
      <c r="AD668" s="13" t="str">
        <f t="shared" ca="1" si="225"/>
        <v/>
      </c>
      <c r="AE668" s="13">
        <f t="shared" ca="1" si="226"/>
        <v>1.7076913875508763</v>
      </c>
      <c r="AG668" s="32">
        <f ca="1">IF(ROW(data!B668)&gt;fib+1,MIN(OFFSET(data!B668,0,0,-fib,1)),"")</f>
        <v>5.32</v>
      </c>
      <c r="AH668" s="32">
        <f ca="1">IF(ROW(data!B668)&gt;fib+1,MAX(OFFSET(data!B668,0,0,-fib,1)),"")</f>
        <v>11.41</v>
      </c>
      <c r="AI668" s="32">
        <f t="shared" ca="1" si="216"/>
        <v>6.09</v>
      </c>
      <c r="AJ668" s="31">
        <f t="shared" ca="1" si="217"/>
        <v>6.7572400000000004</v>
      </c>
      <c r="AK668" s="31">
        <f t="shared" ca="1" si="218"/>
        <v>7.6463800000000006</v>
      </c>
      <c r="AL668" s="31">
        <f t="shared" ca="1" si="219"/>
        <v>8.3650000000000002</v>
      </c>
      <c r="AM668" s="31">
        <f t="shared" ca="1" si="220"/>
        <v>9.0836199999999998</v>
      </c>
      <c r="AO668" s="32">
        <f t="shared" ca="1" si="227"/>
        <v>0.46126184275676185</v>
      </c>
      <c r="AP668" s="32">
        <f t="shared" ca="1" si="228"/>
        <v>0</v>
      </c>
      <c r="AQ668" s="32">
        <f t="shared" ca="1" si="229"/>
        <v>0.70769138755087635</v>
      </c>
      <c r="AR668" s="32">
        <f t="shared" ca="1" si="230"/>
        <v>0</v>
      </c>
    </row>
    <row r="669" spans="1:44">
      <c r="A669" s="10">
        <v>37875</v>
      </c>
      <c r="B669" s="11">
        <f ca="1">IF(ROW(data!B669)&gt;singleSMA,AVERAGE(OFFSET(data!B669,0,0,-singleSMA,1)),"")</f>
        <v>8.4004999999999992</v>
      </c>
      <c r="C669" s="11" t="str">
        <f ca="1">IF(ROW(data!B667)&gt;singleSMA+2,IF(SIGN(data!B668-indicators!B668)&lt;&gt;SIGN(data!B667-indicators!B667),IF(SIGN(data!B668-indicators!B668)&gt;0,"BUY","SELL"),""),"")</f>
        <v/>
      </c>
      <c r="D669" s="11">
        <f ca="1">IF(ROW(data!B669)&gt;fastSMA,AVERAGE(OFFSET(data!B669,0,0,-fastSMA,1)),"")</f>
        <v>10.385000000000002</v>
      </c>
      <c r="E669" s="11">
        <f ca="1">IF(ROW(data!B669)&gt;slowSMA,AVERAGE(OFFSET(data!B669,0,0,-slowSMA,1)),"")</f>
        <v>8.4004999999999992</v>
      </c>
      <c r="F669" s="11" t="str">
        <f ca="1">IF(ROW(data!B669)&gt;MAX(fastSMA,slowSMA)+2,IF(SIGN(D668-E668)&lt;&gt;SIGN(D667-E667),IF(SIGN(D668-E668)&gt;0,"BUY","SELL"),""),"")</f>
        <v/>
      </c>
      <c r="G669" s="11"/>
      <c r="H669" s="11">
        <f>(data!B669/data!B668)-1</f>
        <v>8.3507306889352151E-3</v>
      </c>
      <c r="I669" s="11">
        <f t="shared" si="210"/>
        <v>8.3507306889352151E-3</v>
      </c>
      <c r="J669" s="11">
        <f t="shared" si="211"/>
        <v>0</v>
      </c>
      <c r="K669" s="11">
        <f ca="1">IF(ROW(data!B669)&gt;rsi+1,100-100/(1+AVERAGE(OFFSET(I669,0,0,-rsi,1))/AVERAGE(OFFSET(J669,0,0,-rsi,1))),"")</f>
        <v>49.762079466441456</v>
      </c>
      <c r="L669" s="11"/>
      <c r="M669" s="11">
        <f t="shared" si="212"/>
        <v>1.0083507306889352</v>
      </c>
      <c r="N669" s="11">
        <f t="shared" ca="1" si="213"/>
        <v>0.99178644763860335</v>
      </c>
      <c r="S669" s="13" t="str">
        <f ca="1">pricein</f>
        <v/>
      </c>
      <c r="T669" s="13" t="str">
        <f ca="1">priceout</f>
        <v/>
      </c>
      <c r="U669" s="16" t="str">
        <f t="shared" ca="1" si="214"/>
        <v/>
      </c>
      <c r="V669" s="16" t="str">
        <f t="shared" ca="1" si="221"/>
        <v/>
      </c>
      <c r="W669" s="16" t="str">
        <f t="shared" ca="1" si="222"/>
        <v/>
      </c>
      <c r="X669" s="16">
        <f t="shared" ca="1" si="223"/>
        <v>1.4612618427567619</v>
      </c>
      <c r="Y669" s="16"/>
      <c r="Z669" s="13" t="str">
        <f ca="1">priceincross</f>
        <v/>
      </c>
      <c r="AA669" s="13" t="str">
        <f ca="1">priceoutcross</f>
        <v/>
      </c>
      <c r="AB669" s="13" t="str">
        <f t="shared" ca="1" si="215"/>
        <v/>
      </c>
      <c r="AC669" s="13" t="str">
        <f t="shared" ca="1" si="224"/>
        <v/>
      </c>
      <c r="AD669" s="13" t="str">
        <f t="shared" ca="1" si="225"/>
        <v/>
      </c>
      <c r="AE669" s="13">
        <f t="shared" ca="1" si="226"/>
        <v>1.7076913875508763</v>
      </c>
      <c r="AG669" s="32">
        <f ca="1">IF(ROW(data!B669)&gt;fib+1,MIN(OFFSET(data!B669,0,0,-fib,1)),"")</f>
        <v>5.34</v>
      </c>
      <c r="AH669" s="32">
        <f ca="1">IF(ROW(data!B669)&gt;fib+1,MAX(OFFSET(data!B669,0,0,-fib,1)),"")</f>
        <v>11.41</v>
      </c>
      <c r="AI669" s="32">
        <f t="shared" ca="1" si="216"/>
        <v>6.07</v>
      </c>
      <c r="AJ669" s="31">
        <f t="shared" ca="1" si="217"/>
        <v>6.7725200000000001</v>
      </c>
      <c r="AK669" s="31">
        <f t="shared" ca="1" si="218"/>
        <v>7.6587399999999999</v>
      </c>
      <c r="AL669" s="31">
        <f t="shared" ca="1" si="219"/>
        <v>8.375</v>
      </c>
      <c r="AM669" s="31">
        <f t="shared" ca="1" si="220"/>
        <v>9.0912600000000001</v>
      </c>
      <c r="AO669" s="32">
        <f t="shared" ca="1" si="227"/>
        <v>0.46126184275676185</v>
      </c>
      <c r="AP669" s="32">
        <f t="shared" ca="1" si="228"/>
        <v>0</v>
      </c>
      <c r="AQ669" s="32">
        <f t="shared" ca="1" si="229"/>
        <v>0.70769138755087635</v>
      </c>
      <c r="AR669" s="32">
        <f t="shared" ca="1" si="230"/>
        <v>0</v>
      </c>
    </row>
    <row r="670" spans="1:44">
      <c r="A670" s="10">
        <v>37876</v>
      </c>
      <c r="B670" s="11">
        <f ca="1">IF(ROW(data!B670)&gt;singleSMA,AVERAGE(OFFSET(data!B670,0,0,-singleSMA,1)),"")</f>
        <v>8.4430000000000014</v>
      </c>
      <c r="C670" s="11" t="str">
        <f ca="1">IF(ROW(data!B668)&gt;singleSMA+2,IF(SIGN(data!B669-indicators!B669)&lt;&gt;SIGN(data!B668-indicators!B668),IF(SIGN(data!B669-indicators!B669)&gt;0,"BUY","SELL"),""),"")</f>
        <v/>
      </c>
      <c r="D670" s="11">
        <f ca="1">IF(ROW(data!B670)&gt;fastSMA,AVERAGE(OFFSET(data!B670,0,0,-fastSMA,1)),"")</f>
        <v>10.371000000000002</v>
      </c>
      <c r="E670" s="11">
        <f ca="1">IF(ROW(data!B670)&gt;slowSMA,AVERAGE(OFFSET(data!B670,0,0,-slowSMA,1)),"")</f>
        <v>8.4430000000000014</v>
      </c>
      <c r="F670" s="11" t="str">
        <f ca="1">IF(ROW(data!B670)&gt;MAX(fastSMA,slowSMA)+2,IF(SIGN(D669-E669)&lt;&gt;SIGN(D668-E668),IF(SIGN(D669-E669)&gt;0,"BUY","SELL"),""),"")</f>
        <v/>
      </c>
      <c r="G670" s="11"/>
      <c r="H670" s="11">
        <f>(data!B670/data!B669)-1</f>
        <v>-7.2463768115942351E-3</v>
      </c>
      <c r="I670" s="11">
        <f t="shared" si="210"/>
        <v>0</v>
      </c>
      <c r="J670" s="11">
        <f t="shared" si="211"/>
        <v>7.2463768115942351E-3</v>
      </c>
      <c r="K670" s="11">
        <f ca="1">IF(ROW(data!B670)&gt;rsi+1,100-100/(1+AVERAGE(OFFSET(I670,0,0,-rsi,1))/AVERAGE(OFFSET(J670,0,0,-rsi,1))),"")</f>
        <v>47.18010235869594</v>
      </c>
      <c r="L670" s="11"/>
      <c r="M670" s="11">
        <f t="shared" si="212"/>
        <v>0.99275362318840576</v>
      </c>
      <c r="N670" s="11">
        <f t="shared" ca="1" si="213"/>
        <v>0.97163120567375916</v>
      </c>
      <c r="S670" s="13" t="str">
        <f ca="1">pricein</f>
        <v/>
      </c>
      <c r="T670" s="13" t="str">
        <f ca="1">priceout</f>
        <v/>
      </c>
      <c r="U670" s="16" t="str">
        <f t="shared" ca="1" si="214"/>
        <v/>
      </c>
      <c r="V670" s="16" t="str">
        <f t="shared" ca="1" si="221"/>
        <v/>
      </c>
      <c r="W670" s="16" t="str">
        <f t="shared" ca="1" si="222"/>
        <v/>
      </c>
      <c r="X670" s="16">
        <f t="shared" ca="1" si="223"/>
        <v>1.4612618427567619</v>
      </c>
      <c r="Y670" s="16"/>
      <c r="Z670" s="13" t="str">
        <f ca="1">priceincross</f>
        <v/>
      </c>
      <c r="AA670" s="13" t="str">
        <f ca="1">priceoutcross</f>
        <v/>
      </c>
      <c r="AB670" s="13" t="str">
        <f t="shared" ca="1" si="215"/>
        <v/>
      </c>
      <c r="AC670" s="13" t="str">
        <f t="shared" ca="1" si="224"/>
        <v/>
      </c>
      <c r="AD670" s="13" t="str">
        <f t="shared" ca="1" si="225"/>
        <v/>
      </c>
      <c r="AE670" s="13">
        <f t="shared" ca="1" si="226"/>
        <v>1.7076913875508763</v>
      </c>
      <c r="AG670" s="32">
        <f ca="1">IF(ROW(data!B670)&gt;fib+1,MIN(OFFSET(data!B670,0,0,-fib,1)),"")</f>
        <v>5.42</v>
      </c>
      <c r="AH670" s="32">
        <f ca="1">IF(ROW(data!B670)&gt;fib+1,MAX(OFFSET(data!B670,0,0,-fib,1)),"")</f>
        <v>11.41</v>
      </c>
      <c r="AI670" s="32">
        <f t="shared" ca="1" si="216"/>
        <v>5.99</v>
      </c>
      <c r="AJ670" s="31">
        <f t="shared" ca="1" si="217"/>
        <v>6.8336399999999999</v>
      </c>
      <c r="AK670" s="31">
        <f t="shared" ca="1" si="218"/>
        <v>7.7081800000000005</v>
      </c>
      <c r="AL670" s="31">
        <f t="shared" ca="1" si="219"/>
        <v>8.4149999999999991</v>
      </c>
      <c r="AM670" s="31">
        <f t="shared" ca="1" si="220"/>
        <v>9.1218199999999996</v>
      </c>
      <c r="AO670" s="32">
        <f t="shared" ca="1" si="227"/>
        <v>0.46126184275676185</v>
      </c>
      <c r="AP670" s="32">
        <f t="shared" ca="1" si="228"/>
        <v>0</v>
      </c>
      <c r="AQ670" s="32">
        <f t="shared" ca="1" si="229"/>
        <v>0.70769138755087635</v>
      </c>
      <c r="AR670" s="32">
        <f t="shared" ca="1" si="230"/>
        <v>0</v>
      </c>
    </row>
    <row r="671" spans="1:44">
      <c r="A671" s="10">
        <v>37879</v>
      </c>
      <c r="B671" s="11">
        <f ca="1">IF(ROW(data!B671)&gt;singleSMA,AVERAGE(OFFSET(data!B671,0,0,-singleSMA,1)),"")</f>
        <v>8.4823000000000022</v>
      </c>
      <c r="C671" s="11" t="str">
        <f ca="1">IF(ROW(data!B669)&gt;singleSMA+2,IF(SIGN(data!B670-indicators!B670)&lt;&gt;SIGN(data!B669-indicators!B669),IF(SIGN(data!B670-indicators!B670)&gt;0,"BUY","SELL"),""),"")</f>
        <v/>
      </c>
      <c r="D671" s="11">
        <f ca="1">IF(ROW(data!B671)&gt;fastSMA,AVERAGE(OFFSET(data!B671,0,0,-fastSMA,1)),"")</f>
        <v>10.331</v>
      </c>
      <c r="E671" s="11">
        <f ca="1">IF(ROW(data!B671)&gt;slowSMA,AVERAGE(OFFSET(data!B671,0,0,-slowSMA,1)),"")</f>
        <v>8.4823000000000022</v>
      </c>
      <c r="F671" s="11" t="str">
        <f ca="1">IF(ROW(data!B671)&gt;MAX(fastSMA,slowSMA)+2,IF(SIGN(D670-E670)&lt;&gt;SIGN(D669-E669),IF(SIGN(D670-E670)&gt;0,"BUY","SELL"),""),"")</f>
        <v/>
      </c>
      <c r="G671" s="11"/>
      <c r="H671" s="11">
        <f>(data!B671/data!B670)-1</f>
        <v>-2.5026068821689229E-2</v>
      </c>
      <c r="I671" s="11">
        <f t="shared" si="210"/>
        <v>0</v>
      </c>
      <c r="J671" s="11">
        <f t="shared" si="211"/>
        <v>2.5026068821689229E-2</v>
      </c>
      <c r="K671" s="11">
        <f ca="1">IF(ROW(data!B671)&gt;rsi+1,100-100/(1+AVERAGE(OFFSET(I671,0,0,-rsi,1))/AVERAGE(OFFSET(J671,0,0,-rsi,1))),"")</f>
        <v>40.414706357836842</v>
      </c>
      <c r="L671" s="11"/>
      <c r="M671" s="11">
        <f t="shared" si="212"/>
        <v>0.97497393117831077</v>
      </c>
      <c r="N671" s="11">
        <f t="shared" ca="1" si="213"/>
        <v>0.92118226600985209</v>
      </c>
      <c r="S671" s="13" t="str">
        <f ca="1">pricein</f>
        <v/>
      </c>
      <c r="T671" s="13" t="str">
        <f ca="1">priceout</f>
        <v/>
      </c>
      <c r="U671" s="16" t="str">
        <f t="shared" ca="1" si="214"/>
        <v/>
      </c>
      <c r="V671" s="16" t="str">
        <f t="shared" ca="1" si="221"/>
        <v/>
      </c>
      <c r="W671" s="16" t="str">
        <f t="shared" ca="1" si="222"/>
        <v/>
      </c>
      <c r="X671" s="16">
        <f t="shared" ca="1" si="223"/>
        <v>1.4612618427567619</v>
      </c>
      <c r="Y671" s="16"/>
      <c r="Z671" s="13" t="str">
        <f ca="1">priceincross</f>
        <v/>
      </c>
      <c r="AA671" s="13" t="str">
        <f ca="1">priceoutcross</f>
        <v/>
      </c>
      <c r="AB671" s="13" t="str">
        <f t="shared" ca="1" si="215"/>
        <v/>
      </c>
      <c r="AC671" s="13" t="str">
        <f t="shared" ca="1" si="224"/>
        <v/>
      </c>
      <c r="AD671" s="13" t="str">
        <f t="shared" ca="1" si="225"/>
        <v/>
      </c>
      <c r="AE671" s="13">
        <f t="shared" ca="1" si="226"/>
        <v>1.7076913875508763</v>
      </c>
      <c r="AG671" s="32">
        <f ca="1">IF(ROW(data!B671)&gt;fib+1,MIN(OFFSET(data!B671,0,0,-fib,1)),"")</f>
        <v>5.44</v>
      </c>
      <c r="AH671" s="32">
        <f ca="1">IF(ROW(data!B671)&gt;fib+1,MAX(OFFSET(data!B671,0,0,-fib,1)),"")</f>
        <v>11.41</v>
      </c>
      <c r="AI671" s="32">
        <f t="shared" ca="1" si="216"/>
        <v>5.97</v>
      </c>
      <c r="AJ671" s="31">
        <f t="shared" ca="1" si="217"/>
        <v>6.8489200000000006</v>
      </c>
      <c r="AK671" s="31">
        <f t="shared" ca="1" si="218"/>
        <v>7.7205399999999997</v>
      </c>
      <c r="AL671" s="31">
        <f t="shared" ca="1" si="219"/>
        <v>8.4250000000000007</v>
      </c>
      <c r="AM671" s="31">
        <f t="shared" ca="1" si="220"/>
        <v>9.1294599999999999</v>
      </c>
      <c r="AO671" s="32">
        <f t="shared" ca="1" si="227"/>
        <v>0.46126184275676185</v>
      </c>
      <c r="AP671" s="32">
        <f t="shared" ca="1" si="228"/>
        <v>0</v>
      </c>
      <c r="AQ671" s="32">
        <f t="shared" ca="1" si="229"/>
        <v>0.70769138755087635</v>
      </c>
      <c r="AR671" s="32">
        <f t="shared" ca="1" si="230"/>
        <v>0</v>
      </c>
    </row>
    <row r="672" spans="1:44">
      <c r="A672" s="10">
        <v>37880</v>
      </c>
      <c r="B672" s="11">
        <f ca="1">IF(ROW(data!B672)&gt;singleSMA,AVERAGE(OFFSET(data!B672,0,0,-singleSMA,1)),"")</f>
        <v>8.5204000000000004</v>
      </c>
      <c r="C672" s="11" t="str">
        <f ca="1">IF(ROW(data!B670)&gt;singleSMA+2,IF(SIGN(data!B671-indicators!B671)&lt;&gt;SIGN(data!B670-indicators!B670),IF(SIGN(data!B671-indicators!B671)&gt;0,"BUY","SELL"),""),"")</f>
        <v/>
      </c>
      <c r="D672" s="11">
        <f ca="1">IF(ROW(data!B672)&gt;fastSMA,AVERAGE(OFFSET(data!B672,0,0,-fastSMA,1)),"")</f>
        <v>10.2805</v>
      </c>
      <c r="E672" s="11">
        <f ca="1">IF(ROW(data!B672)&gt;slowSMA,AVERAGE(OFFSET(data!B672,0,0,-slowSMA,1)),"")</f>
        <v>8.5204000000000004</v>
      </c>
      <c r="F672" s="11" t="str">
        <f ca="1">IF(ROW(data!B672)&gt;MAX(fastSMA,slowSMA)+2,IF(SIGN(D671-E671)&lt;&gt;SIGN(D670-E670),IF(SIGN(D671-E671)&gt;0,"BUY","SELL"),""),"")</f>
        <v/>
      </c>
      <c r="G672" s="11"/>
      <c r="H672" s="11">
        <f>(data!B672/data!B671)-1</f>
        <v>-1.0695187165775333E-2</v>
      </c>
      <c r="I672" s="11">
        <f t="shared" si="210"/>
        <v>0</v>
      </c>
      <c r="J672" s="11">
        <f t="shared" si="211"/>
        <v>1.0695187165775333E-2</v>
      </c>
      <c r="K672" s="11">
        <f ca="1">IF(ROW(data!B672)&gt;rsi+1,100-100/(1+AVERAGE(OFFSET(I672,0,0,-rsi,1))/AVERAGE(OFFSET(J672,0,0,-rsi,1))),"")</f>
        <v>37.691592745974766</v>
      </c>
      <c r="L672" s="11"/>
      <c r="M672" s="11">
        <f t="shared" si="212"/>
        <v>0.98930481283422467</v>
      </c>
      <c r="N672" s="11">
        <f t="shared" ca="1" si="213"/>
        <v>0.90155945419103289</v>
      </c>
      <c r="S672" s="13" t="str">
        <f ca="1">pricein</f>
        <v/>
      </c>
      <c r="T672" s="13" t="str">
        <f ca="1">priceout</f>
        <v/>
      </c>
      <c r="U672" s="16" t="str">
        <f t="shared" ca="1" si="214"/>
        <v/>
      </c>
      <c r="V672" s="16" t="str">
        <f t="shared" ca="1" si="221"/>
        <v/>
      </c>
      <c r="W672" s="16" t="str">
        <f t="shared" ca="1" si="222"/>
        <v/>
      </c>
      <c r="X672" s="16">
        <f t="shared" ca="1" si="223"/>
        <v>1.4612618427567619</v>
      </c>
      <c r="Y672" s="16"/>
      <c r="Z672" s="13" t="str">
        <f ca="1">priceincross</f>
        <v/>
      </c>
      <c r="AA672" s="13" t="str">
        <f ca="1">priceoutcross</f>
        <v/>
      </c>
      <c r="AB672" s="13" t="str">
        <f t="shared" ca="1" si="215"/>
        <v/>
      </c>
      <c r="AC672" s="13" t="str">
        <f t="shared" ca="1" si="224"/>
        <v/>
      </c>
      <c r="AD672" s="13" t="str">
        <f t="shared" ca="1" si="225"/>
        <v/>
      </c>
      <c r="AE672" s="13">
        <f t="shared" ca="1" si="226"/>
        <v>1.7076913875508763</v>
      </c>
      <c r="AG672" s="32">
        <f ca="1">IF(ROW(data!B672)&gt;fib+1,MIN(OFFSET(data!B672,0,0,-fib,1)),"")</f>
        <v>5.66</v>
      </c>
      <c r="AH672" s="32">
        <f ca="1">IF(ROW(data!B672)&gt;fib+1,MAX(OFFSET(data!B672,0,0,-fib,1)),"")</f>
        <v>11.41</v>
      </c>
      <c r="AI672" s="32">
        <f t="shared" ca="1" si="216"/>
        <v>5.75</v>
      </c>
      <c r="AJ672" s="31">
        <f t="shared" ca="1" si="217"/>
        <v>7.0170000000000003</v>
      </c>
      <c r="AK672" s="31">
        <f t="shared" ca="1" si="218"/>
        <v>7.8565000000000005</v>
      </c>
      <c r="AL672" s="31">
        <f t="shared" ca="1" si="219"/>
        <v>8.5350000000000001</v>
      </c>
      <c r="AM672" s="31">
        <f t="shared" ca="1" si="220"/>
        <v>9.2134999999999998</v>
      </c>
      <c r="AO672" s="32">
        <f t="shared" ca="1" si="227"/>
        <v>0.46126184275676185</v>
      </c>
      <c r="AP672" s="32">
        <f t="shared" ca="1" si="228"/>
        <v>0</v>
      </c>
      <c r="AQ672" s="32">
        <f t="shared" ca="1" si="229"/>
        <v>0.70769138755087635</v>
      </c>
      <c r="AR672" s="32">
        <f t="shared" ca="1" si="230"/>
        <v>0</v>
      </c>
    </row>
    <row r="673" spans="1:44">
      <c r="A673" s="10">
        <v>37881</v>
      </c>
      <c r="B673" s="11">
        <f ca="1">IF(ROW(data!B673)&gt;singleSMA,AVERAGE(OFFSET(data!B673,0,0,-singleSMA,1)),"")</f>
        <v>8.5607000000000024</v>
      </c>
      <c r="C673" s="11" t="str">
        <f ca="1">IF(ROW(data!B671)&gt;singleSMA+2,IF(SIGN(data!B672-indicators!B672)&lt;&gt;SIGN(data!B671-indicators!B671),IF(SIGN(data!B672-indicators!B672)&gt;0,"BUY","SELL"),""),"")</f>
        <v/>
      </c>
      <c r="D673" s="11">
        <f ca="1">IF(ROW(data!B673)&gt;fastSMA,AVERAGE(OFFSET(data!B673,0,0,-fastSMA,1)),"")</f>
        <v>10.246500000000001</v>
      </c>
      <c r="E673" s="11">
        <f ca="1">IF(ROW(data!B673)&gt;slowSMA,AVERAGE(OFFSET(data!B673,0,0,-slowSMA,1)),"")</f>
        <v>8.5607000000000024</v>
      </c>
      <c r="F673" s="11" t="str">
        <f ca="1">IF(ROW(data!B673)&gt;MAX(fastSMA,slowSMA)+2,IF(SIGN(D672-E672)&lt;&gt;SIGN(D671-E671),IF(SIGN(D672-E672)&gt;0,"BUY","SELL"),""),"")</f>
        <v/>
      </c>
      <c r="G673" s="11"/>
      <c r="H673" s="11">
        <f>(data!B673/data!B672)-1</f>
        <v>4.7567567567567526E-2</v>
      </c>
      <c r="I673" s="11">
        <f t="shared" si="210"/>
        <v>4.7567567567567526E-2</v>
      </c>
      <c r="J673" s="11">
        <f t="shared" si="211"/>
        <v>0</v>
      </c>
      <c r="K673" s="11">
        <f ca="1">IF(ROW(data!B673)&gt;rsi+1,100-100/(1+AVERAGE(OFFSET(I673,0,0,-rsi,1))/AVERAGE(OFFSET(J673,0,0,-rsi,1))),"")</f>
        <v>42.997248119645889</v>
      </c>
      <c r="L673" s="11"/>
      <c r="M673" s="11">
        <f t="shared" si="212"/>
        <v>1.0475675675675675</v>
      </c>
      <c r="N673" s="11">
        <f t="shared" ca="1" si="213"/>
        <v>0.93442622950819698</v>
      </c>
      <c r="S673" s="13" t="str">
        <f ca="1">pricein</f>
        <v/>
      </c>
      <c r="T673" s="13" t="str">
        <f ca="1">priceout</f>
        <v/>
      </c>
      <c r="U673" s="16" t="str">
        <f t="shared" ca="1" si="214"/>
        <v/>
      </c>
      <c r="V673" s="16" t="str">
        <f t="shared" ca="1" si="221"/>
        <v/>
      </c>
      <c r="W673" s="16" t="str">
        <f t="shared" ca="1" si="222"/>
        <v/>
      </c>
      <c r="X673" s="16">
        <f t="shared" ca="1" si="223"/>
        <v>1.4612618427567619</v>
      </c>
      <c r="Y673" s="16"/>
      <c r="Z673" s="13" t="str">
        <f ca="1">priceincross</f>
        <v/>
      </c>
      <c r="AA673" s="13" t="str">
        <f ca="1">priceoutcross</f>
        <v/>
      </c>
      <c r="AB673" s="13" t="str">
        <f t="shared" ca="1" si="215"/>
        <v/>
      </c>
      <c r="AC673" s="13" t="str">
        <f t="shared" ca="1" si="224"/>
        <v/>
      </c>
      <c r="AD673" s="13" t="str">
        <f t="shared" ca="1" si="225"/>
        <v/>
      </c>
      <c r="AE673" s="13">
        <f t="shared" ca="1" si="226"/>
        <v>1.7076913875508763</v>
      </c>
      <c r="AG673" s="32">
        <f ca="1">IF(ROW(data!B673)&gt;fib+1,MIN(OFFSET(data!B673,0,0,-fib,1)),"")</f>
        <v>5.71</v>
      </c>
      <c r="AH673" s="32">
        <f ca="1">IF(ROW(data!B673)&gt;fib+1,MAX(OFFSET(data!B673,0,0,-fib,1)),"")</f>
        <v>11.41</v>
      </c>
      <c r="AI673" s="32">
        <f t="shared" ca="1" si="216"/>
        <v>5.7</v>
      </c>
      <c r="AJ673" s="31">
        <f t="shared" ca="1" si="217"/>
        <v>7.0552000000000001</v>
      </c>
      <c r="AK673" s="31">
        <f t="shared" ca="1" si="218"/>
        <v>7.8873999999999995</v>
      </c>
      <c r="AL673" s="31">
        <f t="shared" ca="1" si="219"/>
        <v>8.56</v>
      </c>
      <c r="AM673" s="31">
        <f t="shared" ca="1" si="220"/>
        <v>9.2325999999999997</v>
      </c>
      <c r="AO673" s="32">
        <f t="shared" ca="1" si="227"/>
        <v>0.46126184275676185</v>
      </c>
      <c r="AP673" s="32">
        <f t="shared" ca="1" si="228"/>
        <v>0</v>
      </c>
      <c r="AQ673" s="32">
        <f t="shared" ca="1" si="229"/>
        <v>0.70769138755087635</v>
      </c>
      <c r="AR673" s="32">
        <f t="shared" ca="1" si="230"/>
        <v>0</v>
      </c>
    </row>
    <row r="674" spans="1:44">
      <c r="A674" s="10">
        <v>37882</v>
      </c>
      <c r="B674" s="11">
        <f ca="1">IF(ROW(data!B674)&gt;singleSMA,AVERAGE(OFFSET(data!B674,0,0,-singleSMA,1)),"")</f>
        <v>8.5993000000000013</v>
      </c>
      <c r="C674" s="11" t="str">
        <f ca="1">IF(ROW(data!B672)&gt;singleSMA+2,IF(SIGN(data!B673-indicators!B673)&lt;&gt;SIGN(data!B672-indicators!B672),IF(SIGN(data!B673-indicators!B673)&gt;0,"BUY","SELL"),""),"")</f>
        <v/>
      </c>
      <c r="D674" s="11">
        <f ca="1">IF(ROW(data!B674)&gt;fastSMA,AVERAGE(OFFSET(data!B674,0,0,-fastSMA,1)),"")</f>
        <v>10.1785</v>
      </c>
      <c r="E674" s="11">
        <f ca="1">IF(ROW(data!B674)&gt;slowSMA,AVERAGE(OFFSET(data!B674,0,0,-slowSMA,1)),"")</f>
        <v>8.5993000000000013</v>
      </c>
      <c r="F674" s="11" t="str">
        <f ca="1">IF(ROW(data!B674)&gt;MAX(fastSMA,slowSMA)+2,IF(SIGN(D673-E673)&lt;&gt;SIGN(D672-E672),IF(SIGN(D673-E673)&gt;0,"BUY","SELL"),""),"")</f>
        <v/>
      </c>
      <c r="G674" s="11"/>
      <c r="H674" s="11">
        <f>(data!B674/data!B673)-1</f>
        <v>-1.2383900928792491E-2</v>
      </c>
      <c r="I674" s="11">
        <f t="shared" si="210"/>
        <v>0</v>
      </c>
      <c r="J674" s="11">
        <f t="shared" si="211"/>
        <v>1.2383900928792491E-2</v>
      </c>
      <c r="K674" s="11">
        <f ca="1">IF(ROW(data!B674)&gt;rsi+1,100-100/(1+AVERAGE(OFFSET(I674,0,0,-rsi,1))/AVERAGE(OFFSET(J674,0,0,-rsi,1))),"")</f>
        <v>33.764923501041253</v>
      </c>
      <c r="L674" s="11"/>
      <c r="M674" s="11">
        <f t="shared" si="212"/>
        <v>0.98761609907120751</v>
      </c>
      <c r="N674" s="11">
        <f t="shared" ca="1" si="213"/>
        <v>0.87557182067703565</v>
      </c>
      <c r="S674" s="13" t="str">
        <f ca="1">pricein</f>
        <v/>
      </c>
      <c r="T674" s="13" t="str">
        <f ca="1">priceout</f>
        <v/>
      </c>
      <c r="U674" s="16" t="str">
        <f t="shared" ca="1" si="214"/>
        <v/>
      </c>
      <c r="V674" s="16" t="str">
        <f t="shared" ca="1" si="221"/>
        <v/>
      </c>
      <c r="W674" s="16" t="str">
        <f t="shared" ca="1" si="222"/>
        <v/>
      </c>
      <c r="X674" s="16">
        <f t="shared" ca="1" si="223"/>
        <v>1.4612618427567619</v>
      </c>
      <c r="Y674" s="16"/>
      <c r="Z674" s="13" t="str">
        <f ca="1">priceincross</f>
        <v/>
      </c>
      <c r="AA674" s="13" t="str">
        <f ca="1">priceoutcross</f>
        <v/>
      </c>
      <c r="AB674" s="13" t="str">
        <f t="shared" ca="1" si="215"/>
        <v/>
      </c>
      <c r="AC674" s="13" t="str">
        <f t="shared" ca="1" si="224"/>
        <v/>
      </c>
      <c r="AD674" s="13" t="str">
        <f t="shared" ca="1" si="225"/>
        <v/>
      </c>
      <c r="AE674" s="13">
        <f t="shared" ca="1" si="226"/>
        <v>1.7076913875508763</v>
      </c>
      <c r="AG674" s="32">
        <f ca="1">IF(ROW(data!B674)&gt;fib+1,MIN(OFFSET(data!B674,0,0,-fib,1)),"")</f>
        <v>5.97</v>
      </c>
      <c r="AH674" s="32">
        <f ca="1">IF(ROW(data!B674)&gt;fib+1,MAX(OFFSET(data!B674,0,0,-fib,1)),"")</f>
        <v>11.41</v>
      </c>
      <c r="AI674" s="32">
        <f t="shared" ca="1" si="216"/>
        <v>5.44</v>
      </c>
      <c r="AJ674" s="31">
        <f t="shared" ca="1" si="217"/>
        <v>7.2538400000000003</v>
      </c>
      <c r="AK674" s="31">
        <f t="shared" ca="1" si="218"/>
        <v>8.0480800000000006</v>
      </c>
      <c r="AL674" s="31">
        <f t="shared" ca="1" si="219"/>
        <v>8.69</v>
      </c>
      <c r="AM674" s="31">
        <f t="shared" ca="1" si="220"/>
        <v>9.3319200000000002</v>
      </c>
      <c r="AO674" s="32">
        <f t="shared" ca="1" si="227"/>
        <v>0.46126184275676185</v>
      </c>
      <c r="AP674" s="32">
        <f t="shared" ca="1" si="228"/>
        <v>0</v>
      </c>
      <c r="AQ674" s="32">
        <f t="shared" ca="1" si="229"/>
        <v>0.70769138755087635</v>
      </c>
      <c r="AR674" s="32">
        <f t="shared" ca="1" si="230"/>
        <v>0</v>
      </c>
    </row>
    <row r="675" spans="1:44">
      <c r="A675" s="10">
        <v>37883</v>
      </c>
      <c r="B675" s="11">
        <f ca="1">IF(ROW(data!B675)&gt;singleSMA,AVERAGE(OFFSET(data!B675,0,0,-singleSMA,1)),"")</f>
        <v>8.636000000000001</v>
      </c>
      <c r="C675" s="11" t="str">
        <f ca="1">IF(ROW(data!B673)&gt;singleSMA+2,IF(SIGN(data!B674-indicators!B674)&lt;&gt;SIGN(data!B673-indicators!B673),IF(SIGN(data!B674-indicators!B674)&gt;0,"BUY","SELL"),""),"")</f>
        <v/>
      </c>
      <c r="D675" s="11">
        <f ca="1">IF(ROW(data!B675)&gt;fastSMA,AVERAGE(OFFSET(data!B675,0,0,-fastSMA,1)),"")</f>
        <v>10.100999999999999</v>
      </c>
      <c r="E675" s="11">
        <f ca="1">IF(ROW(data!B675)&gt;slowSMA,AVERAGE(OFFSET(data!B675,0,0,-slowSMA,1)),"")</f>
        <v>8.636000000000001</v>
      </c>
      <c r="F675" s="11" t="str">
        <f ca="1">IF(ROW(data!B675)&gt;MAX(fastSMA,slowSMA)+2,IF(SIGN(D674-E674)&lt;&gt;SIGN(D673-E673),IF(SIGN(D674-E674)&gt;0,"BUY","SELL"),""),"")</f>
        <v/>
      </c>
      <c r="G675" s="11"/>
      <c r="H675" s="11">
        <f>(data!B675/data!B674)-1</f>
        <v>7.3145245559038674E-3</v>
      </c>
      <c r="I675" s="11">
        <f t="shared" si="210"/>
        <v>7.3145245559038674E-3</v>
      </c>
      <c r="J675" s="11">
        <f t="shared" si="211"/>
        <v>0</v>
      </c>
      <c r="K675" s="11">
        <f ca="1">IF(ROW(data!B675)&gt;rsi+1,100-100/(1+AVERAGE(OFFSET(I675,0,0,-rsi,1))/AVERAGE(OFFSET(J675,0,0,-rsi,1))),"")</f>
        <v>30.852387098379367</v>
      </c>
      <c r="L675" s="11"/>
      <c r="M675" s="11">
        <f t="shared" si="212"/>
        <v>1.0073145245559039</v>
      </c>
      <c r="N675" s="11">
        <f t="shared" ca="1" si="213"/>
        <v>0.86148346738159065</v>
      </c>
      <c r="S675" s="13" t="str">
        <f ca="1">pricein</f>
        <v/>
      </c>
      <c r="T675" s="13" t="str">
        <f ca="1">priceout</f>
        <v/>
      </c>
      <c r="U675" s="16" t="str">
        <f t="shared" ca="1" si="214"/>
        <v/>
      </c>
      <c r="V675" s="16" t="str">
        <f t="shared" ca="1" si="221"/>
        <v/>
      </c>
      <c r="W675" s="16" t="str">
        <f t="shared" ca="1" si="222"/>
        <v/>
      </c>
      <c r="X675" s="16">
        <f t="shared" ca="1" si="223"/>
        <v>1.4612618427567619</v>
      </c>
      <c r="Y675" s="16"/>
      <c r="Z675" s="13" t="str">
        <f ca="1">priceincross</f>
        <v/>
      </c>
      <c r="AA675" s="13" t="str">
        <f ca="1">priceoutcross</f>
        <v/>
      </c>
      <c r="AB675" s="13" t="str">
        <f t="shared" ca="1" si="215"/>
        <v/>
      </c>
      <c r="AC675" s="13" t="str">
        <f t="shared" ca="1" si="224"/>
        <v/>
      </c>
      <c r="AD675" s="13" t="str">
        <f t="shared" ca="1" si="225"/>
        <v/>
      </c>
      <c r="AE675" s="13">
        <f t="shared" ca="1" si="226"/>
        <v>1.7076913875508763</v>
      </c>
      <c r="AG675" s="32">
        <f ca="1">IF(ROW(data!B675)&gt;fib+1,MIN(OFFSET(data!B675,0,0,-fib,1)),"")</f>
        <v>6.18</v>
      </c>
      <c r="AH675" s="32">
        <f ca="1">IF(ROW(data!B675)&gt;fib+1,MAX(OFFSET(data!B675,0,0,-fib,1)),"")</f>
        <v>11.41</v>
      </c>
      <c r="AI675" s="32">
        <f t="shared" ca="1" si="216"/>
        <v>5.23</v>
      </c>
      <c r="AJ675" s="31">
        <f t="shared" ca="1" si="217"/>
        <v>7.4142799999999998</v>
      </c>
      <c r="AK675" s="31">
        <f t="shared" ca="1" si="218"/>
        <v>8.177859999999999</v>
      </c>
      <c r="AL675" s="31">
        <f t="shared" ca="1" si="219"/>
        <v>8.7949999999999999</v>
      </c>
      <c r="AM675" s="31">
        <f t="shared" ca="1" si="220"/>
        <v>9.4121400000000008</v>
      </c>
      <c r="AO675" s="32">
        <f t="shared" ca="1" si="227"/>
        <v>0.46126184275676185</v>
      </c>
      <c r="AP675" s="32">
        <f t="shared" ca="1" si="228"/>
        <v>0</v>
      </c>
      <c r="AQ675" s="32">
        <f t="shared" ca="1" si="229"/>
        <v>0.70769138755087635</v>
      </c>
      <c r="AR675" s="32">
        <f t="shared" ca="1" si="230"/>
        <v>0</v>
      </c>
    </row>
    <row r="676" spans="1:44">
      <c r="A676" s="10">
        <v>37886</v>
      </c>
      <c r="B676" s="11">
        <f ca="1">IF(ROW(data!B676)&gt;singleSMA,AVERAGE(OFFSET(data!B676,0,0,-singleSMA,1)),"")</f>
        <v>8.6708000000000016</v>
      </c>
      <c r="C676" s="11" t="str">
        <f ca="1">IF(ROW(data!B674)&gt;singleSMA+2,IF(SIGN(data!B675-indicators!B675)&lt;&gt;SIGN(data!B674-indicators!B674),IF(SIGN(data!B675-indicators!B675)&gt;0,"BUY","SELL"),""),"")</f>
        <v/>
      </c>
      <c r="D676" s="11">
        <f ca="1">IF(ROW(data!B676)&gt;fastSMA,AVERAGE(OFFSET(data!B676,0,0,-fastSMA,1)),"")</f>
        <v>10.013500000000001</v>
      </c>
      <c r="E676" s="11">
        <f ca="1">IF(ROW(data!B676)&gt;slowSMA,AVERAGE(OFFSET(data!B676,0,0,-slowSMA,1)),"")</f>
        <v>8.6708000000000016</v>
      </c>
      <c r="F676" s="11" t="str">
        <f ca="1">IF(ROW(data!B676)&gt;MAX(fastSMA,slowSMA)+2,IF(SIGN(D675-E675)&lt;&gt;SIGN(D674-E674),IF(SIGN(D675-E675)&gt;0,"BUY","SELL"),""),"")</f>
        <v/>
      </c>
      <c r="G676" s="11"/>
      <c r="H676" s="11">
        <f>(data!B676/data!B675)-1</f>
        <v>2.0746887966804906E-3</v>
      </c>
      <c r="I676" s="11">
        <f t="shared" si="210"/>
        <v>2.0746887966804906E-3</v>
      </c>
      <c r="J676" s="11">
        <f t="shared" si="211"/>
        <v>0</v>
      </c>
      <c r="K676" s="11">
        <f ca="1">IF(ROW(data!B676)&gt;rsi+1,100-100/(1+AVERAGE(OFFSET(I676,0,0,-rsi,1))/AVERAGE(OFFSET(J676,0,0,-rsi,1))),"")</f>
        <v>27.446555394937448</v>
      </c>
      <c r="L676" s="11"/>
      <c r="M676" s="11">
        <f t="shared" si="212"/>
        <v>1.0020746887966805</v>
      </c>
      <c r="N676" s="11">
        <f t="shared" ca="1" si="213"/>
        <v>0.84662576687116531</v>
      </c>
      <c r="S676" s="13" t="str">
        <f ca="1">pricein</f>
        <v/>
      </c>
      <c r="T676" s="13" t="str">
        <f ca="1">priceout</f>
        <v/>
      </c>
      <c r="U676" s="16" t="str">
        <f t="shared" ca="1" si="214"/>
        <v/>
      </c>
      <c r="V676" s="16" t="str">
        <f t="shared" ca="1" si="221"/>
        <v/>
      </c>
      <c r="W676" s="16" t="str">
        <f t="shared" ca="1" si="222"/>
        <v/>
      </c>
      <c r="X676" s="16">
        <f t="shared" ca="1" si="223"/>
        <v>1.4612618427567619</v>
      </c>
      <c r="Y676" s="16"/>
      <c r="Z676" s="13" t="str">
        <f ca="1">priceincross</f>
        <v/>
      </c>
      <c r="AA676" s="13" t="str">
        <f ca="1">priceoutcross</f>
        <v/>
      </c>
      <c r="AB676" s="13" t="str">
        <f t="shared" ca="1" si="215"/>
        <v/>
      </c>
      <c r="AC676" s="13" t="str">
        <f t="shared" ca="1" si="224"/>
        <v/>
      </c>
      <c r="AD676" s="13" t="str">
        <f t="shared" ca="1" si="225"/>
        <v/>
      </c>
      <c r="AE676" s="13">
        <f t="shared" ca="1" si="226"/>
        <v>1.7076913875508763</v>
      </c>
      <c r="AG676" s="32">
        <f ca="1">IF(ROW(data!B676)&gt;fib+1,MIN(OFFSET(data!B676,0,0,-fib,1)),"")</f>
        <v>6.25</v>
      </c>
      <c r="AH676" s="32">
        <f ca="1">IF(ROW(data!B676)&gt;fib+1,MAX(OFFSET(data!B676,0,0,-fib,1)),"")</f>
        <v>11.41</v>
      </c>
      <c r="AI676" s="32">
        <f t="shared" ca="1" si="216"/>
        <v>5.16</v>
      </c>
      <c r="AJ676" s="31">
        <f t="shared" ca="1" si="217"/>
        <v>7.4677600000000002</v>
      </c>
      <c r="AK676" s="31">
        <f t="shared" ca="1" si="218"/>
        <v>8.2211199999999991</v>
      </c>
      <c r="AL676" s="31">
        <f t="shared" ca="1" si="219"/>
        <v>8.83</v>
      </c>
      <c r="AM676" s="31">
        <f t="shared" ca="1" si="220"/>
        <v>9.438880000000001</v>
      </c>
      <c r="AO676" s="32">
        <f t="shared" ca="1" si="227"/>
        <v>0.46126184275676185</v>
      </c>
      <c r="AP676" s="32">
        <f t="shared" ca="1" si="228"/>
        <v>0</v>
      </c>
      <c r="AQ676" s="32">
        <f t="shared" ca="1" si="229"/>
        <v>0.70769138755087635</v>
      </c>
      <c r="AR676" s="32">
        <f t="shared" ca="1" si="230"/>
        <v>0</v>
      </c>
    </row>
    <row r="677" spans="1:44">
      <c r="A677" s="10">
        <v>37887</v>
      </c>
      <c r="B677" s="11">
        <f ca="1">IF(ROW(data!B677)&gt;singleSMA,AVERAGE(OFFSET(data!B677,0,0,-singleSMA,1)),"")</f>
        <v>8.702</v>
      </c>
      <c r="C677" s="11" t="str">
        <f ca="1">IF(ROW(data!B675)&gt;singleSMA+2,IF(SIGN(data!B676-indicators!B676)&lt;&gt;SIGN(data!B675-indicators!B675),IF(SIGN(data!B676-indicators!B676)&gt;0,"BUY","SELL"),""),"")</f>
        <v/>
      </c>
      <c r="D677" s="11">
        <f ca="1">IF(ROW(data!B677)&gt;fastSMA,AVERAGE(OFFSET(data!B677,0,0,-fastSMA,1)),"")</f>
        <v>9.9484999999999992</v>
      </c>
      <c r="E677" s="11">
        <f ca="1">IF(ROW(data!B677)&gt;slowSMA,AVERAGE(OFFSET(data!B677,0,0,-slowSMA,1)),"")</f>
        <v>8.702</v>
      </c>
      <c r="F677" s="11" t="str">
        <f ca="1">IF(ROW(data!B677)&gt;MAX(fastSMA,slowSMA)+2,IF(SIGN(D676-E676)&lt;&gt;SIGN(D675-E675),IF(SIGN(D676-E676)&gt;0,"BUY","SELL"),""),"")</f>
        <v/>
      </c>
      <c r="G677" s="11"/>
      <c r="H677" s="11">
        <f>(data!B677/data!B676)-1</f>
        <v>1.0351966873705098E-3</v>
      </c>
      <c r="I677" s="11">
        <f t="shared" si="210"/>
        <v>1.0351966873705098E-3</v>
      </c>
      <c r="J677" s="11">
        <f t="shared" si="211"/>
        <v>0</v>
      </c>
      <c r="K677" s="11">
        <f ca="1">IF(ROW(data!B677)&gt;rsi+1,100-100/(1+AVERAGE(OFFSET(I677,0,0,-rsi,1))/AVERAGE(OFFSET(J677,0,0,-rsi,1))),"")</f>
        <v>30.994231987549512</v>
      </c>
      <c r="L677" s="11"/>
      <c r="M677" s="11">
        <f t="shared" si="212"/>
        <v>1.0010351966873705</v>
      </c>
      <c r="N677" s="11">
        <f t="shared" ca="1" si="213"/>
        <v>0.88149498632634438</v>
      </c>
      <c r="S677" s="13" t="str">
        <f ca="1">pricein</f>
        <v/>
      </c>
      <c r="T677" s="13" t="str">
        <f ca="1">priceout</f>
        <v/>
      </c>
      <c r="U677" s="16" t="str">
        <f t="shared" ca="1" si="214"/>
        <v/>
      </c>
      <c r="V677" s="16" t="str">
        <f t="shared" ca="1" si="221"/>
        <v/>
      </c>
      <c r="W677" s="16" t="str">
        <f t="shared" ca="1" si="222"/>
        <v/>
      </c>
      <c r="X677" s="16">
        <f t="shared" ca="1" si="223"/>
        <v>1.4612618427567619</v>
      </c>
      <c r="Y677" s="16"/>
      <c r="Z677" s="13" t="str">
        <f ca="1">priceincross</f>
        <v/>
      </c>
      <c r="AA677" s="13" t="str">
        <f ca="1">priceoutcross</f>
        <v/>
      </c>
      <c r="AB677" s="13" t="str">
        <f t="shared" ca="1" si="215"/>
        <v/>
      </c>
      <c r="AC677" s="13" t="str">
        <f t="shared" ca="1" si="224"/>
        <v/>
      </c>
      <c r="AD677" s="13" t="str">
        <f t="shared" ca="1" si="225"/>
        <v/>
      </c>
      <c r="AE677" s="13">
        <f t="shared" ca="1" si="226"/>
        <v>1.7076913875508763</v>
      </c>
      <c r="AG677" s="32">
        <f ca="1">IF(ROW(data!B677)&gt;fib+1,MIN(OFFSET(data!B677,0,0,-fib,1)),"")</f>
        <v>6.25</v>
      </c>
      <c r="AH677" s="32">
        <f ca="1">IF(ROW(data!B677)&gt;fib+1,MAX(OFFSET(data!B677,0,0,-fib,1)),"")</f>
        <v>11.41</v>
      </c>
      <c r="AI677" s="32">
        <f t="shared" ca="1" si="216"/>
        <v>5.16</v>
      </c>
      <c r="AJ677" s="31">
        <f t="shared" ca="1" si="217"/>
        <v>7.4677600000000002</v>
      </c>
      <c r="AK677" s="31">
        <f t="shared" ca="1" si="218"/>
        <v>8.2211199999999991</v>
      </c>
      <c r="AL677" s="31">
        <f t="shared" ca="1" si="219"/>
        <v>8.83</v>
      </c>
      <c r="AM677" s="31">
        <f t="shared" ca="1" si="220"/>
        <v>9.438880000000001</v>
      </c>
      <c r="AO677" s="32">
        <f t="shared" ca="1" si="227"/>
        <v>0.46126184275676185</v>
      </c>
      <c r="AP677" s="32">
        <f t="shared" ca="1" si="228"/>
        <v>0</v>
      </c>
      <c r="AQ677" s="32">
        <f t="shared" ca="1" si="229"/>
        <v>0.70769138755087635</v>
      </c>
      <c r="AR677" s="32">
        <f t="shared" ca="1" si="230"/>
        <v>0</v>
      </c>
    </row>
    <row r="678" spans="1:44">
      <c r="A678" s="10">
        <v>37888</v>
      </c>
      <c r="B678" s="11">
        <f ca="1">IF(ROW(data!B678)&gt;singleSMA,AVERAGE(OFFSET(data!B678,0,0,-singleSMA,1)),"")</f>
        <v>8.7295999999999996</v>
      </c>
      <c r="C678" s="11" t="str">
        <f ca="1">IF(ROW(data!B676)&gt;singleSMA+2,IF(SIGN(data!B677-indicators!B677)&lt;&gt;SIGN(data!B676-indicators!B676),IF(SIGN(data!B677-indicators!B677)&gt;0,"BUY","SELL"),""),"")</f>
        <v/>
      </c>
      <c r="D678" s="11">
        <f ca="1">IF(ROW(data!B678)&gt;fastSMA,AVERAGE(OFFSET(data!B678,0,0,-fastSMA,1)),"")</f>
        <v>9.8824999999999967</v>
      </c>
      <c r="E678" s="11">
        <f ca="1">IF(ROW(data!B678)&gt;slowSMA,AVERAGE(OFFSET(data!B678,0,0,-slowSMA,1)),"")</f>
        <v>8.7295999999999996</v>
      </c>
      <c r="F678" s="11" t="str">
        <f ca="1">IF(ROW(data!B678)&gt;MAX(fastSMA,slowSMA)+2,IF(SIGN(D677-E677)&lt;&gt;SIGN(D676-E676),IF(SIGN(D677-E677)&gt;0,"BUY","SELL"),""),"")</f>
        <v/>
      </c>
      <c r="G678" s="11"/>
      <c r="H678" s="11">
        <f>(data!B678/data!B677)-1</f>
        <v>-1.0341261633919352E-3</v>
      </c>
      <c r="I678" s="11">
        <f t="shared" si="210"/>
        <v>0</v>
      </c>
      <c r="J678" s="11">
        <f t="shared" si="211"/>
        <v>1.0341261633919352E-3</v>
      </c>
      <c r="K678" s="11">
        <f ca="1">IF(ROW(data!B678)&gt;rsi+1,100-100/(1+AVERAGE(OFFSET(I678,0,0,-rsi,1))/AVERAGE(OFFSET(J678,0,0,-rsi,1))),"")</f>
        <v>30.697153621900839</v>
      </c>
      <c r="L678" s="11"/>
      <c r="M678" s="11">
        <f t="shared" si="212"/>
        <v>0.99896587383660806</v>
      </c>
      <c r="N678" s="11">
        <f t="shared" ca="1" si="213"/>
        <v>0.8797814207650273</v>
      </c>
      <c r="S678" s="13" t="str">
        <f ca="1">pricein</f>
        <v/>
      </c>
      <c r="T678" s="13" t="str">
        <f ca="1">priceout</f>
        <v/>
      </c>
      <c r="U678" s="16" t="str">
        <f t="shared" ca="1" si="214"/>
        <v/>
      </c>
      <c r="V678" s="16" t="str">
        <f t="shared" ca="1" si="221"/>
        <v/>
      </c>
      <c r="W678" s="16" t="str">
        <f t="shared" ca="1" si="222"/>
        <v/>
      </c>
      <c r="X678" s="16">
        <f t="shared" ca="1" si="223"/>
        <v>1.4612618427567619</v>
      </c>
      <c r="Y678" s="16"/>
      <c r="Z678" s="13" t="str">
        <f ca="1">priceincross</f>
        <v/>
      </c>
      <c r="AA678" s="13" t="str">
        <f ca="1">priceoutcross</f>
        <v/>
      </c>
      <c r="AB678" s="13" t="str">
        <f t="shared" ca="1" si="215"/>
        <v/>
      </c>
      <c r="AC678" s="13" t="str">
        <f t="shared" ca="1" si="224"/>
        <v/>
      </c>
      <c r="AD678" s="13" t="str">
        <f t="shared" ca="1" si="225"/>
        <v/>
      </c>
      <c r="AE678" s="13">
        <f t="shared" ca="1" si="226"/>
        <v>1.7076913875508763</v>
      </c>
      <c r="AG678" s="32">
        <f ca="1">IF(ROW(data!B678)&gt;fib+1,MIN(OFFSET(data!B678,0,0,-fib,1)),"")</f>
        <v>6.25</v>
      </c>
      <c r="AH678" s="32">
        <f ca="1">IF(ROW(data!B678)&gt;fib+1,MAX(OFFSET(data!B678,0,0,-fib,1)),"")</f>
        <v>11.41</v>
      </c>
      <c r="AI678" s="32">
        <f t="shared" ca="1" si="216"/>
        <v>5.16</v>
      </c>
      <c r="AJ678" s="31">
        <f t="shared" ca="1" si="217"/>
        <v>7.4677600000000002</v>
      </c>
      <c r="AK678" s="31">
        <f t="shared" ca="1" si="218"/>
        <v>8.2211199999999991</v>
      </c>
      <c r="AL678" s="31">
        <f t="shared" ca="1" si="219"/>
        <v>8.83</v>
      </c>
      <c r="AM678" s="31">
        <f t="shared" ca="1" si="220"/>
        <v>9.438880000000001</v>
      </c>
      <c r="AO678" s="32">
        <f t="shared" ca="1" si="227"/>
        <v>0.46126184275676185</v>
      </c>
      <c r="AP678" s="32">
        <f t="shared" ca="1" si="228"/>
        <v>0</v>
      </c>
      <c r="AQ678" s="32">
        <f t="shared" ca="1" si="229"/>
        <v>0.70769138755087635</v>
      </c>
      <c r="AR678" s="32">
        <f t="shared" ca="1" si="230"/>
        <v>0</v>
      </c>
    </row>
    <row r="679" spans="1:44">
      <c r="A679" s="10">
        <v>37889</v>
      </c>
      <c r="B679" s="11">
        <f ca="1">IF(ROW(data!B679)&gt;singleSMA,AVERAGE(OFFSET(data!B679,0,0,-singleSMA,1)),"")</f>
        <v>8.7561</v>
      </c>
      <c r="C679" s="11" t="str">
        <f ca="1">IF(ROW(data!B677)&gt;singleSMA+2,IF(SIGN(data!B678-indicators!B678)&lt;&gt;SIGN(data!B677-indicators!B677),IF(SIGN(data!B678-indicators!B678)&gt;0,"BUY","SELL"),""),"")</f>
        <v/>
      </c>
      <c r="D679" s="11">
        <f ca="1">IF(ROW(data!B679)&gt;fastSMA,AVERAGE(OFFSET(data!B679,0,0,-fastSMA,1)),"")</f>
        <v>9.8104999999999976</v>
      </c>
      <c r="E679" s="11">
        <f ca="1">IF(ROW(data!B679)&gt;slowSMA,AVERAGE(OFFSET(data!B679,0,0,-slowSMA,1)),"")</f>
        <v>8.7561</v>
      </c>
      <c r="F679" s="11" t="str">
        <f ca="1">IF(ROW(data!B679)&gt;MAX(fastSMA,slowSMA)+2,IF(SIGN(D678-E678)&lt;&gt;SIGN(D677-E677),IF(SIGN(D678-E678)&gt;0,"BUY","SELL"),""),"")</f>
        <v/>
      </c>
      <c r="G679" s="11"/>
      <c r="H679" s="11">
        <f>(data!B679/data!B678)-1</f>
        <v>-1.7598343685300222E-2</v>
      </c>
      <c r="I679" s="11">
        <f t="shared" si="210"/>
        <v>0</v>
      </c>
      <c r="J679" s="11">
        <f t="shared" si="211"/>
        <v>1.7598343685300222E-2</v>
      </c>
      <c r="K679" s="11">
        <f ca="1">IF(ROW(data!B679)&gt;rsi+1,100-100/(1+AVERAGE(OFFSET(I679,0,0,-rsi,1))/AVERAGE(OFFSET(J679,0,0,-rsi,1))),"")</f>
        <v>29.493488283724915</v>
      </c>
      <c r="L679" s="11"/>
      <c r="M679" s="11">
        <f t="shared" si="212"/>
        <v>0.98240165631469978</v>
      </c>
      <c r="N679" s="11">
        <f t="shared" ca="1" si="213"/>
        <v>0.86825251601097853</v>
      </c>
      <c r="S679" s="13" t="str">
        <f ca="1">pricein</f>
        <v/>
      </c>
      <c r="T679" s="13" t="str">
        <f ca="1">priceout</f>
        <v/>
      </c>
      <c r="U679" s="16" t="str">
        <f t="shared" ca="1" si="214"/>
        <v/>
      </c>
      <c r="V679" s="16" t="str">
        <f t="shared" ca="1" si="221"/>
        <v/>
      </c>
      <c r="W679" s="16" t="str">
        <f t="shared" ca="1" si="222"/>
        <v/>
      </c>
      <c r="X679" s="16">
        <f t="shared" ca="1" si="223"/>
        <v>1.4612618427567619</v>
      </c>
      <c r="Y679" s="16"/>
      <c r="Z679" s="13" t="str">
        <f ca="1">priceincross</f>
        <v/>
      </c>
      <c r="AA679" s="13" t="str">
        <f ca="1">priceoutcross</f>
        <v/>
      </c>
      <c r="AB679" s="13" t="str">
        <f t="shared" ca="1" si="215"/>
        <v/>
      </c>
      <c r="AC679" s="13" t="str">
        <f t="shared" ca="1" si="224"/>
        <v/>
      </c>
      <c r="AD679" s="13" t="str">
        <f t="shared" ca="1" si="225"/>
        <v/>
      </c>
      <c r="AE679" s="13">
        <f t="shared" ca="1" si="226"/>
        <v>1.7076913875508763</v>
      </c>
      <c r="AG679" s="32">
        <f ca="1">IF(ROW(data!B679)&gt;fib+1,MIN(OFFSET(data!B679,0,0,-fib,1)),"")</f>
        <v>6.25</v>
      </c>
      <c r="AH679" s="32">
        <f ca="1">IF(ROW(data!B679)&gt;fib+1,MAX(OFFSET(data!B679,0,0,-fib,1)),"")</f>
        <v>11.41</v>
      </c>
      <c r="AI679" s="32">
        <f t="shared" ca="1" si="216"/>
        <v>5.16</v>
      </c>
      <c r="AJ679" s="31">
        <f t="shared" ca="1" si="217"/>
        <v>7.4677600000000002</v>
      </c>
      <c r="AK679" s="31">
        <f t="shared" ca="1" si="218"/>
        <v>8.2211199999999991</v>
      </c>
      <c r="AL679" s="31">
        <f t="shared" ca="1" si="219"/>
        <v>8.83</v>
      </c>
      <c r="AM679" s="31">
        <f t="shared" ca="1" si="220"/>
        <v>9.438880000000001</v>
      </c>
      <c r="AO679" s="32">
        <f t="shared" ca="1" si="227"/>
        <v>0.46126184275676185</v>
      </c>
      <c r="AP679" s="32">
        <f t="shared" ca="1" si="228"/>
        <v>0</v>
      </c>
      <c r="AQ679" s="32">
        <f t="shared" ca="1" si="229"/>
        <v>0.70769138755087635</v>
      </c>
      <c r="AR679" s="32">
        <f t="shared" ca="1" si="230"/>
        <v>0</v>
      </c>
    </row>
    <row r="680" spans="1:44">
      <c r="A680" s="10">
        <v>37890</v>
      </c>
      <c r="B680" s="11">
        <f ca="1">IF(ROW(data!B680)&gt;singleSMA,AVERAGE(OFFSET(data!B680,0,0,-singleSMA,1)),"")</f>
        <v>8.7803000000000004</v>
      </c>
      <c r="C680" s="11" t="str">
        <f ca="1">IF(ROW(data!B678)&gt;singleSMA+2,IF(SIGN(data!B679-indicators!B679)&lt;&gt;SIGN(data!B678-indicators!B678),IF(SIGN(data!B679-indicators!B679)&gt;0,"BUY","SELL"),""),"")</f>
        <v/>
      </c>
      <c r="D680" s="11">
        <f ca="1">IF(ROW(data!B680)&gt;fastSMA,AVERAGE(OFFSET(data!B680,0,0,-fastSMA,1)),"")</f>
        <v>9.7399999999999984</v>
      </c>
      <c r="E680" s="11">
        <f ca="1">IF(ROW(data!B680)&gt;slowSMA,AVERAGE(OFFSET(data!B680,0,0,-slowSMA,1)),"")</f>
        <v>8.7803000000000004</v>
      </c>
      <c r="F680" s="11" t="str">
        <f ca="1">IF(ROW(data!B680)&gt;MAX(fastSMA,slowSMA)+2,IF(SIGN(D679-E679)&lt;&gt;SIGN(D678-E678),IF(SIGN(D679-E679)&gt;0,"BUY","SELL"),""),"")</f>
        <v/>
      </c>
      <c r="G680" s="11"/>
      <c r="H680" s="11">
        <f>(data!B680/data!B679)-1</f>
        <v>-1.3698630136986356E-2</v>
      </c>
      <c r="I680" s="11">
        <f t="shared" si="210"/>
        <v>0</v>
      </c>
      <c r="J680" s="11">
        <f t="shared" si="211"/>
        <v>1.3698630136986356E-2</v>
      </c>
      <c r="K680" s="11">
        <f ca="1">IF(ROW(data!B680)&gt;rsi+1,100-100/(1+AVERAGE(OFFSET(I680,0,0,-rsi,1))/AVERAGE(OFFSET(J680,0,0,-rsi,1))),"")</f>
        <v>29.577058163358984</v>
      </c>
      <c r="L680" s="11"/>
      <c r="M680" s="11">
        <f t="shared" si="212"/>
        <v>0.98630136986301364</v>
      </c>
      <c r="N680" s="11">
        <f t="shared" ca="1" si="213"/>
        <v>0.86908077994428923</v>
      </c>
      <c r="S680" s="13" t="str">
        <f ca="1">pricein</f>
        <v/>
      </c>
      <c r="T680" s="13" t="str">
        <f ca="1">priceout</f>
        <v/>
      </c>
      <c r="U680" s="16" t="str">
        <f t="shared" ca="1" si="214"/>
        <v/>
      </c>
      <c r="V680" s="16" t="str">
        <f t="shared" ca="1" si="221"/>
        <v/>
      </c>
      <c r="W680" s="16" t="str">
        <f t="shared" ca="1" si="222"/>
        <v/>
      </c>
      <c r="X680" s="16">
        <f t="shared" ca="1" si="223"/>
        <v>1.4612618427567619</v>
      </c>
      <c r="Y680" s="16"/>
      <c r="Z680" s="13" t="str">
        <f ca="1">priceincross</f>
        <v/>
      </c>
      <c r="AA680" s="13" t="str">
        <f ca="1">priceoutcross</f>
        <v/>
      </c>
      <c r="AB680" s="13" t="str">
        <f t="shared" ca="1" si="215"/>
        <v/>
      </c>
      <c r="AC680" s="13" t="str">
        <f t="shared" ca="1" si="224"/>
        <v/>
      </c>
      <c r="AD680" s="13" t="str">
        <f t="shared" ca="1" si="225"/>
        <v/>
      </c>
      <c r="AE680" s="13">
        <f t="shared" ca="1" si="226"/>
        <v>1.7076913875508763</v>
      </c>
      <c r="AG680" s="32">
        <f ca="1">IF(ROW(data!B680)&gt;fib+1,MIN(OFFSET(data!B680,0,0,-fib,1)),"")</f>
        <v>6.25</v>
      </c>
      <c r="AH680" s="32">
        <f ca="1">IF(ROW(data!B680)&gt;fib+1,MAX(OFFSET(data!B680,0,0,-fib,1)),"")</f>
        <v>11.41</v>
      </c>
      <c r="AI680" s="32">
        <f t="shared" ca="1" si="216"/>
        <v>5.16</v>
      </c>
      <c r="AJ680" s="31">
        <f t="shared" ca="1" si="217"/>
        <v>7.4677600000000002</v>
      </c>
      <c r="AK680" s="31">
        <f t="shared" ca="1" si="218"/>
        <v>8.2211199999999991</v>
      </c>
      <c r="AL680" s="31">
        <f t="shared" ca="1" si="219"/>
        <v>8.83</v>
      </c>
      <c r="AM680" s="31">
        <f t="shared" ca="1" si="220"/>
        <v>9.438880000000001</v>
      </c>
      <c r="AO680" s="32">
        <f t="shared" ca="1" si="227"/>
        <v>0.46126184275676185</v>
      </c>
      <c r="AP680" s="32">
        <f t="shared" ca="1" si="228"/>
        <v>0</v>
      </c>
      <c r="AQ680" s="32">
        <f t="shared" ca="1" si="229"/>
        <v>0.70769138755087635</v>
      </c>
      <c r="AR680" s="32">
        <f t="shared" ca="1" si="230"/>
        <v>0</v>
      </c>
    </row>
    <row r="681" spans="1:44">
      <c r="A681" s="10">
        <v>37893</v>
      </c>
      <c r="B681" s="11">
        <f ca="1">IF(ROW(data!B681)&gt;singleSMA,AVERAGE(OFFSET(data!B681,0,0,-singleSMA,1)),"")</f>
        <v>8.8061000000000007</v>
      </c>
      <c r="C681" s="11" t="str">
        <f ca="1">IF(ROW(data!B679)&gt;singleSMA+2,IF(SIGN(data!B680-indicators!B680)&lt;&gt;SIGN(data!B679-indicators!B679),IF(SIGN(data!B680-indicators!B680)&gt;0,"BUY","SELL"),""),"")</f>
        <v/>
      </c>
      <c r="D681" s="11">
        <f ca="1">IF(ROW(data!B681)&gt;fastSMA,AVERAGE(OFFSET(data!B681,0,0,-fastSMA,1)),"")</f>
        <v>9.6699999999999982</v>
      </c>
      <c r="E681" s="11">
        <f ca="1">IF(ROW(data!B681)&gt;slowSMA,AVERAGE(OFFSET(data!B681,0,0,-slowSMA,1)),"")</f>
        <v>8.8061000000000007</v>
      </c>
      <c r="F681" s="11" t="str">
        <f ca="1">IF(ROW(data!B681)&gt;MAX(fastSMA,slowSMA)+2,IF(SIGN(D680-E680)&lt;&gt;SIGN(D679-E679),IF(SIGN(D680-E680)&gt;0,"BUY","SELL"),""),"")</f>
        <v/>
      </c>
      <c r="G681" s="11"/>
      <c r="H681" s="11">
        <f>(data!B681/data!B680)-1</f>
        <v>6.4102564102563875E-3</v>
      </c>
      <c r="I681" s="11">
        <f t="shared" si="210"/>
        <v>6.4102564102563875E-3</v>
      </c>
      <c r="J681" s="11">
        <f t="shared" si="211"/>
        <v>0</v>
      </c>
      <c r="K681" s="11">
        <f ca="1">IF(ROW(data!B681)&gt;rsi+1,100-100/(1+AVERAGE(OFFSET(I681,0,0,-rsi,1))/AVERAGE(OFFSET(J681,0,0,-rsi,1))),"")</f>
        <v>29.950332062222074</v>
      </c>
      <c r="L681" s="11"/>
      <c r="M681" s="11">
        <f t="shared" si="212"/>
        <v>1.0064102564102564</v>
      </c>
      <c r="N681" s="11">
        <f t="shared" ca="1" si="213"/>
        <v>0.87060998151571156</v>
      </c>
      <c r="S681" s="13" t="str">
        <f ca="1">pricein</f>
        <v/>
      </c>
      <c r="T681" s="13" t="str">
        <f ca="1">priceout</f>
        <v/>
      </c>
      <c r="U681" s="16" t="str">
        <f t="shared" ca="1" si="214"/>
        <v/>
      </c>
      <c r="V681" s="16" t="str">
        <f t="shared" ca="1" si="221"/>
        <v/>
      </c>
      <c r="W681" s="16" t="str">
        <f t="shared" ca="1" si="222"/>
        <v/>
      </c>
      <c r="X681" s="16">
        <f t="shared" ca="1" si="223"/>
        <v>1.4612618427567619</v>
      </c>
      <c r="Y681" s="16"/>
      <c r="Z681" s="13" t="str">
        <f ca="1">priceincross</f>
        <v/>
      </c>
      <c r="AA681" s="13" t="str">
        <f ca="1">priceoutcross</f>
        <v/>
      </c>
      <c r="AB681" s="13" t="str">
        <f t="shared" ca="1" si="215"/>
        <v/>
      </c>
      <c r="AC681" s="13" t="str">
        <f t="shared" ca="1" si="224"/>
        <v/>
      </c>
      <c r="AD681" s="13" t="str">
        <f t="shared" ca="1" si="225"/>
        <v/>
      </c>
      <c r="AE681" s="13">
        <f t="shared" ca="1" si="226"/>
        <v>1.7076913875508763</v>
      </c>
      <c r="AG681" s="32">
        <f ca="1">IF(ROW(data!B681)&gt;fib+1,MIN(OFFSET(data!B681,0,0,-fib,1)),"")</f>
        <v>6.25</v>
      </c>
      <c r="AH681" s="32">
        <f ca="1">IF(ROW(data!B681)&gt;fib+1,MAX(OFFSET(data!B681,0,0,-fib,1)),"")</f>
        <v>11.41</v>
      </c>
      <c r="AI681" s="32">
        <f t="shared" ca="1" si="216"/>
        <v>5.16</v>
      </c>
      <c r="AJ681" s="31">
        <f t="shared" ca="1" si="217"/>
        <v>7.4677600000000002</v>
      </c>
      <c r="AK681" s="31">
        <f t="shared" ca="1" si="218"/>
        <v>8.2211199999999991</v>
      </c>
      <c r="AL681" s="31">
        <f t="shared" ca="1" si="219"/>
        <v>8.83</v>
      </c>
      <c r="AM681" s="31">
        <f t="shared" ca="1" si="220"/>
        <v>9.438880000000001</v>
      </c>
      <c r="AO681" s="32">
        <f t="shared" ca="1" si="227"/>
        <v>0.46126184275676185</v>
      </c>
      <c r="AP681" s="32">
        <f t="shared" ca="1" si="228"/>
        <v>0</v>
      </c>
      <c r="AQ681" s="32">
        <f t="shared" ca="1" si="229"/>
        <v>0.70769138755087635</v>
      </c>
      <c r="AR681" s="32">
        <f t="shared" ca="1" si="230"/>
        <v>0</v>
      </c>
    </row>
    <row r="682" spans="1:44">
      <c r="A682" s="10">
        <v>37894</v>
      </c>
      <c r="B682" s="11">
        <f ca="1">IF(ROW(data!B682)&gt;singleSMA,AVERAGE(OFFSET(data!B682,0,0,-singleSMA,1)),"")</f>
        <v>8.8340999999999994</v>
      </c>
      <c r="C682" s="11" t="str">
        <f ca="1">IF(ROW(data!B680)&gt;singleSMA+2,IF(SIGN(data!B681-indicators!B681)&lt;&gt;SIGN(data!B680-indicators!B680),IF(SIGN(data!B681-indicators!B681)&gt;0,"BUY","SELL"),""),"")</f>
        <v/>
      </c>
      <c r="D682" s="11">
        <f ca="1">IF(ROW(data!B682)&gt;fastSMA,AVERAGE(OFFSET(data!B682,0,0,-fastSMA,1)),"")</f>
        <v>9.6209999999999987</v>
      </c>
      <c r="E682" s="11">
        <f ca="1">IF(ROW(data!B682)&gt;slowSMA,AVERAGE(OFFSET(data!B682,0,0,-slowSMA,1)),"")</f>
        <v>8.8340999999999994</v>
      </c>
      <c r="F682" s="11" t="str">
        <f ca="1">IF(ROW(data!B682)&gt;MAX(fastSMA,slowSMA)+2,IF(SIGN(D681-E681)&lt;&gt;SIGN(D680-E680),IF(SIGN(D681-E681)&gt;0,"BUY","SELL"),""),"")</f>
        <v/>
      </c>
      <c r="G682" s="11"/>
      <c r="H682" s="11">
        <f>(data!B682/data!B681)-1</f>
        <v>-1.0615711252653925E-3</v>
      </c>
      <c r="I682" s="11">
        <f t="shared" si="210"/>
        <v>0</v>
      </c>
      <c r="J682" s="11">
        <f t="shared" si="211"/>
        <v>1.0615711252653925E-3</v>
      </c>
      <c r="K682" s="11">
        <f ca="1">IF(ROW(data!B682)&gt;rsi+1,100-100/(1+AVERAGE(OFFSET(I682,0,0,-rsi,1))/AVERAGE(OFFSET(J682,0,0,-rsi,1))),"")</f>
        <v>33.879666159757406</v>
      </c>
      <c r="L682" s="11"/>
      <c r="M682" s="11">
        <f t="shared" si="212"/>
        <v>0.99893842887473461</v>
      </c>
      <c r="N682" s="11">
        <f t="shared" ca="1" si="213"/>
        <v>0.90567853705486001</v>
      </c>
      <c r="S682" s="13" t="str">
        <f ca="1">pricein</f>
        <v/>
      </c>
      <c r="T682" s="13" t="str">
        <f ca="1">priceout</f>
        <v/>
      </c>
      <c r="U682" s="16" t="str">
        <f t="shared" ca="1" si="214"/>
        <v/>
      </c>
      <c r="V682" s="16" t="str">
        <f t="shared" ca="1" si="221"/>
        <v/>
      </c>
      <c r="W682" s="16" t="str">
        <f t="shared" ca="1" si="222"/>
        <v/>
      </c>
      <c r="X682" s="16">
        <f t="shared" ca="1" si="223"/>
        <v>1.4612618427567619</v>
      </c>
      <c r="Y682" s="16"/>
      <c r="Z682" s="13" t="str">
        <f ca="1">priceincross</f>
        <v/>
      </c>
      <c r="AA682" s="13" t="str">
        <f ca="1">priceoutcross</f>
        <v/>
      </c>
      <c r="AB682" s="13" t="str">
        <f t="shared" ca="1" si="215"/>
        <v/>
      </c>
      <c r="AC682" s="13" t="str">
        <f t="shared" ca="1" si="224"/>
        <v/>
      </c>
      <c r="AD682" s="13" t="str">
        <f t="shared" ca="1" si="225"/>
        <v/>
      </c>
      <c r="AE682" s="13">
        <f t="shared" ca="1" si="226"/>
        <v>1.7076913875508763</v>
      </c>
      <c r="AG682" s="32">
        <f ca="1">IF(ROW(data!B682)&gt;fib+1,MIN(OFFSET(data!B682,0,0,-fib,1)),"")</f>
        <v>6.25</v>
      </c>
      <c r="AH682" s="32">
        <f ca="1">IF(ROW(data!B682)&gt;fib+1,MAX(OFFSET(data!B682,0,0,-fib,1)),"")</f>
        <v>11.41</v>
      </c>
      <c r="AI682" s="32">
        <f t="shared" ca="1" si="216"/>
        <v>5.16</v>
      </c>
      <c r="AJ682" s="31">
        <f t="shared" ca="1" si="217"/>
        <v>7.4677600000000002</v>
      </c>
      <c r="AK682" s="31">
        <f t="shared" ca="1" si="218"/>
        <v>8.2211199999999991</v>
      </c>
      <c r="AL682" s="31">
        <f t="shared" ca="1" si="219"/>
        <v>8.83</v>
      </c>
      <c r="AM682" s="31">
        <f t="shared" ca="1" si="220"/>
        <v>9.438880000000001</v>
      </c>
      <c r="AO682" s="32">
        <f t="shared" ca="1" si="227"/>
        <v>0.46126184275676185</v>
      </c>
      <c r="AP682" s="32">
        <f t="shared" ca="1" si="228"/>
        <v>0</v>
      </c>
      <c r="AQ682" s="32">
        <f t="shared" ca="1" si="229"/>
        <v>0.70769138755087635</v>
      </c>
      <c r="AR682" s="32">
        <f t="shared" ca="1" si="230"/>
        <v>0</v>
      </c>
    </row>
    <row r="683" spans="1:44">
      <c r="A683" s="10">
        <v>37895</v>
      </c>
      <c r="B683" s="11">
        <f ca="1">IF(ROW(data!B683)&gt;singleSMA,AVERAGE(OFFSET(data!B683,0,0,-singleSMA,1)),"")</f>
        <v>8.8652999999999995</v>
      </c>
      <c r="C683" s="11" t="str">
        <f ca="1">IF(ROW(data!B681)&gt;singleSMA+2,IF(SIGN(data!B682-indicators!B682)&lt;&gt;SIGN(data!B681-indicators!B681),IF(SIGN(data!B682-indicators!B682)&gt;0,"BUY","SELL"),""),"")</f>
        <v/>
      </c>
      <c r="D683" s="11">
        <f ca="1">IF(ROW(data!B683)&gt;fastSMA,AVERAGE(OFFSET(data!B683,0,0,-fastSMA,1)),"")</f>
        <v>9.5864999999999974</v>
      </c>
      <c r="E683" s="11">
        <f ca="1">IF(ROW(data!B683)&gt;slowSMA,AVERAGE(OFFSET(data!B683,0,0,-slowSMA,1)),"")</f>
        <v>8.8652999999999995</v>
      </c>
      <c r="F683" s="11" t="str">
        <f ca="1">IF(ROW(data!B683)&gt;MAX(fastSMA,slowSMA)+2,IF(SIGN(D682-E682)&lt;&gt;SIGN(D681-E681),IF(SIGN(D682-E682)&gt;0,"BUY","SELL"),""),"")</f>
        <v/>
      </c>
      <c r="G683" s="11"/>
      <c r="H683" s="11">
        <f>(data!B683/data!B682)-1</f>
        <v>-4.2507970244421989E-3</v>
      </c>
      <c r="I683" s="11">
        <f t="shared" si="210"/>
        <v>0</v>
      </c>
      <c r="J683" s="11">
        <f t="shared" si="211"/>
        <v>4.2507970244421989E-3</v>
      </c>
      <c r="K683" s="11">
        <f ca="1">IF(ROW(data!B683)&gt;rsi+1,100-100/(1+AVERAGE(OFFSET(I683,0,0,-rsi,1))/AVERAGE(OFFSET(J683,0,0,-rsi,1))),"")</f>
        <v>37.36636392819603</v>
      </c>
      <c r="L683" s="11"/>
      <c r="M683" s="11">
        <f t="shared" si="212"/>
        <v>0.9957492029755578</v>
      </c>
      <c r="N683" s="11">
        <f t="shared" ca="1" si="213"/>
        <v>0.93141153081510886</v>
      </c>
      <c r="S683" s="13" t="str">
        <f ca="1">pricein</f>
        <v/>
      </c>
      <c r="T683" s="13" t="str">
        <f ca="1">priceout</f>
        <v/>
      </c>
      <c r="U683" s="16" t="str">
        <f t="shared" ca="1" si="214"/>
        <v/>
      </c>
      <c r="V683" s="16" t="str">
        <f t="shared" ca="1" si="221"/>
        <v/>
      </c>
      <c r="W683" s="16" t="str">
        <f t="shared" ca="1" si="222"/>
        <v/>
      </c>
      <c r="X683" s="16">
        <f t="shared" ca="1" si="223"/>
        <v>1.4612618427567619</v>
      </c>
      <c r="Y683" s="16"/>
      <c r="Z683" s="13" t="str">
        <f ca="1">priceincross</f>
        <v/>
      </c>
      <c r="AA683" s="13" t="str">
        <f ca="1">priceoutcross</f>
        <v/>
      </c>
      <c r="AB683" s="13" t="str">
        <f t="shared" ca="1" si="215"/>
        <v/>
      </c>
      <c r="AC683" s="13" t="str">
        <f t="shared" ca="1" si="224"/>
        <v/>
      </c>
      <c r="AD683" s="13" t="str">
        <f t="shared" ca="1" si="225"/>
        <v/>
      </c>
      <c r="AE683" s="13">
        <f t="shared" ca="1" si="226"/>
        <v>1.7076913875508763</v>
      </c>
      <c r="AG683" s="32">
        <f ca="1">IF(ROW(data!B683)&gt;fib+1,MIN(OFFSET(data!B683,0,0,-fib,1)),"")</f>
        <v>6.33</v>
      </c>
      <c r="AH683" s="32">
        <f ca="1">IF(ROW(data!B683)&gt;fib+1,MAX(OFFSET(data!B683,0,0,-fib,1)),"")</f>
        <v>11.41</v>
      </c>
      <c r="AI683" s="32">
        <f t="shared" ca="1" si="216"/>
        <v>5.08</v>
      </c>
      <c r="AJ683" s="31">
        <f t="shared" ca="1" si="217"/>
        <v>7.52888</v>
      </c>
      <c r="AK683" s="31">
        <f t="shared" ca="1" si="218"/>
        <v>8.2705599999999997</v>
      </c>
      <c r="AL683" s="31">
        <f t="shared" ca="1" si="219"/>
        <v>8.870000000000001</v>
      </c>
      <c r="AM683" s="31">
        <f t="shared" ca="1" si="220"/>
        <v>9.4694400000000005</v>
      </c>
      <c r="AO683" s="32">
        <f t="shared" ca="1" si="227"/>
        <v>0.46126184275676185</v>
      </c>
      <c r="AP683" s="32">
        <f t="shared" ca="1" si="228"/>
        <v>0</v>
      </c>
      <c r="AQ683" s="32">
        <f t="shared" ca="1" si="229"/>
        <v>0.70769138755087635</v>
      </c>
      <c r="AR683" s="32">
        <f t="shared" ca="1" si="230"/>
        <v>0</v>
      </c>
    </row>
    <row r="684" spans="1:44">
      <c r="A684" s="10">
        <v>37896</v>
      </c>
      <c r="B684" s="11">
        <f ca="1">IF(ROW(data!B684)&gt;singleSMA,AVERAGE(OFFSET(data!B684,0,0,-singleSMA,1)),"")</f>
        <v>8.8962000000000003</v>
      </c>
      <c r="C684" s="11" t="str">
        <f ca="1">IF(ROW(data!B682)&gt;singleSMA+2,IF(SIGN(data!B683-indicators!B683)&lt;&gt;SIGN(data!B682-indicators!B682),IF(SIGN(data!B683-indicators!B683)&gt;0,"BUY","SELL"),""),"")</f>
        <v/>
      </c>
      <c r="D684" s="11">
        <f ca="1">IF(ROW(data!B684)&gt;fastSMA,AVERAGE(OFFSET(data!B684,0,0,-fastSMA,1)),"")</f>
        <v>9.5654999999999983</v>
      </c>
      <c r="E684" s="11">
        <f ca="1">IF(ROW(data!B684)&gt;slowSMA,AVERAGE(OFFSET(data!B684,0,0,-slowSMA,1)),"")</f>
        <v>8.8962000000000003</v>
      </c>
      <c r="F684" s="11" t="str">
        <f ca="1">IF(ROW(data!B684)&gt;MAX(fastSMA,slowSMA)+2,IF(SIGN(D683-E683)&lt;&gt;SIGN(D682-E682),IF(SIGN(D683-E683)&gt;0,"BUY","SELL"),""),"")</f>
        <v/>
      </c>
      <c r="G684" s="11"/>
      <c r="H684" s="11">
        <f>(data!B684/data!B683)-1</f>
        <v>2.4546424759871899E-2</v>
      </c>
      <c r="I684" s="11">
        <f t="shared" si="210"/>
        <v>2.4546424759871899E-2</v>
      </c>
      <c r="J684" s="11">
        <f t="shared" si="211"/>
        <v>0</v>
      </c>
      <c r="K684" s="11">
        <f ca="1">IF(ROW(data!B684)&gt;rsi+1,100-100/(1+AVERAGE(OFFSET(I684,0,0,-rsi,1))/AVERAGE(OFFSET(J684,0,0,-rsi,1))),"")</f>
        <v>43.222881692140767</v>
      </c>
      <c r="L684" s="11"/>
      <c r="M684" s="11">
        <f t="shared" si="212"/>
        <v>1.0245464247598719</v>
      </c>
      <c r="N684" s="11">
        <f t="shared" ca="1" si="213"/>
        <v>0.9580838323353289</v>
      </c>
      <c r="S684" s="13" t="str">
        <f ca="1">pricein</f>
        <v/>
      </c>
      <c r="T684" s="13" t="str">
        <f ca="1">priceout</f>
        <v/>
      </c>
      <c r="U684" s="16" t="str">
        <f t="shared" ca="1" si="214"/>
        <v/>
      </c>
      <c r="V684" s="16" t="str">
        <f t="shared" ca="1" si="221"/>
        <v/>
      </c>
      <c r="W684" s="16" t="str">
        <f t="shared" ca="1" si="222"/>
        <v/>
      </c>
      <c r="X684" s="16">
        <f t="shared" ca="1" si="223"/>
        <v>1.4612618427567619</v>
      </c>
      <c r="Y684" s="16"/>
      <c r="Z684" s="13" t="str">
        <f ca="1">priceincross</f>
        <v/>
      </c>
      <c r="AA684" s="13" t="str">
        <f ca="1">priceoutcross</f>
        <v/>
      </c>
      <c r="AB684" s="13" t="str">
        <f t="shared" ca="1" si="215"/>
        <v/>
      </c>
      <c r="AC684" s="13" t="str">
        <f t="shared" ca="1" si="224"/>
        <v/>
      </c>
      <c r="AD684" s="13" t="str">
        <f t="shared" ca="1" si="225"/>
        <v/>
      </c>
      <c r="AE684" s="13">
        <f t="shared" ca="1" si="226"/>
        <v>1.7076913875508763</v>
      </c>
      <c r="AG684" s="32">
        <f ca="1">IF(ROW(data!B684)&gt;fib+1,MIN(OFFSET(data!B684,0,0,-fib,1)),"")</f>
        <v>6.33</v>
      </c>
      <c r="AH684" s="32">
        <f ca="1">IF(ROW(data!B684)&gt;fib+1,MAX(OFFSET(data!B684,0,0,-fib,1)),"")</f>
        <v>11.41</v>
      </c>
      <c r="AI684" s="32">
        <f t="shared" ca="1" si="216"/>
        <v>5.08</v>
      </c>
      <c r="AJ684" s="31">
        <f t="shared" ca="1" si="217"/>
        <v>7.52888</v>
      </c>
      <c r="AK684" s="31">
        <f t="shared" ca="1" si="218"/>
        <v>8.2705599999999997</v>
      </c>
      <c r="AL684" s="31">
        <f t="shared" ca="1" si="219"/>
        <v>8.870000000000001</v>
      </c>
      <c r="AM684" s="31">
        <f t="shared" ca="1" si="220"/>
        <v>9.4694400000000005</v>
      </c>
      <c r="AO684" s="32">
        <f t="shared" ca="1" si="227"/>
        <v>0.46126184275676185</v>
      </c>
      <c r="AP684" s="32">
        <f t="shared" ca="1" si="228"/>
        <v>0</v>
      </c>
      <c r="AQ684" s="32">
        <f t="shared" ca="1" si="229"/>
        <v>0.70769138755087635</v>
      </c>
      <c r="AR684" s="32">
        <f t="shared" ca="1" si="230"/>
        <v>0</v>
      </c>
    </row>
    <row r="685" spans="1:44">
      <c r="A685" s="10">
        <v>37897</v>
      </c>
      <c r="B685" s="11">
        <f ca="1">IF(ROW(data!B685)&gt;singleSMA,AVERAGE(OFFSET(data!B685,0,0,-singleSMA,1)),"")</f>
        <v>8.9297000000000004</v>
      </c>
      <c r="C685" s="11" t="str">
        <f ca="1">IF(ROW(data!B683)&gt;singleSMA+2,IF(SIGN(data!B684-indicators!B684)&lt;&gt;SIGN(data!B683-indicators!B683),IF(SIGN(data!B684-indicators!B684)&gt;0,"BUY","SELL"),""),"")</f>
        <v/>
      </c>
      <c r="D685" s="11">
        <f ca="1">IF(ROW(data!B685)&gt;fastSMA,AVERAGE(OFFSET(data!B685,0,0,-fastSMA,1)),"")</f>
        <v>9.5550000000000015</v>
      </c>
      <c r="E685" s="11">
        <f ca="1">IF(ROW(data!B685)&gt;slowSMA,AVERAGE(OFFSET(data!B685,0,0,-slowSMA,1)),"")</f>
        <v>8.9297000000000004</v>
      </c>
      <c r="F685" s="11" t="str">
        <f ca="1">IF(ROW(data!B685)&gt;MAX(fastSMA,slowSMA)+2,IF(SIGN(D684-E684)&lt;&gt;SIGN(D683-E683),IF(SIGN(D684-E684)&gt;0,"BUY","SELL"),""),"")</f>
        <v/>
      </c>
      <c r="G685" s="11"/>
      <c r="H685" s="11">
        <f>(data!B685/data!B684)-1</f>
        <v>3.0208333333333393E-2</v>
      </c>
      <c r="I685" s="11">
        <f t="shared" si="210"/>
        <v>3.0208333333333393E-2</v>
      </c>
      <c r="J685" s="11">
        <f t="shared" si="211"/>
        <v>0</v>
      </c>
      <c r="K685" s="11">
        <f ca="1">IF(ROW(data!B685)&gt;rsi+1,100-100/(1+AVERAGE(OFFSET(I685,0,0,-rsi,1))/AVERAGE(OFFSET(J685,0,0,-rsi,1))),"")</f>
        <v>47.291867157550001</v>
      </c>
      <c r="L685" s="11"/>
      <c r="M685" s="11">
        <f t="shared" si="212"/>
        <v>1.0302083333333334</v>
      </c>
      <c r="N685" s="11">
        <f t="shared" ca="1" si="213"/>
        <v>0.97920792079207886</v>
      </c>
      <c r="S685" s="13" t="str">
        <f ca="1">pricein</f>
        <v/>
      </c>
      <c r="T685" s="13" t="str">
        <f ca="1">priceout</f>
        <v/>
      </c>
      <c r="U685" s="16" t="str">
        <f t="shared" ca="1" si="214"/>
        <v/>
      </c>
      <c r="V685" s="16" t="str">
        <f t="shared" ca="1" si="221"/>
        <v/>
      </c>
      <c r="W685" s="16" t="str">
        <f t="shared" ca="1" si="222"/>
        <v/>
      </c>
      <c r="X685" s="16">
        <f t="shared" ca="1" si="223"/>
        <v>1.4612618427567619</v>
      </c>
      <c r="Y685" s="16"/>
      <c r="Z685" s="13" t="str">
        <f ca="1">priceincross</f>
        <v/>
      </c>
      <c r="AA685" s="13" t="str">
        <f ca="1">priceoutcross</f>
        <v/>
      </c>
      <c r="AB685" s="13" t="str">
        <f t="shared" ca="1" si="215"/>
        <v/>
      </c>
      <c r="AC685" s="13" t="str">
        <f t="shared" ca="1" si="224"/>
        <v/>
      </c>
      <c r="AD685" s="13" t="str">
        <f t="shared" ca="1" si="225"/>
        <v/>
      </c>
      <c r="AE685" s="13">
        <f t="shared" ca="1" si="226"/>
        <v>1.7076913875508763</v>
      </c>
      <c r="AG685" s="32">
        <f ca="1">IF(ROW(data!B685)&gt;fib+1,MIN(OFFSET(data!B685,0,0,-fib,1)),"")</f>
        <v>6.33</v>
      </c>
      <c r="AH685" s="32">
        <f ca="1">IF(ROW(data!B685)&gt;fib+1,MAX(OFFSET(data!B685,0,0,-fib,1)),"")</f>
        <v>11.41</v>
      </c>
      <c r="AI685" s="32">
        <f t="shared" ca="1" si="216"/>
        <v>5.08</v>
      </c>
      <c r="AJ685" s="31">
        <f t="shared" ca="1" si="217"/>
        <v>7.52888</v>
      </c>
      <c r="AK685" s="31">
        <f t="shared" ca="1" si="218"/>
        <v>8.2705599999999997</v>
      </c>
      <c r="AL685" s="31">
        <f t="shared" ca="1" si="219"/>
        <v>8.870000000000001</v>
      </c>
      <c r="AM685" s="31">
        <f t="shared" ca="1" si="220"/>
        <v>9.4694400000000005</v>
      </c>
      <c r="AO685" s="32">
        <f t="shared" ca="1" si="227"/>
        <v>0.46126184275676185</v>
      </c>
      <c r="AP685" s="32">
        <f t="shared" ca="1" si="228"/>
        <v>0</v>
      </c>
      <c r="AQ685" s="32">
        <f t="shared" ca="1" si="229"/>
        <v>0.70769138755087635</v>
      </c>
      <c r="AR685" s="32">
        <f t="shared" ca="1" si="230"/>
        <v>0</v>
      </c>
    </row>
    <row r="686" spans="1:44">
      <c r="A686" s="10">
        <v>37900</v>
      </c>
      <c r="B686" s="11">
        <f ca="1">IF(ROW(data!B686)&gt;singleSMA,AVERAGE(OFFSET(data!B686,0,0,-singleSMA,1)),"")</f>
        <v>8.9680999999999997</v>
      </c>
      <c r="C686" s="11" t="str">
        <f ca="1">IF(ROW(data!B684)&gt;singleSMA+2,IF(SIGN(data!B685-indicators!B685)&lt;&gt;SIGN(data!B684-indicators!B684),IF(SIGN(data!B685-indicators!B685)&gt;0,"BUY","SELL"),""),"")</f>
        <v/>
      </c>
      <c r="D686" s="11">
        <f ca="1">IF(ROW(data!B686)&gt;fastSMA,AVERAGE(OFFSET(data!B686,0,0,-fastSMA,1)),"")</f>
        <v>9.5779999999999994</v>
      </c>
      <c r="E686" s="11">
        <f ca="1">IF(ROW(data!B686)&gt;slowSMA,AVERAGE(OFFSET(data!B686,0,0,-slowSMA,1)),"")</f>
        <v>8.9680999999999997</v>
      </c>
      <c r="F686" s="11" t="str">
        <f ca="1">IF(ROW(data!B686)&gt;MAX(fastSMA,slowSMA)+2,IF(SIGN(D685-E685)&lt;&gt;SIGN(D684-E684),IF(SIGN(D685-E685)&gt;0,"BUY","SELL"),""),"")</f>
        <v/>
      </c>
      <c r="G686" s="11"/>
      <c r="H686" s="11">
        <f>(data!B686/data!B685)-1</f>
        <v>4.1456016177957578E-2</v>
      </c>
      <c r="I686" s="11">
        <f t="shared" si="210"/>
        <v>4.1456016177957578E-2</v>
      </c>
      <c r="J686" s="11">
        <f t="shared" si="211"/>
        <v>0</v>
      </c>
      <c r="K686" s="11">
        <f ca="1">IF(ROW(data!B686)&gt;rsi+1,100-100/(1+AVERAGE(OFFSET(I686,0,0,-rsi,1))/AVERAGE(OFFSET(J686,0,0,-rsi,1))),"")</f>
        <v>57.734599295158212</v>
      </c>
      <c r="L686" s="11"/>
      <c r="M686" s="11">
        <f t="shared" si="212"/>
        <v>1.0414560161779576</v>
      </c>
      <c r="N686" s="11">
        <f t="shared" ca="1" si="213"/>
        <v>1.0467479674796747</v>
      </c>
      <c r="S686" s="13" t="str">
        <f ca="1">pricein</f>
        <v/>
      </c>
      <c r="T686" s="13" t="str">
        <f ca="1">priceout</f>
        <v/>
      </c>
      <c r="U686" s="16" t="str">
        <f t="shared" ca="1" si="214"/>
        <v/>
      </c>
      <c r="V686" s="16" t="str">
        <f t="shared" ca="1" si="221"/>
        <v/>
      </c>
      <c r="W686" s="16" t="str">
        <f t="shared" ca="1" si="222"/>
        <v/>
      </c>
      <c r="X686" s="16">
        <f t="shared" ca="1" si="223"/>
        <v>1.4612618427567619</v>
      </c>
      <c r="Y686" s="16"/>
      <c r="Z686" s="13" t="str">
        <f ca="1">priceincross</f>
        <v/>
      </c>
      <c r="AA686" s="13" t="str">
        <f ca="1">priceoutcross</f>
        <v/>
      </c>
      <c r="AB686" s="13" t="str">
        <f t="shared" ca="1" si="215"/>
        <v/>
      </c>
      <c r="AC686" s="13" t="str">
        <f t="shared" ca="1" si="224"/>
        <v/>
      </c>
      <c r="AD686" s="13" t="str">
        <f t="shared" ca="1" si="225"/>
        <v/>
      </c>
      <c r="AE686" s="13">
        <f t="shared" ca="1" si="226"/>
        <v>1.7076913875508763</v>
      </c>
      <c r="AG686" s="32">
        <f ca="1">IF(ROW(data!B686)&gt;fib+1,MIN(OFFSET(data!B686,0,0,-fib,1)),"")</f>
        <v>6.33</v>
      </c>
      <c r="AH686" s="32">
        <f ca="1">IF(ROW(data!B686)&gt;fib+1,MAX(OFFSET(data!B686,0,0,-fib,1)),"")</f>
        <v>11.41</v>
      </c>
      <c r="AI686" s="32">
        <f t="shared" ca="1" si="216"/>
        <v>5.08</v>
      </c>
      <c r="AJ686" s="31">
        <f t="shared" ca="1" si="217"/>
        <v>7.52888</v>
      </c>
      <c r="AK686" s="31">
        <f t="shared" ca="1" si="218"/>
        <v>8.2705599999999997</v>
      </c>
      <c r="AL686" s="31">
        <f t="shared" ca="1" si="219"/>
        <v>8.870000000000001</v>
      </c>
      <c r="AM686" s="31">
        <f t="shared" ca="1" si="220"/>
        <v>9.4694400000000005</v>
      </c>
      <c r="AO686" s="32">
        <f t="shared" ca="1" si="227"/>
        <v>0.46126184275676185</v>
      </c>
      <c r="AP686" s="32">
        <f t="shared" ca="1" si="228"/>
        <v>0</v>
      </c>
      <c r="AQ686" s="32">
        <f t="shared" ca="1" si="229"/>
        <v>0.70769138755087635</v>
      </c>
      <c r="AR686" s="32">
        <f t="shared" ca="1" si="230"/>
        <v>0</v>
      </c>
    </row>
    <row r="687" spans="1:44">
      <c r="A687" s="10">
        <v>37901</v>
      </c>
      <c r="B687" s="11">
        <f ca="1">IF(ROW(data!B687)&gt;singleSMA,AVERAGE(OFFSET(data!B687,0,0,-singleSMA,1)),"")</f>
        <v>9.0019999999999989</v>
      </c>
      <c r="C687" s="11" t="str">
        <f ca="1">IF(ROW(data!B685)&gt;singleSMA+2,IF(SIGN(data!B686-indicators!B686)&lt;&gt;SIGN(data!B685-indicators!B685),IF(SIGN(data!B686-indicators!B686)&gt;0,"BUY","SELL"),""),"")</f>
        <v/>
      </c>
      <c r="D687" s="11">
        <f ca="1">IF(ROW(data!B687)&gt;fastSMA,AVERAGE(OFFSET(data!B687,0,0,-fastSMA,1)),"")</f>
        <v>9.5984999999999978</v>
      </c>
      <c r="E687" s="11">
        <f ca="1">IF(ROW(data!B687)&gt;slowSMA,AVERAGE(OFFSET(data!B687,0,0,-slowSMA,1)),"")</f>
        <v>9.0019999999999989</v>
      </c>
      <c r="F687" s="11" t="str">
        <f ca="1">IF(ROW(data!B687)&gt;MAX(fastSMA,slowSMA)+2,IF(SIGN(D686-E686)&lt;&gt;SIGN(D685-E685),IF(SIGN(D686-E686)&gt;0,"BUY","SELL"),""),"")</f>
        <v/>
      </c>
      <c r="G687" s="11"/>
      <c r="H687" s="11">
        <f>(data!B687/data!B686)-1</f>
        <v>-4.7572815533980628E-2</v>
      </c>
      <c r="I687" s="11">
        <f t="shared" si="210"/>
        <v>0</v>
      </c>
      <c r="J687" s="11">
        <f t="shared" si="211"/>
        <v>4.7572815533980628E-2</v>
      </c>
      <c r="K687" s="11">
        <f ca="1">IF(ROW(data!B687)&gt;rsi+1,100-100/(1+AVERAGE(OFFSET(I687,0,0,-rsi,1))/AVERAGE(OFFSET(J687,0,0,-rsi,1))),"")</f>
        <v>57.232686275763321</v>
      </c>
      <c r="L687" s="11"/>
      <c r="M687" s="11">
        <f t="shared" si="212"/>
        <v>0.95242718446601937</v>
      </c>
      <c r="N687" s="11">
        <f t="shared" ca="1" si="213"/>
        <v>1.0436170212765954</v>
      </c>
      <c r="S687" s="13" t="str">
        <f ca="1">pricein</f>
        <v/>
      </c>
      <c r="T687" s="13" t="str">
        <f ca="1">priceout</f>
        <v/>
      </c>
      <c r="U687" s="16" t="str">
        <f t="shared" ca="1" si="214"/>
        <v/>
      </c>
      <c r="V687" s="16" t="str">
        <f t="shared" ca="1" si="221"/>
        <v/>
      </c>
      <c r="W687" s="16" t="str">
        <f t="shared" ca="1" si="222"/>
        <v/>
      </c>
      <c r="X687" s="16">
        <f t="shared" ca="1" si="223"/>
        <v>1.4612618427567619</v>
      </c>
      <c r="Y687" s="16"/>
      <c r="Z687" s="13" t="str">
        <f ca="1">priceincross</f>
        <v/>
      </c>
      <c r="AA687" s="13" t="str">
        <f ca="1">priceoutcross</f>
        <v/>
      </c>
      <c r="AB687" s="13" t="str">
        <f t="shared" ca="1" si="215"/>
        <v/>
      </c>
      <c r="AC687" s="13" t="str">
        <f t="shared" ca="1" si="224"/>
        <v/>
      </c>
      <c r="AD687" s="13" t="str">
        <f t="shared" ca="1" si="225"/>
        <v/>
      </c>
      <c r="AE687" s="13">
        <f t="shared" ca="1" si="226"/>
        <v>1.7076913875508763</v>
      </c>
      <c r="AG687" s="32">
        <f ca="1">IF(ROW(data!B687)&gt;fib+1,MIN(OFFSET(data!B687,0,0,-fib,1)),"")</f>
        <v>6.33</v>
      </c>
      <c r="AH687" s="32">
        <f ca="1">IF(ROW(data!B687)&gt;fib+1,MAX(OFFSET(data!B687,0,0,-fib,1)),"")</f>
        <v>11.41</v>
      </c>
      <c r="AI687" s="32">
        <f t="shared" ca="1" si="216"/>
        <v>5.08</v>
      </c>
      <c r="AJ687" s="31">
        <f t="shared" ca="1" si="217"/>
        <v>7.52888</v>
      </c>
      <c r="AK687" s="31">
        <f t="shared" ca="1" si="218"/>
        <v>8.2705599999999997</v>
      </c>
      <c r="AL687" s="31">
        <f t="shared" ca="1" si="219"/>
        <v>8.870000000000001</v>
      </c>
      <c r="AM687" s="31">
        <f t="shared" ca="1" si="220"/>
        <v>9.4694400000000005</v>
      </c>
      <c r="AO687" s="32">
        <f t="shared" ca="1" si="227"/>
        <v>0.46126184275676185</v>
      </c>
      <c r="AP687" s="32">
        <f t="shared" ca="1" si="228"/>
        <v>0</v>
      </c>
      <c r="AQ687" s="32">
        <f t="shared" ca="1" si="229"/>
        <v>0.70769138755087635</v>
      </c>
      <c r="AR687" s="32">
        <f t="shared" ca="1" si="230"/>
        <v>0</v>
      </c>
    </row>
    <row r="688" spans="1:44">
      <c r="A688" s="10">
        <v>37902</v>
      </c>
      <c r="B688" s="11">
        <f ca="1">IF(ROW(data!B688)&gt;singleSMA,AVERAGE(OFFSET(data!B688,0,0,-singleSMA,1)),"")</f>
        <v>9.0363999999999987</v>
      </c>
      <c r="C688" s="11" t="str">
        <f ca="1">IF(ROW(data!B686)&gt;singleSMA+2,IF(SIGN(data!B687-indicators!B687)&lt;&gt;SIGN(data!B686-indicators!B686),IF(SIGN(data!B687-indicators!B687)&gt;0,"BUY","SELL"),""),"")</f>
        <v/>
      </c>
      <c r="D688" s="11">
        <f ca="1">IF(ROW(data!B688)&gt;fastSMA,AVERAGE(OFFSET(data!B688,0,0,-fastSMA,1)),"")</f>
        <v>9.6080000000000005</v>
      </c>
      <c r="E688" s="11">
        <f ca="1">IF(ROW(data!B688)&gt;slowSMA,AVERAGE(OFFSET(data!B688,0,0,-slowSMA,1)),"")</f>
        <v>9.0363999999999987</v>
      </c>
      <c r="F688" s="11" t="str">
        <f ca="1">IF(ROW(data!B688)&gt;MAX(fastSMA,slowSMA)+2,IF(SIGN(D687-E687)&lt;&gt;SIGN(D686-E686),IF(SIGN(D687-E687)&gt;0,"BUY","SELL"),""),"")</f>
        <v/>
      </c>
      <c r="G688" s="11"/>
      <c r="H688" s="11">
        <f>(data!B688/data!B687)-1</f>
        <v>-4.0774719673802862E-3</v>
      </c>
      <c r="I688" s="11">
        <f t="shared" si="210"/>
        <v>0</v>
      </c>
      <c r="J688" s="11">
        <f t="shared" si="211"/>
        <v>4.0774719673802862E-3</v>
      </c>
      <c r="K688" s="11">
        <f ca="1">IF(ROW(data!B688)&gt;rsi+1,100-100/(1+AVERAGE(OFFSET(I688,0,0,-rsi,1))/AVERAGE(OFFSET(J688,0,0,-rsi,1))),"")</f>
        <v>53.877192206775653</v>
      </c>
      <c r="L688" s="11"/>
      <c r="M688" s="11">
        <f t="shared" si="212"/>
        <v>0.99592252803261971</v>
      </c>
      <c r="N688" s="11">
        <f t="shared" ca="1" si="213"/>
        <v>1.0198329853862211</v>
      </c>
      <c r="S688" s="13" t="str">
        <f ca="1">pricein</f>
        <v/>
      </c>
      <c r="T688" s="13" t="str">
        <f ca="1">priceout</f>
        <v/>
      </c>
      <c r="U688" s="16" t="str">
        <f t="shared" ca="1" si="214"/>
        <v/>
      </c>
      <c r="V688" s="16" t="str">
        <f t="shared" ca="1" si="221"/>
        <v/>
      </c>
      <c r="W688" s="16" t="str">
        <f t="shared" ca="1" si="222"/>
        <v/>
      </c>
      <c r="X688" s="16">
        <f t="shared" ca="1" si="223"/>
        <v>1.4612618427567619</v>
      </c>
      <c r="Y688" s="16"/>
      <c r="Z688" s="13" t="str">
        <f ca="1">priceincross</f>
        <v/>
      </c>
      <c r="AA688" s="13" t="str">
        <f ca="1">priceoutcross</f>
        <v/>
      </c>
      <c r="AB688" s="13" t="str">
        <f t="shared" ca="1" si="215"/>
        <v/>
      </c>
      <c r="AC688" s="13" t="str">
        <f t="shared" ca="1" si="224"/>
        <v/>
      </c>
      <c r="AD688" s="13" t="str">
        <f t="shared" ca="1" si="225"/>
        <v/>
      </c>
      <c r="AE688" s="13">
        <f t="shared" ca="1" si="226"/>
        <v>1.7076913875508763</v>
      </c>
      <c r="AG688" s="32">
        <f ca="1">IF(ROW(data!B688)&gt;fib+1,MIN(OFFSET(data!B688,0,0,-fib,1)),"")</f>
        <v>6.33</v>
      </c>
      <c r="AH688" s="32">
        <f ca="1">IF(ROW(data!B688)&gt;fib+1,MAX(OFFSET(data!B688,0,0,-fib,1)),"")</f>
        <v>11.41</v>
      </c>
      <c r="AI688" s="32">
        <f t="shared" ca="1" si="216"/>
        <v>5.08</v>
      </c>
      <c r="AJ688" s="31">
        <f t="shared" ca="1" si="217"/>
        <v>7.52888</v>
      </c>
      <c r="AK688" s="31">
        <f t="shared" ca="1" si="218"/>
        <v>8.2705599999999997</v>
      </c>
      <c r="AL688" s="31">
        <f t="shared" ca="1" si="219"/>
        <v>8.870000000000001</v>
      </c>
      <c r="AM688" s="31">
        <f t="shared" ca="1" si="220"/>
        <v>9.4694400000000005</v>
      </c>
      <c r="AO688" s="32">
        <f t="shared" ca="1" si="227"/>
        <v>0.46126184275676185</v>
      </c>
      <c r="AP688" s="32">
        <f t="shared" ca="1" si="228"/>
        <v>0</v>
      </c>
      <c r="AQ688" s="32">
        <f t="shared" ca="1" si="229"/>
        <v>0.70769138755087635</v>
      </c>
      <c r="AR688" s="32">
        <f t="shared" ca="1" si="230"/>
        <v>0</v>
      </c>
    </row>
    <row r="689" spans="1:44">
      <c r="A689" s="10">
        <v>37903</v>
      </c>
      <c r="B689" s="11">
        <f ca="1">IF(ROW(data!B689)&gt;singleSMA,AVERAGE(OFFSET(data!B689,0,0,-singleSMA,1)),"")</f>
        <v>9.0690999999999988</v>
      </c>
      <c r="C689" s="11" t="str">
        <f ca="1">IF(ROW(data!B687)&gt;singleSMA+2,IF(SIGN(data!B688-indicators!B688)&lt;&gt;SIGN(data!B687-indicators!B687),IF(SIGN(data!B688-indicators!B688)&gt;0,"BUY","SELL"),""),"")</f>
        <v/>
      </c>
      <c r="D689" s="11">
        <f ca="1">IF(ROW(data!B689)&gt;fastSMA,AVERAGE(OFFSET(data!B689,0,0,-fastSMA,1)),"")</f>
        <v>9.6155000000000008</v>
      </c>
      <c r="E689" s="11">
        <f ca="1">IF(ROW(data!B689)&gt;slowSMA,AVERAGE(OFFSET(data!B689,0,0,-slowSMA,1)),"")</f>
        <v>9.0690999999999988</v>
      </c>
      <c r="F689" s="11" t="str">
        <f ca="1">IF(ROW(data!B689)&gt;MAX(fastSMA,slowSMA)+2,IF(SIGN(D688-E688)&lt;&gt;SIGN(D687-E687),IF(SIGN(D688-E688)&gt;0,"BUY","SELL"),""),"")</f>
        <v/>
      </c>
      <c r="G689" s="11"/>
      <c r="H689" s="11">
        <f>(data!B689/data!B688)-1</f>
        <v>4.0941658137154668E-3</v>
      </c>
      <c r="I689" s="11">
        <f t="shared" si="210"/>
        <v>4.0941658137154668E-3</v>
      </c>
      <c r="J689" s="11">
        <f t="shared" si="211"/>
        <v>0</v>
      </c>
      <c r="K689" s="11">
        <f ca="1">IF(ROW(data!B689)&gt;rsi+1,100-100/(1+AVERAGE(OFFSET(I689,0,0,-rsi,1))/AVERAGE(OFFSET(J689,0,0,-rsi,1))),"")</f>
        <v>53.242561011669842</v>
      </c>
      <c r="L689" s="11"/>
      <c r="M689" s="11">
        <f t="shared" si="212"/>
        <v>1.0040941658137155</v>
      </c>
      <c r="N689" s="11">
        <f t="shared" ca="1" si="213"/>
        <v>1.0155279503105588</v>
      </c>
      <c r="S689" s="13" t="str">
        <f ca="1">pricein</f>
        <v/>
      </c>
      <c r="T689" s="13" t="str">
        <f ca="1">priceout</f>
        <v/>
      </c>
      <c r="U689" s="16" t="str">
        <f t="shared" ca="1" si="214"/>
        <v/>
      </c>
      <c r="V689" s="16" t="str">
        <f t="shared" ca="1" si="221"/>
        <v/>
      </c>
      <c r="W689" s="16" t="str">
        <f t="shared" ca="1" si="222"/>
        <v/>
      </c>
      <c r="X689" s="16">
        <f t="shared" ca="1" si="223"/>
        <v>1.4612618427567619</v>
      </c>
      <c r="Y689" s="16"/>
      <c r="Z689" s="13" t="str">
        <f ca="1">priceincross</f>
        <v/>
      </c>
      <c r="AA689" s="13" t="str">
        <f ca="1">priceoutcross</f>
        <v/>
      </c>
      <c r="AB689" s="13" t="str">
        <f t="shared" ca="1" si="215"/>
        <v/>
      </c>
      <c r="AC689" s="13" t="str">
        <f t="shared" ca="1" si="224"/>
        <v/>
      </c>
      <c r="AD689" s="13" t="str">
        <f t="shared" ca="1" si="225"/>
        <v/>
      </c>
      <c r="AE689" s="13">
        <f t="shared" ca="1" si="226"/>
        <v>1.7076913875508763</v>
      </c>
      <c r="AG689" s="32">
        <f ca="1">IF(ROW(data!B689)&gt;fib+1,MIN(OFFSET(data!B689,0,0,-fib,1)),"")</f>
        <v>6.33</v>
      </c>
      <c r="AH689" s="32">
        <f ca="1">IF(ROW(data!B689)&gt;fib+1,MAX(OFFSET(data!B689,0,0,-fib,1)),"")</f>
        <v>11.41</v>
      </c>
      <c r="AI689" s="32">
        <f t="shared" ca="1" si="216"/>
        <v>5.08</v>
      </c>
      <c r="AJ689" s="31">
        <f t="shared" ca="1" si="217"/>
        <v>7.52888</v>
      </c>
      <c r="AK689" s="31">
        <f t="shared" ca="1" si="218"/>
        <v>8.2705599999999997</v>
      </c>
      <c r="AL689" s="31">
        <f t="shared" ca="1" si="219"/>
        <v>8.870000000000001</v>
      </c>
      <c r="AM689" s="31">
        <f t="shared" ca="1" si="220"/>
        <v>9.4694400000000005</v>
      </c>
      <c r="AO689" s="32">
        <f t="shared" ca="1" si="227"/>
        <v>0.46126184275676185</v>
      </c>
      <c r="AP689" s="32">
        <f t="shared" ca="1" si="228"/>
        <v>0</v>
      </c>
      <c r="AQ689" s="32">
        <f t="shared" ca="1" si="229"/>
        <v>0.70769138755087635</v>
      </c>
      <c r="AR689" s="32">
        <f t="shared" ca="1" si="230"/>
        <v>0</v>
      </c>
    </row>
    <row r="690" spans="1:44">
      <c r="A690" s="10">
        <v>37904</v>
      </c>
      <c r="B690" s="11">
        <f ca="1">IF(ROW(data!B690)&gt;singleSMA,AVERAGE(OFFSET(data!B690,0,0,-singleSMA,1)),"")</f>
        <v>9.1022999999999996</v>
      </c>
      <c r="C690" s="11" t="str">
        <f ca="1">IF(ROW(data!B688)&gt;singleSMA+2,IF(SIGN(data!B689-indicators!B689)&lt;&gt;SIGN(data!B688-indicators!B688),IF(SIGN(data!B689-indicators!B689)&gt;0,"BUY","SELL"),""),"")</f>
        <v/>
      </c>
      <c r="D690" s="11">
        <f ca="1">IF(ROW(data!B690)&gt;fastSMA,AVERAGE(OFFSET(data!B690,0,0,-fastSMA,1)),"")</f>
        <v>9.6219999999999999</v>
      </c>
      <c r="E690" s="11">
        <f ca="1">IF(ROW(data!B690)&gt;slowSMA,AVERAGE(OFFSET(data!B690,0,0,-slowSMA,1)),"")</f>
        <v>9.1022999999999996</v>
      </c>
      <c r="F690" s="11" t="str">
        <f ca="1">IF(ROW(data!B690)&gt;MAX(fastSMA,slowSMA)+2,IF(SIGN(D689-E689)&lt;&gt;SIGN(D688-E688),IF(SIGN(D689-E689)&gt;0,"BUY","SELL"),""),"")</f>
        <v/>
      </c>
      <c r="G690" s="11"/>
      <c r="H690" s="11">
        <f>(data!B690/data!B689)-1</f>
        <v>-9.1743119266054496E-3</v>
      </c>
      <c r="I690" s="11">
        <f t="shared" si="210"/>
        <v>0</v>
      </c>
      <c r="J690" s="11">
        <f t="shared" si="211"/>
        <v>9.1743119266054496E-3</v>
      </c>
      <c r="K690" s="11">
        <f ca="1">IF(ROW(data!B690)&gt;rsi+1,100-100/(1+AVERAGE(OFFSET(I690,0,0,-rsi,1))/AVERAGE(OFFSET(J690,0,0,-rsi,1))),"")</f>
        <v>52.912799794917873</v>
      </c>
      <c r="L690" s="11"/>
      <c r="M690" s="11">
        <f t="shared" si="212"/>
        <v>0.99082568807339455</v>
      </c>
      <c r="N690" s="11">
        <f t="shared" ca="1" si="213"/>
        <v>1.0135557872784149</v>
      </c>
      <c r="S690" s="13" t="str">
        <f ca="1">pricein</f>
        <v/>
      </c>
      <c r="T690" s="13" t="str">
        <f ca="1">priceout</f>
        <v/>
      </c>
      <c r="U690" s="16" t="str">
        <f t="shared" ca="1" si="214"/>
        <v/>
      </c>
      <c r="V690" s="16" t="str">
        <f t="shared" ca="1" si="221"/>
        <v/>
      </c>
      <c r="W690" s="16" t="str">
        <f t="shared" ca="1" si="222"/>
        <v/>
      </c>
      <c r="X690" s="16">
        <f t="shared" ca="1" si="223"/>
        <v>1.4612618427567619</v>
      </c>
      <c r="Y690" s="16"/>
      <c r="Z690" s="13" t="str">
        <f ca="1">priceincross</f>
        <v/>
      </c>
      <c r="AA690" s="13" t="str">
        <f ca="1">priceoutcross</f>
        <v/>
      </c>
      <c r="AB690" s="13" t="str">
        <f t="shared" ca="1" si="215"/>
        <v/>
      </c>
      <c r="AC690" s="13" t="str">
        <f t="shared" ca="1" si="224"/>
        <v/>
      </c>
      <c r="AD690" s="13" t="str">
        <f t="shared" ca="1" si="225"/>
        <v/>
      </c>
      <c r="AE690" s="13">
        <f t="shared" ca="1" si="226"/>
        <v>1.7076913875508763</v>
      </c>
      <c r="AG690" s="32">
        <f ca="1">IF(ROW(data!B690)&gt;fib+1,MIN(OFFSET(data!B690,0,0,-fib,1)),"")</f>
        <v>6.33</v>
      </c>
      <c r="AH690" s="32">
        <f ca="1">IF(ROW(data!B690)&gt;fib+1,MAX(OFFSET(data!B690,0,0,-fib,1)),"")</f>
        <v>11.41</v>
      </c>
      <c r="AI690" s="32">
        <f t="shared" ca="1" si="216"/>
        <v>5.08</v>
      </c>
      <c r="AJ690" s="31">
        <f t="shared" ca="1" si="217"/>
        <v>7.52888</v>
      </c>
      <c r="AK690" s="31">
        <f t="shared" ca="1" si="218"/>
        <v>8.2705599999999997</v>
      </c>
      <c r="AL690" s="31">
        <f t="shared" ca="1" si="219"/>
        <v>8.870000000000001</v>
      </c>
      <c r="AM690" s="31">
        <f t="shared" ca="1" si="220"/>
        <v>9.4694400000000005</v>
      </c>
      <c r="AO690" s="32">
        <f t="shared" ca="1" si="227"/>
        <v>0.46126184275676185</v>
      </c>
      <c r="AP690" s="32">
        <f t="shared" ca="1" si="228"/>
        <v>0</v>
      </c>
      <c r="AQ690" s="32">
        <f t="shared" ca="1" si="229"/>
        <v>0.70769138755087635</v>
      </c>
      <c r="AR690" s="32">
        <f t="shared" ca="1" si="230"/>
        <v>0</v>
      </c>
    </row>
    <row r="691" spans="1:44">
      <c r="A691" s="10">
        <v>37907</v>
      </c>
      <c r="B691" s="11">
        <f ca="1">IF(ROW(data!B691)&gt;singleSMA,AVERAGE(OFFSET(data!B691,0,0,-singleSMA,1)),"")</f>
        <v>9.1342999999999979</v>
      </c>
      <c r="C691" s="11" t="str">
        <f ca="1">IF(ROW(data!B689)&gt;singleSMA+2,IF(SIGN(data!B690-indicators!B690)&lt;&gt;SIGN(data!B689-indicators!B689),IF(SIGN(data!B690-indicators!B690)&gt;0,"BUY","SELL"),""),"")</f>
        <v/>
      </c>
      <c r="D691" s="11">
        <f ca="1">IF(ROW(data!B691)&gt;fastSMA,AVERAGE(OFFSET(data!B691,0,0,-fastSMA,1)),"")</f>
        <v>9.6355000000000022</v>
      </c>
      <c r="E691" s="11">
        <f ca="1">IF(ROW(data!B691)&gt;slowSMA,AVERAGE(OFFSET(data!B691,0,0,-slowSMA,1)),"")</f>
        <v>9.1342999999999979</v>
      </c>
      <c r="F691" s="11" t="str">
        <f ca="1">IF(ROW(data!B691)&gt;MAX(fastSMA,slowSMA)+2,IF(SIGN(D690-E690)&lt;&gt;SIGN(D689-E689),IF(SIGN(D690-E690)&gt;0,"BUY","SELL"),""),"")</f>
        <v/>
      </c>
      <c r="G691" s="11"/>
      <c r="H691" s="11">
        <f>(data!B691/data!B690)-1</f>
        <v>-1.0288065843621519E-2</v>
      </c>
      <c r="I691" s="11">
        <f t="shared" si="210"/>
        <v>0</v>
      </c>
      <c r="J691" s="11">
        <f t="shared" si="211"/>
        <v>1.0288065843621519E-2</v>
      </c>
      <c r="K691" s="11">
        <f ca="1">IF(ROW(data!B691)&gt;rsi+1,100-100/(1+AVERAGE(OFFSET(I691,0,0,-rsi,1))/AVERAGE(OFFSET(J691,0,0,-rsi,1))),"")</f>
        <v>55.542538451228772</v>
      </c>
      <c r="L691" s="11"/>
      <c r="M691" s="11">
        <f t="shared" si="212"/>
        <v>0.98971193415637848</v>
      </c>
      <c r="N691" s="11">
        <f t="shared" ca="1" si="213"/>
        <v>1.0288770053475937</v>
      </c>
      <c r="S691" s="13" t="str">
        <f ca="1">pricein</f>
        <v/>
      </c>
      <c r="T691" s="13" t="str">
        <f ca="1">priceout</f>
        <v/>
      </c>
      <c r="U691" s="16" t="str">
        <f t="shared" ca="1" si="214"/>
        <v/>
      </c>
      <c r="V691" s="16" t="str">
        <f t="shared" ca="1" si="221"/>
        <v/>
      </c>
      <c r="W691" s="16" t="str">
        <f t="shared" ca="1" si="222"/>
        <v/>
      </c>
      <c r="X691" s="16">
        <f t="shared" ca="1" si="223"/>
        <v>1.4612618427567619</v>
      </c>
      <c r="Y691" s="16"/>
      <c r="Z691" s="13" t="str">
        <f ca="1">priceincross</f>
        <v/>
      </c>
      <c r="AA691" s="13" t="str">
        <f ca="1">priceoutcross</f>
        <v/>
      </c>
      <c r="AB691" s="13" t="str">
        <f t="shared" ca="1" si="215"/>
        <v/>
      </c>
      <c r="AC691" s="13" t="str">
        <f t="shared" ca="1" si="224"/>
        <v/>
      </c>
      <c r="AD691" s="13" t="str">
        <f t="shared" ca="1" si="225"/>
        <v/>
      </c>
      <c r="AE691" s="13">
        <f t="shared" ca="1" si="226"/>
        <v>1.7076913875508763</v>
      </c>
      <c r="AG691" s="32">
        <f ca="1">IF(ROW(data!B691)&gt;fib+1,MIN(OFFSET(data!B691,0,0,-fib,1)),"")</f>
        <v>6.33</v>
      </c>
      <c r="AH691" s="32">
        <f ca="1">IF(ROW(data!B691)&gt;fib+1,MAX(OFFSET(data!B691,0,0,-fib,1)),"")</f>
        <v>11.41</v>
      </c>
      <c r="AI691" s="32">
        <f t="shared" ca="1" si="216"/>
        <v>5.08</v>
      </c>
      <c r="AJ691" s="31">
        <f t="shared" ca="1" si="217"/>
        <v>7.52888</v>
      </c>
      <c r="AK691" s="31">
        <f t="shared" ca="1" si="218"/>
        <v>8.2705599999999997</v>
      </c>
      <c r="AL691" s="31">
        <f t="shared" ca="1" si="219"/>
        <v>8.870000000000001</v>
      </c>
      <c r="AM691" s="31">
        <f t="shared" ca="1" si="220"/>
        <v>9.4694400000000005</v>
      </c>
      <c r="AO691" s="32">
        <f t="shared" ca="1" si="227"/>
        <v>0.46126184275676185</v>
      </c>
      <c r="AP691" s="32">
        <f t="shared" ca="1" si="228"/>
        <v>0</v>
      </c>
      <c r="AQ691" s="32">
        <f t="shared" ca="1" si="229"/>
        <v>0.70769138755087635</v>
      </c>
      <c r="AR691" s="32">
        <f t="shared" ca="1" si="230"/>
        <v>0</v>
      </c>
    </row>
    <row r="692" spans="1:44">
      <c r="A692" s="10">
        <v>37908</v>
      </c>
      <c r="B692" s="11">
        <f ca="1">IF(ROW(data!B692)&gt;singleSMA,AVERAGE(OFFSET(data!B692,0,0,-singleSMA,1)),"")</f>
        <v>9.1655999999999977</v>
      </c>
      <c r="C692" s="11" t="str">
        <f ca="1">IF(ROW(data!B690)&gt;singleSMA+2,IF(SIGN(data!B691-indicators!B691)&lt;&gt;SIGN(data!B690-indicators!B690),IF(SIGN(data!B691-indicators!B691)&gt;0,"BUY","SELL"),""),"")</f>
        <v/>
      </c>
      <c r="D692" s="11">
        <f ca="1">IF(ROW(data!B692)&gt;fastSMA,AVERAGE(OFFSET(data!B692,0,0,-fastSMA,1)),"")</f>
        <v>9.65</v>
      </c>
      <c r="E692" s="11">
        <f ca="1">IF(ROW(data!B692)&gt;slowSMA,AVERAGE(OFFSET(data!B692,0,0,-slowSMA,1)),"")</f>
        <v>9.1655999999999977</v>
      </c>
      <c r="F692" s="11" t="str">
        <f ca="1">IF(ROW(data!B692)&gt;MAX(fastSMA,slowSMA)+2,IF(SIGN(D691-E691)&lt;&gt;SIGN(D690-E690),IF(SIGN(D691-E691)&gt;0,"BUY","SELL"),""),"")</f>
        <v/>
      </c>
      <c r="G692" s="11"/>
      <c r="H692" s="11">
        <f>(data!B692/data!B691)-1</f>
        <v>-8.3160083160083165E-3</v>
      </c>
      <c r="I692" s="11">
        <f t="shared" si="210"/>
        <v>0</v>
      </c>
      <c r="J692" s="11">
        <f t="shared" si="211"/>
        <v>8.3160083160083165E-3</v>
      </c>
      <c r="K692" s="11">
        <f ca="1">IF(ROW(data!B692)&gt;rsi+1,100-100/(1+AVERAGE(OFFSET(I692,0,0,-rsi,1))/AVERAGE(OFFSET(J692,0,0,-rsi,1))),"")</f>
        <v>55.991764000920291</v>
      </c>
      <c r="L692" s="11"/>
      <c r="M692" s="11">
        <f t="shared" si="212"/>
        <v>0.99168399168399168</v>
      </c>
      <c r="N692" s="11">
        <f t="shared" ca="1" si="213"/>
        <v>1.031351351351351</v>
      </c>
      <c r="S692" s="13" t="str">
        <f ca="1">pricein</f>
        <v/>
      </c>
      <c r="T692" s="13" t="str">
        <f ca="1">priceout</f>
        <v/>
      </c>
      <c r="U692" s="16" t="str">
        <f t="shared" ca="1" si="214"/>
        <v/>
      </c>
      <c r="V692" s="16" t="str">
        <f t="shared" ca="1" si="221"/>
        <v/>
      </c>
      <c r="W692" s="16" t="str">
        <f t="shared" ca="1" si="222"/>
        <v/>
      </c>
      <c r="X692" s="16">
        <f t="shared" ca="1" si="223"/>
        <v>1.4612618427567619</v>
      </c>
      <c r="Y692" s="16"/>
      <c r="Z692" s="13" t="str">
        <f ca="1">priceincross</f>
        <v/>
      </c>
      <c r="AA692" s="13" t="str">
        <f ca="1">priceoutcross</f>
        <v/>
      </c>
      <c r="AB692" s="13" t="str">
        <f t="shared" ca="1" si="215"/>
        <v/>
      </c>
      <c r="AC692" s="13" t="str">
        <f t="shared" ca="1" si="224"/>
        <v/>
      </c>
      <c r="AD692" s="13" t="str">
        <f t="shared" ca="1" si="225"/>
        <v/>
      </c>
      <c r="AE692" s="13">
        <f t="shared" ca="1" si="226"/>
        <v>1.7076913875508763</v>
      </c>
      <c r="AG692" s="32">
        <f ca="1">IF(ROW(data!B692)&gt;fib+1,MIN(OFFSET(data!B692,0,0,-fib,1)),"")</f>
        <v>6.33</v>
      </c>
      <c r="AH692" s="32">
        <f ca="1">IF(ROW(data!B692)&gt;fib+1,MAX(OFFSET(data!B692,0,0,-fib,1)),"")</f>
        <v>11.41</v>
      </c>
      <c r="AI692" s="32">
        <f t="shared" ca="1" si="216"/>
        <v>5.08</v>
      </c>
      <c r="AJ692" s="31">
        <f t="shared" ca="1" si="217"/>
        <v>7.52888</v>
      </c>
      <c r="AK692" s="31">
        <f t="shared" ca="1" si="218"/>
        <v>8.2705599999999997</v>
      </c>
      <c r="AL692" s="31">
        <f t="shared" ca="1" si="219"/>
        <v>8.870000000000001</v>
      </c>
      <c r="AM692" s="31">
        <f t="shared" ca="1" si="220"/>
        <v>9.4694400000000005</v>
      </c>
      <c r="AO692" s="32">
        <f t="shared" ca="1" si="227"/>
        <v>0.46126184275676185</v>
      </c>
      <c r="AP692" s="32">
        <f t="shared" ca="1" si="228"/>
        <v>0</v>
      </c>
      <c r="AQ692" s="32">
        <f t="shared" ca="1" si="229"/>
        <v>0.70769138755087635</v>
      </c>
      <c r="AR692" s="32">
        <f t="shared" ca="1" si="230"/>
        <v>0</v>
      </c>
    </row>
    <row r="693" spans="1:44">
      <c r="A693" s="10">
        <v>37909</v>
      </c>
      <c r="B693" s="11">
        <f ca="1">IF(ROW(data!B693)&gt;singleSMA,AVERAGE(OFFSET(data!B693,0,0,-singleSMA,1)),"")</f>
        <v>9.1976999999999975</v>
      </c>
      <c r="C693" s="11" t="str">
        <f ca="1">IF(ROW(data!B691)&gt;singleSMA+2,IF(SIGN(data!B692-indicators!B692)&lt;&gt;SIGN(data!B691-indicators!B691),IF(SIGN(data!B692-indicators!B692)&gt;0,"BUY","SELL"),""),"")</f>
        <v/>
      </c>
      <c r="D693" s="11">
        <f ca="1">IF(ROW(data!B693)&gt;fastSMA,AVERAGE(OFFSET(data!B693,0,0,-fastSMA,1)),"")</f>
        <v>9.6464999999999996</v>
      </c>
      <c r="E693" s="11">
        <f ca="1">IF(ROW(data!B693)&gt;slowSMA,AVERAGE(OFFSET(data!B693,0,0,-slowSMA,1)),"")</f>
        <v>9.1976999999999975</v>
      </c>
      <c r="F693" s="11" t="str">
        <f ca="1">IF(ROW(data!B693)&gt;MAX(fastSMA,slowSMA)+2,IF(SIGN(D692-E692)&lt;&gt;SIGN(D691-E691),IF(SIGN(D692-E692)&gt;0,"BUY","SELL"),""),"")</f>
        <v/>
      </c>
      <c r="G693" s="11"/>
      <c r="H693" s="11">
        <f>(data!B693/data!B692)-1</f>
        <v>8.3857442348007627E-3</v>
      </c>
      <c r="I693" s="11">
        <f t="shared" si="210"/>
        <v>8.3857442348007627E-3</v>
      </c>
      <c r="J693" s="11">
        <f t="shared" si="211"/>
        <v>0</v>
      </c>
      <c r="K693" s="11">
        <f ca="1">IF(ROW(data!B693)&gt;rsi+1,100-100/(1+AVERAGE(OFFSET(I693,0,0,-rsi,1))/AVERAGE(OFFSET(J693,0,0,-rsi,1))),"")</f>
        <v>49.229219860096968</v>
      </c>
      <c r="L693" s="11"/>
      <c r="M693" s="11">
        <f t="shared" si="212"/>
        <v>1.0083857442348008</v>
      </c>
      <c r="N693" s="11">
        <f t="shared" ca="1" si="213"/>
        <v>0.99277605779153733</v>
      </c>
      <c r="S693" s="13" t="str">
        <f ca="1">pricein</f>
        <v/>
      </c>
      <c r="T693" s="13" t="str">
        <f ca="1">priceout</f>
        <v/>
      </c>
      <c r="U693" s="16" t="str">
        <f t="shared" ca="1" si="214"/>
        <v/>
      </c>
      <c r="V693" s="16" t="str">
        <f t="shared" ca="1" si="221"/>
        <v/>
      </c>
      <c r="W693" s="16" t="str">
        <f t="shared" ca="1" si="222"/>
        <v/>
      </c>
      <c r="X693" s="16">
        <f t="shared" ca="1" si="223"/>
        <v>1.4612618427567619</v>
      </c>
      <c r="Y693" s="16"/>
      <c r="Z693" s="13" t="str">
        <f ca="1">priceincross</f>
        <v/>
      </c>
      <c r="AA693" s="13" t="str">
        <f ca="1">priceoutcross</f>
        <v/>
      </c>
      <c r="AB693" s="13" t="str">
        <f t="shared" ca="1" si="215"/>
        <v/>
      </c>
      <c r="AC693" s="13" t="str">
        <f t="shared" ca="1" si="224"/>
        <v/>
      </c>
      <c r="AD693" s="13" t="str">
        <f t="shared" ca="1" si="225"/>
        <v/>
      </c>
      <c r="AE693" s="13">
        <f t="shared" ca="1" si="226"/>
        <v>1.7076913875508763</v>
      </c>
      <c r="AG693" s="32">
        <f ca="1">IF(ROW(data!B693)&gt;fib+1,MIN(OFFSET(data!B693,0,0,-fib,1)),"")</f>
        <v>6.33</v>
      </c>
      <c r="AH693" s="32">
        <f ca="1">IF(ROW(data!B693)&gt;fib+1,MAX(OFFSET(data!B693,0,0,-fib,1)),"")</f>
        <v>11.41</v>
      </c>
      <c r="AI693" s="32">
        <f t="shared" ca="1" si="216"/>
        <v>5.08</v>
      </c>
      <c r="AJ693" s="31">
        <f t="shared" ca="1" si="217"/>
        <v>7.52888</v>
      </c>
      <c r="AK693" s="31">
        <f t="shared" ca="1" si="218"/>
        <v>8.2705599999999997</v>
      </c>
      <c r="AL693" s="31">
        <f t="shared" ca="1" si="219"/>
        <v>8.870000000000001</v>
      </c>
      <c r="AM693" s="31">
        <f t="shared" ca="1" si="220"/>
        <v>9.4694400000000005</v>
      </c>
      <c r="AO693" s="32">
        <f t="shared" ca="1" si="227"/>
        <v>0.46126184275676185</v>
      </c>
      <c r="AP693" s="32">
        <f t="shared" ca="1" si="228"/>
        <v>0</v>
      </c>
      <c r="AQ693" s="32">
        <f t="shared" ca="1" si="229"/>
        <v>0.70769138755087635</v>
      </c>
      <c r="AR693" s="32">
        <f t="shared" ca="1" si="230"/>
        <v>0</v>
      </c>
    </row>
    <row r="694" spans="1:44">
      <c r="A694" s="10">
        <v>37910</v>
      </c>
      <c r="B694" s="11">
        <f ca="1">IF(ROW(data!B694)&gt;singleSMA,AVERAGE(OFFSET(data!B694,0,0,-singleSMA,1)),"")</f>
        <v>9.2310999999999979</v>
      </c>
      <c r="C694" s="11" t="str">
        <f ca="1">IF(ROW(data!B692)&gt;singleSMA+2,IF(SIGN(data!B693-indicators!B693)&lt;&gt;SIGN(data!B692-indicators!B692),IF(SIGN(data!B693-indicators!B693)&gt;0,"BUY","SELL"),""),"")</f>
        <v/>
      </c>
      <c r="D694" s="11">
        <f ca="1">IF(ROW(data!B694)&gt;fastSMA,AVERAGE(OFFSET(data!B694,0,0,-fastSMA,1)),"")</f>
        <v>9.6514999999999986</v>
      </c>
      <c r="E694" s="11">
        <f ca="1">IF(ROW(data!B694)&gt;slowSMA,AVERAGE(OFFSET(data!B694,0,0,-slowSMA,1)),"")</f>
        <v>9.2310999999999979</v>
      </c>
      <c r="F694" s="11" t="str">
        <f ca="1">IF(ROW(data!B694)&gt;MAX(fastSMA,slowSMA)+2,IF(SIGN(D693-E693)&lt;&gt;SIGN(D692-E692),IF(SIGN(D693-E693)&gt;0,"BUY","SELL"),""),"")</f>
        <v/>
      </c>
      <c r="G694" s="11"/>
      <c r="H694" s="11">
        <f>(data!B694/data!B693)-1</f>
        <v>5.1975051975052811E-3</v>
      </c>
      <c r="I694" s="11">
        <f t="shared" si="210"/>
        <v>5.1975051975052811E-3</v>
      </c>
      <c r="J694" s="11">
        <f t="shared" si="211"/>
        <v>0</v>
      </c>
      <c r="K694" s="11">
        <f ca="1">IF(ROW(data!B694)&gt;rsi+1,100-100/(1+AVERAGE(OFFSET(I694,0,0,-rsi,1))/AVERAGE(OFFSET(J694,0,0,-rsi,1))),"")</f>
        <v>52.754437008746649</v>
      </c>
      <c r="L694" s="11"/>
      <c r="M694" s="11">
        <f t="shared" si="212"/>
        <v>1.0051975051975053</v>
      </c>
      <c r="N694" s="11">
        <f t="shared" ca="1" si="213"/>
        <v>1.0104493207941481</v>
      </c>
      <c r="S694" s="13" t="str">
        <f ca="1">pricein</f>
        <v/>
      </c>
      <c r="T694" s="13" t="str">
        <f ca="1">priceout</f>
        <v/>
      </c>
      <c r="U694" s="16" t="str">
        <f t="shared" ca="1" si="214"/>
        <v/>
      </c>
      <c r="V694" s="16" t="str">
        <f t="shared" ca="1" si="221"/>
        <v/>
      </c>
      <c r="W694" s="16" t="str">
        <f t="shared" ca="1" si="222"/>
        <v/>
      </c>
      <c r="X694" s="16">
        <f t="shared" ca="1" si="223"/>
        <v>1.4612618427567619</v>
      </c>
      <c r="Y694" s="16"/>
      <c r="Z694" s="13" t="str">
        <f ca="1">priceincross</f>
        <v/>
      </c>
      <c r="AA694" s="13" t="str">
        <f ca="1">priceoutcross</f>
        <v/>
      </c>
      <c r="AB694" s="13" t="str">
        <f t="shared" ca="1" si="215"/>
        <v/>
      </c>
      <c r="AC694" s="13" t="str">
        <f t="shared" ca="1" si="224"/>
        <v/>
      </c>
      <c r="AD694" s="13" t="str">
        <f t="shared" ca="1" si="225"/>
        <v/>
      </c>
      <c r="AE694" s="13">
        <f t="shared" ca="1" si="226"/>
        <v>1.7076913875508763</v>
      </c>
      <c r="AG694" s="32">
        <f ca="1">IF(ROW(data!B694)&gt;fib+1,MIN(OFFSET(data!B694,0,0,-fib,1)),"")</f>
        <v>6.64</v>
      </c>
      <c r="AH694" s="32">
        <f ca="1">IF(ROW(data!B694)&gt;fib+1,MAX(OFFSET(data!B694,0,0,-fib,1)),"")</f>
        <v>11.41</v>
      </c>
      <c r="AI694" s="32">
        <f t="shared" ca="1" si="216"/>
        <v>4.7700000000000005</v>
      </c>
      <c r="AJ694" s="31">
        <f t="shared" ca="1" si="217"/>
        <v>7.76572</v>
      </c>
      <c r="AK694" s="31">
        <f t="shared" ca="1" si="218"/>
        <v>8.4621399999999998</v>
      </c>
      <c r="AL694" s="31">
        <f t="shared" ca="1" si="219"/>
        <v>9.0250000000000004</v>
      </c>
      <c r="AM694" s="31">
        <f t="shared" ca="1" si="220"/>
        <v>9.5878599999999992</v>
      </c>
      <c r="AO694" s="32">
        <f t="shared" ca="1" si="227"/>
        <v>0.46126184275676185</v>
      </c>
      <c r="AP694" s="32">
        <f t="shared" ca="1" si="228"/>
        <v>0</v>
      </c>
      <c r="AQ694" s="32">
        <f t="shared" ca="1" si="229"/>
        <v>0.70769138755087635</v>
      </c>
      <c r="AR694" s="32">
        <f t="shared" ca="1" si="230"/>
        <v>0</v>
      </c>
    </row>
    <row r="695" spans="1:44">
      <c r="A695" s="10">
        <v>37911</v>
      </c>
      <c r="B695" s="11">
        <f ca="1">IF(ROW(data!B695)&gt;singleSMA,AVERAGE(OFFSET(data!B695,0,0,-singleSMA,1)),"")</f>
        <v>9.2615999999999996</v>
      </c>
      <c r="C695" s="11" t="str">
        <f ca="1">IF(ROW(data!B693)&gt;singleSMA+2,IF(SIGN(data!B694-indicators!B694)&lt;&gt;SIGN(data!B693-indicators!B693),IF(SIGN(data!B694-indicators!B694)&gt;0,"BUY","SELL"),""),"")</f>
        <v/>
      </c>
      <c r="D695" s="11">
        <f ca="1">IF(ROW(data!B695)&gt;fastSMA,AVERAGE(OFFSET(data!B695,0,0,-fastSMA,1)),"")</f>
        <v>9.6539999999999999</v>
      </c>
      <c r="E695" s="11">
        <f ca="1">IF(ROW(data!B695)&gt;slowSMA,AVERAGE(OFFSET(data!B695,0,0,-slowSMA,1)),"")</f>
        <v>9.2615999999999996</v>
      </c>
      <c r="F695" s="11" t="str">
        <f ca="1">IF(ROW(data!B695)&gt;MAX(fastSMA,slowSMA)+2,IF(SIGN(D694-E694)&lt;&gt;SIGN(D693-E693),IF(SIGN(D694-E694)&gt;0,"BUY","SELL"),""),"")</f>
        <v/>
      </c>
      <c r="G695" s="11"/>
      <c r="H695" s="11">
        <f>(data!B695/data!B694)-1</f>
        <v>2.0682523267838704E-3</v>
      </c>
      <c r="I695" s="11">
        <f t="shared" si="210"/>
        <v>2.0682523267838704E-3</v>
      </c>
      <c r="J695" s="11">
        <f t="shared" si="211"/>
        <v>0</v>
      </c>
      <c r="K695" s="11">
        <f ca="1">IF(ROW(data!B695)&gt;rsi+1,100-100/(1+AVERAGE(OFFSET(I695,0,0,-rsi,1))/AVERAGE(OFFSET(J695,0,0,-rsi,1))),"")</f>
        <v>51.732526526229009</v>
      </c>
      <c r="L695" s="11"/>
      <c r="M695" s="11">
        <f t="shared" si="212"/>
        <v>1.0020682523267839</v>
      </c>
      <c r="N695" s="11">
        <f t="shared" ca="1" si="213"/>
        <v>1.005186721991701</v>
      </c>
      <c r="S695" s="13" t="str">
        <f ca="1">pricein</f>
        <v/>
      </c>
      <c r="T695" s="13" t="str">
        <f ca="1">priceout</f>
        <v/>
      </c>
      <c r="U695" s="16" t="str">
        <f t="shared" ca="1" si="214"/>
        <v/>
      </c>
      <c r="V695" s="16" t="str">
        <f t="shared" ca="1" si="221"/>
        <v/>
      </c>
      <c r="W695" s="16" t="str">
        <f t="shared" ca="1" si="222"/>
        <v/>
      </c>
      <c r="X695" s="16">
        <f t="shared" ca="1" si="223"/>
        <v>1.4612618427567619</v>
      </c>
      <c r="Y695" s="16"/>
      <c r="Z695" s="13" t="str">
        <f ca="1">priceincross</f>
        <v/>
      </c>
      <c r="AA695" s="13" t="str">
        <f ca="1">priceoutcross</f>
        <v/>
      </c>
      <c r="AB695" s="13" t="str">
        <f t="shared" ca="1" si="215"/>
        <v/>
      </c>
      <c r="AC695" s="13" t="str">
        <f t="shared" ca="1" si="224"/>
        <v/>
      </c>
      <c r="AD695" s="13" t="str">
        <f t="shared" ca="1" si="225"/>
        <v/>
      </c>
      <c r="AE695" s="13">
        <f t="shared" ca="1" si="226"/>
        <v>1.7076913875508763</v>
      </c>
      <c r="AG695" s="32">
        <f ca="1">IF(ROW(data!B695)&gt;fib+1,MIN(OFFSET(data!B695,0,0,-fib,1)),"")</f>
        <v>6.73</v>
      </c>
      <c r="AH695" s="32">
        <f ca="1">IF(ROW(data!B695)&gt;fib+1,MAX(OFFSET(data!B695,0,0,-fib,1)),"")</f>
        <v>11.41</v>
      </c>
      <c r="AI695" s="32">
        <f t="shared" ca="1" si="216"/>
        <v>4.68</v>
      </c>
      <c r="AJ695" s="31">
        <f t="shared" ca="1" si="217"/>
        <v>7.8344800000000001</v>
      </c>
      <c r="AK695" s="31">
        <f t="shared" ca="1" si="218"/>
        <v>8.5177600000000009</v>
      </c>
      <c r="AL695" s="31">
        <f t="shared" ca="1" si="219"/>
        <v>9.07</v>
      </c>
      <c r="AM695" s="31">
        <f t="shared" ca="1" si="220"/>
        <v>9.6222399999999997</v>
      </c>
      <c r="AO695" s="32">
        <f t="shared" ca="1" si="227"/>
        <v>0.46126184275676185</v>
      </c>
      <c r="AP695" s="32">
        <f t="shared" ca="1" si="228"/>
        <v>0</v>
      </c>
      <c r="AQ695" s="32">
        <f t="shared" ca="1" si="229"/>
        <v>0.70769138755087635</v>
      </c>
      <c r="AR695" s="32">
        <f t="shared" ca="1" si="230"/>
        <v>0</v>
      </c>
    </row>
    <row r="696" spans="1:44">
      <c r="A696" s="10">
        <v>37914</v>
      </c>
      <c r="B696" s="11">
        <f ca="1">IF(ROW(data!B696)&gt;singleSMA,AVERAGE(OFFSET(data!B696,0,0,-singleSMA,1)),"")</f>
        <v>9.291599999999999</v>
      </c>
      <c r="C696" s="11" t="str">
        <f ca="1">IF(ROW(data!B694)&gt;singleSMA+2,IF(SIGN(data!B695-indicators!B695)&lt;&gt;SIGN(data!B694-indicators!B694),IF(SIGN(data!B695-indicators!B695)&gt;0,"BUY","SELL"),""),"")</f>
        <v/>
      </c>
      <c r="D696" s="11">
        <f ca="1">IF(ROW(data!B696)&gt;fastSMA,AVERAGE(OFFSET(data!B696,0,0,-fastSMA,1)),"")</f>
        <v>9.6574999999999989</v>
      </c>
      <c r="E696" s="11">
        <f ca="1">IF(ROW(data!B696)&gt;slowSMA,AVERAGE(OFFSET(data!B696,0,0,-slowSMA,1)),"")</f>
        <v>9.291599999999999</v>
      </c>
      <c r="F696" s="11" t="str">
        <f ca="1">IF(ROW(data!B696)&gt;MAX(fastSMA,slowSMA)+2,IF(SIGN(D695-E695)&lt;&gt;SIGN(D694-E694),IF(SIGN(D695-E695)&gt;0,"BUY","SELL"),""),"")</f>
        <v/>
      </c>
      <c r="G696" s="11"/>
      <c r="H696" s="11">
        <f>(data!B696/data!B695)-1</f>
        <v>4.1279669762643856E-3</v>
      </c>
      <c r="I696" s="11">
        <f t="shared" si="210"/>
        <v>4.1279669762643856E-3</v>
      </c>
      <c r="J696" s="11">
        <f t="shared" si="211"/>
        <v>0</v>
      </c>
      <c r="K696" s="11">
        <f ca="1">IF(ROW(data!B696)&gt;rsi+1,100-100/(1+AVERAGE(OFFSET(I696,0,0,-rsi,1))/AVERAGE(OFFSET(J696,0,0,-rsi,1))),"")</f>
        <v>52.13770125330467</v>
      </c>
      <c r="L696" s="11"/>
      <c r="M696" s="11">
        <f t="shared" si="212"/>
        <v>1.0041279669762644</v>
      </c>
      <c r="N696" s="11">
        <f t="shared" ca="1" si="213"/>
        <v>1.0072463768115942</v>
      </c>
      <c r="S696" s="13" t="str">
        <f ca="1">pricein</f>
        <v/>
      </c>
      <c r="T696" s="13" t="str">
        <f ca="1">priceout</f>
        <v/>
      </c>
      <c r="U696" s="16" t="str">
        <f t="shared" ca="1" si="214"/>
        <v/>
      </c>
      <c r="V696" s="16" t="str">
        <f t="shared" ca="1" si="221"/>
        <v/>
      </c>
      <c r="W696" s="16" t="str">
        <f t="shared" ca="1" si="222"/>
        <v/>
      </c>
      <c r="X696" s="16">
        <f t="shared" ca="1" si="223"/>
        <v>1.4612618427567619</v>
      </c>
      <c r="Y696" s="16"/>
      <c r="Z696" s="13" t="str">
        <f ca="1">priceincross</f>
        <v/>
      </c>
      <c r="AA696" s="13" t="str">
        <f ca="1">priceoutcross</f>
        <v/>
      </c>
      <c r="AB696" s="13" t="str">
        <f t="shared" ca="1" si="215"/>
        <v/>
      </c>
      <c r="AC696" s="13" t="str">
        <f t="shared" ca="1" si="224"/>
        <v/>
      </c>
      <c r="AD696" s="13" t="str">
        <f t="shared" ca="1" si="225"/>
        <v/>
      </c>
      <c r="AE696" s="13">
        <f t="shared" ca="1" si="226"/>
        <v>1.7076913875508763</v>
      </c>
      <c r="AG696" s="32">
        <f ca="1">IF(ROW(data!B696)&gt;fib+1,MIN(OFFSET(data!B696,0,0,-fib,1)),"")</f>
        <v>6.79</v>
      </c>
      <c r="AH696" s="32">
        <f ca="1">IF(ROW(data!B696)&gt;fib+1,MAX(OFFSET(data!B696,0,0,-fib,1)),"")</f>
        <v>11.41</v>
      </c>
      <c r="AI696" s="32">
        <f t="shared" ca="1" si="216"/>
        <v>4.62</v>
      </c>
      <c r="AJ696" s="31">
        <f t="shared" ca="1" si="217"/>
        <v>7.8803200000000002</v>
      </c>
      <c r="AK696" s="31">
        <f t="shared" ca="1" si="218"/>
        <v>8.5548400000000004</v>
      </c>
      <c r="AL696" s="31">
        <f t="shared" ca="1" si="219"/>
        <v>9.1</v>
      </c>
      <c r="AM696" s="31">
        <f t="shared" ca="1" si="220"/>
        <v>9.6451600000000006</v>
      </c>
      <c r="AO696" s="32">
        <f t="shared" ca="1" si="227"/>
        <v>0.46126184275676185</v>
      </c>
      <c r="AP696" s="32">
        <f t="shared" ca="1" si="228"/>
        <v>0</v>
      </c>
      <c r="AQ696" s="32">
        <f t="shared" ca="1" si="229"/>
        <v>0.70769138755087635</v>
      </c>
      <c r="AR696" s="32">
        <f t="shared" ca="1" si="230"/>
        <v>0</v>
      </c>
    </row>
    <row r="697" spans="1:44">
      <c r="A697" s="10">
        <v>37915</v>
      </c>
      <c r="B697" s="11">
        <f ca="1">IF(ROW(data!B697)&gt;singleSMA,AVERAGE(OFFSET(data!B697,0,0,-singleSMA,1)),"")</f>
        <v>9.3215999999999983</v>
      </c>
      <c r="C697" s="11" t="str">
        <f ca="1">IF(ROW(data!B695)&gt;singleSMA+2,IF(SIGN(data!B696-indicators!B696)&lt;&gt;SIGN(data!B695-indicators!B695),IF(SIGN(data!B696-indicators!B696)&gt;0,"BUY","SELL"),""),"")</f>
        <v/>
      </c>
      <c r="D697" s="11">
        <f ca="1">IF(ROW(data!B697)&gt;fastSMA,AVERAGE(OFFSET(data!B697,0,0,-fastSMA,1)),"")</f>
        <v>9.6634999999999973</v>
      </c>
      <c r="E697" s="11">
        <f ca="1">IF(ROW(data!B697)&gt;slowSMA,AVERAGE(OFFSET(data!B697,0,0,-slowSMA,1)),"")</f>
        <v>9.3215999999999983</v>
      </c>
      <c r="F697" s="11" t="str">
        <f ca="1">IF(ROW(data!B697)&gt;MAX(fastSMA,slowSMA)+2,IF(SIGN(D696-E696)&lt;&gt;SIGN(D695-E695),IF(SIGN(D696-E696)&gt;0,"BUY","SELL"),""),"")</f>
        <v/>
      </c>
      <c r="G697" s="11"/>
      <c r="H697" s="11">
        <f>(data!B697/data!B696)-1</f>
        <v>6.1664953751283669E-3</v>
      </c>
      <c r="I697" s="11">
        <f t="shared" si="210"/>
        <v>6.1664953751283669E-3</v>
      </c>
      <c r="J697" s="11">
        <f t="shared" si="211"/>
        <v>0</v>
      </c>
      <c r="K697" s="11">
        <f ca="1">IF(ROW(data!B697)&gt;rsi+1,100-100/(1+AVERAGE(OFFSET(I697,0,0,-rsi,1))/AVERAGE(OFFSET(J697,0,0,-rsi,1))),"")</f>
        <v>53.121133372537365</v>
      </c>
      <c r="L697" s="11"/>
      <c r="M697" s="11">
        <f t="shared" si="212"/>
        <v>1.0061664953751284</v>
      </c>
      <c r="N697" s="11">
        <f t="shared" ca="1" si="213"/>
        <v>1.0124095139607028</v>
      </c>
      <c r="S697" s="13" t="str">
        <f ca="1">pricein</f>
        <v/>
      </c>
      <c r="T697" s="13" t="str">
        <f ca="1">priceout</f>
        <v/>
      </c>
      <c r="U697" s="16" t="str">
        <f t="shared" ca="1" si="214"/>
        <v/>
      </c>
      <c r="V697" s="16" t="str">
        <f t="shared" ca="1" si="221"/>
        <v/>
      </c>
      <c r="W697" s="16" t="str">
        <f t="shared" ca="1" si="222"/>
        <v/>
      </c>
      <c r="X697" s="16">
        <f t="shared" ca="1" si="223"/>
        <v>1.4612618427567619</v>
      </c>
      <c r="Y697" s="16"/>
      <c r="Z697" s="13" t="str">
        <f ca="1">priceincross</f>
        <v/>
      </c>
      <c r="AA697" s="13" t="str">
        <f ca="1">priceoutcross</f>
        <v/>
      </c>
      <c r="AB697" s="13" t="str">
        <f t="shared" ca="1" si="215"/>
        <v/>
      </c>
      <c r="AC697" s="13" t="str">
        <f t="shared" ca="1" si="224"/>
        <v/>
      </c>
      <c r="AD697" s="13" t="str">
        <f t="shared" ca="1" si="225"/>
        <v/>
      </c>
      <c r="AE697" s="13">
        <f t="shared" ca="1" si="226"/>
        <v>1.7076913875508763</v>
      </c>
      <c r="AG697" s="32">
        <f ca="1">IF(ROW(data!B697)&gt;fib+1,MIN(OFFSET(data!B697,0,0,-fib,1)),"")</f>
        <v>7.03</v>
      </c>
      <c r="AH697" s="32">
        <f ca="1">IF(ROW(data!B697)&gt;fib+1,MAX(OFFSET(data!B697,0,0,-fib,1)),"")</f>
        <v>11.41</v>
      </c>
      <c r="AI697" s="32">
        <f t="shared" ca="1" si="216"/>
        <v>4.38</v>
      </c>
      <c r="AJ697" s="31">
        <f t="shared" ca="1" si="217"/>
        <v>8.0636799999999997</v>
      </c>
      <c r="AK697" s="31">
        <f t="shared" ca="1" si="218"/>
        <v>8.7031600000000005</v>
      </c>
      <c r="AL697" s="31">
        <f t="shared" ca="1" si="219"/>
        <v>9.2200000000000006</v>
      </c>
      <c r="AM697" s="31">
        <f t="shared" ca="1" si="220"/>
        <v>9.7368400000000008</v>
      </c>
      <c r="AO697" s="32">
        <f t="shared" ca="1" si="227"/>
        <v>0.46126184275676185</v>
      </c>
      <c r="AP697" s="32">
        <f t="shared" ca="1" si="228"/>
        <v>0</v>
      </c>
      <c r="AQ697" s="32">
        <f t="shared" ca="1" si="229"/>
        <v>0.70769138755087635</v>
      </c>
      <c r="AR697" s="32">
        <f t="shared" ca="1" si="230"/>
        <v>0</v>
      </c>
    </row>
    <row r="698" spans="1:44">
      <c r="A698" s="10">
        <v>37916</v>
      </c>
      <c r="B698" s="11">
        <f ca="1">IF(ROW(data!B698)&gt;singleSMA,AVERAGE(OFFSET(data!B698,0,0,-singleSMA,1)),"")</f>
        <v>9.3484999999999996</v>
      </c>
      <c r="C698" s="11" t="str">
        <f ca="1">IF(ROW(data!B696)&gt;singleSMA+2,IF(SIGN(data!B697-indicators!B697)&lt;&gt;SIGN(data!B696-indicators!B696),IF(SIGN(data!B697-indicators!B697)&gt;0,"BUY","SELL"),""),"")</f>
        <v/>
      </c>
      <c r="D698" s="11">
        <f ca="1">IF(ROW(data!B698)&gt;fastSMA,AVERAGE(OFFSET(data!B698,0,0,-fastSMA,1)),"")</f>
        <v>9.6664999999999992</v>
      </c>
      <c r="E698" s="11">
        <f ca="1">IF(ROW(data!B698)&gt;slowSMA,AVERAGE(OFFSET(data!B698,0,0,-slowSMA,1)),"")</f>
        <v>9.3484999999999996</v>
      </c>
      <c r="F698" s="11" t="str">
        <f ca="1">IF(ROW(data!B698)&gt;MAX(fastSMA,slowSMA)+2,IF(SIGN(D697-E697)&lt;&gt;SIGN(D696-E696),IF(SIGN(D697-E697)&gt;0,"BUY","SELL"),""),"")</f>
        <v/>
      </c>
      <c r="G698" s="11"/>
      <c r="H698" s="11">
        <f>(data!B698/data!B697)-1</f>
        <v>-7.1501532175688443E-3</v>
      </c>
      <c r="I698" s="11">
        <f t="shared" si="210"/>
        <v>0</v>
      </c>
      <c r="J698" s="11">
        <f t="shared" si="211"/>
        <v>7.1501532175688443E-3</v>
      </c>
      <c r="K698" s="11">
        <f ca="1">IF(ROW(data!B698)&gt;rsi+1,100-100/(1+AVERAGE(OFFSET(I698,0,0,-rsi,1))/AVERAGE(OFFSET(J698,0,0,-rsi,1))),"")</f>
        <v>51.851283302424775</v>
      </c>
      <c r="L698" s="11"/>
      <c r="M698" s="11">
        <f t="shared" si="212"/>
        <v>0.99284984678243116</v>
      </c>
      <c r="N698" s="11">
        <f t="shared" ca="1" si="213"/>
        <v>1.0062111801242239</v>
      </c>
      <c r="S698" s="13" t="str">
        <f ca="1">pricein</f>
        <v/>
      </c>
      <c r="T698" s="13" t="str">
        <f ca="1">priceout</f>
        <v/>
      </c>
      <c r="U698" s="16" t="str">
        <f t="shared" ca="1" si="214"/>
        <v/>
      </c>
      <c r="V698" s="16" t="str">
        <f t="shared" ca="1" si="221"/>
        <v/>
      </c>
      <c r="W698" s="16" t="str">
        <f t="shared" ca="1" si="222"/>
        <v/>
      </c>
      <c r="X698" s="16">
        <f t="shared" ca="1" si="223"/>
        <v>1.4612618427567619</v>
      </c>
      <c r="Y698" s="16"/>
      <c r="Z698" s="13" t="str">
        <f ca="1">priceincross</f>
        <v/>
      </c>
      <c r="AA698" s="13" t="str">
        <f ca="1">priceoutcross</f>
        <v/>
      </c>
      <c r="AB698" s="13" t="str">
        <f t="shared" ca="1" si="215"/>
        <v/>
      </c>
      <c r="AC698" s="13" t="str">
        <f t="shared" ca="1" si="224"/>
        <v/>
      </c>
      <c r="AD698" s="13" t="str">
        <f t="shared" ca="1" si="225"/>
        <v/>
      </c>
      <c r="AE698" s="13">
        <f t="shared" ca="1" si="226"/>
        <v>1.7076913875508763</v>
      </c>
      <c r="AG698" s="32">
        <f ca="1">IF(ROW(data!B698)&gt;fib+1,MIN(OFFSET(data!B698,0,0,-fib,1)),"")</f>
        <v>7.07</v>
      </c>
      <c r="AH698" s="32">
        <f ca="1">IF(ROW(data!B698)&gt;fib+1,MAX(OFFSET(data!B698,0,0,-fib,1)),"")</f>
        <v>11.41</v>
      </c>
      <c r="AI698" s="32">
        <f t="shared" ca="1" si="216"/>
        <v>4.34</v>
      </c>
      <c r="AJ698" s="31">
        <f t="shared" ca="1" si="217"/>
        <v>8.0942399999999992</v>
      </c>
      <c r="AK698" s="31">
        <f t="shared" ca="1" si="218"/>
        <v>8.7278800000000007</v>
      </c>
      <c r="AL698" s="31">
        <f t="shared" ca="1" si="219"/>
        <v>9.24</v>
      </c>
      <c r="AM698" s="31">
        <f t="shared" ca="1" si="220"/>
        <v>9.7521199999999997</v>
      </c>
      <c r="AO698" s="32">
        <f t="shared" ca="1" si="227"/>
        <v>0.46126184275676185</v>
      </c>
      <c r="AP698" s="32">
        <f t="shared" ca="1" si="228"/>
        <v>0</v>
      </c>
      <c r="AQ698" s="32">
        <f t="shared" ca="1" si="229"/>
        <v>0.70769138755087635</v>
      </c>
      <c r="AR698" s="32">
        <f t="shared" ca="1" si="230"/>
        <v>0</v>
      </c>
    </row>
    <row r="699" spans="1:44">
      <c r="A699" s="10">
        <v>37917</v>
      </c>
      <c r="B699" s="11">
        <f ca="1">IF(ROW(data!B699)&gt;singleSMA,AVERAGE(OFFSET(data!B699,0,0,-singleSMA,1)),"")</f>
        <v>9.3741999999999983</v>
      </c>
      <c r="C699" s="11" t="str">
        <f ca="1">IF(ROW(data!B697)&gt;singleSMA+2,IF(SIGN(data!B698-indicators!B698)&lt;&gt;SIGN(data!B697-indicators!B697),IF(SIGN(data!B698-indicators!B698)&gt;0,"BUY","SELL"),""),"")</f>
        <v/>
      </c>
      <c r="D699" s="11">
        <f ca="1">IF(ROW(data!B699)&gt;fastSMA,AVERAGE(OFFSET(data!B699,0,0,-fastSMA,1)),"")</f>
        <v>9.6739999999999977</v>
      </c>
      <c r="E699" s="11">
        <f ca="1">IF(ROW(data!B699)&gt;slowSMA,AVERAGE(OFFSET(data!B699,0,0,-slowSMA,1)),"")</f>
        <v>9.3741999999999983</v>
      </c>
      <c r="F699" s="11" t="str">
        <f ca="1">IF(ROW(data!B699)&gt;MAX(fastSMA,slowSMA)+2,IF(SIGN(D698-E698)&lt;&gt;SIGN(D697-E697),IF(SIGN(D698-E698)&gt;0,"BUY","SELL"),""),"")</f>
        <v/>
      </c>
      <c r="G699" s="11"/>
      <c r="H699" s="11">
        <f>(data!B699/data!B698)-1</f>
        <v>-8.2304526748970819E-3</v>
      </c>
      <c r="I699" s="11">
        <f t="shared" si="210"/>
        <v>0</v>
      </c>
      <c r="J699" s="11">
        <f t="shared" si="211"/>
        <v>8.2304526748970819E-3</v>
      </c>
      <c r="K699" s="11">
        <f ca="1">IF(ROW(data!B699)&gt;rsi+1,100-100/(1+AVERAGE(OFFSET(I699,0,0,-rsi,1))/AVERAGE(OFFSET(J699,0,0,-rsi,1))),"")</f>
        <v>53.821967885954429</v>
      </c>
      <c r="L699" s="11"/>
      <c r="M699" s="11">
        <f t="shared" si="212"/>
        <v>0.99176954732510292</v>
      </c>
      <c r="N699" s="11">
        <f t="shared" ca="1" si="213"/>
        <v>1.0158061116965229</v>
      </c>
      <c r="S699" s="13" t="str">
        <f ca="1">pricein</f>
        <v/>
      </c>
      <c r="T699" s="13" t="str">
        <f ca="1">priceout</f>
        <v/>
      </c>
      <c r="U699" s="16" t="str">
        <f t="shared" ca="1" si="214"/>
        <v/>
      </c>
      <c r="V699" s="16" t="str">
        <f t="shared" ca="1" si="221"/>
        <v/>
      </c>
      <c r="W699" s="16" t="str">
        <f t="shared" ca="1" si="222"/>
        <v/>
      </c>
      <c r="X699" s="16">
        <f t="shared" ca="1" si="223"/>
        <v>1.4612618427567619</v>
      </c>
      <c r="Y699" s="16"/>
      <c r="Z699" s="13" t="str">
        <f ca="1">priceincross</f>
        <v/>
      </c>
      <c r="AA699" s="13" t="str">
        <f ca="1">priceoutcross</f>
        <v/>
      </c>
      <c r="AB699" s="13" t="str">
        <f t="shared" ca="1" si="215"/>
        <v/>
      </c>
      <c r="AC699" s="13" t="str">
        <f t="shared" ca="1" si="224"/>
        <v/>
      </c>
      <c r="AD699" s="13" t="str">
        <f t="shared" ca="1" si="225"/>
        <v/>
      </c>
      <c r="AE699" s="13">
        <f t="shared" ca="1" si="226"/>
        <v>1.7076913875508763</v>
      </c>
      <c r="AG699" s="32">
        <f ca="1">IF(ROW(data!B699)&gt;fib+1,MIN(OFFSET(data!B699,0,0,-fib,1)),"")</f>
        <v>7.49</v>
      </c>
      <c r="AH699" s="32">
        <f ca="1">IF(ROW(data!B699)&gt;fib+1,MAX(OFFSET(data!B699,0,0,-fib,1)),"")</f>
        <v>11.41</v>
      </c>
      <c r="AI699" s="32">
        <f t="shared" ca="1" si="216"/>
        <v>3.92</v>
      </c>
      <c r="AJ699" s="31">
        <f t="shared" ca="1" si="217"/>
        <v>8.4151199999999999</v>
      </c>
      <c r="AK699" s="31">
        <f t="shared" ca="1" si="218"/>
        <v>8.9874399999999994</v>
      </c>
      <c r="AL699" s="31">
        <f t="shared" ca="1" si="219"/>
        <v>9.4499999999999993</v>
      </c>
      <c r="AM699" s="31">
        <f t="shared" ca="1" si="220"/>
        <v>9.9125599999999991</v>
      </c>
      <c r="AO699" s="32">
        <f t="shared" ca="1" si="227"/>
        <v>0.46126184275676185</v>
      </c>
      <c r="AP699" s="32">
        <f t="shared" ca="1" si="228"/>
        <v>0</v>
      </c>
      <c r="AQ699" s="32">
        <f t="shared" ca="1" si="229"/>
        <v>0.70769138755087635</v>
      </c>
      <c r="AR699" s="32">
        <f t="shared" ca="1" si="230"/>
        <v>0</v>
      </c>
    </row>
    <row r="700" spans="1:44">
      <c r="A700" s="10">
        <v>37918</v>
      </c>
      <c r="B700" s="11">
        <f ca="1">IF(ROW(data!B700)&gt;singleSMA,AVERAGE(OFFSET(data!B700,0,0,-singleSMA,1)),"")</f>
        <v>9.3940999999999981</v>
      </c>
      <c r="C700" s="11" t="str">
        <f ca="1">IF(ROW(data!B698)&gt;singleSMA+2,IF(SIGN(data!B699-indicators!B699)&lt;&gt;SIGN(data!B698-indicators!B698),IF(SIGN(data!B699-indicators!B699)&gt;0,"BUY","SELL"),""),"")</f>
        <v/>
      </c>
      <c r="D700" s="11">
        <f ca="1">IF(ROW(data!B700)&gt;fastSMA,AVERAGE(OFFSET(data!B700,0,0,-fastSMA,1)),"")</f>
        <v>9.6849999999999987</v>
      </c>
      <c r="E700" s="11">
        <f ca="1">IF(ROW(data!B700)&gt;slowSMA,AVERAGE(OFFSET(data!B700,0,0,-slowSMA,1)),"")</f>
        <v>9.3940999999999981</v>
      </c>
      <c r="F700" s="11" t="str">
        <f ca="1">IF(ROW(data!B700)&gt;MAX(fastSMA,slowSMA)+2,IF(SIGN(D699-E699)&lt;&gt;SIGN(D698-E698),IF(SIGN(D699-E699)&gt;0,"BUY","SELL"),""),"")</f>
        <v/>
      </c>
      <c r="G700" s="11"/>
      <c r="H700" s="11">
        <f>(data!B700/data!B699)-1</f>
        <v>-6.2240663900415827E-3</v>
      </c>
      <c r="I700" s="11">
        <f t="shared" si="210"/>
        <v>0</v>
      </c>
      <c r="J700" s="11">
        <f t="shared" si="211"/>
        <v>6.2240663900415827E-3</v>
      </c>
      <c r="K700" s="11">
        <f ca="1">IF(ROW(data!B700)&gt;rsi+1,100-100/(1+AVERAGE(OFFSET(I700,0,0,-rsi,1))/AVERAGE(OFFSET(J700,0,0,-rsi,1))),"")</f>
        <v>55.505165202266177</v>
      </c>
      <c r="L700" s="11"/>
      <c r="M700" s="11">
        <f t="shared" si="212"/>
        <v>0.99377593360995842</v>
      </c>
      <c r="N700" s="11">
        <f t="shared" ca="1" si="213"/>
        <v>1.0235042735042732</v>
      </c>
      <c r="S700" s="13" t="str">
        <f ca="1">pricein</f>
        <v/>
      </c>
      <c r="T700" s="13" t="str">
        <f ca="1">priceout</f>
        <v/>
      </c>
      <c r="U700" s="16" t="str">
        <f t="shared" ca="1" si="214"/>
        <v/>
      </c>
      <c r="V700" s="16" t="str">
        <f t="shared" ca="1" si="221"/>
        <v/>
      </c>
      <c r="W700" s="16" t="str">
        <f t="shared" ca="1" si="222"/>
        <v/>
      </c>
      <c r="X700" s="16">
        <f t="shared" ca="1" si="223"/>
        <v>1.4612618427567619</v>
      </c>
      <c r="Y700" s="16"/>
      <c r="Z700" s="13" t="str">
        <f ca="1">priceincross</f>
        <v/>
      </c>
      <c r="AA700" s="13" t="str">
        <f ca="1">priceoutcross</f>
        <v/>
      </c>
      <c r="AB700" s="13" t="str">
        <f t="shared" ca="1" si="215"/>
        <v/>
      </c>
      <c r="AC700" s="13" t="str">
        <f t="shared" ca="1" si="224"/>
        <v/>
      </c>
      <c r="AD700" s="13" t="str">
        <f t="shared" ca="1" si="225"/>
        <v/>
      </c>
      <c r="AE700" s="13">
        <f t="shared" ca="1" si="226"/>
        <v>1.7076913875508763</v>
      </c>
      <c r="AG700" s="32">
        <f ca="1">IF(ROW(data!B700)&gt;fib+1,MIN(OFFSET(data!B700,0,0,-fib,1)),"")</f>
        <v>7.49</v>
      </c>
      <c r="AH700" s="32">
        <f ca="1">IF(ROW(data!B700)&gt;fib+1,MAX(OFFSET(data!B700,0,0,-fib,1)),"")</f>
        <v>11.41</v>
      </c>
      <c r="AI700" s="32">
        <f t="shared" ca="1" si="216"/>
        <v>3.92</v>
      </c>
      <c r="AJ700" s="31">
        <f t="shared" ca="1" si="217"/>
        <v>8.4151199999999999</v>
      </c>
      <c r="AK700" s="31">
        <f t="shared" ca="1" si="218"/>
        <v>8.9874399999999994</v>
      </c>
      <c r="AL700" s="31">
        <f t="shared" ca="1" si="219"/>
        <v>9.4499999999999993</v>
      </c>
      <c r="AM700" s="31">
        <f t="shared" ca="1" si="220"/>
        <v>9.9125599999999991</v>
      </c>
      <c r="AO700" s="32">
        <f t="shared" ca="1" si="227"/>
        <v>0.46126184275676185</v>
      </c>
      <c r="AP700" s="32">
        <f t="shared" ca="1" si="228"/>
        <v>0</v>
      </c>
      <c r="AQ700" s="32">
        <f t="shared" ca="1" si="229"/>
        <v>0.70769138755087635</v>
      </c>
      <c r="AR700" s="32">
        <f t="shared" ca="1" si="230"/>
        <v>0</v>
      </c>
    </row>
    <row r="701" spans="1:44">
      <c r="A701" s="10">
        <v>37921</v>
      </c>
      <c r="B701" s="11">
        <f ca="1">IF(ROW(data!B701)&gt;singleSMA,AVERAGE(OFFSET(data!B701,0,0,-singleSMA,1)),"")</f>
        <v>9.4150999999999989</v>
      </c>
      <c r="C701" s="11" t="str">
        <f ca="1">IF(ROW(data!B699)&gt;singleSMA+2,IF(SIGN(data!B700-indicators!B700)&lt;&gt;SIGN(data!B699-indicators!B699),IF(SIGN(data!B700-indicators!B700)&gt;0,"BUY","SELL"),""),"")</f>
        <v/>
      </c>
      <c r="D701" s="11">
        <f ca="1">IF(ROW(data!B701)&gt;fastSMA,AVERAGE(OFFSET(data!B701,0,0,-fastSMA,1)),"")</f>
        <v>9.6935000000000002</v>
      </c>
      <c r="E701" s="11">
        <f ca="1">IF(ROW(data!B701)&gt;slowSMA,AVERAGE(OFFSET(data!B701,0,0,-slowSMA,1)),"")</f>
        <v>9.4150999999999989</v>
      </c>
      <c r="F701" s="11" t="str">
        <f ca="1">IF(ROW(data!B701)&gt;MAX(fastSMA,slowSMA)+2,IF(SIGN(D700-E700)&lt;&gt;SIGN(D699-E699),IF(SIGN(D700-E700)&gt;0,"BUY","SELL"),""),"")</f>
        <v/>
      </c>
      <c r="G701" s="11"/>
      <c r="H701" s="11">
        <f>(data!B701/data!B700)-1</f>
        <v>1.0438413361169019E-3</v>
      </c>
      <c r="I701" s="11">
        <f t="shared" si="210"/>
        <v>1.0438413361169019E-3</v>
      </c>
      <c r="J701" s="11">
        <f t="shared" si="211"/>
        <v>0</v>
      </c>
      <c r="K701" s="11">
        <f ca="1">IF(ROW(data!B701)&gt;rsi+1,100-100/(1+AVERAGE(OFFSET(I701,0,0,-rsi,1))/AVERAGE(OFFSET(J701,0,0,-rsi,1))),"")</f>
        <v>54.483177175712548</v>
      </c>
      <c r="L701" s="11"/>
      <c r="M701" s="11">
        <f t="shared" si="212"/>
        <v>1.0010438413361169</v>
      </c>
      <c r="N701" s="11">
        <f t="shared" ca="1" si="213"/>
        <v>1.0180467091295118</v>
      </c>
      <c r="S701" s="13" t="str">
        <f ca="1">pricein</f>
        <v/>
      </c>
      <c r="T701" s="13" t="str">
        <f ca="1">priceout</f>
        <v/>
      </c>
      <c r="U701" s="16" t="str">
        <f t="shared" ca="1" si="214"/>
        <v/>
      </c>
      <c r="V701" s="16" t="str">
        <f t="shared" ca="1" si="221"/>
        <v/>
      </c>
      <c r="W701" s="16" t="str">
        <f t="shared" ca="1" si="222"/>
        <v/>
      </c>
      <c r="X701" s="16">
        <f t="shared" ca="1" si="223"/>
        <v>1.4612618427567619</v>
      </c>
      <c r="Y701" s="16"/>
      <c r="Z701" s="13" t="str">
        <f ca="1">priceincross</f>
        <v/>
      </c>
      <c r="AA701" s="13" t="str">
        <f ca="1">priceoutcross</f>
        <v/>
      </c>
      <c r="AB701" s="13" t="str">
        <f t="shared" ca="1" si="215"/>
        <v/>
      </c>
      <c r="AC701" s="13" t="str">
        <f t="shared" ca="1" si="224"/>
        <v/>
      </c>
      <c r="AD701" s="13" t="str">
        <f t="shared" ca="1" si="225"/>
        <v/>
      </c>
      <c r="AE701" s="13">
        <f t="shared" ca="1" si="226"/>
        <v>1.7076913875508763</v>
      </c>
      <c r="AG701" s="32">
        <f ca="1">IF(ROW(data!B701)&gt;fib+1,MIN(OFFSET(data!B701,0,0,-fib,1)),"")</f>
        <v>7.65</v>
      </c>
      <c r="AH701" s="32">
        <f ca="1">IF(ROW(data!B701)&gt;fib+1,MAX(OFFSET(data!B701,0,0,-fib,1)),"")</f>
        <v>11.41</v>
      </c>
      <c r="AI701" s="32">
        <f t="shared" ca="1" si="216"/>
        <v>3.76</v>
      </c>
      <c r="AJ701" s="31">
        <f t="shared" ca="1" si="217"/>
        <v>8.5373599999999996</v>
      </c>
      <c r="AK701" s="31">
        <f t="shared" ca="1" si="218"/>
        <v>9.0863200000000006</v>
      </c>
      <c r="AL701" s="31">
        <f t="shared" ca="1" si="219"/>
        <v>9.5300000000000011</v>
      </c>
      <c r="AM701" s="31">
        <f t="shared" ca="1" si="220"/>
        <v>9.9736799999999999</v>
      </c>
      <c r="AO701" s="32">
        <f t="shared" ca="1" si="227"/>
        <v>0.46126184275676185</v>
      </c>
      <c r="AP701" s="32">
        <f t="shared" ca="1" si="228"/>
        <v>0</v>
      </c>
      <c r="AQ701" s="32">
        <f t="shared" ca="1" si="229"/>
        <v>0.70769138755087635</v>
      </c>
      <c r="AR701" s="32">
        <f t="shared" ca="1" si="230"/>
        <v>0</v>
      </c>
    </row>
    <row r="702" spans="1:44">
      <c r="A702" s="10">
        <v>37923</v>
      </c>
      <c r="B702" s="11">
        <f ca="1">IF(ROW(data!B702)&gt;singleSMA,AVERAGE(OFFSET(data!B702,0,0,-singleSMA,1)),"")</f>
        <v>9.4344999999999999</v>
      </c>
      <c r="C702" s="11" t="str">
        <f ca="1">IF(ROW(data!B700)&gt;singleSMA+2,IF(SIGN(data!B701-indicators!B701)&lt;&gt;SIGN(data!B700-indicators!B700),IF(SIGN(data!B701-indicators!B701)&gt;0,"BUY","SELL"),""),"")</f>
        <v/>
      </c>
      <c r="D702" s="11">
        <f ca="1">IF(ROW(data!B702)&gt;fastSMA,AVERAGE(OFFSET(data!B702,0,0,-fastSMA,1)),"")</f>
        <v>9.7025000000000023</v>
      </c>
      <c r="E702" s="11">
        <f ca="1">IF(ROW(data!B702)&gt;slowSMA,AVERAGE(OFFSET(data!B702,0,0,-slowSMA,1)),"")</f>
        <v>9.4344999999999999</v>
      </c>
      <c r="F702" s="11" t="str">
        <f ca="1">IF(ROW(data!B702)&gt;MAX(fastSMA,slowSMA)+2,IF(SIGN(D701-E701)&lt;&gt;SIGN(D700-E700),IF(SIGN(D701-E701)&gt;0,"BUY","SELL"),""),"")</f>
        <v/>
      </c>
      <c r="G702" s="11"/>
      <c r="H702" s="11">
        <f>(data!B702/data!B701)-1</f>
        <v>0</v>
      </c>
      <c r="I702" s="11">
        <f t="shared" si="210"/>
        <v>0</v>
      </c>
      <c r="J702" s="11">
        <f t="shared" si="211"/>
        <v>0</v>
      </c>
      <c r="K702" s="11">
        <f ca="1">IF(ROW(data!B702)&gt;rsi+1,100-100/(1+AVERAGE(OFFSET(I702,0,0,-rsi,1))/AVERAGE(OFFSET(J702,0,0,-rsi,1))),"")</f>
        <v>54.731857389526759</v>
      </c>
      <c r="L702" s="11"/>
      <c r="M702" s="11">
        <f t="shared" si="212"/>
        <v>1</v>
      </c>
      <c r="N702" s="11">
        <f t="shared" ca="1" si="213"/>
        <v>1.0191285866099895</v>
      </c>
      <c r="S702" s="13" t="str">
        <f ca="1">pricein</f>
        <v/>
      </c>
      <c r="T702" s="13" t="str">
        <f ca="1">priceout</f>
        <v/>
      </c>
      <c r="U702" s="16" t="str">
        <f t="shared" ca="1" si="214"/>
        <v/>
      </c>
      <c r="V702" s="16" t="str">
        <f t="shared" ca="1" si="221"/>
        <v/>
      </c>
      <c r="W702" s="16" t="str">
        <f t="shared" ca="1" si="222"/>
        <v/>
      </c>
      <c r="X702" s="16">
        <f t="shared" ca="1" si="223"/>
        <v>1.4612618427567619</v>
      </c>
      <c r="Y702" s="16"/>
      <c r="Z702" s="13" t="str">
        <f ca="1">priceincross</f>
        <v/>
      </c>
      <c r="AA702" s="13" t="str">
        <f ca="1">priceoutcross</f>
        <v/>
      </c>
      <c r="AB702" s="13" t="str">
        <f t="shared" ca="1" si="215"/>
        <v/>
      </c>
      <c r="AC702" s="13" t="str">
        <f t="shared" ca="1" si="224"/>
        <v/>
      </c>
      <c r="AD702" s="13" t="str">
        <f t="shared" ca="1" si="225"/>
        <v/>
      </c>
      <c r="AE702" s="13">
        <f t="shared" ca="1" si="226"/>
        <v>1.7076913875508763</v>
      </c>
      <c r="AG702" s="32">
        <f ca="1">IF(ROW(data!B702)&gt;fib+1,MIN(OFFSET(data!B702,0,0,-fib,1)),"")</f>
        <v>7.66</v>
      </c>
      <c r="AH702" s="32">
        <f ca="1">IF(ROW(data!B702)&gt;fib+1,MAX(OFFSET(data!B702,0,0,-fib,1)),"")</f>
        <v>11.41</v>
      </c>
      <c r="AI702" s="32">
        <f t="shared" ca="1" si="216"/>
        <v>3.75</v>
      </c>
      <c r="AJ702" s="31">
        <f t="shared" ca="1" si="217"/>
        <v>8.5449999999999999</v>
      </c>
      <c r="AK702" s="31">
        <f t="shared" ca="1" si="218"/>
        <v>9.0925000000000011</v>
      </c>
      <c r="AL702" s="31">
        <f t="shared" ca="1" si="219"/>
        <v>9.5350000000000001</v>
      </c>
      <c r="AM702" s="31">
        <f t="shared" ca="1" si="220"/>
        <v>9.9774999999999991</v>
      </c>
      <c r="AO702" s="32">
        <f t="shared" ca="1" si="227"/>
        <v>0.46126184275676185</v>
      </c>
      <c r="AP702" s="32">
        <f t="shared" ca="1" si="228"/>
        <v>0</v>
      </c>
      <c r="AQ702" s="32">
        <f t="shared" ca="1" si="229"/>
        <v>0.70769138755087635</v>
      </c>
      <c r="AR702" s="32">
        <f t="shared" ca="1" si="230"/>
        <v>0</v>
      </c>
    </row>
    <row r="703" spans="1:44">
      <c r="A703" s="10">
        <v>37924</v>
      </c>
      <c r="B703" s="11">
        <f ca="1">IF(ROW(data!B703)&gt;singleSMA,AVERAGE(OFFSET(data!B703,0,0,-singleSMA,1)),"")</f>
        <v>9.4547000000000008</v>
      </c>
      <c r="C703" s="11" t="str">
        <f ca="1">IF(ROW(data!B701)&gt;singleSMA+2,IF(SIGN(data!B702-indicators!B702)&lt;&gt;SIGN(data!B701-indicators!B701),IF(SIGN(data!B702-indicators!B702)&gt;0,"BUY","SELL"),""),"")</f>
        <v/>
      </c>
      <c r="D703" s="11">
        <f ca="1">IF(ROW(data!B703)&gt;fastSMA,AVERAGE(OFFSET(data!B703,0,0,-fastSMA,1)),"")</f>
        <v>9.7190000000000012</v>
      </c>
      <c r="E703" s="11">
        <f ca="1">IF(ROW(data!B703)&gt;slowSMA,AVERAGE(OFFSET(data!B703,0,0,-slowSMA,1)),"")</f>
        <v>9.4547000000000008</v>
      </c>
      <c r="F703" s="11" t="str">
        <f ca="1">IF(ROW(data!B703)&gt;MAX(fastSMA,slowSMA)+2,IF(SIGN(D702-E702)&lt;&gt;SIGN(D701-E701),IF(SIGN(D702-E702)&gt;0,"BUY","SELL"),""),"")</f>
        <v/>
      </c>
      <c r="G703" s="11"/>
      <c r="H703" s="11">
        <f>(data!B703/data!B702)-1</f>
        <v>1.1470281543274119E-2</v>
      </c>
      <c r="I703" s="11">
        <f t="shared" si="210"/>
        <v>1.1470281543274119E-2</v>
      </c>
      <c r="J703" s="11">
        <f t="shared" si="211"/>
        <v>0</v>
      </c>
      <c r="K703" s="11">
        <f ca="1">IF(ROW(data!B703)&gt;rsi+1,100-100/(1+AVERAGE(OFFSET(I703,0,0,-rsi,1))/AVERAGE(OFFSET(J703,0,0,-rsi,1))),"")</f>
        <v>57.867376400699165</v>
      </c>
      <c r="L703" s="11"/>
      <c r="M703" s="11">
        <f t="shared" si="212"/>
        <v>1.0114702815432741</v>
      </c>
      <c r="N703" s="11">
        <f t="shared" ca="1" si="213"/>
        <v>1.0352187833511206</v>
      </c>
      <c r="S703" s="13" t="str">
        <f ca="1">pricein</f>
        <v/>
      </c>
      <c r="T703" s="13" t="str">
        <f ca="1">priceout</f>
        <v/>
      </c>
      <c r="U703" s="16" t="str">
        <f t="shared" ca="1" si="214"/>
        <v/>
      </c>
      <c r="V703" s="16" t="str">
        <f t="shared" ca="1" si="221"/>
        <v/>
      </c>
      <c r="W703" s="16" t="str">
        <f t="shared" ca="1" si="222"/>
        <v/>
      </c>
      <c r="X703" s="16">
        <f t="shared" ca="1" si="223"/>
        <v>1.4612618427567619</v>
      </c>
      <c r="Y703" s="16"/>
      <c r="Z703" s="13" t="str">
        <f ca="1">priceincross</f>
        <v/>
      </c>
      <c r="AA703" s="13" t="str">
        <f ca="1">priceoutcross</f>
        <v/>
      </c>
      <c r="AB703" s="13" t="str">
        <f t="shared" ca="1" si="215"/>
        <v/>
      </c>
      <c r="AC703" s="13" t="str">
        <f t="shared" ca="1" si="224"/>
        <v/>
      </c>
      <c r="AD703" s="13" t="str">
        <f t="shared" ca="1" si="225"/>
        <v/>
      </c>
      <c r="AE703" s="13">
        <f t="shared" ca="1" si="226"/>
        <v>1.7076913875508763</v>
      </c>
      <c r="AG703" s="32">
        <f ca="1">IF(ROW(data!B703)&gt;fib+1,MIN(OFFSET(data!B703,0,0,-fib,1)),"")</f>
        <v>7.66</v>
      </c>
      <c r="AH703" s="32">
        <f ca="1">IF(ROW(data!B703)&gt;fib+1,MAX(OFFSET(data!B703,0,0,-fib,1)),"")</f>
        <v>11.41</v>
      </c>
      <c r="AI703" s="32">
        <f t="shared" ca="1" si="216"/>
        <v>3.75</v>
      </c>
      <c r="AJ703" s="31">
        <f t="shared" ca="1" si="217"/>
        <v>8.5449999999999999</v>
      </c>
      <c r="AK703" s="31">
        <f t="shared" ca="1" si="218"/>
        <v>9.0925000000000011</v>
      </c>
      <c r="AL703" s="31">
        <f t="shared" ca="1" si="219"/>
        <v>9.5350000000000001</v>
      </c>
      <c r="AM703" s="31">
        <f t="shared" ca="1" si="220"/>
        <v>9.9774999999999991</v>
      </c>
      <c r="AO703" s="32">
        <f t="shared" ca="1" si="227"/>
        <v>0.46126184275676185</v>
      </c>
      <c r="AP703" s="32">
        <f t="shared" ca="1" si="228"/>
        <v>0</v>
      </c>
      <c r="AQ703" s="32">
        <f t="shared" ca="1" si="229"/>
        <v>0.70769138755087635</v>
      </c>
      <c r="AR703" s="32">
        <f t="shared" ca="1" si="230"/>
        <v>0</v>
      </c>
    </row>
    <row r="704" spans="1:44">
      <c r="A704" s="10">
        <v>37925</v>
      </c>
      <c r="B704" s="11">
        <f ca="1">IF(ROW(data!B704)&gt;singleSMA,AVERAGE(OFFSET(data!B704,0,0,-singleSMA,1)),"")</f>
        <v>9.4754000000000005</v>
      </c>
      <c r="C704" s="11" t="str">
        <f ca="1">IF(ROW(data!B702)&gt;singleSMA+2,IF(SIGN(data!B703-indicators!B703)&lt;&gt;SIGN(data!B702-indicators!B702),IF(SIGN(data!B703-indicators!B703)&gt;0,"BUY","SELL"),""),"")</f>
        <v/>
      </c>
      <c r="D704" s="11">
        <f ca="1">IF(ROW(data!B704)&gt;fastSMA,AVERAGE(OFFSET(data!B704,0,0,-fastSMA,1)),"")</f>
        <v>9.7255000000000003</v>
      </c>
      <c r="E704" s="11">
        <f ca="1">IF(ROW(data!B704)&gt;slowSMA,AVERAGE(OFFSET(data!B704,0,0,-slowSMA,1)),"")</f>
        <v>9.4754000000000005</v>
      </c>
      <c r="F704" s="11" t="str">
        <f ca="1">IF(ROW(data!B704)&gt;MAX(fastSMA,slowSMA)+2,IF(SIGN(D703-E703)&lt;&gt;SIGN(D702-E702),IF(SIGN(D703-E703)&gt;0,"BUY","SELL"),""),"")</f>
        <v/>
      </c>
      <c r="G704" s="11"/>
      <c r="H704" s="11">
        <f>(data!B704/data!B703)-1</f>
        <v>3.0927835051548502E-3</v>
      </c>
      <c r="I704" s="11">
        <f t="shared" si="210"/>
        <v>3.0927835051548502E-3</v>
      </c>
      <c r="J704" s="11">
        <f t="shared" si="211"/>
        <v>0</v>
      </c>
      <c r="K704" s="11">
        <f ca="1">IF(ROW(data!B704)&gt;rsi+1,100-100/(1+AVERAGE(OFFSET(I704,0,0,-rsi,1))/AVERAGE(OFFSET(J704,0,0,-rsi,1))),"")</f>
        <v>53.727600804454504</v>
      </c>
      <c r="L704" s="11"/>
      <c r="M704" s="11">
        <f t="shared" si="212"/>
        <v>1.0030927835051549</v>
      </c>
      <c r="N704" s="11">
        <f t="shared" ca="1" si="213"/>
        <v>1.0135416666666672</v>
      </c>
      <c r="S704" s="13" t="str">
        <f ca="1">pricein</f>
        <v/>
      </c>
      <c r="T704" s="13" t="str">
        <f ca="1">priceout</f>
        <v/>
      </c>
      <c r="U704" s="16" t="str">
        <f t="shared" ca="1" si="214"/>
        <v/>
      </c>
      <c r="V704" s="16" t="str">
        <f t="shared" ca="1" si="221"/>
        <v/>
      </c>
      <c r="W704" s="16" t="str">
        <f t="shared" ca="1" si="222"/>
        <v/>
      </c>
      <c r="X704" s="16">
        <f t="shared" ca="1" si="223"/>
        <v>1.4612618427567619</v>
      </c>
      <c r="Y704" s="16"/>
      <c r="Z704" s="13" t="str">
        <f ca="1">priceincross</f>
        <v/>
      </c>
      <c r="AA704" s="13" t="str">
        <f ca="1">priceoutcross</f>
        <v/>
      </c>
      <c r="AB704" s="13" t="str">
        <f t="shared" ca="1" si="215"/>
        <v/>
      </c>
      <c r="AC704" s="13" t="str">
        <f t="shared" ca="1" si="224"/>
        <v/>
      </c>
      <c r="AD704" s="13" t="str">
        <f t="shared" ca="1" si="225"/>
        <v/>
      </c>
      <c r="AE704" s="13">
        <f t="shared" ca="1" si="226"/>
        <v>1.7076913875508763</v>
      </c>
      <c r="AG704" s="32">
        <f ca="1">IF(ROW(data!B704)&gt;fib+1,MIN(OFFSET(data!B704,0,0,-fib,1)),"")</f>
        <v>7.72</v>
      </c>
      <c r="AH704" s="32">
        <f ca="1">IF(ROW(data!B704)&gt;fib+1,MAX(OFFSET(data!B704,0,0,-fib,1)),"")</f>
        <v>11.41</v>
      </c>
      <c r="AI704" s="32">
        <f t="shared" ca="1" si="216"/>
        <v>3.6900000000000004</v>
      </c>
      <c r="AJ704" s="31">
        <f t="shared" ca="1" si="217"/>
        <v>8.59084</v>
      </c>
      <c r="AK704" s="31">
        <f t="shared" ca="1" si="218"/>
        <v>9.1295800000000007</v>
      </c>
      <c r="AL704" s="31">
        <f t="shared" ca="1" si="219"/>
        <v>9.5649999999999995</v>
      </c>
      <c r="AM704" s="31">
        <f t="shared" ca="1" si="220"/>
        <v>10.00042</v>
      </c>
      <c r="AO704" s="32">
        <f t="shared" ca="1" si="227"/>
        <v>0.46126184275676185</v>
      </c>
      <c r="AP704" s="32">
        <f t="shared" ca="1" si="228"/>
        <v>0</v>
      </c>
      <c r="AQ704" s="32">
        <f t="shared" ca="1" si="229"/>
        <v>0.70769138755087635</v>
      </c>
      <c r="AR704" s="32">
        <f t="shared" ca="1" si="230"/>
        <v>0</v>
      </c>
    </row>
    <row r="705" spans="1:44">
      <c r="A705" s="10">
        <v>37928</v>
      </c>
      <c r="B705" s="11">
        <f ca="1">IF(ROW(data!B705)&gt;singleSMA,AVERAGE(OFFSET(data!B705,0,0,-singleSMA,1)),"")</f>
        <v>9.4986000000000015</v>
      </c>
      <c r="C705" s="11" t="str">
        <f ca="1">IF(ROW(data!B703)&gt;singleSMA+2,IF(SIGN(data!B704-indicators!B704)&lt;&gt;SIGN(data!B703-indicators!B703),IF(SIGN(data!B704-indicators!B704)&gt;0,"BUY","SELL"),""),"")</f>
        <v/>
      </c>
      <c r="D705" s="11">
        <f ca="1">IF(ROW(data!B705)&gt;fastSMA,AVERAGE(OFFSET(data!B705,0,0,-fastSMA,1)),"")</f>
        <v>9.7330000000000005</v>
      </c>
      <c r="E705" s="11">
        <f ca="1">IF(ROW(data!B705)&gt;slowSMA,AVERAGE(OFFSET(data!B705,0,0,-slowSMA,1)),"")</f>
        <v>9.4986000000000015</v>
      </c>
      <c r="F705" s="11" t="str">
        <f ca="1">IF(ROW(data!B705)&gt;MAX(fastSMA,slowSMA)+2,IF(SIGN(D704-E704)&lt;&gt;SIGN(D703-E703),IF(SIGN(D704-E704)&gt;0,"BUY","SELL"),""),"")</f>
        <v/>
      </c>
      <c r="G705" s="11"/>
      <c r="H705" s="11">
        <f>(data!B705/data!B704)-1</f>
        <v>3.1860226104830192E-2</v>
      </c>
      <c r="I705" s="11">
        <f t="shared" si="210"/>
        <v>3.1860226104830192E-2</v>
      </c>
      <c r="J705" s="11">
        <f t="shared" si="211"/>
        <v>0</v>
      </c>
      <c r="K705" s="11">
        <f ca="1">IF(ROW(data!B705)&gt;rsi+1,100-100/(1+AVERAGE(OFFSET(I705,0,0,-rsi,1))/AVERAGE(OFFSET(J705,0,0,-rsi,1))),"")</f>
        <v>54.075047234316727</v>
      </c>
      <c r="L705" s="11"/>
      <c r="M705" s="11">
        <f t="shared" si="212"/>
        <v>1.0318602261048302</v>
      </c>
      <c r="N705" s="11">
        <f t="shared" ca="1" si="213"/>
        <v>1.0151668351870575</v>
      </c>
      <c r="S705" s="13" t="str">
        <f ca="1">pricein</f>
        <v/>
      </c>
      <c r="T705" s="13" t="str">
        <f ca="1">priceout</f>
        <v/>
      </c>
      <c r="U705" s="16" t="str">
        <f t="shared" ca="1" si="214"/>
        <v/>
      </c>
      <c r="V705" s="16" t="str">
        <f t="shared" ca="1" si="221"/>
        <v/>
      </c>
      <c r="W705" s="16" t="str">
        <f t="shared" ca="1" si="222"/>
        <v/>
      </c>
      <c r="X705" s="16">
        <f t="shared" ca="1" si="223"/>
        <v>1.4612618427567619</v>
      </c>
      <c r="Y705" s="16"/>
      <c r="Z705" s="13" t="str">
        <f ca="1">priceincross</f>
        <v/>
      </c>
      <c r="AA705" s="13" t="str">
        <f ca="1">priceoutcross</f>
        <v/>
      </c>
      <c r="AB705" s="13" t="str">
        <f t="shared" ca="1" si="215"/>
        <v/>
      </c>
      <c r="AC705" s="13" t="str">
        <f t="shared" ca="1" si="224"/>
        <v/>
      </c>
      <c r="AD705" s="13" t="str">
        <f t="shared" ca="1" si="225"/>
        <v/>
      </c>
      <c r="AE705" s="13">
        <f t="shared" ca="1" si="226"/>
        <v>1.7076913875508763</v>
      </c>
      <c r="AG705" s="32">
        <f ca="1">IF(ROW(data!B705)&gt;fib+1,MIN(OFFSET(data!B705,0,0,-fib,1)),"")</f>
        <v>7.82</v>
      </c>
      <c r="AH705" s="32">
        <f ca="1">IF(ROW(data!B705)&gt;fib+1,MAX(OFFSET(data!B705,0,0,-fib,1)),"")</f>
        <v>11.41</v>
      </c>
      <c r="AI705" s="32">
        <f t="shared" ca="1" si="216"/>
        <v>3.59</v>
      </c>
      <c r="AJ705" s="31">
        <f t="shared" ca="1" si="217"/>
        <v>8.6672399999999996</v>
      </c>
      <c r="AK705" s="31">
        <f t="shared" ca="1" si="218"/>
        <v>9.1913800000000005</v>
      </c>
      <c r="AL705" s="31">
        <f t="shared" ca="1" si="219"/>
        <v>9.6150000000000002</v>
      </c>
      <c r="AM705" s="31">
        <f t="shared" ca="1" si="220"/>
        <v>10.03862</v>
      </c>
      <c r="AO705" s="32">
        <f t="shared" ca="1" si="227"/>
        <v>0.46126184275676185</v>
      </c>
      <c r="AP705" s="32">
        <f t="shared" ca="1" si="228"/>
        <v>0</v>
      </c>
      <c r="AQ705" s="32">
        <f t="shared" ca="1" si="229"/>
        <v>0.70769138755087635</v>
      </c>
      <c r="AR705" s="32">
        <f t="shared" ca="1" si="230"/>
        <v>0</v>
      </c>
    </row>
    <row r="706" spans="1:44">
      <c r="A706" s="10">
        <v>37929</v>
      </c>
      <c r="B706" s="11">
        <f ca="1">IF(ROW(data!B706)&gt;singleSMA,AVERAGE(OFFSET(data!B706,0,0,-singleSMA,1)),"")</f>
        <v>9.5179999999999989</v>
      </c>
      <c r="C706" s="11" t="str">
        <f ca="1">IF(ROW(data!B704)&gt;singleSMA+2,IF(SIGN(data!B705-indicators!B705)&lt;&gt;SIGN(data!B704-indicators!B704),IF(SIGN(data!B705-indicators!B705)&gt;0,"BUY","SELL"),""),"")</f>
        <v/>
      </c>
      <c r="D706" s="11">
        <f ca="1">IF(ROW(data!B706)&gt;fastSMA,AVERAGE(OFFSET(data!B706,0,0,-fastSMA,1)),"")</f>
        <v>9.7144999999999992</v>
      </c>
      <c r="E706" s="11">
        <f ca="1">IF(ROW(data!B706)&gt;slowSMA,AVERAGE(OFFSET(data!B706,0,0,-slowSMA,1)),"")</f>
        <v>9.5179999999999989</v>
      </c>
      <c r="F706" s="11" t="str">
        <f ca="1">IF(ROW(data!B706)&gt;MAX(fastSMA,slowSMA)+2,IF(SIGN(D705-E705)&lt;&gt;SIGN(D704-E704),IF(SIGN(D705-E705)&gt;0,"BUY","SELL"),""),"")</f>
        <v/>
      </c>
      <c r="G706" s="11"/>
      <c r="H706" s="11">
        <f>(data!B706/data!B705)-1</f>
        <v>-1.0956175298804771E-2</v>
      </c>
      <c r="I706" s="11">
        <f t="shared" si="210"/>
        <v>0</v>
      </c>
      <c r="J706" s="11">
        <f t="shared" si="211"/>
        <v>1.0956175298804771E-2</v>
      </c>
      <c r="K706" s="11">
        <f ca="1">IF(ROW(data!B706)&gt;rsi+1,100-100/(1+AVERAGE(OFFSET(I706,0,0,-rsi,1))/AVERAGE(OFFSET(J706,0,0,-rsi,1))),"")</f>
        <v>40.90162426415931</v>
      </c>
      <c r="L706" s="11"/>
      <c r="M706" s="11">
        <f t="shared" si="212"/>
        <v>0.98904382470119523</v>
      </c>
      <c r="N706" s="11">
        <f t="shared" ca="1" si="213"/>
        <v>0.96407766990291266</v>
      </c>
      <c r="S706" s="13" t="str">
        <f ca="1">pricein</f>
        <v/>
      </c>
      <c r="T706" s="13" t="str">
        <f ca="1">priceout</f>
        <v/>
      </c>
      <c r="U706" s="16" t="str">
        <f t="shared" ca="1" si="214"/>
        <v/>
      </c>
      <c r="V706" s="16" t="str">
        <f t="shared" ca="1" si="221"/>
        <v/>
      </c>
      <c r="W706" s="16" t="str">
        <f t="shared" ca="1" si="222"/>
        <v/>
      </c>
      <c r="X706" s="16">
        <f t="shared" ca="1" si="223"/>
        <v>1.4612618427567619</v>
      </c>
      <c r="Y706" s="16"/>
      <c r="Z706" s="13" t="str">
        <f ca="1">priceincross</f>
        <v/>
      </c>
      <c r="AA706" s="13" t="str">
        <f ca="1">priceoutcross</f>
        <v/>
      </c>
      <c r="AB706" s="13" t="str">
        <f t="shared" ca="1" si="215"/>
        <v/>
      </c>
      <c r="AC706" s="13" t="str">
        <f t="shared" ca="1" si="224"/>
        <v/>
      </c>
      <c r="AD706" s="13" t="str">
        <f t="shared" ca="1" si="225"/>
        <v/>
      </c>
      <c r="AE706" s="13">
        <f t="shared" ca="1" si="226"/>
        <v>1.7076913875508763</v>
      </c>
      <c r="AG706" s="32">
        <f ca="1">IF(ROW(data!B706)&gt;fib+1,MIN(OFFSET(data!B706,0,0,-fib,1)),"")</f>
        <v>7.82</v>
      </c>
      <c r="AH706" s="32">
        <f ca="1">IF(ROW(data!B706)&gt;fib+1,MAX(OFFSET(data!B706,0,0,-fib,1)),"")</f>
        <v>11.41</v>
      </c>
      <c r="AI706" s="32">
        <f t="shared" ca="1" si="216"/>
        <v>3.59</v>
      </c>
      <c r="AJ706" s="31">
        <f t="shared" ca="1" si="217"/>
        <v>8.6672399999999996</v>
      </c>
      <c r="AK706" s="31">
        <f t="shared" ca="1" si="218"/>
        <v>9.1913800000000005</v>
      </c>
      <c r="AL706" s="31">
        <f t="shared" ca="1" si="219"/>
        <v>9.6150000000000002</v>
      </c>
      <c r="AM706" s="31">
        <f t="shared" ca="1" si="220"/>
        <v>10.03862</v>
      </c>
      <c r="AO706" s="32">
        <f t="shared" ca="1" si="227"/>
        <v>0.46126184275676185</v>
      </c>
      <c r="AP706" s="32">
        <f t="shared" ca="1" si="228"/>
        <v>0</v>
      </c>
      <c r="AQ706" s="32">
        <f t="shared" ca="1" si="229"/>
        <v>0.70769138755087635</v>
      </c>
      <c r="AR706" s="32">
        <f t="shared" ca="1" si="230"/>
        <v>0</v>
      </c>
    </row>
    <row r="707" spans="1:44">
      <c r="A707" s="10">
        <v>37930</v>
      </c>
      <c r="B707" s="11">
        <f ca="1">IF(ROW(data!B707)&gt;singleSMA,AVERAGE(OFFSET(data!B707,0,0,-singleSMA,1)),"")</f>
        <v>9.5359999999999996</v>
      </c>
      <c r="C707" s="11" t="str">
        <f ca="1">IF(ROW(data!B705)&gt;singleSMA+2,IF(SIGN(data!B706-indicators!B706)&lt;&gt;SIGN(data!B705-indicators!B705),IF(SIGN(data!B706-indicators!B706)&gt;0,"BUY","SELL"),""),"")</f>
        <v/>
      </c>
      <c r="D707" s="11">
        <f ca="1">IF(ROW(data!B707)&gt;fastSMA,AVERAGE(OFFSET(data!B707,0,0,-fastSMA,1)),"")</f>
        <v>9.7194999999999983</v>
      </c>
      <c r="E707" s="11">
        <f ca="1">IF(ROW(data!B707)&gt;slowSMA,AVERAGE(OFFSET(data!B707,0,0,-slowSMA,1)),"")</f>
        <v>9.5359999999999996</v>
      </c>
      <c r="F707" s="11" t="str">
        <f ca="1">IF(ROW(data!B707)&gt;MAX(fastSMA,slowSMA)+2,IF(SIGN(D706-E706)&lt;&gt;SIGN(D705-E705),IF(SIGN(D706-E706)&gt;0,"BUY","SELL"),""),"")</f>
        <v/>
      </c>
      <c r="G707" s="11"/>
      <c r="H707" s="11">
        <f>(data!B707/data!B706)-1</f>
        <v>-2.0140986908357972E-3</v>
      </c>
      <c r="I707" s="11">
        <f t="shared" ref="I707:I770" si="231">IF(H707&gt;0,H707,0)</f>
        <v>0</v>
      </c>
      <c r="J707" s="11">
        <f t="shared" ref="J707:J770" si="232">IF(H707&lt;0,-H707,0)</f>
        <v>2.0140986908357972E-3</v>
      </c>
      <c r="K707" s="11">
        <f ca="1">IF(ROW(data!B707)&gt;rsi+1,100-100/(1+AVERAGE(OFFSET(I707,0,0,-rsi,1))/AVERAGE(OFFSET(J707,0,0,-rsi,1))),"")</f>
        <v>53.847647234233484</v>
      </c>
      <c r="L707" s="11"/>
      <c r="M707" s="11">
        <f t="shared" ref="M707:M770" si="233">1+H707</f>
        <v>0.9979859013091642</v>
      </c>
      <c r="N707" s="11">
        <f t="shared" ref="N707:N770" ca="1" si="234">IF(ROW(M707)&gt;priceindex+1,PRODUCT(OFFSET(M707,0,0,-priceindex,1)),"")</f>
        <v>1.0101936799184508</v>
      </c>
      <c r="S707" s="13" t="str">
        <f ca="1">pricein</f>
        <v/>
      </c>
      <c r="T707" s="13" t="str">
        <f ca="1">priceout</f>
        <v/>
      </c>
      <c r="U707" s="16" t="str">
        <f t="shared" ref="U707:U770" ca="1" si="235">IF(S707&lt;&gt;"",OFFSET(C707,MATCH("SELL",C708:C5705,0),17),"")</f>
        <v/>
      </c>
      <c r="V707" s="16" t="str">
        <f t="shared" ca="1" si="221"/>
        <v/>
      </c>
      <c r="W707" s="16" t="str">
        <f t="shared" ca="1" si="222"/>
        <v/>
      </c>
      <c r="X707" s="16">
        <f t="shared" ca="1" si="223"/>
        <v>1.4612618427567619</v>
      </c>
      <c r="Y707" s="16"/>
      <c r="Z707" s="13" t="str">
        <f ca="1">priceincross</f>
        <v/>
      </c>
      <c r="AA707" s="13" t="str">
        <f ca="1">priceoutcross</f>
        <v/>
      </c>
      <c r="AB707" s="13" t="str">
        <f t="shared" ref="AB707:AB770" ca="1" si="236">IF(Z707&lt;&gt;"",OFFSET(F707,MATCH("SELL",F708:F5705,0),21),"")</f>
        <v/>
      </c>
      <c r="AC707" s="13" t="str">
        <f t="shared" ca="1" si="224"/>
        <v/>
      </c>
      <c r="AD707" s="13" t="str">
        <f t="shared" ca="1" si="225"/>
        <v/>
      </c>
      <c r="AE707" s="13">
        <f t="shared" ca="1" si="226"/>
        <v>1.7076913875508763</v>
      </c>
      <c r="AG707" s="32">
        <f ca="1">IF(ROW(data!B707)&gt;fib+1,MIN(OFFSET(data!B707,0,0,-fib,1)),"")</f>
        <v>7.82</v>
      </c>
      <c r="AH707" s="32">
        <f ca="1">IF(ROW(data!B707)&gt;fib+1,MAX(OFFSET(data!B707,0,0,-fib,1)),"")</f>
        <v>11.41</v>
      </c>
      <c r="AI707" s="32">
        <f t="shared" ref="AI707:AI770" ca="1" si="237">IF(AG707&lt;&gt;"",AH707-AG707,"")</f>
        <v>3.59</v>
      </c>
      <c r="AJ707" s="31">
        <f t="shared" ref="AJ707:AJ770" ca="1" si="238">IF(AI707&lt;&gt;"",AG707+0.236*AI707,"")</f>
        <v>8.6672399999999996</v>
      </c>
      <c r="AK707" s="31">
        <f t="shared" ref="AK707:AK770" ca="1" si="239">IF(AI707&lt;&gt;"",AG707+0.382*AI707,"")</f>
        <v>9.1913800000000005</v>
      </c>
      <c r="AL707" s="31">
        <f t="shared" ref="AL707:AL770" ca="1" si="240">IF(AI707&lt;&gt;"",AG707+0.5*AI707,"")</f>
        <v>9.6150000000000002</v>
      </c>
      <c r="AM707" s="31">
        <f t="shared" ref="AM707:AM770" ca="1" si="241">IF(AI707&lt;&gt;"",AG707+0.618*AI707,"")</f>
        <v>10.03862</v>
      </c>
      <c r="AO707" s="32">
        <f t="shared" ca="1" si="227"/>
        <v>0.46126184275676185</v>
      </c>
      <c r="AP707" s="32">
        <f t="shared" ca="1" si="228"/>
        <v>0</v>
      </c>
      <c r="AQ707" s="32">
        <f t="shared" ca="1" si="229"/>
        <v>0.70769138755087635</v>
      </c>
      <c r="AR707" s="32">
        <f t="shared" ca="1" si="230"/>
        <v>0</v>
      </c>
    </row>
    <row r="708" spans="1:44">
      <c r="A708" s="10">
        <v>37931</v>
      </c>
      <c r="B708" s="11">
        <f ca="1">IF(ROW(data!B708)&gt;singleSMA,AVERAGE(OFFSET(data!B708,0,0,-singleSMA,1)),"")</f>
        <v>9.5509999999999984</v>
      </c>
      <c r="C708" s="11" t="str">
        <f ca="1">IF(ROW(data!B706)&gt;singleSMA+2,IF(SIGN(data!B707-indicators!B707)&lt;&gt;SIGN(data!B706-indicators!B706),IF(SIGN(data!B707-indicators!B707)&gt;0,"BUY","SELL"),""),"")</f>
        <v/>
      </c>
      <c r="D708" s="11">
        <f ca="1">IF(ROW(data!B708)&gt;fastSMA,AVERAGE(OFFSET(data!B708,0,0,-fastSMA,1)),"")</f>
        <v>9.7309999999999981</v>
      </c>
      <c r="E708" s="11">
        <f ca="1">IF(ROW(data!B708)&gt;slowSMA,AVERAGE(OFFSET(data!B708,0,0,-slowSMA,1)),"")</f>
        <v>9.5509999999999984</v>
      </c>
      <c r="F708" s="11" t="str">
        <f ca="1">IF(ROW(data!B708)&gt;MAX(fastSMA,slowSMA)+2,IF(SIGN(D707-E707)&lt;&gt;SIGN(D706-E706),IF(SIGN(D707-E707)&gt;0,"BUY","SELL"),""),"")</f>
        <v/>
      </c>
      <c r="G708" s="11"/>
      <c r="H708" s="11">
        <f>(data!B708/data!B707)-1</f>
        <v>9.0817356205852295E-3</v>
      </c>
      <c r="I708" s="11">
        <f t="shared" si="231"/>
        <v>9.0817356205852295E-3</v>
      </c>
      <c r="J708" s="11">
        <f t="shared" si="232"/>
        <v>0</v>
      </c>
      <c r="K708" s="11">
        <f ca="1">IF(ROW(data!B708)&gt;rsi+1,100-100/(1+AVERAGE(OFFSET(I708,0,0,-rsi,1))/AVERAGE(OFFSET(J708,0,0,-rsi,1))),"")</f>
        <v>58.135922679570719</v>
      </c>
      <c r="L708" s="11"/>
      <c r="M708" s="11">
        <f t="shared" si="233"/>
        <v>1.0090817356205852</v>
      </c>
      <c r="N708" s="11">
        <f t="shared" ca="1" si="234"/>
        <v>1.0235414534288638</v>
      </c>
      <c r="S708" s="13" t="str">
        <f ca="1">pricein</f>
        <v/>
      </c>
      <c r="T708" s="13" t="str">
        <f ca="1">priceout</f>
        <v/>
      </c>
      <c r="U708" s="16" t="str">
        <f t="shared" ca="1" si="235"/>
        <v/>
      </c>
      <c r="V708" s="16" t="str">
        <f t="shared" ref="V708:V771" ca="1" si="242">IF(IFERROR(U708,"")&lt;&gt;"",U708/S708,"")</f>
        <v/>
      </c>
      <c r="W708" s="16" t="str">
        <f t="shared" ref="W708:W771" ca="1" si="243">IF(V708&lt;&gt;"",V708-1,"")</f>
        <v/>
      </c>
      <c r="X708" s="16">
        <f t="shared" ref="X708:X771" ca="1" si="244">IF(V708&lt;&gt;"",V708*X707,X707)</f>
        <v>1.4612618427567619</v>
      </c>
      <c r="Y708" s="16"/>
      <c r="Z708" s="13" t="str">
        <f ca="1">priceincross</f>
        <v/>
      </c>
      <c r="AA708" s="13" t="str">
        <f ca="1">priceoutcross</f>
        <v/>
      </c>
      <c r="AB708" s="13" t="str">
        <f t="shared" ca="1" si="236"/>
        <v/>
      </c>
      <c r="AC708" s="13" t="str">
        <f t="shared" ref="AC708:AC771" ca="1" si="245">IF(IFERROR(AB708,"")&lt;&gt;"",AB708/Z708,"")</f>
        <v/>
      </c>
      <c r="AD708" s="13" t="str">
        <f t="shared" ref="AD708:AD771" ca="1" si="246">IF(AC708&lt;&gt;"",AC708-1,"")</f>
        <v/>
      </c>
      <c r="AE708" s="13">
        <f t="shared" ref="AE708:AE771" ca="1" si="247">IF(AC708&lt;&gt;"",AC708*AE707,AE707)</f>
        <v>1.7076913875508763</v>
      </c>
      <c r="AG708" s="32">
        <f ca="1">IF(ROW(data!B708)&gt;fib+1,MIN(OFFSET(data!B708,0,0,-fib,1)),"")</f>
        <v>7.82</v>
      </c>
      <c r="AH708" s="32">
        <f ca="1">IF(ROW(data!B708)&gt;fib+1,MAX(OFFSET(data!B708,0,0,-fib,1)),"")</f>
        <v>11.41</v>
      </c>
      <c r="AI708" s="32">
        <f t="shared" ca="1" si="237"/>
        <v>3.59</v>
      </c>
      <c r="AJ708" s="31">
        <f t="shared" ca="1" si="238"/>
        <v>8.6672399999999996</v>
      </c>
      <c r="AK708" s="31">
        <f t="shared" ca="1" si="239"/>
        <v>9.1913800000000005</v>
      </c>
      <c r="AL708" s="31">
        <f t="shared" ca="1" si="240"/>
        <v>9.6150000000000002</v>
      </c>
      <c r="AM708" s="31">
        <f t="shared" ca="1" si="241"/>
        <v>10.03862</v>
      </c>
      <c r="AO708" s="32">
        <f t="shared" ref="AO708:AO771" ca="1" si="248">MAX(AO707,X708-1)</f>
        <v>0.46126184275676185</v>
      </c>
      <c r="AP708" s="32">
        <f t="shared" ref="AP708:AP771" ca="1" si="249">((1+AO708)/X708)-1</f>
        <v>0</v>
      </c>
      <c r="AQ708" s="32">
        <f t="shared" ref="AQ708:AQ771" ca="1" si="250">MAX(AQ707,AE708-1)</f>
        <v>0.70769138755087635</v>
      </c>
      <c r="AR708" s="32">
        <f t="shared" ref="AR708:AR771" ca="1" si="251">((1+AQ708)/AE708)-1</f>
        <v>0</v>
      </c>
    </row>
    <row r="709" spans="1:44">
      <c r="A709" s="10">
        <v>37932</v>
      </c>
      <c r="B709" s="11">
        <f ca="1">IF(ROW(data!B709)&gt;singleSMA,AVERAGE(OFFSET(data!B709,0,0,-singleSMA,1)),"")</f>
        <v>9.5661000000000005</v>
      </c>
      <c r="C709" s="11" t="str">
        <f ca="1">IF(ROW(data!B707)&gt;singleSMA+2,IF(SIGN(data!B708-indicators!B708)&lt;&gt;SIGN(data!B707-indicators!B707),IF(SIGN(data!B708-indicators!B708)&gt;0,"BUY","SELL"),""),"")</f>
        <v/>
      </c>
      <c r="D709" s="11">
        <f ca="1">IF(ROW(data!B709)&gt;fastSMA,AVERAGE(OFFSET(data!B709,0,0,-fastSMA,1)),"")</f>
        <v>9.7464999999999993</v>
      </c>
      <c r="E709" s="11">
        <f ca="1">IF(ROW(data!B709)&gt;slowSMA,AVERAGE(OFFSET(data!B709,0,0,-slowSMA,1)),"")</f>
        <v>9.5661000000000005</v>
      </c>
      <c r="F709" s="11" t="str">
        <f ca="1">IF(ROW(data!B709)&gt;MAX(fastSMA,slowSMA)+2,IF(SIGN(D708-E708)&lt;&gt;SIGN(D707-E707),IF(SIGN(D708-E708)&gt;0,"BUY","SELL"),""),"")</f>
        <v/>
      </c>
      <c r="G709" s="11"/>
      <c r="H709" s="11">
        <f>(data!B709/data!B708)-1</f>
        <v>1.2000000000000011E-2</v>
      </c>
      <c r="I709" s="11">
        <f t="shared" si="231"/>
        <v>1.2000000000000011E-2</v>
      </c>
      <c r="J709" s="11">
        <f t="shared" si="232"/>
        <v>0</v>
      </c>
      <c r="K709" s="11">
        <f ca="1">IF(ROW(data!B709)&gt;rsi+1,100-100/(1+AVERAGE(OFFSET(I709,0,0,-rsi,1))/AVERAGE(OFFSET(J709,0,0,-rsi,1))),"")</f>
        <v>60.246055460185907</v>
      </c>
      <c r="L709" s="11"/>
      <c r="M709" s="11">
        <f t="shared" si="233"/>
        <v>1.012</v>
      </c>
      <c r="N709" s="11">
        <f t="shared" ca="1" si="234"/>
        <v>1.031600407747197</v>
      </c>
      <c r="S709" s="13" t="str">
        <f ca="1">pricein</f>
        <v/>
      </c>
      <c r="T709" s="13" t="str">
        <f ca="1">priceout</f>
        <v/>
      </c>
      <c r="U709" s="16" t="str">
        <f t="shared" ca="1" si="235"/>
        <v/>
      </c>
      <c r="V709" s="16" t="str">
        <f t="shared" ca="1" si="242"/>
        <v/>
      </c>
      <c r="W709" s="16" t="str">
        <f t="shared" ca="1" si="243"/>
        <v/>
      </c>
      <c r="X709" s="16">
        <f t="shared" ca="1" si="244"/>
        <v>1.4612618427567619</v>
      </c>
      <c r="Y709" s="16"/>
      <c r="Z709" s="13" t="str">
        <f ca="1">priceincross</f>
        <v/>
      </c>
      <c r="AA709" s="13" t="str">
        <f ca="1">priceoutcross</f>
        <v/>
      </c>
      <c r="AB709" s="13" t="str">
        <f t="shared" ca="1" si="236"/>
        <v/>
      </c>
      <c r="AC709" s="13" t="str">
        <f t="shared" ca="1" si="245"/>
        <v/>
      </c>
      <c r="AD709" s="13" t="str">
        <f t="shared" ca="1" si="246"/>
        <v/>
      </c>
      <c r="AE709" s="13">
        <f t="shared" ca="1" si="247"/>
        <v>1.7076913875508763</v>
      </c>
      <c r="AG709" s="32">
        <f ca="1">IF(ROW(data!B709)&gt;fib+1,MIN(OFFSET(data!B709,0,0,-fib,1)),"")</f>
        <v>7.82</v>
      </c>
      <c r="AH709" s="32">
        <f ca="1">IF(ROW(data!B709)&gt;fib+1,MAX(OFFSET(data!B709,0,0,-fib,1)),"")</f>
        <v>11.41</v>
      </c>
      <c r="AI709" s="32">
        <f t="shared" ca="1" si="237"/>
        <v>3.59</v>
      </c>
      <c r="AJ709" s="31">
        <f t="shared" ca="1" si="238"/>
        <v>8.6672399999999996</v>
      </c>
      <c r="AK709" s="31">
        <f t="shared" ca="1" si="239"/>
        <v>9.1913800000000005</v>
      </c>
      <c r="AL709" s="31">
        <f t="shared" ca="1" si="240"/>
        <v>9.6150000000000002</v>
      </c>
      <c r="AM709" s="31">
        <f t="shared" ca="1" si="241"/>
        <v>10.03862</v>
      </c>
      <c r="AO709" s="32">
        <f t="shared" ca="1" si="248"/>
        <v>0.46126184275676185</v>
      </c>
      <c r="AP709" s="32">
        <f t="shared" ca="1" si="249"/>
        <v>0</v>
      </c>
      <c r="AQ709" s="32">
        <f t="shared" ca="1" si="250"/>
        <v>0.70769138755087635</v>
      </c>
      <c r="AR709" s="32">
        <f t="shared" ca="1" si="251"/>
        <v>0</v>
      </c>
    </row>
    <row r="710" spans="1:44">
      <c r="A710" s="10">
        <v>37935</v>
      </c>
      <c r="B710" s="11">
        <f ca="1">IF(ROW(data!B710)&gt;singleSMA,AVERAGE(OFFSET(data!B710,0,0,-singleSMA,1)),"")</f>
        <v>9.5848999999999993</v>
      </c>
      <c r="C710" s="11" t="str">
        <f ca="1">IF(ROW(data!B708)&gt;singleSMA+2,IF(SIGN(data!B709-indicators!B709)&lt;&gt;SIGN(data!B708-indicators!B708),IF(SIGN(data!B709-indicators!B709)&gt;0,"BUY","SELL"),""),"")</f>
        <v/>
      </c>
      <c r="D710" s="11">
        <f ca="1">IF(ROW(data!B710)&gt;fastSMA,AVERAGE(OFFSET(data!B710,0,0,-fastSMA,1)),"")</f>
        <v>9.77</v>
      </c>
      <c r="E710" s="11">
        <f ca="1">IF(ROW(data!B710)&gt;slowSMA,AVERAGE(OFFSET(data!B710,0,0,-slowSMA,1)),"")</f>
        <v>9.5848999999999993</v>
      </c>
      <c r="F710" s="11" t="str">
        <f ca="1">IF(ROW(data!B710)&gt;MAX(fastSMA,slowSMA)+2,IF(SIGN(D709-E709)&lt;&gt;SIGN(D708-E708),IF(SIGN(D709-E709)&gt;0,"BUY","SELL"),""),"")</f>
        <v/>
      </c>
      <c r="G710" s="11"/>
      <c r="H710" s="11">
        <f>(data!B710/data!B709)-1</f>
        <v>6.9169960474309011E-3</v>
      </c>
      <c r="I710" s="11">
        <f t="shared" si="231"/>
        <v>6.9169960474309011E-3</v>
      </c>
      <c r="J710" s="11">
        <f t="shared" si="232"/>
        <v>0</v>
      </c>
      <c r="K710" s="11">
        <f ca="1">IF(ROW(data!B710)&gt;rsi+1,100-100/(1+AVERAGE(OFFSET(I710,0,0,-rsi,1))/AVERAGE(OFFSET(J710,0,0,-rsi,1))),"")</f>
        <v>65.600149763653278</v>
      </c>
      <c r="L710" s="11"/>
      <c r="M710" s="11">
        <f t="shared" si="233"/>
        <v>1.0069169960474309</v>
      </c>
      <c r="N710" s="11">
        <f t="shared" ca="1" si="234"/>
        <v>1.0483539094650205</v>
      </c>
      <c r="S710" s="13" t="str">
        <f ca="1">pricein</f>
        <v/>
      </c>
      <c r="T710" s="13" t="str">
        <f ca="1">priceout</f>
        <v/>
      </c>
      <c r="U710" s="16" t="str">
        <f t="shared" ca="1" si="235"/>
        <v/>
      </c>
      <c r="V710" s="16" t="str">
        <f t="shared" ca="1" si="242"/>
        <v/>
      </c>
      <c r="W710" s="16" t="str">
        <f t="shared" ca="1" si="243"/>
        <v/>
      </c>
      <c r="X710" s="16">
        <f t="shared" ca="1" si="244"/>
        <v>1.4612618427567619</v>
      </c>
      <c r="Y710" s="16"/>
      <c r="Z710" s="13" t="str">
        <f ca="1">priceincross</f>
        <v/>
      </c>
      <c r="AA710" s="13" t="str">
        <f ca="1">priceoutcross</f>
        <v/>
      </c>
      <c r="AB710" s="13" t="str">
        <f t="shared" ca="1" si="236"/>
        <v/>
      </c>
      <c r="AC710" s="13" t="str">
        <f t="shared" ca="1" si="245"/>
        <v/>
      </c>
      <c r="AD710" s="13" t="str">
        <f t="shared" ca="1" si="246"/>
        <v/>
      </c>
      <c r="AE710" s="13">
        <f t="shared" ca="1" si="247"/>
        <v>1.7076913875508763</v>
      </c>
      <c r="AG710" s="32">
        <f ca="1">IF(ROW(data!B710)&gt;fib+1,MIN(OFFSET(data!B710,0,0,-fib,1)),"")</f>
        <v>7.82</v>
      </c>
      <c r="AH710" s="32">
        <f ca="1">IF(ROW(data!B710)&gt;fib+1,MAX(OFFSET(data!B710,0,0,-fib,1)),"")</f>
        <v>11.41</v>
      </c>
      <c r="AI710" s="32">
        <f t="shared" ca="1" si="237"/>
        <v>3.59</v>
      </c>
      <c r="AJ710" s="31">
        <f t="shared" ca="1" si="238"/>
        <v>8.6672399999999996</v>
      </c>
      <c r="AK710" s="31">
        <f t="shared" ca="1" si="239"/>
        <v>9.1913800000000005</v>
      </c>
      <c r="AL710" s="31">
        <f t="shared" ca="1" si="240"/>
        <v>9.6150000000000002</v>
      </c>
      <c r="AM710" s="31">
        <f t="shared" ca="1" si="241"/>
        <v>10.03862</v>
      </c>
      <c r="AO710" s="32">
        <f t="shared" ca="1" si="248"/>
        <v>0.46126184275676185</v>
      </c>
      <c r="AP710" s="32">
        <f t="shared" ca="1" si="249"/>
        <v>0</v>
      </c>
      <c r="AQ710" s="32">
        <f t="shared" ca="1" si="250"/>
        <v>0.70769138755087635</v>
      </c>
      <c r="AR710" s="32">
        <f t="shared" ca="1" si="251"/>
        <v>0</v>
      </c>
    </row>
    <row r="711" spans="1:44">
      <c r="A711" s="10">
        <v>37936</v>
      </c>
      <c r="B711" s="11">
        <f ca="1">IF(ROW(data!B711)&gt;singleSMA,AVERAGE(OFFSET(data!B711,0,0,-singleSMA,1)),"")</f>
        <v>9.604099999999999</v>
      </c>
      <c r="C711" s="11" t="str">
        <f ca="1">IF(ROW(data!B709)&gt;singleSMA+2,IF(SIGN(data!B710-indicators!B710)&lt;&gt;SIGN(data!B709-indicators!B709),IF(SIGN(data!B710-indicators!B710)&gt;0,"BUY","SELL"),""),"")</f>
        <v/>
      </c>
      <c r="D711" s="11">
        <f ca="1">IF(ROW(data!B711)&gt;fastSMA,AVERAGE(OFFSET(data!B711,0,0,-fastSMA,1)),"")</f>
        <v>9.7910000000000004</v>
      </c>
      <c r="E711" s="11">
        <f ca="1">IF(ROW(data!B711)&gt;slowSMA,AVERAGE(OFFSET(data!B711,0,0,-slowSMA,1)),"")</f>
        <v>9.604099999999999</v>
      </c>
      <c r="F711" s="11" t="str">
        <f ca="1">IF(ROW(data!B711)&gt;MAX(fastSMA,slowSMA)+2,IF(SIGN(D710-E710)&lt;&gt;SIGN(D709-E709),IF(SIGN(D710-E710)&gt;0,"BUY","SELL"),""),"")</f>
        <v/>
      </c>
      <c r="G711" s="11"/>
      <c r="H711" s="11">
        <f>(data!B711/data!B710)-1</f>
        <v>-1.4720314033366044E-2</v>
      </c>
      <c r="I711" s="11">
        <f t="shared" si="231"/>
        <v>0</v>
      </c>
      <c r="J711" s="11">
        <f t="shared" si="232"/>
        <v>1.4720314033366044E-2</v>
      </c>
      <c r="K711" s="11">
        <f ca="1">IF(ROW(data!B711)&gt;rsi+1,100-100/(1+AVERAGE(OFFSET(I711,0,0,-rsi,1))/AVERAGE(OFFSET(J711,0,0,-rsi,1))),"")</f>
        <v>63.771760361583297</v>
      </c>
      <c r="L711" s="11"/>
      <c r="M711" s="11">
        <f t="shared" si="233"/>
        <v>0.98527968596663396</v>
      </c>
      <c r="N711" s="11">
        <f t="shared" ca="1" si="234"/>
        <v>1.0436590436590436</v>
      </c>
      <c r="S711" s="13" t="str">
        <f ca="1">pricein</f>
        <v/>
      </c>
      <c r="T711" s="13" t="str">
        <f ca="1">priceout</f>
        <v/>
      </c>
      <c r="U711" s="16" t="str">
        <f t="shared" ca="1" si="235"/>
        <v/>
      </c>
      <c r="V711" s="16" t="str">
        <f t="shared" ca="1" si="242"/>
        <v/>
      </c>
      <c r="W711" s="16" t="str">
        <f t="shared" ca="1" si="243"/>
        <v/>
      </c>
      <c r="X711" s="16">
        <f t="shared" ca="1" si="244"/>
        <v>1.4612618427567619</v>
      </c>
      <c r="Y711" s="16"/>
      <c r="Z711" s="13" t="str">
        <f ca="1">priceincross</f>
        <v/>
      </c>
      <c r="AA711" s="13" t="str">
        <f ca="1">priceoutcross</f>
        <v/>
      </c>
      <c r="AB711" s="13" t="str">
        <f t="shared" ca="1" si="236"/>
        <v/>
      </c>
      <c r="AC711" s="13" t="str">
        <f t="shared" ca="1" si="245"/>
        <v/>
      </c>
      <c r="AD711" s="13" t="str">
        <f t="shared" ca="1" si="246"/>
        <v/>
      </c>
      <c r="AE711" s="13">
        <f t="shared" ca="1" si="247"/>
        <v>1.7076913875508763</v>
      </c>
      <c r="AG711" s="32">
        <f ca="1">IF(ROW(data!B711)&gt;fib+1,MIN(OFFSET(data!B711,0,0,-fib,1)),"")</f>
        <v>7.82</v>
      </c>
      <c r="AH711" s="32">
        <f ca="1">IF(ROW(data!B711)&gt;fib+1,MAX(OFFSET(data!B711,0,0,-fib,1)),"")</f>
        <v>11.41</v>
      </c>
      <c r="AI711" s="32">
        <f t="shared" ca="1" si="237"/>
        <v>3.59</v>
      </c>
      <c r="AJ711" s="31">
        <f t="shared" ca="1" si="238"/>
        <v>8.6672399999999996</v>
      </c>
      <c r="AK711" s="31">
        <f t="shared" ca="1" si="239"/>
        <v>9.1913800000000005</v>
      </c>
      <c r="AL711" s="31">
        <f t="shared" ca="1" si="240"/>
        <v>9.6150000000000002</v>
      </c>
      <c r="AM711" s="31">
        <f t="shared" ca="1" si="241"/>
        <v>10.03862</v>
      </c>
      <c r="AO711" s="32">
        <f t="shared" ca="1" si="248"/>
        <v>0.46126184275676185</v>
      </c>
      <c r="AP711" s="32">
        <f t="shared" ca="1" si="249"/>
        <v>0</v>
      </c>
      <c r="AQ711" s="32">
        <f t="shared" ca="1" si="250"/>
        <v>0.70769138755087635</v>
      </c>
      <c r="AR711" s="32">
        <f t="shared" ca="1" si="251"/>
        <v>0</v>
      </c>
    </row>
    <row r="712" spans="1:44">
      <c r="A712" s="10">
        <v>37937</v>
      </c>
      <c r="B712" s="11">
        <f ca="1">IF(ROW(data!B712)&gt;singleSMA,AVERAGE(OFFSET(data!B712,0,0,-singleSMA,1)),"")</f>
        <v>9.6268999999999991</v>
      </c>
      <c r="C712" s="11" t="str">
        <f ca="1">IF(ROW(data!B710)&gt;singleSMA+2,IF(SIGN(data!B711-indicators!B711)&lt;&gt;SIGN(data!B710-indicators!B710),IF(SIGN(data!B711-indicators!B711)&gt;0,"BUY","SELL"),""),"")</f>
        <v/>
      </c>
      <c r="D712" s="11">
        <f ca="1">IF(ROW(data!B712)&gt;fastSMA,AVERAGE(OFFSET(data!B712,0,0,-fastSMA,1)),"")</f>
        <v>9.8189999999999991</v>
      </c>
      <c r="E712" s="11">
        <f ca="1">IF(ROW(data!B712)&gt;slowSMA,AVERAGE(OFFSET(data!B712,0,0,-slowSMA,1)),"")</f>
        <v>9.6268999999999991</v>
      </c>
      <c r="F712" s="11" t="str">
        <f ca="1">IF(ROW(data!B712)&gt;MAX(fastSMA,slowSMA)+2,IF(SIGN(D711-E711)&lt;&gt;SIGN(D710-E710),IF(SIGN(D711-E711)&gt;0,"BUY","SELL"),""),"")</f>
        <v/>
      </c>
      <c r="G712" s="11"/>
      <c r="H712" s="11">
        <f>(data!B712/data!B711)-1</f>
        <v>5.9760956175298752E-3</v>
      </c>
      <c r="I712" s="11">
        <f t="shared" si="231"/>
        <v>5.9760956175298752E-3</v>
      </c>
      <c r="J712" s="11">
        <f t="shared" si="232"/>
        <v>0</v>
      </c>
      <c r="K712" s="11">
        <f ca="1">IF(ROW(data!B712)&gt;rsi+1,100-100/(1+AVERAGE(OFFSET(I712,0,0,-rsi,1))/AVERAGE(OFFSET(J712,0,0,-rsi,1))),"")</f>
        <v>68.538257273704801</v>
      </c>
      <c r="L712" s="11"/>
      <c r="M712" s="11">
        <f t="shared" si="233"/>
        <v>1.0059760956175299</v>
      </c>
      <c r="N712" s="11">
        <f t="shared" ca="1" si="234"/>
        <v>1.0587002096436058</v>
      </c>
      <c r="S712" s="13" t="str">
        <f ca="1">pricein</f>
        <v/>
      </c>
      <c r="T712" s="13" t="str">
        <f ca="1">priceout</f>
        <v/>
      </c>
      <c r="U712" s="16" t="str">
        <f t="shared" ca="1" si="235"/>
        <v/>
      </c>
      <c r="V712" s="16" t="str">
        <f t="shared" ca="1" si="242"/>
        <v/>
      </c>
      <c r="W712" s="16" t="str">
        <f t="shared" ca="1" si="243"/>
        <v/>
      </c>
      <c r="X712" s="16">
        <f t="shared" ca="1" si="244"/>
        <v>1.4612618427567619</v>
      </c>
      <c r="Y712" s="16"/>
      <c r="Z712" s="13" t="str">
        <f ca="1">priceincross</f>
        <v/>
      </c>
      <c r="AA712" s="13" t="str">
        <f ca="1">priceoutcross</f>
        <v/>
      </c>
      <c r="AB712" s="13" t="str">
        <f t="shared" ca="1" si="236"/>
        <v/>
      </c>
      <c r="AC712" s="13" t="str">
        <f t="shared" ca="1" si="245"/>
        <v/>
      </c>
      <c r="AD712" s="13" t="str">
        <f t="shared" ca="1" si="246"/>
        <v/>
      </c>
      <c r="AE712" s="13">
        <f t="shared" ca="1" si="247"/>
        <v>1.7076913875508763</v>
      </c>
      <c r="AG712" s="32">
        <f ca="1">IF(ROW(data!B712)&gt;fib+1,MIN(OFFSET(data!B712,0,0,-fib,1)),"")</f>
        <v>7.88</v>
      </c>
      <c r="AH712" s="32">
        <f ca="1">IF(ROW(data!B712)&gt;fib+1,MAX(OFFSET(data!B712,0,0,-fib,1)),"")</f>
        <v>11.41</v>
      </c>
      <c r="AI712" s="32">
        <f t="shared" ca="1" si="237"/>
        <v>3.5300000000000002</v>
      </c>
      <c r="AJ712" s="31">
        <f t="shared" ca="1" si="238"/>
        <v>8.7130799999999997</v>
      </c>
      <c r="AK712" s="31">
        <f t="shared" ca="1" si="239"/>
        <v>9.2284600000000001</v>
      </c>
      <c r="AL712" s="31">
        <f t="shared" ca="1" si="240"/>
        <v>9.6449999999999996</v>
      </c>
      <c r="AM712" s="31">
        <f t="shared" ca="1" si="241"/>
        <v>10.061540000000001</v>
      </c>
      <c r="AO712" s="32">
        <f t="shared" ca="1" si="248"/>
        <v>0.46126184275676185</v>
      </c>
      <c r="AP712" s="32">
        <f t="shared" ca="1" si="249"/>
        <v>0</v>
      </c>
      <c r="AQ712" s="32">
        <f t="shared" ca="1" si="250"/>
        <v>0.70769138755087635</v>
      </c>
      <c r="AR712" s="32">
        <f t="shared" ca="1" si="251"/>
        <v>0</v>
      </c>
    </row>
    <row r="713" spans="1:44">
      <c r="A713" s="10">
        <v>37938</v>
      </c>
      <c r="B713" s="11">
        <f ca="1">IF(ROW(data!B713)&gt;singleSMA,AVERAGE(OFFSET(data!B713,0,0,-singleSMA,1)),"")</f>
        <v>9.6495999999999995</v>
      </c>
      <c r="C713" s="11" t="str">
        <f ca="1">IF(ROW(data!B711)&gt;singleSMA+2,IF(SIGN(data!B712-indicators!B712)&lt;&gt;SIGN(data!B711-indicators!B711),IF(SIGN(data!B712-indicators!B712)&gt;0,"BUY","SELL"),""),"")</f>
        <v/>
      </c>
      <c r="D713" s="11">
        <f ca="1">IF(ROW(data!B713)&gt;fastSMA,AVERAGE(OFFSET(data!B713,0,0,-fastSMA,1)),"")</f>
        <v>9.8454999999999995</v>
      </c>
      <c r="E713" s="11">
        <f ca="1">IF(ROW(data!B713)&gt;slowSMA,AVERAGE(OFFSET(data!B713,0,0,-slowSMA,1)),"")</f>
        <v>9.6495999999999995</v>
      </c>
      <c r="F713" s="11" t="str">
        <f ca="1">IF(ROW(data!B713)&gt;MAX(fastSMA,slowSMA)+2,IF(SIGN(D712-E712)&lt;&gt;SIGN(D711-E711),IF(SIGN(D712-E712)&gt;0,"BUY","SELL"),""),"")</f>
        <v/>
      </c>
      <c r="G713" s="11"/>
      <c r="H713" s="11">
        <f>(data!B713/data!B712)-1</f>
        <v>4.9504950495049549E-3</v>
      </c>
      <c r="I713" s="11">
        <f t="shared" si="231"/>
        <v>4.9504950495049549E-3</v>
      </c>
      <c r="J713" s="11">
        <f t="shared" si="232"/>
        <v>0</v>
      </c>
      <c r="K713" s="11">
        <f ca="1">IF(ROW(data!B713)&gt;rsi+1,100-100/(1+AVERAGE(OFFSET(I713,0,0,-rsi,1))/AVERAGE(OFFSET(J713,0,0,-rsi,1))),"")</f>
        <v>67.83300192351345</v>
      </c>
      <c r="L713" s="11"/>
      <c r="M713" s="11">
        <f t="shared" si="233"/>
        <v>1.004950495049505</v>
      </c>
      <c r="N713" s="11">
        <f t="shared" ca="1" si="234"/>
        <v>1.0550935550935554</v>
      </c>
      <c r="S713" s="13" t="str">
        <f ca="1">pricein</f>
        <v/>
      </c>
      <c r="T713" s="13" t="str">
        <f ca="1">priceout</f>
        <v/>
      </c>
      <c r="U713" s="16" t="str">
        <f t="shared" ca="1" si="235"/>
        <v/>
      </c>
      <c r="V713" s="16" t="str">
        <f t="shared" ca="1" si="242"/>
        <v/>
      </c>
      <c r="W713" s="16" t="str">
        <f t="shared" ca="1" si="243"/>
        <v/>
      </c>
      <c r="X713" s="16">
        <f t="shared" ca="1" si="244"/>
        <v>1.4612618427567619</v>
      </c>
      <c r="Y713" s="16"/>
      <c r="Z713" s="13" t="str">
        <f ca="1">priceincross</f>
        <v/>
      </c>
      <c r="AA713" s="13" t="str">
        <f ca="1">priceoutcross</f>
        <v/>
      </c>
      <c r="AB713" s="13" t="str">
        <f t="shared" ca="1" si="236"/>
        <v/>
      </c>
      <c r="AC713" s="13" t="str">
        <f t="shared" ca="1" si="245"/>
        <v/>
      </c>
      <c r="AD713" s="13" t="str">
        <f t="shared" ca="1" si="246"/>
        <v/>
      </c>
      <c r="AE713" s="13">
        <f t="shared" ca="1" si="247"/>
        <v>1.7076913875508763</v>
      </c>
      <c r="AG713" s="32">
        <f ca="1">IF(ROW(data!B713)&gt;fib+1,MIN(OFFSET(data!B713,0,0,-fib,1)),"")</f>
        <v>7.96</v>
      </c>
      <c r="AH713" s="32">
        <f ca="1">IF(ROW(data!B713)&gt;fib+1,MAX(OFFSET(data!B713,0,0,-fib,1)),"")</f>
        <v>11.41</v>
      </c>
      <c r="AI713" s="32">
        <f t="shared" ca="1" si="237"/>
        <v>3.45</v>
      </c>
      <c r="AJ713" s="31">
        <f t="shared" ca="1" si="238"/>
        <v>8.7742000000000004</v>
      </c>
      <c r="AK713" s="31">
        <f t="shared" ca="1" si="239"/>
        <v>9.2779000000000007</v>
      </c>
      <c r="AL713" s="31">
        <f t="shared" ca="1" si="240"/>
        <v>9.6850000000000005</v>
      </c>
      <c r="AM713" s="31">
        <f t="shared" ca="1" si="241"/>
        <v>10.0921</v>
      </c>
      <c r="AO713" s="32">
        <f t="shared" ca="1" si="248"/>
        <v>0.46126184275676185</v>
      </c>
      <c r="AP713" s="32">
        <f t="shared" ca="1" si="249"/>
        <v>0</v>
      </c>
      <c r="AQ713" s="32">
        <f t="shared" ca="1" si="250"/>
        <v>0.70769138755087635</v>
      </c>
      <c r="AR713" s="32">
        <f t="shared" ca="1" si="251"/>
        <v>0</v>
      </c>
    </row>
    <row r="714" spans="1:44">
      <c r="A714" s="10">
        <v>37939</v>
      </c>
      <c r="B714" s="11">
        <f ca="1">IF(ROW(data!B714)&gt;singleSMA,AVERAGE(OFFSET(data!B714,0,0,-singleSMA,1)),"")</f>
        <v>9.6708999999999978</v>
      </c>
      <c r="C714" s="11" t="str">
        <f ca="1">IF(ROW(data!B712)&gt;singleSMA+2,IF(SIGN(data!B713-indicators!B713)&lt;&gt;SIGN(data!B712-indicators!B712),IF(SIGN(data!B713-indicators!B713)&gt;0,"BUY","SELL"),""),"")</f>
        <v/>
      </c>
      <c r="D714" s="11">
        <f ca="1">IF(ROW(data!B714)&gt;fastSMA,AVERAGE(OFFSET(data!B714,0,0,-fastSMA,1)),"")</f>
        <v>9.8745000000000012</v>
      </c>
      <c r="E714" s="11">
        <f ca="1">IF(ROW(data!B714)&gt;slowSMA,AVERAGE(OFFSET(data!B714,0,0,-slowSMA,1)),"")</f>
        <v>9.6708999999999978</v>
      </c>
      <c r="F714" s="11" t="str">
        <f ca="1">IF(ROW(data!B714)&gt;MAX(fastSMA,slowSMA)+2,IF(SIGN(D713-E713)&lt;&gt;SIGN(D712-E712),IF(SIGN(D713-E713)&gt;0,"BUY","SELL"),""),"")</f>
        <v/>
      </c>
      <c r="G714" s="11"/>
      <c r="H714" s="11">
        <f>(data!B714/data!B713)-1</f>
        <v>9.8522167487684609E-3</v>
      </c>
      <c r="I714" s="11">
        <f t="shared" si="231"/>
        <v>9.8522167487684609E-3</v>
      </c>
      <c r="J714" s="11">
        <f t="shared" si="232"/>
        <v>0</v>
      </c>
      <c r="K714" s="11">
        <f ca="1">IF(ROW(data!B714)&gt;rsi+1,100-100/(1+AVERAGE(OFFSET(I714,0,0,-rsi,1))/AVERAGE(OFFSET(J714,0,0,-rsi,1))),"")</f>
        <v>68.78123237297676</v>
      </c>
      <c r="L714" s="11"/>
      <c r="M714" s="11">
        <f t="shared" si="233"/>
        <v>1.0098522167487685</v>
      </c>
      <c r="N714" s="11">
        <f t="shared" ca="1" si="234"/>
        <v>1.0599793174767325</v>
      </c>
      <c r="S714" s="13" t="str">
        <f ca="1">pricein</f>
        <v/>
      </c>
      <c r="T714" s="13" t="str">
        <f ca="1">priceout</f>
        <v/>
      </c>
      <c r="U714" s="16" t="str">
        <f t="shared" ca="1" si="235"/>
        <v/>
      </c>
      <c r="V714" s="16" t="str">
        <f t="shared" ca="1" si="242"/>
        <v/>
      </c>
      <c r="W714" s="16" t="str">
        <f t="shared" ca="1" si="243"/>
        <v/>
      </c>
      <c r="X714" s="16">
        <f t="shared" ca="1" si="244"/>
        <v>1.4612618427567619</v>
      </c>
      <c r="Y714" s="16"/>
      <c r="Z714" s="13" t="str">
        <f ca="1">priceincross</f>
        <v/>
      </c>
      <c r="AA714" s="13" t="str">
        <f ca="1">priceoutcross</f>
        <v/>
      </c>
      <c r="AB714" s="13" t="str">
        <f t="shared" ca="1" si="236"/>
        <v/>
      </c>
      <c r="AC714" s="13" t="str">
        <f t="shared" ca="1" si="245"/>
        <v/>
      </c>
      <c r="AD714" s="13" t="str">
        <f t="shared" ca="1" si="246"/>
        <v/>
      </c>
      <c r="AE714" s="13">
        <f t="shared" ca="1" si="247"/>
        <v>1.7076913875508763</v>
      </c>
      <c r="AG714" s="32">
        <f ca="1">IF(ROW(data!B714)&gt;fib+1,MIN(OFFSET(data!B714,0,0,-fib,1)),"")</f>
        <v>7.96</v>
      </c>
      <c r="AH714" s="32">
        <f ca="1">IF(ROW(data!B714)&gt;fib+1,MAX(OFFSET(data!B714,0,0,-fib,1)),"")</f>
        <v>11.41</v>
      </c>
      <c r="AI714" s="32">
        <f t="shared" ca="1" si="237"/>
        <v>3.45</v>
      </c>
      <c r="AJ714" s="31">
        <f t="shared" ca="1" si="238"/>
        <v>8.7742000000000004</v>
      </c>
      <c r="AK714" s="31">
        <f t="shared" ca="1" si="239"/>
        <v>9.2779000000000007</v>
      </c>
      <c r="AL714" s="31">
        <f t="shared" ca="1" si="240"/>
        <v>9.6850000000000005</v>
      </c>
      <c r="AM714" s="31">
        <f t="shared" ca="1" si="241"/>
        <v>10.0921</v>
      </c>
      <c r="AO714" s="32">
        <f t="shared" ca="1" si="248"/>
        <v>0.46126184275676185</v>
      </c>
      <c r="AP714" s="32">
        <f t="shared" ca="1" si="249"/>
        <v>0</v>
      </c>
      <c r="AQ714" s="32">
        <f t="shared" ca="1" si="250"/>
        <v>0.70769138755087635</v>
      </c>
      <c r="AR714" s="32">
        <f t="shared" ca="1" si="251"/>
        <v>0</v>
      </c>
    </row>
    <row r="715" spans="1:44">
      <c r="A715" s="10">
        <v>37942</v>
      </c>
      <c r="B715" s="11">
        <f ca="1">IF(ROW(data!B715)&gt;singleSMA,AVERAGE(OFFSET(data!B715,0,0,-singleSMA,1)),"")</f>
        <v>9.688699999999999</v>
      </c>
      <c r="C715" s="11" t="str">
        <f ca="1">IF(ROW(data!B713)&gt;singleSMA+2,IF(SIGN(data!B714-indicators!B714)&lt;&gt;SIGN(data!B713-indicators!B713),IF(SIGN(data!B714-indicators!B714)&gt;0,"BUY","SELL"),""),"")</f>
        <v/>
      </c>
      <c r="D715" s="11">
        <f ca="1">IF(ROW(data!B715)&gt;fastSMA,AVERAGE(OFFSET(data!B715,0,0,-fastSMA,1)),"")</f>
        <v>9.8870000000000005</v>
      </c>
      <c r="E715" s="11">
        <f ca="1">IF(ROW(data!B715)&gt;slowSMA,AVERAGE(OFFSET(data!B715,0,0,-slowSMA,1)),"")</f>
        <v>9.688699999999999</v>
      </c>
      <c r="F715" s="11" t="str">
        <f ca="1">IF(ROW(data!B715)&gt;MAX(fastSMA,slowSMA)+2,IF(SIGN(D714-E714)&lt;&gt;SIGN(D713-E713),IF(SIGN(D714-E714)&gt;0,"BUY","SELL"),""),"")</f>
        <v/>
      </c>
      <c r="G715" s="11"/>
      <c r="H715" s="11">
        <f>(data!B715/data!B714)-1</f>
        <v>-3.0243902439024417E-2</v>
      </c>
      <c r="I715" s="11">
        <f t="shared" si="231"/>
        <v>0</v>
      </c>
      <c r="J715" s="11">
        <f t="shared" si="232"/>
        <v>3.0243902439024417E-2</v>
      </c>
      <c r="K715" s="11">
        <f ca="1">IF(ROW(data!B715)&gt;rsi+1,100-100/(1+AVERAGE(OFFSET(I715,0,0,-rsi,1))/AVERAGE(OFFSET(J715,0,0,-rsi,1))),"")</f>
        <v>57.255002776615974</v>
      </c>
      <c r="L715" s="11"/>
      <c r="M715" s="11">
        <f t="shared" si="233"/>
        <v>0.96975609756097558</v>
      </c>
      <c r="N715" s="11">
        <f t="shared" ca="1" si="234"/>
        <v>1.0257997936016514</v>
      </c>
      <c r="S715" s="13" t="str">
        <f ca="1">pricein</f>
        <v/>
      </c>
      <c r="T715" s="13" t="str">
        <f ca="1">priceout</f>
        <v/>
      </c>
      <c r="U715" s="16" t="str">
        <f t="shared" ca="1" si="235"/>
        <v/>
      </c>
      <c r="V715" s="16" t="str">
        <f t="shared" ca="1" si="242"/>
        <v/>
      </c>
      <c r="W715" s="16" t="str">
        <f t="shared" ca="1" si="243"/>
        <v/>
      </c>
      <c r="X715" s="16">
        <f t="shared" ca="1" si="244"/>
        <v>1.4612618427567619</v>
      </c>
      <c r="Y715" s="16"/>
      <c r="Z715" s="13" t="str">
        <f ca="1">priceincross</f>
        <v/>
      </c>
      <c r="AA715" s="13" t="str">
        <f ca="1">priceoutcross</f>
        <v/>
      </c>
      <c r="AB715" s="13" t="str">
        <f t="shared" ca="1" si="236"/>
        <v/>
      </c>
      <c r="AC715" s="13" t="str">
        <f t="shared" ca="1" si="245"/>
        <v/>
      </c>
      <c r="AD715" s="13" t="str">
        <f t="shared" ca="1" si="246"/>
        <v/>
      </c>
      <c r="AE715" s="13">
        <f t="shared" ca="1" si="247"/>
        <v>1.7076913875508763</v>
      </c>
      <c r="AG715" s="32">
        <f ca="1">IF(ROW(data!B715)&gt;fib+1,MIN(OFFSET(data!B715,0,0,-fib,1)),"")</f>
        <v>7.96</v>
      </c>
      <c r="AH715" s="32">
        <f ca="1">IF(ROW(data!B715)&gt;fib+1,MAX(OFFSET(data!B715,0,0,-fib,1)),"")</f>
        <v>11.41</v>
      </c>
      <c r="AI715" s="32">
        <f t="shared" ca="1" si="237"/>
        <v>3.45</v>
      </c>
      <c r="AJ715" s="31">
        <f t="shared" ca="1" si="238"/>
        <v>8.7742000000000004</v>
      </c>
      <c r="AK715" s="31">
        <f t="shared" ca="1" si="239"/>
        <v>9.2779000000000007</v>
      </c>
      <c r="AL715" s="31">
        <f t="shared" ca="1" si="240"/>
        <v>9.6850000000000005</v>
      </c>
      <c r="AM715" s="31">
        <f t="shared" ca="1" si="241"/>
        <v>10.0921</v>
      </c>
      <c r="AO715" s="32">
        <f t="shared" ca="1" si="248"/>
        <v>0.46126184275676185</v>
      </c>
      <c r="AP715" s="32">
        <f t="shared" ca="1" si="249"/>
        <v>0</v>
      </c>
      <c r="AQ715" s="32">
        <f t="shared" ca="1" si="250"/>
        <v>0.70769138755087635</v>
      </c>
      <c r="AR715" s="32">
        <f t="shared" ca="1" si="251"/>
        <v>0</v>
      </c>
    </row>
    <row r="716" spans="1:44">
      <c r="A716" s="10">
        <v>37943</v>
      </c>
      <c r="B716" s="11">
        <f ca="1">IF(ROW(data!B716)&gt;singleSMA,AVERAGE(OFFSET(data!B716,0,0,-singleSMA,1)),"")</f>
        <v>9.7075999999999993</v>
      </c>
      <c r="C716" s="11" t="str">
        <f ca="1">IF(ROW(data!B714)&gt;singleSMA+2,IF(SIGN(data!B715-indicators!B715)&lt;&gt;SIGN(data!B714-indicators!B714),IF(SIGN(data!B715-indicators!B715)&gt;0,"BUY","SELL"),""),"")</f>
        <v/>
      </c>
      <c r="D716" s="11">
        <f ca="1">IF(ROW(data!B716)&gt;fastSMA,AVERAGE(OFFSET(data!B716,0,0,-fastSMA,1)),"")</f>
        <v>9.895999999999999</v>
      </c>
      <c r="E716" s="11">
        <f ca="1">IF(ROW(data!B716)&gt;slowSMA,AVERAGE(OFFSET(data!B716,0,0,-slowSMA,1)),"")</f>
        <v>9.7075999999999993</v>
      </c>
      <c r="F716" s="11" t="str">
        <f ca="1">IF(ROW(data!B716)&gt;MAX(fastSMA,slowSMA)+2,IF(SIGN(D715-E715)&lt;&gt;SIGN(D714-E714),IF(SIGN(D715-E715)&gt;0,"BUY","SELL"),""),"")</f>
        <v/>
      </c>
      <c r="G716" s="11"/>
      <c r="H716" s="11">
        <f>(data!B716/data!B715)-1</f>
        <v>-3.0181086519114331E-3</v>
      </c>
      <c r="I716" s="11">
        <f t="shared" si="231"/>
        <v>0</v>
      </c>
      <c r="J716" s="11">
        <f t="shared" si="232"/>
        <v>3.0181086519114331E-3</v>
      </c>
      <c r="K716" s="11">
        <f ca="1">IF(ROW(data!B716)&gt;rsi+1,100-100/(1+AVERAGE(OFFSET(I716,0,0,-rsi,1))/AVERAGE(OFFSET(J716,0,0,-rsi,1))),"")</f>
        <v>55.366833317494688</v>
      </c>
      <c r="L716" s="11"/>
      <c r="M716" s="11">
        <f t="shared" si="233"/>
        <v>0.99698189134808857</v>
      </c>
      <c r="N716" s="11">
        <f t="shared" ca="1" si="234"/>
        <v>1.0184994861253853</v>
      </c>
      <c r="S716" s="13" t="str">
        <f ca="1">pricein</f>
        <v/>
      </c>
      <c r="T716" s="13" t="str">
        <f ca="1">priceout</f>
        <v/>
      </c>
      <c r="U716" s="16" t="str">
        <f t="shared" ca="1" si="235"/>
        <v/>
      </c>
      <c r="V716" s="16" t="str">
        <f t="shared" ca="1" si="242"/>
        <v/>
      </c>
      <c r="W716" s="16" t="str">
        <f t="shared" ca="1" si="243"/>
        <v/>
      </c>
      <c r="X716" s="16">
        <f t="shared" ca="1" si="244"/>
        <v>1.4612618427567619</v>
      </c>
      <c r="Y716" s="16"/>
      <c r="Z716" s="13" t="str">
        <f ca="1">priceincross</f>
        <v/>
      </c>
      <c r="AA716" s="13" t="str">
        <f ca="1">priceoutcross</f>
        <v/>
      </c>
      <c r="AB716" s="13" t="str">
        <f t="shared" ca="1" si="236"/>
        <v/>
      </c>
      <c r="AC716" s="13" t="str">
        <f t="shared" ca="1" si="245"/>
        <v/>
      </c>
      <c r="AD716" s="13" t="str">
        <f t="shared" ca="1" si="246"/>
        <v/>
      </c>
      <c r="AE716" s="13">
        <f t="shared" ca="1" si="247"/>
        <v>1.7076913875508763</v>
      </c>
      <c r="AG716" s="32">
        <f ca="1">IF(ROW(data!B716)&gt;fib+1,MIN(OFFSET(data!B716,0,0,-fib,1)),"")</f>
        <v>7.96</v>
      </c>
      <c r="AH716" s="32">
        <f ca="1">IF(ROW(data!B716)&gt;fib+1,MAX(OFFSET(data!B716,0,0,-fib,1)),"")</f>
        <v>11.41</v>
      </c>
      <c r="AI716" s="32">
        <f t="shared" ca="1" si="237"/>
        <v>3.45</v>
      </c>
      <c r="AJ716" s="31">
        <f t="shared" ca="1" si="238"/>
        <v>8.7742000000000004</v>
      </c>
      <c r="AK716" s="31">
        <f t="shared" ca="1" si="239"/>
        <v>9.2779000000000007</v>
      </c>
      <c r="AL716" s="31">
        <f t="shared" ca="1" si="240"/>
        <v>9.6850000000000005</v>
      </c>
      <c r="AM716" s="31">
        <f t="shared" ca="1" si="241"/>
        <v>10.0921</v>
      </c>
      <c r="AO716" s="32">
        <f t="shared" ca="1" si="248"/>
        <v>0.46126184275676185</v>
      </c>
      <c r="AP716" s="32">
        <f t="shared" ca="1" si="249"/>
        <v>0</v>
      </c>
      <c r="AQ716" s="32">
        <f t="shared" ca="1" si="250"/>
        <v>0.70769138755087635</v>
      </c>
      <c r="AR716" s="32">
        <f t="shared" ca="1" si="251"/>
        <v>0</v>
      </c>
    </row>
    <row r="717" spans="1:44">
      <c r="A717" s="10">
        <v>37944</v>
      </c>
      <c r="B717" s="11">
        <f ca="1">IF(ROW(data!B717)&gt;singleSMA,AVERAGE(OFFSET(data!B717,0,0,-singleSMA,1)),"")</f>
        <v>9.7276999999999987</v>
      </c>
      <c r="C717" s="11" t="str">
        <f ca="1">IF(ROW(data!B715)&gt;singleSMA+2,IF(SIGN(data!B716-indicators!B716)&lt;&gt;SIGN(data!B715-indicators!B715),IF(SIGN(data!B716-indicators!B716)&gt;0,"BUY","SELL"),""),"")</f>
        <v/>
      </c>
      <c r="D717" s="11">
        <f ca="1">IF(ROW(data!B717)&gt;fastSMA,AVERAGE(OFFSET(data!B717,0,0,-fastSMA,1)),"")</f>
        <v>9.9049999999999994</v>
      </c>
      <c r="E717" s="11">
        <f ca="1">IF(ROW(data!B717)&gt;slowSMA,AVERAGE(OFFSET(data!B717,0,0,-slowSMA,1)),"")</f>
        <v>9.7276999999999987</v>
      </c>
      <c r="F717" s="11" t="str">
        <f ca="1">IF(ROW(data!B717)&gt;MAX(fastSMA,slowSMA)+2,IF(SIGN(D716-E716)&lt;&gt;SIGN(D715-E715),IF(SIGN(D716-E716)&gt;0,"BUY","SELL"),""),"")</f>
        <v/>
      </c>
      <c r="G717" s="11"/>
      <c r="H717" s="11">
        <f>(data!B717/data!B716)-1</f>
        <v>6.0544904137236344E-3</v>
      </c>
      <c r="I717" s="11">
        <f t="shared" si="231"/>
        <v>6.0544904137236344E-3</v>
      </c>
      <c r="J717" s="11">
        <f t="shared" si="232"/>
        <v>0</v>
      </c>
      <c r="K717" s="11">
        <f ca="1">IF(ROW(data!B717)&gt;rsi+1,100-100/(1+AVERAGE(OFFSET(I717,0,0,-rsi,1))/AVERAGE(OFFSET(J717,0,0,-rsi,1))),"")</f>
        <v>55.339789973532305</v>
      </c>
      <c r="L717" s="11"/>
      <c r="M717" s="11">
        <f t="shared" si="233"/>
        <v>1.0060544904137236</v>
      </c>
      <c r="N717" s="11">
        <f t="shared" ca="1" si="234"/>
        <v>1.0183861082737491</v>
      </c>
      <c r="S717" s="13" t="str">
        <f ca="1">pricein</f>
        <v/>
      </c>
      <c r="T717" s="13" t="str">
        <f ca="1">priceout</f>
        <v/>
      </c>
      <c r="U717" s="16" t="str">
        <f t="shared" ca="1" si="235"/>
        <v/>
      </c>
      <c r="V717" s="16" t="str">
        <f t="shared" ca="1" si="242"/>
        <v/>
      </c>
      <c r="W717" s="16" t="str">
        <f t="shared" ca="1" si="243"/>
        <v/>
      </c>
      <c r="X717" s="16">
        <f t="shared" ca="1" si="244"/>
        <v>1.4612618427567619</v>
      </c>
      <c r="Y717" s="16"/>
      <c r="Z717" s="13" t="str">
        <f ca="1">priceincross</f>
        <v/>
      </c>
      <c r="AA717" s="13" t="str">
        <f ca="1">priceoutcross</f>
        <v/>
      </c>
      <c r="AB717" s="13" t="str">
        <f t="shared" ca="1" si="236"/>
        <v/>
      </c>
      <c r="AC717" s="13" t="str">
        <f t="shared" ca="1" si="245"/>
        <v/>
      </c>
      <c r="AD717" s="13" t="str">
        <f t="shared" ca="1" si="246"/>
        <v/>
      </c>
      <c r="AE717" s="13">
        <f t="shared" ca="1" si="247"/>
        <v>1.7076913875508763</v>
      </c>
      <c r="AG717" s="32">
        <f ca="1">IF(ROW(data!B717)&gt;fib+1,MIN(OFFSET(data!B717,0,0,-fib,1)),"")</f>
        <v>7.97</v>
      </c>
      <c r="AH717" s="32">
        <f ca="1">IF(ROW(data!B717)&gt;fib+1,MAX(OFFSET(data!B717,0,0,-fib,1)),"")</f>
        <v>11.41</v>
      </c>
      <c r="AI717" s="32">
        <f t="shared" ca="1" si="237"/>
        <v>3.4400000000000004</v>
      </c>
      <c r="AJ717" s="31">
        <f t="shared" ca="1" si="238"/>
        <v>8.781839999999999</v>
      </c>
      <c r="AK717" s="31">
        <f t="shared" ca="1" si="239"/>
        <v>9.2840799999999994</v>
      </c>
      <c r="AL717" s="31">
        <f t="shared" ca="1" si="240"/>
        <v>9.69</v>
      </c>
      <c r="AM717" s="31">
        <f t="shared" ca="1" si="241"/>
        <v>10.09592</v>
      </c>
      <c r="AO717" s="32">
        <f t="shared" ca="1" si="248"/>
        <v>0.46126184275676185</v>
      </c>
      <c r="AP717" s="32">
        <f t="shared" ca="1" si="249"/>
        <v>0</v>
      </c>
      <c r="AQ717" s="32">
        <f t="shared" ca="1" si="250"/>
        <v>0.70769138755087635</v>
      </c>
      <c r="AR717" s="32">
        <f t="shared" ca="1" si="251"/>
        <v>0</v>
      </c>
    </row>
    <row r="718" spans="1:44">
      <c r="A718" s="10">
        <v>37945</v>
      </c>
      <c r="B718" s="11">
        <f ca="1">IF(ROW(data!B718)&gt;singleSMA,AVERAGE(OFFSET(data!B718,0,0,-singleSMA,1)),"")</f>
        <v>9.7455999999999978</v>
      </c>
      <c r="C718" s="11" t="str">
        <f ca="1">IF(ROW(data!B716)&gt;singleSMA+2,IF(SIGN(data!B717-indicators!B717)&lt;&gt;SIGN(data!B716-indicators!B716),IF(SIGN(data!B717-indicators!B717)&gt;0,"BUY","SELL"),""),"")</f>
        <v/>
      </c>
      <c r="D718" s="11">
        <f ca="1">IF(ROW(data!B718)&gt;fastSMA,AVERAGE(OFFSET(data!B718,0,0,-fastSMA,1)),"")</f>
        <v>9.907</v>
      </c>
      <c r="E718" s="11">
        <f ca="1">IF(ROW(data!B718)&gt;slowSMA,AVERAGE(OFFSET(data!B718,0,0,-slowSMA,1)),"")</f>
        <v>9.7455999999999978</v>
      </c>
      <c r="F718" s="11" t="str">
        <f ca="1">IF(ROW(data!B718)&gt;MAX(fastSMA,slowSMA)+2,IF(SIGN(D717-E717)&lt;&gt;SIGN(D716-E716),IF(SIGN(D717-E717)&gt;0,"BUY","SELL"),""),"")</f>
        <v/>
      </c>
      <c r="G718" s="11"/>
      <c r="H718" s="11">
        <f>(data!B718/data!B717)-1</f>
        <v>-2.1063189568706231E-2</v>
      </c>
      <c r="I718" s="11">
        <f t="shared" si="231"/>
        <v>0</v>
      </c>
      <c r="J718" s="11">
        <f t="shared" si="232"/>
        <v>2.1063189568706231E-2</v>
      </c>
      <c r="K718" s="11">
        <f ca="1">IF(ROW(data!B718)&gt;rsi+1,100-100/(1+AVERAGE(OFFSET(I718,0,0,-rsi,1))/AVERAGE(OFFSET(J718,0,0,-rsi,1))),"")</f>
        <v>51.466234791267823</v>
      </c>
      <c r="L718" s="11"/>
      <c r="M718" s="11">
        <f t="shared" si="233"/>
        <v>0.97893681043129377</v>
      </c>
      <c r="N718" s="11">
        <f t="shared" ca="1" si="234"/>
        <v>1.0041152263374482</v>
      </c>
      <c r="S718" s="13" t="str">
        <f ca="1">pricein</f>
        <v/>
      </c>
      <c r="T718" s="13" t="str">
        <f ca="1">priceout</f>
        <v/>
      </c>
      <c r="U718" s="16" t="str">
        <f t="shared" ca="1" si="235"/>
        <v/>
      </c>
      <c r="V718" s="16" t="str">
        <f t="shared" ca="1" si="242"/>
        <v/>
      </c>
      <c r="W718" s="16" t="str">
        <f t="shared" ca="1" si="243"/>
        <v/>
      </c>
      <c r="X718" s="16">
        <f t="shared" ca="1" si="244"/>
        <v>1.4612618427567619</v>
      </c>
      <c r="Y718" s="16"/>
      <c r="Z718" s="13" t="str">
        <f ca="1">priceincross</f>
        <v/>
      </c>
      <c r="AA718" s="13" t="str">
        <f ca="1">priceoutcross</f>
        <v/>
      </c>
      <c r="AB718" s="13" t="str">
        <f t="shared" ca="1" si="236"/>
        <v/>
      </c>
      <c r="AC718" s="13" t="str">
        <f t="shared" ca="1" si="245"/>
        <v/>
      </c>
      <c r="AD718" s="13" t="str">
        <f t="shared" ca="1" si="246"/>
        <v/>
      </c>
      <c r="AE718" s="13">
        <f t="shared" ca="1" si="247"/>
        <v>1.7076913875508763</v>
      </c>
      <c r="AG718" s="32">
        <f ca="1">IF(ROW(data!B718)&gt;fib+1,MIN(OFFSET(data!B718,0,0,-fib,1)),"")</f>
        <v>8.5399999999999991</v>
      </c>
      <c r="AH718" s="32">
        <f ca="1">IF(ROW(data!B718)&gt;fib+1,MAX(OFFSET(data!B718,0,0,-fib,1)),"")</f>
        <v>11.41</v>
      </c>
      <c r="AI718" s="32">
        <f t="shared" ca="1" si="237"/>
        <v>2.870000000000001</v>
      </c>
      <c r="AJ718" s="31">
        <f t="shared" ca="1" si="238"/>
        <v>9.2173199999999991</v>
      </c>
      <c r="AK718" s="31">
        <f t="shared" ca="1" si="239"/>
        <v>9.6363399999999988</v>
      </c>
      <c r="AL718" s="31">
        <f t="shared" ca="1" si="240"/>
        <v>9.9749999999999996</v>
      </c>
      <c r="AM718" s="31">
        <f t="shared" ca="1" si="241"/>
        <v>10.31366</v>
      </c>
      <c r="AO718" s="32">
        <f t="shared" ca="1" si="248"/>
        <v>0.46126184275676185</v>
      </c>
      <c r="AP718" s="32">
        <f t="shared" ca="1" si="249"/>
        <v>0</v>
      </c>
      <c r="AQ718" s="32">
        <f t="shared" ca="1" si="250"/>
        <v>0.70769138755087635</v>
      </c>
      <c r="AR718" s="32">
        <f t="shared" ca="1" si="251"/>
        <v>0</v>
      </c>
    </row>
    <row r="719" spans="1:44">
      <c r="A719" s="10">
        <v>37946</v>
      </c>
      <c r="B719" s="11">
        <f ca="1">IF(ROW(data!B719)&gt;singleSMA,AVERAGE(OFFSET(data!B719,0,0,-singleSMA,1)),"")</f>
        <v>9.7594999999999974</v>
      </c>
      <c r="C719" s="11" t="str">
        <f ca="1">IF(ROW(data!B717)&gt;singleSMA+2,IF(SIGN(data!B718-indicators!B718)&lt;&gt;SIGN(data!B717-indicators!B717),IF(SIGN(data!B718-indicators!B718)&gt;0,"BUY","SELL"),""),"")</f>
        <v/>
      </c>
      <c r="D719" s="11">
        <f ca="1">IF(ROW(data!B719)&gt;fastSMA,AVERAGE(OFFSET(data!B719,0,0,-fastSMA,1)),"")</f>
        <v>9.9214999999999982</v>
      </c>
      <c r="E719" s="11">
        <f ca="1">IF(ROW(data!B719)&gt;slowSMA,AVERAGE(OFFSET(data!B719,0,0,-slowSMA,1)),"")</f>
        <v>9.7594999999999974</v>
      </c>
      <c r="F719" s="11" t="str">
        <f ca="1">IF(ROW(data!B719)&gt;MAX(fastSMA,slowSMA)+2,IF(SIGN(D718-E718)&lt;&gt;SIGN(D717-E717),IF(SIGN(D718-E718)&gt;0,"BUY","SELL"),""),"")</f>
        <v/>
      </c>
      <c r="G719" s="11"/>
      <c r="H719" s="11">
        <f>(data!B719/data!B718)-1</f>
        <v>1.741803278688514E-2</v>
      </c>
      <c r="I719" s="11">
        <f t="shared" si="231"/>
        <v>1.741803278688514E-2</v>
      </c>
      <c r="J719" s="11">
        <f t="shared" si="232"/>
        <v>0</v>
      </c>
      <c r="K719" s="11">
        <f ca="1">IF(ROW(data!B719)&gt;rsi+1,100-100/(1+AVERAGE(OFFSET(I719,0,0,-rsi,1))/AVERAGE(OFFSET(J719,0,0,-rsi,1))),"")</f>
        <v>57.568230969892412</v>
      </c>
      <c r="L719" s="11"/>
      <c r="M719" s="11">
        <f t="shared" si="233"/>
        <v>1.0174180327868851</v>
      </c>
      <c r="N719" s="11">
        <f t="shared" ca="1" si="234"/>
        <v>1.0300829875518667</v>
      </c>
      <c r="S719" s="13" t="str">
        <f ca="1">pricein</f>
        <v/>
      </c>
      <c r="T719" s="13" t="str">
        <f ca="1">priceout</f>
        <v/>
      </c>
      <c r="U719" s="16" t="str">
        <f t="shared" ca="1" si="235"/>
        <v/>
      </c>
      <c r="V719" s="16" t="str">
        <f t="shared" ca="1" si="242"/>
        <v/>
      </c>
      <c r="W719" s="16" t="str">
        <f t="shared" ca="1" si="243"/>
        <v/>
      </c>
      <c r="X719" s="16">
        <f t="shared" ca="1" si="244"/>
        <v>1.4612618427567619</v>
      </c>
      <c r="Y719" s="16"/>
      <c r="Z719" s="13" t="str">
        <f ca="1">priceincross</f>
        <v/>
      </c>
      <c r="AA719" s="13" t="str">
        <f ca="1">priceoutcross</f>
        <v/>
      </c>
      <c r="AB719" s="13" t="str">
        <f t="shared" ca="1" si="236"/>
        <v/>
      </c>
      <c r="AC719" s="13" t="str">
        <f t="shared" ca="1" si="245"/>
        <v/>
      </c>
      <c r="AD719" s="13" t="str">
        <f t="shared" ca="1" si="246"/>
        <v/>
      </c>
      <c r="AE719" s="13">
        <f t="shared" ca="1" si="247"/>
        <v>1.7076913875508763</v>
      </c>
      <c r="AG719" s="32">
        <f ca="1">IF(ROW(data!B719)&gt;fib+1,MIN(OFFSET(data!B719,0,0,-fib,1)),"")</f>
        <v>8.6199999999999992</v>
      </c>
      <c r="AH719" s="32">
        <f ca="1">IF(ROW(data!B719)&gt;fib+1,MAX(OFFSET(data!B719,0,0,-fib,1)),"")</f>
        <v>11.41</v>
      </c>
      <c r="AI719" s="32">
        <f t="shared" ca="1" si="237"/>
        <v>2.7900000000000009</v>
      </c>
      <c r="AJ719" s="31">
        <f t="shared" ca="1" si="238"/>
        <v>9.2784399999999998</v>
      </c>
      <c r="AK719" s="31">
        <f t="shared" ca="1" si="239"/>
        <v>9.6857799999999994</v>
      </c>
      <c r="AL719" s="31">
        <f t="shared" ca="1" si="240"/>
        <v>10.015000000000001</v>
      </c>
      <c r="AM719" s="31">
        <f t="shared" ca="1" si="241"/>
        <v>10.34422</v>
      </c>
      <c r="AO719" s="32">
        <f t="shared" ca="1" si="248"/>
        <v>0.46126184275676185</v>
      </c>
      <c r="AP719" s="32">
        <f t="shared" ca="1" si="249"/>
        <v>0</v>
      </c>
      <c r="AQ719" s="32">
        <f t="shared" ca="1" si="250"/>
        <v>0.70769138755087635</v>
      </c>
      <c r="AR719" s="32">
        <f t="shared" ca="1" si="251"/>
        <v>0</v>
      </c>
    </row>
    <row r="720" spans="1:44">
      <c r="A720" s="10">
        <v>37949</v>
      </c>
      <c r="B720" s="11">
        <f ca="1">IF(ROW(data!B720)&gt;singleSMA,AVERAGE(OFFSET(data!B720,0,0,-singleSMA,1)),"")</f>
        <v>9.7734999999999985</v>
      </c>
      <c r="C720" s="11" t="str">
        <f ca="1">IF(ROW(data!B718)&gt;singleSMA+2,IF(SIGN(data!B719-indicators!B719)&lt;&gt;SIGN(data!B718-indicators!B718),IF(SIGN(data!B719-indicators!B719)&gt;0,"BUY","SELL"),""),"")</f>
        <v/>
      </c>
      <c r="D720" s="11">
        <f ca="1">IF(ROW(data!B720)&gt;fastSMA,AVERAGE(OFFSET(data!B720,0,0,-fastSMA,1)),"")</f>
        <v>9.9435000000000002</v>
      </c>
      <c r="E720" s="11">
        <f ca="1">IF(ROW(data!B720)&gt;slowSMA,AVERAGE(OFFSET(data!B720,0,0,-slowSMA,1)),"")</f>
        <v>9.7734999999999985</v>
      </c>
      <c r="F720" s="11" t="str">
        <f ca="1">IF(ROW(data!B720)&gt;MAX(fastSMA,slowSMA)+2,IF(SIGN(D719-E719)&lt;&gt;SIGN(D718-E718),IF(SIGN(D719-E719)&gt;0,"BUY","SELL"),""),"")</f>
        <v/>
      </c>
      <c r="G720" s="11"/>
      <c r="H720" s="11">
        <f>(data!B720/data!B719)-1</f>
        <v>9.0634441087613649E-3</v>
      </c>
      <c r="I720" s="11">
        <f t="shared" si="231"/>
        <v>9.0634441087613649E-3</v>
      </c>
      <c r="J720" s="11">
        <f t="shared" si="232"/>
        <v>0</v>
      </c>
      <c r="K720" s="11">
        <f ca="1">IF(ROW(data!B720)&gt;rsi+1,100-100/(1+AVERAGE(OFFSET(I720,0,0,-rsi,1))/AVERAGE(OFFSET(J720,0,0,-rsi,1))),"")</f>
        <v>61.092420004473098</v>
      </c>
      <c r="L720" s="11"/>
      <c r="M720" s="11">
        <f t="shared" si="233"/>
        <v>1.0090634441087614</v>
      </c>
      <c r="N720" s="11">
        <f t="shared" ca="1" si="234"/>
        <v>1.0459290187891437</v>
      </c>
      <c r="S720" s="13" t="str">
        <f ca="1">pricein</f>
        <v/>
      </c>
      <c r="T720" s="13" t="str">
        <f ca="1">priceout</f>
        <v/>
      </c>
      <c r="U720" s="16" t="str">
        <f t="shared" ca="1" si="235"/>
        <v/>
      </c>
      <c r="V720" s="16" t="str">
        <f t="shared" ca="1" si="242"/>
        <v/>
      </c>
      <c r="W720" s="16" t="str">
        <f t="shared" ca="1" si="243"/>
        <v/>
      </c>
      <c r="X720" s="16">
        <f t="shared" ca="1" si="244"/>
        <v>1.4612618427567619</v>
      </c>
      <c r="Y720" s="16"/>
      <c r="Z720" s="13" t="str">
        <f ca="1">priceincross</f>
        <v/>
      </c>
      <c r="AA720" s="13" t="str">
        <f ca="1">priceoutcross</f>
        <v/>
      </c>
      <c r="AB720" s="13" t="str">
        <f t="shared" ca="1" si="236"/>
        <v/>
      </c>
      <c r="AC720" s="13" t="str">
        <f t="shared" ca="1" si="245"/>
        <v/>
      </c>
      <c r="AD720" s="13" t="str">
        <f t="shared" ca="1" si="246"/>
        <v/>
      </c>
      <c r="AE720" s="13">
        <f t="shared" ca="1" si="247"/>
        <v>1.7076913875508763</v>
      </c>
      <c r="AG720" s="32">
        <f ca="1">IF(ROW(data!B720)&gt;fib+1,MIN(OFFSET(data!B720,0,0,-fib,1)),"")</f>
        <v>8.67</v>
      </c>
      <c r="AH720" s="32">
        <f ca="1">IF(ROW(data!B720)&gt;fib+1,MAX(OFFSET(data!B720,0,0,-fib,1)),"")</f>
        <v>11.41</v>
      </c>
      <c r="AI720" s="32">
        <f t="shared" ca="1" si="237"/>
        <v>2.74</v>
      </c>
      <c r="AJ720" s="31">
        <f t="shared" ca="1" si="238"/>
        <v>9.3166399999999996</v>
      </c>
      <c r="AK720" s="31">
        <f t="shared" ca="1" si="239"/>
        <v>9.7166800000000002</v>
      </c>
      <c r="AL720" s="31">
        <f t="shared" ca="1" si="240"/>
        <v>10.039999999999999</v>
      </c>
      <c r="AM720" s="31">
        <f t="shared" ca="1" si="241"/>
        <v>10.36332</v>
      </c>
      <c r="AO720" s="32">
        <f t="shared" ca="1" si="248"/>
        <v>0.46126184275676185</v>
      </c>
      <c r="AP720" s="32">
        <f t="shared" ca="1" si="249"/>
        <v>0</v>
      </c>
      <c r="AQ720" s="32">
        <f t="shared" ca="1" si="250"/>
        <v>0.70769138755087635</v>
      </c>
      <c r="AR720" s="32">
        <f t="shared" ca="1" si="251"/>
        <v>0</v>
      </c>
    </row>
    <row r="721" spans="1:44">
      <c r="A721" s="10">
        <v>37950</v>
      </c>
      <c r="B721" s="11">
        <f ca="1">IF(ROW(data!B721)&gt;singleSMA,AVERAGE(OFFSET(data!B721,0,0,-singleSMA,1)),"")</f>
        <v>9.7880999999999965</v>
      </c>
      <c r="C721" s="11" t="str">
        <f ca="1">IF(ROW(data!B719)&gt;singleSMA+2,IF(SIGN(data!B720-indicators!B720)&lt;&gt;SIGN(data!B719-indicators!B719),IF(SIGN(data!B720-indicators!B720)&gt;0,"BUY","SELL"),""),"")</f>
        <v/>
      </c>
      <c r="D721" s="11">
        <f ca="1">IF(ROW(data!B721)&gt;fastSMA,AVERAGE(OFFSET(data!B721,0,0,-fastSMA,1)),"")</f>
        <v>9.9704999999999995</v>
      </c>
      <c r="E721" s="11">
        <f ca="1">IF(ROW(data!B721)&gt;slowSMA,AVERAGE(OFFSET(data!B721,0,0,-slowSMA,1)),"")</f>
        <v>9.7880999999999965</v>
      </c>
      <c r="F721" s="11" t="str">
        <f ca="1">IF(ROW(data!B721)&gt;MAX(fastSMA,slowSMA)+2,IF(SIGN(D720-E720)&lt;&gt;SIGN(D719-E719),IF(SIGN(D720-E720)&gt;0,"BUY","SELL"),""),"")</f>
        <v/>
      </c>
      <c r="G721" s="11"/>
      <c r="H721" s="11">
        <f>(data!B721/data!B720)-1</f>
        <v>1.0978043912175828E-2</v>
      </c>
      <c r="I721" s="11">
        <f t="shared" si="231"/>
        <v>1.0978043912175828E-2</v>
      </c>
      <c r="J721" s="11">
        <f t="shared" si="232"/>
        <v>0</v>
      </c>
      <c r="K721" s="11">
        <f ca="1">IF(ROW(data!B721)&gt;rsi+1,100-100/(1+AVERAGE(OFFSET(I721,0,0,-rsi,1))/AVERAGE(OFFSET(J721,0,0,-rsi,1))),"")</f>
        <v>62.843494520829985</v>
      </c>
      <c r="L721" s="11"/>
      <c r="M721" s="11">
        <f t="shared" si="233"/>
        <v>1.0109780439121758</v>
      </c>
      <c r="N721" s="11">
        <f t="shared" ca="1" si="234"/>
        <v>1.0563086548488008</v>
      </c>
      <c r="S721" s="13" t="str">
        <f ca="1">pricein</f>
        <v/>
      </c>
      <c r="T721" s="13" t="str">
        <f ca="1">priceout</f>
        <v/>
      </c>
      <c r="U721" s="16" t="str">
        <f t="shared" ca="1" si="235"/>
        <v/>
      </c>
      <c r="V721" s="16" t="str">
        <f t="shared" ca="1" si="242"/>
        <v/>
      </c>
      <c r="W721" s="16" t="str">
        <f t="shared" ca="1" si="243"/>
        <v/>
      </c>
      <c r="X721" s="16">
        <f t="shared" ca="1" si="244"/>
        <v>1.4612618427567619</v>
      </c>
      <c r="Y721" s="16"/>
      <c r="Z721" s="13" t="str">
        <f ca="1">priceincross</f>
        <v/>
      </c>
      <c r="AA721" s="13" t="str">
        <f ca="1">priceoutcross</f>
        <v/>
      </c>
      <c r="AB721" s="13" t="str">
        <f t="shared" ca="1" si="236"/>
        <v/>
      </c>
      <c r="AC721" s="13" t="str">
        <f t="shared" ca="1" si="245"/>
        <v/>
      </c>
      <c r="AD721" s="13" t="str">
        <f t="shared" ca="1" si="246"/>
        <v/>
      </c>
      <c r="AE721" s="13">
        <f t="shared" ca="1" si="247"/>
        <v>1.7076913875508763</v>
      </c>
      <c r="AG721" s="32">
        <f ca="1">IF(ROW(data!B721)&gt;fib+1,MIN(OFFSET(data!B721,0,0,-fib,1)),"")</f>
        <v>8.7100000000000009</v>
      </c>
      <c r="AH721" s="32">
        <f ca="1">IF(ROW(data!B721)&gt;fib+1,MAX(OFFSET(data!B721,0,0,-fib,1)),"")</f>
        <v>11.41</v>
      </c>
      <c r="AI721" s="32">
        <f t="shared" ca="1" si="237"/>
        <v>2.6999999999999993</v>
      </c>
      <c r="AJ721" s="31">
        <f t="shared" ca="1" si="238"/>
        <v>9.3472000000000008</v>
      </c>
      <c r="AK721" s="31">
        <f t="shared" ca="1" si="239"/>
        <v>9.7414000000000005</v>
      </c>
      <c r="AL721" s="31">
        <f t="shared" ca="1" si="240"/>
        <v>10.06</v>
      </c>
      <c r="AM721" s="31">
        <f t="shared" ca="1" si="241"/>
        <v>10.3786</v>
      </c>
      <c r="AO721" s="32">
        <f t="shared" ca="1" si="248"/>
        <v>0.46126184275676185</v>
      </c>
      <c r="AP721" s="32">
        <f t="shared" ca="1" si="249"/>
        <v>0</v>
      </c>
      <c r="AQ721" s="32">
        <f t="shared" ca="1" si="250"/>
        <v>0.70769138755087635</v>
      </c>
      <c r="AR721" s="32">
        <f t="shared" ca="1" si="251"/>
        <v>0</v>
      </c>
    </row>
    <row r="722" spans="1:44">
      <c r="A722" s="10">
        <v>37951</v>
      </c>
      <c r="B722" s="11">
        <f ca="1">IF(ROW(data!B722)&gt;singleSMA,AVERAGE(OFFSET(data!B722,0,0,-singleSMA,1)),"")</f>
        <v>9.8017999999999965</v>
      </c>
      <c r="C722" s="11" t="str">
        <f ca="1">IF(ROW(data!B720)&gt;singleSMA+2,IF(SIGN(data!B721-indicators!B721)&lt;&gt;SIGN(data!B720-indicators!B720),IF(SIGN(data!B721-indicators!B721)&gt;0,"BUY","SELL"),""),"")</f>
        <v/>
      </c>
      <c r="D722" s="11">
        <f ca="1">IF(ROW(data!B722)&gt;fastSMA,AVERAGE(OFFSET(data!B722,0,0,-fastSMA,1)),"")</f>
        <v>10.0075</v>
      </c>
      <c r="E722" s="11">
        <f ca="1">IF(ROW(data!B722)&gt;slowSMA,AVERAGE(OFFSET(data!B722,0,0,-slowSMA,1)),"")</f>
        <v>9.8017999999999965</v>
      </c>
      <c r="F722" s="11" t="str">
        <f ca="1">IF(ROW(data!B722)&gt;MAX(fastSMA,slowSMA)+2,IF(SIGN(D721-E721)&lt;&gt;SIGN(D720-E720),IF(SIGN(D721-E721)&gt;0,"BUY","SELL"),""),"")</f>
        <v/>
      </c>
      <c r="G722" s="11"/>
      <c r="H722" s="11">
        <f>(data!B722/data!B721)-1</f>
        <v>1.9743336623889274E-2</v>
      </c>
      <c r="I722" s="11">
        <f t="shared" si="231"/>
        <v>1.9743336623889274E-2</v>
      </c>
      <c r="J722" s="11">
        <f t="shared" si="232"/>
        <v>0</v>
      </c>
      <c r="K722" s="11">
        <f ca="1">IF(ROW(data!B722)&gt;rsi+1,100-100/(1+AVERAGE(OFFSET(I722,0,0,-rsi,1))/AVERAGE(OFFSET(J722,0,0,-rsi,1))),"")</f>
        <v>65.89410912710477</v>
      </c>
      <c r="L722" s="11"/>
      <c r="M722" s="11">
        <f t="shared" si="233"/>
        <v>1.0197433366238893</v>
      </c>
      <c r="N722" s="11">
        <f t="shared" ca="1" si="234"/>
        <v>1.0771637122002082</v>
      </c>
      <c r="S722" s="13" t="str">
        <f ca="1">pricein</f>
        <v/>
      </c>
      <c r="T722" s="13" t="str">
        <f ca="1">priceout</f>
        <v/>
      </c>
      <c r="U722" s="16" t="str">
        <f t="shared" ca="1" si="235"/>
        <v/>
      </c>
      <c r="V722" s="16" t="str">
        <f t="shared" ca="1" si="242"/>
        <v/>
      </c>
      <c r="W722" s="16" t="str">
        <f t="shared" ca="1" si="243"/>
        <v/>
      </c>
      <c r="X722" s="16">
        <f t="shared" ca="1" si="244"/>
        <v>1.4612618427567619</v>
      </c>
      <c r="Y722" s="16"/>
      <c r="Z722" s="13" t="str">
        <f ca="1">priceincross</f>
        <v/>
      </c>
      <c r="AA722" s="13" t="str">
        <f ca="1">priceoutcross</f>
        <v/>
      </c>
      <c r="AB722" s="13" t="str">
        <f t="shared" ca="1" si="236"/>
        <v/>
      </c>
      <c r="AC722" s="13" t="str">
        <f t="shared" ca="1" si="245"/>
        <v/>
      </c>
      <c r="AD722" s="13" t="str">
        <f t="shared" ca="1" si="246"/>
        <v/>
      </c>
      <c r="AE722" s="13">
        <f t="shared" ca="1" si="247"/>
        <v>1.7076913875508763</v>
      </c>
      <c r="AG722" s="32">
        <f ca="1">IF(ROW(data!B722)&gt;fib+1,MIN(OFFSET(data!B722,0,0,-fib,1)),"")</f>
        <v>8.7100000000000009</v>
      </c>
      <c r="AH722" s="32">
        <f ca="1">IF(ROW(data!B722)&gt;fib+1,MAX(OFFSET(data!B722,0,0,-fib,1)),"")</f>
        <v>11.41</v>
      </c>
      <c r="AI722" s="32">
        <f t="shared" ca="1" si="237"/>
        <v>2.6999999999999993</v>
      </c>
      <c r="AJ722" s="31">
        <f t="shared" ca="1" si="238"/>
        <v>9.3472000000000008</v>
      </c>
      <c r="AK722" s="31">
        <f t="shared" ca="1" si="239"/>
        <v>9.7414000000000005</v>
      </c>
      <c r="AL722" s="31">
        <f t="shared" ca="1" si="240"/>
        <v>10.06</v>
      </c>
      <c r="AM722" s="31">
        <f t="shared" ca="1" si="241"/>
        <v>10.3786</v>
      </c>
      <c r="AO722" s="32">
        <f t="shared" ca="1" si="248"/>
        <v>0.46126184275676185</v>
      </c>
      <c r="AP722" s="32">
        <f t="shared" ca="1" si="249"/>
        <v>0</v>
      </c>
      <c r="AQ722" s="32">
        <f t="shared" ca="1" si="250"/>
        <v>0.70769138755087635</v>
      </c>
      <c r="AR722" s="32">
        <f t="shared" ca="1" si="251"/>
        <v>0</v>
      </c>
    </row>
    <row r="723" spans="1:44">
      <c r="A723" s="10">
        <v>37952</v>
      </c>
      <c r="B723" s="11">
        <f ca="1">IF(ROW(data!B723)&gt;singleSMA,AVERAGE(OFFSET(data!B723,0,0,-singleSMA,1)),"")</f>
        <v>9.8171999999999962</v>
      </c>
      <c r="C723" s="11" t="str">
        <f ca="1">IF(ROW(data!B721)&gt;singleSMA+2,IF(SIGN(data!B722-indicators!B722)&lt;&gt;SIGN(data!B721-indicators!B721),IF(SIGN(data!B722-indicators!B722)&gt;0,"BUY","SELL"),""),"")</f>
        <v/>
      </c>
      <c r="D723" s="11">
        <f ca="1">IF(ROW(data!B723)&gt;fastSMA,AVERAGE(OFFSET(data!B723,0,0,-fastSMA,1)),"")</f>
        <v>10.0435</v>
      </c>
      <c r="E723" s="11">
        <f ca="1">IF(ROW(data!B723)&gt;slowSMA,AVERAGE(OFFSET(data!B723,0,0,-slowSMA,1)),"")</f>
        <v>9.8171999999999962</v>
      </c>
      <c r="F723" s="11" t="str">
        <f ca="1">IF(ROW(data!B723)&gt;MAX(fastSMA,slowSMA)+2,IF(SIGN(D722-E722)&lt;&gt;SIGN(D721-E721),IF(SIGN(D722-E722)&gt;0,"BUY","SELL"),""),"")</f>
        <v/>
      </c>
      <c r="G723" s="11"/>
      <c r="H723" s="11">
        <f>(data!B723/data!B722)-1</f>
        <v>8.7124878993223298E-3</v>
      </c>
      <c r="I723" s="11">
        <f t="shared" si="231"/>
        <v>8.7124878993223298E-3</v>
      </c>
      <c r="J723" s="11">
        <f t="shared" si="232"/>
        <v>0</v>
      </c>
      <c r="K723" s="11">
        <f ca="1">IF(ROW(data!B723)&gt;rsi+1,100-100/(1+AVERAGE(OFFSET(I723,0,0,-rsi,1))/AVERAGE(OFFSET(J723,0,0,-rsi,1))),"")</f>
        <v>65.498439754526459</v>
      </c>
      <c r="L723" s="11"/>
      <c r="M723" s="11">
        <f t="shared" si="233"/>
        <v>1.0087124878993223</v>
      </c>
      <c r="N723" s="11">
        <f t="shared" ca="1" si="234"/>
        <v>1.0742268041237113</v>
      </c>
      <c r="S723" s="13" t="str">
        <f ca="1">pricein</f>
        <v/>
      </c>
      <c r="T723" s="13" t="str">
        <f ca="1">priceout</f>
        <v/>
      </c>
      <c r="U723" s="16" t="str">
        <f t="shared" ca="1" si="235"/>
        <v/>
      </c>
      <c r="V723" s="16" t="str">
        <f t="shared" ca="1" si="242"/>
        <v/>
      </c>
      <c r="W723" s="16" t="str">
        <f t="shared" ca="1" si="243"/>
        <v/>
      </c>
      <c r="X723" s="16">
        <f t="shared" ca="1" si="244"/>
        <v>1.4612618427567619</v>
      </c>
      <c r="Y723" s="16"/>
      <c r="Z723" s="13" t="str">
        <f ca="1">priceincross</f>
        <v/>
      </c>
      <c r="AA723" s="13" t="str">
        <f ca="1">priceoutcross</f>
        <v/>
      </c>
      <c r="AB723" s="13" t="str">
        <f t="shared" ca="1" si="236"/>
        <v/>
      </c>
      <c r="AC723" s="13" t="str">
        <f t="shared" ca="1" si="245"/>
        <v/>
      </c>
      <c r="AD723" s="13" t="str">
        <f t="shared" ca="1" si="246"/>
        <v/>
      </c>
      <c r="AE723" s="13">
        <f t="shared" ca="1" si="247"/>
        <v>1.7076913875508763</v>
      </c>
      <c r="AG723" s="32">
        <f ca="1">IF(ROW(data!B723)&gt;fib+1,MIN(OFFSET(data!B723,0,0,-fib,1)),"")</f>
        <v>8.7100000000000009</v>
      </c>
      <c r="AH723" s="32">
        <f ca="1">IF(ROW(data!B723)&gt;fib+1,MAX(OFFSET(data!B723,0,0,-fib,1)),"")</f>
        <v>11.41</v>
      </c>
      <c r="AI723" s="32">
        <f t="shared" ca="1" si="237"/>
        <v>2.6999999999999993</v>
      </c>
      <c r="AJ723" s="31">
        <f t="shared" ca="1" si="238"/>
        <v>9.3472000000000008</v>
      </c>
      <c r="AK723" s="31">
        <f t="shared" ca="1" si="239"/>
        <v>9.7414000000000005</v>
      </c>
      <c r="AL723" s="31">
        <f t="shared" ca="1" si="240"/>
        <v>10.06</v>
      </c>
      <c r="AM723" s="31">
        <f t="shared" ca="1" si="241"/>
        <v>10.3786</v>
      </c>
      <c r="AO723" s="32">
        <f t="shared" ca="1" si="248"/>
        <v>0.46126184275676185</v>
      </c>
      <c r="AP723" s="32">
        <f t="shared" ca="1" si="249"/>
        <v>0</v>
      </c>
      <c r="AQ723" s="32">
        <f t="shared" ca="1" si="250"/>
        <v>0.70769138755087635</v>
      </c>
      <c r="AR723" s="32">
        <f t="shared" ca="1" si="251"/>
        <v>0</v>
      </c>
    </row>
    <row r="724" spans="1:44">
      <c r="A724" s="10">
        <v>37953</v>
      </c>
      <c r="B724" s="11">
        <f ca="1">IF(ROW(data!B724)&gt;singleSMA,AVERAGE(OFFSET(data!B724,0,0,-singleSMA,1)),"")</f>
        <v>9.8308999999999962</v>
      </c>
      <c r="C724" s="11" t="str">
        <f ca="1">IF(ROW(data!B722)&gt;singleSMA+2,IF(SIGN(data!B723-indicators!B723)&lt;&gt;SIGN(data!B722-indicators!B722),IF(SIGN(data!B723-indicators!B723)&gt;0,"BUY","SELL"),""),"")</f>
        <v/>
      </c>
      <c r="D724" s="11">
        <f ca="1">IF(ROW(data!B724)&gt;fastSMA,AVERAGE(OFFSET(data!B724,0,0,-fastSMA,1)),"")</f>
        <v>10.065</v>
      </c>
      <c r="E724" s="11">
        <f ca="1">IF(ROW(data!B724)&gt;slowSMA,AVERAGE(OFFSET(data!B724,0,0,-slowSMA,1)),"")</f>
        <v>9.8308999999999962</v>
      </c>
      <c r="F724" s="11" t="str">
        <f ca="1">IF(ROW(data!B724)&gt;MAX(fastSMA,slowSMA)+2,IF(SIGN(D723-E723)&lt;&gt;SIGN(D722-E722),IF(SIGN(D723-E723)&gt;0,"BUY","SELL"),""),"")</f>
        <v/>
      </c>
      <c r="G724" s="11"/>
      <c r="H724" s="11">
        <f>(data!B724/data!B723)-1</f>
        <v>-2.4952015355086399E-2</v>
      </c>
      <c r="I724" s="11">
        <f t="shared" si="231"/>
        <v>0</v>
      </c>
      <c r="J724" s="11">
        <f t="shared" si="232"/>
        <v>2.4952015355086399E-2</v>
      </c>
      <c r="K724" s="11">
        <f ca="1">IF(ROW(data!B724)&gt;rsi+1,100-100/(1+AVERAGE(OFFSET(I724,0,0,-rsi,1))/AVERAGE(OFFSET(J724,0,0,-rsi,1))),"")</f>
        <v>58.791240622497732</v>
      </c>
      <c r="L724" s="11"/>
      <c r="M724" s="11">
        <f t="shared" si="233"/>
        <v>0.9750479846449136</v>
      </c>
      <c r="N724" s="11">
        <f t="shared" ca="1" si="234"/>
        <v>1.0441932168550876</v>
      </c>
      <c r="S724" s="13" t="str">
        <f ca="1">pricein</f>
        <v/>
      </c>
      <c r="T724" s="13" t="str">
        <f ca="1">priceout</f>
        <v/>
      </c>
      <c r="U724" s="16" t="str">
        <f t="shared" ca="1" si="235"/>
        <v/>
      </c>
      <c r="V724" s="16" t="str">
        <f t="shared" ca="1" si="242"/>
        <v/>
      </c>
      <c r="W724" s="16" t="str">
        <f t="shared" ca="1" si="243"/>
        <v/>
      </c>
      <c r="X724" s="16">
        <f t="shared" ca="1" si="244"/>
        <v>1.4612618427567619</v>
      </c>
      <c r="Y724" s="16"/>
      <c r="Z724" s="13" t="str">
        <f ca="1">priceincross</f>
        <v/>
      </c>
      <c r="AA724" s="13" t="str">
        <f ca="1">priceoutcross</f>
        <v/>
      </c>
      <c r="AB724" s="13" t="str">
        <f t="shared" ca="1" si="236"/>
        <v/>
      </c>
      <c r="AC724" s="13" t="str">
        <f t="shared" ca="1" si="245"/>
        <v/>
      </c>
      <c r="AD724" s="13" t="str">
        <f t="shared" ca="1" si="246"/>
        <v/>
      </c>
      <c r="AE724" s="13">
        <f t="shared" ca="1" si="247"/>
        <v>1.7076913875508763</v>
      </c>
      <c r="AG724" s="32">
        <f ca="1">IF(ROW(data!B724)&gt;fib+1,MIN(OFFSET(data!B724,0,0,-fib,1)),"")</f>
        <v>8.7100000000000009</v>
      </c>
      <c r="AH724" s="32">
        <f ca="1">IF(ROW(data!B724)&gt;fib+1,MAX(OFFSET(data!B724,0,0,-fib,1)),"")</f>
        <v>11.41</v>
      </c>
      <c r="AI724" s="32">
        <f t="shared" ca="1" si="237"/>
        <v>2.6999999999999993</v>
      </c>
      <c r="AJ724" s="31">
        <f t="shared" ca="1" si="238"/>
        <v>9.3472000000000008</v>
      </c>
      <c r="AK724" s="31">
        <f t="shared" ca="1" si="239"/>
        <v>9.7414000000000005</v>
      </c>
      <c r="AL724" s="31">
        <f t="shared" ca="1" si="240"/>
        <v>10.06</v>
      </c>
      <c r="AM724" s="31">
        <f t="shared" ca="1" si="241"/>
        <v>10.3786</v>
      </c>
      <c r="AO724" s="32">
        <f t="shared" ca="1" si="248"/>
        <v>0.46126184275676185</v>
      </c>
      <c r="AP724" s="32">
        <f t="shared" ca="1" si="249"/>
        <v>0</v>
      </c>
      <c r="AQ724" s="32">
        <f t="shared" ca="1" si="250"/>
        <v>0.70769138755087635</v>
      </c>
      <c r="AR724" s="32">
        <f t="shared" ca="1" si="251"/>
        <v>0</v>
      </c>
    </row>
    <row r="725" spans="1:44">
      <c r="A725" s="10">
        <v>37956</v>
      </c>
      <c r="B725" s="11">
        <f ca="1">IF(ROW(data!B725)&gt;singleSMA,AVERAGE(OFFSET(data!B725,0,0,-singleSMA,1)),"")</f>
        <v>9.8440999999999974</v>
      </c>
      <c r="C725" s="11" t="str">
        <f ca="1">IF(ROW(data!B723)&gt;singleSMA+2,IF(SIGN(data!B724-indicators!B724)&lt;&gt;SIGN(data!B723-indicators!B723),IF(SIGN(data!B724-indicators!B724)&gt;0,"BUY","SELL"),""),"")</f>
        <v/>
      </c>
      <c r="D725" s="11">
        <f ca="1">IF(ROW(data!B725)&gt;fastSMA,AVERAGE(OFFSET(data!B725,0,0,-fastSMA,1)),"")</f>
        <v>10.0695</v>
      </c>
      <c r="E725" s="11">
        <f ca="1">IF(ROW(data!B725)&gt;slowSMA,AVERAGE(OFFSET(data!B725,0,0,-slowSMA,1)),"")</f>
        <v>9.8440999999999974</v>
      </c>
      <c r="F725" s="11" t="str">
        <f ca="1">IF(ROW(data!B725)&gt;MAX(fastSMA,slowSMA)+2,IF(SIGN(D724-E724)&lt;&gt;SIGN(D723-E723),IF(SIGN(D724-E724)&gt;0,"BUY","SELL"),""),"")</f>
        <v/>
      </c>
      <c r="G725" s="11"/>
      <c r="H725" s="11">
        <f>(data!B725/data!B724)-1</f>
        <v>-2.9527559055116948E-3</v>
      </c>
      <c r="I725" s="11">
        <f t="shared" si="231"/>
        <v>0</v>
      </c>
      <c r="J725" s="11">
        <f t="shared" si="232"/>
        <v>2.9527559055116948E-3</v>
      </c>
      <c r="K725" s="11">
        <f ca="1">IF(ROW(data!B725)&gt;rsi+1,100-100/(1+AVERAGE(OFFSET(I725,0,0,-rsi,1))/AVERAGE(OFFSET(J725,0,0,-rsi,1))),"")</f>
        <v>52.346840035664279</v>
      </c>
      <c r="L725" s="11"/>
      <c r="M725" s="11">
        <f t="shared" si="233"/>
        <v>0.99704724409448831</v>
      </c>
      <c r="N725" s="11">
        <f t="shared" ca="1" si="234"/>
        <v>1.0089641434262948</v>
      </c>
      <c r="S725" s="13" t="str">
        <f ca="1">pricein</f>
        <v/>
      </c>
      <c r="T725" s="13" t="str">
        <f ca="1">priceout</f>
        <v/>
      </c>
      <c r="U725" s="16" t="str">
        <f t="shared" ca="1" si="235"/>
        <v/>
      </c>
      <c r="V725" s="16" t="str">
        <f t="shared" ca="1" si="242"/>
        <v/>
      </c>
      <c r="W725" s="16" t="str">
        <f t="shared" ca="1" si="243"/>
        <v/>
      </c>
      <c r="X725" s="16">
        <f t="shared" ca="1" si="244"/>
        <v>1.4612618427567619</v>
      </c>
      <c r="Y725" s="16"/>
      <c r="Z725" s="13" t="str">
        <f ca="1">priceincross</f>
        <v/>
      </c>
      <c r="AA725" s="13" t="str">
        <f ca="1">priceoutcross</f>
        <v/>
      </c>
      <c r="AB725" s="13" t="str">
        <f t="shared" ca="1" si="236"/>
        <v/>
      </c>
      <c r="AC725" s="13" t="str">
        <f t="shared" ca="1" si="245"/>
        <v/>
      </c>
      <c r="AD725" s="13" t="str">
        <f t="shared" ca="1" si="246"/>
        <v/>
      </c>
      <c r="AE725" s="13">
        <f t="shared" ca="1" si="247"/>
        <v>1.7076913875508763</v>
      </c>
      <c r="AG725" s="32">
        <f ca="1">IF(ROW(data!B725)&gt;fib+1,MIN(OFFSET(data!B725,0,0,-fib,1)),"")</f>
        <v>8.7100000000000009</v>
      </c>
      <c r="AH725" s="32">
        <f ca="1">IF(ROW(data!B725)&gt;fib+1,MAX(OFFSET(data!B725,0,0,-fib,1)),"")</f>
        <v>11.41</v>
      </c>
      <c r="AI725" s="32">
        <f t="shared" ca="1" si="237"/>
        <v>2.6999999999999993</v>
      </c>
      <c r="AJ725" s="31">
        <f t="shared" ca="1" si="238"/>
        <v>9.3472000000000008</v>
      </c>
      <c r="AK725" s="31">
        <f t="shared" ca="1" si="239"/>
        <v>9.7414000000000005</v>
      </c>
      <c r="AL725" s="31">
        <f t="shared" ca="1" si="240"/>
        <v>10.06</v>
      </c>
      <c r="AM725" s="31">
        <f t="shared" ca="1" si="241"/>
        <v>10.3786</v>
      </c>
      <c r="AO725" s="32">
        <f t="shared" ca="1" si="248"/>
        <v>0.46126184275676185</v>
      </c>
      <c r="AP725" s="32">
        <f t="shared" ca="1" si="249"/>
        <v>0</v>
      </c>
      <c r="AQ725" s="32">
        <f t="shared" ca="1" si="250"/>
        <v>0.70769138755087635</v>
      </c>
      <c r="AR725" s="32">
        <f t="shared" ca="1" si="251"/>
        <v>0</v>
      </c>
    </row>
    <row r="726" spans="1:44">
      <c r="A726" s="10">
        <v>37957</v>
      </c>
      <c r="B726" s="11">
        <f ca="1">IF(ROW(data!B726)&gt;singleSMA,AVERAGE(OFFSET(data!B726,0,0,-singleSMA,1)),"")</f>
        <v>9.8593999999999991</v>
      </c>
      <c r="C726" s="11" t="str">
        <f ca="1">IF(ROW(data!B724)&gt;singleSMA+2,IF(SIGN(data!B725-indicators!B725)&lt;&gt;SIGN(data!B724-indicators!B724),IF(SIGN(data!B725-indicators!B725)&gt;0,"BUY","SELL"),""),"")</f>
        <v/>
      </c>
      <c r="D726" s="11">
        <f ca="1">IF(ROW(data!B726)&gt;fastSMA,AVERAGE(OFFSET(data!B726,0,0,-fastSMA,1)),"")</f>
        <v>10.085000000000001</v>
      </c>
      <c r="E726" s="11">
        <f ca="1">IF(ROW(data!B726)&gt;slowSMA,AVERAGE(OFFSET(data!B726,0,0,-slowSMA,1)),"")</f>
        <v>9.8593999999999991</v>
      </c>
      <c r="F726" s="11" t="str">
        <f ca="1">IF(ROW(data!B726)&gt;MAX(fastSMA,slowSMA)+2,IF(SIGN(D725-E725)&lt;&gt;SIGN(D724-E724),IF(SIGN(D725-E725)&gt;0,"BUY","SELL"),""),"")</f>
        <v/>
      </c>
      <c r="G726" s="11"/>
      <c r="H726" s="11">
        <f>(data!B726/data!B725)-1</f>
        <v>1.0858835143139123E-2</v>
      </c>
      <c r="I726" s="11">
        <f t="shared" si="231"/>
        <v>1.0858835143139123E-2</v>
      </c>
      <c r="J726" s="11">
        <f t="shared" si="232"/>
        <v>0</v>
      </c>
      <c r="K726" s="11">
        <f ca="1">IF(ROW(data!B726)&gt;rsi+1,100-100/(1+AVERAGE(OFFSET(I726,0,0,-rsi,1))/AVERAGE(OFFSET(J726,0,0,-rsi,1))),"")</f>
        <v>57.078488343583984</v>
      </c>
      <c r="L726" s="11"/>
      <c r="M726" s="11">
        <f t="shared" si="233"/>
        <v>1.0108588351431391</v>
      </c>
      <c r="N726" s="11">
        <f t="shared" ca="1" si="234"/>
        <v>1.0312185297079555</v>
      </c>
      <c r="S726" s="13" t="str">
        <f ca="1">pricein</f>
        <v/>
      </c>
      <c r="T726" s="13" t="str">
        <f ca="1">priceout</f>
        <v/>
      </c>
      <c r="U726" s="16" t="str">
        <f t="shared" ca="1" si="235"/>
        <v/>
      </c>
      <c r="V726" s="16" t="str">
        <f t="shared" ca="1" si="242"/>
        <v/>
      </c>
      <c r="W726" s="16" t="str">
        <f t="shared" ca="1" si="243"/>
        <v/>
      </c>
      <c r="X726" s="16">
        <f t="shared" ca="1" si="244"/>
        <v>1.4612618427567619</v>
      </c>
      <c r="Y726" s="16"/>
      <c r="Z726" s="13" t="str">
        <f ca="1">priceincross</f>
        <v/>
      </c>
      <c r="AA726" s="13" t="str">
        <f ca="1">priceoutcross</f>
        <v/>
      </c>
      <c r="AB726" s="13" t="str">
        <f t="shared" ca="1" si="236"/>
        <v/>
      </c>
      <c r="AC726" s="13" t="str">
        <f t="shared" ca="1" si="245"/>
        <v/>
      </c>
      <c r="AD726" s="13" t="str">
        <f t="shared" ca="1" si="246"/>
        <v/>
      </c>
      <c r="AE726" s="13">
        <f t="shared" ca="1" si="247"/>
        <v>1.7076913875508763</v>
      </c>
      <c r="AG726" s="32">
        <f ca="1">IF(ROW(data!B726)&gt;fib+1,MIN(OFFSET(data!B726,0,0,-fib,1)),"")</f>
        <v>9.01</v>
      </c>
      <c r="AH726" s="32">
        <f ca="1">IF(ROW(data!B726)&gt;fib+1,MAX(OFFSET(data!B726,0,0,-fib,1)),"")</f>
        <v>11.41</v>
      </c>
      <c r="AI726" s="32">
        <f t="shared" ca="1" si="237"/>
        <v>2.4000000000000004</v>
      </c>
      <c r="AJ726" s="31">
        <f t="shared" ca="1" si="238"/>
        <v>9.5763999999999996</v>
      </c>
      <c r="AK726" s="31">
        <f t="shared" ca="1" si="239"/>
        <v>9.9268000000000001</v>
      </c>
      <c r="AL726" s="31">
        <f t="shared" ca="1" si="240"/>
        <v>10.210000000000001</v>
      </c>
      <c r="AM726" s="31">
        <f t="shared" ca="1" si="241"/>
        <v>10.4932</v>
      </c>
      <c r="AO726" s="32">
        <f t="shared" ca="1" si="248"/>
        <v>0.46126184275676185</v>
      </c>
      <c r="AP726" s="32">
        <f t="shared" ca="1" si="249"/>
        <v>0</v>
      </c>
      <c r="AQ726" s="32">
        <f t="shared" ca="1" si="250"/>
        <v>0.70769138755087635</v>
      </c>
      <c r="AR726" s="32">
        <f t="shared" ca="1" si="251"/>
        <v>0</v>
      </c>
    </row>
    <row r="727" spans="1:44">
      <c r="A727" s="10">
        <v>37958</v>
      </c>
      <c r="B727" s="11">
        <f ca="1">IF(ROW(data!B727)&gt;singleSMA,AVERAGE(OFFSET(data!B727,0,0,-singleSMA,1)),"")</f>
        <v>9.8734999999999982</v>
      </c>
      <c r="C727" s="11" t="str">
        <f ca="1">IF(ROW(data!B725)&gt;singleSMA+2,IF(SIGN(data!B726-indicators!B726)&lt;&gt;SIGN(data!B725-indicators!B725),IF(SIGN(data!B726-indicators!B726)&gt;0,"BUY","SELL"),""),"")</f>
        <v/>
      </c>
      <c r="D727" s="11">
        <f ca="1">IF(ROW(data!B727)&gt;fastSMA,AVERAGE(OFFSET(data!B727,0,0,-fastSMA,1)),"")</f>
        <v>10.110499999999998</v>
      </c>
      <c r="E727" s="11">
        <f ca="1">IF(ROW(data!B727)&gt;slowSMA,AVERAGE(OFFSET(data!B727,0,0,-slowSMA,1)),"")</f>
        <v>9.8734999999999982</v>
      </c>
      <c r="F727" s="11" t="str">
        <f ca="1">IF(ROW(data!B727)&gt;MAX(fastSMA,slowSMA)+2,IF(SIGN(D726-E726)&lt;&gt;SIGN(D725-E725),IF(SIGN(D726-E726)&gt;0,"BUY","SELL"),""),"")</f>
        <v/>
      </c>
      <c r="G727" s="11"/>
      <c r="H727" s="11">
        <f>(data!B727/data!B726)-1</f>
        <v>1.7578125E-2</v>
      </c>
      <c r="I727" s="11">
        <f t="shared" si="231"/>
        <v>1.7578125E-2</v>
      </c>
      <c r="J727" s="11">
        <f t="shared" si="232"/>
        <v>0</v>
      </c>
      <c r="K727" s="11">
        <f ca="1">IF(ROW(data!B727)&gt;rsi+1,100-100/(1+AVERAGE(OFFSET(I727,0,0,-rsi,1))/AVERAGE(OFFSET(J727,0,0,-rsi,1))),"")</f>
        <v>60.610869942176443</v>
      </c>
      <c r="L727" s="11"/>
      <c r="M727" s="11">
        <f t="shared" si="233"/>
        <v>1.017578125</v>
      </c>
      <c r="N727" s="11">
        <f t="shared" ca="1" si="234"/>
        <v>1.0514631685166491</v>
      </c>
      <c r="S727" s="13" t="str">
        <f ca="1">pricein</f>
        <v/>
      </c>
      <c r="T727" s="13" t="str">
        <f ca="1">priceout</f>
        <v/>
      </c>
      <c r="U727" s="16" t="str">
        <f t="shared" ca="1" si="235"/>
        <v/>
      </c>
      <c r="V727" s="16" t="str">
        <f t="shared" ca="1" si="242"/>
        <v/>
      </c>
      <c r="W727" s="16" t="str">
        <f t="shared" ca="1" si="243"/>
        <v/>
      </c>
      <c r="X727" s="16">
        <f t="shared" ca="1" si="244"/>
        <v>1.4612618427567619</v>
      </c>
      <c r="Y727" s="16"/>
      <c r="Z727" s="13" t="str">
        <f ca="1">priceincross</f>
        <v/>
      </c>
      <c r="AA727" s="13" t="str">
        <f ca="1">priceoutcross</f>
        <v/>
      </c>
      <c r="AB727" s="13" t="str">
        <f t="shared" ca="1" si="236"/>
        <v/>
      </c>
      <c r="AC727" s="13" t="str">
        <f t="shared" ca="1" si="245"/>
        <v/>
      </c>
      <c r="AD727" s="13" t="str">
        <f t="shared" ca="1" si="246"/>
        <v/>
      </c>
      <c r="AE727" s="13">
        <f t="shared" ca="1" si="247"/>
        <v>1.7076913875508763</v>
      </c>
      <c r="AG727" s="32">
        <f ca="1">IF(ROW(data!B727)&gt;fib+1,MIN(OFFSET(data!B727,0,0,-fib,1)),"")</f>
        <v>9.1</v>
      </c>
      <c r="AH727" s="32">
        <f ca="1">IF(ROW(data!B727)&gt;fib+1,MAX(OFFSET(data!B727,0,0,-fib,1)),"")</f>
        <v>11.41</v>
      </c>
      <c r="AI727" s="32">
        <f t="shared" ca="1" si="237"/>
        <v>2.3100000000000005</v>
      </c>
      <c r="AJ727" s="31">
        <f t="shared" ca="1" si="238"/>
        <v>9.6451600000000006</v>
      </c>
      <c r="AK727" s="31">
        <f t="shared" ca="1" si="239"/>
        <v>9.9824199999999994</v>
      </c>
      <c r="AL727" s="31">
        <f t="shared" ca="1" si="240"/>
        <v>10.254999999999999</v>
      </c>
      <c r="AM727" s="31">
        <f t="shared" ca="1" si="241"/>
        <v>10.52758</v>
      </c>
      <c r="AO727" s="32">
        <f t="shared" ca="1" si="248"/>
        <v>0.46126184275676185</v>
      </c>
      <c r="AP727" s="32">
        <f t="shared" ca="1" si="249"/>
        <v>0</v>
      </c>
      <c r="AQ727" s="32">
        <f t="shared" ca="1" si="250"/>
        <v>0.70769138755087635</v>
      </c>
      <c r="AR727" s="32">
        <f t="shared" ca="1" si="251"/>
        <v>0</v>
      </c>
    </row>
    <row r="728" spans="1:44">
      <c r="A728" s="10">
        <v>37959</v>
      </c>
      <c r="B728" s="11">
        <f ca="1">IF(ROW(data!B728)&gt;singleSMA,AVERAGE(OFFSET(data!B728,0,0,-singleSMA,1)),"")</f>
        <v>9.8848999999999982</v>
      </c>
      <c r="C728" s="11" t="str">
        <f ca="1">IF(ROW(data!B726)&gt;singleSMA+2,IF(SIGN(data!B727-indicators!B727)&lt;&gt;SIGN(data!B726-indicators!B726),IF(SIGN(data!B727-indicators!B727)&gt;0,"BUY","SELL"),""),"")</f>
        <v/>
      </c>
      <c r="D728" s="11">
        <f ca="1">IF(ROW(data!B728)&gt;fastSMA,AVERAGE(OFFSET(data!B728,0,0,-fastSMA,1)),"")</f>
        <v>10.126499999999998</v>
      </c>
      <c r="E728" s="11">
        <f ca="1">IF(ROW(data!B728)&gt;slowSMA,AVERAGE(OFFSET(data!B728,0,0,-slowSMA,1)),"")</f>
        <v>9.8848999999999982</v>
      </c>
      <c r="F728" s="11" t="str">
        <f ca="1">IF(ROW(data!B728)&gt;MAX(fastSMA,slowSMA)+2,IF(SIGN(D727-E727)&lt;&gt;SIGN(D726-E726),IF(SIGN(D727-E727)&gt;0,"BUY","SELL"),""),"")</f>
        <v/>
      </c>
      <c r="G728" s="11"/>
      <c r="H728" s="11">
        <f>(data!B728/data!B727)-1</f>
        <v>-9.5969289827254611E-3</v>
      </c>
      <c r="I728" s="11">
        <f t="shared" si="231"/>
        <v>0</v>
      </c>
      <c r="J728" s="11">
        <f t="shared" si="232"/>
        <v>9.5969289827254611E-3</v>
      </c>
      <c r="K728" s="11">
        <f ca="1">IF(ROW(data!B728)&gt;rsi+1,100-100/(1+AVERAGE(OFFSET(I728,0,0,-rsi,1))/AVERAGE(OFFSET(J728,0,0,-rsi,1))),"")</f>
        <v>56.802231842690844</v>
      </c>
      <c r="L728" s="11"/>
      <c r="M728" s="11">
        <f t="shared" si="233"/>
        <v>0.99040307101727454</v>
      </c>
      <c r="N728" s="11">
        <f t="shared" ca="1" si="234"/>
        <v>1.032</v>
      </c>
      <c r="S728" s="13" t="str">
        <f ca="1">pricein</f>
        <v/>
      </c>
      <c r="T728" s="13" t="str">
        <f ca="1">priceout</f>
        <v/>
      </c>
      <c r="U728" s="16" t="str">
        <f t="shared" ca="1" si="235"/>
        <v/>
      </c>
      <c r="V728" s="16" t="str">
        <f t="shared" ca="1" si="242"/>
        <v/>
      </c>
      <c r="W728" s="16" t="str">
        <f t="shared" ca="1" si="243"/>
        <v/>
      </c>
      <c r="X728" s="16">
        <f t="shared" ca="1" si="244"/>
        <v>1.4612618427567619</v>
      </c>
      <c r="Y728" s="16"/>
      <c r="Z728" s="13" t="str">
        <f ca="1">priceincross</f>
        <v/>
      </c>
      <c r="AA728" s="13" t="str">
        <f ca="1">priceoutcross</f>
        <v/>
      </c>
      <c r="AB728" s="13" t="str">
        <f t="shared" ca="1" si="236"/>
        <v/>
      </c>
      <c r="AC728" s="13" t="str">
        <f t="shared" ca="1" si="245"/>
        <v/>
      </c>
      <c r="AD728" s="13" t="str">
        <f t="shared" ca="1" si="246"/>
        <v/>
      </c>
      <c r="AE728" s="13">
        <f t="shared" ca="1" si="247"/>
        <v>1.7076913875508763</v>
      </c>
      <c r="AG728" s="32">
        <f ca="1">IF(ROW(data!B728)&gt;fib+1,MIN(OFFSET(data!B728,0,0,-fib,1)),"")</f>
        <v>9.1</v>
      </c>
      <c r="AH728" s="32">
        <f ca="1">IF(ROW(data!B728)&gt;fib+1,MAX(OFFSET(data!B728,0,0,-fib,1)),"")</f>
        <v>11.41</v>
      </c>
      <c r="AI728" s="32">
        <f t="shared" ca="1" si="237"/>
        <v>2.3100000000000005</v>
      </c>
      <c r="AJ728" s="31">
        <f t="shared" ca="1" si="238"/>
        <v>9.6451600000000006</v>
      </c>
      <c r="AK728" s="31">
        <f t="shared" ca="1" si="239"/>
        <v>9.9824199999999994</v>
      </c>
      <c r="AL728" s="31">
        <f t="shared" ca="1" si="240"/>
        <v>10.254999999999999</v>
      </c>
      <c r="AM728" s="31">
        <f t="shared" ca="1" si="241"/>
        <v>10.52758</v>
      </c>
      <c r="AO728" s="32">
        <f t="shared" ca="1" si="248"/>
        <v>0.46126184275676185</v>
      </c>
      <c r="AP728" s="32">
        <f t="shared" ca="1" si="249"/>
        <v>0</v>
      </c>
      <c r="AQ728" s="32">
        <f t="shared" ca="1" si="250"/>
        <v>0.70769138755087635</v>
      </c>
      <c r="AR728" s="32">
        <f t="shared" ca="1" si="251"/>
        <v>0</v>
      </c>
    </row>
    <row r="729" spans="1:44">
      <c r="A729" s="10">
        <v>37960</v>
      </c>
      <c r="B729" s="11">
        <f ca="1">IF(ROW(data!B729)&gt;singleSMA,AVERAGE(OFFSET(data!B729,0,0,-singleSMA,1)),"")</f>
        <v>9.8953999999999986</v>
      </c>
      <c r="C729" s="11" t="str">
        <f ca="1">IF(ROW(data!B727)&gt;singleSMA+2,IF(SIGN(data!B728-indicators!B728)&lt;&gt;SIGN(data!B727-indicators!B727),IF(SIGN(data!B728-indicators!B728)&gt;0,"BUY","SELL"),""),"")</f>
        <v/>
      </c>
      <c r="D729" s="11">
        <f ca="1">IF(ROW(data!B729)&gt;fastSMA,AVERAGE(OFFSET(data!B729,0,0,-fastSMA,1)),"")</f>
        <v>10.128999999999998</v>
      </c>
      <c r="E729" s="11">
        <f ca="1">IF(ROW(data!B729)&gt;slowSMA,AVERAGE(OFFSET(data!B729,0,0,-slowSMA,1)),"")</f>
        <v>9.8953999999999986</v>
      </c>
      <c r="F729" s="11" t="str">
        <f ca="1">IF(ROW(data!B729)&gt;MAX(fastSMA,slowSMA)+2,IF(SIGN(D728-E728)&lt;&gt;SIGN(D727-E727),IF(SIGN(D728-E728)&gt;0,"BUY","SELL"),""),"")</f>
        <v/>
      </c>
      <c r="G729" s="11"/>
      <c r="H729" s="11">
        <f>(data!B729/data!B728)-1</f>
        <v>-1.4534883720930258E-2</v>
      </c>
      <c r="I729" s="11">
        <f t="shared" si="231"/>
        <v>0</v>
      </c>
      <c r="J729" s="11">
        <f t="shared" si="232"/>
        <v>1.4534883720930258E-2</v>
      </c>
      <c r="K729" s="11">
        <f ca="1">IF(ROW(data!B729)&gt;rsi+1,100-100/(1+AVERAGE(OFFSET(I729,0,0,-rsi,1))/AVERAGE(OFFSET(J729,0,0,-rsi,1))),"")</f>
        <v>51.408694183467176</v>
      </c>
      <c r="L729" s="11"/>
      <c r="M729" s="11">
        <f t="shared" si="233"/>
        <v>0.98546511627906974</v>
      </c>
      <c r="N729" s="11">
        <f t="shared" ca="1" si="234"/>
        <v>1.0049407114624505</v>
      </c>
      <c r="S729" s="13" t="str">
        <f ca="1">pricein</f>
        <v/>
      </c>
      <c r="T729" s="13" t="str">
        <f ca="1">priceout</f>
        <v/>
      </c>
      <c r="U729" s="16" t="str">
        <f t="shared" ca="1" si="235"/>
        <v/>
      </c>
      <c r="V729" s="16" t="str">
        <f t="shared" ca="1" si="242"/>
        <v/>
      </c>
      <c r="W729" s="16" t="str">
        <f t="shared" ca="1" si="243"/>
        <v/>
      </c>
      <c r="X729" s="16">
        <f t="shared" ca="1" si="244"/>
        <v>1.4612618427567619</v>
      </c>
      <c r="Y729" s="16"/>
      <c r="Z729" s="13" t="str">
        <f ca="1">priceincross</f>
        <v/>
      </c>
      <c r="AA729" s="13" t="str">
        <f ca="1">priceoutcross</f>
        <v/>
      </c>
      <c r="AB729" s="13" t="str">
        <f t="shared" ca="1" si="236"/>
        <v/>
      </c>
      <c r="AC729" s="13" t="str">
        <f t="shared" ca="1" si="245"/>
        <v/>
      </c>
      <c r="AD729" s="13" t="str">
        <f t="shared" ca="1" si="246"/>
        <v/>
      </c>
      <c r="AE729" s="13">
        <f t="shared" ca="1" si="247"/>
        <v>1.7076913875508763</v>
      </c>
      <c r="AG729" s="32">
        <f ca="1">IF(ROW(data!B729)&gt;fib+1,MIN(OFFSET(data!B729,0,0,-fib,1)),"")</f>
        <v>9.1</v>
      </c>
      <c r="AH729" s="32">
        <f ca="1">IF(ROW(data!B729)&gt;fib+1,MAX(OFFSET(data!B729,0,0,-fib,1)),"")</f>
        <v>11.41</v>
      </c>
      <c r="AI729" s="32">
        <f t="shared" ca="1" si="237"/>
        <v>2.3100000000000005</v>
      </c>
      <c r="AJ729" s="31">
        <f t="shared" ca="1" si="238"/>
        <v>9.6451600000000006</v>
      </c>
      <c r="AK729" s="31">
        <f t="shared" ca="1" si="239"/>
        <v>9.9824199999999994</v>
      </c>
      <c r="AL729" s="31">
        <f t="shared" ca="1" si="240"/>
        <v>10.254999999999999</v>
      </c>
      <c r="AM729" s="31">
        <f t="shared" ca="1" si="241"/>
        <v>10.52758</v>
      </c>
      <c r="AO729" s="32">
        <f t="shared" ca="1" si="248"/>
        <v>0.46126184275676185</v>
      </c>
      <c r="AP729" s="32">
        <f t="shared" ca="1" si="249"/>
        <v>0</v>
      </c>
      <c r="AQ729" s="32">
        <f t="shared" ca="1" si="250"/>
        <v>0.70769138755087635</v>
      </c>
      <c r="AR729" s="32">
        <f t="shared" ca="1" si="251"/>
        <v>0</v>
      </c>
    </row>
    <row r="730" spans="1:44">
      <c r="A730" s="10">
        <v>37963</v>
      </c>
      <c r="B730" s="11">
        <f ca="1">IF(ROW(data!B730)&gt;singleSMA,AVERAGE(OFFSET(data!B730,0,0,-singleSMA,1)),"")</f>
        <v>9.9053000000000004</v>
      </c>
      <c r="C730" s="11" t="str">
        <f ca="1">IF(ROW(data!B728)&gt;singleSMA+2,IF(SIGN(data!B729-indicators!B729)&lt;&gt;SIGN(data!B728-indicators!B728),IF(SIGN(data!B729-indicators!B729)&gt;0,"BUY","SELL"),""),"")</f>
        <v/>
      </c>
      <c r="D730" s="11">
        <f ca="1">IF(ROW(data!B730)&gt;fastSMA,AVERAGE(OFFSET(data!B730,0,0,-fastSMA,1)),"")</f>
        <v>10.123999999999999</v>
      </c>
      <c r="E730" s="11">
        <f ca="1">IF(ROW(data!B730)&gt;slowSMA,AVERAGE(OFFSET(data!B730,0,0,-slowSMA,1)),"")</f>
        <v>9.9053000000000004</v>
      </c>
      <c r="F730" s="11" t="str">
        <f ca="1">IF(ROW(data!B730)&gt;MAX(fastSMA,slowSMA)+2,IF(SIGN(D729-E729)&lt;&gt;SIGN(D728-E728),IF(SIGN(D729-E729)&gt;0,"BUY","SELL"),""),"")</f>
        <v/>
      </c>
      <c r="G730" s="11"/>
      <c r="H730" s="11">
        <f>(data!B730/data!B729)-1</f>
        <v>-7.8662733529990536E-3</v>
      </c>
      <c r="I730" s="11">
        <f t="shared" si="231"/>
        <v>0</v>
      </c>
      <c r="J730" s="11">
        <f t="shared" si="232"/>
        <v>7.8662733529990536E-3</v>
      </c>
      <c r="K730" s="11">
        <f ca="1">IF(ROW(data!B730)&gt;rsi+1,100-100/(1+AVERAGE(OFFSET(I730,0,0,-rsi,1))/AVERAGE(OFFSET(J730,0,0,-rsi,1))),"")</f>
        <v>48.4482778285482</v>
      </c>
      <c r="L730" s="11"/>
      <c r="M730" s="11">
        <f t="shared" si="233"/>
        <v>0.99213372664700095</v>
      </c>
      <c r="N730" s="11">
        <f t="shared" ca="1" si="234"/>
        <v>0.99018645731108934</v>
      </c>
      <c r="S730" s="13" t="str">
        <f ca="1">pricein</f>
        <v/>
      </c>
      <c r="T730" s="13" t="str">
        <f ca="1">priceout</f>
        <v/>
      </c>
      <c r="U730" s="16" t="str">
        <f t="shared" ca="1" si="235"/>
        <v/>
      </c>
      <c r="V730" s="16" t="str">
        <f t="shared" ca="1" si="242"/>
        <v/>
      </c>
      <c r="W730" s="16" t="str">
        <f t="shared" ca="1" si="243"/>
        <v/>
      </c>
      <c r="X730" s="16">
        <f t="shared" ca="1" si="244"/>
        <v>1.4612618427567619</v>
      </c>
      <c r="Y730" s="16"/>
      <c r="Z730" s="13" t="str">
        <f ca="1">priceincross</f>
        <v/>
      </c>
      <c r="AA730" s="13" t="str">
        <f ca="1">priceoutcross</f>
        <v/>
      </c>
      <c r="AB730" s="13" t="str">
        <f t="shared" ca="1" si="236"/>
        <v/>
      </c>
      <c r="AC730" s="13" t="str">
        <f t="shared" ca="1" si="245"/>
        <v/>
      </c>
      <c r="AD730" s="13" t="str">
        <f t="shared" ca="1" si="246"/>
        <v/>
      </c>
      <c r="AE730" s="13">
        <f t="shared" ca="1" si="247"/>
        <v>1.7076913875508763</v>
      </c>
      <c r="AG730" s="32">
        <f ca="1">IF(ROW(data!B730)&gt;fib+1,MIN(OFFSET(data!B730,0,0,-fib,1)),"")</f>
        <v>9.25</v>
      </c>
      <c r="AH730" s="32">
        <f ca="1">IF(ROW(data!B730)&gt;fib+1,MAX(OFFSET(data!B730,0,0,-fib,1)),"")</f>
        <v>11.41</v>
      </c>
      <c r="AI730" s="32">
        <f t="shared" ca="1" si="237"/>
        <v>2.16</v>
      </c>
      <c r="AJ730" s="31">
        <f t="shared" ca="1" si="238"/>
        <v>9.75976</v>
      </c>
      <c r="AK730" s="31">
        <f t="shared" ca="1" si="239"/>
        <v>10.07512</v>
      </c>
      <c r="AL730" s="31">
        <f t="shared" ca="1" si="240"/>
        <v>10.33</v>
      </c>
      <c r="AM730" s="31">
        <f t="shared" ca="1" si="241"/>
        <v>10.58488</v>
      </c>
      <c r="AO730" s="32">
        <f t="shared" ca="1" si="248"/>
        <v>0.46126184275676185</v>
      </c>
      <c r="AP730" s="32">
        <f t="shared" ca="1" si="249"/>
        <v>0</v>
      </c>
      <c r="AQ730" s="32">
        <f t="shared" ca="1" si="250"/>
        <v>0.70769138755087635</v>
      </c>
      <c r="AR730" s="32">
        <f t="shared" ca="1" si="251"/>
        <v>0</v>
      </c>
    </row>
    <row r="731" spans="1:44">
      <c r="A731" s="10">
        <v>37964</v>
      </c>
      <c r="B731" s="11">
        <f ca="1">IF(ROW(data!B731)&gt;singleSMA,AVERAGE(OFFSET(data!B731,0,0,-singleSMA,1)),"")</f>
        <v>9.9139999999999997</v>
      </c>
      <c r="C731" s="11" t="str">
        <f ca="1">IF(ROW(data!B729)&gt;singleSMA+2,IF(SIGN(data!B730-indicators!B730)&lt;&gt;SIGN(data!B729-indicators!B729),IF(SIGN(data!B730-indicators!B730)&gt;0,"BUY","SELL"),""),"")</f>
        <v/>
      </c>
      <c r="D731" s="11">
        <f ca="1">IF(ROW(data!B731)&gt;fastSMA,AVERAGE(OFFSET(data!B731,0,0,-fastSMA,1)),"")</f>
        <v>10.131499999999999</v>
      </c>
      <c r="E731" s="11">
        <f ca="1">IF(ROW(data!B731)&gt;slowSMA,AVERAGE(OFFSET(data!B731,0,0,-slowSMA,1)),"")</f>
        <v>9.9139999999999997</v>
      </c>
      <c r="F731" s="11" t="str">
        <f ca="1">IF(ROW(data!B731)&gt;MAX(fastSMA,slowSMA)+2,IF(SIGN(D730-E730)&lt;&gt;SIGN(D729-E729),IF(SIGN(D730-E730)&gt;0,"BUY","SELL"),""),"")</f>
        <v/>
      </c>
      <c r="G731" s="11"/>
      <c r="H731" s="11">
        <f>(data!B731/data!B730)-1</f>
        <v>9.9108027750247629E-3</v>
      </c>
      <c r="I731" s="11">
        <f t="shared" si="231"/>
        <v>9.9108027750247629E-3</v>
      </c>
      <c r="J731" s="11">
        <f t="shared" si="232"/>
        <v>0</v>
      </c>
      <c r="K731" s="11">
        <f ca="1">IF(ROW(data!B731)&gt;rsi+1,100-100/(1+AVERAGE(OFFSET(I731,0,0,-rsi,1))/AVERAGE(OFFSET(J731,0,0,-rsi,1))),"")</f>
        <v>53.437966972997316</v>
      </c>
      <c r="L731" s="11"/>
      <c r="M731" s="11">
        <f t="shared" si="233"/>
        <v>1.0099108027750248</v>
      </c>
      <c r="N731" s="11">
        <f t="shared" ca="1" si="234"/>
        <v>1.0149402390438247</v>
      </c>
      <c r="S731" s="13" t="str">
        <f ca="1">pricein</f>
        <v/>
      </c>
      <c r="T731" s="13" t="str">
        <f ca="1">priceout</f>
        <v/>
      </c>
      <c r="U731" s="16" t="str">
        <f t="shared" ca="1" si="235"/>
        <v/>
      </c>
      <c r="V731" s="16" t="str">
        <f t="shared" ca="1" si="242"/>
        <v/>
      </c>
      <c r="W731" s="16" t="str">
        <f t="shared" ca="1" si="243"/>
        <v/>
      </c>
      <c r="X731" s="16">
        <f t="shared" ca="1" si="244"/>
        <v>1.4612618427567619</v>
      </c>
      <c r="Y731" s="16"/>
      <c r="Z731" s="13" t="str">
        <f ca="1">priceincross</f>
        <v/>
      </c>
      <c r="AA731" s="13" t="str">
        <f ca="1">priceoutcross</f>
        <v/>
      </c>
      <c r="AB731" s="13" t="str">
        <f t="shared" ca="1" si="236"/>
        <v/>
      </c>
      <c r="AC731" s="13" t="str">
        <f t="shared" ca="1" si="245"/>
        <v/>
      </c>
      <c r="AD731" s="13" t="str">
        <f t="shared" ca="1" si="246"/>
        <v/>
      </c>
      <c r="AE731" s="13">
        <f t="shared" ca="1" si="247"/>
        <v>1.7076913875508763</v>
      </c>
      <c r="AG731" s="32">
        <f ca="1">IF(ROW(data!B731)&gt;fib+1,MIN(OFFSET(data!B731,0,0,-fib,1)),"")</f>
        <v>9.25</v>
      </c>
      <c r="AH731" s="32">
        <f ca="1">IF(ROW(data!B731)&gt;fib+1,MAX(OFFSET(data!B731,0,0,-fib,1)),"")</f>
        <v>11.41</v>
      </c>
      <c r="AI731" s="32">
        <f t="shared" ca="1" si="237"/>
        <v>2.16</v>
      </c>
      <c r="AJ731" s="31">
        <f t="shared" ca="1" si="238"/>
        <v>9.75976</v>
      </c>
      <c r="AK731" s="31">
        <f t="shared" ca="1" si="239"/>
        <v>10.07512</v>
      </c>
      <c r="AL731" s="31">
        <f t="shared" ca="1" si="240"/>
        <v>10.33</v>
      </c>
      <c r="AM731" s="31">
        <f t="shared" ca="1" si="241"/>
        <v>10.58488</v>
      </c>
      <c r="AO731" s="32">
        <f t="shared" ca="1" si="248"/>
        <v>0.46126184275676185</v>
      </c>
      <c r="AP731" s="32">
        <f t="shared" ca="1" si="249"/>
        <v>0</v>
      </c>
      <c r="AQ731" s="32">
        <f t="shared" ca="1" si="250"/>
        <v>0.70769138755087635</v>
      </c>
      <c r="AR731" s="32">
        <f t="shared" ca="1" si="251"/>
        <v>0</v>
      </c>
    </row>
    <row r="732" spans="1:44">
      <c r="A732" s="10">
        <v>37965</v>
      </c>
      <c r="B732" s="11">
        <f ca="1">IF(ROW(data!B732)&gt;singleSMA,AVERAGE(OFFSET(data!B732,0,0,-singleSMA,1)),"")</f>
        <v>9.9220999999999986</v>
      </c>
      <c r="C732" s="11" t="str">
        <f ca="1">IF(ROW(data!B730)&gt;singleSMA+2,IF(SIGN(data!B731-indicators!B731)&lt;&gt;SIGN(data!B730-indicators!B730),IF(SIGN(data!B731-indicators!B731)&gt;0,"BUY","SELL"),""),"")</f>
        <v/>
      </c>
      <c r="D732" s="11">
        <f ca="1">IF(ROW(data!B732)&gt;fastSMA,AVERAGE(OFFSET(data!B732,0,0,-fastSMA,1)),"")</f>
        <v>10.134499999999999</v>
      </c>
      <c r="E732" s="11">
        <f ca="1">IF(ROW(data!B732)&gt;slowSMA,AVERAGE(OFFSET(data!B732,0,0,-slowSMA,1)),"")</f>
        <v>9.9220999999999986</v>
      </c>
      <c r="F732" s="11" t="str">
        <f ca="1">IF(ROW(data!B732)&gt;MAX(fastSMA,slowSMA)+2,IF(SIGN(D731-E731)&lt;&gt;SIGN(D730-E730),IF(SIGN(D731-E731)&gt;0,"BUY","SELL"),""),"")</f>
        <v/>
      </c>
      <c r="G732" s="11"/>
      <c r="H732" s="11">
        <f>(data!B732/data!B731)-1</f>
        <v>-2.9440628066731422E-3</v>
      </c>
      <c r="I732" s="11">
        <f t="shared" si="231"/>
        <v>0</v>
      </c>
      <c r="J732" s="11">
        <f t="shared" si="232"/>
        <v>2.9440628066731422E-3</v>
      </c>
      <c r="K732" s="11">
        <f ca="1">IF(ROW(data!B732)&gt;rsi+1,100-100/(1+AVERAGE(OFFSET(I732,0,0,-rsi,1))/AVERAGE(OFFSET(J732,0,0,-rsi,1))),"")</f>
        <v>51.640205935611242</v>
      </c>
      <c r="L732" s="11"/>
      <c r="M732" s="11">
        <f t="shared" si="233"/>
        <v>0.99705593719332686</v>
      </c>
      <c r="N732" s="11">
        <f t="shared" ca="1" si="234"/>
        <v>1.0059405940594059</v>
      </c>
      <c r="S732" s="13" t="str">
        <f ca="1">pricein</f>
        <v/>
      </c>
      <c r="T732" s="13" t="str">
        <f ca="1">priceout</f>
        <v/>
      </c>
      <c r="U732" s="16" t="str">
        <f t="shared" ca="1" si="235"/>
        <v/>
      </c>
      <c r="V732" s="16" t="str">
        <f t="shared" ca="1" si="242"/>
        <v/>
      </c>
      <c r="W732" s="16" t="str">
        <f t="shared" ca="1" si="243"/>
        <v/>
      </c>
      <c r="X732" s="16">
        <f t="shared" ca="1" si="244"/>
        <v>1.4612618427567619</v>
      </c>
      <c r="Y732" s="16"/>
      <c r="Z732" s="13" t="str">
        <f ca="1">priceincross</f>
        <v/>
      </c>
      <c r="AA732" s="13" t="str">
        <f ca="1">priceoutcross</f>
        <v/>
      </c>
      <c r="AB732" s="13" t="str">
        <f t="shared" ca="1" si="236"/>
        <v/>
      </c>
      <c r="AC732" s="13" t="str">
        <f t="shared" ca="1" si="245"/>
        <v/>
      </c>
      <c r="AD732" s="13" t="str">
        <f t="shared" ca="1" si="246"/>
        <v/>
      </c>
      <c r="AE732" s="13">
        <f t="shared" ca="1" si="247"/>
        <v>1.7076913875508763</v>
      </c>
      <c r="AG732" s="32">
        <f ca="1">IF(ROW(data!B732)&gt;fib+1,MIN(OFFSET(data!B732,0,0,-fib,1)),"")</f>
        <v>9.25</v>
      </c>
      <c r="AH732" s="32">
        <f ca="1">IF(ROW(data!B732)&gt;fib+1,MAX(OFFSET(data!B732,0,0,-fib,1)),"")</f>
        <v>11.41</v>
      </c>
      <c r="AI732" s="32">
        <f t="shared" ca="1" si="237"/>
        <v>2.16</v>
      </c>
      <c r="AJ732" s="31">
        <f t="shared" ca="1" si="238"/>
        <v>9.75976</v>
      </c>
      <c r="AK732" s="31">
        <f t="shared" ca="1" si="239"/>
        <v>10.07512</v>
      </c>
      <c r="AL732" s="31">
        <f t="shared" ca="1" si="240"/>
        <v>10.33</v>
      </c>
      <c r="AM732" s="31">
        <f t="shared" ca="1" si="241"/>
        <v>10.58488</v>
      </c>
      <c r="AO732" s="32">
        <f t="shared" ca="1" si="248"/>
        <v>0.46126184275676185</v>
      </c>
      <c r="AP732" s="32">
        <f t="shared" ca="1" si="249"/>
        <v>0</v>
      </c>
      <c r="AQ732" s="32">
        <f t="shared" ca="1" si="250"/>
        <v>0.70769138755087635</v>
      </c>
      <c r="AR732" s="32">
        <f t="shared" ca="1" si="251"/>
        <v>0</v>
      </c>
    </row>
    <row r="733" spans="1:44">
      <c r="A733" s="10">
        <v>37966</v>
      </c>
      <c r="B733" s="11">
        <f ca="1">IF(ROW(data!B733)&gt;singleSMA,AVERAGE(OFFSET(data!B733,0,0,-singleSMA,1)),"")</f>
        <v>9.9274999999999984</v>
      </c>
      <c r="C733" s="11" t="str">
        <f ca="1">IF(ROW(data!B731)&gt;singleSMA+2,IF(SIGN(data!B732-indicators!B732)&lt;&gt;SIGN(data!B731-indicators!B731),IF(SIGN(data!B732-indicators!B732)&gt;0,"BUY","SELL"),""),"")</f>
        <v/>
      </c>
      <c r="D733" s="11">
        <f ca="1">IF(ROW(data!B733)&gt;fastSMA,AVERAGE(OFFSET(data!B733,0,0,-fastSMA,1)),"")</f>
        <v>10.135499999999997</v>
      </c>
      <c r="E733" s="11">
        <f ca="1">IF(ROW(data!B733)&gt;slowSMA,AVERAGE(OFFSET(data!B733,0,0,-slowSMA,1)),"")</f>
        <v>9.9274999999999984</v>
      </c>
      <c r="F733" s="11" t="str">
        <f ca="1">IF(ROW(data!B733)&gt;MAX(fastSMA,slowSMA)+2,IF(SIGN(D732-E732)&lt;&gt;SIGN(D731-E731),IF(SIGN(D732-E732)&gt;0,"BUY","SELL"),""),"")</f>
        <v/>
      </c>
      <c r="G733" s="11"/>
      <c r="H733" s="11">
        <f>(data!B733/data!B732)-1</f>
        <v>9.8425196850393526E-4</v>
      </c>
      <c r="I733" s="11">
        <f t="shared" si="231"/>
        <v>9.8425196850393526E-4</v>
      </c>
      <c r="J733" s="11">
        <f t="shared" si="232"/>
        <v>0</v>
      </c>
      <c r="K733" s="11">
        <f ca="1">IF(ROW(data!B733)&gt;rsi+1,100-100/(1+AVERAGE(OFFSET(I733,0,0,-rsi,1))/AVERAGE(OFFSET(J733,0,0,-rsi,1))),"")</f>
        <v>50.835398456901771</v>
      </c>
      <c r="L733" s="11"/>
      <c r="M733" s="11">
        <f t="shared" si="233"/>
        <v>1.0009842519685039</v>
      </c>
      <c r="N733" s="11">
        <f t="shared" ca="1" si="234"/>
        <v>1.0019704433497536</v>
      </c>
      <c r="S733" s="13" t="str">
        <f ca="1">pricein</f>
        <v/>
      </c>
      <c r="T733" s="13" t="str">
        <f ca="1">priceout</f>
        <v/>
      </c>
      <c r="U733" s="16" t="str">
        <f t="shared" ca="1" si="235"/>
        <v/>
      </c>
      <c r="V733" s="16" t="str">
        <f t="shared" ca="1" si="242"/>
        <v/>
      </c>
      <c r="W733" s="16" t="str">
        <f t="shared" ca="1" si="243"/>
        <v/>
      </c>
      <c r="X733" s="16">
        <f t="shared" ca="1" si="244"/>
        <v>1.4612618427567619</v>
      </c>
      <c r="Y733" s="16"/>
      <c r="Z733" s="13" t="str">
        <f ca="1">priceincross</f>
        <v/>
      </c>
      <c r="AA733" s="13" t="str">
        <f ca="1">priceoutcross</f>
        <v/>
      </c>
      <c r="AB733" s="13" t="str">
        <f t="shared" ca="1" si="236"/>
        <v/>
      </c>
      <c r="AC733" s="13" t="str">
        <f t="shared" ca="1" si="245"/>
        <v/>
      </c>
      <c r="AD733" s="13" t="str">
        <f t="shared" ca="1" si="246"/>
        <v/>
      </c>
      <c r="AE733" s="13">
        <f t="shared" ca="1" si="247"/>
        <v>1.7076913875508763</v>
      </c>
      <c r="AG733" s="32">
        <f ca="1">IF(ROW(data!B733)&gt;fib+1,MIN(OFFSET(data!B733,0,0,-fib,1)),"")</f>
        <v>9.25</v>
      </c>
      <c r="AH733" s="32">
        <f ca="1">IF(ROW(data!B733)&gt;fib+1,MAX(OFFSET(data!B733,0,0,-fib,1)),"")</f>
        <v>11.41</v>
      </c>
      <c r="AI733" s="32">
        <f t="shared" ca="1" si="237"/>
        <v>2.16</v>
      </c>
      <c r="AJ733" s="31">
        <f t="shared" ca="1" si="238"/>
        <v>9.75976</v>
      </c>
      <c r="AK733" s="31">
        <f t="shared" ca="1" si="239"/>
        <v>10.07512</v>
      </c>
      <c r="AL733" s="31">
        <f t="shared" ca="1" si="240"/>
        <v>10.33</v>
      </c>
      <c r="AM733" s="31">
        <f t="shared" ca="1" si="241"/>
        <v>10.58488</v>
      </c>
      <c r="AO733" s="32">
        <f t="shared" ca="1" si="248"/>
        <v>0.46126184275676185</v>
      </c>
      <c r="AP733" s="32">
        <f t="shared" ca="1" si="249"/>
        <v>0</v>
      </c>
      <c r="AQ733" s="32">
        <f t="shared" ca="1" si="250"/>
        <v>0.70769138755087635</v>
      </c>
      <c r="AR733" s="32">
        <f t="shared" ca="1" si="251"/>
        <v>0</v>
      </c>
    </row>
    <row r="734" spans="1:44">
      <c r="A734" s="10">
        <v>37967</v>
      </c>
      <c r="B734" s="11">
        <f ca="1">IF(ROW(data!B734)&gt;singleSMA,AVERAGE(OFFSET(data!B734,0,0,-singleSMA,1)),"")</f>
        <v>9.9360999999999997</v>
      </c>
      <c r="C734" s="11" t="str">
        <f ca="1">IF(ROW(data!B732)&gt;singleSMA+2,IF(SIGN(data!B733-indicators!B733)&lt;&gt;SIGN(data!B732-indicators!B732),IF(SIGN(data!B733-indicators!B733)&gt;0,"BUY","SELL"),""),"")</f>
        <v/>
      </c>
      <c r="D734" s="11">
        <f ca="1">IF(ROW(data!B734)&gt;fastSMA,AVERAGE(OFFSET(data!B734,0,0,-fastSMA,1)),"")</f>
        <v>10.144999999999998</v>
      </c>
      <c r="E734" s="11">
        <f ca="1">IF(ROW(data!B734)&gt;slowSMA,AVERAGE(OFFSET(data!B734,0,0,-slowSMA,1)),"")</f>
        <v>9.9360999999999997</v>
      </c>
      <c r="F734" s="11" t="str">
        <f ca="1">IF(ROW(data!B734)&gt;MAX(fastSMA,slowSMA)+2,IF(SIGN(D733-E733)&lt;&gt;SIGN(D732-E732),IF(SIGN(D733-E733)&gt;0,"BUY","SELL"),""),"")</f>
        <v/>
      </c>
      <c r="G734" s="11"/>
      <c r="H734" s="11">
        <f>(data!B734/data!B733)-1</f>
        <v>2.6548672566371723E-2</v>
      </c>
      <c r="I734" s="11">
        <f t="shared" si="231"/>
        <v>2.6548672566371723E-2</v>
      </c>
      <c r="J734" s="11">
        <f t="shared" si="232"/>
        <v>0</v>
      </c>
      <c r="K734" s="11">
        <f ca="1">IF(ROW(data!B734)&gt;rsi+1,100-100/(1+AVERAGE(OFFSET(I734,0,0,-rsi,1))/AVERAGE(OFFSET(J734,0,0,-rsi,1))),"")</f>
        <v>54.054228693460658</v>
      </c>
      <c r="L734" s="11"/>
      <c r="M734" s="11">
        <f t="shared" si="233"/>
        <v>1.0265486725663717</v>
      </c>
      <c r="N734" s="11">
        <f t="shared" ca="1" si="234"/>
        <v>1.0185365853658537</v>
      </c>
      <c r="S734" s="13" t="str">
        <f ca="1">pricein</f>
        <v/>
      </c>
      <c r="T734" s="13" t="str">
        <f ca="1">priceout</f>
        <v/>
      </c>
      <c r="U734" s="16" t="str">
        <f t="shared" ca="1" si="235"/>
        <v/>
      </c>
      <c r="V734" s="16" t="str">
        <f t="shared" ca="1" si="242"/>
        <v/>
      </c>
      <c r="W734" s="16" t="str">
        <f t="shared" ca="1" si="243"/>
        <v/>
      </c>
      <c r="X734" s="16">
        <f t="shared" ca="1" si="244"/>
        <v>1.4612618427567619</v>
      </c>
      <c r="Y734" s="16"/>
      <c r="Z734" s="13" t="str">
        <f ca="1">priceincross</f>
        <v/>
      </c>
      <c r="AA734" s="13" t="str">
        <f ca="1">priceoutcross</f>
        <v/>
      </c>
      <c r="AB734" s="13" t="str">
        <f t="shared" ca="1" si="236"/>
        <v/>
      </c>
      <c r="AC734" s="13" t="str">
        <f t="shared" ca="1" si="245"/>
        <v/>
      </c>
      <c r="AD734" s="13" t="str">
        <f t="shared" ca="1" si="246"/>
        <v/>
      </c>
      <c r="AE734" s="13">
        <f t="shared" ca="1" si="247"/>
        <v>1.7076913875508763</v>
      </c>
      <c r="AG734" s="32">
        <f ca="1">IF(ROW(data!B734)&gt;fib+1,MIN(OFFSET(data!B734,0,0,-fib,1)),"")</f>
        <v>9.25</v>
      </c>
      <c r="AH734" s="32">
        <f ca="1">IF(ROW(data!B734)&gt;fib+1,MAX(OFFSET(data!B734,0,0,-fib,1)),"")</f>
        <v>11.41</v>
      </c>
      <c r="AI734" s="32">
        <f t="shared" ca="1" si="237"/>
        <v>2.16</v>
      </c>
      <c r="AJ734" s="31">
        <f t="shared" ca="1" si="238"/>
        <v>9.75976</v>
      </c>
      <c r="AK734" s="31">
        <f t="shared" ca="1" si="239"/>
        <v>10.07512</v>
      </c>
      <c r="AL734" s="31">
        <f t="shared" ca="1" si="240"/>
        <v>10.33</v>
      </c>
      <c r="AM734" s="31">
        <f t="shared" ca="1" si="241"/>
        <v>10.58488</v>
      </c>
      <c r="AO734" s="32">
        <f t="shared" ca="1" si="248"/>
        <v>0.46126184275676185</v>
      </c>
      <c r="AP734" s="32">
        <f t="shared" ca="1" si="249"/>
        <v>0</v>
      </c>
      <c r="AQ734" s="32">
        <f t="shared" ca="1" si="250"/>
        <v>0.70769138755087635</v>
      </c>
      <c r="AR734" s="32">
        <f t="shared" ca="1" si="251"/>
        <v>0</v>
      </c>
    </row>
    <row r="735" spans="1:44">
      <c r="A735" s="10">
        <v>37970</v>
      </c>
      <c r="B735" s="11">
        <f ca="1">IF(ROW(data!B735)&gt;singleSMA,AVERAGE(OFFSET(data!B735,0,0,-singleSMA,1)),"")</f>
        <v>9.9435000000000002</v>
      </c>
      <c r="C735" s="11" t="str">
        <f ca="1">IF(ROW(data!B733)&gt;singleSMA+2,IF(SIGN(data!B734-indicators!B734)&lt;&gt;SIGN(data!B733-indicators!B733),IF(SIGN(data!B734-indicators!B734)&gt;0,"BUY","SELL"),""),"")</f>
        <v/>
      </c>
      <c r="D735" s="11">
        <f ca="1">IF(ROW(data!B735)&gt;fastSMA,AVERAGE(OFFSET(data!B735,0,0,-fastSMA,1)),"")</f>
        <v>10.166499999999999</v>
      </c>
      <c r="E735" s="11">
        <f ca="1">IF(ROW(data!B735)&gt;slowSMA,AVERAGE(OFFSET(data!B735,0,0,-slowSMA,1)),"")</f>
        <v>9.9435000000000002</v>
      </c>
      <c r="F735" s="11" t="str">
        <f ca="1">IF(ROW(data!B735)&gt;MAX(fastSMA,slowSMA)+2,IF(SIGN(D734-E734)&lt;&gt;SIGN(D733-E733),IF(SIGN(D734-E734)&gt;0,"BUY","SELL"),""),"")</f>
        <v/>
      </c>
      <c r="G735" s="11"/>
      <c r="H735" s="11">
        <f>(data!B735/data!B734)-1</f>
        <v>-6.704980842911934E-3</v>
      </c>
      <c r="I735" s="11">
        <f t="shared" si="231"/>
        <v>0</v>
      </c>
      <c r="J735" s="11">
        <f t="shared" si="232"/>
        <v>6.704980842911934E-3</v>
      </c>
      <c r="K735" s="11">
        <f ca="1">IF(ROW(data!B735)&gt;rsi+1,100-100/(1+AVERAGE(OFFSET(I735,0,0,-rsi,1))/AVERAGE(OFFSET(J735,0,0,-rsi,1))),"")</f>
        <v>59.550849527283759</v>
      </c>
      <c r="L735" s="11"/>
      <c r="M735" s="11">
        <f t="shared" si="233"/>
        <v>0.99329501915708807</v>
      </c>
      <c r="N735" s="11">
        <f t="shared" ca="1" si="234"/>
        <v>1.0432595573440646</v>
      </c>
      <c r="S735" s="13" t="str">
        <f ca="1">pricein</f>
        <v/>
      </c>
      <c r="T735" s="13" t="str">
        <f ca="1">priceout</f>
        <v/>
      </c>
      <c r="U735" s="16" t="str">
        <f t="shared" ca="1" si="235"/>
        <v/>
      </c>
      <c r="V735" s="16" t="str">
        <f t="shared" ca="1" si="242"/>
        <v/>
      </c>
      <c r="W735" s="16" t="str">
        <f t="shared" ca="1" si="243"/>
        <v/>
      </c>
      <c r="X735" s="16">
        <f t="shared" ca="1" si="244"/>
        <v>1.4612618427567619</v>
      </c>
      <c r="Y735" s="16"/>
      <c r="Z735" s="13" t="str">
        <f ca="1">priceincross</f>
        <v/>
      </c>
      <c r="AA735" s="13" t="str">
        <f ca="1">priceoutcross</f>
        <v/>
      </c>
      <c r="AB735" s="13" t="str">
        <f t="shared" ca="1" si="236"/>
        <v/>
      </c>
      <c r="AC735" s="13" t="str">
        <f t="shared" ca="1" si="245"/>
        <v/>
      </c>
      <c r="AD735" s="13" t="str">
        <f t="shared" ca="1" si="246"/>
        <v/>
      </c>
      <c r="AE735" s="13">
        <f t="shared" ca="1" si="247"/>
        <v>1.7076913875508763</v>
      </c>
      <c r="AG735" s="32">
        <f ca="1">IF(ROW(data!B735)&gt;fib+1,MIN(OFFSET(data!B735,0,0,-fib,1)),"")</f>
        <v>9.25</v>
      </c>
      <c r="AH735" s="32">
        <f ca="1">IF(ROW(data!B735)&gt;fib+1,MAX(OFFSET(data!B735,0,0,-fib,1)),"")</f>
        <v>11.41</v>
      </c>
      <c r="AI735" s="32">
        <f t="shared" ca="1" si="237"/>
        <v>2.16</v>
      </c>
      <c r="AJ735" s="31">
        <f t="shared" ca="1" si="238"/>
        <v>9.75976</v>
      </c>
      <c r="AK735" s="31">
        <f t="shared" ca="1" si="239"/>
        <v>10.07512</v>
      </c>
      <c r="AL735" s="31">
        <f t="shared" ca="1" si="240"/>
        <v>10.33</v>
      </c>
      <c r="AM735" s="31">
        <f t="shared" ca="1" si="241"/>
        <v>10.58488</v>
      </c>
      <c r="AO735" s="32">
        <f t="shared" ca="1" si="248"/>
        <v>0.46126184275676185</v>
      </c>
      <c r="AP735" s="32">
        <f t="shared" ca="1" si="249"/>
        <v>0</v>
      </c>
      <c r="AQ735" s="32">
        <f t="shared" ca="1" si="250"/>
        <v>0.70769138755087635</v>
      </c>
      <c r="AR735" s="32">
        <f t="shared" ca="1" si="251"/>
        <v>0</v>
      </c>
    </row>
    <row r="736" spans="1:44">
      <c r="A736" s="10">
        <v>37971</v>
      </c>
      <c r="B736" s="11">
        <f ca="1">IF(ROW(data!B736)&gt;singleSMA,AVERAGE(OFFSET(data!B736,0,0,-singleSMA,1)),"")</f>
        <v>9.9510000000000005</v>
      </c>
      <c r="C736" s="11" t="str">
        <f ca="1">IF(ROW(data!B734)&gt;singleSMA+2,IF(SIGN(data!B735-indicators!B735)&lt;&gt;SIGN(data!B734-indicators!B734),IF(SIGN(data!B735-indicators!B735)&gt;0,"BUY","SELL"),""),"")</f>
        <v/>
      </c>
      <c r="D736" s="11">
        <f ca="1">IF(ROW(data!B736)&gt;fastSMA,AVERAGE(OFFSET(data!B736,0,0,-fastSMA,1)),"")</f>
        <v>10.183499999999999</v>
      </c>
      <c r="E736" s="11">
        <f ca="1">IF(ROW(data!B736)&gt;slowSMA,AVERAGE(OFFSET(data!B736,0,0,-slowSMA,1)),"")</f>
        <v>9.9510000000000005</v>
      </c>
      <c r="F736" s="11" t="str">
        <f ca="1">IF(ROW(data!B736)&gt;MAX(fastSMA,slowSMA)+2,IF(SIGN(D735-E735)&lt;&gt;SIGN(D734-E734),IF(SIGN(D735-E735)&gt;0,"BUY","SELL"),""),"")</f>
        <v/>
      </c>
      <c r="G736" s="11"/>
      <c r="H736" s="11">
        <f>(data!B736/data!B735)-1</f>
        <v>-1.1571841851494624E-2</v>
      </c>
      <c r="I736" s="11">
        <f t="shared" si="231"/>
        <v>0</v>
      </c>
      <c r="J736" s="11">
        <f t="shared" si="232"/>
        <v>1.1571841851494624E-2</v>
      </c>
      <c r="K736" s="11">
        <f ca="1">IF(ROW(data!B736)&gt;rsi+1,100-100/(1+AVERAGE(OFFSET(I736,0,0,-rsi,1))/AVERAGE(OFFSET(J736,0,0,-rsi,1))),"")</f>
        <v>57.42875538400169</v>
      </c>
      <c r="L736" s="11"/>
      <c r="M736" s="11">
        <f t="shared" si="233"/>
        <v>0.98842815814850538</v>
      </c>
      <c r="N736" s="11">
        <f t="shared" ca="1" si="234"/>
        <v>1.0343087790110996</v>
      </c>
      <c r="S736" s="13" t="str">
        <f ca="1">pricein</f>
        <v/>
      </c>
      <c r="T736" s="13" t="str">
        <f ca="1">priceout</f>
        <v/>
      </c>
      <c r="U736" s="16" t="str">
        <f t="shared" ca="1" si="235"/>
        <v/>
      </c>
      <c r="V736" s="16" t="str">
        <f t="shared" ca="1" si="242"/>
        <v/>
      </c>
      <c r="W736" s="16" t="str">
        <f t="shared" ca="1" si="243"/>
        <v/>
      </c>
      <c r="X736" s="16">
        <f t="shared" ca="1" si="244"/>
        <v>1.4612618427567619</v>
      </c>
      <c r="Y736" s="16"/>
      <c r="Z736" s="13" t="str">
        <f ca="1">priceincross</f>
        <v/>
      </c>
      <c r="AA736" s="13" t="str">
        <f ca="1">priceoutcross</f>
        <v/>
      </c>
      <c r="AB736" s="13" t="str">
        <f t="shared" ca="1" si="236"/>
        <v/>
      </c>
      <c r="AC736" s="13" t="str">
        <f t="shared" ca="1" si="245"/>
        <v/>
      </c>
      <c r="AD736" s="13" t="str">
        <f t="shared" ca="1" si="246"/>
        <v/>
      </c>
      <c r="AE736" s="13">
        <f t="shared" ca="1" si="247"/>
        <v>1.7076913875508763</v>
      </c>
      <c r="AG736" s="32">
        <f ca="1">IF(ROW(data!B736)&gt;fib+1,MIN(OFFSET(data!B736,0,0,-fib,1)),"")</f>
        <v>9.25</v>
      </c>
      <c r="AH736" s="32">
        <f ca="1">IF(ROW(data!B736)&gt;fib+1,MAX(OFFSET(data!B736,0,0,-fib,1)),"")</f>
        <v>11.41</v>
      </c>
      <c r="AI736" s="32">
        <f t="shared" ca="1" si="237"/>
        <v>2.16</v>
      </c>
      <c r="AJ736" s="31">
        <f t="shared" ca="1" si="238"/>
        <v>9.75976</v>
      </c>
      <c r="AK736" s="31">
        <f t="shared" ca="1" si="239"/>
        <v>10.07512</v>
      </c>
      <c r="AL736" s="31">
        <f t="shared" ca="1" si="240"/>
        <v>10.33</v>
      </c>
      <c r="AM736" s="31">
        <f t="shared" ca="1" si="241"/>
        <v>10.58488</v>
      </c>
      <c r="AO736" s="32">
        <f t="shared" ca="1" si="248"/>
        <v>0.46126184275676185</v>
      </c>
      <c r="AP736" s="32">
        <f t="shared" ca="1" si="249"/>
        <v>0</v>
      </c>
      <c r="AQ736" s="32">
        <f t="shared" ca="1" si="250"/>
        <v>0.70769138755087635</v>
      </c>
      <c r="AR736" s="32">
        <f t="shared" ca="1" si="251"/>
        <v>0</v>
      </c>
    </row>
    <row r="737" spans="1:44">
      <c r="A737" s="10">
        <v>37972</v>
      </c>
      <c r="B737" s="11">
        <f ca="1">IF(ROW(data!B737)&gt;singleSMA,AVERAGE(OFFSET(data!B737,0,0,-singleSMA,1)),"")</f>
        <v>9.9605000000000015</v>
      </c>
      <c r="C737" s="11" t="str">
        <f ca="1">IF(ROW(data!B735)&gt;singleSMA+2,IF(SIGN(data!B736-indicators!B736)&lt;&gt;SIGN(data!B735-indicators!B735),IF(SIGN(data!B736-indicators!B736)&gt;0,"BUY","SELL"),""),"")</f>
        <v/>
      </c>
      <c r="D737" s="11">
        <f ca="1">IF(ROW(data!B737)&gt;fastSMA,AVERAGE(OFFSET(data!B737,0,0,-fastSMA,1)),"")</f>
        <v>10.203499999999998</v>
      </c>
      <c r="E737" s="11">
        <f ca="1">IF(ROW(data!B737)&gt;slowSMA,AVERAGE(OFFSET(data!B737,0,0,-slowSMA,1)),"")</f>
        <v>9.9605000000000015</v>
      </c>
      <c r="F737" s="11" t="str">
        <f ca="1">IF(ROW(data!B737)&gt;MAX(fastSMA,slowSMA)+2,IF(SIGN(D736-E736)&lt;&gt;SIGN(D735-E735),IF(SIGN(D736-E736)&gt;0,"BUY","SELL"),""),"")</f>
        <v/>
      </c>
      <c r="G737" s="11"/>
      <c r="H737" s="11">
        <f>(data!B737/data!B736)-1</f>
        <v>1.1707317073170742E-2</v>
      </c>
      <c r="I737" s="11">
        <f t="shared" si="231"/>
        <v>1.1707317073170742E-2</v>
      </c>
      <c r="J737" s="11">
        <f t="shared" si="232"/>
        <v>0</v>
      </c>
      <c r="K737" s="11">
        <f ca="1">IF(ROW(data!B737)&gt;rsi+1,100-100/(1+AVERAGE(OFFSET(I737,0,0,-rsi,1))/AVERAGE(OFFSET(J737,0,0,-rsi,1))),"")</f>
        <v>58.408231919634012</v>
      </c>
      <c r="L737" s="11"/>
      <c r="M737" s="11">
        <f t="shared" si="233"/>
        <v>1.0117073170731707</v>
      </c>
      <c r="N737" s="11">
        <f t="shared" ca="1" si="234"/>
        <v>1.0401203610832492</v>
      </c>
      <c r="S737" s="13" t="str">
        <f ca="1">pricein</f>
        <v/>
      </c>
      <c r="T737" s="13" t="str">
        <f ca="1">priceout</f>
        <v/>
      </c>
      <c r="U737" s="16" t="str">
        <f t="shared" ca="1" si="235"/>
        <v/>
      </c>
      <c r="V737" s="16" t="str">
        <f t="shared" ca="1" si="242"/>
        <v/>
      </c>
      <c r="W737" s="16" t="str">
        <f t="shared" ca="1" si="243"/>
        <v/>
      </c>
      <c r="X737" s="16">
        <f t="shared" ca="1" si="244"/>
        <v>1.4612618427567619</v>
      </c>
      <c r="Y737" s="16"/>
      <c r="Z737" s="13" t="str">
        <f ca="1">priceincross</f>
        <v/>
      </c>
      <c r="AA737" s="13" t="str">
        <f ca="1">priceoutcross</f>
        <v/>
      </c>
      <c r="AB737" s="13" t="str">
        <f t="shared" ca="1" si="236"/>
        <v/>
      </c>
      <c r="AC737" s="13" t="str">
        <f t="shared" ca="1" si="245"/>
        <v/>
      </c>
      <c r="AD737" s="13" t="str">
        <f t="shared" ca="1" si="246"/>
        <v/>
      </c>
      <c r="AE737" s="13">
        <f t="shared" ca="1" si="247"/>
        <v>1.7076913875508763</v>
      </c>
      <c r="AG737" s="32">
        <f ca="1">IF(ROW(data!B737)&gt;fib+1,MIN(OFFSET(data!B737,0,0,-fib,1)),"")</f>
        <v>9.25</v>
      </c>
      <c r="AH737" s="32">
        <f ca="1">IF(ROW(data!B737)&gt;fib+1,MAX(OFFSET(data!B737,0,0,-fib,1)),"")</f>
        <v>11.41</v>
      </c>
      <c r="AI737" s="32">
        <f t="shared" ca="1" si="237"/>
        <v>2.16</v>
      </c>
      <c r="AJ737" s="31">
        <f t="shared" ca="1" si="238"/>
        <v>9.75976</v>
      </c>
      <c r="AK737" s="31">
        <f t="shared" ca="1" si="239"/>
        <v>10.07512</v>
      </c>
      <c r="AL737" s="31">
        <f t="shared" ca="1" si="240"/>
        <v>10.33</v>
      </c>
      <c r="AM737" s="31">
        <f t="shared" ca="1" si="241"/>
        <v>10.58488</v>
      </c>
      <c r="AO737" s="32">
        <f t="shared" ca="1" si="248"/>
        <v>0.46126184275676185</v>
      </c>
      <c r="AP737" s="32">
        <f t="shared" ca="1" si="249"/>
        <v>0</v>
      </c>
      <c r="AQ737" s="32">
        <f t="shared" ca="1" si="250"/>
        <v>0.70769138755087635</v>
      </c>
      <c r="AR737" s="32">
        <f t="shared" ca="1" si="251"/>
        <v>0</v>
      </c>
    </row>
    <row r="738" spans="1:44">
      <c r="A738" s="10">
        <v>37973</v>
      </c>
      <c r="B738" s="11">
        <f ca="1">IF(ROW(data!B738)&gt;singleSMA,AVERAGE(OFFSET(data!B738,0,0,-singleSMA,1)),"")</f>
        <v>9.9682000000000013</v>
      </c>
      <c r="C738" s="11" t="str">
        <f ca="1">IF(ROW(data!B736)&gt;singleSMA+2,IF(SIGN(data!B737-indicators!B737)&lt;&gt;SIGN(data!B736-indicators!B736),IF(SIGN(data!B737-indicators!B737)&gt;0,"BUY","SELL"),""),"")</f>
        <v/>
      </c>
      <c r="D738" s="11">
        <f ca="1">IF(ROW(data!B738)&gt;fastSMA,AVERAGE(OFFSET(data!B738,0,0,-fastSMA,1)),"")</f>
        <v>10.237500000000001</v>
      </c>
      <c r="E738" s="11">
        <f ca="1">IF(ROW(data!B738)&gt;slowSMA,AVERAGE(OFFSET(data!B738,0,0,-slowSMA,1)),"")</f>
        <v>9.9682000000000013</v>
      </c>
      <c r="F738" s="11" t="str">
        <f ca="1">IF(ROW(data!B738)&gt;MAX(fastSMA,slowSMA)+2,IF(SIGN(D737-E737)&lt;&gt;SIGN(D736-E736),IF(SIGN(D737-E737)&gt;0,"BUY","SELL"),""),"")</f>
        <v/>
      </c>
      <c r="G738" s="11"/>
      <c r="H738" s="11">
        <f>(data!B738/data!B737)-1</f>
        <v>6.7502410800386325E-3</v>
      </c>
      <c r="I738" s="11">
        <f t="shared" si="231"/>
        <v>6.7502410800386325E-3</v>
      </c>
      <c r="J738" s="11">
        <f t="shared" si="232"/>
        <v>0</v>
      </c>
      <c r="K738" s="11">
        <f ca="1">IF(ROW(data!B738)&gt;rsi+1,100-100/(1+AVERAGE(OFFSET(I738,0,0,-rsi,1))/AVERAGE(OFFSET(J738,0,0,-rsi,1))),"")</f>
        <v>64.938768417127321</v>
      </c>
      <c r="L738" s="11"/>
      <c r="M738" s="11">
        <f t="shared" si="233"/>
        <v>1.0067502410800386</v>
      </c>
      <c r="N738" s="11">
        <f t="shared" ca="1" si="234"/>
        <v>1.0696721311475414</v>
      </c>
      <c r="S738" s="13" t="str">
        <f ca="1">pricein</f>
        <v/>
      </c>
      <c r="T738" s="13" t="str">
        <f ca="1">priceout</f>
        <v/>
      </c>
      <c r="U738" s="16" t="str">
        <f t="shared" ca="1" si="235"/>
        <v/>
      </c>
      <c r="V738" s="16" t="str">
        <f t="shared" ca="1" si="242"/>
        <v/>
      </c>
      <c r="W738" s="16" t="str">
        <f t="shared" ca="1" si="243"/>
        <v/>
      </c>
      <c r="X738" s="16">
        <f t="shared" ca="1" si="244"/>
        <v>1.4612618427567619</v>
      </c>
      <c r="Y738" s="16"/>
      <c r="Z738" s="13" t="str">
        <f ca="1">priceincross</f>
        <v/>
      </c>
      <c r="AA738" s="13" t="str">
        <f ca="1">priceoutcross</f>
        <v/>
      </c>
      <c r="AB738" s="13" t="str">
        <f t="shared" ca="1" si="236"/>
        <v/>
      </c>
      <c r="AC738" s="13" t="str">
        <f t="shared" ca="1" si="245"/>
        <v/>
      </c>
      <c r="AD738" s="13" t="str">
        <f t="shared" ca="1" si="246"/>
        <v/>
      </c>
      <c r="AE738" s="13">
        <f t="shared" ca="1" si="247"/>
        <v>1.7076913875508763</v>
      </c>
      <c r="AG738" s="32">
        <f ca="1">IF(ROW(data!B738)&gt;fib+1,MIN(OFFSET(data!B738,0,0,-fib,1)),"")</f>
        <v>9.25</v>
      </c>
      <c r="AH738" s="32">
        <f ca="1">IF(ROW(data!B738)&gt;fib+1,MAX(OFFSET(data!B738,0,0,-fib,1)),"")</f>
        <v>11.41</v>
      </c>
      <c r="AI738" s="32">
        <f t="shared" ca="1" si="237"/>
        <v>2.16</v>
      </c>
      <c r="AJ738" s="31">
        <f t="shared" ca="1" si="238"/>
        <v>9.75976</v>
      </c>
      <c r="AK738" s="31">
        <f t="shared" ca="1" si="239"/>
        <v>10.07512</v>
      </c>
      <c r="AL738" s="31">
        <f t="shared" ca="1" si="240"/>
        <v>10.33</v>
      </c>
      <c r="AM738" s="31">
        <f t="shared" ca="1" si="241"/>
        <v>10.58488</v>
      </c>
      <c r="AO738" s="32">
        <f t="shared" ca="1" si="248"/>
        <v>0.46126184275676185</v>
      </c>
      <c r="AP738" s="32">
        <f t="shared" ca="1" si="249"/>
        <v>0</v>
      </c>
      <c r="AQ738" s="32">
        <f t="shared" ca="1" si="250"/>
        <v>0.70769138755087635</v>
      </c>
      <c r="AR738" s="32">
        <f t="shared" ca="1" si="251"/>
        <v>0</v>
      </c>
    </row>
    <row r="739" spans="1:44">
      <c r="A739" s="10">
        <v>37974</v>
      </c>
      <c r="B739" s="11">
        <f ca="1">IF(ROW(data!B739)&gt;singleSMA,AVERAGE(OFFSET(data!B739,0,0,-singleSMA,1)),"")</f>
        <v>9.9743000000000013</v>
      </c>
      <c r="C739" s="11" t="str">
        <f ca="1">IF(ROW(data!B737)&gt;singleSMA+2,IF(SIGN(data!B738-indicators!B738)&lt;&gt;SIGN(data!B737-indicators!B737),IF(SIGN(data!B738-indicators!B738)&gt;0,"BUY","SELL"),""),"")</f>
        <v/>
      </c>
      <c r="D739" s="11">
        <f ca="1">IF(ROW(data!B739)&gt;fastSMA,AVERAGE(OFFSET(data!B739,0,0,-fastSMA,1)),"")</f>
        <v>10.268500000000001</v>
      </c>
      <c r="E739" s="11">
        <f ca="1">IF(ROW(data!B739)&gt;slowSMA,AVERAGE(OFFSET(data!B739,0,0,-slowSMA,1)),"")</f>
        <v>9.9743000000000013</v>
      </c>
      <c r="F739" s="11" t="str">
        <f ca="1">IF(ROW(data!B739)&gt;MAX(fastSMA,slowSMA)+2,IF(SIGN(D738-E738)&lt;&gt;SIGN(D737-E737),IF(SIGN(D738-E738)&gt;0,"BUY","SELL"),""),"")</f>
        <v/>
      </c>
      <c r="G739" s="11"/>
      <c r="H739" s="11">
        <f>(data!B739/data!B738)-1</f>
        <v>1.053639846743315E-2</v>
      </c>
      <c r="I739" s="11">
        <f t="shared" si="231"/>
        <v>1.053639846743315E-2</v>
      </c>
      <c r="J739" s="11">
        <f t="shared" si="232"/>
        <v>0</v>
      </c>
      <c r="K739" s="11">
        <f ca="1">IF(ROW(data!B739)&gt;rsi+1,100-100/(1+AVERAGE(OFFSET(I739,0,0,-rsi,1))/AVERAGE(OFFSET(J739,0,0,-rsi,1))),"")</f>
        <v>63.864010303056816</v>
      </c>
      <c r="L739" s="11"/>
      <c r="M739" s="11">
        <f t="shared" si="233"/>
        <v>1.0105363984674332</v>
      </c>
      <c r="N739" s="11">
        <f t="shared" ca="1" si="234"/>
        <v>1.0624370594159125</v>
      </c>
      <c r="S739" s="13" t="str">
        <f ca="1">pricein</f>
        <v/>
      </c>
      <c r="T739" s="13" t="str">
        <f ca="1">priceout</f>
        <v/>
      </c>
      <c r="U739" s="16" t="str">
        <f t="shared" ca="1" si="235"/>
        <v/>
      </c>
      <c r="V739" s="16" t="str">
        <f t="shared" ca="1" si="242"/>
        <v/>
      </c>
      <c r="W739" s="16" t="str">
        <f t="shared" ca="1" si="243"/>
        <v/>
      </c>
      <c r="X739" s="16">
        <f t="shared" ca="1" si="244"/>
        <v>1.4612618427567619</v>
      </c>
      <c r="Y739" s="16"/>
      <c r="Z739" s="13" t="str">
        <f ca="1">priceincross</f>
        <v/>
      </c>
      <c r="AA739" s="13" t="str">
        <f ca="1">priceoutcross</f>
        <v/>
      </c>
      <c r="AB739" s="13" t="str">
        <f t="shared" ca="1" si="236"/>
        <v/>
      </c>
      <c r="AC739" s="13" t="str">
        <f t="shared" ca="1" si="245"/>
        <v/>
      </c>
      <c r="AD739" s="13" t="str">
        <f t="shared" ca="1" si="246"/>
        <v/>
      </c>
      <c r="AE739" s="13">
        <f t="shared" ca="1" si="247"/>
        <v>1.7076913875508763</v>
      </c>
      <c r="AG739" s="32">
        <f ca="1">IF(ROW(data!B739)&gt;fib+1,MIN(OFFSET(data!B739,0,0,-fib,1)),"")</f>
        <v>9.25</v>
      </c>
      <c r="AH739" s="32">
        <f ca="1">IF(ROW(data!B739)&gt;fib+1,MAX(OFFSET(data!B739,0,0,-fib,1)),"")</f>
        <v>11.41</v>
      </c>
      <c r="AI739" s="32">
        <f t="shared" ca="1" si="237"/>
        <v>2.16</v>
      </c>
      <c r="AJ739" s="31">
        <f t="shared" ca="1" si="238"/>
        <v>9.75976</v>
      </c>
      <c r="AK739" s="31">
        <f t="shared" ca="1" si="239"/>
        <v>10.07512</v>
      </c>
      <c r="AL739" s="31">
        <f t="shared" ca="1" si="240"/>
        <v>10.33</v>
      </c>
      <c r="AM739" s="31">
        <f t="shared" ca="1" si="241"/>
        <v>10.58488</v>
      </c>
      <c r="AO739" s="32">
        <f t="shared" ca="1" si="248"/>
        <v>0.46126184275676185</v>
      </c>
      <c r="AP739" s="32">
        <f t="shared" ca="1" si="249"/>
        <v>0</v>
      </c>
      <c r="AQ739" s="32">
        <f t="shared" ca="1" si="250"/>
        <v>0.70769138755087635</v>
      </c>
      <c r="AR739" s="32">
        <f t="shared" ca="1" si="251"/>
        <v>0</v>
      </c>
    </row>
    <row r="740" spans="1:44">
      <c r="A740" s="10">
        <v>37977</v>
      </c>
      <c r="B740" s="11">
        <f ca="1">IF(ROW(data!B740)&gt;singleSMA,AVERAGE(OFFSET(data!B740,0,0,-singleSMA,1)),"")</f>
        <v>9.9815000000000023</v>
      </c>
      <c r="C740" s="11" t="str">
        <f ca="1">IF(ROW(data!B738)&gt;singleSMA+2,IF(SIGN(data!B739-indicators!B739)&lt;&gt;SIGN(data!B738-indicators!B738),IF(SIGN(data!B739-indicators!B739)&gt;0,"BUY","SELL"),""),"")</f>
        <v/>
      </c>
      <c r="D740" s="11">
        <f ca="1">IF(ROW(data!B740)&gt;fastSMA,AVERAGE(OFFSET(data!B740,0,0,-fastSMA,1)),"")</f>
        <v>10.296000000000001</v>
      </c>
      <c r="E740" s="11">
        <f ca="1">IF(ROW(data!B740)&gt;slowSMA,AVERAGE(OFFSET(data!B740,0,0,-slowSMA,1)),"")</f>
        <v>9.9815000000000023</v>
      </c>
      <c r="F740" s="11" t="str">
        <f ca="1">IF(ROW(data!B740)&gt;MAX(fastSMA,slowSMA)+2,IF(SIGN(D739-E739)&lt;&gt;SIGN(D738-E738),IF(SIGN(D739-E739)&gt;0,"BUY","SELL"),""),"")</f>
        <v/>
      </c>
      <c r="G740" s="11"/>
      <c r="H740" s="11">
        <f>(data!B740/data!B739)-1</f>
        <v>1.8957345971564177E-3</v>
      </c>
      <c r="I740" s="11">
        <f t="shared" si="231"/>
        <v>1.8957345971564177E-3</v>
      </c>
      <c r="J740" s="11">
        <f t="shared" si="232"/>
        <v>0</v>
      </c>
      <c r="K740" s="11">
        <f ca="1">IF(ROW(data!B740)&gt;rsi+1,100-100/(1+AVERAGE(OFFSET(I740,0,0,-rsi,1))/AVERAGE(OFFSET(J740,0,0,-rsi,1))),"")</f>
        <v>62.672206720131527</v>
      </c>
      <c r="L740" s="11"/>
      <c r="M740" s="11">
        <f t="shared" si="233"/>
        <v>1.0018957345971564</v>
      </c>
      <c r="N740" s="11">
        <f t="shared" ca="1" si="234"/>
        <v>1.0548902195608787</v>
      </c>
      <c r="S740" s="13" t="str">
        <f ca="1">pricein</f>
        <v/>
      </c>
      <c r="T740" s="13" t="str">
        <f ca="1">priceout</f>
        <v/>
      </c>
      <c r="U740" s="16" t="str">
        <f t="shared" ca="1" si="235"/>
        <v/>
      </c>
      <c r="V740" s="16" t="str">
        <f t="shared" ca="1" si="242"/>
        <v/>
      </c>
      <c r="W740" s="16" t="str">
        <f t="shared" ca="1" si="243"/>
        <v/>
      </c>
      <c r="X740" s="16">
        <f t="shared" ca="1" si="244"/>
        <v>1.4612618427567619</v>
      </c>
      <c r="Y740" s="16"/>
      <c r="Z740" s="13" t="str">
        <f ca="1">priceincross</f>
        <v/>
      </c>
      <c r="AA740" s="13" t="str">
        <f ca="1">priceoutcross</f>
        <v/>
      </c>
      <c r="AB740" s="13" t="str">
        <f t="shared" ca="1" si="236"/>
        <v/>
      </c>
      <c r="AC740" s="13" t="str">
        <f t="shared" ca="1" si="245"/>
        <v/>
      </c>
      <c r="AD740" s="13" t="str">
        <f t="shared" ca="1" si="246"/>
        <v/>
      </c>
      <c r="AE740" s="13">
        <f t="shared" ca="1" si="247"/>
        <v>1.7076913875508763</v>
      </c>
      <c r="AG740" s="32">
        <f ca="1">IF(ROW(data!B740)&gt;fib+1,MIN(OFFSET(data!B740,0,0,-fib,1)),"")</f>
        <v>9.25</v>
      </c>
      <c r="AH740" s="32">
        <f ca="1">IF(ROW(data!B740)&gt;fib+1,MAX(OFFSET(data!B740,0,0,-fib,1)),"")</f>
        <v>11.41</v>
      </c>
      <c r="AI740" s="32">
        <f t="shared" ca="1" si="237"/>
        <v>2.16</v>
      </c>
      <c r="AJ740" s="31">
        <f t="shared" ca="1" si="238"/>
        <v>9.75976</v>
      </c>
      <c r="AK740" s="31">
        <f t="shared" ca="1" si="239"/>
        <v>10.07512</v>
      </c>
      <c r="AL740" s="31">
        <f t="shared" ca="1" si="240"/>
        <v>10.33</v>
      </c>
      <c r="AM740" s="31">
        <f t="shared" ca="1" si="241"/>
        <v>10.58488</v>
      </c>
      <c r="AO740" s="32">
        <f t="shared" ca="1" si="248"/>
        <v>0.46126184275676185</v>
      </c>
      <c r="AP740" s="32">
        <f t="shared" ca="1" si="249"/>
        <v>0</v>
      </c>
      <c r="AQ740" s="32">
        <f t="shared" ca="1" si="250"/>
        <v>0.70769138755087635</v>
      </c>
      <c r="AR740" s="32">
        <f t="shared" ca="1" si="251"/>
        <v>0</v>
      </c>
    </row>
    <row r="741" spans="1:44">
      <c r="A741" s="10">
        <v>37978</v>
      </c>
      <c r="B741" s="11">
        <f ca="1">IF(ROW(data!B741)&gt;singleSMA,AVERAGE(OFFSET(data!B741,0,0,-singleSMA,1)),"")</f>
        <v>9.9880000000000031</v>
      </c>
      <c r="C741" s="11" t="str">
        <f ca="1">IF(ROW(data!B739)&gt;singleSMA+2,IF(SIGN(data!B740-indicators!B740)&lt;&gt;SIGN(data!B739-indicators!B739),IF(SIGN(data!B740-indicators!B740)&gt;0,"BUY","SELL"),""),"")</f>
        <v/>
      </c>
      <c r="D741" s="11">
        <f ca="1">IF(ROW(data!B741)&gt;fastSMA,AVERAGE(OFFSET(data!B741,0,0,-fastSMA,1)),"")</f>
        <v>10.313000000000001</v>
      </c>
      <c r="E741" s="11">
        <f ca="1">IF(ROW(data!B741)&gt;slowSMA,AVERAGE(OFFSET(data!B741,0,0,-slowSMA,1)),"")</f>
        <v>9.9880000000000031</v>
      </c>
      <c r="F741" s="11" t="str">
        <f ca="1">IF(ROW(data!B741)&gt;MAX(fastSMA,slowSMA)+2,IF(SIGN(D740-E740)&lt;&gt;SIGN(D739-E739),IF(SIGN(D740-E740)&gt;0,"BUY","SELL"),""),"")</f>
        <v/>
      </c>
      <c r="G741" s="11"/>
      <c r="H741" s="11">
        <f>(data!B741/data!B740)-1</f>
        <v>-9.4607379375590828E-3</v>
      </c>
      <c r="I741" s="11">
        <f t="shared" si="231"/>
        <v>0</v>
      </c>
      <c r="J741" s="11">
        <f t="shared" si="232"/>
        <v>9.4607379375590828E-3</v>
      </c>
      <c r="K741" s="11">
        <f ca="1">IF(ROW(data!B741)&gt;rsi+1,100-100/(1+AVERAGE(OFFSET(I741,0,0,-rsi,1))/AVERAGE(OFFSET(J741,0,0,-rsi,1))),"")</f>
        <v>58.025951682307287</v>
      </c>
      <c r="L741" s="11"/>
      <c r="M741" s="11">
        <f t="shared" si="233"/>
        <v>0.99053926206244092</v>
      </c>
      <c r="N741" s="11">
        <f t="shared" ca="1" si="234"/>
        <v>1.0335636722606121</v>
      </c>
      <c r="S741" s="13" t="str">
        <f ca="1">pricein</f>
        <v/>
      </c>
      <c r="T741" s="13" t="str">
        <f ca="1">priceout</f>
        <v/>
      </c>
      <c r="U741" s="16" t="str">
        <f t="shared" ca="1" si="235"/>
        <v/>
      </c>
      <c r="V741" s="16" t="str">
        <f t="shared" ca="1" si="242"/>
        <v/>
      </c>
      <c r="W741" s="16" t="str">
        <f t="shared" ca="1" si="243"/>
        <v/>
      </c>
      <c r="X741" s="16">
        <f t="shared" ca="1" si="244"/>
        <v>1.4612618427567619</v>
      </c>
      <c r="Y741" s="16"/>
      <c r="Z741" s="13" t="str">
        <f ca="1">priceincross</f>
        <v/>
      </c>
      <c r="AA741" s="13" t="str">
        <f ca="1">priceoutcross</f>
        <v/>
      </c>
      <c r="AB741" s="13" t="str">
        <f t="shared" ca="1" si="236"/>
        <v/>
      </c>
      <c r="AC741" s="13" t="str">
        <f t="shared" ca="1" si="245"/>
        <v/>
      </c>
      <c r="AD741" s="13" t="str">
        <f t="shared" ca="1" si="246"/>
        <v/>
      </c>
      <c r="AE741" s="13">
        <f t="shared" ca="1" si="247"/>
        <v>1.7076913875508763</v>
      </c>
      <c r="AG741" s="32">
        <f ca="1">IF(ROW(data!B741)&gt;fib+1,MIN(OFFSET(data!B741,0,0,-fib,1)),"")</f>
        <v>9.25</v>
      </c>
      <c r="AH741" s="32">
        <f ca="1">IF(ROW(data!B741)&gt;fib+1,MAX(OFFSET(data!B741,0,0,-fib,1)),"")</f>
        <v>11.41</v>
      </c>
      <c r="AI741" s="32">
        <f t="shared" ca="1" si="237"/>
        <v>2.16</v>
      </c>
      <c r="AJ741" s="31">
        <f t="shared" ca="1" si="238"/>
        <v>9.75976</v>
      </c>
      <c r="AK741" s="31">
        <f t="shared" ca="1" si="239"/>
        <v>10.07512</v>
      </c>
      <c r="AL741" s="31">
        <f t="shared" ca="1" si="240"/>
        <v>10.33</v>
      </c>
      <c r="AM741" s="31">
        <f t="shared" ca="1" si="241"/>
        <v>10.58488</v>
      </c>
      <c r="AO741" s="32">
        <f t="shared" ca="1" si="248"/>
        <v>0.46126184275676185</v>
      </c>
      <c r="AP741" s="32">
        <f t="shared" ca="1" si="249"/>
        <v>0</v>
      </c>
      <c r="AQ741" s="32">
        <f t="shared" ca="1" si="250"/>
        <v>0.70769138755087635</v>
      </c>
      <c r="AR741" s="32">
        <f t="shared" ca="1" si="251"/>
        <v>0</v>
      </c>
    </row>
    <row r="742" spans="1:44">
      <c r="A742" s="10">
        <v>37979</v>
      </c>
      <c r="B742" s="11">
        <f ca="1">IF(ROW(data!B742)&gt;singleSMA,AVERAGE(OFFSET(data!B742,0,0,-singleSMA,1)),"")</f>
        <v>9.9969000000000037</v>
      </c>
      <c r="C742" s="11" t="str">
        <f ca="1">IF(ROW(data!B740)&gt;singleSMA+2,IF(SIGN(data!B741-indicators!B741)&lt;&gt;SIGN(data!B740-indicators!B740),IF(SIGN(data!B741-indicators!B741)&gt;0,"BUY","SELL"),""),"")</f>
        <v/>
      </c>
      <c r="D742" s="11">
        <f ca="1">IF(ROW(data!B742)&gt;fastSMA,AVERAGE(OFFSET(data!B742,0,0,-fastSMA,1)),"")</f>
        <v>10.329000000000001</v>
      </c>
      <c r="E742" s="11">
        <f ca="1">IF(ROW(data!B742)&gt;slowSMA,AVERAGE(OFFSET(data!B742,0,0,-slowSMA,1)),"")</f>
        <v>9.9969000000000037</v>
      </c>
      <c r="F742" s="11" t="str">
        <f ca="1">IF(ROW(data!B742)&gt;MAX(fastSMA,slowSMA)+2,IF(SIGN(D741-E741)&lt;&gt;SIGN(D740-E740),IF(SIGN(D741-E741)&gt;0,"BUY","SELL"),""),"")</f>
        <v/>
      </c>
      <c r="G742" s="11"/>
      <c r="H742" s="11">
        <f>(data!B742/data!B741)-1</f>
        <v>1.7191977077363862E-2</v>
      </c>
      <c r="I742" s="11">
        <f t="shared" si="231"/>
        <v>1.7191977077363862E-2</v>
      </c>
      <c r="J742" s="11">
        <f t="shared" si="232"/>
        <v>0</v>
      </c>
      <c r="K742" s="11">
        <f ca="1">IF(ROW(data!B742)&gt;rsi+1,100-100/(1+AVERAGE(OFFSET(I742,0,0,-rsi,1))/AVERAGE(OFFSET(J742,0,0,-rsi,1))),"")</f>
        <v>57.523788931950435</v>
      </c>
      <c r="L742" s="11"/>
      <c r="M742" s="11">
        <f t="shared" si="233"/>
        <v>1.0171919770773639</v>
      </c>
      <c r="N742" s="11">
        <f t="shared" ca="1" si="234"/>
        <v>1.0309777347531466</v>
      </c>
      <c r="S742" s="13" t="str">
        <f ca="1">pricein</f>
        <v/>
      </c>
      <c r="T742" s="13" t="str">
        <f ca="1">priceout</f>
        <v/>
      </c>
      <c r="U742" s="16" t="str">
        <f t="shared" ca="1" si="235"/>
        <v/>
      </c>
      <c r="V742" s="16" t="str">
        <f t="shared" ca="1" si="242"/>
        <v/>
      </c>
      <c r="W742" s="16" t="str">
        <f t="shared" ca="1" si="243"/>
        <v/>
      </c>
      <c r="X742" s="16">
        <f t="shared" ca="1" si="244"/>
        <v>1.4612618427567619</v>
      </c>
      <c r="Y742" s="16"/>
      <c r="Z742" s="13" t="str">
        <f ca="1">priceincross</f>
        <v/>
      </c>
      <c r="AA742" s="13" t="str">
        <f ca="1">priceoutcross</f>
        <v/>
      </c>
      <c r="AB742" s="13" t="str">
        <f t="shared" ca="1" si="236"/>
        <v/>
      </c>
      <c r="AC742" s="13" t="str">
        <f t="shared" ca="1" si="245"/>
        <v/>
      </c>
      <c r="AD742" s="13" t="str">
        <f t="shared" ca="1" si="246"/>
        <v/>
      </c>
      <c r="AE742" s="13">
        <f t="shared" ca="1" si="247"/>
        <v>1.7076913875508763</v>
      </c>
      <c r="AG742" s="32">
        <f ca="1">IF(ROW(data!B742)&gt;fib+1,MIN(OFFSET(data!B742,0,0,-fib,1)),"")</f>
        <v>9.25</v>
      </c>
      <c r="AH742" s="32">
        <f ca="1">IF(ROW(data!B742)&gt;fib+1,MAX(OFFSET(data!B742,0,0,-fib,1)),"")</f>
        <v>11.41</v>
      </c>
      <c r="AI742" s="32">
        <f t="shared" ca="1" si="237"/>
        <v>2.16</v>
      </c>
      <c r="AJ742" s="31">
        <f t="shared" ca="1" si="238"/>
        <v>9.75976</v>
      </c>
      <c r="AK742" s="31">
        <f t="shared" ca="1" si="239"/>
        <v>10.07512</v>
      </c>
      <c r="AL742" s="31">
        <f t="shared" ca="1" si="240"/>
        <v>10.33</v>
      </c>
      <c r="AM742" s="31">
        <f t="shared" ca="1" si="241"/>
        <v>10.58488</v>
      </c>
      <c r="AO742" s="32">
        <f t="shared" ca="1" si="248"/>
        <v>0.46126184275676185</v>
      </c>
      <c r="AP742" s="32">
        <f t="shared" ca="1" si="249"/>
        <v>0</v>
      </c>
      <c r="AQ742" s="32">
        <f t="shared" ca="1" si="250"/>
        <v>0.70769138755087635</v>
      </c>
      <c r="AR742" s="32">
        <f t="shared" ca="1" si="251"/>
        <v>0</v>
      </c>
    </row>
    <row r="743" spans="1:44">
      <c r="A743" s="10">
        <v>37984</v>
      </c>
      <c r="B743" s="11">
        <f ca="1">IF(ROW(data!B743)&gt;singleSMA,AVERAGE(OFFSET(data!B743,0,0,-singleSMA,1)),"")</f>
        <v>10.007500000000004</v>
      </c>
      <c r="C743" s="11" t="str">
        <f ca="1">IF(ROW(data!B741)&gt;singleSMA+2,IF(SIGN(data!B742-indicators!B742)&lt;&gt;SIGN(data!B741-indicators!B741),IF(SIGN(data!B742-indicators!B742)&gt;0,"BUY","SELL"),""),"")</f>
        <v/>
      </c>
      <c r="D743" s="11">
        <f ca="1">IF(ROW(data!B743)&gt;fastSMA,AVERAGE(OFFSET(data!B743,0,0,-fastSMA,1)),"")</f>
        <v>10.348000000000003</v>
      </c>
      <c r="E743" s="11">
        <f ca="1">IF(ROW(data!B743)&gt;slowSMA,AVERAGE(OFFSET(data!B743,0,0,-slowSMA,1)),"")</f>
        <v>10.007500000000004</v>
      </c>
      <c r="F743" s="11" t="str">
        <f ca="1">IF(ROW(data!B743)&gt;MAX(fastSMA,slowSMA)+2,IF(SIGN(D742-E742)&lt;&gt;SIGN(D741-E741),IF(SIGN(D742-E742)&gt;0,"BUY","SELL"),""),"")</f>
        <v/>
      </c>
      <c r="G743" s="11"/>
      <c r="H743" s="11">
        <f>(data!B743/data!B742)-1</f>
        <v>1.4084507042253502E-2</v>
      </c>
      <c r="I743" s="11">
        <f t="shared" si="231"/>
        <v>1.4084507042253502E-2</v>
      </c>
      <c r="J743" s="11">
        <f t="shared" si="232"/>
        <v>0</v>
      </c>
      <c r="K743" s="11">
        <f ca="1">IF(ROW(data!B743)&gt;rsi+1,100-100/(1+AVERAGE(OFFSET(I743,0,0,-rsi,1))/AVERAGE(OFFSET(J743,0,0,-rsi,1))),"")</f>
        <v>58.567477431849234</v>
      </c>
      <c r="L743" s="11"/>
      <c r="M743" s="11">
        <f t="shared" si="233"/>
        <v>1.0140845070422535</v>
      </c>
      <c r="N743" s="11">
        <f t="shared" ca="1" si="234"/>
        <v>1.0364683301343574</v>
      </c>
      <c r="S743" s="13" t="str">
        <f ca="1">pricein</f>
        <v/>
      </c>
      <c r="T743" s="13" t="str">
        <f ca="1">priceout</f>
        <v/>
      </c>
      <c r="U743" s="16" t="str">
        <f t="shared" ca="1" si="235"/>
        <v/>
      </c>
      <c r="V743" s="16" t="str">
        <f t="shared" ca="1" si="242"/>
        <v/>
      </c>
      <c r="W743" s="16" t="str">
        <f t="shared" ca="1" si="243"/>
        <v/>
      </c>
      <c r="X743" s="16">
        <f t="shared" ca="1" si="244"/>
        <v>1.4612618427567619</v>
      </c>
      <c r="Y743" s="16"/>
      <c r="Z743" s="13" t="str">
        <f ca="1">priceincross</f>
        <v/>
      </c>
      <c r="AA743" s="13" t="str">
        <f ca="1">priceoutcross</f>
        <v/>
      </c>
      <c r="AB743" s="13" t="str">
        <f t="shared" ca="1" si="236"/>
        <v/>
      </c>
      <c r="AC743" s="13" t="str">
        <f t="shared" ca="1" si="245"/>
        <v/>
      </c>
      <c r="AD743" s="13" t="str">
        <f t="shared" ca="1" si="246"/>
        <v/>
      </c>
      <c r="AE743" s="13">
        <f t="shared" ca="1" si="247"/>
        <v>1.7076913875508763</v>
      </c>
      <c r="AG743" s="32">
        <f ca="1">IF(ROW(data!B743)&gt;fib+1,MIN(OFFSET(data!B743,0,0,-fib,1)),"")</f>
        <v>9.25</v>
      </c>
      <c r="AH743" s="32">
        <f ca="1">IF(ROW(data!B743)&gt;fib+1,MAX(OFFSET(data!B743,0,0,-fib,1)),"")</f>
        <v>11.41</v>
      </c>
      <c r="AI743" s="32">
        <f t="shared" ca="1" si="237"/>
        <v>2.16</v>
      </c>
      <c r="AJ743" s="31">
        <f t="shared" ca="1" si="238"/>
        <v>9.75976</v>
      </c>
      <c r="AK743" s="31">
        <f t="shared" ca="1" si="239"/>
        <v>10.07512</v>
      </c>
      <c r="AL743" s="31">
        <f t="shared" ca="1" si="240"/>
        <v>10.33</v>
      </c>
      <c r="AM743" s="31">
        <f t="shared" ca="1" si="241"/>
        <v>10.58488</v>
      </c>
      <c r="AO743" s="32">
        <f t="shared" ca="1" si="248"/>
        <v>0.46126184275676185</v>
      </c>
      <c r="AP743" s="32">
        <f t="shared" ca="1" si="249"/>
        <v>0</v>
      </c>
      <c r="AQ743" s="32">
        <f t="shared" ca="1" si="250"/>
        <v>0.70769138755087635</v>
      </c>
      <c r="AR743" s="32">
        <f t="shared" ca="1" si="251"/>
        <v>0</v>
      </c>
    </row>
    <row r="744" spans="1:44">
      <c r="A744" s="10">
        <v>37985</v>
      </c>
      <c r="B744" s="11">
        <f ca="1">IF(ROW(data!B744)&gt;singleSMA,AVERAGE(OFFSET(data!B744,0,0,-singleSMA,1)),"")</f>
        <v>10.023300000000003</v>
      </c>
      <c r="C744" s="11" t="str">
        <f ca="1">IF(ROW(data!B742)&gt;singleSMA+2,IF(SIGN(data!B743-indicators!B743)&lt;&gt;SIGN(data!B742-indicators!B742),IF(SIGN(data!B743-indicators!B743)&gt;0,"BUY","SELL"),""),"")</f>
        <v/>
      </c>
      <c r="D744" s="11">
        <f ca="1">IF(ROW(data!B744)&gt;fastSMA,AVERAGE(OFFSET(data!B744,0,0,-fastSMA,1)),"")</f>
        <v>10.4025</v>
      </c>
      <c r="E744" s="11">
        <f ca="1">IF(ROW(data!B744)&gt;slowSMA,AVERAGE(OFFSET(data!B744,0,0,-slowSMA,1)),"")</f>
        <v>10.023300000000003</v>
      </c>
      <c r="F744" s="11" t="str">
        <f ca="1">IF(ROW(data!B744)&gt;MAX(fastSMA,slowSMA)+2,IF(SIGN(D743-E743)&lt;&gt;SIGN(D742-E742),IF(SIGN(D743-E743)&gt;0,"BUY","SELL"),""),"")</f>
        <v/>
      </c>
      <c r="G744" s="11"/>
      <c r="H744" s="11">
        <f>(data!B744/data!B743)-1</f>
        <v>4.1666666666666519E-2</v>
      </c>
      <c r="I744" s="11">
        <f t="shared" si="231"/>
        <v>4.1666666666666519E-2</v>
      </c>
      <c r="J744" s="11">
        <f t="shared" si="232"/>
        <v>0</v>
      </c>
      <c r="K744" s="11">
        <f ca="1">IF(ROW(data!B744)&gt;rsi+1,100-100/(1+AVERAGE(OFFSET(I744,0,0,-rsi,1))/AVERAGE(OFFSET(J744,0,0,-rsi,1))),"")</f>
        <v>72.112350821850228</v>
      </c>
      <c r="L744" s="11"/>
      <c r="M744" s="11">
        <f t="shared" si="233"/>
        <v>1.0416666666666665</v>
      </c>
      <c r="N744" s="11">
        <f t="shared" ca="1" si="234"/>
        <v>1.1072834645669292</v>
      </c>
      <c r="S744" s="13" t="str">
        <f ca="1">pricein</f>
        <v/>
      </c>
      <c r="T744" s="13" t="str">
        <f ca="1">priceout</f>
        <v/>
      </c>
      <c r="U744" s="16" t="str">
        <f t="shared" ca="1" si="235"/>
        <v/>
      </c>
      <c r="V744" s="16" t="str">
        <f t="shared" ca="1" si="242"/>
        <v/>
      </c>
      <c r="W744" s="16" t="str">
        <f t="shared" ca="1" si="243"/>
        <v/>
      </c>
      <c r="X744" s="16">
        <f t="shared" ca="1" si="244"/>
        <v>1.4612618427567619</v>
      </c>
      <c r="Y744" s="16"/>
      <c r="Z744" s="13" t="str">
        <f ca="1">priceincross</f>
        <v/>
      </c>
      <c r="AA744" s="13" t="str">
        <f ca="1">priceoutcross</f>
        <v/>
      </c>
      <c r="AB744" s="13" t="str">
        <f t="shared" ca="1" si="236"/>
        <v/>
      </c>
      <c r="AC744" s="13" t="str">
        <f t="shared" ca="1" si="245"/>
        <v/>
      </c>
      <c r="AD744" s="13" t="str">
        <f t="shared" ca="1" si="246"/>
        <v/>
      </c>
      <c r="AE744" s="13">
        <f t="shared" ca="1" si="247"/>
        <v>1.7076913875508763</v>
      </c>
      <c r="AG744" s="32">
        <f ca="1">IF(ROW(data!B744)&gt;fib+1,MIN(OFFSET(data!B744,0,0,-fib,1)),"")</f>
        <v>9.25</v>
      </c>
      <c r="AH744" s="32">
        <f ca="1">IF(ROW(data!B744)&gt;fib+1,MAX(OFFSET(data!B744,0,0,-fib,1)),"")</f>
        <v>11.41</v>
      </c>
      <c r="AI744" s="32">
        <f t="shared" ca="1" si="237"/>
        <v>2.16</v>
      </c>
      <c r="AJ744" s="31">
        <f t="shared" ca="1" si="238"/>
        <v>9.75976</v>
      </c>
      <c r="AK744" s="31">
        <f t="shared" ca="1" si="239"/>
        <v>10.07512</v>
      </c>
      <c r="AL744" s="31">
        <f t="shared" ca="1" si="240"/>
        <v>10.33</v>
      </c>
      <c r="AM744" s="31">
        <f t="shared" ca="1" si="241"/>
        <v>10.58488</v>
      </c>
      <c r="AO744" s="32">
        <f t="shared" ca="1" si="248"/>
        <v>0.46126184275676185</v>
      </c>
      <c r="AP744" s="32">
        <f t="shared" ca="1" si="249"/>
        <v>0</v>
      </c>
      <c r="AQ744" s="32">
        <f t="shared" ca="1" si="250"/>
        <v>0.70769138755087635</v>
      </c>
      <c r="AR744" s="32">
        <f t="shared" ca="1" si="251"/>
        <v>0</v>
      </c>
    </row>
    <row r="745" spans="1:44">
      <c r="A745" s="10">
        <v>37986</v>
      </c>
      <c r="B745" s="11">
        <f ca="1">IF(ROW(data!B745)&gt;singleSMA,AVERAGE(OFFSET(data!B745,0,0,-singleSMA,1)),"")</f>
        <v>10.039600000000004</v>
      </c>
      <c r="C745" s="11" t="str">
        <f ca="1">IF(ROW(data!B743)&gt;singleSMA+2,IF(SIGN(data!B744-indicators!B744)&lt;&gt;SIGN(data!B743-indicators!B743),IF(SIGN(data!B744-indicators!B744)&gt;0,"BUY","SELL"),""),"")</f>
        <v/>
      </c>
      <c r="D745" s="11">
        <f ca="1">IF(ROW(data!B745)&gt;fastSMA,AVERAGE(OFFSET(data!B745,0,0,-fastSMA,1)),"")</f>
        <v>10.456</v>
      </c>
      <c r="E745" s="11">
        <f ca="1">IF(ROW(data!B745)&gt;slowSMA,AVERAGE(OFFSET(data!B745,0,0,-slowSMA,1)),"")</f>
        <v>10.039600000000004</v>
      </c>
      <c r="F745" s="11" t="str">
        <f ca="1">IF(ROW(data!B745)&gt;MAX(fastSMA,slowSMA)+2,IF(SIGN(D744-E744)&lt;&gt;SIGN(D743-E743),IF(SIGN(D744-E744)&gt;0,"BUY","SELL"),""),"")</f>
        <v/>
      </c>
      <c r="G745" s="11"/>
      <c r="H745" s="11">
        <f>(data!B745/data!B744)-1</f>
        <v>-4.4444444444444731E-3</v>
      </c>
      <c r="I745" s="11">
        <f t="shared" si="231"/>
        <v>0</v>
      </c>
      <c r="J745" s="11">
        <f t="shared" si="232"/>
        <v>4.4444444444444731E-3</v>
      </c>
      <c r="K745" s="11">
        <f ca="1">IF(ROW(data!B745)&gt;rsi+1,100-100/(1+AVERAGE(OFFSET(I745,0,0,-rsi,1))/AVERAGE(OFFSET(J745,0,0,-rsi,1))),"")</f>
        <v>71.658161413755892</v>
      </c>
      <c r="L745" s="11"/>
      <c r="M745" s="11">
        <f t="shared" si="233"/>
        <v>0.99555555555555553</v>
      </c>
      <c r="N745" s="11">
        <f t="shared" ca="1" si="234"/>
        <v>1.1056268509378084</v>
      </c>
      <c r="S745" s="13" t="str">
        <f ca="1">pricein</f>
        <v/>
      </c>
      <c r="T745" s="13" t="str">
        <f ca="1">priceout</f>
        <v/>
      </c>
      <c r="U745" s="16" t="str">
        <f t="shared" ca="1" si="235"/>
        <v/>
      </c>
      <c r="V745" s="16" t="str">
        <f t="shared" ca="1" si="242"/>
        <v/>
      </c>
      <c r="W745" s="16" t="str">
        <f t="shared" ca="1" si="243"/>
        <v/>
      </c>
      <c r="X745" s="16">
        <f t="shared" ca="1" si="244"/>
        <v>1.4612618427567619</v>
      </c>
      <c r="Y745" s="16"/>
      <c r="Z745" s="13" t="str">
        <f ca="1">priceincross</f>
        <v/>
      </c>
      <c r="AA745" s="13" t="str">
        <f ca="1">priceoutcross</f>
        <v/>
      </c>
      <c r="AB745" s="13" t="str">
        <f t="shared" ca="1" si="236"/>
        <v/>
      </c>
      <c r="AC745" s="13" t="str">
        <f t="shared" ca="1" si="245"/>
        <v/>
      </c>
      <c r="AD745" s="13" t="str">
        <f t="shared" ca="1" si="246"/>
        <v/>
      </c>
      <c r="AE745" s="13">
        <f t="shared" ca="1" si="247"/>
        <v>1.7076913875508763</v>
      </c>
      <c r="AG745" s="32">
        <f ca="1">IF(ROW(data!B745)&gt;fib+1,MIN(OFFSET(data!B745,0,0,-fib,1)),"")</f>
        <v>9.25</v>
      </c>
      <c r="AH745" s="32">
        <f ca="1">IF(ROW(data!B745)&gt;fib+1,MAX(OFFSET(data!B745,0,0,-fib,1)),"")</f>
        <v>11.41</v>
      </c>
      <c r="AI745" s="32">
        <f t="shared" ca="1" si="237"/>
        <v>2.16</v>
      </c>
      <c r="AJ745" s="31">
        <f t="shared" ca="1" si="238"/>
        <v>9.75976</v>
      </c>
      <c r="AK745" s="31">
        <f t="shared" ca="1" si="239"/>
        <v>10.07512</v>
      </c>
      <c r="AL745" s="31">
        <f t="shared" ca="1" si="240"/>
        <v>10.33</v>
      </c>
      <c r="AM745" s="31">
        <f t="shared" ca="1" si="241"/>
        <v>10.58488</v>
      </c>
      <c r="AO745" s="32">
        <f t="shared" ca="1" si="248"/>
        <v>0.46126184275676185</v>
      </c>
      <c r="AP745" s="32">
        <f t="shared" ca="1" si="249"/>
        <v>0</v>
      </c>
      <c r="AQ745" s="32">
        <f t="shared" ca="1" si="250"/>
        <v>0.70769138755087635</v>
      </c>
      <c r="AR745" s="32">
        <f t="shared" ca="1" si="251"/>
        <v>0</v>
      </c>
    </row>
    <row r="746" spans="1:44">
      <c r="A746" s="10">
        <v>37988</v>
      </c>
      <c r="B746" s="11">
        <f ca="1">IF(ROW(data!B746)&gt;singleSMA,AVERAGE(OFFSET(data!B746,0,0,-singleSMA,1)),"")</f>
        <v>10.057300000000003</v>
      </c>
      <c r="C746" s="11" t="str">
        <f ca="1">IF(ROW(data!B744)&gt;singleSMA+2,IF(SIGN(data!B745-indicators!B745)&lt;&gt;SIGN(data!B744-indicators!B744),IF(SIGN(data!B745-indicators!B745)&gt;0,"BUY","SELL"),""),"")</f>
        <v/>
      </c>
      <c r="D746" s="11">
        <f ca="1">IF(ROW(data!B746)&gt;fastSMA,AVERAGE(OFFSET(data!B746,0,0,-fastSMA,1)),"")</f>
        <v>10.515499999999999</v>
      </c>
      <c r="E746" s="11">
        <f ca="1">IF(ROW(data!B746)&gt;slowSMA,AVERAGE(OFFSET(data!B746,0,0,-slowSMA,1)),"")</f>
        <v>10.057300000000003</v>
      </c>
      <c r="F746" s="11" t="str">
        <f ca="1">IF(ROW(data!B746)&gt;MAX(fastSMA,slowSMA)+2,IF(SIGN(D745-E745)&lt;&gt;SIGN(D744-E744),IF(SIGN(D745-E745)&gt;0,"BUY","SELL"),""),"")</f>
        <v/>
      </c>
      <c r="G746" s="11"/>
      <c r="H746" s="11">
        <f>(data!B746/data!B745)-1</f>
        <v>2.0535714285714324E-2</v>
      </c>
      <c r="I746" s="11">
        <f t="shared" si="231"/>
        <v>2.0535714285714324E-2</v>
      </c>
      <c r="J746" s="11">
        <f t="shared" si="232"/>
        <v>0</v>
      </c>
      <c r="K746" s="11">
        <f ca="1">IF(ROW(data!B746)&gt;rsi+1,100-100/(1+AVERAGE(OFFSET(I746,0,0,-rsi,1))/AVERAGE(OFFSET(J746,0,0,-rsi,1))),"")</f>
        <v>72.770714537807478</v>
      </c>
      <c r="L746" s="11"/>
      <c r="M746" s="11">
        <f t="shared" si="233"/>
        <v>1.0205357142857143</v>
      </c>
      <c r="N746" s="11">
        <f t="shared" ca="1" si="234"/>
        <v>1.1162109375000002</v>
      </c>
      <c r="S746" s="13" t="str">
        <f ca="1">pricein</f>
        <v/>
      </c>
      <c r="T746" s="13" t="str">
        <f ca="1">priceout</f>
        <v/>
      </c>
      <c r="U746" s="16" t="str">
        <f t="shared" ca="1" si="235"/>
        <v/>
      </c>
      <c r="V746" s="16" t="str">
        <f t="shared" ca="1" si="242"/>
        <v/>
      </c>
      <c r="W746" s="16" t="str">
        <f t="shared" ca="1" si="243"/>
        <v/>
      </c>
      <c r="X746" s="16">
        <f t="shared" ca="1" si="244"/>
        <v>1.4612618427567619</v>
      </c>
      <c r="Y746" s="16"/>
      <c r="Z746" s="13" t="str">
        <f ca="1">priceincross</f>
        <v/>
      </c>
      <c r="AA746" s="13" t="str">
        <f ca="1">priceoutcross</f>
        <v/>
      </c>
      <c r="AB746" s="13" t="str">
        <f t="shared" ca="1" si="236"/>
        <v/>
      </c>
      <c r="AC746" s="13" t="str">
        <f t="shared" ca="1" si="245"/>
        <v/>
      </c>
      <c r="AD746" s="13" t="str">
        <f t="shared" ca="1" si="246"/>
        <v/>
      </c>
      <c r="AE746" s="13">
        <f t="shared" ca="1" si="247"/>
        <v>1.7076913875508763</v>
      </c>
      <c r="AG746" s="32">
        <f ca="1">IF(ROW(data!B746)&gt;fib+1,MIN(OFFSET(data!B746,0,0,-fib,1)),"")</f>
        <v>9.25</v>
      </c>
      <c r="AH746" s="32">
        <f ca="1">IF(ROW(data!B746)&gt;fib+1,MAX(OFFSET(data!B746,0,0,-fib,1)),"")</f>
        <v>11.43</v>
      </c>
      <c r="AI746" s="32">
        <f t="shared" ca="1" si="237"/>
        <v>2.1799999999999997</v>
      </c>
      <c r="AJ746" s="31">
        <f t="shared" ca="1" si="238"/>
        <v>9.7644800000000007</v>
      </c>
      <c r="AK746" s="31">
        <f t="shared" ca="1" si="239"/>
        <v>10.08276</v>
      </c>
      <c r="AL746" s="31">
        <f t="shared" ca="1" si="240"/>
        <v>10.34</v>
      </c>
      <c r="AM746" s="31">
        <f t="shared" ca="1" si="241"/>
        <v>10.597239999999999</v>
      </c>
      <c r="AO746" s="32">
        <f t="shared" ca="1" si="248"/>
        <v>0.46126184275676185</v>
      </c>
      <c r="AP746" s="32">
        <f t="shared" ca="1" si="249"/>
        <v>0</v>
      </c>
      <c r="AQ746" s="32">
        <f t="shared" ca="1" si="250"/>
        <v>0.70769138755087635</v>
      </c>
      <c r="AR746" s="32">
        <f t="shared" ca="1" si="251"/>
        <v>0</v>
      </c>
    </row>
    <row r="747" spans="1:44">
      <c r="A747" s="10">
        <v>37991</v>
      </c>
      <c r="B747" s="11">
        <f ca="1">IF(ROW(data!B747)&gt;singleSMA,AVERAGE(OFFSET(data!B747,0,0,-singleSMA,1)),"")</f>
        <v>10.078500000000004</v>
      </c>
      <c r="C747" s="11" t="str">
        <f ca="1">IF(ROW(data!B745)&gt;singleSMA+2,IF(SIGN(data!B746-indicators!B746)&lt;&gt;SIGN(data!B745-indicators!B745),IF(SIGN(data!B746-indicators!B746)&gt;0,"BUY","SELL"),""),"")</f>
        <v/>
      </c>
      <c r="D747" s="11">
        <f ca="1">IF(ROW(data!B747)&gt;fastSMA,AVERAGE(OFFSET(data!B747,0,0,-fastSMA,1)),"")</f>
        <v>10.576500000000001</v>
      </c>
      <c r="E747" s="11">
        <f ca="1">IF(ROW(data!B747)&gt;slowSMA,AVERAGE(OFFSET(data!B747,0,0,-slowSMA,1)),"")</f>
        <v>10.078500000000004</v>
      </c>
      <c r="F747" s="11" t="str">
        <f ca="1">IF(ROW(data!B747)&gt;MAX(fastSMA,slowSMA)+2,IF(SIGN(D746-E746)&lt;&gt;SIGN(D745-E745),IF(SIGN(D746-E746)&gt;0,"BUY","SELL"),""),"")</f>
        <v/>
      </c>
      <c r="G747" s="11"/>
      <c r="H747" s="11">
        <f>(data!B747/data!B746)-1</f>
        <v>1.8372703412073532E-2</v>
      </c>
      <c r="I747" s="11">
        <f t="shared" si="231"/>
        <v>1.8372703412073532E-2</v>
      </c>
      <c r="J747" s="11">
        <f t="shared" si="232"/>
        <v>0</v>
      </c>
      <c r="K747" s="11">
        <f ca="1">IF(ROW(data!B747)&gt;rsi+1,100-100/(1+AVERAGE(OFFSET(I747,0,0,-rsi,1))/AVERAGE(OFFSET(J747,0,0,-rsi,1))),"")</f>
        <v>72.858199384995913</v>
      </c>
      <c r="L747" s="11"/>
      <c r="M747" s="11">
        <f t="shared" si="233"/>
        <v>1.0183727034120735</v>
      </c>
      <c r="N747" s="11">
        <f t="shared" ca="1" si="234"/>
        <v>1.1170825335892516</v>
      </c>
      <c r="S747" s="13" t="str">
        <f ca="1">pricein</f>
        <v/>
      </c>
      <c r="T747" s="13" t="str">
        <f ca="1">priceout</f>
        <v/>
      </c>
      <c r="U747" s="16" t="str">
        <f t="shared" ca="1" si="235"/>
        <v/>
      </c>
      <c r="V747" s="16" t="str">
        <f t="shared" ca="1" si="242"/>
        <v/>
      </c>
      <c r="W747" s="16" t="str">
        <f t="shared" ca="1" si="243"/>
        <v/>
      </c>
      <c r="X747" s="16">
        <f t="shared" ca="1" si="244"/>
        <v>1.4612618427567619</v>
      </c>
      <c r="Y747" s="16"/>
      <c r="Z747" s="13" t="str">
        <f ca="1">priceincross</f>
        <v/>
      </c>
      <c r="AA747" s="13" t="str">
        <f ca="1">priceoutcross</f>
        <v/>
      </c>
      <c r="AB747" s="13" t="str">
        <f t="shared" ca="1" si="236"/>
        <v/>
      </c>
      <c r="AC747" s="13" t="str">
        <f t="shared" ca="1" si="245"/>
        <v/>
      </c>
      <c r="AD747" s="13" t="str">
        <f t="shared" ca="1" si="246"/>
        <v/>
      </c>
      <c r="AE747" s="13">
        <f t="shared" ca="1" si="247"/>
        <v>1.7076913875508763</v>
      </c>
      <c r="AG747" s="32">
        <f ca="1">IF(ROW(data!B747)&gt;fib+1,MIN(OFFSET(data!B747,0,0,-fib,1)),"")</f>
        <v>9.25</v>
      </c>
      <c r="AH747" s="32">
        <f ca="1">IF(ROW(data!B747)&gt;fib+1,MAX(OFFSET(data!B747,0,0,-fib,1)),"")</f>
        <v>11.64</v>
      </c>
      <c r="AI747" s="32">
        <f t="shared" ca="1" si="237"/>
        <v>2.3900000000000006</v>
      </c>
      <c r="AJ747" s="31">
        <f t="shared" ca="1" si="238"/>
        <v>9.8140400000000003</v>
      </c>
      <c r="AK747" s="31">
        <f t="shared" ca="1" si="239"/>
        <v>10.162980000000001</v>
      </c>
      <c r="AL747" s="31">
        <f t="shared" ca="1" si="240"/>
        <v>10.445</v>
      </c>
      <c r="AM747" s="31">
        <f t="shared" ca="1" si="241"/>
        <v>10.72702</v>
      </c>
      <c r="AO747" s="32">
        <f t="shared" ca="1" si="248"/>
        <v>0.46126184275676185</v>
      </c>
      <c r="AP747" s="32">
        <f t="shared" ca="1" si="249"/>
        <v>0</v>
      </c>
      <c r="AQ747" s="32">
        <f t="shared" ca="1" si="250"/>
        <v>0.70769138755087635</v>
      </c>
      <c r="AR747" s="32">
        <f t="shared" ca="1" si="251"/>
        <v>0</v>
      </c>
    </row>
    <row r="748" spans="1:44">
      <c r="A748" s="10">
        <v>37993</v>
      </c>
      <c r="B748" s="11">
        <f ca="1">IF(ROW(data!B748)&gt;singleSMA,AVERAGE(OFFSET(data!B748,0,0,-singleSMA,1)),"")</f>
        <v>10.101400000000003</v>
      </c>
      <c r="C748" s="11" t="str">
        <f ca="1">IF(ROW(data!B746)&gt;singleSMA+2,IF(SIGN(data!B747-indicators!B747)&lt;&gt;SIGN(data!B746-indicators!B746),IF(SIGN(data!B747-indicators!B747)&gt;0,"BUY","SELL"),""),"")</f>
        <v/>
      </c>
      <c r="D748" s="11">
        <f ca="1">IF(ROW(data!B748)&gt;fastSMA,AVERAGE(OFFSET(data!B748,0,0,-fastSMA,1)),"")</f>
        <v>10.652500000000002</v>
      </c>
      <c r="E748" s="11">
        <f ca="1">IF(ROW(data!B748)&gt;slowSMA,AVERAGE(OFFSET(data!B748,0,0,-slowSMA,1)),"")</f>
        <v>10.101400000000003</v>
      </c>
      <c r="F748" s="11" t="str">
        <f ca="1">IF(ROW(data!B748)&gt;MAX(fastSMA,slowSMA)+2,IF(SIGN(D747-E747)&lt;&gt;SIGN(D746-E746),IF(SIGN(D747-E747)&gt;0,"BUY","SELL"),""),"")</f>
        <v/>
      </c>
      <c r="G748" s="11"/>
      <c r="H748" s="11">
        <f>(data!B748/data!B747)-1</f>
        <v>1.7182130584192379E-2</v>
      </c>
      <c r="I748" s="11">
        <f t="shared" si="231"/>
        <v>1.7182130584192379E-2</v>
      </c>
      <c r="J748" s="11">
        <f t="shared" si="232"/>
        <v>0</v>
      </c>
      <c r="K748" s="11">
        <f ca="1">IF(ROW(data!B748)&gt;rsi+1,100-100/(1+AVERAGE(OFFSET(I748,0,0,-rsi,1))/AVERAGE(OFFSET(J748,0,0,-rsi,1))),"")</f>
        <v>77.43095261321605</v>
      </c>
      <c r="L748" s="11"/>
      <c r="M748" s="11">
        <f t="shared" si="233"/>
        <v>1.0171821305841924</v>
      </c>
      <c r="N748" s="11">
        <f t="shared" ca="1" si="234"/>
        <v>1.1472868217054266</v>
      </c>
      <c r="S748" s="13" t="str">
        <f ca="1">pricein</f>
        <v/>
      </c>
      <c r="T748" s="13" t="str">
        <f ca="1">priceout</f>
        <v/>
      </c>
      <c r="U748" s="16" t="str">
        <f t="shared" ca="1" si="235"/>
        <v/>
      </c>
      <c r="V748" s="16" t="str">
        <f t="shared" ca="1" si="242"/>
        <v/>
      </c>
      <c r="W748" s="16" t="str">
        <f t="shared" ca="1" si="243"/>
        <v/>
      </c>
      <c r="X748" s="16">
        <f t="shared" ca="1" si="244"/>
        <v>1.4612618427567619</v>
      </c>
      <c r="Y748" s="16"/>
      <c r="Z748" s="13" t="str">
        <f ca="1">priceincross</f>
        <v/>
      </c>
      <c r="AA748" s="13" t="str">
        <f ca="1">priceoutcross</f>
        <v/>
      </c>
      <c r="AB748" s="13" t="str">
        <f t="shared" ca="1" si="236"/>
        <v/>
      </c>
      <c r="AC748" s="13" t="str">
        <f t="shared" ca="1" si="245"/>
        <v/>
      </c>
      <c r="AD748" s="13" t="str">
        <f t="shared" ca="1" si="246"/>
        <v/>
      </c>
      <c r="AE748" s="13">
        <f t="shared" ca="1" si="247"/>
        <v>1.7076913875508763</v>
      </c>
      <c r="AG748" s="32">
        <f ca="1">IF(ROW(data!B748)&gt;fib+1,MIN(OFFSET(data!B748,0,0,-fib,1)),"")</f>
        <v>9.25</v>
      </c>
      <c r="AH748" s="32">
        <f ca="1">IF(ROW(data!B748)&gt;fib+1,MAX(OFFSET(data!B748,0,0,-fib,1)),"")</f>
        <v>11.84</v>
      </c>
      <c r="AI748" s="32">
        <f t="shared" ca="1" si="237"/>
        <v>2.59</v>
      </c>
      <c r="AJ748" s="31">
        <f t="shared" ca="1" si="238"/>
        <v>9.8612400000000004</v>
      </c>
      <c r="AK748" s="31">
        <f t="shared" ca="1" si="239"/>
        <v>10.239380000000001</v>
      </c>
      <c r="AL748" s="31">
        <f t="shared" ca="1" si="240"/>
        <v>10.545</v>
      </c>
      <c r="AM748" s="31">
        <f t="shared" ca="1" si="241"/>
        <v>10.850619999999999</v>
      </c>
      <c r="AO748" s="32">
        <f t="shared" ca="1" si="248"/>
        <v>0.46126184275676185</v>
      </c>
      <c r="AP748" s="32">
        <f t="shared" ca="1" si="249"/>
        <v>0</v>
      </c>
      <c r="AQ748" s="32">
        <f t="shared" ca="1" si="250"/>
        <v>0.70769138755087635</v>
      </c>
      <c r="AR748" s="32">
        <f t="shared" ca="1" si="251"/>
        <v>0</v>
      </c>
    </row>
    <row r="749" spans="1:44">
      <c r="A749" s="10">
        <v>37994</v>
      </c>
      <c r="B749" s="11">
        <f ca="1">IF(ROW(data!B749)&gt;singleSMA,AVERAGE(OFFSET(data!B749,0,0,-singleSMA,1)),"")</f>
        <v>10.125000000000004</v>
      </c>
      <c r="C749" s="11" t="str">
        <f ca="1">IF(ROW(data!B747)&gt;singleSMA+2,IF(SIGN(data!B748-indicators!B748)&lt;&gt;SIGN(data!B747-indicators!B747),IF(SIGN(data!B748-indicators!B748)&gt;0,"BUY","SELL"),""),"")</f>
        <v/>
      </c>
      <c r="D749" s="11">
        <f ca="1">IF(ROW(data!B749)&gt;fastSMA,AVERAGE(OFFSET(data!B749,0,0,-fastSMA,1)),"")</f>
        <v>10.749000000000001</v>
      </c>
      <c r="E749" s="11">
        <f ca="1">IF(ROW(data!B749)&gt;slowSMA,AVERAGE(OFFSET(data!B749,0,0,-slowSMA,1)),"")</f>
        <v>10.125000000000004</v>
      </c>
      <c r="F749" s="11" t="str">
        <f ca="1">IF(ROW(data!B749)&gt;MAX(fastSMA,slowSMA)+2,IF(SIGN(D748-E748)&lt;&gt;SIGN(D747-E747),IF(SIGN(D748-E748)&gt;0,"BUY","SELL"),""),"")</f>
        <v/>
      </c>
      <c r="G749" s="11"/>
      <c r="H749" s="11">
        <f>(data!B749/data!B748)-1</f>
        <v>2.1959459459459429E-2</v>
      </c>
      <c r="I749" s="11">
        <f t="shared" si="231"/>
        <v>2.1959459459459429E-2</v>
      </c>
      <c r="J749" s="11">
        <f t="shared" si="232"/>
        <v>0</v>
      </c>
      <c r="K749" s="11">
        <f ca="1">IF(ROW(data!B749)&gt;rsi+1,100-100/(1+AVERAGE(OFFSET(I749,0,0,-rsi,1))/AVERAGE(OFFSET(J749,0,0,-rsi,1))),"")</f>
        <v>83.610659301245477</v>
      </c>
      <c r="L749" s="11"/>
      <c r="M749" s="11">
        <f t="shared" si="233"/>
        <v>1.0219594594594594</v>
      </c>
      <c r="N749" s="11">
        <f t="shared" ca="1" si="234"/>
        <v>1.1897738446411013</v>
      </c>
      <c r="S749" s="13" t="str">
        <f ca="1">pricein</f>
        <v/>
      </c>
      <c r="T749" s="13" t="str">
        <f ca="1">priceout</f>
        <v/>
      </c>
      <c r="U749" s="16" t="str">
        <f t="shared" ca="1" si="235"/>
        <v/>
      </c>
      <c r="V749" s="16" t="str">
        <f t="shared" ca="1" si="242"/>
        <v/>
      </c>
      <c r="W749" s="16" t="str">
        <f t="shared" ca="1" si="243"/>
        <v/>
      </c>
      <c r="X749" s="16">
        <f t="shared" ca="1" si="244"/>
        <v>1.4612618427567619</v>
      </c>
      <c r="Y749" s="16"/>
      <c r="Z749" s="13" t="str">
        <f ca="1">priceincross</f>
        <v/>
      </c>
      <c r="AA749" s="13" t="str">
        <f ca="1">priceoutcross</f>
        <v/>
      </c>
      <c r="AB749" s="13" t="str">
        <f t="shared" ca="1" si="236"/>
        <v/>
      </c>
      <c r="AC749" s="13" t="str">
        <f t="shared" ca="1" si="245"/>
        <v/>
      </c>
      <c r="AD749" s="13" t="str">
        <f t="shared" ca="1" si="246"/>
        <v/>
      </c>
      <c r="AE749" s="13">
        <f t="shared" ca="1" si="247"/>
        <v>1.7076913875508763</v>
      </c>
      <c r="AG749" s="32">
        <f ca="1">IF(ROW(data!B749)&gt;fib+1,MIN(OFFSET(data!B749,0,0,-fib,1)),"")</f>
        <v>9.25</v>
      </c>
      <c r="AH749" s="32">
        <f ca="1">IF(ROW(data!B749)&gt;fib+1,MAX(OFFSET(data!B749,0,0,-fib,1)),"")</f>
        <v>12.1</v>
      </c>
      <c r="AI749" s="32">
        <f t="shared" ca="1" si="237"/>
        <v>2.8499999999999996</v>
      </c>
      <c r="AJ749" s="31">
        <f t="shared" ca="1" si="238"/>
        <v>9.9225999999999992</v>
      </c>
      <c r="AK749" s="31">
        <f t="shared" ca="1" si="239"/>
        <v>10.338699999999999</v>
      </c>
      <c r="AL749" s="31">
        <f t="shared" ca="1" si="240"/>
        <v>10.675000000000001</v>
      </c>
      <c r="AM749" s="31">
        <f t="shared" ca="1" si="241"/>
        <v>11.0113</v>
      </c>
      <c r="AO749" s="32">
        <f t="shared" ca="1" si="248"/>
        <v>0.46126184275676185</v>
      </c>
      <c r="AP749" s="32">
        <f t="shared" ca="1" si="249"/>
        <v>0</v>
      </c>
      <c r="AQ749" s="32">
        <f t="shared" ca="1" si="250"/>
        <v>0.70769138755087635</v>
      </c>
      <c r="AR749" s="32">
        <f t="shared" ca="1" si="251"/>
        <v>0</v>
      </c>
    </row>
    <row r="750" spans="1:44">
      <c r="A750" s="10">
        <v>37995</v>
      </c>
      <c r="B750" s="11">
        <f ca="1">IF(ROW(data!B750)&gt;singleSMA,AVERAGE(OFFSET(data!B750,0,0,-singleSMA,1)),"")</f>
        <v>10.146700000000003</v>
      </c>
      <c r="C750" s="11" t="str">
        <f ca="1">IF(ROW(data!B748)&gt;singleSMA+2,IF(SIGN(data!B749-indicators!B749)&lt;&gt;SIGN(data!B748-indicators!B748),IF(SIGN(data!B749-indicators!B749)&gt;0,"BUY","SELL"),""),"")</f>
        <v/>
      </c>
      <c r="D750" s="11">
        <f ca="1">IF(ROW(data!B750)&gt;fastSMA,AVERAGE(OFFSET(data!B750,0,0,-fastSMA,1)),"")</f>
        <v>10.846499999999999</v>
      </c>
      <c r="E750" s="11">
        <f ca="1">IF(ROW(data!B750)&gt;slowSMA,AVERAGE(OFFSET(data!B750,0,0,-slowSMA,1)),"")</f>
        <v>10.146700000000003</v>
      </c>
      <c r="F750" s="11" t="str">
        <f ca="1">IF(ROW(data!B750)&gt;MAX(fastSMA,slowSMA)+2,IF(SIGN(D749-E749)&lt;&gt;SIGN(D748-E748),IF(SIGN(D749-E749)&gt;0,"BUY","SELL"),""),"")</f>
        <v/>
      </c>
      <c r="G750" s="11"/>
      <c r="H750" s="11">
        <f>(data!B750/data!B749)-1</f>
        <v>-4.9586776859504855E-3</v>
      </c>
      <c r="I750" s="11">
        <f t="shared" si="231"/>
        <v>0</v>
      </c>
      <c r="J750" s="11">
        <f t="shared" si="232"/>
        <v>4.9586776859504855E-3</v>
      </c>
      <c r="K750" s="11">
        <f ca="1">IF(ROW(data!B750)&gt;rsi+1,100-100/(1+AVERAGE(OFFSET(I750,0,0,-rsi,1))/AVERAGE(OFFSET(J750,0,0,-rsi,1))),"")</f>
        <v>84.547804173118749</v>
      </c>
      <c r="L750" s="11"/>
      <c r="M750" s="11">
        <f t="shared" si="233"/>
        <v>0.99504132231404951</v>
      </c>
      <c r="N750" s="11">
        <f t="shared" ca="1" si="234"/>
        <v>1.1932606541129831</v>
      </c>
      <c r="S750" s="13" t="str">
        <f ca="1">pricein</f>
        <v/>
      </c>
      <c r="T750" s="13" t="str">
        <f ca="1">priceout</f>
        <v/>
      </c>
      <c r="U750" s="16" t="str">
        <f t="shared" ca="1" si="235"/>
        <v/>
      </c>
      <c r="V750" s="16" t="str">
        <f t="shared" ca="1" si="242"/>
        <v/>
      </c>
      <c r="W750" s="16" t="str">
        <f t="shared" ca="1" si="243"/>
        <v/>
      </c>
      <c r="X750" s="16">
        <f t="shared" ca="1" si="244"/>
        <v>1.4612618427567619</v>
      </c>
      <c r="Y750" s="16"/>
      <c r="Z750" s="13" t="str">
        <f ca="1">priceincross</f>
        <v/>
      </c>
      <c r="AA750" s="13" t="str">
        <f ca="1">priceoutcross</f>
        <v/>
      </c>
      <c r="AB750" s="13" t="str">
        <f t="shared" ca="1" si="236"/>
        <v/>
      </c>
      <c r="AC750" s="13" t="str">
        <f t="shared" ca="1" si="245"/>
        <v/>
      </c>
      <c r="AD750" s="13" t="str">
        <f t="shared" ca="1" si="246"/>
        <v/>
      </c>
      <c r="AE750" s="13">
        <f t="shared" ca="1" si="247"/>
        <v>1.7076913875508763</v>
      </c>
      <c r="AG750" s="32">
        <f ca="1">IF(ROW(data!B750)&gt;fib+1,MIN(OFFSET(data!B750,0,0,-fib,1)),"")</f>
        <v>9.25</v>
      </c>
      <c r="AH750" s="32">
        <f ca="1">IF(ROW(data!B750)&gt;fib+1,MAX(OFFSET(data!B750,0,0,-fib,1)),"")</f>
        <v>12.1</v>
      </c>
      <c r="AI750" s="32">
        <f t="shared" ca="1" si="237"/>
        <v>2.8499999999999996</v>
      </c>
      <c r="AJ750" s="31">
        <f t="shared" ca="1" si="238"/>
        <v>9.9225999999999992</v>
      </c>
      <c r="AK750" s="31">
        <f t="shared" ca="1" si="239"/>
        <v>10.338699999999999</v>
      </c>
      <c r="AL750" s="31">
        <f t="shared" ca="1" si="240"/>
        <v>10.675000000000001</v>
      </c>
      <c r="AM750" s="31">
        <f t="shared" ca="1" si="241"/>
        <v>11.0113</v>
      </c>
      <c r="AO750" s="32">
        <f t="shared" ca="1" si="248"/>
        <v>0.46126184275676185</v>
      </c>
      <c r="AP750" s="32">
        <f t="shared" ca="1" si="249"/>
        <v>0</v>
      </c>
      <c r="AQ750" s="32">
        <f t="shared" ca="1" si="250"/>
        <v>0.70769138755087635</v>
      </c>
      <c r="AR750" s="32">
        <f t="shared" ca="1" si="251"/>
        <v>0</v>
      </c>
    </row>
    <row r="751" spans="1:44">
      <c r="A751" s="10">
        <v>37998</v>
      </c>
      <c r="B751" s="11">
        <f ca="1">IF(ROW(data!B751)&gt;singleSMA,AVERAGE(OFFSET(data!B751,0,0,-singleSMA,1)),"")</f>
        <v>10.163400000000001</v>
      </c>
      <c r="C751" s="11" t="str">
        <f ca="1">IF(ROW(data!B749)&gt;singleSMA+2,IF(SIGN(data!B750-indicators!B750)&lt;&gt;SIGN(data!B749-indicators!B749),IF(SIGN(data!B750-indicators!B750)&gt;0,"BUY","SELL"),""),"")</f>
        <v/>
      </c>
      <c r="D751" s="11">
        <f ca="1">IF(ROW(data!B751)&gt;fastSMA,AVERAGE(OFFSET(data!B751,0,0,-fastSMA,1)),"")</f>
        <v>10.927999999999999</v>
      </c>
      <c r="E751" s="11">
        <f ca="1">IF(ROW(data!B751)&gt;slowSMA,AVERAGE(OFFSET(data!B751,0,0,-slowSMA,1)),"")</f>
        <v>10.163400000000001</v>
      </c>
      <c r="F751" s="11" t="str">
        <f ca="1">IF(ROW(data!B751)&gt;MAX(fastSMA,slowSMA)+2,IF(SIGN(D750-E750)&lt;&gt;SIGN(D749-E749),IF(SIGN(D750-E750)&gt;0,"BUY","SELL"),""),"")</f>
        <v/>
      </c>
      <c r="G751" s="11"/>
      <c r="H751" s="11">
        <f>(data!B751/data!B750)-1</f>
        <v>-1.8272425249169388E-2</v>
      </c>
      <c r="I751" s="11">
        <f t="shared" si="231"/>
        <v>0</v>
      </c>
      <c r="J751" s="11">
        <f t="shared" si="232"/>
        <v>1.8272425249169388E-2</v>
      </c>
      <c r="K751" s="11">
        <f ca="1">IF(ROW(data!B751)&gt;rsi+1,100-100/(1+AVERAGE(OFFSET(I751,0,0,-rsi,1))/AVERAGE(OFFSET(J751,0,0,-rsi,1))),"")</f>
        <v>78.206472354137787</v>
      </c>
      <c r="L751" s="11"/>
      <c r="M751" s="11">
        <f t="shared" si="233"/>
        <v>0.98172757475083061</v>
      </c>
      <c r="N751" s="11">
        <f t="shared" ca="1" si="234"/>
        <v>1.1599607458292447</v>
      </c>
      <c r="S751" s="13" t="str">
        <f ca="1">pricein</f>
        <v/>
      </c>
      <c r="T751" s="13" t="str">
        <f ca="1">priceout</f>
        <v/>
      </c>
      <c r="U751" s="16" t="str">
        <f t="shared" ca="1" si="235"/>
        <v/>
      </c>
      <c r="V751" s="16" t="str">
        <f t="shared" ca="1" si="242"/>
        <v/>
      </c>
      <c r="W751" s="16" t="str">
        <f t="shared" ca="1" si="243"/>
        <v/>
      </c>
      <c r="X751" s="16">
        <f t="shared" ca="1" si="244"/>
        <v>1.4612618427567619</v>
      </c>
      <c r="Y751" s="16"/>
      <c r="Z751" s="13" t="str">
        <f ca="1">priceincross</f>
        <v/>
      </c>
      <c r="AA751" s="13" t="str">
        <f ca="1">priceoutcross</f>
        <v/>
      </c>
      <c r="AB751" s="13" t="str">
        <f t="shared" ca="1" si="236"/>
        <v/>
      </c>
      <c r="AC751" s="13" t="str">
        <f t="shared" ca="1" si="245"/>
        <v/>
      </c>
      <c r="AD751" s="13" t="str">
        <f t="shared" ca="1" si="246"/>
        <v/>
      </c>
      <c r="AE751" s="13">
        <f t="shared" ca="1" si="247"/>
        <v>1.7076913875508763</v>
      </c>
      <c r="AG751" s="32">
        <f ca="1">IF(ROW(data!B751)&gt;fib+1,MIN(OFFSET(data!B751,0,0,-fib,1)),"")</f>
        <v>9.25</v>
      </c>
      <c r="AH751" s="32">
        <f ca="1">IF(ROW(data!B751)&gt;fib+1,MAX(OFFSET(data!B751,0,0,-fib,1)),"")</f>
        <v>12.1</v>
      </c>
      <c r="AI751" s="32">
        <f t="shared" ca="1" si="237"/>
        <v>2.8499999999999996</v>
      </c>
      <c r="AJ751" s="31">
        <f t="shared" ca="1" si="238"/>
        <v>9.9225999999999992</v>
      </c>
      <c r="AK751" s="31">
        <f t="shared" ca="1" si="239"/>
        <v>10.338699999999999</v>
      </c>
      <c r="AL751" s="31">
        <f t="shared" ca="1" si="240"/>
        <v>10.675000000000001</v>
      </c>
      <c r="AM751" s="31">
        <f t="shared" ca="1" si="241"/>
        <v>11.0113</v>
      </c>
      <c r="AO751" s="32">
        <f t="shared" ca="1" si="248"/>
        <v>0.46126184275676185</v>
      </c>
      <c r="AP751" s="32">
        <f t="shared" ca="1" si="249"/>
        <v>0</v>
      </c>
      <c r="AQ751" s="32">
        <f t="shared" ca="1" si="250"/>
        <v>0.70769138755087635</v>
      </c>
      <c r="AR751" s="32">
        <f t="shared" ca="1" si="251"/>
        <v>0</v>
      </c>
    </row>
    <row r="752" spans="1:44">
      <c r="A752" s="10">
        <v>37999</v>
      </c>
      <c r="B752" s="11">
        <f ca="1">IF(ROW(data!B752)&gt;singleSMA,AVERAGE(OFFSET(data!B752,0,0,-singleSMA,1)),"")</f>
        <v>10.1836</v>
      </c>
      <c r="C752" s="11" t="str">
        <f ca="1">IF(ROW(data!B750)&gt;singleSMA+2,IF(SIGN(data!B751-indicators!B751)&lt;&gt;SIGN(data!B750-indicators!B750),IF(SIGN(data!B751-indicators!B751)&gt;0,"BUY","SELL"),""),"")</f>
        <v/>
      </c>
      <c r="D752" s="11">
        <f ca="1">IF(ROW(data!B752)&gt;fastSMA,AVERAGE(OFFSET(data!B752,0,0,-fastSMA,1)),"")</f>
        <v>11.034000000000001</v>
      </c>
      <c r="E752" s="11">
        <f ca="1">IF(ROW(data!B752)&gt;slowSMA,AVERAGE(OFFSET(data!B752,0,0,-slowSMA,1)),"")</f>
        <v>10.1836</v>
      </c>
      <c r="F752" s="11" t="str">
        <f ca="1">IF(ROW(data!B752)&gt;MAX(fastSMA,slowSMA)+2,IF(SIGN(D751-E751)&lt;&gt;SIGN(D750-E750),IF(SIGN(D751-E751)&gt;0,"BUY","SELL"),""),"")</f>
        <v/>
      </c>
      <c r="G752" s="11"/>
      <c r="H752" s="11">
        <f>(data!B752/data!B751)-1</f>
        <v>3.891708967851093E-2</v>
      </c>
      <c r="I752" s="11">
        <f t="shared" si="231"/>
        <v>3.891708967851093E-2</v>
      </c>
      <c r="J752" s="11">
        <f t="shared" si="232"/>
        <v>0</v>
      </c>
      <c r="K752" s="11">
        <f ca="1">IF(ROW(data!B752)&gt;rsi+1,100-100/(1+AVERAGE(OFFSET(I752,0,0,-rsi,1))/AVERAGE(OFFSET(J752,0,0,-rsi,1))),"")</f>
        <v>81.756759554025336</v>
      </c>
      <c r="L752" s="11"/>
      <c r="M752" s="11">
        <f t="shared" si="233"/>
        <v>1.0389170896785109</v>
      </c>
      <c r="N752" s="11">
        <f t="shared" ca="1" si="234"/>
        <v>1.2086614173228345</v>
      </c>
      <c r="S752" s="13" t="str">
        <f ca="1">pricein</f>
        <v/>
      </c>
      <c r="T752" s="13" t="str">
        <f ca="1">priceout</f>
        <v/>
      </c>
      <c r="U752" s="16" t="str">
        <f t="shared" ca="1" si="235"/>
        <v/>
      </c>
      <c r="V752" s="16" t="str">
        <f t="shared" ca="1" si="242"/>
        <v/>
      </c>
      <c r="W752" s="16" t="str">
        <f t="shared" ca="1" si="243"/>
        <v/>
      </c>
      <c r="X752" s="16">
        <f t="shared" ca="1" si="244"/>
        <v>1.4612618427567619</v>
      </c>
      <c r="Y752" s="16"/>
      <c r="Z752" s="13" t="str">
        <f ca="1">priceincross</f>
        <v/>
      </c>
      <c r="AA752" s="13" t="str">
        <f ca="1">priceoutcross</f>
        <v/>
      </c>
      <c r="AB752" s="13" t="str">
        <f t="shared" ca="1" si="236"/>
        <v/>
      </c>
      <c r="AC752" s="13" t="str">
        <f t="shared" ca="1" si="245"/>
        <v/>
      </c>
      <c r="AD752" s="13" t="str">
        <f t="shared" ca="1" si="246"/>
        <v/>
      </c>
      <c r="AE752" s="13">
        <f t="shared" ca="1" si="247"/>
        <v>1.7076913875508763</v>
      </c>
      <c r="AG752" s="32">
        <f ca="1">IF(ROW(data!B752)&gt;fib+1,MIN(OFFSET(data!B752,0,0,-fib,1)),"")</f>
        <v>9.25</v>
      </c>
      <c r="AH752" s="32">
        <f ca="1">IF(ROW(data!B752)&gt;fib+1,MAX(OFFSET(data!B752,0,0,-fib,1)),"")</f>
        <v>12.28</v>
      </c>
      <c r="AI752" s="32">
        <f t="shared" ca="1" si="237"/>
        <v>3.0299999999999994</v>
      </c>
      <c r="AJ752" s="31">
        <f t="shared" ca="1" si="238"/>
        <v>9.9650800000000004</v>
      </c>
      <c r="AK752" s="31">
        <f t="shared" ca="1" si="239"/>
        <v>10.40746</v>
      </c>
      <c r="AL752" s="31">
        <f t="shared" ca="1" si="240"/>
        <v>10.765000000000001</v>
      </c>
      <c r="AM752" s="31">
        <f t="shared" ca="1" si="241"/>
        <v>11.122539999999999</v>
      </c>
      <c r="AO752" s="32">
        <f t="shared" ca="1" si="248"/>
        <v>0.46126184275676185</v>
      </c>
      <c r="AP752" s="32">
        <f t="shared" ca="1" si="249"/>
        <v>0</v>
      </c>
      <c r="AQ752" s="32">
        <f t="shared" ca="1" si="250"/>
        <v>0.70769138755087635</v>
      </c>
      <c r="AR752" s="32">
        <f t="shared" ca="1" si="251"/>
        <v>0</v>
      </c>
    </row>
    <row r="753" spans="1:44">
      <c r="A753" s="10">
        <v>38000</v>
      </c>
      <c r="B753" s="11">
        <f ca="1">IF(ROW(data!B753)&gt;singleSMA,AVERAGE(OFFSET(data!B753,0,0,-singleSMA,1)),"")</f>
        <v>10.206099999999999</v>
      </c>
      <c r="C753" s="11" t="str">
        <f ca="1">IF(ROW(data!B751)&gt;singleSMA+2,IF(SIGN(data!B752-indicators!B752)&lt;&gt;SIGN(data!B751-indicators!B751),IF(SIGN(data!B752-indicators!B752)&gt;0,"BUY","SELL"),""),"")</f>
        <v/>
      </c>
      <c r="D753" s="11">
        <f ca="1">IF(ROW(data!B753)&gt;fastSMA,AVERAGE(OFFSET(data!B753,0,0,-fastSMA,1)),"")</f>
        <v>11.156499999999999</v>
      </c>
      <c r="E753" s="11">
        <f ca="1">IF(ROW(data!B753)&gt;slowSMA,AVERAGE(OFFSET(data!B753,0,0,-slowSMA,1)),"")</f>
        <v>10.206099999999999</v>
      </c>
      <c r="F753" s="11" t="str">
        <f ca="1">IF(ROW(data!B753)&gt;MAX(fastSMA,slowSMA)+2,IF(SIGN(D752-E752)&lt;&gt;SIGN(D751-E751),IF(SIGN(D752-E752)&gt;0,"BUY","SELL"),""),"")</f>
        <v/>
      </c>
      <c r="G753" s="11"/>
      <c r="H753" s="11">
        <f>(data!B753/data!B752)-1</f>
        <v>2.7687296416938123E-2</v>
      </c>
      <c r="I753" s="11">
        <f t="shared" si="231"/>
        <v>2.7687296416938123E-2</v>
      </c>
      <c r="J753" s="11">
        <f t="shared" si="232"/>
        <v>0</v>
      </c>
      <c r="K753" s="11">
        <f ca="1">IF(ROW(data!B753)&gt;rsi+1,100-100/(1+AVERAGE(OFFSET(I753,0,0,-rsi,1))/AVERAGE(OFFSET(J753,0,0,-rsi,1))),"")</f>
        <v>83.230965971074653</v>
      </c>
      <c r="L753" s="11"/>
      <c r="M753" s="11">
        <f t="shared" si="233"/>
        <v>1.0276872964169381</v>
      </c>
      <c r="N753" s="11">
        <f t="shared" ca="1" si="234"/>
        <v>1.2409046214355948</v>
      </c>
      <c r="S753" s="13" t="str">
        <f ca="1">pricein</f>
        <v/>
      </c>
      <c r="T753" s="13" t="str">
        <f ca="1">priceout</f>
        <v/>
      </c>
      <c r="U753" s="16" t="str">
        <f t="shared" ca="1" si="235"/>
        <v/>
      </c>
      <c r="V753" s="16" t="str">
        <f t="shared" ca="1" si="242"/>
        <v/>
      </c>
      <c r="W753" s="16" t="str">
        <f t="shared" ca="1" si="243"/>
        <v/>
      </c>
      <c r="X753" s="16">
        <f t="shared" ca="1" si="244"/>
        <v>1.4612618427567619</v>
      </c>
      <c r="Y753" s="16"/>
      <c r="Z753" s="13" t="str">
        <f ca="1">priceincross</f>
        <v/>
      </c>
      <c r="AA753" s="13" t="str">
        <f ca="1">priceoutcross</f>
        <v/>
      </c>
      <c r="AB753" s="13" t="str">
        <f t="shared" ca="1" si="236"/>
        <v/>
      </c>
      <c r="AC753" s="13" t="str">
        <f t="shared" ca="1" si="245"/>
        <v/>
      </c>
      <c r="AD753" s="13" t="str">
        <f t="shared" ca="1" si="246"/>
        <v/>
      </c>
      <c r="AE753" s="13">
        <f t="shared" ca="1" si="247"/>
        <v>1.7076913875508763</v>
      </c>
      <c r="AG753" s="32">
        <f ca="1">IF(ROW(data!B753)&gt;fib+1,MIN(OFFSET(data!B753,0,0,-fib,1)),"")</f>
        <v>9.25</v>
      </c>
      <c r="AH753" s="32">
        <f ca="1">IF(ROW(data!B753)&gt;fib+1,MAX(OFFSET(data!B753,0,0,-fib,1)),"")</f>
        <v>12.62</v>
      </c>
      <c r="AI753" s="32">
        <f t="shared" ca="1" si="237"/>
        <v>3.3699999999999992</v>
      </c>
      <c r="AJ753" s="31">
        <f t="shared" ca="1" si="238"/>
        <v>10.04532</v>
      </c>
      <c r="AK753" s="31">
        <f t="shared" ca="1" si="239"/>
        <v>10.53734</v>
      </c>
      <c r="AL753" s="31">
        <f t="shared" ca="1" si="240"/>
        <v>10.934999999999999</v>
      </c>
      <c r="AM753" s="31">
        <f t="shared" ca="1" si="241"/>
        <v>11.332659999999999</v>
      </c>
      <c r="AO753" s="32">
        <f t="shared" ca="1" si="248"/>
        <v>0.46126184275676185</v>
      </c>
      <c r="AP753" s="32">
        <f t="shared" ca="1" si="249"/>
        <v>0</v>
      </c>
      <c r="AQ753" s="32">
        <f t="shared" ca="1" si="250"/>
        <v>0.70769138755087635</v>
      </c>
      <c r="AR753" s="32">
        <f t="shared" ca="1" si="251"/>
        <v>0</v>
      </c>
    </row>
    <row r="754" spans="1:44">
      <c r="A754" s="10">
        <v>38001</v>
      </c>
      <c r="B754" s="11">
        <f ca="1">IF(ROW(data!B754)&gt;singleSMA,AVERAGE(OFFSET(data!B754,0,0,-singleSMA,1)),"")</f>
        <v>10.2232</v>
      </c>
      <c r="C754" s="11" t="str">
        <f ca="1">IF(ROW(data!B752)&gt;singleSMA+2,IF(SIGN(data!B753-indicators!B753)&lt;&gt;SIGN(data!B752-indicators!B752),IF(SIGN(data!B753-indicators!B753)&gt;0,"BUY","SELL"),""),"")</f>
        <v/>
      </c>
      <c r="D754" s="11">
        <f ca="1">IF(ROW(data!B754)&gt;fastSMA,AVERAGE(OFFSET(data!B754,0,0,-fastSMA,1)),"")</f>
        <v>11.266499999999999</v>
      </c>
      <c r="E754" s="11">
        <f ca="1">IF(ROW(data!B754)&gt;slowSMA,AVERAGE(OFFSET(data!B754,0,0,-slowSMA,1)),"")</f>
        <v>10.2232</v>
      </c>
      <c r="F754" s="11" t="str">
        <f ca="1">IF(ROW(data!B754)&gt;MAX(fastSMA,slowSMA)+2,IF(SIGN(D753-E753)&lt;&gt;SIGN(D752-E752),IF(SIGN(D753-E753)&gt;0,"BUY","SELL"),""),"")</f>
        <v/>
      </c>
      <c r="G754" s="11"/>
      <c r="H754" s="11">
        <f>(data!B754/data!B753)-1</f>
        <v>1.5847860538829028E-3</v>
      </c>
      <c r="I754" s="11">
        <f t="shared" si="231"/>
        <v>1.5847860538829028E-3</v>
      </c>
      <c r="J754" s="11">
        <f t="shared" si="232"/>
        <v>0</v>
      </c>
      <c r="K754" s="11">
        <f ca="1">IF(ROW(data!B754)&gt;rsi+1,100-100/(1+AVERAGE(OFFSET(I754,0,0,-rsi,1))/AVERAGE(OFFSET(J754,0,0,-rsi,1))),"")</f>
        <v>81.860620178628238</v>
      </c>
      <c r="L754" s="11"/>
      <c r="M754" s="11">
        <f t="shared" si="233"/>
        <v>1.0015847860538829</v>
      </c>
      <c r="N754" s="11">
        <f t="shared" ca="1" si="234"/>
        <v>1.2107279693486597</v>
      </c>
      <c r="S754" s="13" t="str">
        <f ca="1">pricein</f>
        <v/>
      </c>
      <c r="T754" s="13" t="str">
        <f ca="1">priceout</f>
        <v/>
      </c>
      <c r="U754" s="16" t="str">
        <f t="shared" ca="1" si="235"/>
        <v/>
      </c>
      <c r="V754" s="16" t="str">
        <f t="shared" ca="1" si="242"/>
        <v/>
      </c>
      <c r="W754" s="16" t="str">
        <f t="shared" ca="1" si="243"/>
        <v/>
      </c>
      <c r="X754" s="16">
        <f t="shared" ca="1" si="244"/>
        <v>1.4612618427567619</v>
      </c>
      <c r="Y754" s="16"/>
      <c r="Z754" s="13" t="str">
        <f ca="1">priceincross</f>
        <v/>
      </c>
      <c r="AA754" s="13" t="str">
        <f ca="1">priceoutcross</f>
        <v/>
      </c>
      <c r="AB754" s="13" t="str">
        <f t="shared" ca="1" si="236"/>
        <v/>
      </c>
      <c r="AC754" s="13" t="str">
        <f t="shared" ca="1" si="245"/>
        <v/>
      </c>
      <c r="AD754" s="13" t="str">
        <f t="shared" ca="1" si="246"/>
        <v/>
      </c>
      <c r="AE754" s="13">
        <f t="shared" ca="1" si="247"/>
        <v>1.7076913875508763</v>
      </c>
      <c r="AG754" s="32">
        <f ca="1">IF(ROW(data!B754)&gt;fib+1,MIN(OFFSET(data!B754,0,0,-fib,1)),"")</f>
        <v>9.25</v>
      </c>
      <c r="AH754" s="32">
        <f ca="1">IF(ROW(data!B754)&gt;fib+1,MAX(OFFSET(data!B754,0,0,-fib,1)),"")</f>
        <v>12.64</v>
      </c>
      <c r="AI754" s="32">
        <f t="shared" ca="1" si="237"/>
        <v>3.3900000000000006</v>
      </c>
      <c r="AJ754" s="31">
        <f t="shared" ca="1" si="238"/>
        <v>10.050039999999999</v>
      </c>
      <c r="AK754" s="31">
        <f t="shared" ca="1" si="239"/>
        <v>10.544980000000001</v>
      </c>
      <c r="AL754" s="31">
        <f t="shared" ca="1" si="240"/>
        <v>10.945</v>
      </c>
      <c r="AM754" s="31">
        <f t="shared" ca="1" si="241"/>
        <v>11.34502</v>
      </c>
      <c r="AO754" s="32">
        <f t="shared" ca="1" si="248"/>
        <v>0.46126184275676185</v>
      </c>
      <c r="AP754" s="32">
        <f t="shared" ca="1" si="249"/>
        <v>0</v>
      </c>
      <c r="AQ754" s="32">
        <f t="shared" ca="1" si="250"/>
        <v>0.70769138755087635</v>
      </c>
      <c r="AR754" s="32">
        <f t="shared" ca="1" si="251"/>
        <v>0</v>
      </c>
    </row>
    <row r="755" spans="1:44">
      <c r="A755" s="10">
        <v>38002</v>
      </c>
      <c r="B755" s="11">
        <f ca="1">IF(ROW(data!B755)&gt;singleSMA,AVERAGE(OFFSET(data!B755,0,0,-singleSMA,1)),"")</f>
        <v>10.239000000000001</v>
      </c>
      <c r="C755" s="11" t="str">
        <f ca="1">IF(ROW(data!B753)&gt;singleSMA+2,IF(SIGN(data!B754-indicators!B754)&lt;&gt;SIGN(data!B753-indicators!B753),IF(SIGN(data!B754-indicators!B754)&gt;0,"BUY","SELL"),""),"")</f>
        <v/>
      </c>
      <c r="D755" s="11">
        <f ca="1">IF(ROW(data!B755)&gt;fastSMA,AVERAGE(OFFSET(data!B755,0,0,-fastSMA,1)),"")</f>
        <v>11.3865</v>
      </c>
      <c r="E755" s="11">
        <f ca="1">IF(ROW(data!B755)&gt;slowSMA,AVERAGE(OFFSET(data!B755,0,0,-slowSMA,1)),"")</f>
        <v>10.239000000000001</v>
      </c>
      <c r="F755" s="11" t="str">
        <f ca="1">IF(ROW(data!B755)&gt;MAX(fastSMA,slowSMA)+2,IF(SIGN(D754-E754)&lt;&gt;SIGN(D753-E753),IF(SIGN(D754-E754)&gt;0,"BUY","SELL"),""),"")</f>
        <v/>
      </c>
      <c r="G755" s="11"/>
      <c r="H755" s="11">
        <f>(data!B755/data!B754)-1</f>
        <v>1.0284810126582222E-2</v>
      </c>
      <c r="I755" s="11">
        <f t="shared" si="231"/>
        <v>1.0284810126582222E-2</v>
      </c>
      <c r="J755" s="11">
        <f t="shared" si="232"/>
        <v>0</v>
      </c>
      <c r="K755" s="11">
        <f ca="1">IF(ROW(data!B755)&gt;rsi+1,100-100/(1+AVERAGE(OFFSET(I755,0,0,-rsi,1))/AVERAGE(OFFSET(J755,0,0,-rsi,1))),"")</f>
        <v>84.24016514319058</v>
      </c>
      <c r="L755" s="11"/>
      <c r="M755" s="11">
        <f t="shared" si="233"/>
        <v>1.0102848101265822</v>
      </c>
      <c r="N755" s="11">
        <f t="shared" ca="1" si="234"/>
        <v>1.231436837029894</v>
      </c>
      <c r="S755" s="13" t="str">
        <f ca="1">pricein</f>
        <v/>
      </c>
      <c r="T755" s="13" t="str">
        <f ca="1">priceout</f>
        <v/>
      </c>
      <c r="U755" s="16" t="str">
        <f t="shared" ca="1" si="235"/>
        <v/>
      </c>
      <c r="V755" s="16" t="str">
        <f t="shared" ca="1" si="242"/>
        <v/>
      </c>
      <c r="W755" s="16" t="str">
        <f t="shared" ca="1" si="243"/>
        <v/>
      </c>
      <c r="X755" s="16">
        <f t="shared" ca="1" si="244"/>
        <v>1.4612618427567619</v>
      </c>
      <c r="Y755" s="16"/>
      <c r="Z755" s="13" t="str">
        <f ca="1">priceincross</f>
        <v/>
      </c>
      <c r="AA755" s="13" t="str">
        <f ca="1">priceoutcross</f>
        <v/>
      </c>
      <c r="AB755" s="13" t="str">
        <f t="shared" ca="1" si="236"/>
        <v/>
      </c>
      <c r="AC755" s="13" t="str">
        <f t="shared" ca="1" si="245"/>
        <v/>
      </c>
      <c r="AD755" s="13" t="str">
        <f t="shared" ca="1" si="246"/>
        <v/>
      </c>
      <c r="AE755" s="13">
        <f t="shared" ca="1" si="247"/>
        <v>1.7076913875508763</v>
      </c>
      <c r="AG755" s="32">
        <f ca="1">IF(ROW(data!B755)&gt;fib+1,MIN(OFFSET(data!B755,0,0,-fib,1)),"")</f>
        <v>9.25</v>
      </c>
      <c r="AH755" s="32">
        <f ca="1">IF(ROW(data!B755)&gt;fib+1,MAX(OFFSET(data!B755,0,0,-fib,1)),"")</f>
        <v>12.77</v>
      </c>
      <c r="AI755" s="32">
        <f t="shared" ca="1" si="237"/>
        <v>3.5199999999999996</v>
      </c>
      <c r="AJ755" s="31">
        <f t="shared" ca="1" si="238"/>
        <v>10.080719999999999</v>
      </c>
      <c r="AK755" s="31">
        <f t="shared" ca="1" si="239"/>
        <v>10.59464</v>
      </c>
      <c r="AL755" s="31">
        <f t="shared" ca="1" si="240"/>
        <v>11.01</v>
      </c>
      <c r="AM755" s="31">
        <f t="shared" ca="1" si="241"/>
        <v>11.42536</v>
      </c>
      <c r="AO755" s="32">
        <f t="shared" ca="1" si="248"/>
        <v>0.46126184275676185</v>
      </c>
      <c r="AP755" s="32">
        <f t="shared" ca="1" si="249"/>
        <v>0</v>
      </c>
      <c r="AQ755" s="32">
        <f t="shared" ca="1" si="250"/>
        <v>0.70769138755087635</v>
      </c>
      <c r="AR755" s="32">
        <f t="shared" ca="1" si="251"/>
        <v>0</v>
      </c>
    </row>
    <row r="756" spans="1:44">
      <c r="A756" s="10">
        <v>38005</v>
      </c>
      <c r="B756" s="11">
        <f ca="1">IF(ROW(data!B756)&gt;singleSMA,AVERAGE(OFFSET(data!B756,0,0,-singleSMA,1)),"")</f>
        <v>10.2493</v>
      </c>
      <c r="C756" s="11" t="str">
        <f ca="1">IF(ROW(data!B754)&gt;singleSMA+2,IF(SIGN(data!B755-indicators!B755)&lt;&gt;SIGN(data!B754-indicators!B754),IF(SIGN(data!B755-indicators!B755)&gt;0,"BUY","SELL"),""),"")</f>
        <v/>
      </c>
      <c r="D756" s="11">
        <f ca="1">IF(ROW(data!B756)&gt;fastSMA,AVERAGE(OFFSET(data!B756,0,0,-fastSMA,1)),"")</f>
        <v>11.495999999999999</v>
      </c>
      <c r="E756" s="11">
        <f ca="1">IF(ROW(data!B756)&gt;slowSMA,AVERAGE(OFFSET(data!B756,0,0,-slowSMA,1)),"")</f>
        <v>10.2493</v>
      </c>
      <c r="F756" s="11" t="str">
        <f ca="1">IF(ROW(data!B756)&gt;MAX(fastSMA,slowSMA)+2,IF(SIGN(D755-E755)&lt;&gt;SIGN(D754-E754),IF(SIGN(D755-E755)&gt;0,"BUY","SELL"),""),"")</f>
        <v/>
      </c>
      <c r="G756" s="11"/>
      <c r="H756" s="11">
        <f>(data!B756/data!B755)-1</f>
        <v>-2.5841816758026659E-2</v>
      </c>
      <c r="I756" s="11">
        <f t="shared" si="231"/>
        <v>0</v>
      </c>
      <c r="J756" s="11">
        <f t="shared" si="232"/>
        <v>2.5841816758026659E-2</v>
      </c>
      <c r="K756" s="11">
        <f ca="1">IF(ROW(data!B756)&gt;rsi+1,100-100/(1+AVERAGE(OFFSET(I756,0,0,-rsi,1))/AVERAGE(OFFSET(J756,0,0,-rsi,1))),"")</f>
        <v>80.522332901913643</v>
      </c>
      <c r="L756" s="11"/>
      <c r="M756" s="11">
        <f t="shared" si="233"/>
        <v>0.97415818324197334</v>
      </c>
      <c r="N756" s="11">
        <f t="shared" ca="1" si="234"/>
        <v>1.213658536585366</v>
      </c>
      <c r="S756" s="13" t="str">
        <f ca="1">pricein</f>
        <v/>
      </c>
      <c r="T756" s="13" t="str">
        <f ca="1">priceout</f>
        <v/>
      </c>
      <c r="U756" s="16" t="str">
        <f t="shared" ca="1" si="235"/>
        <v/>
      </c>
      <c r="V756" s="16" t="str">
        <f t="shared" ca="1" si="242"/>
        <v/>
      </c>
      <c r="W756" s="16" t="str">
        <f t="shared" ca="1" si="243"/>
        <v/>
      </c>
      <c r="X756" s="16">
        <f t="shared" ca="1" si="244"/>
        <v>1.4612618427567619</v>
      </c>
      <c r="Y756" s="16"/>
      <c r="Z756" s="13" t="str">
        <f ca="1">priceincross</f>
        <v/>
      </c>
      <c r="AA756" s="13" t="str">
        <f ca="1">priceoutcross</f>
        <v/>
      </c>
      <c r="AB756" s="13" t="str">
        <f t="shared" ca="1" si="236"/>
        <v/>
      </c>
      <c r="AC756" s="13" t="str">
        <f t="shared" ca="1" si="245"/>
        <v/>
      </c>
      <c r="AD756" s="13" t="str">
        <f t="shared" ca="1" si="246"/>
        <v/>
      </c>
      <c r="AE756" s="13">
        <f t="shared" ca="1" si="247"/>
        <v>1.7076913875508763</v>
      </c>
      <c r="AG756" s="32">
        <f ca="1">IF(ROW(data!B756)&gt;fib+1,MIN(OFFSET(data!B756,0,0,-fib,1)),"")</f>
        <v>9.25</v>
      </c>
      <c r="AH756" s="32">
        <f ca="1">IF(ROW(data!B756)&gt;fib+1,MAX(OFFSET(data!B756,0,0,-fib,1)),"")</f>
        <v>12.77</v>
      </c>
      <c r="AI756" s="32">
        <f t="shared" ca="1" si="237"/>
        <v>3.5199999999999996</v>
      </c>
      <c r="AJ756" s="31">
        <f t="shared" ca="1" si="238"/>
        <v>10.080719999999999</v>
      </c>
      <c r="AK756" s="31">
        <f t="shared" ca="1" si="239"/>
        <v>10.59464</v>
      </c>
      <c r="AL756" s="31">
        <f t="shared" ca="1" si="240"/>
        <v>11.01</v>
      </c>
      <c r="AM756" s="31">
        <f t="shared" ca="1" si="241"/>
        <v>11.42536</v>
      </c>
      <c r="AO756" s="32">
        <f t="shared" ca="1" si="248"/>
        <v>0.46126184275676185</v>
      </c>
      <c r="AP756" s="32">
        <f t="shared" ca="1" si="249"/>
        <v>0</v>
      </c>
      <c r="AQ756" s="32">
        <f t="shared" ca="1" si="250"/>
        <v>0.70769138755087635</v>
      </c>
      <c r="AR756" s="32">
        <f t="shared" ca="1" si="251"/>
        <v>0</v>
      </c>
    </row>
    <row r="757" spans="1:44">
      <c r="A757" s="10">
        <v>38006</v>
      </c>
      <c r="B757" s="11">
        <f ca="1">IF(ROW(data!B757)&gt;singleSMA,AVERAGE(OFFSET(data!B757,0,0,-singleSMA,1)),"")</f>
        <v>10.260800000000001</v>
      </c>
      <c r="C757" s="11" t="str">
        <f ca="1">IF(ROW(data!B755)&gt;singleSMA+2,IF(SIGN(data!B756-indicators!B756)&lt;&gt;SIGN(data!B755-indicators!B755),IF(SIGN(data!B756-indicators!B756)&gt;0,"BUY","SELL"),""),"")</f>
        <v/>
      </c>
      <c r="D757" s="11">
        <f ca="1">IF(ROW(data!B757)&gt;fastSMA,AVERAGE(OFFSET(data!B757,0,0,-fastSMA,1)),"")</f>
        <v>11.583500000000003</v>
      </c>
      <c r="E757" s="11">
        <f ca="1">IF(ROW(data!B757)&gt;slowSMA,AVERAGE(OFFSET(data!B757,0,0,-slowSMA,1)),"")</f>
        <v>10.260800000000001</v>
      </c>
      <c r="F757" s="11" t="str">
        <f ca="1">IF(ROW(data!B757)&gt;MAX(fastSMA,slowSMA)+2,IF(SIGN(D756-E756)&lt;&gt;SIGN(D755-E755),IF(SIGN(D756-E756)&gt;0,"BUY","SELL"),""),"")</f>
        <v/>
      </c>
      <c r="G757" s="11"/>
      <c r="H757" s="11">
        <f>(data!B757/data!B756)-1</f>
        <v>-2.5723472668810365E-2</v>
      </c>
      <c r="I757" s="11">
        <f t="shared" si="231"/>
        <v>0</v>
      </c>
      <c r="J757" s="11">
        <f t="shared" si="232"/>
        <v>2.5723472668810365E-2</v>
      </c>
      <c r="K757" s="11">
        <f ca="1">IF(ROW(data!B757)&gt;rsi+1,100-100/(1+AVERAGE(OFFSET(I757,0,0,-rsi,1))/AVERAGE(OFFSET(J757,0,0,-rsi,1))),"")</f>
        <v>73.706450800296793</v>
      </c>
      <c r="L757" s="11"/>
      <c r="M757" s="11">
        <f t="shared" si="233"/>
        <v>0.97427652733118963</v>
      </c>
      <c r="N757" s="11">
        <f t="shared" ca="1" si="234"/>
        <v>1.1687560270009643</v>
      </c>
      <c r="S757" s="13" t="str">
        <f ca="1">pricein</f>
        <v/>
      </c>
      <c r="T757" s="13" t="str">
        <f ca="1">priceout</f>
        <v/>
      </c>
      <c r="U757" s="16" t="str">
        <f t="shared" ca="1" si="235"/>
        <v/>
      </c>
      <c r="V757" s="16" t="str">
        <f t="shared" ca="1" si="242"/>
        <v/>
      </c>
      <c r="W757" s="16" t="str">
        <f t="shared" ca="1" si="243"/>
        <v/>
      </c>
      <c r="X757" s="16">
        <f t="shared" ca="1" si="244"/>
        <v>1.4612618427567619</v>
      </c>
      <c r="Y757" s="16"/>
      <c r="Z757" s="13" t="str">
        <f ca="1">priceincross</f>
        <v/>
      </c>
      <c r="AA757" s="13" t="str">
        <f ca="1">priceoutcross</f>
        <v/>
      </c>
      <c r="AB757" s="13" t="str">
        <f t="shared" ca="1" si="236"/>
        <v/>
      </c>
      <c r="AC757" s="13" t="str">
        <f t="shared" ca="1" si="245"/>
        <v/>
      </c>
      <c r="AD757" s="13" t="str">
        <f t="shared" ca="1" si="246"/>
        <v/>
      </c>
      <c r="AE757" s="13">
        <f t="shared" ca="1" si="247"/>
        <v>1.7076913875508763</v>
      </c>
      <c r="AG757" s="32">
        <f ca="1">IF(ROW(data!B757)&gt;fib+1,MIN(OFFSET(data!B757,0,0,-fib,1)),"")</f>
        <v>9.25</v>
      </c>
      <c r="AH757" s="32">
        <f ca="1">IF(ROW(data!B757)&gt;fib+1,MAX(OFFSET(data!B757,0,0,-fib,1)),"")</f>
        <v>12.77</v>
      </c>
      <c r="AI757" s="32">
        <f t="shared" ca="1" si="237"/>
        <v>3.5199999999999996</v>
      </c>
      <c r="AJ757" s="31">
        <f t="shared" ca="1" si="238"/>
        <v>10.080719999999999</v>
      </c>
      <c r="AK757" s="31">
        <f t="shared" ca="1" si="239"/>
        <v>10.59464</v>
      </c>
      <c r="AL757" s="31">
        <f t="shared" ca="1" si="240"/>
        <v>11.01</v>
      </c>
      <c r="AM757" s="31">
        <f t="shared" ca="1" si="241"/>
        <v>11.42536</v>
      </c>
      <c r="AO757" s="32">
        <f t="shared" ca="1" si="248"/>
        <v>0.46126184275676185</v>
      </c>
      <c r="AP757" s="32">
        <f t="shared" ca="1" si="249"/>
        <v>0</v>
      </c>
      <c r="AQ757" s="32">
        <f t="shared" ca="1" si="250"/>
        <v>0.70769138755087635</v>
      </c>
      <c r="AR757" s="32">
        <f t="shared" ca="1" si="251"/>
        <v>0</v>
      </c>
    </row>
    <row r="758" spans="1:44">
      <c r="A758" s="10">
        <v>38007</v>
      </c>
      <c r="B758" s="11">
        <f ca="1">IF(ROW(data!B758)&gt;singleSMA,AVERAGE(OFFSET(data!B758,0,0,-singleSMA,1)),"")</f>
        <v>10.276000000000002</v>
      </c>
      <c r="C758" s="11" t="str">
        <f ca="1">IF(ROW(data!B756)&gt;singleSMA+2,IF(SIGN(data!B757-indicators!B757)&lt;&gt;SIGN(data!B756-indicators!B756),IF(SIGN(data!B757-indicators!B757)&gt;0,"BUY","SELL"),""),"")</f>
        <v/>
      </c>
      <c r="D758" s="11">
        <f ca="1">IF(ROW(data!B758)&gt;fastSMA,AVERAGE(OFFSET(data!B758,0,0,-fastSMA,1)),"")</f>
        <v>11.686500000000002</v>
      </c>
      <c r="E758" s="11">
        <f ca="1">IF(ROW(data!B758)&gt;slowSMA,AVERAGE(OFFSET(data!B758,0,0,-slowSMA,1)),"")</f>
        <v>10.276000000000002</v>
      </c>
      <c r="F758" s="11" t="str">
        <f ca="1">IF(ROW(data!B758)&gt;MAX(fastSMA,slowSMA)+2,IF(SIGN(D757-E757)&lt;&gt;SIGN(D756-E756),IF(SIGN(D757-E757)&gt;0,"BUY","SELL"),""),"")</f>
        <v/>
      </c>
      <c r="G758" s="11"/>
      <c r="H758" s="11">
        <f>(data!B758/data!B757)-1</f>
        <v>3.1353135313531455E-2</v>
      </c>
      <c r="I758" s="11">
        <f t="shared" si="231"/>
        <v>3.1353135313531455E-2</v>
      </c>
      <c r="J758" s="11">
        <f t="shared" si="232"/>
        <v>0</v>
      </c>
      <c r="K758" s="11">
        <f ca="1">IF(ROW(data!B758)&gt;rsi+1,100-100/(1+AVERAGE(OFFSET(I758,0,0,-rsi,1))/AVERAGE(OFFSET(J758,0,0,-rsi,1))),"")</f>
        <v>75.493687406915257</v>
      </c>
      <c r="L758" s="11"/>
      <c r="M758" s="11">
        <f t="shared" si="233"/>
        <v>1.0313531353135315</v>
      </c>
      <c r="N758" s="11">
        <f t="shared" ca="1" si="234"/>
        <v>1.1973180076628356</v>
      </c>
      <c r="S758" s="13" t="str">
        <f ca="1">pricein</f>
        <v/>
      </c>
      <c r="T758" s="13" t="str">
        <f ca="1">priceout</f>
        <v/>
      </c>
      <c r="U758" s="16" t="str">
        <f t="shared" ca="1" si="235"/>
        <v/>
      </c>
      <c r="V758" s="16" t="str">
        <f t="shared" ca="1" si="242"/>
        <v/>
      </c>
      <c r="W758" s="16" t="str">
        <f t="shared" ca="1" si="243"/>
        <v/>
      </c>
      <c r="X758" s="16">
        <f t="shared" ca="1" si="244"/>
        <v>1.4612618427567619</v>
      </c>
      <c r="Y758" s="16"/>
      <c r="Z758" s="13" t="str">
        <f ca="1">priceincross</f>
        <v/>
      </c>
      <c r="AA758" s="13" t="str">
        <f ca="1">priceoutcross</f>
        <v/>
      </c>
      <c r="AB758" s="13" t="str">
        <f t="shared" ca="1" si="236"/>
        <v/>
      </c>
      <c r="AC758" s="13" t="str">
        <f t="shared" ca="1" si="245"/>
        <v/>
      </c>
      <c r="AD758" s="13" t="str">
        <f t="shared" ca="1" si="246"/>
        <v/>
      </c>
      <c r="AE758" s="13">
        <f t="shared" ca="1" si="247"/>
        <v>1.7076913875508763</v>
      </c>
      <c r="AG758" s="32">
        <f ca="1">IF(ROW(data!B758)&gt;fib+1,MIN(OFFSET(data!B758,0,0,-fib,1)),"")</f>
        <v>9.25</v>
      </c>
      <c r="AH758" s="32">
        <f ca="1">IF(ROW(data!B758)&gt;fib+1,MAX(OFFSET(data!B758,0,0,-fib,1)),"")</f>
        <v>12.77</v>
      </c>
      <c r="AI758" s="32">
        <f t="shared" ca="1" si="237"/>
        <v>3.5199999999999996</v>
      </c>
      <c r="AJ758" s="31">
        <f t="shared" ca="1" si="238"/>
        <v>10.080719999999999</v>
      </c>
      <c r="AK758" s="31">
        <f t="shared" ca="1" si="239"/>
        <v>10.59464</v>
      </c>
      <c r="AL758" s="31">
        <f t="shared" ca="1" si="240"/>
        <v>11.01</v>
      </c>
      <c r="AM758" s="31">
        <f t="shared" ca="1" si="241"/>
        <v>11.42536</v>
      </c>
      <c r="AO758" s="32">
        <f t="shared" ca="1" si="248"/>
        <v>0.46126184275676185</v>
      </c>
      <c r="AP758" s="32">
        <f t="shared" ca="1" si="249"/>
        <v>0</v>
      </c>
      <c r="AQ758" s="32">
        <f t="shared" ca="1" si="250"/>
        <v>0.70769138755087635</v>
      </c>
      <c r="AR758" s="32">
        <f t="shared" ca="1" si="251"/>
        <v>0</v>
      </c>
    </row>
    <row r="759" spans="1:44">
      <c r="A759" s="10">
        <v>38008</v>
      </c>
      <c r="B759" s="11">
        <f ca="1">IF(ROW(data!B759)&gt;singleSMA,AVERAGE(OFFSET(data!B759,0,0,-singleSMA,1)),"")</f>
        <v>10.292200000000001</v>
      </c>
      <c r="C759" s="11" t="str">
        <f ca="1">IF(ROW(data!B757)&gt;singleSMA+2,IF(SIGN(data!B758-indicators!B758)&lt;&gt;SIGN(data!B757-indicators!B757),IF(SIGN(data!B758-indicators!B758)&gt;0,"BUY","SELL"),""),"")</f>
        <v/>
      </c>
      <c r="D759" s="11">
        <f ca="1">IF(ROW(data!B759)&gt;fastSMA,AVERAGE(OFFSET(data!B759,0,0,-fastSMA,1)),"")</f>
        <v>11.786500000000002</v>
      </c>
      <c r="E759" s="11">
        <f ca="1">IF(ROW(data!B759)&gt;slowSMA,AVERAGE(OFFSET(data!B759,0,0,-slowSMA,1)),"")</f>
        <v>10.292200000000001</v>
      </c>
      <c r="F759" s="11" t="str">
        <f ca="1">IF(ROW(data!B759)&gt;MAX(fastSMA,slowSMA)+2,IF(SIGN(D758-E758)&lt;&gt;SIGN(D757-E757),IF(SIGN(D758-E758)&gt;0,"BUY","SELL"),""),"")</f>
        <v/>
      </c>
      <c r="G759" s="11"/>
      <c r="H759" s="11">
        <f>(data!B759/data!B758)-1</f>
        <v>4.0000000000000036E-3</v>
      </c>
      <c r="I759" s="11">
        <f t="shared" si="231"/>
        <v>4.0000000000000036E-3</v>
      </c>
      <c r="J759" s="11">
        <f t="shared" si="232"/>
        <v>0</v>
      </c>
      <c r="K759" s="11">
        <f ca="1">IF(ROW(data!B759)&gt;rsi+1,100-100/(1+AVERAGE(OFFSET(I759,0,0,-rsi,1))/AVERAGE(OFFSET(J759,0,0,-rsi,1))),"")</f>
        <v>75.042997765688497</v>
      </c>
      <c r="L759" s="11"/>
      <c r="M759" s="11">
        <f t="shared" si="233"/>
        <v>1.004</v>
      </c>
      <c r="N759" s="11">
        <f t="shared" ca="1" si="234"/>
        <v>1.1895734597156404</v>
      </c>
      <c r="S759" s="13" t="str">
        <f ca="1">pricein</f>
        <v/>
      </c>
      <c r="T759" s="13" t="str">
        <f ca="1">priceout</f>
        <v/>
      </c>
      <c r="U759" s="16" t="str">
        <f t="shared" ca="1" si="235"/>
        <v/>
      </c>
      <c r="V759" s="16" t="str">
        <f t="shared" ca="1" si="242"/>
        <v/>
      </c>
      <c r="W759" s="16" t="str">
        <f t="shared" ca="1" si="243"/>
        <v/>
      </c>
      <c r="X759" s="16">
        <f t="shared" ca="1" si="244"/>
        <v>1.4612618427567619</v>
      </c>
      <c r="Y759" s="16"/>
      <c r="Z759" s="13" t="str">
        <f ca="1">priceincross</f>
        <v/>
      </c>
      <c r="AA759" s="13" t="str">
        <f ca="1">priceoutcross</f>
        <v/>
      </c>
      <c r="AB759" s="13" t="str">
        <f t="shared" ca="1" si="236"/>
        <v/>
      </c>
      <c r="AC759" s="13" t="str">
        <f t="shared" ca="1" si="245"/>
        <v/>
      </c>
      <c r="AD759" s="13" t="str">
        <f t="shared" ca="1" si="246"/>
        <v/>
      </c>
      <c r="AE759" s="13">
        <f t="shared" ca="1" si="247"/>
        <v>1.7076913875508763</v>
      </c>
      <c r="AG759" s="32">
        <f ca="1">IF(ROW(data!B759)&gt;fib+1,MIN(OFFSET(data!B759,0,0,-fib,1)),"")</f>
        <v>9.25</v>
      </c>
      <c r="AH759" s="32">
        <f ca="1">IF(ROW(data!B759)&gt;fib+1,MAX(OFFSET(data!B759,0,0,-fib,1)),"")</f>
        <v>12.77</v>
      </c>
      <c r="AI759" s="32">
        <f t="shared" ca="1" si="237"/>
        <v>3.5199999999999996</v>
      </c>
      <c r="AJ759" s="31">
        <f t="shared" ca="1" si="238"/>
        <v>10.080719999999999</v>
      </c>
      <c r="AK759" s="31">
        <f t="shared" ca="1" si="239"/>
        <v>10.59464</v>
      </c>
      <c r="AL759" s="31">
        <f t="shared" ca="1" si="240"/>
        <v>11.01</v>
      </c>
      <c r="AM759" s="31">
        <f t="shared" ca="1" si="241"/>
        <v>11.42536</v>
      </c>
      <c r="AO759" s="32">
        <f t="shared" ca="1" si="248"/>
        <v>0.46126184275676185</v>
      </c>
      <c r="AP759" s="32">
        <f t="shared" ca="1" si="249"/>
        <v>0</v>
      </c>
      <c r="AQ759" s="32">
        <f t="shared" ca="1" si="250"/>
        <v>0.70769138755087635</v>
      </c>
      <c r="AR759" s="32">
        <f t="shared" ca="1" si="251"/>
        <v>0</v>
      </c>
    </row>
    <row r="760" spans="1:44">
      <c r="A760" s="10">
        <v>38009</v>
      </c>
      <c r="B760" s="11">
        <f ca="1">IF(ROW(data!B760)&gt;singleSMA,AVERAGE(OFFSET(data!B760,0,0,-singleSMA,1)),"")</f>
        <v>10.309000000000001</v>
      </c>
      <c r="C760" s="11" t="str">
        <f ca="1">IF(ROW(data!B758)&gt;singleSMA+2,IF(SIGN(data!B759-indicators!B759)&lt;&gt;SIGN(data!B758-indicators!B758),IF(SIGN(data!B759-indicators!B759)&gt;0,"BUY","SELL"),""),"")</f>
        <v/>
      </c>
      <c r="D760" s="11">
        <f ca="1">IF(ROW(data!B760)&gt;fastSMA,AVERAGE(OFFSET(data!B760,0,0,-fastSMA,1)),"")</f>
        <v>11.880500000000001</v>
      </c>
      <c r="E760" s="11">
        <f ca="1">IF(ROW(data!B760)&gt;slowSMA,AVERAGE(OFFSET(data!B760,0,0,-slowSMA,1)),"")</f>
        <v>10.309000000000001</v>
      </c>
      <c r="F760" s="11" t="str">
        <f ca="1">IF(ROW(data!B760)&gt;MAX(fastSMA,slowSMA)+2,IF(SIGN(D759-E759)&lt;&gt;SIGN(D758-E758),IF(SIGN(D759-E759)&gt;0,"BUY","SELL"),""),"")</f>
        <v/>
      </c>
      <c r="G760" s="11"/>
      <c r="H760" s="11">
        <f>(data!B760/data!B759)-1</f>
        <v>-7.9681274900399446E-3</v>
      </c>
      <c r="I760" s="11">
        <f t="shared" si="231"/>
        <v>0</v>
      </c>
      <c r="J760" s="11">
        <f t="shared" si="232"/>
        <v>7.9681274900399446E-3</v>
      </c>
      <c r="K760" s="11">
        <f ca="1">IF(ROW(data!B760)&gt;rsi+1,100-100/(1+AVERAGE(OFFSET(I760,0,0,-rsi,1))/AVERAGE(OFFSET(J760,0,0,-rsi,1))),"")</f>
        <v>73.257985553311642</v>
      </c>
      <c r="L760" s="11"/>
      <c r="M760" s="11">
        <f t="shared" si="233"/>
        <v>0.99203187250996006</v>
      </c>
      <c r="N760" s="11">
        <f t="shared" ca="1" si="234"/>
        <v>1.1778618732261115</v>
      </c>
      <c r="S760" s="13" t="str">
        <f ca="1">pricein</f>
        <v/>
      </c>
      <c r="T760" s="13" t="str">
        <f ca="1">priceout</f>
        <v/>
      </c>
      <c r="U760" s="16" t="str">
        <f t="shared" ca="1" si="235"/>
        <v/>
      </c>
      <c r="V760" s="16" t="str">
        <f t="shared" ca="1" si="242"/>
        <v/>
      </c>
      <c r="W760" s="16" t="str">
        <f t="shared" ca="1" si="243"/>
        <v/>
      </c>
      <c r="X760" s="16">
        <f t="shared" ca="1" si="244"/>
        <v>1.4612618427567619</v>
      </c>
      <c r="Y760" s="16"/>
      <c r="Z760" s="13" t="str">
        <f ca="1">priceincross</f>
        <v/>
      </c>
      <c r="AA760" s="13" t="str">
        <f ca="1">priceoutcross</f>
        <v/>
      </c>
      <c r="AB760" s="13" t="str">
        <f t="shared" ca="1" si="236"/>
        <v/>
      </c>
      <c r="AC760" s="13" t="str">
        <f t="shared" ca="1" si="245"/>
        <v/>
      </c>
      <c r="AD760" s="13" t="str">
        <f t="shared" ca="1" si="246"/>
        <v/>
      </c>
      <c r="AE760" s="13">
        <f t="shared" ca="1" si="247"/>
        <v>1.7076913875508763</v>
      </c>
      <c r="AG760" s="32">
        <f ca="1">IF(ROW(data!B760)&gt;fib+1,MIN(OFFSET(data!B760,0,0,-fib,1)),"")</f>
        <v>9.25</v>
      </c>
      <c r="AH760" s="32">
        <f ca="1">IF(ROW(data!B760)&gt;fib+1,MAX(OFFSET(data!B760,0,0,-fib,1)),"")</f>
        <v>12.77</v>
      </c>
      <c r="AI760" s="32">
        <f t="shared" ca="1" si="237"/>
        <v>3.5199999999999996</v>
      </c>
      <c r="AJ760" s="31">
        <f t="shared" ca="1" si="238"/>
        <v>10.080719999999999</v>
      </c>
      <c r="AK760" s="31">
        <f t="shared" ca="1" si="239"/>
        <v>10.59464</v>
      </c>
      <c r="AL760" s="31">
        <f t="shared" ca="1" si="240"/>
        <v>11.01</v>
      </c>
      <c r="AM760" s="31">
        <f t="shared" ca="1" si="241"/>
        <v>11.42536</v>
      </c>
      <c r="AO760" s="32">
        <f t="shared" ca="1" si="248"/>
        <v>0.46126184275676185</v>
      </c>
      <c r="AP760" s="32">
        <f t="shared" ca="1" si="249"/>
        <v>0</v>
      </c>
      <c r="AQ760" s="32">
        <f t="shared" ca="1" si="250"/>
        <v>0.70769138755087635</v>
      </c>
      <c r="AR760" s="32">
        <f t="shared" ca="1" si="251"/>
        <v>0</v>
      </c>
    </row>
    <row r="761" spans="1:44">
      <c r="A761" s="10">
        <v>38012</v>
      </c>
      <c r="B761" s="11">
        <f ca="1">IF(ROW(data!B761)&gt;singleSMA,AVERAGE(OFFSET(data!B761,0,0,-singleSMA,1)),"")</f>
        <v>10.321900000000001</v>
      </c>
      <c r="C761" s="11" t="str">
        <f ca="1">IF(ROW(data!B759)&gt;singleSMA+2,IF(SIGN(data!B760-indicators!B760)&lt;&gt;SIGN(data!B759-indicators!B759),IF(SIGN(data!B760-indicators!B760)&gt;0,"BUY","SELL"),""),"")</f>
        <v/>
      </c>
      <c r="D761" s="11">
        <f ca="1">IF(ROW(data!B761)&gt;fastSMA,AVERAGE(OFFSET(data!B761,0,0,-fastSMA,1)),"")</f>
        <v>11.9625</v>
      </c>
      <c r="E761" s="11">
        <f ca="1">IF(ROW(data!B761)&gt;slowSMA,AVERAGE(OFFSET(data!B761,0,0,-slowSMA,1)),"")</f>
        <v>10.321900000000001</v>
      </c>
      <c r="F761" s="11" t="str">
        <f ca="1">IF(ROW(data!B761)&gt;MAX(fastSMA,slowSMA)+2,IF(SIGN(D760-E760)&lt;&gt;SIGN(D759-E759),IF(SIGN(D760-E760)&gt;0,"BUY","SELL"),""),"")</f>
        <v/>
      </c>
      <c r="G761" s="11"/>
      <c r="H761" s="11">
        <f>(data!B761/data!B760)-1</f>
        <v>-2.7309236947791193E-2</v>
      </c>
      <c r="I761" s="11">
        <f t="shared" si="231"/>
        <v>0</v>
      </c>
      <c r="J761" s="11">
        <f t="shared" si="232"/>
        <v>2.7309236947791193E-2</v>
      </c>
      <c r="K761" s="11">
        <f ca="1">IF(ROW(data!B761)&gt;rsi+1,100-100/(1+AVERAGE(OFFSET(I761,0,0,-rsi,1))/AVERAGE(OFFSET(J761,0,0,-rsi,1))),"")</f>
        <v>69.811076893439093</v>
      </c>
      <c r="L761" s="11"/>
      <c r="M761" s="11">
        <f t="shared" si="233"/>
        <v>0.97269076305220881</v>
      </c>
      <c r="N761" s="11">
        <f t="shared" ca="1" si="234"/>
        <v>1.1566380133715379</v>
      </c>
      <c r="S761" s="13" t="str">
        <f ca="1">pricein</f>
        <v/>
      </c>
      <c r="T761" s="13" t="str">
        <f ca="1">priceout</f>
        <v/>
      </c>
      <c r="U761" s="16" t="str">
        <f t="shared" ca="1" si="235"/>
        <v/>
      </c>
      <c r="V761" s="16" t="str">
        <f t="shared" ca="1" si="242"/>
        <v/>
      </c>
      <c r="W761" s="16" t="str">
        <f t="shared" ca="1" si="243"/>
        <v/>
      </c>
      <c r="X761" s="16">
        <f t="shared" ca="1" si="244"/>
        <v>1.4612618427567619</v>
      </c>
      <c r="Y761" s="16"/>
      <c r="Z761" s="13" t="str">
        <f ca="1">priceincross</f>
        <v/>
      </c>
      <c r="AA761" s="13" t="str">
        <f ca="1">priceoutcross</f>
        <v/>
      </c>
      <c r="AB761" s="13" t="str">
        <f t="shared" ca="1" si="236"/>
        <v/>
      </c>
      <c r="AC761" s="13" t="str">
        <f t="shared" ca="1" si="245"/>
        <v/>
      </c>
      <c r="AD761" s="13" t="str">
        <f t="shared" ca="1" si="246"/>
        <v/>
      </c>
      <c r="AE761" s="13">
        <f t="shared" ca="1" si="247"/>
        <v>1.7076913875508763</v>
      </c>
      <c r="AG761" s="32">
        <f ca="1">IF(ROW(data!B761)&gt;fib+1,MIN(OFFSET(data!B761,0,0,-fib,1)),"")</f>
        <v>9.25</v>
      </c>
      <c r="AH761" s="32">
        <f ca="1">IF(ROW(data!B761)&gt;fib+1,MAX(OFFSET(data!B761,0,0,-fib,1)),"")</f>
        <v>12.77</v>
      </c>
      <c r="AI761" s="32">
        <f t="shared" ca="1" si="237"/>
        <v>3.5199999999999996</v>
      </c>
      <c r="AJ761" s="31">
        <f t="shared" ca="1" si="238"/>
        <v>10.080719999999999</v>
      </c>
      <c r="AK761" s="31">
        <f t="shared" ca="1" si="239"/>
        <v>10.59464</v>
      </c>
      <c r="AL761" s="31">
        <f t="shared" ca="1" si="240"/>
        <v>11.01</v>
      </c>
      <c r="AM761" s="31">
        <f t="shared" ca="1" si="241"/>
        <v>11.42536</v>
      </c>
      <c r="AO761" s="32">
        <f t="shared" ca="1" si="248"/>
        <v>0.46126184275676185</v>
      </c>
      <c r="AP761" s="32">
        <f t="shared" ca="1" si="249"/>
        <v>0</v>
      </c>
      <c r="AQ761" s="32">
        <f t="shared" ca="1" si="250"/>
        <v>0.70769138755087635</v>
      </c>
      <c r="AR761" s="32">
        <f t="shared" ca="1" si="251"/>
        <v>0</v>
      </c>
    </row>
    <row r="762" spans="1:44">
      <c r="A762" s="10">
        <v>38013</v>
      </c>
      <c r="B762" s="11">
        <f ca="1">IF(ROW(data!B762)&gt;singleSMA,AVERAGE(OFFSET(data!B762,0,0,-singleSMA,1)),"")</f>
        <v>10.337400000000002</v>
      </c>
      <c r="C762" s="11" t="str">
        <f ca="1">IF(ROW(data!B760)&gt;singleSMA+2,IF(SIGN(data!B761-indicators!B761)&lt;&gt;SIGN(data!B760-indicators!B760),IF(SIGN(data!B761-indicators!B761)&gt;0,"BUY","SELL"),""),"")</f>
        <v/>
      </c>
      <c r="D762" s="11">
        <f ca="1">IF(ROW(data!B762)&gt;fastSMA,AVERAGE(OFFSET(data!B762,0,0,-fastSMA,1)),"")</f>
        <v>12.026999999999997</v>
      </c>
      <c r="E762" s="11">
        <f ca="1">IF(ROW(data!B762)&gt;slowSMA,AVERAGE(OFFSET(data!B762,0,0,-slowSMA,1)),"")</f>
        <v>10.337400000000002</v>
      </c>
      <c r="F762" s="11" t="str">
        <f ca="1">IF(ROW(data!B762)&gt;MAX(fastSMA,slowSMA)+2,IF(SIGN(D761-E761)&lt;&gt;SIGN(D760-E760),IF(SIGN(D761-E761)&gt;0,"BUY","SELL"),""),"")</f>
        <v/>
      </c>
      <c r="G762" s="11"/>
      <c r="H762" s="11">
        <f>(data!B762/data!B761)-1</f>
        <v>-1.4037985136250986E-2</v>
      </c>
      <c r="I762" s="11">
        <f t="shared" si="231"/>
        <v>0</v>
      </c>
      <c r="J762" s="11">
        <f t="shared" si="232"/>
        <v>1.4037985136250986E-2</v>
      </c>
      <c r="K762" s="11">
        <f ca="1">IF(ROW(data!B762)&gt;rsi+1,100-100/(1+AVERAGE(OFFSET(I762,0,0,-rsi,1))/AVERAGE(OFFSET(J762,0,0,-rsi,1))),"")</f>
        <v>65.826292321211696</v>
      </c>
      <c r="L762" s="11"/>
      <c r="M762" s="11">
        <f t="shared" si="233"/>
        <v>0.98596201486374901</v>
      </c>
      <c r="N762" s="11">
        <f t="shared" ca="1" si="234"/>
        <v>1.1211267605633801</v>
      </c>
      <c r="S762" s="13" t="str">
        <f ca="1">pricein</f>
        <v/>
      </c>
      <c r="T762" s="13" t="str">
        <f ca="1">priceout</f>
        <v/>
      </c>
      <c r="U762" s="16" t="str">
        <f t="shared" ca="1" si="235"/>
        <v/>
      </c>
      <c r="V762" s="16" t="str">
        <f t="shared" ca="1" si="242"/>
        <v/>
      </c>
      <c r="W762" s="16" t="str">
        <f t="shared" ca="1" si="243"/>
        <v/>
      </c>
      <c r="X762" s="16">
        <f t="shared" ca="1" si="244"/>
        <v>1.4612618427567619</v>
      </c>
      <c r="Y762" s="16"/>
      <c r="Z762" s="13" t="str">
        <f ca="1">priceincross</f>
        <v/>
      </c>
      <c r="AA762" s="13" t="str">
        <f ca="1">priceoutcross</f>
        <v/>
      </c>
      <c r="AB762" s="13" t="str">
        <f t="shared" ca="1" si="236"/>
        <v/>
      </c>
      <c r="AC762" s="13" t="str">
        <f t="shared" ca="1" si="245"/>
        <v/>
      </c>
      <c r="AD762" s="13" t="str">
        <f t="shared" ca="1" si="246"/>
        <v/>
      </c>
      <c r="AE762" s="13">
        <f t="shared" ca="1" si="247"/>
        <v>1.7076913875508763</v>
      </c>
      <c r="AG762" s="32">
        <f ca="1">IF(ROW(data!B762)&gt;fib+1,MIN(OFFSET(data!B762,0,0,-fib,1)),"")</f>
        <v>9.25</v>
      </c>
      <c r="AH762" s="32">
        <f ca="1">IF(ROW(data!B762)&gt;fib+1,MAX(OFFSET(data!B762,0,0,-fib,1)),"")</f>
        <v>12.77</v>
      </c>
      <c r="AI762" s="32">
        <f t="shared" ca="1" si="237"/>
        <v>3.5199999999999996</v>
      </c>
      <c r="AJ762" s="31">
        <f t="shared" ca="1" si="238"/>
        <v>10.080719999999999</v>
      </c>
      <c r="AK762" s="31">
        <f t="shared" ca="1" si="239"/>
        <v>10.59464</v>
      </c>
      <c r="AL762" s="31">
        <f t="shared" ca="1" si="240"/>
        <v>11.01</v>
      </c>
      <c r="AM762" s="31">
        <f t="shared" ca="1" si="241"/>
        <v>11.42536</v>
      </c>
      <c r="AO762" s="32">
        <f t="shared" ca="1" si="248"/>
        <v>0.46126184275676185</v>
      </c>
      <c r="AP762" s="32">
        <f t="shared" ca="1" si="249"/>
        <v>0</v>
      </c>
      <c r="AQ762" s="32">
        <f t="shared" ca="1" si="250"/>
        <v>0.70769138755087635</v>
      </c>
      <c r="AR762" s="32">
        <f t="shared" ca="1" si="251"/>
        <v>0</v>
      </c>
    </row>
    <row r="763" spans="1:44">
      <c r="A763" s="10">
        <v>38014</v>
      </c>
      <c r="B763" s="11">
        <f ca="1">IF(ROW(data!B763)&gt;singleSMA,AVERAGE(OFFSET(data!B763,0,0,-singleSMA,1)),"")</f>
        <v>10.353900000000001</v>
      </c>
      <c r="C763" s="11" t="str">
        <f ca="1">IF(ROW(data!B761)&gt;singleSMA+2,IF(SIGN(data!B762-indicators!B762)&lt;&gt;SIGN(data!B761-indicators!B761),IF(SIGN(data!B762-indicators!B762)&gt;0,"BUY","SELL"),""),"")</f>
        <v/>
      </c>
      <c r="D763" s="11">
        <f ca="1">IF(ROW(data!B763)&gt;fastSMA,AVERAGE(OFFSET(data!B763,0,0,-fastSMA,1)),"")</f>
        <v>12.072500000000002</v>
      </c>
      <c r="E763" s="11">
        <f ca="1">IF(ROW(data!B763)&gt;slowSMA,AVERAGE(OFFSET(data!B763,0,0,-slowSMA,1)),"")</f>
        <v>10.353900000000001</v>
      </c>
      <c r="F763" s="11" t="str">
        <f ca="1">IF(ROW(data!B763)&gt;MAX(fastSMA,slowSMA)+2,IF(SIGN(D762-E762)&lt;&gt;SIGN(D761-E761),IF(SIGN(D762-E762)&gt;0,"BUY","SELL"),""),"")</f>
        <v/>
      </c>
      <c r="G763" s="11"/>
      <c r="H763" s="11">
        <f>(data!B763/data!B762)-1</f>
        <v>-1.9262981574539206E-2</v>
      </c>
      <c r="I763" s="11">
        <f t="shared" si="231"/>
        <v>0</v>
      </c>
      <c r="J763" s="11">
        <f t="shared" si="232"/>
        <v>1.9262981574539206E-2</v>
      </c>
      <c r="K763" s="11">
        <f ca="1">IF(ROW(data!B763)&gt;rsi+1,100-100/(1+AVERAGE(OFFSET(I763,0,0,-rsi,1))/AVERAGE(OFFSET(J763,0,0,-rsi,1))),"")</f>
        <v>61.239243587419928</v>
      </c>
      <c r="L763" s="11"/>
      <c r="M763" s="11">
        <f t="shared" si="233"/>
        <v>0.98073701842546079</v>
      </c>
      <c r="N763" s="11">
        <f t="shared" ca="1" si="234"/>
        <v>1.084259259259259</v>
      </c>
      <c r="S763" s="13" t="str">
        <f ca="1">pricein</f>
        <v/>
      </c>
      <c r="T763" s="13" t="str">
        <f ca="1">priceout</f>
        <v/>
      </c>
      <c r="U763" s="16" t="str">
        <f t="shared" ca="1" si="235"/>
        <v/>
      </c>
      <c r="V763" s="16" t="str">
        <f t="shared" ca="1" si="242"/>
        <v/>
      </c>
      <c r="W763" s="16" t="str">
        <f t="shared" ca="1" si="243"/>
        <v/>
      </c>
      <c r="X763" s="16">
        <f t="shared" ca="1" si="244"/>
        <v>1.4612618427567619</v>
      </c>
      <c r="Y763" s="16"/>
      <c r="Z763" s="13" t="str">
        <f ca="1">priceincross</f>
        <v/>
      </c>
      <c r="AA763" s="13" t="str">
        <f ca="1">priceoutcross</f>
        <v/>
      </c>
      <c r="AB763" s="13" t="str">
        <f t="shared" ca="1" si="236"/>
        <v/>
      </c>
      <c r="AC763" s="13" t="str">
        <f t="shared" ca="1" si="245"/>
        <v/>
      </c>
      <c r="AD763" s="13" t="str">
        <f t="shared" ca="1" si="246"/>
        <v/>
      </c>
      <c r="AE763" s="13">
        <f t="shared" ca="1" si="247"/>
        <v>1.7076913875508763</v>
      </c>
      <c r="AG763" s="32">
        <f ca="1">IF(ROW(data!B763)&gt;fib+1,MIN(OFFSET(data!B763,0,0,-fib,1)),"")</f>
        <v>9.25</v>
      </c>
      <c r="AH763" s="32">
        <f ca="1">IF(ROW(data!B763)&gt;fib+1,MAX(OFFSET(data!B763,0,0,-fib,1)),"")</f>
        <v>12.77</v>
      </c>
      <c r="AI763" s="32">
        <f t="shared" ca="1" si="237"/>
        <v>3.5199999999999996</v>
      </c>
      <c r="AJ763" s="31">
        <f t="shared" ca="1" si="238"/>
        <v>10.080719999999999</v>
      </c>
      <c r="AK763" s="31">
        <f t="shared" ca="1" si="239"/>
        <v>10.59464</v>
      </c>
      <c r="AL763" s="31">
        <f t="shared" ca="1" si="240"/>
        <v>11.01</v>
      </c>
      <c r="AM763" s="31">
        <f t="shared" ca="1" si="241"/>
        <v>11.42536</v>
      </c>
      <c r="AO763" s="32">
        <f t="shared" ca="1" si="248"/>
        <v>0.46126184275676185</v>
      </c>
      <c r="AP763" s="32">
        <f t="shared" ca="1" si="249"/>
        <v>0</v>
      </c>
      <c r="AQ763" s="32">
        <f t="shared" ca="1" si="250"/>
        <v>0.70769138755087635</v>
      </c>
      <c r="AR763" s="32">
        <f t="shared" ca="1" si="251"/>
        <v>0</v>
      </c>
    </row>
    <row r="764" spans="1:44">
      <c r="A764" s="10">
        <v>38015</v>
      </c>
      <c r="B764" s="11">
        <f ca="1">IF(ROW(data!B764)&gt;singleSMA,AVERAGE(OFFSET(data!B764,0,0,-singleSMA,1)),"")</f>
        <v>10.3697</v>
      </c>
      <c r="C764" s="11" t="str">
        <f ca="1">IF(ROW(data!B762)&gt;singleSMA+2,IF(SIGN(data!B763-indicators!B763)&lt;&gt;SIGN(data!B762-indicators!B762),IF(SIGN(data!B763-indicators!B763)&gt;0,"BUY","SELL"),""),"")</f>
        <v/>
      </c>
      <c r="D764" s="11">
        <f ca="1">IF(ROW(data!B764)&gt;fastSMA,AVERAGE(OFFSET(data!B764,0,0,-fastSMA,1)),"")</f>
        <v>12.09</v>
      </c>
      <c r="E764" s="11">
        <f ca="1">IF(ROW(data!B764)&gt;slowSMA,AVERAGE(OFFSET(data!B764,0,0,-slowSMA,1)),"")</f>
        <v>10.3697</v>
      </c>
      <c r="F764" s="11" t="str">
        <f ca="1">IF(ROW(data!B764)&gt;MAX(fastSMA,slowSMA)+2,IF(SIGN(D763-E763)&lt;&gt;SIGN(D762-E762),IF(SIGN(D763-E763)&gt;0,"BUY","SELL"),""),"")</f>
        <v/>
      </c>
      <c r="G764" s="11"/>
      <c r="H764" s="11">
        <f>(data!B764/data!B763)-1</f>
        <v>-9.3936806148592344E-3</v>
      </c>
      <c r="I764" s="11">
        <f t="shared" si="231"/>
        <v>0</v>
      </c>
      <c r="J764" s="11">
        <f t="shared" si="232"/>
        <v>9.3936806148592344E-3</v>
      </c>
      <c r="K764" s="11">
        <f ca="1">IF(ROW(data!B764)&gt;rsi+1,100-100/(1+AVERAGE(OFFSET(I764,0,0,-rsi,1))/AVERAGE(OFFSET(J764,0,0,-rsi,1))),"")</f>
        <v>54.964948774331894</v>
      </c>
      <c r="L764" s="11"/>
      <c r="M764" s="11">
        <f t="shared" si="233"/>
        <v>0.99060631938514077</v>
      </c>
      <c r="N764" s="11">
        <f t="shared" ca="1" si="234"/>
        <v>1.0311111111111109</v>
      </c>
      <c r="S764" s="13" t="str">
        <f ca="1">pricein</f>
        <v/>
      </c>
      <c r="T764" s="13" t="str">
        <f ca="1">priceout</f>
        <v/>
      </c>
      <c r="U764" s="16" t="str">
        <f t="shared" ca="1" si="235"/>
        <v/>
      </c>
      <c r="V764" s="16" t="str">
        <f t="shared" ca="1" si="242"/>
        <v/>
      </c>
      <c r="W764" s="16" t="str">
        <f t="shared" ca="1" si="243"/>
        <v/>
      </c>
      <c r="X764" s="16">
        <f t="shared" ca="1" si="244"/>
        <v>1.4612618427567619</v>
      </c>
      <c r="Y764" s="16"/>
      <c r="Z764" s="13" t="str">
        <f ca="1">priceincross</f>
        <v/>
      </c>
      <c r="AA764" s="13" t="str">
        <f ca="1">priceoutcross</f>
        <v/>
      </c>
      <c r="AB764" s="13" t="str">
        <f t="shared" ca="1" si="236"/>
        <v/>
      </c>
      <c r="AC764" s="13" t="str">
        <f t="shared" ca="1" si="245"/>
        <v/>
      </c>
      <c r="AD764" s="13" t="str">
        <f t="shared" ca="1" si="246"/>
        <v/>
      </c>
      <c r="AE764" s="13">
        <f t="shared" ca="1" si="247"/>
        <v>1.7076913875508763</v>
      </c>
      <c r="AG764" s="32">
        <f ca="1">IF(ROW(data!B764)&gt;fib+1,MIN(OFFSET(data!B764,0,0,-fib,1)),"")</f>
        <v>9.25</v>
      </c>
      <c r="AH764" s="32">
        <f ca="1">IF(ROW(data!B764)&gt;fib+1,MAX(OFFSET(data!B764,0,0,-fib,1)),"")</f>
        <v>12.77</v>
      </c>
      <c r="AI764" s="32">
        <f t="shared" ca="1" si="237"/>
        <v>3.5199999999999996</v>
      </c>
      <c r="AJ764" s="31">
        <f t="shared" ca="1" si="238"/>
        <v>10.080719999999999</v>
      </c>
      <c r="AK764" s="31">
        <f t="shared" ca="1" si="239"/>
        <v>10.59464</v>
      </c>
      <c r="AL764" s="31">
        <f t="shared" ca="1" si="240"/>
        <v>11.01</v>
      </c>
      <c r="AM764" s="31">
        <f t="shared" ca="1" si="241"/>
        <v>11.42536</v>
      </c>
      <c r="AO764" s="32">
        <f t="shared" ca="1" si="248"/>
        <v>0.46126184275676185</v>
      </c>
      <c r="AP764" s="32">
        <f t="shared" ca="1" si="249"/>
        <v>0</v>
      </c>
      <c r="AQ764" s="32">
        <f t="shared" ca="1" si="250"/>
        <v>0.70769138755087635</v>
      </c>
      <c r="AR764" s="32">
        <f t="shared" ca="1" si="251"/>
        <v>0</v>
      </c>
    </row>
    <row r="765" spans="1:44">
      <c r="A765" s="10">
        <v>38016</v>
      </c>
      <c r="B765" s="11">
        <f ca="1">IF(ROW(data!B765)&gt;singleSMA,AVERAGE(OFFSET(data!B765,0,0,-singleSMA,1)),"")</f>
        <v>10.387900000000004</v>
      </c>
      <c r="C765" s="11" t="str">
        <f ca="1">IF(ROW(data!B763)&gt;singleSMA+2,IF(SIGN(data!B764-indicators!B764)&lt;&gt;SIGN(data!B763-indicators!B763),IF(SIGN(data!B764-indicators!B764)&gt;0,"BUY","SELL"),""),"")</f>
        <v/>
      </c>
      <c r="D765" s="11">
        <f ca="1">IF(ROW(data!B765)&gt;fastSMA,AVERAGE(OFFSET(data!B765,0,0,-fastSMA,1)),"")</f>
        <v>12.126000000000001</v>
      </c>
      <c r="E765" s="11">
        <f ca="1">IF(ROW(data!B765)&gt;slowSMA,AVERAGE(OFFSET(data!B765,0,0,-slowSMA,1)),"")</f>
        <v>10.387900000000004</v>
      </c>
      <c r="F765" s="11" t="str">
        <f ca="1">IF(ROW(data!B765)&gt;MAX(fastSMA,slowSMA)+2,IF(SIGN(D764-E764)&lt;&gt;SIGN(D763-E763),IF(SIGN(D764-E764)&gt;0,"BUY","SELL"),""),"")</f>
        <v/>
      </c>
      <c r="G765" s="11"/>
      <c r="H765" s="11">
        <f>(data!B765/data!B764)-1</f>
        <v>2.7586206896551779E-2</v>
      </c>
      <c r="I765" s="11">
        <f t="shared" si="231"/>
        <v>2.7586206896551779E-2</v>
      </c>
      <c r="J765" s="11">
        <f t="shared" si="232"/>
        <v>0</v>
      </c>
      <c r="K765" s="11">
        <f ca="1">IF(ROW(data!B765)&gt;rsi+1,100-100/(1+AVERAGE(OFFSET(I765,0,0,-rsi,1))/AVERAGE(OFFSET(J765,0,0,-rsi,1))),"")</f>
        <v>58.958791202958182</v>
      </c>
      <c r="L765" s="11"/>
      <c r="M765" s="11">
        <f t="shared" si="233"/>
        <v>1.0275862068965518</v>
      </c>
      <c r="N765" s="11">
        <f t="shared" ca="1" si="234"/>
        <v>1.0642857142857143</v>
      </c>
      <c r="S765" s="13" t="str">
        <f ca="1">pricein</f>
        <v/>
      </c>
      <c r="T765" s="13" t="str">
        <f ca="1">priceout</f>
        <v/>
      </c>
      <c r="U765" s="16" t="str">
        <f t="shared" ca="1" si="235"/>
        <v/>
      </c>
      <c r="V765" s="16" t="str">
        <f t="shared" ca="1" si="242"/>
        <v/>
      </c>
      <c r="W765" s="16" t="str">
        <f t="shared" ca="1" si="243"/>
        <v/>
      </c>
      <c r="X765" s="16">
        <f t="shared" ca="1" si="244"/>
        <v>1.4612618427567619</v>
      </c>
      <c r="Y765" s="16"/>
      <c r="Z765" s="13" t="str">
        <f ca="1">priceincross</f>
        <v/>
      </c>
      <c r="AA765" s="13" t="str">
        <f ca="1">priceoutcross</f>
        <v/>
      </c>
      <c r="AB765" s="13" t="str">
        <f t="shared" ca="1" si="236"/>
        <v/>
      </c>
      <c r="AC765" s="13" t="str">
        <f t="shared" ca="1" si="245"/>
        <v/>
      </c>
      <c r="AD765" s="13" t="str">
        <f t="shared" ca="1" si="246"/>
        <v/>
      </c>
      <c r="AE765" s="13">
        <f t="shared" ca="1" si="247"/>
        <v>1.7076913875508763</v>
      </c>
      <c r="AG765" s="32">
        <f ca="1">IF(ROW(data!B765)&gt;fib+1,MIN(OFFSET(data!B765,0,0,-fib,1)),"")</f>
        <v>9.25</v>
      </c>
      <c r="AH765" s="32">
        <f ca="1">IF(ROW(data!B765)&gt;fib+1,MAX(OFFSET(data!B765,0,0,-fib,1)),"")</f>
        <v>12.77</v>
      </c>
      <c r="AI765" s="32">
        <f t="shared" ca="1" si="237"/>
        <v>3.5199999999999996</v>
      </c>
      <c r="AJ765" s="31">
        <f t="shared" ca="1" si="238"/>
        <v>10.080719999999999</v>
      </c>
      <c r="AK765" s="31">
        <f t="shared" ca="1" si="239"/>
        <v>10.59464</v>
      </c>
      <c r="AL765" s="31">
        <f t="shared" ca="1" si="240"/>
        <v>11.01</v>
      </c>
      <c r="AM765" s="31">
        <f t="shared" ca="1" si="241"/>
        <v>11.42536</v>
      </c>
      <c r="AO765" s="32">
        <f t="shared" ca="1" si="248"/>
        <v>0.46126184275676185</v>
      </c>
      <c r="AP765" s="32">
        <f t="shared" ca="1" si="249"/>
        <v>0</v>
      </c>
      <c r="AQ765" s="32">
        <f t="shared" ca="1" si="250"/>
        <v>0.70769138755087635</v>
      </c>
      <c r="AR765" s="32">
        <f t="shared" ca="1" si="251"/>
        <v>0</v>
      </c>
    </row>
    <row r="766" spans="1:44">
      <c r="A766" s="10">
        <v>38019</v>
      </c>
      <c r="B766" s="11">
        <f ca="1">IF(ROW(data!B766)&gt;singleSMA,AVERAGE(OFFSET(data!B766,0,0,-singleSMA,1)),"")</f>
        <v>10.409500000000003</v>
      </c>
      <c r="C766" s="11" t="str">
        <f ca="1">IF(ROW(data!B764)&gt;singleSMA+2,IF(SIGN(data!B765-indicators!B765)&lt;&gt;SIGN(data!B764-indicators!B764),IF(SIGN(data!B765-indicators!B765)&gt;0,"BUY","SELL"),""),"")</f>
        <v/>
      </c>
      <c r="D766" s="11">
        <f ca="1">IF(ROW(data!B766)&gt;fastSMA,AVERAGE(OFFSET(data!B766,0,0,-fastSMA,1)),"")</f>
        <v>12.154500000000001</v>
      </c>
      <c r="E766" s="11">
        <f ca="1">IF(ROW(data!B766)&gt;slowSMA,AVERAGE(OFFSET(data!B766,0,0,-slowSMA,1)),"")</f>
        <v>10.409500000000003</v>
      </c>
      <c r="F766" s="11" t="str">
        <f ca="1">IF(ROW(data!B766)&gt;MAX(fastSMA,slowSMA)+2,IF(SIGN(D765-E765)&lt;&gt;SIGN(D764-E764),IF(SIGN(D765-E765)&gt;0,"BUY","SELL"),""),"")</f>
        <v/>
      </c>
      <c r="G766" s="11"/>
      <c r="H766" s="11">
        <f>(data!B766/data!B765)-1</f>
        <v>6.7114093959732557E-3</v>
      </c>
      <c r="I766" s="11">
        <f t="shared" si="231"/>
        <v>6.7114093959732557E-3</v>
      </c>
      <c r="J766" s="11">
        <f t="shared" si="232"/>
        <v>0</v>
      </c>
      <c r="K766" s="11">
        <f ca="1">IF(ROW(data!B766)&gt;rsi+1,100-100/(1+AVERAGE(OFFSET(I766,0,0,-rsi,1))/AVERAGE(OFFSET(J766,0,0,-rsi,1))),"")</f>
        <v>57.375771059827613</v>
      </c>
      <c r="L766" s="11"/>
      <c r="M766" s="11">
        <f t="shared" si="233"/>
        <v>1.0067114093959733</v>
      </c>
      <c r="N766" s="11">
        <f t="shared" ca="1" si="234"/>
        <v>1.0498687664041999</v>
      </c>
      <c r="S766" s="13" t="str">
        <f ca="1">pricein</f>
        <v/>
      </c>
      <c r="T766" s="13" t="str">
        <f ca="1">priceout</f>
        <v/>
      </c>
      <c r="U766" s="16" t="str">
        <f t="shared" ca="1" si="235"/>
        <v/>
      </c>
      <c r="V766" s="16" t="str">
        <f t="shared" ca="1" si="242"/>
        <v/>
      </c>
      <c r="W766" s="16" t="str">
        <f t="shared" ca="1" si="243"/>
        <v/>
      </c>
      <c r="X766" s="16">
        <f t="shared" ca="1" si="244"/>
        <v>1.4612618427567619</v>
      </c>
      <c r="Y766" s="16"/>
      <c r="Z766" s="13" t="str">
        <f ca="1">priceincross</f>
        <v/>
      </c>
      <c r="AA766" s="13" t="str">
        <f ca="1">priceoutcross</f>
        <v/>
      </c>
      <c r="AB766" s="13" t="str">
        <f t="shared" ca="1" si="236"/>
        <v/>
      </c>
      <c r="AC766" s="13" t="str">
        <f t="shared" ca="1" si="245"/>
        <v/>
      </c>
      <c r="AD766" s="13" t="str">
        <f t="shared" ca="1" si="246"/>
        <v/>
      </c>
      <c r="AE766" s="13">
        <f t="shared" ca="1" si="247"/>
        <v>1.7076913875508763</v>
      </c>
      <c r="AG766" s="32">
        <f ca="1">IF(ROW(data!B766)&gt;fib+1,MIN(OFFSET(data!B766,0,0,-fib,1)),"")</f>
        <v>9.25</v>
      </c>
      <c r="AH766" s="32">
        <f ca="1">IF(ROW(data!B766)&gt;fib+1,MAX(OFFSET(data!B766,0,0,-fib,1)),"")</f>
        <v>12.77</v>
      </c>
      <c r="AI766" s="32">
        <f t="shared" ca="1" si="237"/>
        <v>3.5199999999999996</v>
      </c>
      <c r="AJ766" s="31">
        <f t="shared" ca="1" si="238"/>
        <v>10.080719999999999</v>
      </c>
      <c r="AK766" s="31">
        <f t="shared" ca="1" si="239"/>
        <v>10.59464</v>
      </c>
      <c r="AL766" s="31">
        <f t="shared" ca="1" si="240"/>
        <v>11.01</v>
      </c>
      <c r="AM766" s="31">
        <f t="shared" ca="1" si="241"/>
        <v>11.42536</v>
      </c>
      <c r="AO766" s="32">
        <f t="shared" ca="1" si="248"/>
        <v>0.46126184275676185</v>
      </c>
      <c r="AP766" s="32">
        <f t="shared" ca="1" si="249"/>
        <v>0</v>
      </c>
      <c r="AQ766" s="32">
        <f t="shared" ca="1" si="250"/>
        <v>0.70769138755087635</v>
      </c>
      <c r="AR766" s="32">
        <f t="shared" ca="1" si="251"/>
        <v>0</v>
      </c>
    </row>
    <row r="767" spans="1:44">
      <c r="A767" s="10">
        <v>38020</v>
      </c>
      <c r="B767" s="11">
        <f ca="1">IF(ROW(data!B767)&gt;singleSMA,AVERAGE(OFFSET(data!B767,0,0,-singleSMA,1)),"")</f>
        <v>10.433700000000002</v>
      </c>
      <c r="C767" s="11" t="str">
        <f ca="1">IF(ROW(data!B765)&gt;singleSMA+2,IF(SIGN(data!B766-indicators!B766)&lt;&gt;SIGN(data!B765-indicators!B765),IF(SIGN(data!B766-indicators!B766)&gt;0,"BUY","SELL"),""),"")</f>
        <v/>
      </c>
      <c r="D767" s="11">
        <f ca="1">IF(ROW(data!B767)&gt;fastSMA,AVERAGE(OFFSET(data!B767,0,0,-fastSMA,1)),"")</f>
        <v>12.163500000000001</v>
      </c>
      <c r="E767" s="11">
        <f ca="1">IF(ROW(data!B767)&gt;slowSMA,AVERAGE(OFFSET(data!B767,0,0,-slowSMA,1)),"")</f>
        <v>10.433700000000002</v>
      </c>
      <c r="F767" s="11" t="str">
        <f ca="1">IF(ROW(data!B767)&gt;MAX(fastSMA,slowSMA)+2,IF(SIGN(D766-E766)&lt;&gt;SIGN(D765-E765),IF(SIGN(D766-E766)&gt;0,"BUY","SELL"),""),"")</f>
        <v/>
      </c>
      <c r="G767" s="11"/>
      <c r="H767" s="11">
        <f>(data!B767/data!B766)-1</f>
        <v>-1.5000000000000013E-2</v>
      </c>
      <c r="I767" s="11">
        <f t="shared" si="231"/>
        <v>0</v>
      </c>
      <c r="J767" s="11">
        <f t="shared" si="232"/>
        <v>1.5000000000000013E-2</v>
      </c>
      <c r="K767" s="11">
        <f ca="1">IF(ROW(data!B767)&gt;rsi+1,100-100/(1+AVERAGE(OFFSET(I767,0,0,-rsi,1))/AVERAGE(OFFSET(J767,0,0,-rsi,1))),"")</f>
        <v>52.745917266631572</v>
      </c>
      <c r="L767" s="11"/>
      <c r="M767" s="11">
        <f t="shared" si="233"/>
        <v>0.98499999999999999</v>
      </c>
      <c r="N767" s="11">
        <f t="shared" ca="1" si="234"/>
        <v>1.0154639175257731</v>
      </c>
      <c r="S767" s="13" t="str">
        <f ca="1">pricein</f>
        <v/>
      </c>
      <c r="T767" s="13" t="str">
        <f ca="1">priceout</f>
        <v/>
      </c>
      <c r="U767" s="16" t="str">
        <f t="shared" ca="1" si="235"/>
        <v/>
      </c>
      <c r="V767" s="16" t="str">
        <f t="shared" ca="1" si="242"/>
        <v/>
      </c>
      <c r="W767" s="16" t="str">
        <f t="shared" ca="1" si="243"/>
        <v/>
      </c>
      <c r="X767" s="16">
        <f t="shared" ca="1" si="244"/>
        <v>1.4612618427567619</v>
      </c>
      <c r="Y767" s="16"/>
      <c r="Z767" s="13" t="str">
        <f ca="1">priceincross</f>
        <v/>
      </c>
      <c r="AA767" s="13" t="str">
        <f ca="1">priceoutcross</f>
        <v/>
      </c>
      <c r="AB767" s="13" t="str">
        <f t="shared" ca="1" si="236"/>
        <v/>
      </c>
      <c r="AC767" s="13" t="str">
        <f t="shared" ca="1" si="245"/>
        <v/>
      </c>
      <c r="AD767" s="13" t="str">
        <f t="shared" ca="1" si="246"/>
        <v/>
      </c>
      <c r="AE767" s="13">
        <f t="shared" ca="1" si="247"/>
        <v>1.7076913875508763</v>
      </c>
      <c r="AG767" s="32">
        <f ca="1">IF(ROW(data!B767)&gt;fib+1,MIN(OFFSET(data!B767,0,0,-fib,1)),"")</f>
        <v>9.25</v>
      </c>
      <c r="AH767" s="32">
        <f ca="1">IF(ROW(data!B767)&gt;fib+1,MAX(OFFSET(data!B767,0,0,-fib,1)),"")</f>
        <v>12.77</v>
      </c>
      <c r="AI767" s="32">
        <f t="shared" ca="1" si="237"/>
        <v>3.5199999999999996</v>
      </c>
      <c r="AJ767" s="31">
        <f t="shared" ca="1" si="238"/>
        <v>10.080719999999999</v>
      </c>
      <c r="AK767" s="31">
        <f t="shared" ca="1" si="239"/>
        <v>10.59464</v>
      </c>
      <c r="AL767" s="31">
        <f t="shared" ca="1" si="240"/>
        <v>11.01</v>
      </c>
      <c r="AM767" s="31">
        <f t="shared" ca="1" si="241"/>
        <v>11.42536</v>
      </c>
      <c r="AO767" s="32">
        <f t="shared" ca="1" si="248"/>
        <v>0.46126184275676185</v>
      </c>
      <c r="AP767" s="32">
        <f t="shared" ca="1" si="249"/>
        <v>0</v>
      </c>
      <c r="AQ767" s="32">
        <f t="shared" ca="1" si="250"/>
        <v>0.70769138755087635</v>
      </c>
      <c r="AR767" s="32">
        <f t="shared" ca="1" si="251"/>
        <v>0</v>
      </c>
    </row>
    <row r="768" spans="1:44">
      <c r="A768" s="10">
        <v>38021</v>
      </c>
      <c r="B768" s="11">
        <f ca="1">IF(ROW(data!B768)&gt;singleSMA,AVERAGE(OFFSET(data!B768,0,0,-singleSMA,1)),"")</f>
        <v>10.455300000000001</v>
      </c>
      <c r="C768" s="11" t="str">
        <f ca="1">IF(ROW(data!B766)&gt;singleSMA+2,IF(SIGN(data!B767-indicators!B767)&lt;&gt;SIGN(data!B766-indicators!B766),IF(SIGN(data!B767-indicators!B767)&gt;0,"BUY","SELL"),""),"")</f>
        <v/>
      </c>
      <c r="D768" s="11">
        <f ca="1">IF(ROW(data!B768)&gt;fastSMA,AVERAGE(OFFSET(data!B768,0,0,-fastSMA,1)),"")</f>
        <v>12.1585</v>
      </c>
      <c r="E768" s="11">
        <f ca="1">IF(ROW(data!B768)&gt;slowSMA,AVERAGE(OFFSET(data!B768,0,0,-slowSMA,1)),"")</f>
        <v>10.455300000000001</v>
      </c>
      <c r="F768" s="11" t="str">
        <f ca="1">IF(ROW(data!B768)&gt;MAX(fastSMA,slowSMA)+2,IF(SIGN(D767-E767)&lt;&gt;SIGN(D766-E766),IF(SIGN(D767-E767)&gt;0,"BUY","SELL"),""),"")</f>
        <v/>
      </c>
      <c r="G768" s="11"/>
      <c r="H768" s="11">
        <f>(data!B768/data!B767)-1</f>
        <v>-6.7681895093062439E-3</v>
      </c>
      <c r="I768" s="11">
        <f t="shared" si="231"/>
        <v>0</v>
      </c>
      <c r="J768" s="11">
        <f t="shared" si="232"/>
        <v>6.7681895093062439E-3</v>
      </c>
      <c r="K768" s="11">
        <f ca="1">IF(ROW(data!B768)&gt;rsi+1,100-100/(1+AVERAGE(OFFSET(I768,0,0,-rsi,1))/AVERAGE(OFFSET(J768,0,0,-rsi,1))),"")</f>
        <v>49.354014548515693</v>
      </c>
      <c r="L768" s="11"/>
      <c r="M768" s="11">
        <f t="shared" si="233"/>
        <v>0.99323181049069376</v>
      </c>
      <c r="N768" s="11">
        <f t="shared" ca="1" si="234"/>
        <v>0.99155405405405395</v>
      </c>
      <c r="S768" s="13" t="str">
        <f ca="1">pricein</f>
        <v/>
      </c>
      <c r="T768" s="13" t="str">
        <f ca="1">priceout</f>
        <v/>
      </c>
      <c r="U768" s="16" t="str">
        <f t="shared" ca="1" si="235"/>
        <v/>
      </c>
      <c r="V768" s="16" t="str">
        <f t="shared" ca="1" si="242"/>
        <v/>
      </c>
      <c r="W768" s="16" t="str">
        <f t="shared" ca="1" si="243"/>
        <v/>
      </c>
      <c r="X768" s="16">
        <f t="shared" ca="1" si="244"/>
        <v>1.4612618427567619</v>
      </c>
      <c r="Y768" s="16"/>
      <c r="Z768" s="13" t="str">
        <f ca="1">priceincross</f>
        <v/>
      </c>
      <c r="AA768" s="13" t="str">
        <f ca="1">priceoutcross</f>
        <v/>
      </c>
      <c r="AB768" s="13" t="str">
        <f t="shared" ca="1" si="236"/>
        <v/>
      </c>
      <c r="AC768" s="13" t="str">
        <f t="shared" ca="1" si="245"/>
        <v/>
      </c>
      <c r="AD768" s="13" t="str">
        <f t="shared" ca="1" si="246"/>
        <v/>
      </c>
      <c r="AE768" s="13">
        <f t="shared" ca="1" si="247"/>
        <v>1.7076913875508763</v>
      </c>
      <c r="AG768" s="32">
        <f ca="1">IF(ROW(data!B768)&gt;fib+1,MIN(OFFSET(data!B768,0,0,-fib,1)),"")</f>
        <v>9.25</v>
      </c>
      <c r="AH768" s="32">
        <f ca="1">IF(ROW(data!B768)&gt;fib+1,MAX(OFFSET(data!B768,0,0,-fib,1)),"")</f>
        <v>12.77</v>
      </c>
      <c r="AI768" s="32">
        <f t="shared" ca="1" si="237"/>
        <v>3.5199999999999996</v>
      </c>
      <c r="AJ768" s="31">
        <f t="shared" ca="1" si="238"/>
        <v>10.080719999999999</v>
      </c>
      <c r="AK768" s="31">
        <f t="shared" ca="1" si="239"/>
        <v>10.59464</v>
      </c>
      <c r="AL768" s="31">
        <f t="shared" ca="1" si="240"/>
        <v>11.01</v>
      </c>
      <c r="AM768" s="31">
        <f t="shared" ca="1" si="241"/>
        <v>11.42536</v>
      </c>
      <c r="AO768" s="32">
        <f t="shared" ca="1" si="248"/>
        <v>0.46126184275676185</v>
      </c>
      <c r="AP768" s="32">
        <f t="shared" ca="1" si="249"/>
        <v>0</v>
      </c>
      <c r="AQ768" s="32">
        <f t="shared" ca="1" si="250"/>
        <v>0.70769138755087635</v>
      </c>
      <c r="AR768" s="32">
        <f t="shared" ca="1" si="251"/>
        <v>0</v>
      </c>
    </row>
    <row r="769" spans="1:44">
      <c r="A769" s="10">
        <v>38022</v>
      </c>
      <c r="B769" s="11">
        <f ca="1">IF(ROW(data!B769)&gt;singleSMA,AVERAGE(OFFSET(data!B769,0,0,-singleSMA,1)),"")</f>
        <v>10.479700000000003</v>
      </c>
      <c r="C769" s="11" t="str">
        <f ca="1">IF(ROW(data!B767)&gt;singleSMA+2,IF(SIGN(data!B768-indicators!B768)&lt;&gt;SIGN(data!B767-indicators!B767),IF(SIGN(data!B768-indicators!B768)&gt;0,"BUY","SELL"),""),"")</f>
        <v/>
      </c>
      <c r="D769" s="11">
        <f ca="1">IF(ROW(data!B769)&gt;fastSMA,AVERAGE(OFFSET(data!B769,0,0,-fastSMA,1)),"")</f>
        <v>12.158499999999998</v>
      </c>
      <c r="E769" s="11">
        <f ca="1">IF(ROW(data!B769)&gt;slowSMA,AVERAGE(OFFSET(data!B769,0,0,-slowSMA,1)),"")</f>
        <v>10.479700000000003</v>
      </c>
      <c r="F769" s="11" t="str">
        <f ca="1">IF(ROW(data!B769)&gt;MAX(fastSMA,slowSMA)+2,IF(SIGN(D768-E768)&lt;&gt;SIGN(D767-E767),IF(SIGN(D768-E768)&gt;0,"BUY","SELL"),""),"")</f>
        <v/>
      </c>
      <c r="G769" s="11"/>
      <c r="H769" s="11">
        <f>(data!B769/data!B768)-1</f>
        <v>3.0664395229982988E-2</v>
      </c>
      <c r="I769" s="11">
        <f t="shared" si="231"/>
        <v>3.0664395229982988E-2</v>
      </c>
      <c r="J769" s="11">
        <f t="shared" si="232"/>
        <v>0</v>
      </c>
      <c r="K769" s="11">
        <f ca="1">IF(ROW(data!B769)&gt;rsi+1,100-100/(1+AVERAGE(OFFSET(I769,0,0,-rsi,1))/AVERAGE(OFFSET(J769,0,0,-rsi,1))),"")</f>
        <v>50.601786850409795</v>
      </c>
      <c r="L769" s="11"/>
      <c r="M769" s="11">
        <f t="shared" si="233"/>
        <v>1.030664395229983</v>
      </c>
      <c r="N769" s="11">
        <f t="shared" ca="1" si="234"/>
        <v>1</v>
      </c>
      <c r="S769" s="13" t="str">
        <f ca="1">pricein</f>
        <v/>
      </c>
      <c r="T769" s="13" t="str">
        <f ca="1">priceout</f>
        <v/>
      </c>
      <c r="U769" s="16" t="str">
        <f t="shared" ca="1" si="235"/>
        <v/>
      </c>
      <c r="V769" s="16" t="str">
        <f t="shared" ca="1" si="242"/>
        <v/>
      </c>
      <c r="W769" s="16" t="str">
        <f t="shared" ca="1" si="243"/>
        <v/>
      </c>
      <c r="X769" s="16">
        <f t="shared" ca="1" si="244"/>
        <v>1.4612618427567619</v>
      </c>
      <c r="Y769" s="16"/>
      <c r="Z769" s="13" t="str">
        <f ca="1">priceincross</f>
        <v/>
      </c>
      <c r="AA769" s="13" t="str">
        <f ca="1">priceoutcross</f>
        <v/>
      </c>
      <c r="AB769" s="13" t="str">
        <f t="shared" ca="1" si="236"/>
        <v/>
      </c>
      <c r="AC769" s="13" t="str">
        <f t="shared" ca="1" si="245"/>
        <v/>
      </c>
      <c r="AD769" s="13" t="str">
        <f t="shared" ca="1" si="246"/>
        <v/>
      </c>
      <c r="AE769" s="13">
        <f t="shared" ca="1" si="247"/>
        <v>1.7076913875508763</v>
      </c>
      <c r="AG769" s="32">
        <f ca="1">IF(ROW(data!B769)&gt;fib+1,MIN(OFFSET(data!B769,0,0,-fib,1)),"")</f>
        <v>9.25</v>
      </c>
      <c r="AH769" s="32">
        <f ca="1">IF(ROW(data!B769)&gt;fib+1,MAX(OFFSET(data!B769,0,0,-fib,1)),"")</f>
        <v>12.77</v>
      </c>
      <c r="AI769" s="32">
        <f t="shared" ca="1" si="237"/>
        <v>3.5199999999999996</v>
      </c>
      <c r="AJ769" s="31">
        <f t="shared" ca="1" si="238"/>
        <v>10.080719999999999</v>
      </c>
      <c r="AK769" s="31">
        <f t="shared" ca="1" si="239"/>
        <v>10.59464</v>
      </c>
      <c r="AL769" s="31">
        <f t="shared" ca="1" si="240"/>
        <v>11.01</v>
      </c>
      <c r="AM769" s="31">
        <f t="shared" ca="1" si="241"/>
        <v>11.42536</v>
      </c>
      <c r="AO769" s="32">
        <f t="shared" ca="1" si="248"/>
        <v>0.46126184275676185</v>
      </c>
      <c r="AP769" s="32">
        <f t="shared" ca="1" si="249"/>
        <v>0</v>
      </c>
      <c r="AQ769" s="32">
        <f t="shared" ca="1" si="250"/>
        <v>0.70769138755087635</v>
      </c>
      <c r="AR769" s="32">
        <f t="shared" ca="1" si="251"/>
        <v>0</v>
      </c>
    </row>
    <row r="770" spans="1:44">
      <c r="A770" s="10">
        <v>38023</v>
      </c>
      <c r="B770" s="11">
        <f ca="1">IF(ROW(data!B770)&gt;singleSMA,AVERAGE(OFFSET(data!B770,0,0,-singleSMA,1)),"")</f>
        <v>10.506000000000002</v>
      </c>
      <c r="C770" s="11" t="str">
        <f ca="1">IF(ROW(data!B768)&gt;singleSMA+2,IF(SIGN(data!B769-indicators!B769)&lt;&gt;SIGN(data!B768-indicators!B768),IF(SIGN(data!B769-indicators!B769)&gt;0,"BUY","SELL"),""),"")</f>
        <v/>
      </c>
      <c r="D770" s="11">
        <f ca="1">IF(ROW(data!B770)&gt;fastSMA,AVERAGE(OFFSET(data!B770,0,0,-fastSMA,1)),"")</f>
        <v>12.1675</v>
      </c>
      <c r="E770" s="11">
        <f ca="1">IF(ROW(data!B770)&gt;slowSMA,AVERAGE(OFFSET(data!B770,0,0,-slowSMA,1)),"")</f>
        <v>10.506000000000002</v>
      </c>
      <c r="F770" s="11" t="str">
        <f ca="1">IF(ROW(data!B770)&gt;MAX(fastSMA,slowSMA)+2,IF(SIGN(D769-E769)&lt;&gt;SIGN(D768-E768),IF(SIGN(D769-E769)&gt;0,"BUY","SELL"),""),"")</f>
        <v/>
      </c>
      <c r="G770" s="11"/>
      <c r="H770" s="11">
        <f>(data!B770/data!B769)-1</f>
        <v>9.9173553719009711E-3</v>
      </c>
      <c r="I770" s="11">
        <f t="shared" si="231"/>
        <v>9.9173553719009711E-3</v>
      </c>
      <c r="J770" s="11">
        <f t="shared" si="232"/>
        <v>0</v>
      </c>
      <c r="K770" s="11">
        <f ca="1">IF(ROW(data!B770)&gt;rsi+1,100-100/(1+AVERAGE(OFFSET(I770,0,0,-rsi,1))/AVERAGE(OFFSET(J770,0,0,-rsi,1))),"")</f>
        <v>52.669467120528083</v>
      </c>
      <c r="L770" s="11"/>
      <c r="M770" s="11">
        <f t="shared" si="233"/>
        <v>1.009917355371901</v>
      </c>
      <c r="N770" s="11">
        <f t="shared" ca="1" si="234"/>
        <v>1.0149501661129574</v>
      </c>
      <c r="S770" s="13" t="str">
        <f ca="1">pricein</f>
        <v/>
      </c>
      <c r="T770" s="13" t="str">
        <f ca="1">priceout</f>
        <v/>
      </c>
      <c r="U770" s="16" t="str">
        <f t="shared" ca="1" si="235"/>
        <v/>
      </c>
      <c r="V770" s="16" t="str">
        <f t="shared" ca="1" si="242"/>
        <v/>
      </c>
      <c r="W770" s="16" t="str">
        <f t="shared" ca="1" si="243"/>
        <v/>
      </c>
      <c r="X770" s="16">
        <f t="shared" ca="1" si="244"/>
        <v>1.4612618427567619</v>
      </c>
      <c r="Y770" s="16"/>
      <c r="Z770" s="13" t="str">
        <f ca="1">priceincross</f>
        <v/>
      </c>
      <c r="AA770" s="13" t="str">
        <f ca="1">priceoutcross</f>
        <v/>
      </c>
      <c r="AB770" s="13" t="str">
        <f t="shared" ca="1" si="236"/>
        <v/>
      </c>
      <c r="AC770" s="13" t="str">
        <f t="shared" ca="1" si="245"/>
        <v/>
      </c>
      <c r="AD770" s="13" t="str">
        <f t="shared" ca="1" si="246"/>
        <v/>
      </c>
      <c r="AE770" s="13">
        <f t="shared" ca="1" si="247"/>
        <v>1.7076913875508763</v>
      </c>
      <c r="AG770" s="32">
        <f ca="1">IF(ROW(data!B770)&gt;fib+1,MIN(OFFSET(data!B770,0,0,-fib,1)),"")</f>
        <v>9.25</v>
      </c>
      <c r="AH770" s="32">
        <f ca="1">IF(ROW(data!B770)&gt;fib+1,MAX(OFFSET(data!B770,0,0,-fib,1)),"")</f>
        <v>12.77</v>
      </c>
      <c r="AI770" s="32">
        <f t="shared" ca="1" si="237"/>
        <v>3.5199999999999996</v>
      </c>
      <c r="AJ770" s="31">
        <f t="shared" ca="1" si="238"/>
        <v>10.080719999999999</v>
      </c>
      <c r="AK770" s="31">
        <f t="shared" ca="1" si="239"/>
        <v>10.59464</v>
      </c>
      <c r="AL770" s="31">
        <f t="shared" ca="1" si="240"/>
        <v>11.01</v>
      </c>
      <c r="AM770" s="31">
        <f t="shared" ca="1" si="241"/>
        <v>11.42536</v>
      </c>
      <c r="AO770" s="32">
        <f t="shared" ca="1" si="248"/>
        <v>0.46126184275676185</v>
      </c>
      <c r="AP770" s="32">
        <f t="shared" ca="1" si="249"/>
        <v>0</v>
      </c>
      <c r="AQ770" s="32">
        <f t="shared" ca="1" si="250"/>
        <v>0.70769138755087635</v>
      </c>
      <c r="AR770" s="32">
        <f t="shared" ca="1" si="251"/>
        <v>0</v>
      </c>
    </row>
    <row r="771" spans="1:44">
      <c r="A771" s="10">
        <v>38026</v>
      </c>
      <c r="B771" s="11">
        <f ca="1">IF(ROW(data!B771)&gt;singleSMA,AVERAGE(OFFSET(data!B771,0,0,-singleSMA,1)),"")</f>
        <v>10.533800000000003</v>
      </c>
      <c r="C771" s="11" t="str">
        <f ca="1">IF(ROW(data!B769)&gt;singleSMA+2,IF(SIGN(data!B770-indicators!B770)&lt;&gt;SIGN(data!B769-indicators!B769),IF(SIGN(data!B770-indicators!B770)&gt;0,"BUY","SELL"),""),"")</f>
        <v/>
      </c>
      <c r="D771" s="11">
        <f ca="1">IF(ROW(data!B771)&gt;fastSMA,AVERAGE(OFFSET(data!B771,0,0,-fastSMA,1)),"")</f>
        <v>12.183</v>
      </c>
      <c r="E771" s="11">
        <f ca="1">IF(ROW(data!B771)&gt;slowSMA,AVERAGE(OFFSET(data!B771,0,0,-slowSMA,1)),"")</f>
        <v>10.533800000000003</v>
      </c>
      <c r="F771" s="11" t="str">
        <f ca="1">IF(ROW(data!B771)&gt;MAX(fastSMA,slowSMA)+2,IF(SIGN(D770-E770)&lt;&gt;SIGN(D769-E769),IF(SIGN(D770-E770)&gt;0,"BUY","SELL"),""),"")</f>
        <v/>
      </c>
      <c r="G771" s="11"/>
      <c r="H771" s="11">
        <f>(data!B771/data!B770)-1</f>
        <v>-7.3649754500818565E-3</v>
      </c>
      <c r="I771" s="11">
        <f t="shared" ref="I771:I834" si="252">IF(H771&gt;0,H771,0)</f>
        <v>0</v>
      </c>
      <c r="J771" s="11">
        <f t="shared" ref="J771:J834" si="253">IF(H771&lt;0,-H771,0)</f>
        <v>7.3649754500818565E-3</v>
      </c>
      <c r="K771" s="11">
        <f ca="1">IF(ROW(data!B771)&gt;rsi+1,100-100/(1+AVERAGE(OFFSET(I771,0,0,-rsi,1))/AVERAGE(OFFSET(J771,0,0,-rsi,1))),"")</f>
        <v>54.323260118348088</v>
      </c>
      <c r="L771" s="11"/>
      <c r="M771" s="11">
        <f t="shared" ref="M771:M834" si="254">1+H771</f>
        <v>0.99263502454991814</v>
      </c>
      <c r="N771" s="11">
        <f t="shared" ref="N771:N834" ca="1" si="255">IF(ROW(M771)&gt;priceindex+1,PRODUCT(OFFSET(M771,0,0,-priceindex,1)),"")</f>
        <v>1.026226734348562</v>
      </c>
      <c r="S771" s="13" t="str">
        <f ca="1">pricein</f>
        <v/>
      </c>
      <c r="T771" s="13" t="str">
        <f ca="1">priceout</f>
        <v/>
      </c>
      <c r="U771" s="16" t="str">
        <f t="shared" ref="U771:U834" ca="1" si="256">IF(S771&lt;&gt;"",OFFSET(C771,MATCH("SELL",C772:C5769,0),17),"")</f>
        <v/>
      </c>
      <c r="V771" s="16" t="str">
        <f t="shared" ca="1" si="242"/>
        <v/>
      </c>
      <c r="W771" s="16" t="str">
        <f t="shared" ca="1" si="243"/>
        <v/>
      </c>
      <c r="X771" s="16">
        <f t="shared" ca="1" si="244"/>
        <v>1.4612618427567619</v>
      </c>
      <c r="Y771" s="16"/>
      <c r="Z771" s="13" t="str">
        <f ca="1">priceincross</f>
        <v/>
      </c>
      <c r="AA771" s="13" t="str">
        <f ca="1">priceoutcross</f>
        <v/>
      </c>
      <c r="AB771" s="13" t="str">
        <f t="shared" ref="AB771:AB834" ca="1" si="257">IF(Z771&lt;&gt;"",OFFSET(F771,MATCH("SELL",F772:F5769,0),21),"")</f>
        <v/>
      </c>
      <c r="AC771" s="13" t="str">
        <f t="shared" ca="1" si="245"/>
        <v/>
      </c>
      <c r="AD771" s="13" t="str">
        <f t="shared" ca="1" si="246"/>
        <v/>
      </c>
      <c r="AE771" s="13">
        <f t="shared" ca="1" si="247"/>
        <v>1.7076913875508763</v>
      </c>
      <c r="AG771" s="32">
        <f ca="1">IF(ROW(data!B771)&gt;fib+1,MIN(OFFSET(data!B771,0,0,-fib,1)),"")</f>
        <v>9.25</v>
      </c>
      <c r="AH771" s="32">
        <f ca="1">IF(ROW(data!B771)&gt;fib+1,MAX(OFFSET(data!B771,0,0,-fib,1)),"")</f>
        <v>12.77</v>
      </c>
      <c r="AI771" s="32">
        <f t="shared" ref="AI771:AI834" ca="1" si="258">IF(AG771&lt;&gt;"",AH771-AG771,"")</f>
        <v>3.5199999999999996</v>
      </c>
      <c r="AJ771" s="31">
        <f t="shared" ref="AJ771:AJ834" ca="1" si="259">IF(AI771&lt;&gt;"",AG771+0.236*AI771,"")</f>
        <v>10.080719999999999</v>
      </c>
      <c r="AK771" s="31">
        <f t="shared" ref="AK771:AK834" ca="1" si="260">IF(AI771&lt;&gt;"",AG771+0.382*AI771,"")</f>
        <v>10.59464</v>
      </c>
      <c r="AL771" s="31">
        <f t="shared" ref="AL771:AL834" ca="1" si="261">IF(AI771&lt;&gt;"",AG771+0.5*AI771,"")</f>
        <v>11.01</v>
      </c>
      <c r="AM771" s="31">
        <f t="shared" ref="AM771:AM834" ca="1" si="262">IF(AI771&lt;&gt;"",AG771+0.618*AI771,"")</f>
        <v>11.42536</v>
      </c>
      <c r="AO771" s="32">
        <f t="shared" ca="1" si="248"/>
        <v>0.46126184275676185</v>
      </c>
      <c r="AP771" s="32">
        <f t="shared" ca="1" si="249"/>
        <v>0</v>
      </c>
      <c r="AQ771" s="32">
        <f t="shared" ca="1" si="250"/>
        <v>0.70769138755087635</v>
      </c>
      <c r="AR771" s="32">
        <f t="shared" ca="1" si="251"/>
        <v>0</v>
      </c>
    </row>
    <row r="772" spans="1:44">
      <c r="A772" s="10">
        <v>38027</v>
      </c>
      <c r="B772" s="11">
        <f ca="1">IF(ROW(data!B772)&gt;singleSMA,AVERAGE(OFFSET(data!B772,0,0,-singleSMA,1)),"")</f>
        <v>10.562800000000005</v>
      </c>
      <c r="C772" s="11" t="str">
        <f ca="1">IF(ROW(data!B770)&gt;singleSMA+2,IF(SIGN(data!B771-indicators!B771)&lt;&gt;SIGN(data!B770-indicators!B770),IF(SIGN(data!B771-indicators!B771)&gt;0,"BUY","SELL"),""),"")</f>
        <v/>
      </c>
      <c r="D772" s="11">
        <f ca="1">IF(ROW(data!B772)&gt;fastSMA,AVERAGE(OFFSET(data!B772,0,0,-fastSMA,1)),"")</f>
        <v>12.176499999999999</v>
      </c>
      <c r="E772" s="11">
        <f ca="1">IF(ROW(data!B772)&gt;slowSMA,AVERAGE(OFFSET(data!B772,0,0,-slowSMA,1)),"")</f>
        <v>10.562800000000005</v>
      </c>
      <c r="F772" s="11" t="str">
        <f ca="1">IF(ROW(data!B772)&gt;MAX(fastSMA,slowSMA)+2,IF(SIGN(D771-E771)&lt;&gt;SIGN(D770-E770),IF(SIGN(D771-E771)&gt;0,"BUY","SELL"),""),"")</f>
        <v/>
      </c>
      <c r="G772" s="11"/>
      <c r="H772" s="11">
        <f>(data!B772/data!B771)-1</f>
        <v>1.6488046166529546E-3</v>
      </c>
      <c r="I772" s="11">
        <f t="shared" si="252"/>
        <v>1.6488046166529546E-3</v>
      </c>
      <c r="J772" s="11">
        <f t="shared" si="253"/>
        <v>0</v>
      </c>
      <c r="K772" s="11">
        <f ca="1">IF(ROW(data!B772)&gt;rsi+1,100-100/(1+AVERAGE(OFFSET(I772,0,0,-rsi,1))/AVERAGE(OFFSET(J772,0,0,-rsi,1))),"")</f>
        <v>48.833914119365879</v>
      </c>
      <c r="L772" s="11"/>
      <c r="M772" s="11">
        <f t="shared" si="254"/>
        <v>1.001648804616653</v>
      </c>
      <c r="N772" s="11">
        <f t="shared" ca="1" si="255"/>
        <v>0.98941368078175929</v>
      </c>
      <c r="S772" s="13" t="str">
        <f ca="1">pricein</f>
        <v/>
      </c>
      <c r="T772" s="13" t="str">
        <f ca="1">priceout</f>
        <v/>
      </c>
      <c r="U772" s="16" t="str">
        <f t="shared" ca="1" si="256"/>
        <v/>
      </c>
      <c r="V772" s="16" t="str">
        <f t="shared" ref="V772:V835" ca="1" si="263">IF(IFERROR(U772,"")&lt;&gt;"",U772/S772,"")</f>
        <v/>
      </c>
      <c r="W772" s="16" t="str">
        <f t="shared" ref="W772:W835" ca="1" si="264">IF(V772&lt;&gt;"",V772-1,"")</f>
        <v/>
      </c>
      <c r="X772" s="16">
        <f t="shared" ref="X772:X835" ca="1" si="265">IF(V772&lt;&gt;"",V772*X771,X771)</f>
        <v>1.4612618427567619</v>
      </c>
      <c r="Y772" s="16"/>
      <c r="Z772" s="13" t="str">
        <f ca="1">priceincross</f>
        <v/>
      </c>
      <c r="AA772" s="13" t="str">
        <f ca="1">priceoutcross</f>
        <v/>
      </c>
      <c r="AB772" s="13" t="str">
        <f t="shared" ca="1" si="257"/>
        <v/>
      </c>
      <c r="AC772" s="13" t="str">
        <f t="shared" ref="AC772:AC835" ca="1" si="266">IF(IFERROR(AB772,"")&lt;&gt;"",AB772/Z772,"")</f>
        <v/>
      </c>
      <c r="AD772" s="13" t="str">
        <f t="shared" ref="AD772:AD835" ca="1" si="267">IF(AC772&lt;&gt;"",AC772-1,"")</f>
        <v/>
      </c>
      <c r="AE772" s="13">
        <f t="shared" ref="AE772:AE835" ca="1" si="268">IF(AC772&lt;&gt;"",AC772*AE771,AE771)</f>
        <v>1.7076913875508763</v>
      </c>
      <c r="AG772" s="32">
        <f ca="1">IF(ROW(data!B772)&gt;fib+1,MIN(OFFSET(data!B772,0,0,-fib,1)),"")</f>
        <v>9.36</v>
      </c>
      <c r="AH772" s="32">
        <f ca="1">IF(ROW(data!B772)&gt;fib+1,MAX(OFFSET(data!B772,0,0,-fib,1)),"")</f>
        <v>12.77</v>
      </c>
      <c r="AI772" s="32">
        <f t="shared" ca="1" si="258"/>
        <v>3.41</v>
      </c>
      <c r="AJ772" s="31">
        <f t="shared" ca="1" si="259"/>
        <v>10.164759999999999</v>
      </c>
      <c r="AK772" s="31">
        <f t="shared" ca="1" si="260"/>
        <v>10.66262</v>
      </c>
      <c r="AL772" s="31">
        <f t="shared" ca="1" si="261"/>
        <v>11.065</v>
      </c>
      <c r="AM772" s="31">
        <f t="shared" ca="1" si="262"/>
        <v>11.467379999999999</v>
      </c>
      <c r="AO772" s="32">
        <f t="shared" ref="AO772:AO835" ca="1" si="269">MAX(AO771,X772-1)</f>
        <v>0.46126184275676185</v>
      </c>
      <c r="AP772" s="32">
        <f t="shared" ref="AP772:AP835" ca="1" si="270">((1+AO772)/X772)-1</f>
        <v>0</v>
      </c>
      <c r="AQ772" s="32">
        <f t="shared" ref="AQ772:AQ835" ca="1" si="271">MAX(AQ771,AE772-1)</f>
        <v>0.70769138755087635</v>
      </c>
      <c r="AR772" s="32">
        <f t="shared" ref="AR772:AR835" ca="1" si="272">((1+AQ772)/AE772)-1</f>
        <v>0</v>
      </c>
    </row>
    <row r="773" spans="1:44">
      <c r="A773" s="10">
        <v>38028</v>
      </c>
      <c r="B773" s="11">
        <f ca="1">IF(ROW(data!B773)&gt;singleSMA,AVERAGE(OFFSET(data!B773,0,0,-singleSMA,1)),"")</f>
        <v>10.590300000000004</v>
      </c>
      <c r="C773" s="11" t="str">
        <f ca="1">IF(ROW(data!B771)&gt;singleSMA+2,IF(SIGN(data!B772-indicators!B772)&lt;&gt;SIGN(data!B771-indicators!B771),IF(SIGN(data!B772-indicators!B772)&gt;0,"BUY","SELL"),""),"")</f>
        <v/>
      </c>
      <c r="D773" s="11">
        <f ca="1">IF(ROW(data!B773)&gt;fastSMA,AVERAGE(OFFSET(data!B773,0,0,-fastSMA,1)),"")</f>
        <v>12.167499999999999</v>
      </c>
      <c r="E773" s="11">
        <f ca="1">IF(ROW(data!B773)&gt;slowSMA,AVERAGE(OFFSET(data!B773,0,0,-slowSMA,1)),"")</f>
        <v>10.590300000000004</v>
      </c>
      <c r="F773" s="11" t="str">
        <f ca="1">IF(ROW(data!B773)&gt;MAX(fastSMA,slowSMA)+2,IF(SIGN(D772-E772)&lt;&gt;SIGN(D771-E771),IF(SIGN(D772-E772)&gt;0,"BUY","SELL"),""),"")</f>
        <v/>
      </c>
      <c r="G773" s="11"/>
      <c r="H773" s="11">
        <f>(data!B773/data!B772)-1</f>
        <v>2.3868312757201471E-2</v>
      </c>
      <c r="I773" s="11">
        <f t="shared" si="252"/>
        <v>2.3868312757201471E-2</v>
      </c>
      <c r="J773" s="11">
        <f t="shared" si="253"/>
        <v>0</v>
      </c>
      <c r="K773" s="11">
        <f ca="1">IF(ROW(data!B773)&gt;rsi+1,100-100/(1+AVERAGE(OFFSET(I773,0,0,-rsi,1))/AVERAGE(OFFSET(J773,0,0,-rsi,1))),"")</f>
        <v>48.195947979954795</v>
      </c>
      <c r="L773" s="11"/>
      <c r="M773" s="11">
        <f t="shared" si="254"/>
        <v>1.0238683127572015</v>
      </c>
      <c r="N773" s="11">
        <f t="shared" ca="1" si="255"/>
        <v>0.98573692551505587</v>
      </c>
      <c r="S773" s="13" t="str">
        <f ca="1">pricein</f>
        <v/>
      </c>
      <c r="T773" s="13" t="str">
        <f ca="1">priceout</f>
        <v/>
      </c>
      <c r="U773" s="16" t="str">
        <f t="shared" ca="1" si="256"/>
        <v/>
      </c>
      <c r="V773" s="16" t="str">
        <f t="shared" ca="1" si="263"/>
        <v/>
      </c>
      <c r="W773" s="16" t="str">
        <f t="shared" ca="1" si="264"/>
        <v/>
      </c>
      <c r="X773" s="16">
        <f t="shared" ca="1" si="265"/>
        <v>1.4612618427567619</v>
      </c>
      <c r="Y773" s="16"/>
      <c r="Z773" s="13" t="str">
        <f ca="1">priceincross</f>
        <v/>
      </c>
      <c r="AA773" s="13" t="str">
        <f ca="1">priceoutcross</f>
        <v/>
      </c>
      <c r="AB773" s="13" t="str">
        <f t="shared" ca="1" si="257"/>
        <v/>
      </c>
      <c r="AC773" s="13" t="str">
        <f t="shared" ca="1" si="266"/>
        <v/>
      </c>
      <c r="AD773" s="13" t="str">
        <f t="shared" ca="1" si="267"/>
        <v/>
      </c>
      <c r="AE773" s="13">
        <f t="shared" ca="1" si="268"/>
        <v>1.7076913875508763</v>
      </c>
      <c r="AG773" s="32">
        <f ca="1">IF(ROW(data!B773)&gt;fib+1,MIN(OFFSET(data!B773,0,0,-fib,1)),"")</f>
        <v>9.36</v>
      </c>
      <c r="AH773" s="32">
        <f ca="1">IF(ROW(data!B773)&gt;fib+1,MAX(OFFSET(data!B773,0,0,-fib,1)),"")</f>
        <v>12.77</v>
      </c>
      <c r="AI773" s="32">
        <f t="shared" ca="1" si="258"/>
        <v>3.41</v>
      </c>
      <c r="AJ773" s="31">
        <f t="shared" ca="1" si="259"/>
        <v>10.164759999999999</v>
      </c>
      <c r="AK773" s="31">
        <f t="shared" ca="1" si="260"/>
        <v>10.66262</v>
      </c>
      <c r="AL773" s="31">
        <f t="shared" ca="1" si="261"/>
        <v>11.065</v>
      </c>
      <c r="AM773" s="31">
        <f t="shared" ca="1" si="262"/>
        <v>11.467379999999999</v>
      </c>
      <c r="AO773" s="32">
        <f t="shared" ca="1" si="269"/>
        <v>0.46126184275676185</v>
      </c>
      <c r="AP773" s="32">
        <f t="shared" ca="1" si="270"/>
        <v>0</v>
      </c>
      <c r="AQ773" s="32">
        <f t="shared" ca="1" si="271"/>
        <v>0.70769138755087635</v>
      </c>
      <c r="AR773" s="32">
        <f t="shared" ca="1" si="272"/>
        <v>0</v>
      </c>
    </row>
    <row r="774" spans="1:44">
      <c r="A774" s="10">
        <v>38029</v>
      </c>
      <c r="B774" s="11">
        <f ca="1">IF(ROW(data!B774)&gt;singleSMA,AVERAGE(OFFSET(data!B774,0,0,-singleSMA,1)),"")</f>
        <v>10.620800000000006</v>
      </c>
      <c r="C774" s="11" t="str">
        <f ca="1">IF(ROW(data!B772)&gt;singleSMA+2,IF(SIGN(data!B773-indicators!B773)&lt;&gt;SIGN(data!B772-indicators!B772),IF(SIGN(data!B773-indicators!B773)&gt;0,"BUY","SELL"),""),"")</f>
        <v/>
      </c>
      <c r="D774" s="11">
        <f ca="1">IF(ROW(data!B774)&gt;fastSMA,AVERAGE(OFFSET(data!B774,0,0,-fastSMA,1)),"")</f>
        <v>12.166499999999999</v>
      </c>
      <c r="E774" s="11">
        <f ca="1">IF(ROW(data!B774)&gt;slowSMA,AVERAGE(OFFSET(data!B774,0,0,-slowSMA,1)),"")</f>
        <v>10.620800000000006</v>
      </c>
      <c r="F774" s="11" t="str">
        <f ca="1">IF(ROW(data!B774)&gt;MAX(fastSMA,slowSMA)+2,IF(SIGN(D773-E773)&lt;&gt;SIGN(D772-E772),IF(SIGN(D773-E773)&gt;0,"BUY","SELL"),""),"")</f>
        <v/>
      </c>
      <c r="G774" s="11"/>
      <c r="H774" s="11">
        <f>(data!B774/data!B773)-1</f>
        <v>1.4469453376205754E-2</v>
      </c>
      <c r="I774" s="11">
        <f t="shared" si="252"/>
        <v>1.4469453376205754E-2</v>
      </c>
      <c r="J774" s="11">
        <f t="shared" si="253"/>
        <v>0</v>
      </c>
      <c r="K774" s="11">
        <f ca="1">IF(ROW(data!B774)&gt;rsi+1,100-100/(1+AVERAGE(OFFSET(I774,0,0,-rsi,1))/AVERAGE(OFFSET(J774,0,0,-rsi,1))),"")</f>
        <v>50.287212449759132</v>
      </c>
      <c r="L774" s="11"/>
      <c r="M774" s="11">
        <f t="shared" si="254"/>
        <v>1.0144694533762058</v>
      </c>
      <c r="N774" s="11">
        <f t="shared" ca="1" si="255"/>
        <v>0.99841772151898722</v>
      </c>
      <c r="S774" s="13" t="str">
        <f ca="1">pricein</f>
        <v/>
      </c>
      <c r="T774" s="13" t="str">
        <f ca="1">priceout</f>
        <v/>
      </c>
      <c r="U774" s="16" t="str">
        <f t="shared" ca="1" si="256"/>
        <v/>
      </c>
      <c r="V774" s="16" t="str">
        <f t="shared" ca="1" si="263"/>
        <v/>
      </c>
      <c r="W774" s="16" t="str">
        <f t="shared" ca="1" si="264"/>
        <v/>
      </c>
      <c r="X774" s="16">
        <f t="shared" ca="1" si="265"/>
        <v>1.4612618427567619</v>
      </c>
      <c r="Y774" s="16"/>
      <c r="Z774" s="13" t="str">
        <f ca="1">priceincross</f>
        <v/>
      </c>
      <c r="AA774" s="13" t="str">
        <f ca="1">priceoutcross</f>
        <v/>
      </c>
      <c r="AB774" s="13" t="str">
        <f t="shared" ca="1" si="257"/>
        <v/>
      </c>
      <c r="AC774" s="13" t="str">
        <f t="shared" ca="1" si="266"/>
        <v/>
      </c>
      <c r="AD774" s="13" t="str">
        <f t="shared" ca="1" si="267"/>
        <v/>
      </c>
      <c r="AE774" s="13">
        <f t="shared" ca="1" si="268"/>
        <v>1.7076913875508763</v>
      </c>
      <c r="AG774" s="32">
        <f ca="1">IF(ROW(data!B774)&gt;fib+1,MIN(OFFSET(data!B774,0,0,-fib,1)),"")</f>
        <v>9.36</v>
      </c>
      <c r="AH774" s="32">
        <f ca="1">IF(ROW(data!B774)&gt;fib+1,MAX(OFFSET(data!B774,0,0,-fib,1)),"")</f>
        <v>12.77</v>
      </c>
      <c r="AI774" s="32">
        <f t="shared" ca="1" si="258"/>
        <v>3.41</v>
      </c>
      <c r="AJ774" s="31">
        <f t="shared" ca="1" si="259"/>
        <v>10.164759999999999</v>
      </c>
      <c r="AK774" s="31">
        <f t="shared" ca="1" si="260"/>
        <v>10.66262</v>
      </c>
      <c r="AL774" s="31">
        <f t="shared" ca="1" si="261"/>
        <v>11.065</v>
      </c>
      <c r="AM774" s="31">
        <f t="shared" ca="1" si="262"/>
        <v>11.467379999999999</v>
      </c>
      <c r="AO774" s="32">
        <f t="shared" ca="1" si="269"/>
        <v>0.46126184275676185</v>
      </c>
      <c r="AP774" s="32">
        <f t="shared" ca="1" si="270"/>
        <v>0</v>
      </c>
      <c r="AQ774" s="32">
        <f t="shared" ca="1" si="271"/>
        <v>0.70769138755087635</v>
      </c>
      <c r="AR774" s="32">
        <f t="shared" ca="1" si="272"/>
        <v>0</v>
      </c>
    </row>
    <row r="775" spans="1:44">
      <c r="A775" s="10">
        <v>38030</v>
      </c>
      <c r="B775" s="11">
        <f ca="1">IF(ROW(data!B775)&gt;singleSMA,AVERAGE(OFFSET(data!B775,0,0,-singleSMA,1)),"")</f>
        <v>10.648800000000005</v>
      </c>
      <c r="C775" s="11" t="str">
        <f ca="1">IF(ROW(data!B773)&gt;singleSMA+2,IF(SIGN(data!B774-indicators!B774)&lt;&gt;SIGN(data!B773-indicators!B773),IF(SIGN(data!B774-indicators!B774)&gt;0,"BUY","SELL"),""),"")</f>
        <v/>
      </c>
      <c r="D775" s="11">
        <f ca="1">IF(ROW(data!B775)&gt;fastSMA,AVERAGE(OFFSET(data!B775,0,0,-fastSMA,1)),"")</f>
        <v>12.149999999999999</v>
      </c>
      <c r="E775" s="11">
        <f ca="1">IF(ROW(data!B775)&gt;slowSMA,AVERAGE(OFFSET(data!B775,0,0,-slowSMA,1)),"")</f>
        <v>10.648800000000005</v>
      </c>
      <c r="F775" s="11" t="str">
        <f ca="1">IF(ROW(data!B775)&gt;MAX(fastSMA,slowSMA)+2,IF(SIGN(D774-E774)&lt;&gt;SIGN(D773-E773),IF(SIGN(D774-E774)&gt;0,"BUY","SELL"),""),"")</f>
        <v/>
      </c>
      <c r="G775" s="11"/>
      <c r="H775" s="11">
        <f>(data!B775/data!B774)-1</f>
        <v>-1.426307448494446E-2</v>
      </c>
      <c r="I775" s="11">
        <f t="shared" si="252"/>
        <v>0</v>
      </c>
      <c r="J775" s="11">
        <f t="shared" si="253"/>
        <v>1.426307448494446E-2</v>
      </c>
      <c r="K775" s="11">
        <f ca="1">IF(ROW(data!B775)&gt;rsi+1,100-100/(1+AVERAGE(OFFSET(I775,0,0,-rsi,1))/AVERAGE(OFFSET(J775,0,0,-rsi,1))),"")</f>
        <v>46.485489096912865</v>
      </c>
      <c r="L775" s="11"/>
      <c r="M775" s="11">
        <f t="shared" si="254"/>
        <v>0.98573692551505554</v>
      </c>
      <c r="N775" s="11">
        <f t="shared" ca="1" si="255"/>
        <v>0.97415818324197356</v>
      </c>
      <c r="S775" s="13" t="str">
        <f ca="1">pricein</f>
        <v/>
      </c>
      <c r="T775" s="13" t="str">
        <f ca="1">priceout</f>
        <v/>
      </c>
      <c r="U775" s="16" t="str">
        <f t="shared" ca="1" si="256"/>
        <v/>
      </c>
      <c r="V775" s="16" t="str">
        <f t="shared" ca="1" si="263"/>
        <v/>
      </c>
      <c r="W775" s="16" t="str">
        <f t="shared" ca="1" si="264"/>
        <v/>
      </c>
      <c r="X775" s="16">
        <f t="shared" ca="1" si="265"/>
        <v>1.4612618427567619</v>
      </c>
      <c r="Y775" s="16"/>
      <c r="Z775" s="13" t="str">
        <f ca="1">priceincross</f>
        <v/>
      </c>
      <c r="AA775" s="13" t="str">
        <f ca="1">priceoutcross</f>
        <v/>
      </c>
      <c r="AB775" s="13" t="str">
        <f t="shared" ca="1" si="257"/>
        <v/>
      </c>
      <c r="AC775" s="13" t="str">
        <f t="shared" ca="1" si="266"/>
        <v/>
      </c>
      <c r="AD775" s="13" t="str">
        <f t="shared" ca="1" si="267"/>
        <v/>
      </c>
      <c r="AE775" s="13">
        <f t="shared" ca="1" si="268"/>
        <v>1.7076913875508763</v>
      </c>
      <c r="AG775" s="32">
        <f ca="1">IF(ROW(data!B775)&gt;fib+1,MIN(OFFSET(data!B775,0,0,-fib,1)),"")</f>
        <v>9.36</v>
      </c>
      <c r="AH775" s="32">
        <f ca="1">IF(ROW(data!B775)&gt;fib+1,MAX(OFFSET(data!B775,0,0,-fib,1)),"")</f>
        <v>12.77</v>
      </c>
      <c r="AI775" s="32">
        <f t="shared" ca="1" si="258"/>
        <v>3.41</v>
      </c>
      <c r="AJ775" s="31">
        <f t="shared" ca="1" si="259"/>
        <v>10.164759999999999</v>
      </c>
      <c r="AK775" s="31">
        <f t="shared" ca="1" si="260"/>
        <v>10.66262</v>
      </c>
      <c r="AL775" s="31">
        <f t="shared" ca="1" si="261"/>
        <v>11.065</v>
      </c>
      <c r="AM775" s="31">
        <f t="shared" ca="1" si="262"/>
        <v>11.467379999999999</v>
      </c>
      <c r="AO775" s="32">
        <f t="shared" ca="1" si="269"/>
        <v>0.46126184275676185</v>
      </c>
      <c r="AP775" s="32">
        <f t="shared" ca="1" si="270"/>
        <v>0</v>
      </c>
      <c r="AQ775" s="32">
        <f t="shared" ca="1" si="271"/>
        <v>0.70769138755087635</v>
      </c>
      <c r="AR775" s="32">
        <f t="shared" ca="1" si="272"/>
        <v>0</v>
      </c>
    </row>
    <row r="776" spans="1:44">
      <c r="A776" s="10">
        <v>38033</v>
      </c>
      <c r="B776" s="11">
        <f ca="1">IF(ROW(data!B776)&gt;singleSMA,AVERAGE(OFFSET(data!B776,0,0,-singleSMA,1)),"")</f>
        <v>10.676600000000006</v>
      </c>
      <c r="C776" s="11" t="str">
        <f ca="1">IF(ROW(data!B774)&gt;singleSMA+2,IF(SIGN(data!B775-indicators!B775)&lt;&gt;SIGN(data!B774-indicators!B774),IF(SIGN(data!B775-indicators!B775)&gt;0,"BUY","SELL"),""),"")</f>
        <v/>
      </c>
      <c r="D776" s="11">
        <f ca="1">IF(ROW(data!B776)&gt;fastSMA,AVERAGE(OFFSET(data!B776,0,0,-fastSMA,1)),"")</f>
        <v>12.15</v>
      </c>
      <c r="E776" s="11">
        <f ca="1">IF(ROW(data!B776)&gt;slowSMA,AVERAGE(OFFSET(data!B776,0,0,-slowSMA,1)),"")</f>
        <v>10.676600000000006</v>
      </c>
      <c r="F776" s="11" t="str">
        <f ca="1">IF(ROW(data!B776)&gt;MAX(fastSMA,slowSMA)+2,IF(SIGN(D775-E775)&lt;&gt;SIGN(D774-E774),IF(SIGN(D775-E775)&gt;0,"BUY","SELL"),""),"")</f>
        <v/>
      </c>
      <c r="G776" s="11"/>
      <c r="H776" s="11">
        <f>(data!B776/data!B775)-1</f>
        <v>0</v>
      </c>
      <c r="I776" s="11">
        <f t="shared" si="252"/>
        <v>0</v>
      </c>
      <c r="J776" s="11">
        <f t="shared" si="253"/>
        <v>0</v>
      </c>
      <c r="K776" s="11">
        <f ca="1">IF(ROW(data!B776)&gt;rsi+1,100-100/(1+AVERAGE(OFFSET(I776,0,0,-rsi,1))/AVERAGE(OFFSET(J776,0,0,-rsi,1))),"")</f>
        <v>50.525939372984944</v>
      </c>
      <c r="L776" s="11"/>
      <c r="M776" s="11">
        <f t="shared" si="254"/>
        <v>1</v>
      </c>
      <c r="N776" s="11">
        <f t="shared" ca="1" si="255"/>
        <v>1.0000000000000002</v>
      </c>
      <c r="S776" s="13" t="str">
        <f ca="1">pricein</f>
        <v/>
      </c>
      <c r="T776" s="13" t="str">
        <f ca="1">priceout</f>
        <v/>
      </c>
      <c r="U776" s="16" t="str">
        <f t="shared" ca="1" si="256"/>
        <v/>
      </c>
      <c r="V776" s="16" t="str">
        <f t="shared" ca="1" si="263"/>
        <v/>
      </c>
      <c r="W776" s="16" t="str">
        <f t="shared" ca="1" si="264"/>
        <v/>
      </c>
      <c r="X776" s="16">
        <f t="shared" ca="1" si="265"/>
        <v>1.4612618427567619</v>
      </c>
      <c r="Y776" s="16"/>
      <c r="Z776" s="13" t="str">
        <f ca="1">priceincross</f>
        <v/>
      </c>
      <c r="AA776" s="13" t="str">
        <f ca="1">priceoutcross</f>
        <v/>
      </c>
      <c r="AB776" s="13" t="str">
        <f t="shared" ca="1" si="257"/>
        <v/>
      </c>
      <c r="AC776" s="13" t="str">
        <f t="shared" ca="1" si="266"/>
        <v/>
      </c>
      <c r="AD776" s="13" t="str">
        <f t="shared" ca="1" si="267"/>
        <v/>
      </c>
      <c r="AE776" s="13">
        <f t="shared" ca="1" si="268"/>
        <v>1.7076913875508763</v>
      </c>
      <c r="AG776" s="32">
        <f ca="1">IF(ROW(data!B776)&gt;fib+1,MIN(OFFSET(data!B776,0,0,-fib,1)),"")</f>
        <v>9.36</v>
      </c>
      <c r="AH776" s="32">
        <f ca="1">IF(ROW(data!B776)&gt;fib+1,MAX(OFFSET(data!B776,0,0,-fib,1)),"")</f>
        <v>12.77</v>
      </c>
      <c r="AI776" s="32">
        <f t="shared" ca="1" si="258"/>
        <v>3.41</v>
      </c>
      <c r="AJ776" s="31">
        <f t="shared" ca="1" si="259"/>
        <v>10.164759999999999</v>
      </c>
      <c r="AK776" s="31">
        <f t="shared" ca="1" si="260"/>
        <v>10.66262</v>
      </c>
      <c r="AL776" s="31">
        <f t="shared" ca="1" si="261"/>
        <v>11.065</v>
      </c>
      <c r="AM776" s="31">
        <f t="shared" ca="1" si="262"/>
        <v>11.467379999999999</v>
      </c>
      <c r="AO776" s="32">
        <f t="shared" ca="1" si="269"/>
        <v>0.46126184275676185</v>
      </c>
      <c r="AP776" s="32">
        <f t="shared" ca="1" si="270"/>
        <v>0</v>
      </c>
      <c r="AQ776" s="32">
        <f t="shared" ca="1" si="271"/>
        <v>0.70769138755087635</v>
      </c>
      <c r="AR776" s="32">
        <f t="shared" ca="1" si="272"/>
        <v>0</v>
      </c>
    </row>
    <row r="777" spans="1:44">
      <c r="A777" s="10">
        <v>38034</v>
      </c>
      <c r="B777" s="11">
        <f ca="1">IF(ROW(data!B777)&gt;singleSMA,AVERAGE(OFFSET(data!B777,0,0,-singleSMA,1)),"")</f>
        <v>10.704200000000005</v>
      </c>
      <c r="C777" s="11" t="str">
        <f ca="1">IF(ROW(data!B775)&gt;singleSMA+2,IF(SIGN(data!B776-indicators!B776)&lt;&gt;SIGN(data!B775-indicators!B775),IF(SIGN(data!B776-indicators!B776)&gt;0,"BUY","SELL"),""),"")</f>
        <v/>
      </c>
      <c r="D777" s="11">
        <f ca="1">IF(ROW(data!B777)&gt;fastSMA,AVERAGE(OFFSET(data!B777,0,0,-fastSMA,1)),"")</f>
        <v>12.1655</v>
      </c>
      <c r="E777" s="11">
        <f ca="1">IF(ROW(data!B777)&gt;slowSMA,AVERAGE(OFFSET(data!B777,0,0,-slowSMA,1)),"")</f>
        <v>10.704200000000005</v>
      </c>
      <c r="F777" s="11" t="str">
        <f ca="1">IF(ROW(data!B777)&gt;MAX(fastSMA,slowSMA)+2,IF(SIGN(D776-E776)&lt;&gt;SIGN(D775-E775),IF(SIGN(D776-E776)&gt;0,"BUY","SELL"),""),"")</f>
        <v/>
      </c>
      <c r="G777" s="11"/>
      <c r="H777" s="11">
        <f>(data!B777/data!B776)-1</f>
        <v>-8.03858520900258E-4</v>
      </c>
      <c r="I777" s="11">
        <f t="shared" si="252"/>
        <v>0</v>
      </c>
      <c r="J777" s="11">
        <f t="shared" si="253"/>
        <v>8.03858520900258E-4</v>
      </c>
      <c r="K777" s="11">
        <f ca="1">IF(ROW(data!B777)&gt;rsi+1,100-100/(1+AVERAGE(OFFSET(I777,0,0,-rsi,1))/AVERAGE(OFFSET(J777,0,0,-rsi,1))),"")</f>
        <v>55.148287648786514</v>
      </c>
      <c r="L777" s="11"/>
      <c r="M777" s="11">
        <f t="shared" si="254"/>
        <v>0.99919614147909974</v>
      </c>
      <c r="N777" s="11">
        <f t="shared" ca="1" si="255"/>
        <v>1.025577557755776</v>
      </c>
      <c r="S777" s="13" t="str">
        <f ca="1">pricein</f>
        <v/>
      </c>
      <c r="T777" s="13" t="str">
        <f ca="1">priceout</f>
        <v/>
      </c>
      <c r="U777" s="16" t="str">
        <f t="shared" ca="1" si="256"/>
        <v/>
      </c>
      <c r="V777" s="16" t="str">
        <f t="shared" ca="1" si="263"/>
        <v/>
      </c>
      <c r="W777" s="16" t="str">
        <f t="shared" ca="1" si="264"/>
        <v/>
      </c>
      <c r="X777" s="16">
        <f t="shared" ca="1" si="265"/>
        <v>1.4612618427567619</v>
      </c>
      <c r="Y777" s="16"/>
      <c r="Z777" s="13" t="str">
        <f ca="1">priceincross</f>
        <v/>
      </c>
      <c r="AA777" s="13" t="str">
        <f ca="1">priceoutcross</f>
        <v/>
      </c>
      <c r="AB777" s="13" t="str">
        <f t="shared" ca="1" si="257"/>
        <v/>
      </c>
      <c r="AC777" s="13" t="str">
        <f t="shared" ca="1" si="266"/>
        <v/>
      </c>
      <c r="AD777" s="13" t="str">
        <f t="shared" ca="1" si="267"/>
        <v/>
      </c>
      <c r="AE777" s="13">
        <f t="shared" ca="1" si="268"/>
        <v>1.7076913875508763</v>
      </c>
      <c r="AG777" s="32">
        <f ca="1">IF(ROW(data!B777)&gt;fib+1,MIN(OFFSET(data!B777,0,0,-fib,1)),"")</f>
        <v>9.36</v>
      </c>
      <c r="AH777" s="32">
        <f ca="1">IF(ROW(data!B777)&gt;fib+1,MAX(OFFSET(data!B777,0,0,-fib,1)),"")</f>
        <v>12.77</v>
      </c>
      <c r="AI777" s="32">
        <f t="shared" ca="1" si="258"/>
        <v>3.41</v>
      </c>
      <c r="AJ777" s="31">
        <f t="shared" ca="1" si="259"/>
        <v>10.164759999999999</v>
      </c>
      <c r="AK777" s="31">
        <f t="shared" ca="1" si="260"/>
        <v>10.66262</v>
      </c>
      <c r="AL777" s="31">
        <f t="shared" ca="1" si="261"/>
        <v>11.065</v>
      </c>
      <c r="AM777" s="31">
        <f t="shared" ca="1" si="262"/>
        <v>11.467379999999999</v>
      </c>
      <c r="AO777" s="32">
        <f t="shared" ca="1" si="269"/>
        <v>0.46126184275676185</v>
      </c>
      <c r="AP777" s="32">
        <f t="shared" ca="1" si="270"/>
        <v>0</v>
      </c>
      <c r="AQ777" s="32">
        <f t="shared" ca="1" si="271"/>
        <v>0.70769138755087635</v>
      </c>
      <c r="AR777" s="32">
        <f t="shared" ca="1" si="272"/>
        <v>0</v>
      </c>
    </row>
    <row r="778" spans="1:44">
      <c r="A778" s="10">
        <v>38035</v>
      </c>
      <c r="B778" s="11">
        <f ca="1">IF(ROW(data!B778)&gt;singleSMA,AVERAGE(OFFSET(data!B778,0,0,-singleSMA,1)),"")</f>
        <v>10.732800000000006</v>
      </c>
      <c r="C778" s="11" t="str">
        <f ca="1">IF(ROW(data!B776)&gt;singleSMA+2,IF(SIGN(data!B777-indicators!B777)&lt;&gt;SIGN(data!B776-indicators!B776),IF(SIGN(data!B777-indicators!B777)&gt;0,"BUY","SELL"),""),"")</f>
        <v/>
      </c>
      <c r="D778" s="11">
        <f ca="1">IF(ROW(data!B778)&gt;fastSMA,AVERAGE(OFFSET(data!B778,0,0,-fastSMA,1)),"")</f>
        <v>12.166500000000001</v>
      </c>
      <c r="E778" s="11">
        <f ca="1">IF(ROW(data!B778)&gt;slowSMA,AVERAGE(OFFSET(data!B778,0,0,-slowSMA,1)),"")</f>
        <v>10.732800000000006</v>
      </c>
      <c r="F778" s="11" t="str">
        <f ca="1">IF(ROW(data!B778)&gt;MAX(fastSMA,slowSMA)+2,IF(SIGN(D777-E777)&lt;&gt;SIGN(D776-E776),IF(SIGN(D777-E777)&gt;0,"BUY","SELL"),""),"")</f>
        <v/>
      </c>
      <c r="G778" s="11"/>
      <c r="H778" s="11">
        <f>(data!B778/data!B777)-1</f>
        <v>7.2405470635559244E-3</v>
      </c>
      <c r="I778" s="11">
        <f t="shared" si="252"/>
        <v>7.2405470635559244E-3</v>
      </c>
      <c r="J778" s="11">
        <f t="shared" si="253"/>
        <v>0</v>
      </c>
      <c r="K778" s="11">
        <f ca="1">IF(ROW(data!B778)&gt;rsi+1,100-100/(1+AVERAGE(OFFSET(I778,0,0,-rsi,1))/AVERAGE(OFFSET(J778,0,0,-rsi,1))),"")</f>
        <v>50.792330685663316</v>
      </c>
      <c r="L778" s="11"/>
      <c r="M778" s="11">
        <f t="shared" si="254"/>
        <v>1.0072405470635559</v>
      </c>
      <c r="N778" s="11">
        <f t="shared" ca="1" si="255"/>
        <v>1.0016000000000005</v>
      </c>
      <c r="S778" s="13" t="str">
        <f ca="1">pricein</f>
        <v/>
      </c>
      <c r="T778" s="13" t="str">
        <f ca="1">priceout</f>
        <v/>
      </c>
      <c r="U778" s="16" t="str">
        <f t="shared" ca="1" si="256"/>
        <v/>
      </c>
      <c r="V778" s="16" t="str">
        <f t="shared" ca="1" si="263"/>
        <v/>
      </c>
      <c r="W778" s="16" t="str">
        <f t="shared" ca="1" si="264"/>
        <v/>
      </c>
      <c r="X778" s="16">
        <f t="shared" ca="1" si="265"/>
        <v>1.4612618427567619</v>
      </c>
      <c r="Y778" s="16"/>
      <c r="Z778" s="13" t="str">
        <f ca="1">priceincross</f>
        <v/>
      </c>
      <c r="AA778" s="13" t="str">
        <f ca="1">priceoutcross</f>
        <v/>
      </c>
      <c r="AB778" s="13" t="str">
        <f t="shared" ca="1" si="257"/>
        <v/>
      </c>
      <c r="AC778" s="13" t="str">
        <f t="shared" ca="1" si="266"/>
        <v/>
      </c>
      <c r="AD778" s="13" t="str">
        <f t="shared" ca="1" si="267"/>
        <v/>
      </c>
      <c r="AE778" s="13">
        <f t="shared" ca="1" si="268"/>
        <v>1.7076913875508763</v>
      </c>
      <c r="AG778" s="32">
        <f ca="1">IF(ROW(data!B778)&gt;fib+1,MIN(OFFSET(data!B778,0,0,-fib,1)),"")</f>
        <v>9.36</v>
      </c>
      <c r="AH778" s="32">
        <f ca="1">IF(ROW(data!B778)&gt;fib+1,MAX(OFFSET(data!B778,0,0,-fib,1)),"")</f>
        <v>12.77</v>
      </c>
      <c r="AI778" s="32">
        <f t="shared" ca="1" si="258"/>
        <v>3.41</v>
      </c>
      <c r="AJ778" s="31">
        <f t="shared" ca="1" si="259"/>
        <v>10.164759999999999</v>
      </c>
      <c r="AK778" s="31">
        <f t="shared" ca="1" si="260"/>
        <v>10.66262</v>
      </c>
      <c r="AL778" s="31">
        <f t="shared" ca="1" si="261"/>
        <v>11.065</v>
      </c>
      <c r="AM778" s="31">
        <f t="shared" ca="1" si="262"/>
        <v>11.467379999999999</v>
      </c>
      <c r="AO778" s="32">
        <f t="shared" ca="1" si="269"/>
        <v>0.46126184275676185</v>
      </c>
      <c r="AP778" s="32">
        <f t="shared" ca="1" si="270"/>
        <v>0</v>
      </c>
      <c r="AQ778" s="32">
        <f t="shared" ca="1" si="271"/>
        <v>0.70769138755087635</v>
      </c>
      <c r="AR778" s="32">
        <f t="shared" ca="1" si="272"/>
        <v>0</v>
      </c>
    </row>
    <row r="779" spans="1:44">
      <c r="A779" s="10">
        <v>38036</v>
      </c>
      <c r="B779" s="11">
        <f ca="1">IF(ROW(data!B779)&gt;singleSMA,AVERAGE(OFFSET(data!B779,0,0,-singleSMA,1)),"")</f>
        <v>10.762200000000005</v>
      </c>
      <c r="C779" s="11" t="str">
        <f ca="1">IF(ROW(data!B777)&gt;singleSMA+2,IF(SIGN(data!B778-indicators!B778)&lt;&gt;SIGN(data!B777-indicators!B777),IF(SIGN(data!B778-indicators!B778)&gt;0,"BUY","SELL"),""),"")</f>
        <v/>
      </c>
      <c r="D779" s="11">
        <f ca="1">IF(ROW(data!B779)&gt;fastSMA,AVERAGE(OFFSET(data!B779,0,0,-fastSMA,1)),"")</f>
        <v>12.160500000000003</v>
      </c>
      <c r="E779" s="11">
        <f ca="1">IF(ROW(data!B779)&gt;slowSMA,AVERAGE(OFFSET(data!B779,0,0,-slowSMA,1)),"")</f>
        <v>10.762200000000005</v>
      </c>
      <c r="F779" s="11" t="str">
        <f ca="1">IF(ROW(data!B779)&gt;MAX(fastSMA,slowSMA)+2,IF(SIGN(D778-E778)&lt;&gt;SIGN(D777-E777),IF(SIGN(D778-E778)&gt;0,"BUY","SELL"),""),"")</f>
        <v/>
      </c>
      <c r="G779" s="11"/>
      <c r="H779" s="11">
        <f>(data!B779/data!B778)-1</f>
        <v>-7.1884984025558651E-3</v>
      </c>
      <c r="I779" s="11">
        <f t="shared" si="252"/>
        <v>0</v>
      </c>
      <c r="J779" s="11">
        <f t="shared" si="253"/>
        <v>7.1884984025558651E-3</v>
      </c>
      <c r="K779" s="11">
        <f ca="1">IF(ROW(data!B779)&gt;rsi+1,100-100/(1+AVERAGE(OFFSET(I779,0,0,-rsi,1))/AVERAGE(OFFSET(J779,0,0,-rsi,1))),"")</f>
        <v>48.557639621682014</v>
      </c>
      <c r="L779" s="11"/>
      <c r="M779" s="11">
        <f t="shared" si="254"/>
        <v>0.99281150159744413</v>
      </c>
      <c r="N779" s="11">
        <f t="shared" ca="1" si="255"/>
        <v>0.99043824701195238</v>
      </c>
      <c r="S779" s="13" t="str">
        <f ca="1">pricein</f>
        <v/>
      </c>
      <c r="T779" s="13" t="str">
        <f ca="1">priceout</f>
        <v/>
      </c>
      <c r="U779" s="16" t="str">
        <f t="shared" ca="1" si="256"/>
        <v/>
      </c>
      <c r="V779" s="16" t="str">
        <f t="shared" ca="1" si="263"/>
        <v/>
      </c>
      <c r="W779" s="16" t="str">
        <f t="shared" ca="1" si="264"/>
        <v/>
      </c>
      <c r="X779" s="16">
        <f t="shared" ca="1" si="265"/>
        <v>1.4612618427567619</v>
      </c>
      <c r="Y779" s="16"/>
      <c r="Z779" s="13" t="str">
        <f ca="1">priceincross</f>
        <v/>
      </c>
      <c r="AA779" s="13" t="str">
        <f ca="1">priceoutcross</f>
        <v/>
      </c>
      <c r="AB779" s="13" t="str">
        <f t="shared" ca="1" si="257"/>
        <v/>
      </c>
      <c r="AC779" s="13" t="str">
        <f t="shared" ca="1" si="266"/>
        <v/>
      </c>
      <c r="AD779" s="13" t="str">
        <f t="shared" ca="1" si="267"/>
        <v/>
      </c>
      <c r="AE779" s="13">
        <f t="shared" ca="1" si="268"/>
        <v>1.7076913875508763</v>
      </c>
      <c r="AG779" s="32">
        <f ca="1">IF(ROW(data!B779)&gt;fib+1,MIN(OFFSET(data!B779,0,0,-fib,1)),"")</f>
        <v>9.36</v>
      </c>
      <c r="AH779" s="32">
        <f ca="1">IF(ROW(data!B779)&gt;fib+1,MAX(OFFSET(data!B779,0,0,-fib,1)),"")</f>
        <v>12.77</v>
      </c>
      <c r="AI779" s="32">
        <f t="shared" ca="1" si="258"/>
        <v>3.41</v>
      </c>
      <c r="AJ779" s="31">
        <f t="shared" ca="1" si="259"/>
        <v>10.164759999999999</v>
      </c>
      <c r="AK779" s="31">
        <f t="shared" ca="1" si="260"/>
        <v>10.66262</v>
      </c>
      <c r="AL779" s="31">
        <f t="shared" ca="1" si="261"/>
        <v>11.065</v>
      </c>
      <c r="AM779" s="31">
        <f t="shared" ca="1" si="262"/>
        <v>11.467379999999999</v>
      </c>
      <c r="AO779" s="32">
        <f t="shared" ca="1" si="269"/>
        <v>0.46126184275676185</v>
      </c>
      <c r="AP779" s="32">
        <f t="shared" ca="1" si="270"/>
        <v>0</v>
      </c>
      <c r="AQ779" s="32">
        <f t="shared" ca="1" si="271"/>
        <v>0.70769138755087635</v>
      </c>
      <c r="AR779" s="32">
        <f t="shared" ca="1" si="272"/>
        <v>0</v>
      </c>
    </row>
    <row r="780" spans="1:44">
      <c r="A780" s="10">
        <v>38037</v>
      </c>
      <c r="B780" s="11">
        <f ca="1">IF(ROW(data!B780)&gt;singleSMA,AVERAGE(OFFSET(data!B780,0,0,-singleSMA,1)),"")</f>
        <v>10.793300000000006</v>
      </c>
      <c r="C780" s="11" t="str">
        <f ca="1">IF(ROW(data!B778)&gt;singleSMA+2,IF(SIGN(data!B779-indicators!B779)&lt;&gt;SIGN(data!B778-indicators!B778),IF(SIGN(data!B779-indicators!B779)&gt;0,"BUY","SELL"),""),"")</f>
        <v/>
      </c>
      <c r="D780" s="11">
        <f ca="1">IF(ROW(data!B780)&gt;fastSMA,AVERAGE(OFFSET(data!B780,0,0,-fastSMA,1)),"")</f>
        <v>12.1615</v>
      </c>
      <c r="E780" s="11">
        <f ca="1">IF(ROW(data!B780)&gt;slowSMA,AVERAGE(OFFSET(data!B780,0,0,-slowSMA,1)),"")</f>
        <v>10.793300000000006</v>
      </c>
      <c r="F780" s="11" t="str">
        <f ca="1">IF(ROW(data!B780)&gt;MAX(fastSMA,slowSMA)+2,IF(SIGN(D779-E779)&lt;&gt;SIGN(D778-E778),IF(SIGN(D779-E779)&gt;0,"BUY","SELL"),""),"")</f>
        <v/>
      </c>
      <c r="G780" s="11"/>
      <c r="H780" s="11">
        <f>(data!B780/data!B779)-1</f>
        <v>3.2180209171359664E-3</v>
      </c>
      <c r="I780" s="11">
        <f t="shared" si="252"/>
        <v>3.2180209171359664E-3</v>
      </c>
      <c r="J780" s="11">
        <f t="shared" si="253"/>
        <v>0</v>
      </c>
      <c r="K780" s="11">
        <f ca="1">IF(ROW(data!B780)&gt;rsi+1,100-100/(1+AVERAGE(OFFSET(I780,0,0,-rsi,1))/AVERAGE(OFFSET(J780,0,0,-rsi,1))),"")</f>
        <v>50.796869531246266</v>
      </c>
      <c r="L780" s="11"/>
      <c r="M780" s="11">
        <f t="shared" si="254"/>
        <v>1.003218020917136</v>
      </c>
      <c r="N780" s="11">
        <f t="shared" ca="1" si="255"/>
        <v>1.0016064257028117</v>
      </c>
      <c r="S780" s="13" t="str">
        <f ca="1">pricein</f>
        <v/>
      </c>
      <c r="T780" s="13" t="str">
        <f ca="1">priceout</f>
        <v/>
      </c>
      <c r="U780" s="16" t="str">
        <f t="shared" ca="1" si="256"/>
        <v/>
      </c>
      <c r="V780" s="16" t="str">
        <f t="shared" ca="1" si="263"/>
        <v/>
      </c>
      <c r="W780" s="16" t="str">
        <f t="shared" ca="1" si="264"/>
        <v/>
      </c>
      <c r="X780" s="16">
        <f t="shared" ca="1" si="265"/>
        <v>1.4612618427567619</v>
      </c>
      <c r="Y780" s="16"/>
      <c r="Z780" s="13" t="str">
        <f ca="1">priceincross</f>
        <v/>
      </c>
      <c r="AA780" s="13" t="str">
        <f ca="1">priceoutcross</f>
        <v/>
      </c>
      <c r="AB780" s="13" t="str">
        <f t="shared" ca="1" si="257"/>
        <v/>
      </c>
      <c r="AC780" s="13" t="str">
        <f t="shared" ca="1" si="266"/>
        <v/>
      </c>
      <c r="AD780" s="13" t="str">
        <f t="shared" ca="1" si="267"/>
        <v/>
      </c>
      <c r="AE780" s="13">
        <f t="shared" ca="1" si="268"/>
        <v>1.7076913875508763</v>
      </c>
      <c r="AG780" s="32">
        <f ca="1">IF(ROW(data!B780)&gt;fib+1,MIN(OFFSET(data!B780,0,0,-fib,1)),"")</f>
        <v>9.3699999999999992</v>
      </c>
      <c r="AH780" s="32">
        <f ca="1">IF(ROW(data!B780)&gt;fib+1,MAX(OFFSET(data!B780,0,0,-fib,1)),"")</f>
        <v>12.77</v>
      </c>
      <c r="AI780" s="32">
        <f t="shared" ca="1" si="258"/>
        <v>3.4000000000000004</v>
      </c>
      <c r="AJ780" s="31">
        <f t="shared" ca="1" si="259"/>
        <v>10.1724</v>
      </c>
      <c r="AK780" s="31">
        <f t="shared" ca="1" si="260"/>
        <v>10.668799999999999</v>
      </c>
      <c r="AL780" s="31">
        <f t="shared" ca="1" si="261"/>
        <v>11.07</v>
      </c>
      <c r="AM780" s="31">
        <f t="shared" ca="1" si="262"/>
        <v>11.4712</v>
      </c>
      <c r="AO780" s="32">
        <f t="shared" ca="1" si="269"/>
        <v>0.46126184275676185</v>
      </c>
      <c r="AP780" s="32">
        <f t="shared" ca="1" si="270"/>
        <v>0</v>
      </c>
      <c r="AQ780" s="32">
        <f t="shared" ca="1" si="271"/>
        <v>0.70769138755087635</v>
      </c>
      <c r="AR780" s="32">
        <f t="shared" ca="1" si="272"/>
        <v>0</v>
      </c>
    </row>
    <row r="781" spans="1:44">
      <c r="A781" s="10">
        <v>38041</v>
      </c>
      <c r="B781" s="11">
        <f ca="1">IF(ROW(data!B781)&gt;singleSMA,AVERAGE(OFFSET(data!B781,0,0,-singleSMA,1)),"")</f>
        <v>10.822100000000004</v>
      </c>
      <c r="C781" s="11" t="str">
        <f ca="1">IF(ROW(data!B779)&gt;singleSMA+2,IF(SIGN(data!B780-indicators!B780)&lt;&gt;SIGN(data!B779-indicators!B779),IF(SIGN(data!B780-indicators!B780)&gt;0,"BUY","SELL"),""),"")</f>
        <v/>
      </c>
      <c r="D781" s="11">
        <f ca="1">IF(ROW(data!B781)&gt;fastSMA,AVERAGE(OFFSET(data!B781,0,0,-fastSMA,1)),"")</f>
        <v>12.171000000000001</v>
      </c>
      <c r="E781" s="11">
        <f ca="1">IF(ROW(data!B781)&gt;slowSMA,AVERAGE(OFFSET(data!B781,0,0,-slowSMA,1)),"")</f>
        <v>10.822100000000004</v>
      </c>
      <c r="F781" s="11" t="str">
        <f ca="1">IF(ROW(data!B781)&gt;MAX(fastSMA,slowSMA)+2,IF(SIGN(D780-E780)&lt;&gt;SIGN(D779-E779),IF(SIGN(D780-E780)&gt;0,"BUY","SELL"),""),"")</f>
        <v/>
      </c>
      <c r="G781" s="11"/>
      <c r="H781" s="11">
        <f>(data!B781/data!B780)-1</f>
        <v>-1.3632718524458687E-2</v>
      </c>
      <c r="I781" s="11">
        <f t="shared" si="252"/>
        <v>0</v>
      </c>
      <c r="J781" s="11">
        <f t="shared" si="253"/>
        <v>1.3632718524458687E-2</v>
      </c>
      <c r="K781" s="11">
        <f ca="1">IF(ROW(data!B781)&gt;rsi+1,100-100/(1+AVERAGE(OFFSET(I781,0,0,-rsi,1))/AVERAGE(OFFSET(J781,0,0,-rsi,1))),"")</f>
        <v>53.778001213746883</v>
      </c>
      <c r="L781" s="11"/>
      <c r="M781" s="11">
        <f t="shared" si="254"/>
        <v>0.98636728147554131</v>
      </c>
      <c r="N781" s="11">
        <f t="shared" ca="1" si="255"/>
        <v>1.0156895127993399</v>
      </c>
      <c r="S781" s="13" t="str">
        <f ca="1">pricein</f>
        <v/>
      </c>
      <c r="T781" s="13" t="str">
        <f ca="1">priceout</f>
        <v/>
      </c>
      <c r="U781" s="16" t="str">
        <f t="shared" ca="1" si="256"/>
        <v/>
      </c>
      <c r="V781" s="16" t="str">
        <f t="shared" ca="1" si="263"/>
        <v/>
      </c>
      <c r="W781" s="16" t="str">
        <f t="shared" ca="1" si="264"/>
        <v/>
      </c>
      <c r="X781" s="16">
        <f t="shared" ca="1" si="265"/>
        <v>1.4612618427567619</v>
      </c>
      <c r="Y781" s="16"/>
      <c r="Z781" s="13" t="str">
        <f ca="1">priceincross</f>
        <v/>
      </c>
      <c r="AA781" s="13" t="str">
        <f ca="1">priceoutcross</f>
        <v/>
      </c>
      <c r="AB781" s="13" t="str">
        <f t="shared" ca="1" si="257"/>
        <v/>
      </c>
      <c r="AC781" s="13" t="str">
        <f t="shared" ca="1" si="266"/>
        <v/>
      </c>
      <c r="AD781" s="13" t="str">
        <f t="shared" ca="1" si="267"/>
        <v/>
      </c>
      <c r="AE781" s="13">
        <f t="shared" ca="1" si="268"/>
        <v>1.7076913875508763</v>
      </c>
      <c r="AG781" s="32">
        <f ca="1">IF(ROW(data!B781)&gt;fib+1,MIN(OFFSET(data!B781,0,0,-fib,1)),"")</f>
        <v>9.3699999999999992</v>
      </c>
      <c r="AH781" s="32">
        <f ca="1">IF(ROW(data!B781)&gt;fib+1,MAX(OFFSET(data!B781,0,0,-fib,1)),"")</f>
        <v>12.77</v>
      </c>
      <c r="AI781" s="32">
        <f t="shared" ca="1" si="258"/>
        <v>3.4000000000000004</v>
      </c>
      <c r="AJ781" s="31">
        <f t="shared" ca="1" si="259"/>
        <v>10.1724</v>
      </c>
      <c r="AK781" s="31">
        <f t="shared" ca="1" si="260"/>
        <v>10.668799999999999</v>
      </c>
      <c r="AL781" s="31">
        <f t="shared" ca="1" si="261"/>
        <v>11.07</v>
      </c>
      <c r="AM781" s="31">
        <f t="shared" ca="1" si="262"/>
        <v>11.4712</v>
      </c>
      <c r="AO781" s="32">
        <f t="shared" ca="1" si="269"/>
        <v>0.46126184275676185</v>
      </c>
      <c r="AP781" s="32">
        <f t="shared" ca="1" si="270"/>
        <v>0</v>
      </c>
      <c r="AQ781" s="32">
        <f t="shared" ca="1" si="271"/>
        <v>0.70769138755087635</v>
      </c>
      <c r="AR781" s="32">
        <f t="shared" ca="1" si="272"/>
        <v>0</v>
      </c>
    </row>
    <row r="782" spans="1:44">
      <c r="A782" s="10">
        <v>38042</v>
      </c>
      <c r="B782" s="11">
        <f ca="1">IF(ROW(data!B782)&gt;singleSMA,AVERAGE(OFFSET(data!B782,0,0,-singleSMA,1)),"")</f>
        <v>10.845400000000007</v>
      </c>
      <c r="C782" s="11" t="str">
        <f ca="1">IF(ROW(data!B780)&gt;singleSMA+2,IF(SIGN(data!B781-indicators!B781)&lt;&gt;SIGN(data!B780-indicators!B780),IF(SIGN(data!B781-indicators!B781)&gt;0,"BUY","SELL"),""),"")</f>
        <v/>
      </c>
      <c r="D782" s="11">
        <f ca="1">IF(ROW(data!B782)&gt;fastSMA,AVERAGE(OFFSET(data!B782,0,0,-fastSMA,1)),"")</f>
        <v>12.161000000000003</v>
      </c>
      <c r="E782" s="11">
        <f ca="1">IF(ROW(data!B782)&gt;slowSMA,AVERAGE(OFFSET(data!B782,0,0,-slowSMA,1)),"")</f>
        <v>10.845400000000007</v>
      </c>
      <c r="F782" s="11" t="str">
        <f ca="1">IF(ROW(data!B782)&gt;MAX(fastSMA,slowSMA)+2,IF(SIGN(D781-E781)&lt;&gt;SIGN(D780-E780),IF(SIGN(D781-E781)&gt;0,"BUY","SELL"),""),"")</f>
        <v/>
      </c>
      <c r="G782" s="11"/>
      <c r="H782" s="11">
        <f>(data!B782/data!B781)-1</f>
        <v>-4.5528455284552849E-2</v>
      </c>
      <c r="I782" s="11">
        <f t="shared" si="252"/>
        <v>0</v>
      </c>
      <c r="J782" s="11">
        <f t="shared" si="253"/>
        <v>4.5528455284552849E-2</v>
      </c>
      <c r="K782" s="11">
        <f ca="1">IF(ROW(data!B782)&gt;rsi+1,100-100/(1+AVERAGE(OFFSET(I782,0,0,-rsi,1))/AVERAGE(OFFSET(J782,0,0,-rsi,1))),"")</f>
        <v>47.376124160288008</v>
      </c>
      <c r="L782" s="11"/>
      <c r="M782" s="11">
        <f t="shared" si="254"/>
        <v>0.95447154471544715</v>
      </c>
      <c r="N782" s="11">
        <f t="shared" ca="1" si="255"/>
        <v>0.98324958123953132</v>
      </c>
      <c r="S782" s="13" t="str">
        <f ca="1">pricein</f>
        <v/>
      </c>
      <c r="T782" s="13" t="str">
        <f ca="1">priceout</f>
        <v/>
      </c>
      <c r="U782" s="16" t="str">
        <f t="shared" ca="1" si="256"/>
        <v/>
      </c>
      <c r="V782" s="16" t="str">
        <f t="shared" ca="1" si="263"/>
        <v/>
      </c>
      <c r="W782" s="16" t="str">
        <f t="shared" ca="1" si="264"/>
        <v/>
      </c>
      <c r="X782" s="16">
        <f t="shared" ca="1" si="265"/>
        <v>1.4612618427567619</v>
      </c>
      <c r="Y782" s="16"/>
      <c r="Z782" s="13" t="str">
        <f ca="1">priceincross</f>
        <v/>
      </c>
      <c r="AA782" s="13" t="str">
        <f ca="1">priceoutcross</f>
        <v/>
      </c>
      <c r="AB782" s="13" t="str">
        <f t="shared" ca="1" si="257"/>
        <v/>
      </c>
      <c r="AC782" s="13" t="str">
        <f t="shared" ca="1" si="266"/>
        <v/>
      </c>
      <c r="AD782" s="13" t="str">
        <f t="shared" ca="1" si="267"/>
        <v/>
      </c>
      <c r="AE782" s="13">
        <f t="shared" ca="1" si="268"/>
        <v>1.7076913875508763</v>
      </c>
      <c r="AG782" s="32">
        <f ca="1">IF(ROW(data!B782)&gt;fib+1,MIN(OFFSET(data!B782,0,0,-fib,1)),"")</f>
        <v>9.3699999999999992</v>
      </c>
      <c r="AH782" s="32">
        <f ca="1">IF(ROW(data!B782)&gt;fib+1,MAX(OFFSET(data!B782,0,0,-fib,1)),"")</f>
        <v>12.77</v>
      </c>
      <c r="AI782" s="32">
        <f t="shared" ca="1" si="258"/>
        <v>3.4000000000000004</v>
      </c>
      <c r="AJ782" s="31">
        <f t="shared" ca="1" si="259"/>
        <v>10.1724</v>
      </c>
      <c r="AK782" s="31">
        <f t="shared" ca="1" si="260"/>
        <v>10.668799999999999</v>
      </c>
      <c r="AL782" s="31">
        <f t="shared" ca="1" si="261"/>
        <v>11.07</v>
      </c>
      <c r="AM782" s="31">
        <f t="shared" ca="1" si="262"/>
        <v>11.4712</v>
      </c>
      <c r="AO782" s="32">
        <f t="shared" ca="1" si="269"/>
        <v>0.46126184275676185</v>
      </c>
      <c r="AP782" s="32">
        <f t="shared" ca="1" si="270"/>
        <v>0</v>
      </c>
      <c r="AQ782" s="32">
        <f t="shared" ca="1" si="271"/>
        <v>0.70769138755087635</v>
      </c>
      <c r="AR782" s="32">
        <f t="shared" ca="1" si="272"/>
        <v>0</v>
      </c>
    </row>
    <row r="783" spans="1:44">
      <c r="A783" s="10">
        <v>38043</v>
      </c>
      <c r="B783" s="11">
        <f ca="1">IF(ROW(data!B783)&gt;singleSMA,AVERAGE(OFFSET(data!B783,0,0,-singleSMA,1)),"")</f>
        <v>10.870500000000007</v>
      </c>
      <c r="C783" s="11" t="str">
        <f ca="1">IF(ROW(data!B781)&gt;singleSMA+2,IF(SIGN(data!B782-indicators!B782)&lt;&gt;SIGN(data!B781-indicators!B781),IF(SIGN(data!B782-indicators!B782)&gt;0,"BUY","SELL"),""),"")</f>
        <v/>
      </c>
      <c r="D783" s="11">
        <f ca="1">IF(ROW(data!B783)&gt;fastSMA,AVERAGE(OFFSET(data!B783,0,0,-fastSMA,1)),"")</f>
        <v>12.169500000000001</v>
      </c>
      <c r="E783" s="11">
        <f ca="1">IF(ROW(data!B783)&gt;slowSMA,AVERAGE(OFFSET(data!B783,0,0,-slowSMA,1)),"")</f>
        <v>10.870500000000007</v>
      </c>
      <c r="F783" s="11" t="str">
        <f ca="1">IF(ROW(data!B783)&gt;MAX(fastSMA,slowSMA)+2,IF(SIGN(D782-E782)&lt;&gt;SIGN(D781-E781),IF(SIGN(D782-E782)&gt;0,"BUY","SELL"),""),"")</f>
        <v/>
      </c>
      <c r="G783" s="11"/>
      <c r="H783" s="11">
        <f>(data!B783/data!B782)-1</f>
        <v>1.192504258943794E-2</v>
      </c>
      <c r="I783" s="11">
        <f t="shared" si="252"/>
        <v>1.192504258943794E-2</v>
      </c>
      <c r="J783" s="11">
        <f t="shared" si="253"/>
        <v>0</v>
      </c>
      <c r="K783" s="11">
        <f ca="1">IF(ROW(data!B783)&gt;rsi+1,100-100/(1+AVERAGE(OFFSET(I783,0,0,-rsi,1))/AVERAGE(OFFSET(J783,0,0,-rsi,1))),"")</f>
        <v>53.36441845030906</v>
      </c>
      <c r="L783" s="11"/>
      <c r="M783" s="11">
        <f t="shared" si="254"/>
        <v>1.0119250425894379</v>
      </c>
      <c r="N783" s="11">
        <f t="shared" ca="1" si="255"/>
        <v>1.0145175064047824</v>
      </c>
      <c r="S783" s="13" t="str">
        <f ca="1">pricein</f>
        <v/>
      </c>
      <c r="T783" s="13" t="str">
        <f ca="1">priceout</f>
        <v/>
      </c>
      <c r="U783" s="16" t="str">
        <f t="shared" ca="1" si="256"/>
        <v/>
      </c>
      <c r="V783" s="16" t="str">
        <f t="shared" ca="1" si="263"/>
        <v/>
      </c>
      <c r="W783" s="16" t="str">
        <f t="shared" ca="1" si="264"/>
        <v/>
      </c>
      <c r="X783" s="16">
        <f t="shared" ca="1" si="265"/>
        <v>1.4612618427567619</v>
      </c>
      <c r="Y783" s="16"/>
      <c r="Z783" s="13" t="str">
        <f ca="1">priceincross</f>
        <v/>
      </c>
      <c r="AA783" s="13" t="str">
        <f ca="1">priceoutcross</f>
        <v/>
      </c>
      <c r="AB783" s="13" t="str">
        <f t="shared" ca="1" si="257"/>
        <v/>
      </c>
      <c r="AC783" s="13" t="str">
        <f t="shared" ca="1" si="266"/>
        <v/>
      </c>
      <c r="AD783" s="13" t="str">
        <f t="shared" ca="1" si="267"/>
        <v/>
      </c>
      <c r="AE783" s="13">
        <f t="shared" ca="1" si="268"/>
        <v>1.7076913875508763</v>
      </c>
      <c r="AG783" s="32">
        <f ca="1">IF(ROW(data!B783)&gt;fib+1,MIN(OFFSET(data!B783,0,0,-fib,1)),"")</f>
        <v>9.5399999999999991</v>
      </c>
      <c r="AH783" s="32">
        <f ca="1">IF(ROW(data!B783)&gt;fib+1,MAX(OFFSET(data!B783,0,0,-fib,1)),"")</f>
        <v>12.77</v>
      </c>
      <c r="AI783" s="32">
        <f t="shared" ca="1" si="258"/>
        <v>3.2300000000000004</v>
      </c>
      <c r="AJ783" s="31">
        <f t="shared" ca="1" si="259"/>
        <v>10.30228</v>
      </c>
      <c r="AK783" s="31">
        <f t="shared" ca="1" si="260"/>
        <v>10.773859999999999</v>
      </c>
      <c r="AL783" s="31">
        <f t="shared" ca="1" si="261"/>
        <v>11.154999999999999</v>
      </c>
      <c r="AM783" s="31">
        <f t="shared" ca="1" si="262"/>
        <v>11.53614</v>
      </c>
      <c r="AO783" s="32">
        <f t="shared" ca="1" si="269"/>
        <v>0.46126184275676185</v>
      </c>
      <c r="AP783" s="32">
        <f t="shared" ca="1" si="270"/>
        <v>0</v>
      </c>
      <c r="AQ783" s="32">
        <f t="shared" ca="1" si="271"/>
        <v>0.70769138755087635</v>
      </c>
      <c r="AR783" s="32">
        <f t="shared" ca="1" si="272"/>
        <v>0</v>
      </c>
    </row>
    <row r="784" spans="1:44">
      <c r="A784" s="10">
        <v>38044</v>
      </c>
      <c r="B784" s="11">
        <f ca="1">IF(ROW(data!B784)&gt;singleSMA,AVERAGE(OFFSET(data!B784,0,0,-singleSMA,1)),"")</f>
        <v>10.893300000000005</v>
      </c>
      <c r="C784" s="11" t="str">
        <f ca="1">IF(ROW(data!B782)&gt;singleSMA+2,IF(SIGN(data!B783-indicators!B783)&lt;&gt;SIGN(data!B782-indicators!B782),IF(SIGN(data!B783-indicators!B783)&gt;0,"BUY","SELL"),""),"")</f>
        <v/>
      </c>
      <c r="D784" s="11">
        <f ca="1">IF(ROW(data!B784)&gt;fastSMA,AVERAGE(OFFSET(data!B784,0,0,-fastSMA,1)),"")</f>
        <v>12.183500000000002</v>
      </c>
      <c r="E784" s="11">
        <f ca="1">IF(ROW(data!B784)&gt;slowSMA,AVERAGE(OFFSET(data!B784,0,0,-slowSMA,1)),"")</f>
        <v>10.893300000000005</v>
      </c>
      <c r="F784" s="11" t="str">
        <f ca="1">IF(ROW(data!B784)&gt;MAX(fastSMA,slowSMA)+2,IF(SIGN(D783-E783)&lt;&gt;SIGN(D782-E782),IF(SIGN(D783-E783)&gt;0,"BUY","SELL"),""),"")</f>
        <v/>
      </c>
      <c r="G784" s="11"/>
      <c r="H784" s="11">
        <f>(data!B784/data!B783)-1</f>
        <v>0</v>
      </c>
      <c r="I784" s="11">
        <f t="shared" si="252"/>
        <v>0</v>
      </c>
      <c r="J784" s="11">
        <f t="shared" si="253"/>
        <v>0</v>
      </c>
      <c r="K784" s="11">
        <f ca="1">IF(ROW(data!B784)&gt;rsi+1,100-100/(1+AVERAGE(OFFSET(I784,0,0,-rsi,1))/AVERAGE(OFFSET(J784,0,0,-rsi,1))),"")</f>
        <v>55.387379233147541</v>
      </c>
      <c r="L784" s="11"/>
      <c r="M784" s="11">
        <f t="shared" si="254"/>
        <v>1</v>
      </c>
      <c r="N784" s="11">
        <f t="shared" ca="1" si="255"/>
        <v>1.0241379310344827</v>
      </c>
      <c r="S784" s="13" t="str">
        <f ca="1">pricein</f>
        <v/>
      </c>
      <c r="T784" s="13" t="str">
        <f ca="1">priceout</f>
        <v/>
      </c>
      <c r="U784" s="16" t="str">
        <f t="shared" ca="1" si="256"/>
        <v/>
      </c>
      <c r="V784" s="16" t="str">
        <f t="shared" ca="1" si="263"/>
        <v/>
      </c>
      <c r="W784" s="16" t="str">
        <f t="shared" ca="1" si="264"/>
        <v/>
      </c>
      <c r="X784" s="16">
        <f t="shared" ca="1" si="265"/>
        <v>1.4612618427567619</v>
      </c>
      <c r="Y784" s="16"/>
      <c r="Z784" s="13" t="str">
        <f ca="1">priceincross</f>
        <v/>
      </c>
      <c r="AA784" s="13" t="str">
        <f ca="1">priceoutcross</f>
        <v/>
      </c>
      <c r="AB784" s="13" t="str">
        <f t="shared" ca="1" si="257"/>
        <v/>
      </c>
      <c r="AC784" s="13" t="str">
        <f t="shared" ca="1" si="266"/>
        <v/>
      </c>
      <c r="AD784" s="13" t="str">
        <f t="shared" ca="1" si="267"/>
        <v/>
      </c>
      <c r="AE784" s="13">
        <f t="shared" ca="1" si="268"/>
        <v>1.7076913875508763</v>
      </c>
      <c r="AG784" s="32">
        <f ca="1">IF(ROW(data!B784)&gt;fib+1,MIN(OFFSET(data!B784,0,0,-fib,1)),"")</f>
        <v>9.5399999999999991</v>
      </c>
      <c r="AH784" s="32">
        <f ca="1">IF(ROW(data!B784)&gt;fib+1,MAX(OFFSET(data!B784,0,0,-fib,1)),"")</f>
        <v>12.77</v>
      </c>
      <c r="AI784" s="32">
        <f t="shared" ca="1" si="258"/>
        <v>3.2300000000000004</v>
      </c>
      <c r="AJ784" s="31">
        <f t="shared" ca="1" si="259"/>
        <v>10.30228</v>
      </c>
      <c r="AK784" s="31">
        <f t="shared" ca="1" si="260"/>
        <v>10.773859999999999</v>
      </c>
      <c r="AL784" s="31">
        <f t="shared" ca="1" si="261"/>
        <v>11.154999999999999</v>
      </c>
      <c r="AM784" s="31">
        <f t="shared" ca="1" si="262"/>
        <v>11.53614</v>
      </c>
      <c r="AO784" s="32">
        <f t="shared" ca="1" si="269"/>
        <v>0.46126184275676185</v>
      </c>
      <c r="AP784" s="32">
        <f t="shared" ca="1" si="270"/>
        <v>0</v>
      </c>
      <c r="AQ784" s="32">
        <f t="shared" ca="1" si="271"/>
        <v>0.70769138755087635</v>
      </c>
      <c r="AR784" s="32">
        <f t="shared" ca="1" si="272"/>
        <v>0</v>
      </c>
    </row>
    <row r="785" spans="1:44">
      <c r="A785" s="10">
        <v>38047</v>
      </c>
      <c r="B785" s="11">
        <f ca="1">IF(ROW(data!B785)&gt;singleSMA,AVERAGE(OFFSET(data!B785,0,0,-singleSMA,1)),"")</f>
        <v>10.913300000000007</v>
      </c>
      <c r="C785" s="11" t="str">
        <f ca="1">IF(ROW(data!B783)&gt;singleSMA+2,IF(SIGN(data!B784-indicators!B784)&lt;&gt;SIGN(data!B783-indicators!B783),IF(SIGN(data!B784-indicators!B784)&gt;0,"BUY","SELL"),""),"")</f>
        <v/>
      </c>
      <c r="D785" s="11">
        <f ca="1">IF(ROW(data!B785)&gt;fastSMA,AVERAGE(OFFSET(data!B785,0,0,-fastSMA,1)),"")</f>
        <v>12.182000000000002</v>
      </c>
      <c r="E785" s="11">
        <f ca="1">IF(ROW(data!B785)&gt;slowSMA,AVERAGE(OFFSET(data!B785,0,0,-slowSMA,1)),"")</f>
        <v>10.913300000000007</v>
      </c>
      <c r="F785" s="11" t="str">
        <f ca="1">IF(ROW(data!B785)&gt;MAX(fastSMA,slowSMA)+2,IF(SIGN(D784-E784)&lt;&gt;SIGN(D783-E783),IF(SIGN(D784-E784)&gt;0,"BUY","SELL"),""),"")</f>
        <v/>
      </c>
      <c r="G785" s="11"/>
      <c r="H785" s="11">
        <f>(data!B785/data!B784)-1</f>
        <v>8.4175084175086567E-4</v>
      </c>
      <c r="I785" s="11">
        <f t="shared" si="252"/>
        <v>8.4175084175086567E-4</v>
      </c>
      <c r="J785" s="11">
        <f t="shared" si="253"/>
        <v>0</v>
      </c>
      <c r="K785" s="11">
        <f ca="1">IF(ROW(data!B785)&gt;rsi+1,100-100/(1+AVERAGE(OFFSET(I785,0,0,-rsi,1))/AVERAGE(OFFSET(J785,0,0,-rsi,1))),"")</f>
        <v>49.989894360040338</v>
      </c>
      <c r="L785" s="11"/>
      <c r="M785" s="11">
        <f t="shared" si="254"/>
        <v>1.0008417508417509</v>
      </c>
      <c r="N785" s="11">
        <f t="shared" ca="1" si="255"/>
        <v>0.9974832214765107</v>
      </c>
      <c r="S785" s="13" t="str">
        <f ca="1">pricein</f>
        <v/>
      </c>
      <c r="T785" s="13" t="str">
        <f ca="1">priceout</f>
        <v/>
      </c>
      <c r="U785" s="16" t="str">
        <f t="shared" ca="1" si="256"/>
        <v/>
      </c>
      <c r="V785" s="16" t="str">
        <f t="shared" ca="1" si="263"/>
        <v/>
      </c>
      <c r="W785" s="16" t="str">
        <f t="shared" ca="1" si="264"/>
        <v/>
      </c>
      <c r="X785" s="16">
        <f t="shared" ca="1" si="265"/>
        <v>1.4612618427567619</v>
      </c>
      <c r="Y785" s="16"/>
      <c r="Z785" s="13" t="str">
        <f ca="1">priceincross</f>
        <v/>
      </c>
      <c r="AA785" s="13" t="str">
        <f ca="1">priceoutcross</f>
        <v/>
      </c>
      <c r="AB785" s="13" t="str">
        <f t="shared" ca="1" si="257"/>
        <v/>
      </c>
      <c r="AC785" s="13" t="str">
        <f t="shared" ca="1" si="266"/>
        <v/>
      </c>
      <c r="AD785" s="13" t="str">
        <f t="shared" ca="1" si="267"/>
        <v/>
      </c>
      <c r="AE785" s="13">
        <f t="shared" ca="1" si="268"/>
        <v>1.7076913875508763</v>
      </c>
      <c r="AG785" s="32">
        <f ca="1">IF(ROW(data!B785)&gt;fib+1,MIN(OFFSET(data!B785,0,0,-fib,1)),"")</f>
        <v>9.5399999999999991</v>
      </c>
      <c r="AH785" s="32">
        <f ca="1">IF(ROW(data!B785)&gt;fib+1,MAX(OFFSET(data!B785,0,0,-fib,1)),"")</f>
        <v>12.77</v>
      </c>
      <c r="AI785" s="32">
        <f t="shared" ca="1" si="258"/>
        <v>3.2300000000000004</v>
      </c>
      <c r="AJ785" s="31">
        <f t="shared" ca="1" si="259"/>
        <v>10.30228</v>
      </c>
      <c r="AK785" s="31">
        <f t="shared" ca="1" si="260"/>
        <v>10.773859999999999</v>
      </c>
      <c r="AL785" s="31">
        <f t="shared" ca="1" si="261"/>
        <v>11.154999999999999</v>
      </c>
      <c r="AM785" s="31">
        <f t="shared" ca="1" si="262"/>
        <v>11.53614</v>
      </c>
      <c r="AO785" s="32">
        <f t="shared" ca="1" si="269"/>
        <v>0.46126184275676185</v>
      </c>
      <c r="AP785" s="32">
        <f t="shared" ca="1" si="270"/>
        <v>0</v>
      </c>
      <c r="AQ785" s="32">
        <f t="shared" ca="1" si="271"/>
        <v>0.70769138755087635</v>
      </c>
      <c r="AR785" s="32">
        <f t="shared" ca="1" si="272"/>
        <v>0</v>
      </c>
    </row>
    <row r="786" spans="1:44">
      <c r="A786" s="10">
        <v>38048</v>
      </c>
      <c r="B786" s="11">
        <f ca="1">IF(ROW(data!B786)&gt;singleSMA,AVERAGE(OFFSET(data!B786,0,0,-singleSMA,1)),"")</f>
        <v>10.928700000000006</v>
      </c>
      <c r="C786" s="11" t="str">
        <f ca="1">IF(ROW(data!B784)&gt;singleSMA+2,IF(SIGN(data!B785-indicators!B785)&lt;&gt;SIGN(data!B784-indicators!B784),IF(SIGN(data!B785-indicators!B785)&gt;0,"BUY","SELL"),""),"")</f>
        <v/>
      </c>
      <c r="D786" s="11">
        <f ca="1">IF(ROW(data!B786)&gt;fastSMA,AVERAGE(OFFSET(data!B786,0,0,-fastSMA,1)),"")</f>
        <v>12.174000000000003</v>
      </c>
      <c r="E786" s="11">
        <f ca="1">IF(ROW(data!B786)&gt;slowSMA,AVERAGE(OFFSET(data!B786,0,0,-slowSMA,1)),"")</f>
        <v>10.928700000000006</v>
      </c>
      <c r="F786" s="11" t="str">
        <f ca="1">IF(ROW(data!B786)&gt;MAX(fastSMA,slowSMA)+2,IF(SIGN(D785-E785)&lt;&gt;SIGN(D784-E784),IF(SIGN(D785-E785)&gt;0,"BUY","SELL"),""),"")</f>
        <v/>
      </c>
      <c r="G786" s="11"/>
      <c r="H786" s="11">
        <f>(data!B786/data!B785)-1</f>
        <v>-4.205214465937801E-3</v>
      </c>
      <c r="I786" s="11">
        <f t="shared" si="252"/>
        <v>0</v>
      </c>
      <c r="J786" s="11">
        <f t="shared" si="253"/>
        <v>4.205214465937801E-3</v>
      </c>
      <c r="K786" s="11">
        <f ca="1">IF(ROW(data!B786)&gt;rsi+1,100-100/(1+AVERAGE(OFFSET(I786,0,0,-rsi,1))/AVERAGE(OFFSET(J786,0,0,-rsi,1))),"")</f>
        <v>47.49225149505898</v>
      </c>
      <c r="L786" s="11"/>
      <c r="M786" s="11">
        <f t="shared" si="254"/>
        <v>0.9957947855340622</v>
      </c>
      <c r="N786" s="11">
        <f t="shared" ca="1" si="255"/>
        <v>0.98666666666666702</v>
      </c>
      <c r="S786" s="13" t="str">
        <f ca="1">pricein</f>
        <v/>
      </c>
      <c r="T786" s="13" t="str">
        <f ca="1">priceout</f>
        <v/>
      </c>
      <c r="U786" s="16" t="str">
        <f t="shared" ca="1" si="256"/>
        <v/>
      </c>
      <c r="V786" s="16" t="str">
        <f t="shared" ca="1" si="263"/>
        <v/>
      </c>
      <c r="W786" s="16" t="str">
        <f t="shared" ca="1" si="264"/>
        <v/>
      </c>
      <c r="X786" s="16">
        <f t="shared" ca="1" si="265"/>
        <v>1.4612618427567619</v>
      </c>
      <c r="Y786" s="16"/>
      <c r="Z786" s="13" t="str">
        <f ca="1">priceincross</f>
        <v/>
      </c>
      <c r="AA786" s="13" t="str">
        <f ca="1">priceoutcross</f>
        <v/>
      </c>
      <c r="AB786" s="13" t="str">
        <f t="shared" ca="1" si="257"/>
        <v/>
      </c>
      <c r="AC786" s="13" t="str">
        <f t="shared" ca="1" si="266"/>
        <v/>
      </c>
      <c r="AD786" s="13" t="str">
        <f t="shared" ca="1" si="267"/>
        <v/>
      </c>
      <c r="AE786" s="13">
        <f t="shared" ca="1" si="268"/>
        <v>1.7076913875508763</v>
      </c>
      <c r="AG786" s="32">
        <f ca="1">IF(ROW(data!B786)&gt;fib+1,MIN(OFFSET(data!B786,0,0,-fib,1)),"")</f>
        <v>9.5399999999999991</v>
      </c>
      <c r="AH786" s="32">
        <f ca="1">IF(ROW(data!B786)&gt;fib+1,MAX(OFFSET(data!B786,0,0,-fib,1)),"")</f>
        <v>12.77</v>
      </c>
      <c r="AI786" s="32">
        <f t="shared" ca="1" si="258"/>
        <v>3.2300000000000004</v>
      </c>
      <c r="AJ786" s="31">
        <f t="shared" ca="1" si="259"/>
        <v>10.30228</v>
      </c>
      <c r="AK786" s="31">
        <f t="shared" ca="1" si="260"/>
        <v>10.773859999999999</v>
      </c>
      <c r="AL786" s="31">
        <f t="shared" ca="1" si="261"/>
        <v>11.154999999999999</v>
      </c>
      <c r="AM786" s="31">
        <f t="shared" ca="1" si="262"/>
        <v>11.53614</v>
      </c>
      <c r="AO786" s="32">
        <f t="shared" ca="1" si="269"/>
        <v>0.46126184275676185</v>
      </c>
      <c r="AP786" s="32">
        <f t="shared" ca="1" si="270"/>
        <v>0</v>
      </c>
      <c r="AQ786" s="32">
        <f t="shared" ca="1" si="271"/>
        <v>0.70769138755087635</v>
      </c>
      <c r="AR786" s="32">
        <f t="shared" ca="1" si="272"/>
        <v>0</v>
      </c>
    </row>
    <row r="787" spans="1:44">
      <c r="A787" s="10">
        <v>38049</v>
      </c>
      <c r="B787" s="11">
        <f ca="1">IF(ROW(data!B787)&gt;singleSMA,AVERAGE(OFFSET(data!B787,0,0,-singleSMA,1)),"")</f>
        <v>10.949300000000003</v>
      </c>
      <c r="C787" s="11" t="str">
        <f ca="1">IF(ROW(data!B785)&gt;singleSMA+2,IF(SIGN(data!B786-indicators!B786)&lt;&gt;SIGN(data!B785-indicators!B785),IF(SIGN(data!B786-indicators!B786)&gt;0,"BUY","SELL"),""),"")</f>
        <v/>
      </c>
      <c r="D787" s="11">
        <f ca="1">IF(ROW(data!B787)&gt;fastSMA,AVERAGE(OFFSET(data!B787,0,0,-fastSMA,1)),"")</f>
        <v>12.176500000000003</v>
      </c>
      <c r="E787" s="11">
        <f ca="1">IF(ROW(data!B787)&gt;slowSMA,AVERAGE(OFFSET(data!B787,0,0,-slowSMA,1)),"")</f>
        <v>10.949300000000003</v>
      </c>
      <c r="F787" s="11" t="str">
        <f ca="1">IF(ROW(data!B787)&gt;MAX(fastSMA,slowSMA)+2,IF(SIGN(D786-E786)&lt;&gt;SIGN(D785-E785),IF(SIGN(D786-E786)&gt;0,"BUY","SELL"),""),"")</f>
        <v/>
      </c>
      <c r="G787" s="11"/>
      <c r="H787" s="11">
        <f>(data!B787/data!B786)-1</f>
        <v>2.5337837837837718E-3</v>
      </c>
      <c r="I787" s="11">
        <f t="shared" si="252"/>
        <v>2.5337837837837718E-3</v>
      </c>
      <c r="J787" s="11">
        <f t="shared" si="253"/>
        <v>0</v>
      </c>
      <c r="K787" s="11">
        <f ca="1">IF(ROW(data!B787)&gt;rsi+1,100-100/(1+AVERAGE(OFFSET(I787,0,0,-rsi,1))/AVERAGE(OFFSET(J787,0,0,-rsi,1))),"")</f>
        <v>51.594624352269555</v>
      </c>
      <c r="L787" s="11"/>
      <c r="M787" s="11">
        <f t="shared" si="254"/>
        <v>1.0025337837837838</v>
      </c>
      <c r="N787" s="11">
        <f t="shared" ca="1" si="255"/>
        <v>1.0042301184433169</v>
      </c>
      <c r="S787" s="13" t="str">
        <f ca="1">pricein</f>
        <v/>
      </c>
      <c r="T787" s="13" t="str">
        <f ca="1">priceout</f>
        <v/>
      </c>
      <c r="U787" s="16" t="str">
        <f t="shared" ca="1" si="256"/>
        <v/>
      </c>
      <c r="V787" s="16" t="str">
        <f t="shared" ca="1" si="263"/>
        <v/>
      </c>
      <c r="W787" s="16" t="str">
        <f t="shared" ca="1" si="264"/>
        <v/>
      </c>
      <c r="X787" s="16">
        <f t="shared" ca="1" si="265"/>
        <v>1.4612618427567619</v>
      </c>
      <c r="Y787" s="16"/>
      <c r="Z787" s="13" t="str">
        <f ca="1">priceincross</f>
        <v/>
      </c>
      <c r="AA787" s="13" t="str">
        <f ca="1">priceoutcross</f>
        <v/>
      </c>
      <c r="AB787" s="13" t="str">
        <f t="shared" ca="1" si="257"/>
        <v/>
      </c>
      <c r="AC787" s="13" t="str">
        <f t="shared" ca="1" si="266"/>
        <v/>
      </c>
      <c r="AD787" s="13" t="str">
        <f t="shared" ca="1" si="267"/>
        <v/>
      </c>
      <c r="AE787" s="13">
        <f t="shared" ca="1" si="268"/>
        <v>1.7076913875508763</v>
      </c>
      <c r="AG787" s="32">
        <f ca="1">IF(ROW(data!B787)&gt;fib+1,MIN(OFFSET(data!B787,0,0,-fib,1)),"")</f>
        <v>9.5399999999999991</v>
      </c>
      <c r="AH787" s="32">
        <f ca="1">IF(ROW(data!B787)&gt;fib+1,MAX(OFFSET(data!B787,0,0,-fib,1)),"")</f>
        <v>12.77</v>
      </c>
      <c r="AI787" s="32">
        <f t="shared" ca="1" si="258"/>
        <v>3.2300000000000004</v>
      </c>
      <c r="AJ787" s="31">
        <f t="shared" ca="1" si="259"/>
        <v>10.30228</v>
      </c>
      <c r="AK787" s="31">
        <f t="shared" ca="1" si="260"/>
        <v>10.773859999999999</v>
      </c>
      <c r="AL787" s="31">
        <f t="shared" ca="1" si="261"/>
        <v>11.154999999999999</v>
      </c>
      <c r="AM787" s="31">
        <f t="shared" ca="1" si="262"/>
        <v>11.53614</v>
      </c>
      <c r="AO787" s="32">
        <f t="shared" ca="1" si="269"/>
        <v>0.46126184275676185</v>
      </c>
      <c r="AP787" s="32">
        <f t="shared" ca="1" si="270"/>
        <v>0</v>
      </c>
      <c r="AQ787" s="32">
        <f t="shared" ca="1" si="271"/>
        <v>0.70769138755087635</v>
      </c>
      <c r="AR787" s="32">
        <f t="shared" ca="1" si="272"/>
        <v>0</v>
      </c>
    </row>
    <row r="788" spans="1:44">
      <c r="A788" s="10">
        <v>38050</v>
      </c>
      <c r="B788" s="11">
        <f ca="1">IF(ROW(data!B788)&gt;singleSMA,AVERAGE(OFFSET(data!B788,0,0,-singleSMA,1)),"")</f>
        <v>10.973300000000004</v>
      </c>
      <c r="C788" s="11" t="str">
        <f ca="1">IF(ROW(data!B786)&gt;singleSMA+2,IF(SIGN(data!B787-indicators!B787)&lt;&gt;SIGN(data!B786-indicators!B786),IF(SIGN(data!B787-indicators!B787)&gt;0,"BUY","SELL"),""),"")</f>
        <v/>
      </c>
      <c r="D788" s="11">
        <f ca="1">IF(ROW(data!B788)&gt;fastSMA,AVERAGE(OFFSET(data!B788,0,0,-fastSMA,1)),"")</f>
        <v>12.197999999999999</v>
      </c>
      <c r="E788" s="11">
        <f ca="1">IF(ROW(data!B788)&gt;slowSMA,AVERAGE(OFFSET(data!B788,0,0,-slowSMA,1)),"")</f>
        <v>10.973300000000004</v>
      </c>
      <c r="F788" s="11" t="str">
        <f ca="1">IF(ROW(data!B788)&gt;MAX(fastSMA,slowSMA)+2,IF(SIGN(D787-E787)&lt;&gt;SIGN(D786-E786),IF(SIGN(D787-E787)&gt;0,"BUY","SELL"),""),"")</f>
        <v/>
      </c>
      <c r="G788" s="11"/>
      <c r="H788" s="11">
        <f>(data!B788/data!B787)-1</f>
        <v>2.5273799494524019E-2</v>
      </c>
      <c r="I788" s="11">
        <f t="shared" si="252"/>
        <v>2.5273799494524019E-2</v>
      </c>
      <c r="J788" s="11">
        <f t="shared" si="253"/>
        <v>0</v>
      </c>
      <c r="K788" s="11">
        <f ca="1">IF(ROW(data!B788)&gt;rsi+1,100-100/(1+AVERAGE(OFFSET(I788,0,0,-rsi,1))/AVERAGE(OFFSET(J788,0,0,-rsi,1))),"")</f>
        <v>58.596732770785003</v>
      </c>
      <c r="L788" s="11"/>
      <c r="M788" s="11">
        <f t="shared" si="254"/>
        <v>1.025273799494524</v>
      </c>
      <c r="N788" s="11">
        <f t="shared" ca="1" si="255"/>
        <v>1.0366269165247022</v>
      </c>
      <c r="S788" s="13" t="str">
        <f ca="1">pricein</f>
        <v/>
      </c>
      <c r="T788" s="13" t="str">
        <f ca="1">priceout</f>
        <v/>
      </c>
      <c r="U788" s="16" t="str">
        <f t="shared" ca="1" si="256"/>
        <v/>
      </c>
      <c r="V788" s="16" t="str">
        <f t="shared" ca="1" si="263"/>
        <v/>
      </c>
      <c r="W788" s="16" t="str">
        <f t="shared" ca="1" si="264"/>
        <v/>
      </c>
      <c r="X788" s="16">
        <f t="shared" ca="1" si="265"/>
        <v>1.4612618427567619</v>
      </c>
      <c r="Y788" s="16"/>
      <c r="Z788" s="13" t="str">
        <f ca="1">priceincross</f>
        <v/>
      </c>
      <c r="AA788" s="13" t="str">
        <f ca="1">priceoutcross</f>
        <v/>
      </c>
      <c r="AB788" s="13" t="str">
        <f t="shared" ca="1" si="257"/>
        <v/>
      </c>
      <c r="AC788" s="13" t="str">
        <f t="shared" ca="1" si="266"/>
        <v/>
      </c>
      <c r="AD788" s="13" t="str">
        <f t="shared" ca="1" si="267"/>
        <v/>
      </c>
      <c r="AE788" s="13">
        <f t="shared" ca="1" si="268"/>
        <v>1.7076913875508763</v>
      </c>
      <c r="AG788" s="32">
        <f ca="1">IF(ROW(data!B788)&gt;fib+1,MIN(OFFSET(data!B788,0,0,-fib,1)),"")</f>
        <v>9.5399999999999991</v>
      </c>
      <c r="AH788" s="32">
        <f ca="1">IF(ROW(data!B788)&gt;fib+1,MAX(OFFSET(data!B788,0,0,-fib,1)),"")</f>
        <v>12.77</v>
      </c>
      <c r="AI788" s="32">
        <f t="shared" ca="1" si="258"/>
        <v>3.2300000000000004</v>
      </c>
      <c r="AJ788" s="31">
        <f t="shared" ca="1" si="259"/>
        <v>10.30228</v>
      </c>
      <c r="AK788" s="31">
        <f t="shared" ca="1" si="260"/>
        <v>10.773859999999999</v>
      </c>
      <c r="AL788" s="31">
        <f t="shared" ca="1" si="261"/>
        <v>11.154999999999999</v>
      </c>
      <c r="AM788" s="31">
        <f t="shared" ca="1" si="262"/>
        <v>11.53614</v>
      </c>
      <c r="AO788" s="32">
        <f t="shared" ca="1" si="269"/>
        <v>0.46126184275676185</v>
      </c>
      <c r="AP788" s="32">
        <f t="shared" ca="1" si="270"/>
        <v>0</v>
      </c>
      <c r="AQ788" s="32">
        <f t="shared" ca="1" si="271"/>
        <v>0.70769138755087635</v>
      </c>
      <c r="AR788" s="32">
        <f t="shared" ca="1" si="272"/>
        <v>0</v>
      </c>
    </row>
    <row r="789" spans="1:44">
      <c r="A789" s="10">
        <v>38051</v>
      </c>
      <c r="B789" s="11">
        <f ca="1">IF(ROW(data!B789)&gt;singleSMA,AVERAGE(OFFSET(data!B789,0,0,-singleSMA,1)),"")</f>
        <v>10.997100000000005</v>
      </c>
      <c r="C789" s="11" t="str">
        <f ca="1">IF(ROW(data!B787)&gt;singleSMA+2,IF(SIGN(data!B788-indicators!B788)&lt;&gt;SIGN(data!B787-indicators!B787),IF(SIGN(data!B788-indicators!B788)&gt;0,"BUY","SELL"),""),"")</f>
        <v/>
      </c>
      <c r="D789" s="11">
        <f ca="1">IF(ROW(data!B789)&gt;fastSMA,AVERAGE(OFFSET(data!B789,0,0,-fastSMA,1)),"")</f>
        <v>12.202500000000001</v>
      </c>
      <c r="E789" s="11">
        <f ca="1">IF(ROW(data!B789)&gt;slowSMA,AVERAGE(OFFSET(data!B789,0,0,-slowSMA,1)),"")</f>
        <v>10.997100000000005</v>
      </c>
      <c r="F789" s="11" t="str">
        <f ca="1">IF(ROW(data!B789)&gt;MAX(fastSMA,slowSMA)+2,IF(SIGN(D788-E788)&lt;&gt;SIGN(D787-E787),IF(SIGN(D788-E788)&gt;0,"BUY","SELL"),""),"")</f>
        <v/>
      </c>
      <c r="G789" s="11"/>
      <c r="H789" s="11">
        <f>(data!B789/data!B788)-1</f>
        <v>1.6433853738702098E-3</v>
      </c>
      <c r="I789" s="11">
        <f t="shared" si="252"/>
        <v>1.6433853738702098E-3</v>
      </c>
      <c r="J789" s="11">
        <f t="shared" si="253"/>
        <v>0</v>
      </c>
      <c r="K789" s="11">
        <f ca="1">IF(ROW(data!B789)&gt;rsi+1,100-100/(1+AVERAGE(OFFSET(I789,0,0,-rsi,1))/AVERAGE(OFFSET(J789,0,0,-rsi,1))),"")</f>
        <v>52.452729380502213</v>
      </c>
      <c r="L789" s="11"/>
      <c r="M789" s="11">
        <f t="shared" si="254"/>
        <v>1.0016433853738702</v>
      </c>
      <c r="N789" s="11">
        <f t="shared" ca="1" si="255"/>
        <v>1.0074380165289254</v>
      </c>
      <c r="S789" s="13" t="str">
        <f ca="1">pricein</f>
        <v/>
      </c>
      <c r="T789" s="13" t="str">
        <f ca="1">priceout</f>
        <v/>
      </c>
      <c r="U789" s="16" t="str">
        <f t="shared" ca="1" si="256"/>
        <v/>
      </c>
      <c r="V789" s="16" t="str">
        <f t="shared" ca="1" si="263"/>
        <v/>
      </c>
      <c r="W789" s="16" t="str">
        <f t="shared" ca="1" si="264"/>
        <v/>
      </c>
      <c r="X789" s="16">
        <f t="shared" ca="1" si="265"/>
        <v>1.4612618427567619</v>
      </c>
      <c r="Y789" s="16"/>
      <c r="Z789" s="13" t="str">
        <f ca="1">priceincross</f>
        <v/>
      </c>
      <c r="AA789" s="13" t="str">
        <f ca="1">priceoutcross</f>
        <v/>
      </c>
      <c r="AB789" s="13" t="str">
        <f t="shared" ca="1" si="257"/>
        <v/>
      </c>
      <c r="AC789" s="13" t="str">
        <f t="shared" ca="1" si="266"/>
        <v/>
      </c>
      <c r="AD789" s="13" t="str">
        <f t="shared" ca="1" si="267"/>
        <v/>
      </c>
      <c r="AE789" s="13">
        <f t="shared" ca="1" si="268"/>
        <v>1.7076913875508763</v>
      </c>
      <c r="AG789" s="32">
        <f ca="1">IF(ROW(data!B789)&gt;fib+1,MIN(OFFSET(data!B789,0,0,-fib,1)),"")</f>
        <v>9.5399999999999991</v>
      </c>
      <c r="AH789" s="32">
        <f ca="1">IF(ROW(data!B789)&gt;fib+1,MAX(OFFSET(data!B789,0,0,-fib,1)),"")</f>
        <v>12.77</v>
      </c>
      <c r="AI789" s="32">
        <f t="shared" ca="1" si="258"/>
        <v>3.2300000000000004</v>
      </c>
      <c r="AJ789" s="31">
        <f t="shared" ca="1" si="259"/>
        <v>10.30228</v>
      </c>
      <c r="AK789" s="31">
        <f t="shared" ca="1" si="260"/>
        <v>10.773859999999999</v>
      </c>
      <c r="AL789" s="31">
        <f t="shared" ca="1" si="261"/>
        <v>11.154999999999999</v>
      </c>
      <c r="AM789" s="31">
        <f t="shared" ca="1" si="262"/>
        <v>11.53614</v>
      </c>
      <c r="AO789" s="32">
        <f t="shared" ca="1" si="269"/>
        <v>0.46126184275676185</v>
      </c>
      <c r="AP789" s="32">
        <f t="shared" ca="1" si="270"/>
        <v>0</v>
      </c>
      <c r="AQ789" s="32">
        <f t="shared" ca="1" si="271"/>
        <v>0.70769138755087635</v>
      </c>
      <c r="AR789" s="32">
        <f t="shared" ca="1" si="272"/>
        <v>0</v>
      </c>
    </row>
    <row r="790" spans="1:44">
      <c r="A790" s="10">
        <v>38054</v>
      </c>
      <c r="B790" s="11">
        <f ca="1">IF(ROW(data!B790)&gt;singleSMA,AVERAGE(OFFSET(data!B790,0,0,-singleSMA,1)),"")</f>
        <v>11.025200000000005</v>
      </c>
      <c r="C790" s="11" t="str">
        <f ca="1">IF(ROW(data!B788)&gt;singleSMA+2,IF(SIGN(data!B789-indicators!B789)&lt;&gt;SIGN(data!B788-indicators!B788),IF(SIGN(data!B789-indicators!B789)&gt;0,"BUY","SELL"),""),"")</f>
        <v/>
      </c>
      <c r="D790" s="11">
        <f ca="1">IF(ROW(data!B790)&gt;fastSMA,AVERAGE(OFFSET(data!B790,0,0,-fastSMA,1)),"")</f>
        <v>12.218</v>
      </c>
      <c r="E790" s="11">
        <f ca="1">IF(ROW(data!B790)&gt;slowSMA,AVERAGE(OFFSET(data!B790,0,0,-slowSMA,1)),"")</f>
        <v>11.025200000000005</v>
      </c>
      <c r="F790" s="11" t="str">
        <f ca="1">IF(ROW(data!B790)&gt;MAX(fastSMA,slowSMA)+2,IF(SIGN(D789-E789)&lt;&gt;SIGN(D788-E788),IF(SIGN(D789-E789)&gt;0,"BUY","SELL"),""),"")</f>
        <v/>
      </c>
      <c r="G790" s="11"/>
      <c r="H790" s="11">
        <f>(data!B790/data!B789)-1</f>
        <v>2.7891714520098532E-2</v>
      </c>
      <c r="I790" s="11">
        <f t="shared" si="252"/>
        <v>2.7891714520098532E-2</v>
      </c>
      <c r="J790" s="11">
        <f t="shared" si="253"/>
        <v>0</v>
      </c>
      <c r="K790" s="11">
        <f ca="1">IF(ROW(data!B790)&gt;rsi+1,100-100/(1+AVERAGE(OFFSET(I790,0,0,-rsi,1))/AVERAGE(OFFSET(J790,0,0,-rsi,1))),"")</f>
        <v>56.454911986488462</v>
      </c>
      <c r="L790" s="11"/>
      <c r="M790" s="11">
        <f t="shared" si="254"/>
        <v>1.0278917145200985</v>
      </c>
      <c r="N790" s="11">
        <f t="shared" ca="1" si="255"/>
        <v>1.0253682487725044</v>
      </c>
      <c r="S790" s="13" t="str">
        <f ca="1">pricein</f>
        <v/>
      </c>
      <c r="T790" s="13" t="str">
        <f ca="1">priceout</f>
        <v/>
      </c>
      <c r="U790" s="16" t="str">
        <f t="shared" ca="1" si="256"/>
        <v/>
      </c>
      <c r="V790" s="16" t="str">
        <f t="shared" ca="1" si="263"/>
        <v/>
      </c>
      <c r="W790" s="16" t="str">
        <f t="shared" ca="1" si="264"/>
        <v/>
      </c>
      <c r="X790" s="16">
        <f t="shared" ca="1" si="265"/>
        <v>1.4612618427567619</v>
      </c>
      <c r="Y790" s="16"/>
      <c r="Z790" s="13" t="str">
        <f ca="1">priceincross</f>
        <v/>
      </c>
      <c r="AA790" s="13" t="str">
        <f ca="1">priceoutcross</f>
        <v/>
      </c>
      <c r="AB790" s="13" t="str">
        <f t="shared" ca="1" si="257"/>
        <v/>
      </c>
      <c r="AC790" s="13" t="str">
        <f t="shared" ca="1" si="266"/>
        <v/>
      </c>
      <c r="AD790" s="13" t="str">
        <f t="shared" ca="1" si="267"/>
        <v/>
      </c>
      <c r="AE790" s="13">
        <f t="shared" ca="1" si="268"/>
        <v>1.7076913875508763</v>
      </c>
      <c r="AG790" s="32">
        <f ca="1">IF(ROW(data!B790)&gt;fib+1,MIN(OFFSET(data!B790,0,0,-fib,1)),"")</f>
        <v>9.5399999999999991</v>
      </c>
      <c r="AH790" s="32">
        <f ca="1">IF(ROW(data!B790)&gt;fib+1,MAX(OFFSET(data!B790,0,0,-fib,1)),"")</f>
        <v>12.77</v>
      </c>
      <c r="AI790" s="32">
        <f t="shared" ca="1" si="258"/>
        <v>3.2300000000000004</v>
      </c>
      <c r="AJ790" s="31">
        <f t="shared" ca="1" si="259"/>
        <v>10.30228</v>
      </c>
      <c r="AK790" s="31">
        <f t="shared" ca="1" si="260"/>
        <v>10.773859999999999</v>
      </c>
      <c r="AL790" s="31">
        <f t="shared" ca="1" si="261"/>
        <v>11.154999999999999</v>
      </c>
      <c r="AM790" s="31">
        <f t="shared" ca="1" si="262"/>
        <v>11.53614</v>
      </c>
      <c r="AO790" s="32">
        <f t="shared" ca="1" si="269"/>
        <v>0.46126184275676185</v>
      </c>
      <c r="AP790" s="32">
        <f t="shared" ca="1" si="270"/>
        <v>0</v>
      </c>
      <c r="AQ790" s="32">
        <f t="shared" ca="1" si="271"/>
        <v>0.70769138755087635</v>
      </c>
      <c r="AR790" s="32">
        <f t="shared" ca="1" si="272"/>
        <v>0</v>
      </c>
    </row>
    <row r="791" spans="1:44">
      <c r="A791" s="10">
        <v>38055</v>
      </c>
      <c r="B791" s="11">
        <f ca="1">IF(ROW(data!B791)&gt;singleSMA,AVERAGE(OFFSET(data!B791,0,0,-singleSMA,1)),"")</f>
        <v>11.052700000000002</v>
      </c>
      <c r="C791" s="11" t="str">
        <f ca="1">IF(ROW(data!B789)&gt;singleSMA+2,IF(SIGN(data!B790-indicators!B790)&lt;&gt;SIGN(data!B789-indicators!B789),IF(SIGN(data!B790-indicators!B790)&gt;0,"BUY","SELL"),""),"")</f>
        <v/>
      </c>
      <c r="D791" s="11">
        <f ca="1">IF(ROW(data!B791)&gt;fastSMA,AVERAGE(OFFSET(data!B791,0,0,-fastSMA,1)),"")</f>
        <v>12.23</v>
      </c>
      <c r="E791" s="11">
        <f ca="1">IF(ROW(data!B791)&gt;slowSMA,AVERAGE(OFFSET(data!B791,0,0,-slowSMA,1)),"")</f>
        <v>11.052700000000002</v>
      </c>
      <c r="F791" s="11" t="str">
        <f ca="1">IF(ROW(data!B791)&gt;MAX(fastSMA,slowSMA)+2,IF(SIGN(D790-E790)&lt;&gt;SIGN(D789-E789),IF(SIGN(D790-E790)&gt;0,"BUY","SELL"),""),"")</f>
        <v/>
      </c>
      <c r="G791" s="11"/>
      <c r="H791" s="11">
        <f>(data!B791/data!B790)-1</f>
        <v>-1.2769353551476459E-2</v>
      </c>
      <c r="I791" s="11">
        <f t="shared" si="252"/>
        <v>0</v>
      </c>
      <c r="J791" s="11">
        <f t="shared" si="253"/>
        <v>1.2769353551476459E-2</v>
      </c>
      <c r="K791" s="11">
        <f ca="1">IF(ROW(data!B791)&gt;rsi+1,100-100/(1+AVERAGE(OFFSET(I791,0,0,-rsi,1))/AVERAGE(OFFSET(J791,0,0,-rsi,1))),"")</f>
        <v>55.061399500817956</v>
      </c>
      <c r="L791" s="11"/>
      <c r="M791" s="11">
        <f t="shared" si="254"/>
        <v>0.98723064644852354</v>
      </c>
      <c r="N791" s="11">
        <f t="shared" ca="1" si="255"/>
        <v>1.0197856553998355</v>
      </c>
      <c r="S791" s="13" t="str">
        <f ca="1">pricein</f>
        <v/>
      </c>
      <c r="T791" s="13" t="str">
        <f ca="1">priceout</f>
        <v/>
      </c>
      <c r="U791" s="16" t="str">
        <f t="shared" ca="1" si="256"/>
        <v/>
      </c>
      <c r="V791" s="16" t="str">
        <f t="shared" ca="1" si="263"/>
        <v/>
      </c>
      <c r="W791" s="16" t="str">
        <f t="shared" ca="1" si="264"/>
        <v/>
      </c>
      <c r="X791" s="16">
        <f t="shared" ca="1" si="265"/>
        <v>1.4612618427567619</v>
      </c>
      <c r="Y791" s="16"/>
      <c r="Z791" s="13" t="str">
        <f ca="1">priceincross</f>
        <v/>
      </c>
      <c r="AA791" s="13" t="str">
        <f ca="1">priceoutcross</f>
        <v/>
      </c>
      <c r="AB791" s="13" t="str">
        <f t="shared" ca="1" si="257"/>
        <v/>
      </c>
      <c r="AC791" s="13" t="str">
        <f t="shared" ca="1" si="266"/>
        <v/>
      </c>
      <c r="AD791" s="13" t="str">
        <f t="shared" ca="1" si="267"/>
        <v/>
      </c>
      <c r="AE791" s="13">
        <f t="shared" ca="1" si="268"/>
        <v>1.7076913875508763</v>
      </c>
      <c r="AG791" s="32">
        <f ca="1">IF(ROW(data!B791)&gt;fib+1,MIN(OFFSET(data!B791,0,0,-fib,1)),"")</f>
        <v>9.5399999999999991</v>
      </c>
      <c r="AH791" s="32">
        <f ca="1">IF(ROW(data!B791)&gt;fib+1,MAX(OFFSET(data!B791,0,0,-fib,1)),"")</f>
        <v>12.77</v>
      </c>
      <c r="AI791" s="32">
        <f t="shared" ca="1" si="258"/>
        <v>3.2300000000000004</v>
      </c>
      <c r="AJ791" s="31">
        <f t="shared" ca="1" si="259"/>
        <v>10.30228</v>
      </c>
      <c r="AK791" s="31">
        <f t="shared" ca="1" si="260"/>
        <v>10.773859999999999</v>
      </c>
      <c r="AL791" s="31">
        <f t="shared" ca="1" si="261"/>
        <v>11.154999999999999</v>
      </c>
      <c r="AM791" s="31">
        <f t="shared" ca="1" si="262"/>
        <v>11.53614</v>
      </c>
      <c r="AO791" s="32">
        <f t="shared" ca="1" si="269"/>
        <v>0.46126184275676185</v>
      </c>
      <c r="AP791" s="32">
        <f t="shared" ca="1" si="270"/>
        <v>0</v>
      </c>
      <c r="AQ791" s="32">
        <f t="shared" ca="1" si="271"/>
        <v>0.70769138755087635</v>
      </c>
      <c r="AR791" s="32">
        <f t="shared" ca="1" si="272"/>
        <v>0</v>
      </c>
    </row>
    <row r="792" spans="1:44">
      <c r="A792" s="10">
        <v>38056</v>
      </c>
      <c r="B792" s="11">
        <f ca="1">IF(ROW(data!B792)&gt;singleSMA,AVERAGE(OFFSET(data!B792,0,0,-singleSMA,1)),"")</f>
        <v>11.080700000000002</v>
      </c>
      <c r="C792" s="11" t="str">
        <f ca="1">IF(ROW(data!B790)&gt;singleSMA+2,IF(SIGN(data!B791-indicators!B791)&lt;&gt;SIGN(data!B790-indicators!B790),IF(SIGN(data!B791-indicators!B791)&gt;0,"BUY","SELL"),""),"")</f>
        <v/>
      </c>
      <c r="D792" s="11">
        <f ca="1">IF(ROW(data!B792)&gt;fastSMA,AVERAGE(OFFSET(data!B792,0,0,-fastSMA,1)),"")</f>
        <v>12.239499999999998</v>
      </c>
      <c r="E792" s="11">
        <f ca="1">IF(ROW(data!B792)&gt;slowSMA,AVERAGE(OFFSET(data!B792,0,0,-slowSMA,1)),"")</f>
        <v>11.080700000000002</v>
      </c>
      <c r="F792" s="11" t="str">
        <f ca="1">IF(ROW(data!B792)&gt;MAX(fastSMA,slowSMA)+2,IF(SIGN(D791-E791)&lt;&gt;SIGN(D790-E790),IF(SIGN(D791-E791)&gt;0,"BUY","SELL"),""),"")</f>
        <v/>
      </c>
      <c r="G792" s="11"/>
      <c r="H792" s="11">
        <f>(data!B792/data!B791)-1</f>
        <v>-2.4252223120452276E-3</v>
      </c>
      <c r="I792" s="11">
        <f t="shared" si="252"/>
        <v>0</v>
      </c>
      <c r="J792" s="11">
        <f t="shared" si="253"/>
        <v>2.4252223120452276E-3</v>
      </c>
      <c r="K792" s="11">
        <f ca="1">IF(ROW(data!B792)&gt;rsi+1,100-100/(1+AVERAGE(OFFSET(I792,0,0,-rsi,1))/AVERAGE(OFFSET(J792,0,0,-rsi,1))),"")</f>
        <v>54.116428529968928</v>
      </c>
      <c r="L792" s="11"/>
      <c r="M792" s="11">
        <f t="shared" si="254"/>
        <v>0.99757477768795477</v>
      </c>
      <c r="N792" s="11">
        <f t="shared" ca="1" si="255"/>
        <v>1.0156378600823051</v>
      </c>
      <c r="S792" s="13" t="str">
        <f ca="1">pricein</f>
        <v/>
      </c>
      <c r="T792" s="13" t="str">
        <f ca="1">priceout</f>
        <v/>
      </c>
      <c r="U792" s="16" t="str">
        <f t="shared" ca="1" si="256"/>
        <v/>
      </c>
      <c r="V792" s="16" t="str">
        <f t="shared" ca="1" si="263"/>
        <v/>
      </c>
      <c r="W792" s="16" t="str">
        <f t="shared" ca="1" si="264"/>
        <v/>
      </c>
      <c r="X792" s="16">
        <f t="shared" ca="1" si="265"/>
        <v>1.4612618427567619</v>
      </c>
      <c r="Y792" s="16"/>
      <c r="Z792" s="13" t="str">
        <f ca="1">priceincross</f>
        <v/>
      </c>
      <c r="AA792" s="13" t="str">
        <f ca="1">priceoutcross</f>
        <v/>
      </c>
      <c r="AB792" s="13" t="str">
        <f t="shared" ca="1" si="257"/>
        <v/>
      </c>
      <c r="AC792" s="13" t="str">
        <f t="shared" ca="1" si="266"/>
        <v/>
      </c>
      <c r="AD792" s="13" t="str">
        <f t="shared" ca="1" si="267"/>
        <v/>
      </c>
      <c r="AE792" s="13">
        <f t="shared" ca="1" si="268"/>
        <v>1.7076913875508763</v>
      </c>
      <c r="AG792" s="32">
        <f ca="1">IF(ROW(data!B792)&gt;fib+1,MIN(OFFSET(data!B792,0,0,-fib,1)),"")</f>
        <v>9.58</v>
      </c>
      <c r="AH792" s="32">
        <f ca="1">IF(ROW(data!B792)&gt;fib+1,MAX(OFFSET(data!B792,0,0,-fib,1)),"")</f>
        <v>12.77</v>
      </c>
      <c r="AI792" s="32">
        <f t="shared" ca="1" si="258"/>
        <v>3.1899999999999995</v>
      </c>
      <c r="AJ792" s="31">
        <f t="shared" ca="1" si="259"/>
        <v>10.332839999999999</v>
      </c>
      <c r="AK792" s="31">
        <f t="shared" ca="1" si="260"/>
        <v>10.798579999999999</v>
      </c>
      <c r="AL792" s="31">
        <f t="shared" ca="1" si="261"/>
        <v>11.175000000000001</v>
      </c>
      <c r="AM792" s="31">
        <f t="shared" ca="1" si="262"/>
        <v>11.55142</v>
      </c>
      <c r="AO792" s="32">
        <f t="shared" ca="1" si="269"/>
        <v>0.46126184275676185</v>
      </c>
      <c r="AP792" s="32">
        <f t="shared" ca="1" si="270"/>
        <v>0</v>
      </c>
      <c r="AQ792" s="32">
        <f t="shared" ca="1" si="271"/>
        <v>0.70769138755087635</v>
      </c>
      <c r="AR792" s="32">
        <f t="shared" ca="1" si="272"/>
        <v>0</v>
      </c>
    </row>
    <row r="793" spans="1:44">
      <c r="A793" s="10">
        <v>38057</v>
      </c>
      <c r="B793" s="11">
        <f ca="1">IF(ROW(data!B793)&gt;singleSMA,AVERAGE(OFFSET(data!B793,0,0,-singleSMA,1)),"")</f>
        <v>11.103500000000002</v>
      </c>
      <c r="C793" s="11" t="str">
        <f ca="1">IF(ROW(data!B791)&gt;singleSMA+2,IF(SIGN(data!B792-indicators!B792)&lt;&gt;SIGN(data!B791-indicators!B791),IF(SIGN(data!B792-indicators!B792)&gt;0,"BUY","SELL"),""),"")</f>
        <v/>
      </c>
      <c r="D793" s="11">
        <f ca="1">IF(ROW(data!B793)&gt;fastSMA,AVERAGE(OFFSET(data!B793,0,0,-fastSMA,1)),"")</f>
        <v>12.212499999999999</v>
      </c>
      <c r="E793" s="11">
        <f ca="1">IF(ROW(data!B793)&gt;slowSMA,AVERAGE(OFFSET(data!B793,0,0,-slowSMA,1)),"")</f>
        <v>11.103500000000002</v>
      </c>
      <c r="F793" s="11" t="str">
        <f ca="1">IF(ROW(data!B793)&gt;MAX(fastSMA,slowSMA)+2,IF(SIGN(D792-E792)&lt;&gt;SIGN(D791-E791),IF(SIGN(D792-E792)&gt;0,"BUY","SELL"),""),"")</f>
        <v/>
      </c>
      <c r="G793" s="11"/>
      <c r="H793" s="11">
        <f>(data!B793/data!B792)-1</f>
        <v>-3.5656401944894611E-2</v>
      </c>
      <c r="I793" s="11">
        <f t="shared" si="252"/>
        <v>0</v>
      </c>
      <c r="J793" s="11">
        <f t="shared" si="253"/>
        <v>3.5656401944894611E-2</v>
      </c>
      <c r="K793" s="11">
        <f ca="1">IF(ROW(data!B793)&gt;rsi+1,100-100/(1+AVERAGE(OFFSET(I793,0,0,-rsi,1))/AVERAGE(OFFSET(J793,0,0,-rsi,1))),"")</f>
        <v>41.051089228994769</v>
      </c>
      <c r="L793" s="11"/>
      <c r="M793" s="11">
        <f t="shared" si="254"/>
        <v>0.96434359805510539</v>
      </c>
      <c r="N793" s="11">
        <f t="shared" ca="1" si="255"/>
        <v>0.95659163987138329</v>
      </c>
      <c r="S793" s="13" t="str">
        <f ca="1">pricein</f>
        <v/>
      </c>
      <c r="T793" s="13" t="str">
        <f ca="1">priceout</f>
        <v/>
      </c>
      <c r="U793" s="16" t="str">
        <f t="shared" ca="1" si="256"/>
        <v/>
      </c>
      <c r="V793" s="16" t="str">
        <f t="shared" ca="1" si="263"/>
        <v/>
      </c>
      <c r="W793" s="16" t="str">
        <f t="shared" ca="1" si="264"/>
        <v/>
      </c>
      <c r="X793" s="16">
        <f t="shared" ca="1" si="265"/>
        <v>1.4612618427567619</v>
      </c>
      <c r="Y793" s="16"/>
      <c r="Z793" s="13" t="str">
        <f ca="1">priceincross</f>
        <v/>
      </c>
      <c r="AA793" s="13" t="str">
        <f ca="1">priceoutcross</f>
        <v/>
      </c>
      <c r="AB793" s="13" t="str">
        <f t="shared" ca="1" si="257"/>
        <v/>
      </c>
      <c r="AC793" s="13" t="str">
        <f t="shared" ca="1" si="266"/>
        <v/>
      </c>
      <c r="AD793" s="13" t="str">
        <f t="shared" ca="1" si="267"/>
        <v/>
      </c>
      <c r="AE793" s="13">
        <f t="shared" ca="1" si="268"/>
        <v>1.7076913875508763</v>
      </c>
      <c r="AG793" s="32">
        <f ca="1">IF(ROW(data!B793)&gt;fib+1,MIN(OFFSET(data!B793,0,0,-fib,1)),"")</f>
        <v>9.58</v>
      </c>
      <c r="AH793" s="32">
        <f ca="1">IF(ROW(data!B793)&gt;fib+1,MAX(OFFSET(data!B793,0,0,-fib,1)),"")</f>
        <v>12.77</v>
      </c>
      <c r="AI793" s="32">
        <f t="shared" ca="1" si="258"/>
        <v>3.1899999999999995</v>
      </c>
      <c r="AJ793" s="31">
        <f t="shared" ca="1" si="259"/>
        <v>10.332839999999999</v>
      </c>
      <c r="AK793" s="31">
        <f t="shared" ca="1" si="260"/>
        <v>10.798579999999999</v>
      </c>
      <c r="AL793" s="31">
        <f t="shared" ca="1" si="261"/>
        <v>11.175000000000001</v>
      </c>
      <c r="AM793" s="31">
        <f t="shared" ca="1" si="262"/>
        <v>11.55142</v>
      </c>
      <c r="AO793" s="32">
        <f t="shared" ca="1" si="269"/>
        <v>0.46126184275676185</v>
      </c>
      <c r="AP793" s="32">
        <f t="shared" ca="1" si="270"/>
        <v>0</v>
      </c>
      <c r="AQ793" s="32">
        <f t="shared" ca="1" si="271"/>
        <v>0.70769138755087635</v>
      </c>
      <c r="AR793" s="32">
        <f t="shared" ca="1" si="272"/>
        <v>0</v>
      </c>
    </row>
    <row r="794" spans="1:44">
      <c r="A794" s="10">
        <v>38058</v>
      </c>
      <c r="B794" s="11">
        <f ca="1">IF(ROW(data!B794)&gt;singleSMA,AVERAGE(OFFSET(data!B794,0,0,-singleSMA,1)),"")</f>
        <v>11.125200000000001</v>
      </c>
      <c r="C794" s="11" t="str">
        <f ca="1">IF(ROW(data!B792)&gt;singleSMA+2,IF(SIGN(data!B793-indicators!B793)&lt;&gt;SIGN(data!B792-indicators!B792),IF(SIGN(data!B793-indicators!B793)&gt;0,"BUY","SELL"),""),"")</f>
        <v/>
      </c>
      <c r="D794" s="11">
        <f ca="1">IF(ROW(data!B794)&gt;fastSMA,AVERAGE(OFFSET(data!B794,0,0,-fastSMA,1)),"")</f>
        <v>12.173500000000001</v>
      </c>
      <c r="E794" s="11">
        <f ca="1">IF(ROW(data!B794)&gt;slowSMA,AVERAGE(OFFSET(data!B794,0,0,-slowSMA,1)),"")</f>
        <v>11.125200000000001</v>
      </c>
      <c r="F794" s="11" t="str">
        <f ca="1">IF(ROW(data!B794)&gt;MAX(fastSMA,slowSMA)+2,IF(SIGN(D793-E793)&lt;&gt;SIGN(D792-E792),IF(SIGN(D793-E793)&gt;0,"BUY","SELL"),""),"")</f>
        <v/>
      </c>
      <c r="G794" s="11"/>
      <c r="H794" s="11">
        <f>(data!B794/data!B793)-1</f>
        <v>-5.0420168067227822E-3</v>
      </c>
      <c r="I794" s="11">
        <f t="shared" si="252"/>
        <v>0</v>
      </c>
      <c r="J794" s="11">
        <f t="shared" si="253"/>
        <v>5.0420168067227822E-3</v>
      </c>
      <c r="K794" s="11">
        <f ca="1">IF(ROW(data!B794)&gt;rsi+1,100-100/(1+AVERAGE(OFFSET(I794,0,0,-rsi,1))/AVERAGE(OFFSET(J794,0,0,-rsi,1))),"")</f>
        <v>36.278371500400787</v>
      </c>
      <c r="L794" s="11"/>
      <c r="M794" s="11">
        <f t="shared" si="254"/>
        <v>0.99495798319327722</v>
      </c>
      <c r="N794" s="11">
        <f t="shared" ca="1" si="255"/>
        <v>0.93819334389857423</v>
      </c>
      <c r="S794" s="13" t="str">
        <f ca="1">pricein</f>
        <v/>
      </c>
      <c r="T794" s="13" t="str">
        <f ca="1">priceout</f>
        <v/>
      </c>
      <c r="U794" s="16" t="str">
        <f t="shared" ca="1" si="256"/>
        <v/>
      </c>
      <c r="V794" s="16" t="str">
        <f t="shared" ca="1" si="263"/>
        <v/>
      </c>
      <c r="W794" s="16" t="str">
        <f t="shared" ca="1" si="264"/>
        <v/>
      </c>
      <c r="X794" s="16">
        <f t="shared" ca="1" si="265"/>
        <v>1.4612618427567619</v>
      </c>
      <c r="Y794" s="16"/>
      <c r="Z794" s="13" t="str">
        <f ca="1">priceincross</f>
        <v/>
      </c>
      <c r="AA794" s="13" t="str">
        <f ca="1">priceoutcross</f>
        <v/>
      </c>
      <c r="AB794" s="13" t="str">
        <f t="shared" ca="1" si="257"/>
        <v/>
      </c>
      <c r="AC794" s="13" t="str">
        <f t="shared" ca="1" si="266"/>
        <v/>
      </c>
      <c r="AD794" s="13" t="str">
        <f t="shared" ca="1" si="267"/>
        <v/>
      </c>
      <c r="AE794" s="13">
        <f t="shared" ca="1" si="268"/>
        <v>1.7076913875508763</v>
      </c>
      <c r="AG794" s="32">
        <f ca="1">IF(ROW(data!B794)&gt;fib+1,MIN(OFFSET(data!B794,0,0,-fib,1)),"")</f>
        <v>9.58</v>
      </c>
      <c r="AH794" s="32">
        <f ca="1">IF(ROW(data!B794)&gt;fib+1,MAX(OFFSET(data!B794,0,0,-fib,1)),"")</f>
        <v>12.77</v>
      </c>
      <c r="AI794" s="32">
        <f t="shared" ca="1" si="258"/>
        <v>3.1899999999999995</v>
      </c>
      <c r="AJ794" s="31">
        <f t="shared" ca="1" si="259"/>
        <v>10.332839999999999</v>
      </c>
      <c r="AK794" s="31">
        <f t="shared" ca="1" si="260"/>
        <v>10.798579999999999</v>
      </c>
      <c r="AL794" s="31">
        <f t="shared" ca="1" si="261"/>
        <v>11.175000000000001</v>
      </c>
      <c r="AM794" s="31">
        <f t="shared" ca="1" si="262"/>
        <v>11.55142</v>
      </c>
      <c r="AO794" s="32">
        <f t="shared" ca="1" si="269"/>
        <v>0.46126184275676185</v>
      </c>
      <c r="AP794" s="32">
        <f t="shared" ca="1" si="270"/>
        <v>0</v>
      </c>
      <c r="AQ794" s="32">
        <f t="shared" ca="1" si="271"/>
        <v>0.70769138755087635</v>
      </c>
      <c r="AR794" s="32">
        <f t="shared" ca="1" si="272"/>
        <v>0</v>
      </c>
    </row>
    <row r="795" spans="1:44">
      <c r="A795" s="10">
        <v>38061</v>
      </c>
      <c r="B795" s="11">
        <f ca="1">IF(ROW(data!B795)&gt;singleSMA,AVERAGE(OFFSET(data!B795,0,0,-singleSMA,1)),"")</f>
        <v>11.142200000000003</v>
      </c>
      <c r="C795" s="11" t="str">
        <f ca="1">IF(ROW(data!B793)&gt;singleSMA+2,IF(SIGN(data!B794-indicators!B794)&lt;&gt;SIGN(data!B793-indicators!B793),IF(SIGN(data!B794-indicators!B794)&gt;0,"BUY","SELL"),""),"")</f>
        <v/>
      </c>
      <c r="D795" s="11">
        <f ca="1">IF(ROW(data!B795)&gt;fastSMA,AVERAGE(OFFSET(data!B795,0,0,-fastSMA,1)),"")</f>
        <v>12.121</v>
      </c>
      <c r="E795" s="11">
        <f ca="1">IF(ROW(data!B795)&gt;slowSMA,AVERAGE(OFFSET(data!B795,0,0,-slowSMA,1)),"")</f>
        <v>11.142200000000003</v>
      </c>
      <c r="F795" s="11" t="str">
        <f ca="1">IF(ROW(data!B795)&gt;MAX(fastSMA,slowSMA)+2,IF(SIGN(D794-E794)&lt;&gt;SIGN(D793-E793),IF(SIGN(D794-E794)&gt;0,"BUY","SELL"),""),"")</f>
        <v/>
      </c>
      <c r="G795" s="11"/>
      <c r="H795" s="11">
        <f>(data!B795/data!B794)-1</f>
        <v>-3.8006756756756688E-2</v>
      </c>
      <c r="I795" s="11">
        <f t="shared" si="252"/>
        <v>0</v>
      </c>
      <c r="J795" s="11">
        <f t="shared" si="253"/>
        <v>3.8006756756756688E-2</v>
      </c>
      <c r="K795" s="11">
        <f ca="1">IF(ROW(data!B795)&gt;rsi+1,100-100/(1+AVERAGE(OFFSET(I795,0,0,-rsi,1))/AVERAGE(OFFSET(J795,0,0,-rsi,1))),"")</f>
        <v>32.77434739381313</v>
      </c>
      <c r="L795" s="11"/>
      <c r="M795" s="11">
        <f t="shared" si="254"/>
        <v>0.96199324324324331</v>
      </c>
      <c r="N795" s="11">
        <f t="shared" ca="1" si="255"/>
        <v>0.91559485530546691</v>
      </c>
      <c r="S795" s="13" t="str">
        <f ca="1">pricein</f>
        <v/>
      </c>
      <c r="T795" s="13" t="str">
        <f ca="1">priceout</f>
        <v/>
      </c>
      <c r="U795" s="16" t="str">
        <f t="shared" ca="1" si="256"/>
        <v/>
      </c>
      <c r="V795" s="16" t="str">
        <f t="shared" ca="1" si="263"/>
        <v/>
      </c>
      <c r="W795" s="16" t="str">
        <f t="shared" ca="1" si="264"/>
        <v/>
      </c>
      <c r="X795" s="16">
        <f t="shared" ca="1" si="265"/>
        <v>1.4612618427567619</v>
      </c>
      <c r="Y795" s="16"/>
      <c r="Z795" s="13" t="str">
        <f ca="1">priceincross</f>
        <v/>
      </c>
      <c r="AA795" s="13" t="str">
        <f ca="1">priceoutcross</f>
        <v/>
      </c>
      <c r="AB795" s="13" t="str">
        <f t="shared" ca="1" si="257"/>
        <v/>
      </c>
      <c r="AC795" s="13" t="str">
        <f t="shared" ca="1" si="266"/>
        <v/>
      </c>
      <c r="AD795" s="13" t="str">
        <f t="shared" ca="1" si="267"/>
        <v/>
      </c>
      <c r="AE795" s="13">
        <f t="shared" ca="1" si="268"/>
        <v>1.7076913875508763</v>
      </c>
      <c r="AG795" s="32">
        <f ca="1">IF(ROW(data!B795)&gt;fib+1,MIN(OFFSET(data!B795,0,0,-fib,1)),"")</f>
        <v>9.58</v>
      </c>
      <c r="AH795" s="32">
        <f ca="1">IF(ROW(data!B795)&gt;fib+1,MAX(OFFSET(data!B795,0,0,-fib,1)),"")</f>
        <v>12.77</v>
      </c>
      <c r="AI795" s="32">
        <f t="shared" ca="1" si="258"/>
        <v>3.1899999999999995</v>
      </c>
      <c r="AJ795" s="31">
        <f t="shared" ca="1" si="259"/>
        <v>10.332839999999999</v>
      </c>
      <c r="AK795" s="31">
        <f t="shared" ca="1" si="260"/>
        <v>10.798579999999999</v>
      </c>
      <c r="AL795" s="31">
        <f t="shared" ca="1" si="261"/>
        <v>11.175000000000001</v>
      </c>
      <c r="AM795" s="31">
        <f t="shared" ca="1" si="262"/>
        <v>11.55142</v>
      </c>
      <c r="AO795" s="32">
        <f t="shared" ca="1" si="269"/>
        <v>0.46126184275676185</v>
      </c>
      <c r="AP795" s="32">
        <f t="shared" ca="1" si="270"/>
        <v>0</v>
      </c>
      <c r="AQ795" s="32">
        <f t="shared" ca="1" si="271"/>
        <v>0.70769138755087635</v>
      </c>
      <c r="AR795" s="32">
        <f t="shared" ca="1" si="272"/>
        <v>0</v>
      </c>
    </row>
    <row r="796" spans="1:44">
      <c r="A796" s="10">
        <v>38062</v>
      </c>
      <c r="B796" s="11">
        <f ca="1">IF(ROW(data!B796)&gt;singleSMA,AVERAGE(OFFSET(data!B796,0,0,-singleSMA,1)),"")</f>
        <v>11.158200000000001</v>
      </c>
      <c r="C796" s="11" t="str">
        <f ca="1">IF(ROW(data!B794)&gt;singleSMA+2,IF(SIGN(data!B795-indicators!B795)&lt;&gt;SIGN(data!B794-indicators!B794),IF(SIGN(data!B795-indicators!B795)&gt;0,"BUY","SELL"),""),"")</f>
        <v/>
      </c>
      <c r="D796" s="11">
        <f ca="1">IF(ROW(data!B796)&gt;fastSMA,AVERAGE(OFFSET(data!B796,0,0,-fastSMA,1)),"")</f>
        <v>12.065499999999998</v>
      </c>
      <c r="E796" s="11">
        <f ca="1">IF(ROW(data!B796)&gt;slowSMA,AVERAGE(OFFSET(data!B796,0,0,-slowSMA,1)),"")</f>
        <v>11.158200000000001</v>
      </c>
      <c r="F796" s="11" t="str">
        <f ca="1">IF(ROW(data!B796)&gt;MAX(fastSMA,slowSMA)+2,IF(SIGN(D795-E795)&lt;&gt;SIGN(D794-E794),IF(SIGN(D795-E795)&gt;0,"BUY","SELL"),""),"")</f>
        <v/>
      </c>
      <c r="G796" s="11"/>
      <c r="H796" s="11">
        <f>(data!B796/data!B795)-1</f>
        <v>-5.2677787532924292E-3</v>
      </c>
      <c r="I796" s="11">
        <f t="shared" si="252"/>
        <v>0</v>
      </c>
      <c r="J796" s="11">
        <f t="shared" si="253"/>
        <v>5.2677787532924292E-3</v>
      </c>
      <c r="K796" s="11">
        <f ca="1">IF(ROW(data!B796)&gt;rsi+1,100-100/(1+AVERAGE(OFFSET(I796,0,0,-rsi,1))/AVERAGE(OFFSET(J796,0,0,-rsi,1))),"")</f>
        <v>32.086765090407852</v>
      </c>
      <c r="L796" s="11"/>
      <c r="M796" s="11">
        <f t="shared" si="254"/>
        <v>0.99473222124670757</v>
      </c>
      <c r="N796" s="11">
        <f t="shared" ca="1" si="255"/>
        <v>0.91077170418006492</v>
      </c>
      <c r="S796" s="13" t="str">
        <f ca="1">pricein</f>
        <v/>
      </c>
      <c r="T796" s="13" t="str">
        <f ca="1">priceout</f>
        <v/>
      </c>
      <c r="U796" s="16" t="str">
        <f t="shared" ca="1" si="256"/>
        <v/>
      </c>
      <c r="V796" s="16" t="str">
        <f t="shared" ca="1" si="263"/>
        <v/>
      </c>
      <c r="W796" s="16" t="str">
        <f t="shared" ca="1" si="264"/>
        <v/>
      </c>
      <c r="X796" s="16">
        <f t="shared" ca="1" si="265"/>
        <v>1.4612618427567619</v>
      </c>
      <c r="Y796" s="16"/>
      <c r="Z796" s="13" t="str">
        <f ca="1">priceincross</f>
        <v/>
      </c>
      <c r="AA796" s="13" t="str">
        <f ca="1">priceoutcross</f>
        <v/>
      </c>
      <c r="AB796" s="13" t="str">
        <f t="shared" ca="1" si="257"/>
        <v/>
      </c>
      <c r="AC796" s="13" t="str">
        <f t="shared" ca="1" si="266"/>
        <v/>
      </c>
      <c r="AD796" s="13" t="str">
        <f t="shared" ca="1" si="267"/>
        <v/>
      </c>
      <c r="AE796" s="13">
        <f t="shared" ca="1" si="268"/>
        <v>1.7076913875508763</v>
      </c>
      <c r="AG796" s="32">
        <f ca="1">IF(ROW(data!B796)&gt;fib+1,MIN(OFFSET(data!B796,0,0,-fib,1)),"")</f>
        <v>9.58</v>
      </c>
      <c r="AH796" s="32">
        <f ca="1">IF(ROW(data!B796)&gt;fib+1,MAX(OFFSET(data!B796,0,0,-fib,1)),"")</f>
        <v>12.77</v>
      </c>
      <c r="AI796" s="32">
        <f t="shared" ca="1" si="258"/>
        <v>3.1899999999999995</v>
      </c>
      <c r="AJ796" s="31">
        <f t="shared" ca="1" si="259"/>
        <v>10.332839999999999</v>
      </c>
      <c r="AK796" s="31">
        <f t="shared" ca="1" si="260"/>
        <v>10.798579999999999</v>
      </c>
      <c r="AL796" s="31">
        <f t="shared" ca="1" si="261"/>
        <v>11.175000000000001</v>
      </c>
      <c r="AM796" s="31">
        <f t="shared" ca="1" si="262"/>
        <v>11.55142</v>
      </c>
      <c r="AO796" s="32">
        <f t="shared" ca="1" si="269"/>
        <v>0.46126184275676185</v>
      </c>
      <c r="AP796" s="32">
        <f t="shared" ca="1" si="270"/>
        <v>0</v>
      </c>
      <c r="AQ796" s="32">
        <f t="shared" ca="1" si="271"/>
        <v>0.70769138755087635</v>
      </c>
      <c r="AR796" s="32">
        <f t="shared" ca="1" si="272"/>
        <v>0</v>
      </c>
    </row>
    <row r="797" spans="1:44">
      <c r="A797" s="10">
        <v>38063</v>
      </c>
      <c r="B797" s="11">
        <f ca="1">IF(ROW(data!B797)&gt;singleSMA,AVERAGE(OFFSET(data!B797,0,0,-singleSMA,1)),"")</f>
        <v>11.175500000000001</v>
      </c>
      <c r="C797" s="11" t="str">
        <f ca="1">IF(ROW(data!B795)&gt;singleSMA+2,IF(SIGN(data!B796-indicators!B796)&lt;&gt;SIGN(data!B795-indicators!B795),IF(SIGN(data!B796-indicators!B796)&gt;0,"BUY","SELL"),""),"")</f>
        <v/>
      </c>
      <c r="D797" s="11">
        <f ca="1">IF(ROW(data!B797)&gt;fastSMA,AVERAGE(OFFSET(data!B797,0,0,-fastSMA,1)),"")</f>
        <v>12.020000000000001</v>
      </c>
      <c r="E797" s="11">
        <f ca="1">IF(ROW(data!B797)&gt;slowSMA,AVERAGE(OFFSET(data!B797,0,0,-slowSMA,1)),"")</f>
        <v>11.175500000000001</v>
      </c>
      <c r="F797" s="11" t="str">
        <f ca="1">IF(ROW(data!B797)&gt;MAX(fastSMA,slowSMA)+2,IF(SIGN(D796-E796)&lt;&gt;SIGN(D795-E795),IF(SIGN(D796-E796)&gt;0,"BUY","SELL"),""),"")</f>
        <v/>
      </c>
      <c r="G797" s="11"/>
      <c r="H797" s="11">
        <f>(data!B797/data!B796)-1</f>
        <v>1.6769638128861342E-2</v>
      </c>
      <c r="I797" s="11">
        <f t="shared" si="252"/>
        <v>1.6769638128861342E-2</v>
      </c>
      <c r="J797" s="11">
        <f t="shared" si="253"/>
        <v>0</v>
      </c>
      <c r="K797" s="11">
        <f ca="1">IF(ROW(data!B797)&gt;rsi+1,100-100/(1+AVERAGE(OFFSET(I797,0,0,-rsi,1))/AVERAGE(OFFSET(J797,0,0,-rsi,1))),"")</f>
        <v>36.447856826808341</v>
      </c>
      <c r="L797" s="11"/>
      <c r="M797" s="11">
        <f t="shared" si="254"/>
        <v>1.0167696381288613</v>
      </c>
      <c r="N797" s="11">
        <f t="shared" ca="1" si="255"/>
        <v>0.92679002413515699</v>
      </c>
      <c r="S797" s="13" t="str">
        <f ca="1">pricein</f>
        <v/>
      </c>
      <c r="T797" s="13" t="str">
        <f ca="1">priceout</f>
        <v/>
      </c>
      <c r="U797" s="16" t="str">
        <f t="shared" ca="1" si="256"/>
        <v/>
      </c>
      <c r="V797" s="16" t="str">
        <f t="shared" ca="1" si="263"/>
        <v/>
      </c>
      <c r="W797" s="16" t="str">
        <f t="shared" ca="1" si="264"/>
        <v/>
      </c>
      <c r="X797" s="16">
        <f t="shared" ca="1" si="265"/>
        <v>1.4612618427567619</v>
      </c>
      <c r="Y797" s="16"/>
      <c r="Z797" s="13" t="str">
        <f ca="1">priceincross</f>
        <v/>
      </c>
      <c r="AA797" s="13" t="str">
        <f ca="1">priceoutcross</f>
        <v/>
      </c>
      <c r="AB797" s="13" t="str">
        <f t="shared" ca="1" si="257"/>
        <v/>
      </c>
      <c r="AC797" s="13" t="str">
        <f t="shared" ca="1" si="266"/>
        <v/>
      </c>
      <c r="AD797" s="13" t="str">
        <f t="shared" ca="1" si="267"/>
        <v/>
      </c>
      <c r="AE797" s="13">
        <f t="shared" ca="1" si="268"/>
        <v>1.7076913875508763</v>
      </c>
      <c r="AG797" s="32">
        <f ca="1">IF(ROW(data!B797)&gt;fib+1,MIN(OFFSET(data!B797,0,0,-fib,1)),"")</f>
        <v>9.58</v>
      </c>
      <c r="AH797" s="32">
        <f ca="1">IF(ROW(data!B797)&gt;fib+1,MAX(OFFSET(data!B797,0,0,-fib,1)),"")</f>
        <v>12.77</v>
      </c>
      <c r="AI797" s="32">
        <f t="shared" ca="1" si="258"/>
        <v>3.1899999999999995</v>
      </c>
      <c r="AJ797" s="31">
        <f t="shared" ca="1" si="259"/>
        <v>10.332839999999999</v>
      </c>
      <c r="AK797" s="31">
        <f t="shared" ca="1" si="260"/>
        <v>10.798579999999999</v>
      </c>
      <c r="AL797" s="31">
        <f t="shared" ca="1" si="261"/>
        <v>11.175000000000001</v>
      </c>
      <c r="AM797" s="31">
        <f t="shared" ca="1" si="262"/>
        <v>11.55142</v>
      </c>
      <c r="AO797" s="32">
        <f t="shared" ca="1" si="269"/>
        <v>0.46126184275676185</v>
      </c>
      <c r="AP797" s="32">
        <f t="shared" ca="1" si="270"/>
        <v>0</v>
      </c>
      <c r="AQ797" s="32">
        <f t="shared" ca="1" si="271"/>
        <v>0.70769138755087635</v>
      </c>
      <c r="AR797" s="32">
        <f t="shared" ca="1" si="272"/>
        <v>0</v>
      </c>
    </row>
    <row r="798" spans="1:44">
      <c r="A798" s="10">
        <v>38064</v>
      </c>
      <c r="B798" s="11">
        <f ca="1">IF(ROW(data!B798)&gt;singleSMA,AVERAGE(OFFSET(data!B798,0,0,-singleSMA,1)),"")</f>
        <v>11.195100000000002</v>
      </c>
      <c r="C798" s="11" t="str">
        <f ca="1">IF(ROW(data!B796)&gt;singleSMA+2,IF(SIGN(data!B797-indicators!B797)&lt;&gt;SIGN(data!B796-indicators!B796),IF(SIGN(data!B797-indicators!B797)&gt;0,"BUY","SELL"),""),"")</f>
        <v/>
      </c>
      <c r="D798" s="11">
        <f ca="1">IF(ROW(data!B798)&gt;fastSMA,AVERAGE(OFFSET(data!B798,0,0,-fastSMA,1)),"")</f>
        <v>11.978000000000003</v>
      </c>
      <c r="E798" s="11">
        <f ca="1">IF(ROW(data!B798)&gt;slowSMA,AVERAGE(OFFSET(data!B798,0,0,-slowSMA,1)),"")</f>
        <v>11.195100000000002</v>
      </c>
      <c r="F798" s="11" t="str">
        <f ca="1">IF(ROW(data!B798)&gt;MAX(fastSMA,slowSMA)+2,IF(SIGN(D797-E797)&lt;&gt;SIGN(D796-E796),IF(SIGN(D797-E797)&gt;0,"BUY","SELL"),""),"")</f>
        <v/>
      </c>
      <c r="G798" s="11"/>
      <c r="H798" s="11">
        <f>(data!B798/data!B797)-1</f>
        <v>1.388888888888884E-2</v>
      </c>
      <c r="I798" s="11">
        <f t="shared" si="252"/>
        <v>1.388888888888884E-2</v>
      </c>
      <c r="J798" s="11">
        <f t="shared" si="253"/>
        <v>0</v>
      </c>
      <c r="K798" s="11">
        <f ca="1">IF(ROW(data!B798)&gt;rsi+1,100-100/(1+AVERAGE(OFFSET(I798,0,0,-rsi,1))/AVERAGE(OFFSET(J798,0,0,-rsi,1))),"")</f>
        <v>37.9915299757903</v>
      </c>
      <c r="L798" s="11"/>
      <c r="M798" s="11">
        <f t="shared" si="254"/>
        <v>1.0138888888888888</v>
      </c>
      <c r="N798" s="11">
        <f t="shared" ca="1" si="255"/>
        <v>0.93290734824281141</v>
      </c>
      <c r="S798" s="13" t="str">
        <f ca="1">pricein</f>
        <v/>
      </c>
      <c r="T798" s="13" t="str">
        <f ca="1">priceout</f>
        <v/>
      </c>
      <c r="U798" s="16" t="str">
        <f t="shared" ca="1" si="256"/>
        <v/>
      </c>
      <c r="V798" s="16" t="str">
        <f t="shared" ca="1" si="263"/>
        <v/>
      </c>
      <c r="W798" s="16" t="str">
        <f t="shared" ca="1" si="264"/>
        <v/>
      </c>
      <c r="X798" s="16">
        <f t="shared" ca="1" si="265"/>
        <v>1.4612618427567619</v>
      </c>
      <c r="Y798" s="16"/>
      <c r="Z798" s="13" t="str">
        <f ca="1">priceincross</f>
        <v/>
      </c>
      <c r="AA798" s="13" t="str">
        <f ca="1">priceoutcross</f>
        <v/>
      </c>
      <c r="AB798" s="13" t="str">
        <f t="shared" ca="1" si="257"/>
        <v/>
      </c>
      <c r="AC798" s="13" t="str">
        <f t="shared" ca="1" si="266"/>
        <v/>
      </c>
      <c r="AD798" s="13" t="str">
        <f t="shared" ca="1" si="267"/>
        <v/>
      </c>
      <c r="AE798" s="13">
        <f t="shared" ca="1" si="268"/>
        <v>1.7076913875508763</v>
      </c>
      <c r="AG798" s="32">
        <f ca="1">IF(ROW(data!B798)&gt;fib+1,MIN(OFFSET(data!B798,0,0,-fib,1)),"")</f>
        <v>9.58</v>
      </c>
      <c r="AH798" s="32">
        <f ca="1">IF(ROW(data!B798)&gt;fib+1,MAX(OFFSET(data!B798,0,0,-fib,1)),"")</f>
        <v>12.77</v>
      </c>
      <c r="AI798" s="32">
        <f t="shared" ca="1" si="258"/>
        <v>3.1899999999999995</v>
      </c>
      <c r="AJ798" s="31">
        <f t="shared" ca="1" si="259"/>
        <v>10.332839999999999</v>
      </c>
      <c r="AK798" s="31">
        <f t="shared" ca="1" si="260"/>
        <v>10.798579999999999</v>
      </c>
      <c r="AL798" s="31">
        <f t="shared" ca="1" si="261"/>
        <v>11.175000000000001</v>
      </c>
      <c r="AM798" s="31">
        <f t="shared" ca="1" si="262"/>
        <v>11.55142</v>
      </c>
      <c r="AO798" s="32">
        <f t="shared" ca="1" si="269"/>
        <v>0.46126184275676185</v>
      </c>
      <c r="AP798" s="32">
        <f t="shared" ca="1" si="270"/>
        <v>0</v>
      </c>
      <c r="AQ798" s="32">
        <f t="shared" ca="1" si="271"/>
        <v>0.70769138755087635</v>
      </c>
      <c r="AR798" s="32">
        <f t="shared" ca="1" si="272"/>
        <v>0</v>
      </c>
    </row>
    <row r="799" spans="1:44">
      <c r="A799" s="10">
        <v>38065</v>
      </c>
      <c r="B799" s="11">
        <f ca="1">IF(ROW(data!B799)&gt;singleSMA,AVERAGE(OFFSET(data!B799,0,0,-singleSMA,1)),"")</f>
        <v>11.213700000000001</v>
      </c>
      <c r="C799" s="11" t="str">
        <f ca="1">IF(ROW(data!B797)&gt;singleSMA+2,IF(SIGN(data!B798-indicators!B798)&lt;&gt;SIGN(data!B797-indicators!B797),IF(SIGN(data!B798-indicators!B798)&gt;0,"BUY","SELL"),""),"")</f>
        <v/>
      </c>
      <c r="D799" s="11">
        <f ca="1">IF(ROW(data!B799)&gt;fastSMA,AVERAGE(OFFSET(data!B799,0,0,-fastSMA,1)),"")</f>
        <v>11.931500000000003</v>
      </c>
      <c r="E799" s="11">
        <f ca="1">IF(ROW(data!B799)&gt;slowSMA,AVERAGE(OFFSET(data!B799,0,0,-slowSMA,1)),"")</f>
        <v>11.213700000000001</v>
      </c>
      <c r="F799" s="11" t="str">
        <f ca="1">IF(ROW(data!B799)&gt;MAX(fastSMA,slowSMA)+2,IF(SIGN(D798-E798)&lt;&gt;SIGN(D797-E797),IF(SIGN(D798-E798)&gt;0,"BUY","SELL"),""),"")</f>
        <v/>
      </c>
      <c r="G799" s="11"/>
      <c r="H799" s="11">
        <f>(data!B799/data!B798)-1</f>
        <v>-1.5410958904109595E-2</v>
      </c>
      <c r="I799" s="11">
        <f t="shared" si="252"/>
        <v>0</v>
      </c>
      <c r="J799" s="11">
        <f t="shared" si="253"/>
        <v>1.5410958904109595E-2</v>
      </c>
      <c r="K799" s="11">
        <f ca="1">IF(ROW(data!B799)&gt;rsi+1,100-100/(1+AVERAGE(OFFSET(I799,0,0,-rsi,1))/AVERAGE(OFFSET(J799,0,0,-rsi,1))),"")</f>
        <v>36.883514314584303</v>
      </c>
      <c r="L799" s="11"/>
      <c r="M799" s="11">
        <f t="shared" si="254"/>
        <v>0.9845890410958904</v>
      </c>
      <c r="N799" s="11">
        <f t="shared" ca="1" si="255"/>
        <v>0.92518101367658889</v>
      </c>
      <c r="S799" s="13" t="str">
        <f ca="1">pricein</f>
        <v/>
      </c>
      <c r="T799" s="13" t="str">
        <f ca="1">priceout</f>
        <v/>
      </c>
      <c r="U799" s="16" t="str">
        <f t="shared" ca="1" si="256"/>
        <v/>
      </c>
      <c r="V799" s="16" t="str">
        <f t="shared" ca="1" si="263"/>
        <v/>
      </c>
      <c r="W799" s="16" t="str">
        <f t="shared" ca="1" si="264"/>
        <v/>
      </c>
      <c r="X799" s="16">
        <f t="shared" ca="1" si="265"/>
        <v>1.4612618427567619</v>
      </c>
      <c r="Y799" s="16"/>
      <c r="Z799" s="13" t="str">
        <f ca="1">priceincross</f>
        <v/>
      </c>
      <c r="AA799" s="13" t="str">
        <f ca="1">priceoutcross</f>
        <v/>
      </c>
      <c r="AB799" s="13" t="str">
        <f t="shared" ca="1" si="257"/>
        <v/>
      </c>
      <c r="AC799" s="13" t="str">
        <f t="shared" ca="1" si="266"/>
        <v/>
      </c>
      <c r="AD799" s="13" t="str">
        <f t="shared" ca="1" si="267"/>
        <v/>
      </c>
      <c r="AE799" s="13">
        <f t="shared" ca="1" si="268"/>
        <v>1.7076913875508763</v>
      </c>
      <c r="AG799" s="32">
        <f ca="1">IF(ROW(data!B799)&gt;fib+1,MIN(OFFSET(data!B799,0,0,-fib,1)),"")</f>
        <v>9.58</v>
      </c>
      <c r="AH799" s="32">
        <f ca="1">IF(ROW(data!B799)&gt;fib+1,MAX(OFFSET(data!B799,0,0,-fib,1)),"")</f>
        <v>12.77</v>
      </c>
      <c r="AI799" s="32">
        <f t="shared" ca="1" si="258"/>
        <v>3.1899999999999995</v>
      </c>
      <c r="AJ799" s="31">
        <f t="shared" ca="1" si="259"/>
        <v>10.332839999999999</v>
      </c>
      <c r="AK799" s="31">
        <f t="shared" ca="1" si="260"/>
        <v>10.798579999999999</v>
      </c>
      <c r="AL799" s="31">
        <f t="shared" ca="1" si="261"/>
        <v>11.175000000000001</v>
      </c>
      <c r="AM799" s="31">
        <f t="shared" ca="1" si="262"/>
        <v>11.55142</v>
      </c>
      <c r="AO799" s="32">
        <f t="shared" ca="1" si="269"/>
        <v>0.46126184275676185</v>
      </c>
      <c r="AP799" s="32">
        <f t="shared" ca="1" si="270"/>
        <v>0</v>
      </c>
      <c r="AQ799" s="32">
        <f t="shared" ca="1" si="271"/>
        <v>0.70769138755087635</v>
      </c>
      <c r="AR799" s="32">
        <f t="shared" ca="1" si="272"/>
        <v>0</v>
      </c>
    </row>
    <row r="800" spans="1:44">
      <c r="A800" s="10">
        <v>38068</v>
      </c>
      <c r="B800" s="11">
        <f ca="1">IF(ROW(data!B800)&gt;singleSMA,AVERAGE(OFFSET(data!B800,0,0,-singleSMA,1)),"")</f>
        <v>11.226600000000003</v>
      </c>
      <c r="C800" s="11" t="str">
        <f ca="1">IF(ROW(data!B798)&gt;singleSMA+2,IF(SIGN(data!B799-indicators!B799)&lt;&gt;SIGN(data!B798-indicators!B798),IF(SIGN(data!B799-indicators!B799)&gt;0,"BUY","SELL"),""),"")</f>
        <v/>
      </c>
      <c r="D800" s="11">
        <f ca="1">IF(ROW(data!B800)&gt;fastSMA,AVERAGE(OFFSET(data!B800,0,0,-fastSMA,1)),"")</f>
        <v>11.851500000000001</v>
      </c>
      <c r="E800" s="11">
        <f ca="1">IF(ROW(data!B800)&gt;slowSMA,AVERAGE(OFFSET(data!B800,0,0,-slowSMA,1)),"")</f>
        <v>11.226600000000003</v>
      </c>
      <c r="F800" s="11" t="str">
        <f ca="1">IF(ROW(data!B800)&gt;MAX(fastSMA,slowSMA)+2,IF(SIGN(D799-E799)&lt;&gt;SIGN(D798-E798),IF(SIGN(D799-E799)&gt;0,"BUY","SELL"),""),"")</f>
        <v/>
      </c>
      <c r="G800" s="11"/>
      <c r="H800" s="11">
        <f>(data!B800/data!B799)-1</f>
        <v>-5.4782608695652213E-2</v>
      </c>
      <c r="I800" s="11">
        <f t="shared" si="252"/>
        <v>0</v>
      </c>
      <c r="J800" s="11">
        <f t="shared" si="253"/>
        <v>5.4782608695652213E-2</v>
      </c>
      <c r="K800" s="11">
        <f ca="1">IF(ROW(data!B800)&gt;rsi+1,100-100/(1+AVERAGE(OFFSET(I800,0,0,-rsi,1))/AVERAGE(OFFSET(J800,0,0,-rsi,1))),"")</f>
        <v>30.215702088114696</v>
      </c>
      <c r="L800" s="11"/>
      <c r="M800" s="11">
        <f t="shared" si="254"/>
        <v>0.94521739130434779</v>
      </c>
      <c r="N800" s="11">
        <f t="shared" ca="1" si="255"/>
        <v>0.87169206094627139</v>
      </c>
      <c r="S800" s="13" t="str">
        <f ca="1">pricein</f>
        <v/>
      </c>
      <c r="T800" s="13" t="str">
        <f ca="1">priceout</f>
        <v/>
      </c>
      <c r="U800" s="16" t="str">
        <f t="shared" ca="1" si="256"/>
        <v/>
      </c>
      <c r="V800" s="16" t="str">
        <f t="shared" ca="1" si="263"/>
        <v/>
      </c>
      <c r="W800" s="16" t="str">
        <f t="shared" ca="1" si="264"/>
        <v/>
      </c>
      <c r="X800" s="16">
        <f t="shared" ca="1" si="265"/>
        <v>1.4612618427567619</v>
      </c>
      <c r="Y800" s="16"/>
      <c r="Z800" s="13" t="str">
        <f ca="1">priceincross</f>
        <v/>
      </c>
      <c r="AA800" s="13" t="str">
        <f ca="1">priceoutcross</f>
        <v/>
      </c>
      <c r="AB800" s="13" t="str">
        <f t="shared" ca="1" si="257"/>
        <v/>
      </c>
      <c r="AC800" s="13" t="str">
        <f t="shared" ca="1" si="266"/>
        <v/>
      </c>
      <c r="AD800" s="13" t="str">
        <f t="shared" ca="1" si="267"/>
        <v/>
      </c>
      <c r="AE800" s="13">
        <f t="shared" ca="1" si="268"/>
        <v>1.7076913875508763</v>
      </c>
      <c r="AG800" s="32">
        <f ca="1">IF(ROW(data!B800)&gt;fib+1,MIN(OFFSET(data!B800,0,0,-fib,1)),"")</f>
        <v>9.59</v>
      </c>
      <c r="AH800" s="32">
        <f ca="1">IF(ROW(data!B800)&gt;fib+1,MAX(OFFSET(data!B800,0,0,-fib,1)),"")</f>
        <v>12.77</v>
      </c>
      <c r="AI800" s="32">
        <f t="shared" ca="1" si="258"/>
        <v>3.1799999999999997</v>
      </c>
      <c r="AJ800" s="31">
        <f t="shared" ca="1" si="259"/>
        <v>10.340479999999999</v>
      </c>
      <c r="AK800" s="31">
        <f t="shared" ca="1" si="260"/>
        <v>10.80476</v>
      </c>
      <c r="AL800" s="31">
        <f t="shared" ca="1" si="261"/>
        <v>11.18</v>
      </c>
      <c r="AM800" s="31">
        <f t="shared" ca="1" si="262"/>
        <v>11.55524</v>
      </c>
      <c r="AO800" s="32">
        <f t="shared" ca="1" si="269"/>
        <v>0.46126184275676185</v>
      </c>
      <c r="AP800" s="32">
        <f t="shared" ca="1" si="270"/>
        <v>0</v>
      </c>
      <c r="AQ800" s="32">
        <f t="shared" ca="1" si="271"/>
        <v>0.70769138755087635</v>
      </c>
      <c r="AR800" s="32">
        <f t="shared" ca="1" si="272"/>
        <v>0</v>
      </c>
    </row>
    <row r="801" spans="1:44">
      <c r="A801" s="10">
        <v>38069</v>
      </c>
      <c r="B801" s="11">
        <f ca="1">IF(ROW(data!B801)&gt;singleSMA,AVERAGE(OFFSET(data!B801,0,0,-singleSMA,1)),"")</f>
        <v>11.240400000000001</v>
      </c>
      <c r="C801" s="11" t="str">
        <f ca="1">IF(ROW(data!B799)&gt;singleSMA+2,IF(SIGN(data!B800-indicators!B800)&lt;&gt;SIGN(data!B799-indicators!B799),IF(SIGN(data!B800-indicators!B800)&gt;0,"BUY","SELL"),""),"")</f>
        <v>SELL</v>
      </c>
      <c r="D801" s="11">
        <f ca="1">IF(ROW(data!B801)&gt;fastSMA,AVERAGE(OFFSET(data!B801,0,0,-fastSMA,1)),"")</f>
        <v>11.785000000000004</v>
      </c>
      <c r="E801" s="11">
        <f ca="1">IF(ROW(data!B801)&gt;slowSMA,AVERAGE(OFFSET(data!B801,0,0,-slowSMA,1)),"")</f>
        <v>11.240400000000001</v>
      </c>
      <c r="F801" s="11" t="str">
        <f ca="1">IF(ROW(data!B801)&gt;MAX(fastSMA,slowSMA)+2,IF(SIGN(D800-E800)&lt;&gt;SIGN(D799-E799),IF(SIGN(D800-E800)&gt;0,"BUY","SELL"),""),"")</f>
        <v/>
      </c>
      <c r="G801" s="11"/>
      <c r="H801" s="11">
        <f>(data!B801/data!B800)-1</f>
        <v>9.1996320147196275E-3</v>
      </c>
      <c r="I801" s="11">
        <f t="shared" si="252"/>
        <v>9.1996320147196275E-3</v>
      </c>
      <c r="J801" s="11">
        <f t="shared" si="253"/>
        <v>0</v>
      </c>
      <c r="K801" s="11">
        <f ca="1">IF(ROW(data!B801)&gt;rsi+1,100-100/(1+AVERAGE(OFFSET(I801,0,0,-rsi,1))/AVERAGE(OFFSET(J801,0,0,-rsi,1))),"")</f>
        <v>33.418474610335551</v>
      </c>
      <c r="L801" s="11"/>
      <c r="M801" s="11">
        <f t="shared" si="254"/>
        <v>1.0091996320147196</v>
      </c>
      <c r="N801" s="11">
        <f t="shared" ca="1" si="255"/>
        <v>0.89186991869918719</v>
      </c>
      <c r="S801" s="13" t="str">
        <f ca="1">pricein</f>
        <v/>
      </c>
      <c r="T801" s="13">
        <f ca="1">priceout</f>
        <v>10.97</v>
      </c>
      <c r="U801" s="16" t="str">
        <f t="shared" ca="1" si="256"/>
        <v/>
      </c>
      <c r="V801" s="16" t="str">
        <f t="shared" ca="1" si="263"/>
        <v/>
      </c>
      <c r="W801" s="16" t="str">
        <f t="shared" ca="1" si="264"/>
        <v/>
      </c>
      <c r="X801" s="16">
        <f t="shared" ca="1" si="265"/>
        <v>1.4612618427567619</v>
      </c>
      <c r="Y801" s="16"/>
      <c r="Z801" s="13" t="str">
        <f ca="1">priceincross</f>
        <v/>
      </c>
      <c r="AA801" s="13" t="str">
        <f ca="1">priceoutcross</f>
        <v/>
      </c>
      <c r="AB801" s="13" t="str">
        <f t="shared" ca="1" si="257"/>
        <v/>
      </c>
      <c r="AC801" s="13" t="str">
        <f t="shared" ca="1" si="266"/>
        <v/>
      </c>
      <c r="AD801" s="13" t="str">
        <f t="shared" ca="1" si="267"/>
        <v/>
      </c>
      <c r="AE801" s="13">
        <f t="shared" ca="1" si="268"/>
        <v>1.7076913875508763</v>
      </c>
      <c r="AG801" s="32">
        <f ca="1">IF(ROW(data!B801)&gt;fib+1,MIN(OFFSET(data!B801,0,0,-fib,1)),"")</f>
        <v>9.59</v>
      </c>
      <c r="AH801" s="32">
        <f ca="1">IF(ROW(data!B801)&gt;fib+1,MAX(OFFSET(data!B801,0,0,-fib,1)),"")</f>
        <v>12.77</v>
      </c>
      <c r="AI801" s="32">
        <f t="shared" ca="1" si="258"/>
        <v>3.1799999999999997</v>
      </c>
      <c r="AJ801" s="31">
        <f t="shared" ca="1" si="259"/>
        <v>10.340479999999999</v>
      </c>
      <c r="AK801" s="31">
        <f t="shared" ca="1" si="260"/>
        <v>10.80476</v>
      </c>
      <c r="AL801" s="31">
        <f t="shared" ca="1" si="261"/>
        <v>11.18</v>
      </c>
      <c r="AM801" s="31">
        <f t="shared" ca="1" si="262"/>
        <v>11.55524</v>
      </c>
      <c r="AO801" s="32">
        <f t="shared" ca="1" si="269"/>
        <v>0.46126184275676185</v>
      </c>
      <c r="AP801" s="32">
        <f t="shared" ca="1" si="270"/>
        <v>0</v>
      </c>
      <c r="AQ801" s="32">
        <f t="shared" ca="1" si="271"/>
        <v>0.70769138755087635</v>
      </c>
      <c r="AR801" s="32">
        <f t="shared" ca="1" si="272"/>
        <v>0</v>
      </c>
    </row>
    <row r="802" spans="1:44">
      <c r="A802" s="10">
        <v>38070</v>
      </c>
      <c r="B802" s="11">
        <f ca="1">IF(ROW(data!B802)&gt;singleSMA,AVERAGE(OFFSET(data!B802,0,0,-singleSMA,1)),"")</f>
        <v>11.251600000000003</v>
      </c>
      <c r="C802" s="11" t="str">
        <f ca="1">IF(ROW(data!B800)&gt;singleSMA+2,IF(SIGN(data!B801-indicators!B801)&lt;&gt;SIGN(data!B800-indicators!B800),IF(SIGN(data!B801-indicators!B801)&gt;0,"BUY","SELL"),""),"")</f>
        <v/>
      </c>
      <c r="D802" s="11">
        <f ca="1">IF(ROW(data!B802)&gt;fastSMA,AVERAGE(OFFSET(data!B802,0,0,-fastSMA,1)),"")</f>
        <v>11.733500000000003</v>
      </c>
      <c r="E802" s="11">
        <f ca="1">IF(ROW(data!B802)&gt;slowSMA,AVERAGE(OFFSET(data!B802,0,0,-slowSMA,1)),"")</f>
        <v>11.251600000000003</v>
      </c>
      <c r="F802" s="11" t="str">
        <f ca="1">IF(ROW(data!B802)&gt;MAX(fastSMA,slowSMA)+2,IF(SIGN(D801-E801)&lt;&gt;SIGN(D800-E800),IF(SIGN(D801-E801)&gt;0,"BUY","SELL"),""),"")</f>
        <v/>
      </c>
      <c r="G802" s="11"/>
      <c r="H802" s="11">
        <f>(data!B802/data!B801)-1</f>
        <v>-2.370100273473108E-2</v>
      </c>
      <c r="I802" s="11">
        <f t="shared" si="252"/>
        <v>0</v>
      </c>
      <c r="J802" s="11">
        <f t="shared" si="253"/>
        <v>2.370100273473108E-2</v>
      </c>
      <c r="K802" s="11">
        <f ca="1">IF(ROW(data!B802)&gt;rsi+1,100-100/(1+AVERAGE(OFFSET(I802,0,0,-rsi,1))/AVERAGE(OFFSET(J802,0,0,-rsi,1))),"")</f>
        <v>35.792684209573125</v>
      </c>
      <c r="L802" s="11"/>
      <c r="M802" s="11">
        <f t="shared" si="254"/>
        <v>0.97629899726526892</v>
      </c>
      <c r="N802" s="11">
        <f t="shared" ca="1" si="255"/>
        <v>0.91226575809199328</v>
      </c>
      <c r="S802" s="13" t="str">
        <f ca="1">pricein</f>
        <v/>
      </c>
      <c r="T802" s="13" t="str">
        <f ca="1">priceout</f>
        <v/>
      </c>
      <c r="U802" s="16" t="str">
        <f t="shared" ca="1" si="256"/>
        <v/>
      </c>
      <c r="V802" s="16" t="str">
        <f t="shared" ca="1" si="263"/>
        <v/>
      </c>
      <c r="W802" s="16" t="str">
        <f t="shared" ca="1" si="264"/>
        <v/>
      </c>
      <c r="X802" s="16">
        <f t="shared" ca="1" si="265"/>
        <v>1.4612618427567619</v>
      </c>
      <c r="Y802" s="16"/>
      <c r="Z802" s="13" t="str">
        <f ca="1">priceincross</f>
        <v/>
      </c>
      <c r="AA802" s="13" t="str">
        <f ca="1">priceoutcross</f>
        <v/>
      </c>
      <c r="AB802" s="13" t="str">
        <f t="shared" ca="1" si="257"/>
        <v/>
      </c>
      <c r="AC802" s="13" t="str">
        <f t="shared" ca="1" si="266"/>
        <v/>
      </c>
      <c r="AD802" s="13" t="str">
        <f t="shared" ca="1" si="267"/>
        <v/>
      </c>
      <c r="AE802" s="13">
        <f t="shared" ca="1" si="268"/>
        <v>1.7076913875508763</v>
      </c>
      <c r="AG802" s="32">
        <f ca="1">IF(ROW(data!B802)&gt;fib+1,MIN(OFFSET(data!B802,0,0,-fib,1)),"")</f>
        <v>9.6999999999999993</v>
      </c>
      <c r="AH802" s="32">
        <f ca="1">IF(ROW(data!B802)&gt;fib+1,MAX(OFFSET(data!B802,0,0,-fib,1)),"")</f>
        <v>12.77</v>
      </c>
      <c r="AI802" s="32">
        <f t="shared" ca="1" si="258"/>
        <v>3.0700000000000003</v>
      </c>
      <c r="AJ802" s="31">
        <f t="shared" ca="1" si="259"/>
        <v>10.424519999999999</v>
      </c>
      <c r="AK802" s="31">
        <f t="shared" ca="1" si="260"/>
        <v>10.87274</v>
      </c>
      <c r="AL802" s="31">
        <f t="shared" ca="1" si="261"/>
        <v>11.234999999999999</v>
      </c>
      <c r="AM802" s="31">
        <f t="shared" ca="1" si="262"/>
        <v>11.597259999999999</v>
      </c>
      <c r="AO802" s="32">
        <f t="shared" ca="1" si="269"/>
        <v>0.46126184275676185</v>
      </c>
      <c r="AP802" s="32">
        <f t="shared" ca="1" si="270"/>
        <v>0</v>
      </c>
      <c r="AQ802" s="32">
        <f t="shared" ca="1" si="271"/>
        <v>0.70769138755087635</v>
      </c>
      <c r="AR802" s="32">
        <f t="shared" ca="1" si="272"/>
        <v>0</v>
      </c>
    </row>
    <row r="803" spans="1:44">
      <c r="A803" s="10">
        <v>38072</v>
      </c>
      <c r="B803" s="11">
        <f ca="1">IF(ROW(data!B803)&gt;singleSMA,AVERAGE(OFFSET(data!B803,0,0,-singleSMA,1)),"")</f>
        <v>11.263100000000001</v>
      </c>
      <c r="C803" s="11" t="str">
        <f ca="1">IF(ROW(data!B801)&gt;singleSMA+2,IF(SIGN(data!B802-indicators!B802)&lt;&gt;SIGN(data!B801-indicators!B801),IF(SIGN(data!B802-indicators!B802)&gt;0,"BUY","SELL"),""),"")</f>
        <v/>
      </c>
      <c r="D803" s="11">
        <f ca="1">IF(ROW(data!B803)&gt;fastSMA,AVERAGE(OFFSET(data!B803,0,0,-fastSMA,1)),"")</f>
        <v>11.682000000000004</v>
      </c>
      <c r="E803" s="11">
        <f ca="1">IF(ROW(data!B803)&gt;slowSMA,AVERAGE(OFFSET(data!B803,0,0,-slowSMA,1)),"")</f>
        <v>11.263100000000001</v>
      </c>
      <c r="F803" s="11" t="str">
        <f ca="1">IF(ROW(data!B803)&gt;MAX(fastSMA,slowSMA)+2,IF(SIGN(D802-E802)&lt;&gt;SIGN(D801-E801),IF(SIGN(D802-E802)&gt;0,"BUY","SELL"),""),"")</f>
        <v/>
      </c>
      <c r="G803" s="11"/>
      <c r="H803" s="11">
        <f>(data!B803/data!B802)-1</f>
        <v>1.3071895424836555E-2</v>
      </c>
      <c r="I803" s="11">
        <f t="shared" si="252"/>
        <v>1.3071895424836555E-2</v>
      </c>
      <c r="J803" s="11">
        <f t="shared" si="253"/>
        <v>0</v>
      </c>
      <c r="K803" s="11">
        <f ca="1">IF(ROW(data!B803)&gt;rsi+1,100-100/(1+AVERAGE(OFFSET(I803,0,0,-rsi,1))/AVERAGE(OFFSET(J803,0,0,-rsi,1))),"")</f>
        <v>36.031467242023332</v>
      </c>
      <c r="L803" s="11"/>
      <c r="M803" s="11">
        <f t="shared" si="254"/>
        <v>1.0130718954248366</v>
      </c>
      <c r="N803" s="11">
        <f t="shared" ca="1" si="255"/>
        <v>0.91329966329966372</v>
      </c>
      <c r="S803" s="13" t="str">
        <f ca="1">pricein</f>
        <v/>
      </c>
      <c r="T803" s="13" t="str">
        <f ca="1">priceout</f>
        <v/>
      </c>
      <c r="U803" s="16" t="str">
        <f t="shared" ca="1" si="256"/>
        <v/>
      </c>
      <c r="V803" s="16" t="str">
        <f t="shared" ca="1" si="263"/>
        <v/>
      </c>
      <c r="W803" s="16" t="str">
        <f t="shared" ca="1" si="264"/>
        <v/>
      </c>
      <c r="X803" s="16">
        <f t="shared" ca="1" si="265"/>
        <v>1.4612618427567619</v>
      </c>
      <c r="Y803" s="16"/>
      <c r="Z803" s="13" t="str">
        <f ca="1">priceincross</f>
        <v/>
      </c>
      <c r="AA803" s="13" t="str">
        <f ca="1">priceoutcross</f>
        <v/>
      </c>
      <c r="AB803" s="13" t="str">
        <f t="shared" ca="1" si="257"/>
        <v/>
      </c>
      <c r="AC803" s="13" t="str">
        <f t="shared" ca="1" si="266"/>
        <v/>
      </c>
      <c r="AD803" s="13" t="str">
        <f t="shared" ca="1" si="267"/>
        <v/>
      </c>
      <c r="AE803" s="13">
        <f t="shared" ca="1" si="268"/>
        <v>1.7076913875508763</v>
      </c>
      <c r="AG803" s="32">
        <f ca="1">IF(ROW(data!B803)&gt;fib+1,MIN(OFFSET(data!B803,0,0,-fib,1)),"")</f>
        <v>9.73</v>
      </c>
      <c r="AH803" s="32">
        <f ca="1">IF(ROW(data!B803)&gt;fib+1,MAX(OFFSET(data!B803,0,0,-fib,1)),"")</f>
        <v>12.77</v>
      </c>
      <c r="AI803" s="32">
        <f t="shared" ca="1" si="258"/>
        <v>3.0399999999999991</v>
      </c>
      <c r="AJ803" s="31">
        <f t="shared" ca="1" si="259"/>
        <v>10.44744</v>
      </c>
      <c r="AK803" s="31">
        <f t="shared" ca="1" si="260"/>
        <v>10.89128</v>
      </c>
      <c r="AL803" s="31">
        <f t="shared" ca="1" si="261"/>
        <v>11.25</v>
      </c>
      <c r="AM803" s="31">
        <f t="shared" ca="1" si="262"/>
        <v>11.60872</v>
      </c>
      <c r="AO803" s="32">
        <f t="shared" ca="1" si="269"/>
        <v>0.46126184275676185</v>
      </c>
      <c r="AP803" s="32">
        <f t="shared" ca="1" si="270"/>
        <v>0</v>
      </c>
      <c r="AQ803" s="32">
        <f t="shared" ca="1" si="271"/>
        <v>0.70769138755087635</v>
      </c>
      <c r="AR803" s="32">
        <f t="shared" ca="1" si="272"/>
        <v>0</v>
      </c>
    </row>
    <row r="804" spans="1:44">
      <c r="A804" s="10">
        <v>38075</v>
      </c>
      <c r="B804" s="11">
        <f ca="1">IF(ROW(data!B804)&gt;singleSMA,AVERAGE(OFFSET(data!B804,0,0,-singleSMA,1)),"")</f>
        <v>11.278400000000001</v>
      </c>
      <c r="C804" s="11" t="str">
        <f ca="1">IF(ROW(data!B802)&gt;singleSMA+2,IF(SIGN(data!B803-indicators!B803)&lt;&gt;SIGN(data!B802-indicators!B802),IF(SIGN(data!B803-indicators!B803)&gt;0,"BUY","SELL"),""),"")</f>
        <v/>
      </c>
      <c r="D804" s="11">
        <f ca="1">IF(ROW(data!B804)&gt;fastSMA,AVERAGE(OFFSET(data!B804,0,0,-fastSMA,1)),"")</f>
        <v>11.651000000000002</v>
      </c>
      <c r="E804" s="11">
        <f ca="1">IF(ROW(data!B804)&gt;slowSMA,AVERAGE(OFFSET(data!B804,0,0,-slowSMA,1)),"")</f>
        <v>11.278400000000001</v>
      </c>
      <c r="F804" s="11" t="str">
        <f ca="1">IF(ROW(data!B804)&gt;MAX(fastSMA,slowSMA)+2,IF(SIGN(D803-E803)&lt;&gt;SIGN(D802-E802),IF(SIGN(D803-E803)&gt;0,"BUY","SELL"),""),"")</f>
        <v/>
      </c>
      <c r="G804" s="11"/>
      <c r="H804" s="11">
        <f>(data!B804/data!B803)-1</f>
        <v>3.7788018433179804E-2</v>
      </c>
      <c r="I804" s="11">
        <f t="shared" si="252"/>
        <v>3.7788018433179804E-2</v>
      </c>
      <c r="J804" s="11">
        <f t="shared" si="253"/>
        <v>0</v>
      </c>
      <c r="K804" s="11">
        <f ca="1">IF(ROW(data!B804)&gt;rsi+1,100-100/(1+AVERAGE(OFFSET(I804,0,0,-rsi,1))/AVERAGE(OFFSET(J804,0,0,-rsi,1))),"")</f>
        <v>43.014294578682517</v>
      </c>
      <c r="L804" s="11"/>
      <c r="M804" s="11">
        <f t="shared" si="254"/>
        <v>1.0377880184331798</v>
      </c>
      <c r="N804" s="11">
        <f t="shared" ca="1" si="255"/>
        <v>0.94781144781144833</v>
      </c>
      <c r="S804" s="13" t="str">
        <f ca="1">pricein</f>
        <v/>
      </c>
      <c r="T804" s="13" t="str">
        <f ca="1">priceout</f>
        <v/>
      </c>
      <c r="U804" s="16" t="str">
        <f t="shared" ca="1" si="256"/>
        <v/>
      </c>
      <c r="V804" s="16" t="str">
        <f t="shared" ca="1" si="263"/>
        <v/>
      </c>
      <c r="W804" s="16" t="str">
        <f t="shared" ca="1" si="264"/>
        <v/>
      </c>
      <c r="X804" s="16">
        <f t="shared" ca="1" si="265"/>
        <v>1.4612618427567619</v>
      </c>
      <c r="Y804" s="16"/>
      <c r="Z804" s="13" t="str">
        <f ca="1">priceincross</f>
        <v/>
      </c>
      <c r="AA804" s="13" t="str">
        <f ca="1">priceoutcross</f>
        <v/>
      </c>
      <c r="AB804" s="13" t="str">
        <f t="shared" ca="1" si="257"/>
        <v/>
      </c>
      <c r="AC804" s="13" t="str">
        <f t="shared" ca="1" si="266"/>
        <v/>
      </c>
      <c r="AD804" s="13" t="str">
        <f t="shared" ca="1" si="267"/>
        <v/>
      </c>
      <c r="AE804" s="13">
        <f t="shared" ca="1" si="268"/>
        <v>1.7076913875508763</v>
      </c>
      <c r="AG804" s="32">
        <f ca="1">IF(ROW(data!B804)&gt;fib+1,MIN(OFFSET(data!B804,0,0,-fib,1)),"")</f>
        <v>9.76</v>
      </c>
      <c r="AH804" s="32">
        <f ca="1">IF(ROW(data!B804)&gt;fib+1,MAX(OFFSET(data!B804,0,0,-fib,1)),"")</f>
        <v>12.77</v>
      </c>
      <c r="AI804" s="32">
        <f t="shared" ca="1" si="258"/>
        <v>3.01</v>
      </c>
      <c r="AJ804" s="31">
        <f t="shared" ca="1" si="259"/>
        <v>10.470359999999999</v>
      </c>
      <c r="AK804" s="31">
        <f t="shared" ca="1" si="260"/>
        <v>10.90982</v>
      </c>
      <c r="AL804" s="31">
        <f t="shared" ca="1" si="261"/>
        <v>11.265000000000001</v>
      </c>
      <c r="AM804" s="31">
        <f t="shared" ca="1" si="262"/>
        <v>11.62018</v>
      </c>
      <c r="AO804" s="32">
        <f t="shared" ca="1" si="269"/>
        <v>0.46126184275676185</v>
      </c>
      <c r="AP804" s="32">
        <f t="shared" ca="1" si="270"/>
        <v>0</v>
      </c>
      <c r="AQ804" s="32">
        <f t="shared" ca="1" si="271"/>
        <v>0.70769138755087635</v>
      </c>
      <c r="AR804" s="32">
        <f t="shared" ca="1" si="272"/>
        <v>0</v>
      </c>
    </row>
    <row r="805" spans="1:44">
      <c r="A805" s="10">
        <v>38076</v>
      </c>
      <c r="B805" s="11">
        <f ca="1">IF(ROW(data!B805)&gt;singleSMA,AVERAGE(OFFSET(data!B805,0,0,-singleSMA,1)),"")</f>
        <v>11.291200000000002</v>
      </c>
      <c r="C805" s="11" t="str">
        <f ca="1">IF(ROW(data!B803)&gt;singleSMA+2,IF(SIGN(data!B804-indicators!B804)&lt;&gt;SIGN(data!B803-indicators!B803),IF(SIGN(data!B804-indicators!B804)&gt;0,"BUY","SELL"),""),"")</f>
        <v/>
      </c>
      <c r="D805" s="11">
        <f ca="1">IF(ROW(data!B805)&gt;fastSMA,AVERAGE(OFFSET(data!B805,0,0,-fastSMA,1)),"")</f>
        <v>11.6225</v>
      </c>
      <c r="E805" s="11">
        <f ca="1">IF(ROW(data!B805)&gt;slowSMA,AVERAGE(OFFSET(data!B805,0,0,-slowSMA,1)),"")</f>
        <v>11.291200000000002</v>
      </c>
      <c r="F805" s="11" t="str">
        <f ca="1">IF(ROW(data!B805)&gt;MAX(fastSMA,slowSMA)+2,IF(SIGN(D804-E804)&lt;&gt;SIGN(D803-E803),IF(SIGN(D804-E804)&gt;0,"BUY","SELL"),""),"")</f>
        <v/>
      </c>
      <c r="G805" s="11"/>
      <c r="H805" s="11">
        <f>(data!B805/data!B804)-1</f>
        <v>5.3285968028420339E-3</v>
      </c>
      <c r="I805" s="11">
        <f t="shared" si="252"/>
        <v>5.3285968028420339E-3</v>
      </c>
      <c r="J805" s="11">
        <f t="shared" si="253"/>
        <v>0</v>
      </c>
      <c r="K805" s="11">
        <f ca="1">IF(ROW(data!B805)&gt;rsi+1,100-100/(1+AVERAGE(OFFSET(I805,0,0,-rsi,1))/AVERAGE(OFFSET(J805,0,0,-rsi,1))),"")</f>
        <v>43.743458189972515</v>
      </c>
      <c r="L805" s="11"/>
      <c r="M805" s="11">
        <f t="shared" si="254"/>
        <v>1.005328596802842</v>
      </c>
      <c r="N805" s="11">
        <f t="shared" ca="1" si="255"/>
        <v>0.95206055508830967</v>
      </c>
      <c r="S805" s="13" t="str">
        <f ca="1">pricein</f>
        <v/>
      </c>
      <c r="T805" s="13" t="str">
        <f ca="1">priceout</f>
        <v/>
      </c>
      <c r="U805" s="16" t="str">
        <f t="shared" ca="1" si="256"/>
        <v/>
      </c>
      <c r="V805" s="16" t="str">
        <f t="shared" ca="1" si="263"/>
        <v/>
      </c>
      <c r="W805" s="16" t="str">
        <f t="shared" ca="1" si="264"/>
        <v/>
      </c>
      <c r="X805" s="16">
        <f t="shared" ca="1" si="265"/>
        <v>1.4612618427567619</v>
      </c>
      <c r="Y805" s="16"/>
      <c r="Z805" s="13" t="str">
        <f ca="1">priceincross</f>
        <v/>
      </c>
      <c r="AA805" s="13" t="str">
        <f ca="1">priceoutcross</f>
        <v/>
      </c>
      <c r="AB805" s="13" t="str">
        <f t="shared" ca="1" si="257"/>
        <v/>
      </c>
      <c r="AC805" s="13" t="str">
        <f t="shared" ca="1" si="266"/>
        <v/>
      </c>
      <c r="AD805" s="13" t="str">
        <f t="shared" ca="1" si="267"/>
        <v/>
      </c>
      <c r="AE805" s="13">
        <f t="shared" ca="1" si="268"/>
        <v>1.7076913875508763</v>
      </c>
      <c r="AG805" s="32">
        <f ca="1">IF(ROW(data!B805)&gt;fib+1,MIN(OFFSET(data!B805,0,0,-fib,1)),"")</f>
        <v>9.76</v>
      </c>
      <c r="AH805" s="32">
        <f ca="1">IF(ROW(data!B805)&gt;fib+1,MAX(OFFSET(data!B805,0,0,-fib,1)),"")</f>
        <v>12.77</v>
      </c>
      <c r="AI805" s="32">
        <f t="shared" ca="1" si="258"/>
        <v>3.01</v>
      </c>
      <c r="AJ805" s="31">
        <f t="shared" ca="1" si="259"/>
        <v>10.470359999999999</v>
      </c>
      <c r="AK805" s="31">
        <f t="shared" ca="1" si="260"/>
        <v>10.90982</v>
      </c>
      <c r="AL805" s="31">
        <f t="shared" ca="1" si="261"/>
        <v>11.265000000000001</v>
      </c>
      <c r="AM805" s="31">
        <f t="shared" ca="1" si="262"/>
        <v>11.62018</v>
      </c>
      <c r="AO805" s="32">
        <f t="shared" ca="1" si="269"/>
        <v>0.46126184275676185</v>
      </c>
      <c r="AP805" s="32">
        <f t="shared" ca="1" si="270"/>
        <v>0</v>
      </c>
      <c r="AQ805" s="32">
        <f t="shared" ca="1" si="271"/>
        <v>0.70769138755087635</v>
      </c>
      <c r="AR805" s="32">
        <f t="shared" ca="1" si="272"/>
        <v>0</v>
      </c>
    </row>
    <row r="806" spans="1:44">
      <c r="A806" s="10">
        <v>38077</v>
      </c>
      <c r="B806" s="11">
        <f ca="1">IF(ROW(data!B806)&gt;singleSMA,AVERAGE(OFFSET(data!B806,0,0,-singleSMA,1)),"")</f>
        <v>11.309000000000003</v>
      </c>
      <c r="C806" s="11" t="str">
        <f ca="1">IF(ROW(data!B804)&gt;singleSMA+2,IF(SIGN(data!B805-indicators!B805)&lt;&gt;SIGN(data!B804-indicators!B804),IF(SIGN(data!B805-indicators!B805)&gt;0,"BUY","SELL"),""),"")</f>
        <v>BUY</v>
      </c>
      <c r="D806" s="11">
        <f ca="1">IF(ROW(data!B806)&gt;fastSMA,AVERAGE(OFFSET(data!B806,0,0,-fastSMA,1)),"")</f>
        <v>11.616000000000001</v>
      </c>
      <c r="E806" s="11">
        <f ca="1">IF(ROW(data!B806)&gt;slowSMA,AVERAGE(OFFSET(data!B806,0,0,-slowSMA,1)),"")</f>
        <v>11.309000000000003</v>
      </c>
      <c r="F806" s="11" t="str">
        <f ca="1">IF(ROW(data!B806)&gt;MAX(fastSMA,slowSMA)+2,IF(SIGN(D805-E805)&lt;&gt;SIGN(D804-E804),IF(SIGN(D805-E805)&gt;0,"BUY","SELL"),""),"")</f>
        <v/>
      </c>
      <c r="G806" s="11"/>
      <c r="H806" s="11">
        <f>(data!B806/data!B805)-1</f>
        <v>3.4452296819788009E-2</v>
      </c>
      <c r="I806" s="11">
        <f t="shared" si="252"/>
        <v>3.4452296819788009E-2</v>
      </c>
      <c r="J806" s="11">
        <f t="shared" si="253"/>
        <v>0</v>
      </c>
      <c r="K806" s="11">
        <f ca="1">IF(ROW(data!B806)&gt;rsi+1,100-100/(1+AVERAGE(OFFSET(I806,0,0,-rsi,1))/AVERAGE(OFFSET(J806,0,0,-rsi,1))),"")</f>
        <v>49.314728356927432</v>
      </c>
      <c r="L806" s="11"/>
      <c r="M806" s="11">
        <f t="shared" si="254"/>
        <v>1.034452296819788</v>
      </c>
      <c r="N806" s="11">
        <f t="shared" ca="1" si="255"/>
        <v>0.9890202702702704</v>
      </c>
      <c r="S806" s="13">
        <f ca="1">pricein</f>
        <v>11.71</v>
      </c>
      <c r="T806" s="13" t="str">
        <f ca="1">priceout</f>
        <v/>
      </c>
      <c r="U806" s="16">
        <f t="shared" ca="1" si="256"/>
        <v>12.62</v>
      </c>
      <c r="V806" s="16">
        <f t="shared" ca="1" si="263"/>
        <v>1.0777113578138342</v>
      </c>
      <c r="W806" s="16">
        <f t="shared" ca="1" si="264"/>
        <v>7.7711357813834203E-2</v>
      </c>
      <c r="X806" s="16">
        <f t="shared" ca="1" si="265"/>
        <v>1.5748184846789353</v>
      </c>
      <c r="Y806" s="16"/>
      <c r="Z806" s="13" t="str">
        <f ca="1">priceincross</f>
        <v/>
      </c>
      <c r="AA806" s="13" t="str">
        <f ca="1">priceoutcross</f>
        <v/>
      </c>
      <c r="AB806" s="13" t="str">
        <f t="shared" ca="1" si="257"/>
        <v/>
      </c>
      <c r="AC806" s="13" t="str">
        <f t="shared" ca="1" si="266"/>
        <v/>
      </c>
      <c r="AD806" s="13" t="str">
        <f t="shared" ca="1" si="267"/>
        <v/>
      </c>
      <c r="AE806" s="13">
        <f t="shared" ca="1" si="268"/>
        <v>1.7076913875508763</v>
      </c>
      <c r="AG806" s="32">
        <f ca="1">IF(ROW(data!B806)&gt;fib+1,MIN(OFFSET(data!B806,0,0,-fib,1)),"")</f>
        <v>9.76</v>
      </c>
      <c r="AH806" s="32">
        <f ca="1">IF(ROW(data!B806)&gt;fib+1,MAX(OFFSET(data!B806,0,0,-fib,1)),"")</f>
        <v>12.77</v>
      </c>
      <c r="AI806" s="32">
        <f t="shared" ca="1" si="258"/>
        <v>3.01</v>
      </c>
      <c r="AJ806" s="31">
        <f t="shared" ca="1" si="259"/>
        <v>10.470359999999999</v>
      </c>
      <c r="AK806" s="31">
        <f t="shared" ca="1" si="260"/>
        <v>10.90982</v>
      </c>
      <c r="AL806" s="31">
        <f t="shared" ca="1" si="261"/>
        <v>11.265000000000001</v>
      </c>
      <c r="AM806" s="31">
        <f t="shared" ca="1" si="262"/>
        <v>11.62018</v>
      </c>
      <c r="AO806" s="32">
        <f t="shared" ca="1" si="269"/>
        <v>0.57481848467893526</v>
      </c>
      <c r="AP806" s="32">
        <f t="shared" ca="1" si="270"/>
        <v>0</v>
      </c>
      <c r="AQ806" s="32">
        <f t="shared" ca="1" si="271"/>
        <v>0.70769138755087635</v>
      </c>
      <c r="AR806" s="32">
        <f t="shared" ca="1" si="272"/>
        <v>0</v>
      </c>
    </row>
    <row r="807" spans="1:44">
      <c r="A807" s="10">
        <v>38078</v>
      </c>
      <c r="B807" s="11">
        <f ca="1">IF(ROW(data!B807)&gt;singleSMA,AVERAGE(OFFSET(data!B807,0,0,-singleSMA,1)),"")</f>
        <v>11.3278</v>
      </c>
      <c r="C807" s="11" t="str">
        <f ca="1">IF(ROW(data!B805)&gt;singleSMA+2,IF(SIGN(data!B806-indicators!B806)&lt;&gt;SIGN(data!B805-indicators!B805),IF(SIGN(data!B806-indicators!B806)&gt;0,"BUY","SELL"),""),"")</f>
        <v/>
      </c>
      <c r="D807" s="11">
        <f ca="1">IF(ROW(data!B807)&gt;fastSMA,AVERAGE(OFFSET(data!B807,0,0,-fastSMA,1)),"")</f>
        <v>11.611999999999998</v>
      </c>
      <c r="E807" s="11">
        <f ca="1">IF(ROW(data!B807)&gt;slowSMA,AVERAGE(OFFSET(data!B807,0,0,-slowSMA,1)),"")</f>
        <v>11.3278</v>
      </c>
      <c r="F807" s="11" t="str">
        <f ca="1">IF(ROW(data!B807)&gt;MAX(fastSMA,slowSMA)+2,IF(SIGN(D806-E806)&lt;&gt;SIGN(D805-E805),IF(SIGN(D806-E806)&gt;0,"BUY","SELL"),""),"")</f>
        <v/>
      </c>
      <c r="G807" s="11"/>
      <c r="H807" s="11">
        <f>(data!B807/data!B806)-1</f>
        <v>6.8317677198974636E-3</v>
      </c>
      <c r="I807" s="11">
        <f t="shared" si="252"/>
        <v>6.8317677198974636E-3</v>
      </c>
      <c r="J807" s="11">
        <f t="shared" si="253"/>
        <v>0</v>
      </c>
      <c r="K807" s="11">
        <f ca="1">IF(ROW(data!B807)&gt;rsi+1,100-100/(1+AVERAGE(OFFSET(I807,0,0,-rsi,1))/AVERAGE(OFFSET(J807,0,0,-rsi,1))),"")</f>
        <v>49.880261852873666</v>
      </c>
      <c r="L807" s="11"/>
      <c r="M807" s="11">
        <f t="shared" si="254"/>
        <v>1.0068317677198975</v>
      </c>
      <c r="N807" s="11">
        <f t="shared" ca="1" si="255"/>
        <v>0.99326032013479382</v>
      </c>
      <c r="S807" s="13" t="str">
        <f ca="1">pricein</f>
        <v/>
      </c>
      <c r="T807" s="13" t="str">
        <f ca="1">priceout</f>
        <v/>
      </c>
      <c r="U807" s="16" t="str">
        <f t="shared" ca="1" si="256"/>
        <v/>
      </c>
      <c r="V807" s="16" t="str">
        <f t="shared" ca="1" si="263"/>
        <v/>
      </c>
      <c r="W807" s="16" t="str">
        <f t="shared" ca="1" si="264"/>
        <v/>
      </c>
      <c r="X807" s="16">
        <f t="shared" ca="1" si="265"/>
        <v>1.5748184846789353</v>
      </c>
      <c r="Y807" s="16"/>
      <c r="Z807" s="13" t="str">
        <f ca="1">priceincross</f>
        <v/>
      </c>
      <c r="AA807" s="13" t="str">
        <f ca="1">priceoutcross</f>
        <v/>
      </c>
      <c r="AB807" s="13" t="str">
        <f t="shared" ca="1" si="257"/>
        <v/>
      </c>
      <c r="AC807" s="13" t="str">
        <f t="shared" ca="1" si="266"/>
        <v/>
      </c>
      <c r="AD807" s="13" t="str">
        <f t="shared" ca="1" si="267"/>
        <v/>
      </c>
      <c r="AE807" s="13">
        <f t="shared" ca="1" si="268"/>
        <v>1.7076913875508763</v>
      </c>
      <c r="AG807" s="32">
        <f ca="1">IF(ROW(data!B807)&gt;fib+1,MIN(OFFSET(data!B807,0,0,-fib,1)),"")</f>
        <v>9.76</v>
      </c>
      <c r="AH807" s="32">
        <f ca="1">IF(ROW(data!B807)&gt;fib+1,MAX(OFFSET(data!B807,0,0,-fib,1)),"")</f>
        <v>12.77</v>
      </c>
      <c r="AI807" s="32">
        <f t="shared" ca="1" si="258"/>
        <v>3.01</v>
      </c>
      <c r="AJ807" s="31">
        <f t="shared" ca="1" si="259"/>
        <v>10.470359999999999</v>
      </c>
      <c r="AK807" s="31">
        <f t="shared" ca="1" si="260"/>
        <v>10.90982</v>
      </c>
      <c r="AL807" s="31">
        <f t="shared" ca="1" si="261"/>
        <v>11.265000000000001</v>
      </c>
      <c r="AM807" s="31">
        <f t="shared" ca="1" si="262"/>
        <v>11.62018</v>
      </c>
      <c r="AO807" s="32">
        <f t="shared" ca="1" si="269"/>
        <v>0.57481848467893526</v>
      </c>
      <c r="AP807" s="32">
        <f t="shared" ca="1" si="270"/>
        <v>0</v>
      </c>
      <c r="AQ807" s="32">
        <f t="shared" ca="1" si="271"/>
        <v>0.70769138755087635</v>
      </c>
      <c r="AR807" s="32">
        <f t="shared" ca="1" si="272"/>
        <v>0</v>
      </c>
    </row>
    <row r="808" spans="1:44">
      <c r="A808" s="10">
        <v>38079</v>
      </c>
      <c r="B808" s="11">
        <f ca="1">IF(ROW(data!B808)&gt;singleSMA,AVERAGE(OFFSET(data!B808,0,0,-singleSMA,1)),"")</f>
        <v>11.345499999999999</v>
      </c>
      <c r="C808" s="11" t="str">
        <f ca="1">IF(ROW(data!B806)&gt;singleSMA+2,IF(SIGN(data!B807-indicators!B807)&lt;&gt;SIGN(data!B806-indicators!B806),IF(SIGN(data!B807-indicators!B807)&gt;0,"BUY","SELL"),""),"")</f>
        <v/>
      </c>
      <c r="D808" s="11">
        <f ca="1">IF(ROW(data!B808)&gt;fastSMA,AVERAGE(OFFSET(data!B808,0,0,-fastSMA,1)),"")</f>
        <v>11.591999999999999</v>
      </c>
      <c r="E808" s="11">
        <f ca="1">IF(ROW(data!B808)&gt;slowSMA,AVERAGE(OFFSET(data!B808,0,0,-slowSMA,1)),"")</f>
        <v>11.345499999999999</v>
      </c>
      <c r="F808" s="11" t="str">
        <f ca="1">IF(ROW(data!B808)&gt;MAX(fastSMA,slowSMA)+2,IF(SIGN(D807-E807)&lt;&gt;SIGN(D806-E806),IF(SIGN(D807-E807)&gt;0,"BUY","SELL"),""),"")</f>
        <v/>
      </c>
      <c r="G808" s="11"/>
      <c r="H808" s="11">
        <f>(data!B808/data!B807)-1</f>
        <v>-1.6963528413910245E-3</v>
      </c>
      <c r="I808" s="11">
        <f t="shared" si="252"/>
        <v>0</v>
      </c>
      <c r="J808" s="11">
        <f t="shared" si="253"/>
        <v>1.6963528413910245E-3</v>
      </c>
      <c r="K808" s="11">
        <f ca="1">IF(ROW(data!B808)&gt;rsi+1,100-100/(1+AVERAGE(OFFSET(I808,0,0,-rsi,1))/AVERAGE(OFFSET(J808,0,0,-rsi,1))),"")</f>
        <v>46.143425629336498</v>
      </c>
      <c r="L808" s="11"/>
      <c r="M808" s="11">
        <f t="shared" si="254"/>
        <v>0.99830364715860898</v>
      </c>
      <c r="N808" s="11">
        <f t="shared" ca="1" si="255"/>
        <v>0.96713229252259658</v>
      </c>
      <c r="S808" s="13" t="str">
        <f ca="1">pricein</f>
        <v/>
      </c>
      <c r="T808" s="13" t="str">
        <f ca="1">priceout</f>
        <v/>
      </c>
      <c r="U808" s="16" t="str">
        <f t="shared" ca="1" si="256"/>
        <v/>
      </c>
      <c r="V808" s="16" t="str">
        <f t="shared" ca="1" si="263"/>
        <v/>
      </c>
      <c r="W808" s="16" t="str">
        <f t="shared" ca="1" si="264"/>
        <v/>
      </c>
      <c r="X808" s="16">
        <f t="shared" ca="1" si="265"/>
        <v>1.5748184846789353</v>
      </c>
      <c r="Y808" s="16"/>
      <c r="Z808" s="13" t="str">
        <f ca="1">priceincross</f>
        <v/>
      </c>
      <c r="AA808" s="13" t="str">
        <f ca="1">priceoutcross</f>
        <v/>
      </c>
      <c r="AB808" s="13" t="str">
        <f t="shared" ca="1" si="257"/>
        <v/>
      </c>
      <c r="AC808" s="13" t="str">
        <f t="shared" ca="1" si="266"/>
        <v/>
      </c>
      <c r="AD808" s="13" t="str">
        <f t="shared" ca="1" si="267"/>
        <v/>
      </c>
      <c r="AE808" s="13">
        <f t="shared" ca="1" si="268"/>
        <v>1.7076913875508763</v>
      </c>
      <c r="AG808" s="32">
        <f ca="1">IF(ROW(data!B808)&gt;fib+1,MIN(OFFSET(data!B808,0,0,-fib,1)),"")</f>
        <v>9.76</v>
      </c>
      <c r="AH808" s="32">
        <f ca="1">IF(ROW(data!B808)&gt;fib+1,MAX(OFFSET(data!B808,0,0,-fib,1)),"")</f>
        <v>12.77</v>
      </c>
      <c r="AI808" s="32">
        <f t="shared" ca="1" si="258"/>
        <v>3.01</v>
      </c>
      <c r="AJ808" s="31">
        <f t="shared" ca="1" si="259"/>
        <v>10.470359999999999</v>
      </c>
      <c r="AK808" s="31">
        <f t="shared" ca="1" si="260"/>
        <v>10.90982</v>
      </c>
      <c r="AL808" s="31">
        <f t="shared" ca="1" si="261"/>
        <v>11.265000000000001</v>
      </c>
      <c r="AM808" s="31">
        <f t="shared" ca="1" si="262"/>
        <v>11.62018</v>
      </c>
      <c r="AO808" s="32">
        <f t="shared" ca="1" si="269"/>
        <v>0.57481848467893526</v>
      </c>
      <c r="AP808" s="32">
        <f t="shared" ca="1" si="270"/>
        <v>0</v>
      </c>
      <c r="AQ808" s="32">
        <f t="shared" ca="1" si="271"/>
        <v>0.70769138755087635</v>
      </c>
      <c r="AR808" s="32">
        <f t="shared" ca="1" si="272"/>
        <v>0</v>
      </c>
    </row>
    <row r="809" spans="1:44">
      <c r="A809" s="10">
        <v>38082</v>
      </c>
      <c r="B809" s="11">
        <f ca="1">IF(ROW(data!B809)&gt;singleSMA,AVERAGE(OFFSET(data!B809,0,0,-singleSMA,1)),"")</f>
        <v>11.364299999999998</v>
      </c>
      <c r="C809" s="11" t="str">
        <f ca="1">IF(ROW(data!B807)&gt;singleSMA+2,IF(SIGN(data!B808-indicators!B808)&lt;&gt;SIGN(data!B807-indicators!B807),IF(SIGN(data!B808-indicators!B808)&gt;0,"BUY","SELL"),""),"")</f>
        <v/>
      </c>
      <c r="D809" s="11">
        <f ca="1">IF(ROW(data!B809)&gt;fastSMA,AVERAGE(OFFSET(data!B809,0,0,-fastSMA,1)),"")</f>
        <v>11.5825</v>
      </c>
      <c r="E809" s="11">
        <f ca="1">IF(ROW(data!B809)&gt;slowSMA,AVERAGE(OFFSET(data!B809,0,0,-slowSMA,1)),"")</f>
        <v>11.364299999999998</v>
      </c>
      <c r="F809" s="11" t="str">
        <f ca="1">IF(ROW(data!B809)&gt;MAX(fastSMA,slowSMA)+2,IF(SIGN(D808-E808)&lt;&gt;SIGN(D807-E807),IF(SIGN(D808-E808)&gt;0,"BUY","SELL"),""),"")</f>
        <v/>
      </c>
      <c r="G809" s="11"/>
      <c r="H809" s="11">
        <f>(data!B809/data!B808)-1</f>
        <v>1.954120645709434E-2</v>
      </c>
      <c r="I809" s="11">
        <f t="shared" si="252"/>
        <v>1.954120645709434E-2</v>
      </c>
      <c r="J809" s="11">
        <f t="shared" si="253"/>
        <v>0</v>
      </c>
      <c r="K809" s="11">
        <f ca="1">IF(ROW(data!B809)&gt;rsi+1,100-100/(1+AVERAGE(OFFSET(I809,0,0,-rsi,1))/AVERAGE(OFFSET(J809,0,0,-rsi,1))),"")</f>
        <v>48.68323901734324</v>
      </c>
      <c r="L809" s="11"/>
      <c r="M809" s="11">
        <f t="shared" si="254"/>
        <v>1.0195412064570943</v>
      </c>
      <c r="N809" s="11">
        <f t="shared" ca="1" si="255"/>
        <v>0.98441345365053334</v>
      </c>
      <c r="S809" s="13" t="str">
        <f ca="1">pricein</f>
        <v/>
      </c>
      <c r="T809" s="13" t="str">
        <f ca="1">priceout</f>
        <v/>
      </c>
      <c r="U809" s="16" t="str">
        <f t="shared" ca="1" si="256"/>
        <v/>
      </c>
      <c r="V809" s="16" t="str">
        <f t="shared" ca="1" si="263"/>
        <v/>
      </c>
      <c r="W809" s="16" t="str">
        <f t="shared" ca="1" si="264"/>
        <v/>
      </c>
      <c r="X809" s="16">
        <f t="shared" ca="1" si="265"/>
        <v>1.5748184846789353</v>
      </c>
      <c r="Y809" s="16"/>
      <c r="Z809" s="13" t="str">
        <f ca="1">priceincross</f>
        <v/>
      </c>
      <c r="AA809" s="13" t="str">
        <f ca="1">priceoutcross</f>
        <v/>
      </c>
      <c r="AB809" s="13" t="str">
        <f t="shared" ca="1" si="257"/>
        <v/>
      </c>
      <c r="AC809" s="13" t="str">
        <f t="shared" ca="1" si="266"/>
        <v/>
      </c>
      <c r="AD809" s="13" t="str">
        <f t="shared" ca="1" si="267"/>
        <v/>
      </c>
      <c r="AE809" s="13">
        <f t="shared" ca="1" si="268"/>
        <v>1.7076913875508763</v>
      </c>
      <c r="AG809" s="32">
        <f ca="1">IF(ROW(data!B809)&gt;fib+1,MIN(OFFSET(data!B809,0,0,-fib,1)),"")</f>
        <v>9.76</v>
      </c>
      <c r="AH809" s="32">
        <f ca="1">IF(ROW(data!B809)&gt;fib+1,MAX(OFFSET(data!B809,0,0,-fib,1)),"")</f>
        <v>12.77</v>
      </c>
      <c r="AI809" s="32">
        <f t="shared" ca="1" si="258"/>
        <v>3.01</v>
      </c>
      <c r="AJ809" s="31">
        <f t="shared" ca="1" si="259"/>
        <v>10.470359999999999</v>
      </c>
      <c r="AK809" s="31">
        <f t="shared" ca="1" si="260"/>
        <v>10.90982</v>
      </c>
      <c r="AL809" s="31">
        <f t="shared" ca="1" si="261"/>
        <v>11.265000000000001</v>
      </c>
      <c r="AM809" s="31">
        <f t="shared" ca="1" si="262"/>
        <v>11.62018</v>
      </c>
      <c r="AO809" s="32">
        <f t="shared" ca="1" si="269"/>
        <v>0.57481848467893526</v>
      </c>
      <c r="AP809" s="32">
        <f t="shared" ca="1" si="270"/>
        <v>0</v>
      </c>
      <c r="AQ809" s="32">
        <f t="shared" ca="1" si="271"/>
        <v>0.70769138755087635</v>
      </c>
      <c r="AR809" s="32">
        <f t="shared" ca="1" si="272"/>
        <v>0</v>
      </c>
    </row>
    <row r="810" spans="1:44">
      <c r="A810" s="10">
        <v>38083</v>
      </c>
      <c r="B810" s="11">
        <f ca="1">IF(ROW(data!B810)&gt;singleSMA,AVERAGE(OFFSET(data!B810,0,0,-singleSMA,1)),"")</f>
        <v>11.3828</v>
      </c>
      <c r="C810" s="11" t="str">
        <f ca="1">IF(ROW(data!B808)&gt;singleSMA+2,IF(SIGN(data!B809-indicators!B809)&lt;&gt;SIGN(data!B808-indicators!B808),IF(SIGN(data!B809-indicators!B809)&gt;0,"BUY","SELL"),""),"")</f>
        <v/>
      </c>
      <c r="D810" s="11">
        <f ca="1">IF(ROW(data!B810)&gt;fastSMA,AVERAGE(OFFSET(data!B810,0,0,-fastSMA,1)),"")</f>
        <v>11.558</v>
      </c>
      <c r="E810" s="11">
        <f ca="1">IF(ROW(data!B810)&gt;slowSMA,AVERAGE(OFFSET(data!B810,0,0,-slowSMA,1)),"")</f>
        <v>11.3828</v>
      </c>
      <c r="F810" s="11" t="str">
        <f ca="1">IF(ROW(data!B810)&gt;MAX(fastSMA,slowSMA)+2,IF(SIGN(D809-E809)&lt;&gt;SIGN(D808-E808),IF(SIGN(D809-E809)&gt;0,"BUY","SELL"),""),"")</f>
        <v/>
      </c>
      <c r="G810" s="11"/>
      <c r="H810" s="11">
        <f>(data!B810/data!B809)-1</f>
        <v>3.3333333333331883E-3</v>
      </c>
      <c r="I810" s="11">
        <f t="shared" si="252"/>
        <v>3.3333333333331883E-3</v>
      </c>
      <c r="J810" s="11">
        <f t="shared" si="253"/>
        <v>0</v>
      </c>
      <c r="K810" s="11">
        <f ca="1">IF(ROW(data!B810)&gt;rsi+1,100-100/(1+AVERAGE(OFFSET(I810,0,0,-rsi,1))/AVERAGE(OFFSET(J810,0,0,-rsi,1))),"")</f>
        <v>45.13285772351017</v>
      </c>
      <c r="L810" s="11"/>
      <c r="M810" s="11">
        <f t="shared" si="254"/>
        <v>1.0033333333333332</v>
      </c>
      <c r="N810" s="11">
        <f t="shared" ca="1" si="255"/>
        <v>0.96089385474860367</v>
      </c>
      <c r="S810" s="13" t="str">
        <f ca="1">pricein</f>
        <v/>
      </c>
      <c r="T810" s="13" t="str">
        <f ca="1">priceout</f>
        <v/>
      </c>
      <c r="U810" s="16" t="str">
        <f t="shared" ca="1" si="256"/>
        <v/>
      </c>
      <c r="V810" s="16" t="str">
        <f t="shared" ca="1" si="263"/>
        <v/>
      </c>
      <c r="W810" s="16" t="str">
        <f t="shared" ca="1" si="264"/>
        <v/>
      </c>
      <c r="X810" s="16">
        <f t="shared" ca="1" si="265"/>
        <v>1.5748184846789353</v>
      </c>
      <c r="Y810" s="16"/>
      <c r="Z810" s="13" t="str">
        <f ca="1">priceincross</f>
        <v/>
      </c>
      <c r="AA810" s="13" t="str">
        <f ca="1">priceoutcross</f>
        <v/>
      </c>
      <c r="AB810" s="13" t="str">
        <f t="shared" ca="1" si="257"/>
        <v/>
      </c>
      <c r="AC810" s="13" t="str">
        <f t="shared" ca="1" si="266"/>
        <v/>
      </c>
      <c r="AD810" s="13" t="str">
        <f t="shared" ca="1" si="267"/>
        <v/>
      </c>
      <c r="AE810" s="13">
        <f t="shared" ca="1" si="268"/>
        <v>1.7076913875508763</v>
      </c>
      <c r="AG810" s="32">
        <f ca="1">IF(ROW(data!B810)&gt;fib+1,MIN(OFFSET(data!B810,0,0,-fib,1)),"")</f>
        <v>9.76</v>
      </c>
      <c r="AH810" s="32">
        <f ca="1">IF(ROW(data!B810)&gt;fib+1,MAX(OFFSET(data!B810,0,0,-fib,1)),"")</f>
        <v>12.77</v>
      </c>
      <c r="AI810" s="32">
        <f t="shared" ca="1" si="258"/>
        <v>3.01</v>
      </c>
      <c r="AJ810" s="31">
        <f t="shared" ca="1" si="259"/>
        <v>10.470359999999999</v>
      </c>
      <c r="AK810" s="31">
        <f t="shared" ca="1" si="260"/>
        <v>10.90982</v>
      </c>
      <c r="AL810" s="31">
        <f t="shared" ca="1" si="261"/>
        <v>11.265000000000001</v>
      </c>
      <c r="AM810" s="31">
        <f t="shared" ca="1" si="262"/>
        <v>11.62018</v>
      </c>
      <c r="AO810" s="32">
        <f t="shared" ca="1" si="269"/>
        <v>0.57481848467893526</v>
      </c>
      <c r="AP810" s="32">
        <f t="shared" ca="1" si="270"/>
        <v>0</v>
      </c>
      <c r="AQ810" s="32">
        <f t="shared" ca="1" si="271"/>
        <v>0.70769138755087635</v>
      </c>
      <c r="AR810" s="32">
        <f t="shared" ca="1" si="272"/>
        <v>0</v>
      </c>
    </row>
    <row r="811" spans="1:44">
      <c r="A811" s="10">
        <v>38084</v>
      </c>
      <c r="B811" s="11">
        <f ca="1">IF(ROW(data!B811)&gt;singleSMA,AVERAGE(OFFSET(data!B811,0,0,-singleSMA,1)),"")</f>
        <v>11.4031</v>
      </c>
      <c r="C811" s="11" t="str">
        <f ca="1">IF(ROW(data!B809)&gt;singleSMA+2,IF(SIGN(data!B810-indicators!B810)&lt;&gt;SIGN(data!B809-indicators!B809),IF(SIGN(data!B810-indicators!B810)&gt;0,"BUY","SELL"),""),"")</f>
        <v/>
      </c>
      <c r="D811" s="11">
        <f ca="1">IF(ROW(data!B811)&gt;fastSMA,AVERAGE(OFFSET(data!B811,0,0,-fastSMA,1)),"")</f>
        <v>11.542999999999999</v>
      </c>
      <c r="E811" s="11">
        <f ca="1">IF(ROW(data!B811)&gt;slowSMA,AVERAGE(OFFSET(data!B811,0,0,-slowSMA,1)),"")</f>
        <v>11.4031</v>
      </c>
      <c r="F811" s="11" t="str">
        <f ca="1">IF(ROW(data!B811)&gt;MAX(fastSMA,slowSMA)+2,IF(SIGN(D810-E810)&lt;&gt;SIGN(D809-E809),IF(SIGN(D810-E810)&gt;0,"BUY","SELL"),""),"")</f>
        <v/>
      </c>
      <c r="G811" s="11"/>
      <c r="H811" s="11">
        <f>(data!B811/data!B810)-1</f>
        <v>2.491694352159568E-3</v>
      </c>
      <c r="I811" s="11">
        <f t="shared" si="252"/>
        <v>2.491694352159568E-3</v>
      </c>
      <c r="J811" s="11">
        <f t="shared" si="253"/>
        <v>0</v>
      </c>
      <c r="K811" s="11">
        <f ca="1">IF(ROW(data!B811)&gt;rsi+1,100-100/(1+AVERAGE(OFFSET(I811,0,0,-rsi,1))/AVERAGE(OFFSET(J811,0,0,-rsi,1))),"")</f>
        <v>47.201492436446898</v>
      </c>
      <c r="L811" s="11"/>
      <c r="M811" s="11">
        <f t="shared" si="254"/>
        <v>1.0024916943521596</v>
      </c>
      <c r="N811" s="11">
        <f t="shared" ca="1" si="255"/>
        <v>0.97574777687954739</v>
      </c>
      <c r="S811" s="13" t="str">
        <f ca="1">pricein</f>
        <v/>
      </c>
      <c r="T811" s="13" t="str">
        <f ca="1">priceout</f>
        <v/>
      </c>
      <c r="U811" s="16" t="str">
        <f t="shared" ca="1" si="256"/>
        <v/>
      </c>
      <c r="V811" s="16" t="str">
        <f t="shared" ca="1" si="263"/>
        <v/>
      </c>
      <c r="W811" s="16" t="str">
        <f t="shared" ca="1" si="264"/>
        <v/>
      </c>
      <c r="X811" s="16">
        <f t="shared" ca="1" si="265"/>
        <v>1.5748184846789353</v>
      </c>
      <c r="Y811" s="16"/>
      <c r="Z811" s="13" t="str">
        <f ca="1">priceincross</f>
        <v/>
      </c>
      <c r="AA811" s="13" t="str">
        <f ca="1">priceoutcross</f>
        <v/>
      </c>
      <c r="AB811" s="13" t="str">
        <f t="shared" ca="1" si="257"/>
        <v/>
      </c>
      <c r="AC811" s="13" t="str">
        <f t="shared" ca="1" si="266"/>
        <v/>
      </c>
      <c r="AD811" s="13" t="str">
        <f t="shared" ca="1" si="267"/>
        <v/>
      </c>
      <c r="AE811" s="13">
        <f t="shared" ca="1" si="268"/>
        <v>1.7076913875508763</v>
      </c>
      <c r="AG811" s="32">
        <f ca="1">IF(ROW(data!B811)&gt;fib+1,MIN(OFFSET(data!B811,0,0,-fib,1)),"")</f>
        <v>9.76</v>
      </c>
      <c r="AH811" s="32">
        <f ca="1">IF(ROW(data!B811)&gt;fib+1,MAX(OFFSET(data!B811,0,0,-fib,1)),"")</f>
        <v>12.77</v>
      </c>
      <c r="AI811" s="32">
        <f t="shared" ca="1" si="258"/>
        <v>3.01</v>
      </c>
      <c r="AJ811" s="31">
        <f t="shared" ca="1" si="259"/>
        <v>10.470359999999999</v>
      </c>
      <c r="AK811" s="31">
        <f t="shared" ca="1" si="260"/>
        <v>10.90982</v>
      </c>
      <c r="AL811" s="31">
        <f t="shared" ca="1" si="261"/>
        <v>11.265000000000001</v>
      </c>
      <c r="AM811" s="31">
        <f t="shared" ca="1" si="262"/>
        <v>11.62018</v>
      </c>
      <c r="AO811" s="32">
        <f t="shared" ca="1" si="269"/>
        <v>0.57481848467893526</v>
      </c>
      <c r="AP811" s="32">
        <f t="shared" ca="1" si="270"/>
        <v>0</v>
      </c>
      <c r="AQ811" s="32">
        <f t="shared" ca="1" si="271"/>
        <v>0.70769138755087635</v>
      </c>
      <c r="AR811" s="32">
        <f t="shared" ca="1" si="272"/>
        <v>0</v>
      </c>
    </row>
    <row r="812" spans="1:44">
      <c r="A812" s="10">
        <v>38085</v>
      </c>
      <c r="B812" s="11">
        <f ca="1">IF(ROW(data!B812)&gt;singleSMA,AVERAGE(OFFSET(data!B812,0,0,-singleSMA,1)),"")</f>
        <v>11.425699999999997</v>
      </c>
      <c r="C812" s="11" t="str">
        <f ca="1">IF(ROW(data!B810)&gt;singleSMA+2,IF(SIGN(data!B811-indicators!B811)&lt;&gt;SIGN(data!B810-indicators!B810),IF(SIGN(data!B811-indicators!B811)&gt;0,"BUY","SELL"),""),"")</f>
        <v/>
      </c>
      <c r="D812" s="11">
        <f ca="1">IF(ROW(data!B812)&gt;fastSMA,AVERAGE(OFFSET(data!B812,0,0,-fastSMA,1)),"")</f>
        <v>11.544</v>
      </c>
      <c r="E812" s="11">
        <f ca="1">IF(ROW(data!B812)&gt;slowSMA,AVERAGE(OFFSET(data!B812,0,0,-slowSMA,1)),"")</f>
        <v>11.425699999999997</v>
      </c>
      <c r="F812" s="11" t="str">
        <f ca="1">IF(ROW(data!B812)&gt;MAX(fastSMA,slowSMA)+2,IF(SIGN(D811-E811)&lt;&gt;SIGN(D810-E810),IF(SIGN(D811-E811)&gt;0,"BUY","SELL"),""),"")</f>
        <v/>
      </c>
      <c r="G812" s="11"/>
      <c r="H812" s="11">
        <f>(data!B812/data!B811)-1</f>
        <v>2.4026512013255896E-2</v>
      </c>
      <c r="I812" s="11">
        <f t="shared" si="252"/>
        <v>2.4026512013255896E-2</v>
      </c>
      <c r="J812" s="11">
        <f t="shared" si="253"/>
        <v>0</v>
      </c>
      <c r="K812" s="11">
        <f ca="1">IF(ROW(data!B812)&gt;rsi+1,100-100/(1+AVERAGE(OFFSET(I812,0,0,-rsi,1))/AVERAGE(OFFSET(J812,0,0,-rsi,1))),"")</f>
        <v>50.977320510567459</v>
      </c>
      <c r="L812" s="11"/>
      <c r="M812" s="11">
        <f t="shared" si="254"/>
        <v>1.0240265120132559</v>
      </c>
      <c r="N812" s="11">
        <f t="shared" ca="1" si="255"/>
        <v>1.0016207455429496</v>
      </c>
      <c r="S812" s="13" t="str">
        <f ca="1">pricein</f>
        <v/>
      </c>
      <c r="T812" s="13" t="str">
        <f ca="1">priceout</f>
        <v/>
      </c>
      <c r="U812" s="16" t="str">
        <f t="shared" ca="1" si="256"/>
        <v/>
      </c>
      <c r="V812" s="16" t="str">
        <f t="shared" ca="1" si="263"/>
        <v/>
      </c>
      <c r="W812" s="16" t="str">
        <f t="shared" ca="1" si="264"/>
        <v/>
      </c>
      <c r="X812" s="16">
        <f t="shared" ca="1" si="265"/>
        <v>1.5748184846789353</v>
      </c>
      <c r="Y812" s="16"/>
      <c r="Z812" s="13" t="str">
        <f ca="1">priceincross</f>
        <v/>
      </c>
      <c r="AA812" s="13" t="str">
        <f ca="1">priceoutcross</f>
        <v/>
      </c>
      <c r="AB812" s="13" t="str">
        <f t="shared" ca="1" si="257"/>
        <v/>
      </c>
      <c r="AC812" s="13" t="str">
        <f t="shared" ca="1" si="266"/>
        <v/>
      </c>
      <c r="AD812" s="13" t="str">
        <f t="shared" ca="1" si="267"/>
        <v/>
      </c>
      <c r="AE812" s="13">
        <f t="shared" ca="1" si="268"/>
        <v>1.7076913875508763</v>
      </c>
      <c r="AG812" s="32">
        <f ca="1">IF(ROW(data!B812)&gt;fib+1,MIN(OFFSET(data!B812,0,0,-fib,1)),"")</f>
        <v>9.76</v>
      </c>
      <c r="AH812" s="32">
        <f ca="1">IF(ROW(data!B812)&gt;fib+1,MAX(OFFSET(data!B812,0,0,-fib,1)),"")</f>
        <v>12.77</v>
      </c>
      <c r="AI812" s="32">
        <f t="shared" ca="1" si="258"/>
        <v>3.01</v>
      </c>
      <c r="AJ812" s="31">
        <f t="shared" ca="1" si="259"/>
        <v>10.470359999999999</v>
      </c>
      <c r="AK812" s="31">
        <f t="shared" ca="1" si="260"/>
        <v>10.90982</v>
      </c>
      <c r="AL812" s="31">
        <f t="shared" ca="1" si="261"/>
        <v>11.265000000000001</v>
      </c>
      <c r="AM812" s="31">
        <f t="shared" ca="1" si="262"/>
        <v>11.62018</v>
      </c>
      <c r="AO812" s="32">
        <f t="shared" ca="1" si="269"/>
        <v>0.57481848467893526</v>
      </c>
      <c r="AP812" s="32">
        <f t="shared" ca="1" si="270"/>
        <v>0</v>
      </c>
      <c r="AQ812" s="32">
        <f t="shared" ca="1" si="271"/>
        <v>0.70769138755087635</v>
      </c>
      <c r="AR812" s="32">
        <f t="shared" ca="1" si="272"/>
        <v>0</v>
      </c>
    </row>
    <row r="813" spans="1:44">
      <c r="A813" s="10">
        <v>38090</v>
      </c>
      <c r="B813" s="11">
        <f ca="1">IF(ROW(data!B813)&gt;singleSMA,AVERAGE(OFFSET(data!B813,0,0,-singleSMA,1)),"")</f>
        <v>11.449299999999999</v>
      </c>
      <c r="C813" s="11" t="str">
        <f ca="1">IF(ROW(data!B811)&gt;singleSMA+2,IF(SIGN(data!B812-indicators!B812)&lt;&gt;SIGN(data!B811-indicators!B811),IF(SIGN(data!B812-indicators!B812)&gt;0,"BUY","SELL"),""),"")</f>
        <v/>
      </c>
      <c r="D813" s="11">
        <f ca="1">IF(ROW(data!B813)&gt;fastSMA,AVERAGE(OFFSET(data!B813,0,0,-fastSMA,1)),"")</f>
        <v>11.5745</v>
      </c>
      <c r="E813" s="11">
        <f ca="1">IF(ROW(data!B813)&gt;slowSMA,AVERAGE(OFFSET(data!B813,0,0,-slowSMA,1)),"")</f>
        <v>11.449299999999999</v>
      </c>
      <c r="F813" s="11" t="str">
        <f ca="1">IF(ROW(data!B813)&gt;MAX(fastSMA,slowSMA)+2,IF(SIGN(D812-E812)&lt;&gt;SIGN(D811-E811),IF(SIGN(D812-E812)&gt;0,"BUY","SELL"),""),"")</f>
        <v/>
      </c>
      <c r="G813" s="11"/>
      <c r="H813" s="11">
        <f>(data!B813/data!B812)-1</f>
        <v>1.2135922330097193E-2</v>
      </c>
      <c r="I813" s="11">
        <f t="shared" si="252"/>
        <v>1.2135922330097193E-2</v>
      </c>
      <c r="J813" s="11">
        <f t="shared" si="253"/>
        <v>0</v>
      </c>
      <c r="K813" s="11">
        <f ca="1">IF(ROW(data!B813)&gt;rsi+1,100-100/(1+AVERAGE(OFFSET(I813,0,0,-rsi,1))/AVERAGE(OFFSET(J813,0,0,-rsi,1))),"")</f>
        <v>58.015933090298915</v>
      </c>
      <c r="L813" s="11"/>
      <c r="M813" s="11">
        <f t="shared" si="254"/>
        <v>1.0121359223300972</v>
      </c>
      <c r="N813" s="11">
        <f t="shared" ca="1" si="255"/>
        <v>1.0512605042016805</v>
      </c>
      <c r="S813" s="13" t="str">
        <f ca="1">pricein</f>
        <v/>
      </c>
      <c r="T813" s="13" t="str">
        <f ca="1">priceout</f>
        <v/>
      </c>
      <c r="U813" s="16" t="str">
        <f t="shared" ca="1" si="256"/>
        <v/>
      </c>
      <c r="V813" s="16" t="str">
        <f t="shared" ca="1" si="263"/>
        <v/>
      </c>
      <c r="W813" s="16" t="str">
        <f t="shared" ca="1" si="264"/>
        <v/>
      </c>
      <c r="X813" s="16">
        <f t="shared" ca="1" si="265"/>
        <v>1.5748184846789353</v>
      </c>
      <c r="Y813" s="16"/>
      <c r="Z813" s="13" t="str">
        <f ca="1">priceincross</f>
        <v/>
      </c>
      <c r="AA813" s="13" t="str">
        <f ca="1">priceoutcross</f>
        <v/>
      </c>
      <c r="AB813" s="13" t="str">
        <f t="shared" ca="1" si="257"/>
        <v/>
      </c>
      <c r="AC813" s="13" t="str">
        <f t="shared" ca="1" si="266"/>
        <v/>
      </c>
      <c r="AD813" s="13" t="str">
        <f t="shared" ca="1" si="267"/>
        <v/>
      </c>
      <c r="AE813" s="13">
        <f t="shared" ca="1" si="268"/>
        <v>1.7076913875508763</v>
      </c>
      <c r="AG813" s="32">
        <f ca="1">IF(ROW(data!B813)&gt;fib+1,MIN(OFFSET(data!B813,0,0,-fib,1)),"")</f>
        <v>9.76</v>
      </c>
      <c r="AH813" s="32">
        <f ca="1">IF(ROW(data!B813)&gt;fib+1,MAX(OFFSET(data!B813,0,0,-fib,1)),"")</f>
        <v>12.77</v>
      </c>
      <c r="AI813" s="32">
        <f t="shared" ca="1" si="258"/>
        <v>3.01</v>
      </c>
      <c r="AJ813" s="31">
        <f t="shared" ca="1" si="259"/>
        <v>10.470359999999999</v>
      </c>
      <c r="AK813" s="31">
        <f t="shared" ca="1" si="260"/>
        <v>10.90982</v>
      </c>
      <c r="AL813" s="31">
        <f t="shared" ca="1" si="261"/>
        <v>11.265000000000001</v>
      </c>
      <c r="AM813" s="31">
        <f t="shared" ca="1" si="262"/>
        <v>11.62018</v>
      </c>
      <c r="AO813" s="32">
        <f t="shared" ca="1" si="269"/>
        <v>0.57481848467893526</v>
      </c>
      <c r="AP813" s="32">
        <f t="shared" ca="1" si="270"/>
        <v>0</v>
      </c>
      <c r="AQ813" s="32">
        <f t="shared" ca="1" si="271"/>
        <v>0.70769138755087635</v>
      </c>
      <c r="AR813" s="32">
        <f t="shared" ca="1" si="272"/>
        <v>0</v>
      </c>
    </row>
    <row r="814" spans="1:44">
      <c r="A814" s="10">
        <v>38091</v>
      </c>
      <c r="B814" s="11">
        <f ca="1">IF(ROW(data!B814)&gt;singleSMA,AVERAGE(OFFSET(data!B814,0,0,-singleSMA,1)),"")</f>
        <v>11.469000000000001</v>
      </c>
      <c r="C814" s="11" t="str">
        <f ca="1">IF(ROW(data!B812)&gt;singleSMA+2,IF(SIGN(data!B813-indicators!B813)&lt;&gt;SIGN(data!B812-indicators!B812),IF(SIGN(data!B813-indicators!B813)&gt;0,"BUY","SELL"),""),"")</f>
        <v/>
      </c>
      <c r="D814" s="11">
        <f ca="1">IF(ROW(data!B814)&gt;fastSMA,AVERAGE(OFFSET(data!B814,0,0,-fastSMA,1)),"")</f>
        <v>11.593499999999999</v>
      </c>
      <c r="E814" s="11">
        <f ca="1">IF(ROW(data!B814)&gt;slowSMA,AVERAGE(OFFSET(data!B814,0,0,-slowSMA,1)),"")</f>
        <v>11.469000000000001</v>
      </c>
      <c r="F814" s="11" t="str">
        <f ca="1">IF(ROW(data!B814)&gt;MAX(fastSMA,slowSMA)+2,IF(SIGN(D813-E813)&lt;&gt;SIGN(D812-E812),IF(SIGN(D813-E813)&gt;0,"BUY","SELL"),""),"")</f>
        <v/>
      </c>
      <c r="G814" s="11"/>
      <c r="H814" s="11">
        <f>(data!B814/data!B813)-1</f>
        <v>-2.3181454836130988E-2</v>
      </c>
      <c r="I814" s="11">
        <f t="shared" si="252"/>
        <v>0</v>
      </c>
      <c r="J814" s="11">
        <f t="shared" si="253"/>
        <v>2.3181454836130988E-2</v>
      </c>
      <c r="K814" s="11">
        <f ca="1">IF(ROW(data!B814)&gt;rsi+1,100-100/(1+AVERAGE(OFFSET(I814,0,0,-rsi,1))/AVERAGE(OFFSET(J814,0,0,-rsi,1))),"")</f>
        <v>55.100006226034836</v>
      </c>
      <c r="L814" s="11"/>
      <c r="M814" s="11">
        <f t="shared" si="254"/>
        <v>0.97681854516386901</v>
      </c>
      <c r="N814" s="11">
        <f t="shared" ca="1" si="255"/>
        <v>1.032094594594595</v>
      </c>
      <c r="S814" s="13" t="str">
        <f ca="1">pricein</f>
        <v/>
      </c>
      <c r="T814" s="13" t="str">
        <f ca="1">priceout</f>
        <v/>
      </c>
      <c r="U814" s="16" t="str">
        <f t="shared" ca="1" si="256"/>
        <v/>
      </c>
      <c r="V814" s="16" t="str">
        <f t="shared" ca="1" si="263"/>
        <v/>
      </c>
      <c r="W814" s="16" t="str">
        <f t="shared" ca="1" si="264"/>
        <v/>
      </c>
      <c r="X814" s="16">
        <f t="shared" ca="1" si="265"/>
        <v>1.5748184846789353</v>
      </c>
      <c r="Y814" s="16"/>
      <c r="Z814" s="13" t="str">
        <f ca="1">priceincross</f>
        <v/>
      </c>
      <c r="AA814" s="13" t="str">
        <f ca="1">priceoutcross</f>
        <v/>
      </c>
      <c r="AB814" s="13" t="str">
        <f t="shared" ca="1" si="257"/>
        <v/>
      </c>
      <c r="AC814" s="13" t="str">
        <f t="shared" ca="1" si="266"/>
        <v/>
      </c>
      <c r="AD814" s="13" t="str">
        <f t="shared" ca="1" si="267"/>
        <v/>
      </c>
      <c r="AE814" s="13">
        <f t="shared" ca="1" si="268"/>
        <v>1.7076913875508763</v>
      </c>
      <c r="AG814" s="32">
        <f ca="1">IF(ROW(data!B814)&gt;fib+1,MIN(OFFSET(data!B814,0,0,-fib,1)),"")</f>
        <v>9.76</v>
      </c>
      <c r="AH814" s="32">
        <f ca="1">IF(ROW(data!B814)&gt;fib+1,MAX(OFFSET(data!B814,0,0,-fib,1)),"")</f>
        <v>12.77</v>
      </c>
      <c r="AI814" s="32">
        <f t="shared" ca="1" si="258"/>
        <v>3.01</v>
      </c>
      <c r="AJ814" s="31">
        <f t="shared" ca="1" si="259"/>
        <v>10.470359999999999</v>
      </c>
      <c r="AK814" s="31">
        <f t="shared" ca="1" si="260"/>
        <v>10.90982</v>
      </c>
      <c r="AL814" s="31">
        <f t="shared" ca="1" si="261"/>
        <v>11.265000000000001</v>
      </c>
      <c r="AM814" s="31">
        <f t="shared" ca="1" si="262"/>
        <v>11.62018</v>
      </c>
      <c r="AO814" s="32">
        <f t="shared" ca="1" si="269"/>
        <v>0.57481848467893526</v>
      </c>
      <c r="AP814" s="32">
        <f t="shared" ca="1" si="270"/>
        <v>0</v>
      </c>
      <c r="AQ814" s="32">
        <f t="shared" ca="1" si="271"/>
        <v>0.70769138755087635</v>
      </c>
      <c r="AR814" s="32">
        <f t="shared" ca="1" si="272"/>
        <v>0</v>
      </c>
    </row>
    <row r="815" spans="1:44">
      <c r="A815" s="10">
        <v>38092</v>
      </c>
      <c r="B815" s="11">
        <f ca="1">IF(ROW(data!B815)&gt;singleSMA,AVERAGE(OFFSET(data!B815,0,0,-singleSMA,1)),"")</f>
        <v>11.491300000000001</v>
      </c>
      <c r="C815" s="11" t="str">
        <f ca="1">IF(ROW(data!B813)&gt;singleSMA+2,IF(SIGN(data!B814-indicators!B814)&lt;&gt;SIGN(data!B813-indicators!B813),IF(SIGN(data!B814-indicators!B814)&gt;0,"BUY","SELL"),""),"")</f>
        <v/>
      </c>
      <c r="D815" s="11">
        <f ca="1">IF(ROW(data!B815)&gt;fastSMA,AVERAGE(OFFSET(data!B815,0,0,-fastSMA,1)),"")</f>
        <v>11.632499999999999</v>
      </c>
      <c r="E815" s="11">
        <f ca="1">IF(ROW(data!B815)&gt;slowSMA,AVERAGE(OFFSET(data!B815,0,0,-slowSMA,1)),"")</f>
        <v>11.491300000000001</v>
      </c>
      <c r="F815" s="11" t="str">
        <f ca="1">IF(ROW(data!B815)&gt;MAX(fastSMA,slowSMA)+2,IF(SIGN(D814-E814)&lt;&gt;SIGN(D813-E813),IF(SIGN(D814-E814)&gt;0,"BUY","SELL"),""),"")</f>
        <v/>
      </c>
      <c r="G815" s="11"/>
      <c r="H815" s="11">
        <f>(data!B815/data!B814)-1</f>
        <v>-4.0916530278233276E-3</v>
      </c>
      <c r="I815" s="11">
        <f t="shared" si="252"/>
        <v>0</v>
      </c>
      <c r="J815" s="11">
        <f t="shared" si="253"/>
        <v>4.0916530278233276E-3</v>
      </c>
      <c r="K815" s="11">
        <f ca="1">IF(ROW(data!B815)&gt;rsi+1,100-100/(1+AVERAGE(OFFSET(I815,0,0,-rsi,1))/AVERAGE(OFFSET(J815,0,0,-rsi,1))),"")</f>
        <v>60.81490728488756</v>
      </c>
      <c r="L815" s="11"/>
      <c r="M815" s="11">
        <f t="shared" si="254"/>
        <v>0.99590834697217667</v>
      </c>
      <c r="N815" s="11">
        <f t="shared" ca="1" si="255"/>
        <v>1.0684811237928005</v>
      </c>
      <c r="S815" s="13" t="str">
        <f ca="1">pricein</f>
        <v/>
      </c>
      <c r="T815" s="13" t="str">
        <f ca="1">priceout</f>
        <v/>
      </c>
      <c r="U815" s="16" t="str">
        <f t="shared" ca="1" si="256"/>
        <v/>
      </c>
      <c r="V815" s="16" t="str">
        <f t="shared" ca="1" si="263"/>
        <v/>
      </c>
      <c r="W815" s="16" t="str">
        <f t="shared" ca="1" si="264"/>
        <v/>
      </c>
      <c r="X815" s="16">
        <f t="shared" ca="1" si="265"/>
        <v>1.5748184846789353</v>
      </c>
      <c r="Y815" s="16"/>
      <c r="Z815" s="13" t="str">
        <f ca="1">priceincross</f>
        <v/>
      </c>
      <c r="AA815" s="13" t="str">
        <f ca="1">priceoutcross</f>
        <v/>
      </c>
      <c r="AB815" s="13" t="str">
        <f t="shared" ca="1" si="257"/>
        <v/>
      </c>
      <c r="AC815" s="13" t="str">
        <f t="shared" ca="1" si="266"/>
        <v/>
      </c>
      <c r="AD815" s="13" t="str">
        <f t="shared" ca="1" si="267"/>
        <v/>
      </c>
      <c r="AE815" s="13">
        <f t="shared" ca="1" si="268"/>
        <v>1.7076913875508763</v>
      </c>
      <c r="AG815" s="32">
        <f ca="1">IF(ROW(data!B815)&gt;fib+1,MIN(OFFSET(data!B815,0,0,-fib,1)),"")</f>
        <v>9.76</v>
      </c>
      <c r="AH815" s="32">
        <f ca="1">IF(ROW(data!B815)&gt;fib+1,MAX(OFFSET(data!B815,0,0,-fib,1)),"")</f>
        <v>12.77</v>
      </c>
      <c r="AI815" s="32">
        <f t="shared" ca="1" si="258"/>
        <v>3.01</v>
      </c>
      <c r="AJ815" s="31">
        <f t="shared" ca="1" si="259"/>
        <v>10.470359999999999</v>
      </c>
      <c r="AK815" s="31">
        <f t="shared" ca="1" si="260"/>
        <v>10.90982</v>
      </c>
      <c r="AL815" s="31">
        <f t="shared" ca="1" si="261"/>
        <v>11.265000000000001</v>
      </c>
      <c r="AM815" s="31">
        <f t="shared" ca="1" si="262"/>
        <v>11.62018</v>
      </c>
      <c r="AO815" s="32">
        <f t="shared" ca="1" si="269"/>
        <v>0.57481848467893526</v>
      </c>
      <c r="AP815" s="32">
        <f t="shared" ca="1" si="270"/>
        <v>0</v>
      </c>
      <c r="AQ815" s="32">
        <f t="shared" ca="1" si="271"/>
        <v>0.70769138755087635</v>
      </c>
      <c r="AR815" s="32">
        <f t="shared" ca="1" si="272"/>
        <v>0</v>
      </c>
    </row>
    <row r="816" spans="1:44">
      <c r="A816" s="10">
        <v>38093</v>
      </c>
      <c r="B816" s="11">
        <f ca="1">IF(ROW(data!B816)&gt;singleSMA,AVERAGE(OFFSET(data!B816,0,0,-singleSMA,1)),"")</f>
        <v>11.5151</v>
      </c>
      <c r="C816" s="11" t="str">
        <f ca="1">IF(ROW(data!B814)&gt;singleSMA+2,IF(SIGN(data!B815-indicators!B815)&lt;&gt;SIGN(data!B814-indicators!B814),IF(SIGN(data!B815-indicators!B815)&gt;0,"BUY","SELL"),""),"")</f>
        <v/>
      </c>
      <c r="D816" s="11">
        <f ca="1">IF(ROW(data!B816)&gt;fastSMA,AVERAGE(OFFSET(data!B816,0,0,-fastSMA,1)),"")</f>
        <v>11.680499999999999</v>
      </c>
      <c r="E816" s="11">
        <f ca="1">IF(ROW(data!B816)&gt;slowSMA,AVERAGE(OFFSET(data!B816,0,0,-slowSMA,1)),"")</f>
        <v>11.5151</v>
      </c>
      <c r="F816" s="11" t="str">
        <f ca="1">IF(ROW(data!B816)&gt;MAX(fastSMA,slowSMA)+2,IF(SIGN(D815-E815)&lt;&gt;SIGN(D814-E814),IF(SIGN(D815-E815)&gt;0,"BUY","SELL"),""),"")</f>
        <v/>
      </c>
      <c r="G816" s="11"/>
      <c r="H816" s="11">
        <f>(data!B816/data!B815)-1</f>
        <v>9.8603122432210366E-3</v>
      </c>
      <c r="I816" s="11">
        <f t="shared" si="252"/>
        <v>9.8603122432210366E-3</v>
      </c>
      <c r="J816" s="11">
        <f t="shared" si="253"/>
        <v>0</v>
      </c>
      <c r="K816" s="11">
        <f ca="1">IF(ROW(data!B816)&gt;rsi+1,100-100/(1+AVERAGE(OFFSET(I816,0,0,-rsi,1))/AVERAGE(OFFSET(J816,0,0,-rsi,1))),"")</f>
        <v>62.946304660213265</v>
      </c>
      <c r="L816" s="11"/>
      <c r="M816" s="11">
        <f t="shared" si="254"/>
        <v>1.009860312243221</v>
      </c>
      <c r="N816" s="11">
        <f t="shared" ca="1" si="255"/>
        <v>1.0847308031774059</v>
      </c>
      <c r="S816" s="13" t="str">
        <f ca="1">pricein</f>
        <v/>
      </c>
      <c r="T816" s="13" t="str">
        <f ca="1">priceout</f>
        <v/>
      </c>
      <c r="U816" s="16" t="str">
        <f t="shared" ca="1" si="256"/>
        <v/>
      </c>
      <c r="V816" s="16" t="str">
        <f t="shared" ca="1" si="263"/>
        <v/>
      </c>
      <c r="W816" s="16" t="str">
        <f t="shared" ca="1" si="264"/>
        <v/>
      </c>
      <c r="X816" s="16">
        <f t="shared" ca="1" si="265"/>
        <v>1.5748184846789353</v>
      </c>
      <c r="Y816" s="16"/>
      <c r="Z816" s="13" t="str">
        <f ca="1">priceincross</f>
        <v/>
      </c>
      <c r="AA816" s="13" t="str">
        <f ca="1">priceoutcross</f>
        <v/>
      </c>
      <c r="AB816" s="13" t="str">
        <f t="shared" ca="1" si="257"/>
        <v/>
      </c>
      <c r="AC816" s="13" t="str">
        <f t="shared" ca="1" si="266"/>
        <v/>
      </c>
      <c r="AD816" s="13" t="str">
        <f t="shared" ca="1" si="267"/>
        <v/>
      </c>
      <c r="AE816" s="13">
        <f t="shared" ca="1" si="268"/>
        <v>1.7076913875508763</v>
      </c>
      <c r="AG816" s="32">
        <f ca="1">IF(ROW(data!B816)&gt;fib+1,MIN(OFFSET(data!B816,0,0,-fib,1)),"")</f>
        <v>9.76</v>
      </c>
      <c r="AH816" s="32">
        <f ca="1">IF(ROW(data!B816)&gt;fib+1,MAX(OFFSET(data!B816,0,0,-fib,1)),"")</f>
        <v>12.77</v>
      </c>
      <c r="AI816" s="32">
        <f t="shared" ca="1" si="258"/>
        <v>3.01</v>
      </c>
      <c r="AJ816" s="31">
        <f t="shared" ca="1" si="259"/>
        <v>10.470359999999999</v>
      </c>
      <c r="AK816" s="31">
        <f t="shared" ca="1" si="260"/>
        <v>10.90982</v>
      </c>
      <c r="AL816" s="31">
        <f t="shared" ca="1" si="261"/>
        <v>11.265000000000001</v>
      </c>
      <c r="AM816" s="31">
        <f t="shared" ca="1" si="262"/>
        <v>11.62018</v>
      </c>
      <c r="AO816" s="32">
        <f t="shared" ca="1" si="269"/>
        <v>0.57481848467893526</v>
      </c>
      <c r="AP816" s="32">
        <f t="shared" ca="1" si="270"/>
        <v>0</v>
      </c>
      <c r="AQ816" s="32">
        <f t="shared" ca="1" si="271"/>
        <v>0.70769138755087635</v>
      </c>
      <c r="AR816" s="32">
        <f t="shared" ca="1" si="272"/>
        <v>0</v>
      </c>
    </row>
    <row r="817" spans="1:44">
      <c r="A817" s="10">
        <v>38096</v>
      </c>
      <c r="B817" s="11">
        <f ca="1">IF(ROW(data!B817)&gt;singleSMA,AVERAGE(OFFSET(data!B817,0,0,-singleSMA,1)),"")</f>
        <v>11.5373</v>
      </c>
      <c r="C817" s="11" t="str">
        <f ca="1">IF(ROW(data!B815)&gt;singleSMA+2,IF(SIGN(data!B816-indicators!B816)&lt;&gt;SIGN(data!B815-indicators!B815),IF(SIGN(data!B816-indicators!B816)&gt;0,"BUY","SELL"),""),"")</f>
        <v/>
      </c>
      <c r="D817" s="11">
        <f ca="1">IF(ROW(data!B817)&gt;fastSMA,AVERAGE(OFFSET(data!B817,0,0,-fastSMA,1)),"")</f>
        <v>11.713999999999997</v>
      </c>
      <c r="E817" s="11">
        <f ca="1">IF(ROW(data!B817)&gt;slowSMA,AVERAGE(OFFSET(data!B817,0,0,-slowSMA,1)),"")</f>
        <v>11.5373</v>
      </c>
      <c r="F817" s="11" t="str">
        <f ca="1">IF(ROW(data!B817)&gt;MAX(fastSMA,slowSMA)+2,IF(SIGN(D816-E816)&lt;&gt;SIGN(D815-E815),IF(SIGN(D816-E816)&gt;0,"BUY","SELL"),""),"")</f>
        <v/>
      </c>
      <c r="G817" s="11"/>
      <c r="H817" s="11">
        <f>(data!B817/data!B816)-1</f>
        <v>-8.1366965012205084E-3</v>
      </c>
      <c r="I817" s="11">
        <f t="shared" si="252"/>
        <v>0</v>
      </c>
      <c r="J817" s="11">
        <f t="shared" si="253"/>
        <v>8.1366965012205084E-3</v>
      </c>
      <c r="K817" s="11">
        <f ca="1">IF(ROW(data!B817)&gt;rsi+1,100-100/(1+AVERAGE(OFFSET(I817,0,0,-rsi,1))/AVERAGE(OFFSET(J817,0,0,-rsi,1))),"")</f>
        <v>59.436321022690635</v>
      </c>
      <c r="L817" s="11"/>
      <c r="M817" s="11">
        <f t="shared" si="254"/>
        <v>0.99186330349877949</v>
      </c>
      <c r="N817" s="11">
        <f t="shared" ca="1" si="255"/>
        <v>1.0581597222222228</v>
      </c>
      <c r="S817" s="13" t="str">
        <f ca="1">pricein</f>
        <v/>
      </c>
      <c r="T817" s="13" t="str">
        <f ca="1">priceout</f>
        <v/>
      </c>
      <c r="U817" s="16" t="str">
        <f t="shared" ca="1" si="256"/>
        <v/>
      </c>
      <c r="V817" s="16" t="str">
        <f t="shared" ca="1" si="263"/>
        <v/>
      </c>
      <c r="W817" s="16" t="str">
        <f t="shared" ca="1" si="264"/>
        <v/>
      </c>
      <c r="X817" s="16">
        <f t="shared" ca="1" si="265"/>
        <v>1.5748184846789353</v>
      </c>
      <c r="Y817" s="16"/>
      <c r="Z817" s="13" t="str">
        <f ca="1">priceincross</f>
        <v/>
      </c>
      <c r="AA817" s="13" t="str">
        <f ca="1">priceoutcross</f>
        <v/>
      </c>
      <c r="AB817" s="13" t="str">
        <f t="shared" ca="1" si="257"/>
        <v/>
      </c>
      <c r="AC817" s="13" t="str">
        <f t="shared" ca="1" si="266"/>
        <v/>
      </c>
      <c r="AD817" s="13" t="str">
        <f t="shared" ca="1" si="267"/>
        <v/>
      </c>
      <c r="AE817" s="13">
        <f t="shared" ca="1" si="268"/>
        <v>1.7076913875508763</v>
      </c>
      <c r="AG817" s="32">
        <f ca="1">IF(ROW(data!B817)&gt;fib+1,MIN(OFFSET(data!B817,0,0,-fib,1)),"")</f>
        <v>9.76</v>
      </c>
      <c r="AH817" s="32">
        <f ca="1">IF(ROW(data!B817)&gt;fib+1,MAX(OFFSET(data!B817,0,0,-fib,1)),"")</f>
        <v>12.77</v>
      </c>
      <c r="AI817" s="32">
        <f t="shared" ca="1" si="258"/>
        <v>3.01</v>
      </c>
      <c r="AJ817" s="31">
        <f t="shared" ca="1" si="259"/>
        <v>10.470359999999999</v>
      </c>
      <c r="AK817" s="31">
        <f t="shared" ca="1" si="260"/>
        <v>10.90982</v>
      </c>
      <c r="AL817" s="31">
        <f t="shared" ca="1" si="261"/>
        <v>11.265000000000001</v>
      </c>
      <c r="AM817" s="31">
        <f t="shared" ca="1" si="262"/>
        <v>11.62018</v>
      </c>
      <c r="AO817" s="32">
        <f t="shared" ca="1" si="269"/>
        <v>0.57481848467893526</v>
      </c>
      <c r="AP817" s="32">
        <f t="shared" ca="1" si="270"/>
        <v>0</v>
      </c>
      <c r="AQ817" s="32">
        <f t="shared" ca="1" si="271"/>
        <v>0.70769138755087635</v>
      </c>
      <c r="AR817" s="32">
        <f t="shared" ca="1" si="272"/>
        <v>0</v>
      </c>
    </row>
    <row r="818" spans="1:44">
      <c r="A818" s="10">
        <v>38097</v>
      </c>
      <c r="B818" s="11">
        <f ca="1">IF(ROW(data!B818)&gt;singleSMA,AVERAGE(OFFSET(data!B818,0,0,-singleSMA,1)),"")</f>
        <v>11.563400000000001</v>
      </c>
      <c r="C818" s="11" t="str">
        <f ca="1">IF(ROW(data!B816)&gt;singleSMA+2,IF(SIGN(data!B817-indicators!B817)&lt;&gt;SIGN(data!B816-indicators!B816),IF(SIGN(data!B817-indicators!B817)&gt;0,"BUY","SELL"),""),"")</f>
        <v/>
      </c>
      <c r="D818" s="11">
        <f ca="1">IF(ROW(data!B818)&gt;fastSMA,AVERAGE(OFFSET(data!B818,0,0,-fastSMA,1)),"")</f>
        <v>11.748499999999996</v>
      </c>
      <c r="E818" s="11">
        <f ca="1">IF(ROW(data!B818)&gt;slowSMA,AVERAGE(OFFSET(data!B818,0,0,-slowSMA,1)),"")</f>
        <v>11.563400000000001</v>
      </c>
      <c r="F818" s="11" t="str">
        <f ca="1">IF(ROW(data!B818)&gt;MAX(fastSMA,slowSMA)+2,IF(SIGN(D817-E817)&lt;&gt;SIGN(D816-E816),IF(SIGN(D817-E817)&gt;0,"BUY","SELL"),""),"")</f>
        <v/>
      </c>
      <c r="G818" s="11"/>
      <c r="H818" s="11">
        <f>(data!B818/data!B817)-1</f>
        <v>1.4766201804758072E-2</v>
      </c>
      <c r="I818" s="11">
        <f t="shared" si="252"/>
        <v>1.4766201804758072E-2</v>
      </c>
      <c r="J818" s="11">
        <f t="shared" si="253"/>
        <v>0</v>
      </c>
      <c r="K818" s="11">
        <f ca="1">IF(ROW(data!B818)&gt;rsi+1,100-100/(1+AVERAGE(OFFSET(I818,0,0,-rsi,1))/AVERAGE(OFFSET(J818,0,0,-rsi,1))),"")</f>
        <v>59.54621586375557</v>
      </c>
      <c r="L818" s="11"/>
      <c r="M818" s="11">
        <f t="shared" si="254"/>
        <v>1.0147662018047581</v>
      </c>
      <c r="N818" s="11">
        <f t="shared" ca="1" si="255"/>
        <v>1.059075342465754</v>
      </c>
      <c r="S818" s="13" t="str">
        <f ca="1">pricein</f>
        <v/>
      </c>
      <c r="T818" s="13" t="str">
        <f ca="1">priceout</f>
        <v/>
      </c>
      <c r="U818" s="16" t="str">
        <f t="shared" ca="1" si="256"/>
        <v/>
      </c>
      <c r="V818" s="16" t="str">
        <f t="shared" ca="1" si="263"/>
        <v/>
      </c>
      <c r="W818" s="16" t="str">
        <f t="shared" ca="1" si="264"/>
        <v/>
      </c>
      <c r="X818" s="16">
        <f t="shared" ca="1" si="265"/>
        <v>1.5748184846789353</v>
      </c>
      <c r="Y818" s="16"/>
      <c r="Z818" s="13" t="str">
        <f ca="1">priceincross</f>
        <v/>
      </c>
      <c r="AA818" s="13" t="str">
        <f ca="1">priceoutcross</f>
        <v/>
      </c>
      <c r="AB818" s="13" t="str">
        <f t="shared" ca="1" si="257"/>
        <v/>
      </c>
      <c r="AC818" s="13" t="str">
        <f t="shared" ca="1" si="266"/>
        <v/>
      </c>
      <c r="AD818" s="13" t="str">
        <f t="shared" ca="1" si="267"/>
        <v/>
      </c>
      <c r="AE818" s="13">
        <f t="shared" ca="1" si="268"/>
        <v>1.7076913875508763</v>
      </c>
      <c r="AG818" s="32">
        <f ca="1">IF(ROW(data!B818)&gt;fib+1,MIN(OFFSET(data!B818,0,0,-fib,1)),"")</f>
        <v>9.93</v>
      </c>
      <c r="AH818" s="32">
        <f ca="1">IF(ROW(data!B818)&gt;fib+1,MAX(OFFSET(data!B818,0,0,-fib,1)),"")</f>
        <v>12.77</v>
      </c>
      <c r="AI818" s="32">
        <f t="shared" ca="1" si="258"/>
        <v>2.84</v>
      </c>
      <c r="AJ818" s="31">
        <f t="shared" ca="1" si="259"/>
        <v>10.600239999999999</v>
      </c>
      <c r="AK818" s="31">
        <f t="shared" ca="1" si="260"/>
        <v>11.01488</v>
      </c>
      <c r="AL818" s="31">
        <f t="shared" ca="1" si="261"/>
        <v>11.35</v>
      </c>
      <c r="AM818" s="31">
        <f t="shared" ca="1" si="262"/>
        <v>11.68512</v>
      </c>
      <c r="AO818" s="32">
        <f t="shared" ca="1" si="269"/>
        <v>0.57481848467893526</v>
      </c>
      <c r="AP818" s="32">
        <f t="shared" ca="1" si="270"/>
        <v>0</v>
      </c>
      <c r="AQ818" s="32">
        <f t="shared" ca="1" si="271"/>
        <v>0.70769138755087635</v>
      </c>
      <c r="AR818" s="32">
        <f t="shared" ca="1" si="272"/>
        <v>0</v>
      </c>
    </row>
    <row r="819" spans="1:44">
      <c r="A819" s="10">
        <v>38098</v>
      </c>
      <c r="B819" s="11">
        <f ca="1">IF(ROW(data!B819)&gt;singleSMA,AVERAGE(OFFSET(data!B819,0,0,-singleSMA,1)),"")</f>
        <v>11.588000000000001</v>
      </c>
      <c r="C819" s="11" t="str">
        <f ca="1">IF(ROW(data!B817)&gt;singleSMA+2,IF(SIGN(data!B818-indicators!B818)&lt;&gt;SIGN(data!B817-indicators!B817),IF(SIGN(data!B818-indicators!B818)&gt;0,"BUY","SELL"),""),"")</f>
        <v/>
      </c>
      <c r="D819" s="11">
        <f ca="1">IF(ROW(data!B819)&gt;fastSMA,AVERAGE(OFFSET(data!B819,0,0,-fastSMA,1)),"")</f>
        <v>11.792999999999997</v>
      </c>
      <c r="E819" s="11">
        <f ca="1">IF(ROW(data!B819)&gt;slowSMA,AVERAGE(OFFSET(data!B819,0,0,-slowSMA,1)),"")</f>
        <v>11.588000000000001</v>
      </c>
      <c r="F819" s="11" t="str">
        <f ca="1">IF(ROW(data!B819)&gt;MAX(fastSMA,slowSMA)+2,IF(SIGN(D818-E818)&lt;&gt;SIGN(D817-E817),IF(SIGN(D818-E818)&gt;0,"BUY","SELL"),""),"")</f>
        <v/>
      </c>
      <c r="G819" s="11"/>
      <c r="H819" s="11">
        <f>(data!B819/data!B818)-1</f>
        <v>1.6168148746968924E-3</v>
      </c>
      <c r="I819" s="11">
        <f t="shared" si="252"/>
        <v>1.6168148746968924E-3</v>
      </c>
      <c r="J819" s="11">
        <f t="shared" si="253"/>
        <v>0</v>
      </c>
      <c r="K819" s="11">
        <f ca="1">IF(ROW(data!B819)&gt;rsi+1,100-100/(1+AVERAGE(OFFSET(I819,0,0,-rsi,1))/AVERAGE(OFFSET(J819,0,0,-rsi,1))),"")</f>
        <v>62.717063739429449</v>
      </c>
      <c r="L819" s="11"/>
      <c r="M819" s="11">
        <f t="shared" si="254"/>
        <v>1.0016168148746969</v>
      </c>
      <c r="N819" s="11">
        <f t="shared" ca="1" si="255"/>
        <v>1.0773913043478265</v>
      </c>
      <c r="S819" s="13" t="str">
        <f ca="1">pricein</f>
        <v/>
      </c>
      <c r="T819" s="13" t="str">
        <f ca="1">priceout</f>
        <v/>
      </c>
      <c r="U819" s="16" t="str">
        <f t="shared" ca="1" si="256"/>
        <v/>
      </c>
      <c r="V819" s="16" t="str">
        <f t="shared" ca="1" si="263"/>
        <v/>
      </c>
      <c r="W819" s="16" t="str">
        <f t="shared" ca="1" si="264"/>
        <v/>
      </c>
      <c r="X819" s="16">
        <f t="shared" ca="1" si="265"/>
        <v>1.5748184846789353</v>
      </c>
      <c r="Y819" s="16"/>
      <c r="Z819" s="13" t="str">
        <f ca="1">priceincross</f>
        <v/>
      </c>
      <c r="AA819" s="13" t="str">
        <f ca="1">priceoutcross</f>
        <v/>
      </c>
      <c r="AB819" s="13" t="str">
        <f t="shared" ca="1" si="257"/>
        <v/>
      </c>
      <c r="AC819" s="13" t="str">
        <f t="shared" ca="1" si="266"/>
        <v/>
      </c>
      <c r="AD819" s="13" t="str">
        <f t="shared" ca="1" si="267"/>
        <v/>
      </c>
      <c r="AE819" s="13">
        <f t="shared" ca="1" si="268"/>
        <v>1.7076913875508763</v>
      </c>
      <c r="AG819" s="32">
        <f ca="1">IF(ROW(data!B819)&gt;fib+1,MIN(OFFSET(data!B819,0,0,-fib,1)),"")</f>
        <v>10.02</v>
      </c>
      <c r="AH819" s="32">
        <f ca="1">IF(ROW(data!B819)&gt;fib+1,MAX(OFFSET(data!B819,0,0,-fib,1)),"")</f>
        <v>12.77</v>
      </c>
      <c r="AI819" s="32">
        <f t="shared" ca="1" si="258"/>
        <v>2.75</v>
      </c>
      <c r="AJ819" s="31">
        <f t="shared" ca="1" si="259"/>
        <v>10.669</v>
      </c>
      <c r="AK819" s="31">
        <f t="shared" ca="1" si="260"/>
        <v>11.070499999999999</v>
      </c>
      <c r="AL819" s="31">
        <f t="shared" ca="1" si="261"/>
        <v>11.395</v>
      </c>
      <c r="AM819" s="31">
        <f t="shared" ca="1" si="262"/>
        <v>11.7195</v>
      </c>
      <c r="AO819" s="32">
        <f t="shared" ca="1" si="269"/>
        <v>0.57481848467893526</v>
      </c>
      <c r="AP819" s="32">
        <f t="shared" ca="1" si="270"/>
        <v>0</v>
      </c>
      <c r="AQ819" s="32">
        <f t="shared" ca="1" si="271"/>
        <v>0.70769138755087635</v>
      </c>
      <c r="AR819" s="32">
        <f t="shared" ca="1" si="272"/>
        <v>0</v>
      </c>
    </row>
    <row r="820" spans="1:44">
      <c r="A820" s="10">
        <v>38099</v>
      </c>
      <c r="B820" s="11">
        <f ca="1">IF(ROW(data!B820)&gt;singleSMA,AVERAGE(OFFSET(data!B820,0,0,-singleSMA,1)),"")</f>
        <v>11.6153</v>
      </c>
      <c r="C820" s="11" t="str">
        <f ca="1">IF(ROW(data!B818)&gt;singleSMA+2,IF(SIGN(data!B819-indicators!B819)&lt;&gt;SIGN(data!B818-indicators!B818),IF(SIGN(data!B819-indicators!B819)&gt;0,"BUY","SELL"),""),"")</f>
        <v/>
      </c>
      <c r="D820" s="11">
        <f ca="1">IF(ROW(data!B820)&gt;fastSMA,AVERAGE(OFFSET(data!B820,0,0,-fastSMA,1)),"")</f>
        <v>11.886999999999997</v>
      </c>
      <c r="E820" s="11">
        <f ca="1">IF(ROW(data!B820)&gt;slowSMA,AVERAGE(OFFSET(data!B820,0,0,-slowSMA,1)),"")</f>
        <v>11.6153</v>
      </c>
      <c r="F820" s="11" t="str">
        <f ca="1">IF(ROW(data!B820)&gt;MAX(fastSMA,slowSMA)+2,IF(SIGN(D819-E819)&lt;&gt;SIGN(D818-E818),IF(SIGN(D819-E819)&gt;0,"BUY","SELL"),""),"")</f>
        <v/>
      </c>
      <c r="G820" s="11"/>
      <c r="H820" s="11">
        <f>(data!B820/data!B819)-1</f>
        <v>2.9055690072639084E-2</v>
      </c>
      <c r="I820" s="11">
        <f t="shared" si="252"/>
        <v>2.9055690072639084E-2</v>
      </c>
      <c r="J820" s="11">
        <f t="shared" si="253"/>
        <v>0</v>
      </c>
      <c r="K820" s="11">
        <f ca="1">IF(ROW(data!B820)&gt;rsi+1,100-100/(1+AVERAGE(OFFSET(I820,0,0,-rsi,1))/AVERAGE(OFFSET(J820,0,0,-rsi,1))),"")</f>
        <v>78.612152266583621</v>
      </c>
      <c r="L820" s="11"/>
      <c r="M820" s="11">
        <f t="shared" si="254"/>
        <v>1.0290556900726391</v>
      </c>
      <c r="N820" s="11">
        <f t="shared" ca="1" si="255"/>
        <v>1.1729530818767255</v>
      </c>
      <c r="S820" s="13" t="str">
        <f ca="1">pricein</f>
        <v/>
      </c>
      <c r="T820" s="13" t="str">
        <f ca="1">priceout</f>
        <v/>
      </c>
      <c r="U820" s="16" t="str">
        <f t="shared" ca="1" si="256"/>
        <v/>
      </c>
      <c r="V820" s="16" t="str">
        <f t="shared" ca="1" si="263"/>
        <v/>
      </c>
      <c r="W820" s="16" t="str">
        <f t="shared" ca="1" si="264"/>
        <v/>
      </c>
      <c r="X820" s="16">
        <f t="shared" ca="1" si="265"/>
        <v>1.5748184846789353</v>
      </c>
      <c r="Y820" s="16"/>
      <c r="Z820" s="13" t="str">
        <f ca="1">priceincross</f>
        <v/>
      </c>
      <c r="AA820" s="13" t="str">
        <f ca="1">priceoutcross</f>
        <v/>
      </c>
      <c r="AB820" s="13" t="str">
        <f t="shared" ca="1" si="257"/>
        <v/>
      </c>
      <c r="AC820" s="13" t="str">
        <f t="shared" ca="1" si="266"/>
        <v/>
      </c>
      <c r="AD820" s="13" t="str">
        <f t="shared" ca="1" si="267"/>
        <v/>
      </c>
      <c r="AE820" s="13">
        <f t="shared" ca="1" si="268"/>
        <v>1.7076913875508763</v>
      </c>
      <c r="AG820" s="32">
        <f ca="1">IF(ROW(data!B820)&gt;fib+1,MIN(OFFSET(data!B820,0,0,-fib,1)),"")</f>
        <v>10.09</v>
      </c>
      <c r="AH820" s="32">
        <f ca="1">IF(ROW(data!B820)&gt;fib+1,MAX(OFFSET(data!B820,0,0,-fib,1)),"")</f>
        <v>12.77</v>
      </c>
      <c r="AI820" s="32">
        <f t="shared" ca="1" si="258"/>
        <v>2.6799999999999997</v>
      </c>
      <c r="AJ820" s="31">
        <f t="shared" ca="1" si="259"/>
        <v>10.722479999999999</v>
      </c>
      <c r="AK820" s="31">
        <f t="shared" ca="1" si="260"/>
        <v>11.113759999999999</v>
      </c>
      <c r="AL820" s="31">
        <f t="shared" ca="1" si="261"/>
        <v>11.43</v>
      </c>
      <c r="AM820" s="31">
        <f t="shared" ca="1" si="262"/>
        <v>11.74624</v>
      </c>
      <c r="AO820" s="32">
        <f t="shared" ca="1" si="269"/>
        <v>0.57481848467893526</v>
      </c>
      <c r="AP820" s="32">
        <f t="shared" ca="1" si="270"/>
        <v>0</v>
      </c>
      <c r="AQ820" s="32">
        <f t="shared" ca="1" si="271"/>
        <v>0.70769138755087635</v>
      </c>
      <c r="AR820" s="32">
        <f t="shared" ca="1" si="272"/>
        <v>0</v>
      </c>
    </row>
    <row r="821" spans="1:44">
      <c r="A821" s="10">
        <v>38100</v>
      </c>
      <c r="B821" s="11">
        <f ca="1">IF(ROW(data!B821)&gt;singleSMA,AVERAGE(OFFSET(data!B821,0,0,-singleSMA,1)),"")</f>
        <v>11.643600000000001</v>
      </c>
      <c r="C821" s="11" t="str">
        <f ca="1">IF(ROW(data!B819)&gt;singleSMA+2,IF(SIGN(data!B820-indicators!B820)&lt;&gt;SIGN(data!B819-indicators!B819),IF(SIGN(data!B820-indicators!B820)&gt;0,"BUY","SELL"),""),"")</f>
        <v/>
      </c>
      <c r="D821" s="11">
        <f ca="1">IF(ROW(data!B821)&gt;fastSMA,AVERAGE(OFFSET(data!B821,0,0,-fastSMA,1)),"")</f>
        <v>11.986499999999999</v>
      </c>
      <c r="E821" s="11">
        <f ca="1">IF(ROW(data!B821)&gt;slowSMA,AVERAGE(OFFSET(data!B821,0,0,-slowSMA,1)),"")</f>
        <v>11.643600000000001</v>
      </c>
      <c r="F821" s="11" t="str">
        <f ca="1">IF(ROW(data!B821)&gt;MAX(fastSMA,slowSMA)+2,IF(SIGN(D820-E820)&lt;&gt;SIGN(D819-E819),IF(SIGN(D820-E820)&gt;0,"BUY","SELL"),""),"")</f>
        <v/>
      </c>
      <c r="G821" s="11"/>
      <c r="H821" s="11">
        <f>(data!B821/data!B820)-1</f>
        <v>1.6470588235294237E-2</v>
      </c>
      <c r="I821" s="11">
        <f t="shared" si="252"/>
        <v>1.6470588235294237E-2</v>
      </c>
      <c r="J821" s="11">
        <f t="shared" si="253"/>
        <v>0</v>
      </c>
      <c r="K821" s="11">
        <f ca="1">IF(ROW(data!B821)&gt;rsi+1,100-100/(1+AVERAGE(OFFSET(I821,0,0,-rsi,1))/AVERAGE(OFFSET(J821,0,0,-rsi,1))),"")</f>
        <v>79.145491883189734</v>
      </c>
      <c r="L821" s="11"/>
      <c r="M821" s="11">
        <f t="shared" si="254"/>
        <v>1.0164705882352942</v>
      </c>
      <c r="N821" s="11">
        <f t="shared" ca="1" si="255"/>
        <v>1.1814038286235189</v>
      </c>
      <c r="S821" s="13" t="str">
        <f ca="1">pricein</f>
        <v/>
      </c>
      <c r="T821" s="13" t="str">
        <f ca="1">priceout</f>
        <v/>
      </c>
      <c r="U821" s="16" t="str">
        <f t="shared" ca="1" si="256"/>
        <v/>
      </c>
      <c r="V821" s="16" t="str">
        <f t="shared" ca="1" si="263"/>
        <v/>
      </c>
      <c r="W821" s="16" t="str">
        <f t="shared" ca="1" si="264"/>
        <v/>
      </c>
      <c r="X821" s="16">
        <f t="shared" ca="1" si="265"/>
        <v>1.5748184846789353</v>
      </c>
      <c r="Y821" s="16"/>
      <c r="Z821" s="13" t="str">
        <f ca="1">priceincross</f>
        <v/>
      </c>
      <c r="AA821" s="13" t="str">
        <f ca="1">priceoutcross</f>
        <v/>
      </c>
      <c r="AB821" s="13" t="str">
        <f t="shared" ca="1" si="257"/>
        <v/>
      </c>
      <c r="AC821" s="13" t="str">
        <f t="shared" ca="1" si="266"/>
        <v/>
      </c>
      <c r="AD821" s="13" t="str">
        <f t="shared" ca="1" si="267"/>
        <v/>
      </c>
      <c r="AE821" s="13">
        <f t="shared" ca="1" si="268"/>
        <v>1.7076913875508763</v>
      </c>
      <c r="AG821" s="32">
        <f ca="1">IF(ROW(data!B821)&gt;fib+1,MIN(OFFSET(data!B821,0,0,-fib,1)),"")</f>
        <v>10.09</v>
      </c>
      <c r="AH821" s="32">
        <f ca="1">IF(ROW(data!B821)&gt;fib+1,MAX(OFFSET(data!B821,0,0,-fib,1)),"")</f>
        <v>12.96</v>
      </c>
      <c r="AI821" s="32">
        <f t="shared" ca="1" si="258"/>
        <v>2.870000000000001</v>
      </c>
      <c r="AJ821" s="31">
        <f t="shared" ca="1" si="259"/>
        <v>10.76732</v>
      </c>
      <c r="AK821" s="31">
        <f t="shared" ca="1" si="260"/>
        <v>11.18634</v>
      </c>
      <c r="AL821" s="31">
        <f t="shared" ca="1" si="261"/>
        <v>11.525</v>
      </c>
      <c r="AM821" s="31">
        <f t="shared" ca="1" si="262"/>
        <v>11.863660000000001</v>
      </c>
      <c r="AO821" s="32">
        <f t="shared" ca="1" si="269"/>
        <v>0.57481848467893526</v>
      </c>
      <c r="AP821" s="32">
        <f t="shared" ca="1" si="270"/>
        <v>0</v>
      </c>
      <c r="AQ821" s="32">
        <f t="shared" ca="1" si="271"/>
        <v>0.70769138755087635</v>
      </c>
      <c r="AR821" s="32">
        <f t="shared" ca="1" si="272"/>
        <v>0</v>
      </c>
    </row>
    <row r="822" spans="1:44">
      <c r="A822" s="10">
        <v>38103</v>
      </c>
      <c r="B822" s="11">
        <f ca="1">IF(ROW(data!B822)&gt;singleSMA,AVERAGE(OFFSET(data!B822,0,0,-singleSMA,1)),"")</f>
        <v>11.672900000000002</v>
      </c>
      <c r="C822" s="11" t="str">
        <f ca="1">IF(ROW(data!B820)&gt;singleSMA+2,IF(SIGN(data!B821-indicators!B821)&lt;&gt;SIGN(data!B820-indicators!B820),IF(SIGN(data!B821-indicators!B821)&gt;0,"BUY","SELL"),""),"")</f>
        <v/>
      </c>
      <c r="D822" s="11">
        <f ca="1">IF(ROW(data!B822)&gt;fastSMA,AVERAGE(OFFSET(data!B822,0,0,-fastSMA,1)),"")</f>
        <v>12.114000000000001</v>
      </c>
      <c r="E822" s="11">
        <f ca="1">IF(ROW(data!B822)&gt;slowSMA,AVERAGE(OFFSET(data!B822,0,0,-slowSMA,1)),"")</f>
        <v>11.672900000000002</v>
      </c>
      <c r="F822" s="11" t="str">
        <f ca="1">IF(ROW(data!B822)&gt;MAX(fastSMA,slowSMA)+2,IF(SIGN(D821-E821)&lt;&gt;SIGN(D820-E820),IF(SIGN(D821-E821)&gt;0,"BUY","SELL"),""),"")</f>
        <v/>
      </c>
      <c r="G822" s="11"/>
      <c r="H822" s="11">
        <f>(data!B822/data!B821)-1</f>
        <v>2.314814814814814E-2</v>
      </c>
      <c r="I822" s="11">
        <f t="shared" si="252"/>
        <v>2.314814814814814E-2</v>
      </c>
      <c r="J822" s="11">
        <f t="shared" si="253"/>
        <v>0</v>
      </c>
      <c r="K822" s="11">
        <f ca="1">IF(ROW(data!B822)&gt;rsi+1,100-100/(1+AVERAGE(OFFSET(I822,0,0,-rsi,1))/AVERAGE(OFFSET(J822,0,0,-rsi,1))),"")</f>
        <v>87.249845449130177</v>
      </c>
      <c r="L822" s="11"/>
      <c r="M822" s="11">
        <f t="shared" si="254"/>
        <v>1.0231481481481481</v>
      </c>
      <c r="N822" s="11">
        <f t="shared" ca="1" si="255"/>
        <v>1.2380952380952386</v>
      </c>
      <c r="S822" s="13" t="str">
        <f ca="1">pricein</f>
        <v/>
      </c>
      <c r="T822" s="13" t="str">
        <f ca="1">priceout</f>
        <v/>
      </c>
      <c r="U822" s="16" t="str">
        <f t="shared" ca="1" si="256"/>
        <v/>
      </c>
      <c r="V822" s="16" t="str">
        <f t="shared" ca="1" si="263"/>
        <v/>
      </c>
      <c r="W822" s="16" t="str">
        <f t="shared" ca="1" si="264"/>
        <v/>
      </c>
      <c r="X822" s="16">
        <f t="shared" ca="1" si="265"/>
        <v>1.5748184846789353</v>
      </c>
      <c r="Y822" s="16"/>
      <c r="Z822" s="13" t="str">
        <f ca="1">priceincross</f>
        <v/>
      </c>
      <c r="AA822" s="13" t="str">
        <f ca="1">priceoutcross</f>
        <v/>
      </c>
      <c r="AB822" s="13" t="str">
        <f t="shared" ca="1" si="257"/>
        <v/>
      </c>
      <c r="AC822" s="13" t="str">
        <f t="shared" ca="1" si="266"/>
        <v/>
      </c>
      <c r="AD822" s="13" t="str">
        <f t="shared" ca="1" si="267"/>
        <v/>
      </c>
      <c r="AE822" s="13">
        <f t="shared" ca="1" si="268"/>
        <v>1.7076913875508763</v>
      </c>
      <c r="AG822" s="32">
        <f ca="1">IF(ROW(data!B822)&gt;fib+1,MIN(OFFSET(data!B822,0,0,-fib,1)),"")</f>
        <v>10.09</v>
      </c>
      <c r="AH822" s="32">
        <f ca="1">IF(ROW(data!B822)&gt;fib+1,MAX(OFFSET(data!B822,0,0,-fib,1)),"")</f>
        <v>13.26</v>
      </c>
      <c r="AI822" s="32">
        <f t="shared" ca="1" si="258"/>
        <v>3.17</v>
      </c>
      <c r="AJ822" s="31">
        <f t="shared" ca="1" si="259"/>
        <v>10.83812</v>
      </c>
      <c r="AK822" s="31">
        <f t="shared" ca="1" si="260"/>
        <v>11.300940000000001</v>
      </c>
      <c r="AL822" s="31">
        <f t="shared" ca="1" si="261"/>
        <v>11.675000000000001</v>
      </c>
      <c r="AM822" s="31">
        <f t="shared" ca="1" si="262"/>
        <v>12.049060000000001</v>
      </c>
      <c r="AO822" s="32">
        <f t="shared" ca="1" si="269"/>
        <v>0.57481848467893526</v>
      </c>
      <c r="AP822" s="32">
        <f t="shared" ca="1" si="270"/>
        <v>0</v>
      </c>
      <c r="AQ822" s="32">
        <f t="shared" ca="1" si="271"/>
        <v>0.70769138755087635</v>
      </c>
      <c r="AR822" s="32">
        <f t="shared" ca="1" si="272"/>
        <v>0</v>
      </c>
    </row>
    <row r="823" spans="1:44">
      <c r="A823" s="10">
        <v>38104</v>
      </c>
      <c r="B823" s="11">
        <f ca="1">IF(ROW(data!B823)&gt;singleSMA,AVERAGE(OFFSET(data!B823,0,0,-singleSMA,1)),"")</f>
        <v>11.701100000000004</v>
      </c>
      <c r="C823" s="11" t="str">
        <f ca="1">IF(ROW(data!B821)&gt;singleSMA+2,IF(SIGN(data!B822-indicators!B822)&lt;&gt;SIGN(data!B821-indicators!B821),IF(SIGN(data!B822-indicators!B822)&gt;0,"BUY","SELL"),""),"")</f>
        <v/>
      </c>
      <c r="D823" s="11">
        <f ca="1">IF(ROW(data!B823)&gt;fastSMA,AVERAGE(OFFSET(data!B823,0,0,-fastSMA,1)),"")</f>
        <v>12.233499999999999</v>
      </c>
      <c r="E823" s="11">
        <f ca="1">IF(ROW(data!B823)&gt;slowSMA,AVERAGE(OFFSET(data!B823,0,0,-slowSMA,1)),"")</f>
        <v>11.701100000000004</v>
      </c>
      <c r="F823" s="11" t="str">
        <f ca="1">IF(ROW(data!B823)&gt;MAX(fastSMA,slowSMA)+2,IF(SIGN(D822-E822)&lt;&gt;SIGN(D821-E821),IF(SIGN(D822-E822)&gt;0,"BUY","SELL"),""),"")</f>
        <v/>
      </c>
      <c r="G823" s="11"/>
      <c r="H823" s="11">
        <f>(data!B823/data!B822)-1</f>
        <v>-1.5082956259426794E-3</v>
      </c>
      <c r="I823" s="11">
        <f t="shared" si="252"/>
        <v>0</v>
      </c>
      <c r="J823" s="11">
        <f t="shared" si="253"/>
        <v>1.5082956259426794E-3</v>
      </c>
      <c r="K823" s="11">
        <f ca="1">IF(ROW(data!B823)&gt;rsi+1,100-100/(1+AVERAGE(OFFSET(I823,0,0,-rsi,1))/AVERAGE(OFFSET(J823,0,0,-rsi,1))),"")</f>
        <v>86.182552863491551</v>
      </c>
      <c r="L823" s="11"/>
      <c r="M823" s="11">
        <f t="shared" si="254"/>
        <v>0.99849170437405732</v>
      </c>
      <c r="N823" s="11">
        <f t="shared" ca="1" si="255"/>
        <v>1.2202764976958527</v>
      </c>
      <c r="S823" s="13" t="str">
        <f ca="1">pricein</f>
        <v/>
      </c>
      <c r="T823" s="13" t="str">
        <f ca="1">priceout</f>
        <v/>
      </c>
      <c r="U823" s="16" t="str">
        <f t="shared" ca="1" si="256"/>
        <v/>
      </c>
      <c r="V823" s="16" t="str">
        <f t="shared" ca="1" si="263"/>
        <v/>
      </c>
      <c r="W823" s="16" t="str">
        <f t="shared" ca="1" si="264"/>
        <v/>
      </c>
      <c r="X823" s="16">
        <f t="shared" ca="1" si="265"/>
        <v>1.5748184846789353</v>
      </c>
      <c r="Y823" s="16"/>
      <c r="Z823" s="13" t="str">
        <f ca="1">priceincross</f>
        <v/>
      </c>
      <c r="AA823" s="13" t="str">
        <f ca="1">priceoutcross</f>
        <v/>
      </c>
      <c r="AB823" s="13" t="str">
        <f t="shared" ca="1" si="257"/>
        <v/>
      </c>
      <c r="AC823" s="13" t="str">
        <f t="shared" ca="1" si="266"/>
        <v/>
      </c>
      <c r="AD823" s="13" t="str">
        <f t="shared" ca="1" si="267"/>
        <v/>
      </c>
      <c r="AE823" s="13">
        <f t="shared" ca="1" si="268"/>
        <v>1.7076913875508763</v>
      </c>
      <c r="AG823" s="32">
        <f ca="1">IF(ROW(data!B823)&gt;fib+1,MIN(OFFSET(data!B823,0,0,-fib,1)),"")</f>
        <v>10.09</v>
      </c>
      <c r="AH823" s="32">
        <f ca="1">IF(ROW(data!B823)&gt;fib+1,MAX(OFFSET(data!B823,0,0,-fib,1)),"")</f>
        <v>13.26</v>
      </c>
      <c r="AI823" s="32">
        <f t="shared" ca="1" si="258"/>
        <v>3.17</v>
      </c>
      <c r="AJ823" s="31">
        <f t="shared" ca="1" si="259"/>
        <v>10.83812</v>
      </c>
      <c r="AK823" s="31">
        <f t="shared" ca="1" si="260"/>
        <v>11.300940000000001</v>
      </c>
      <c r="AL823" s="31">
        <f t="shared" ca="1" si="261"/>
        <v>11.675000000000001</v>
      </c>
      <c r="AM823" s="31">
        <f t="shared" ca="1" si="262"/>
        <v>12.049060000000001</v>
      </c>
      <c r="AO823" s="32">
        <f t="shared" ca="1" si="269"/>
        <v>0.57481848467893526</v>
      </c>
      <c r="AP823" s="32">
        <f t="shared" ca="1" si="270"/>
        <v>0</v>
      </c>
      <c r="AQ823" s="32">
        <f t="shared" ca="1" si="271"/>
        <v>0.70769138755087635</v>
      </c>
      <c r="AR823" s="32">
        <f t="shared" ca="1" si="272"/>
        <v>0</v>
      </c>
    </row>
    <row r="824" spans="1:44">
      <c r="A824" s="10">
        <v>38105</v>
      </c>
      <c r="B824" s="11">
        <f ca="1">IF(ROW(data!B824)&gt;singleSMA,AVERAGE(OFFSET(data!B824,0,0,-singleSMA,1)),"")</f>
        <v>11.733500000000003</v>
      </c>
      <c r="C824" s="11" t="str">
        <f ca="1">IF(ROW(data!B822)&gt;singleSMA+2,IF(SIGN(data!B823-indicators!B823)&lt;&gt;SIGN(data!B822-indicators!B822),IF(SIGN(data!B823-indicators!B823)&gt;0,"BUY","SELL"),""),"")</f>
        <v/>
      </c>
      <c r="D824" s="11">
        <f ca="1">IF(ROW(data!B824)&gt;fastSMA,AVERAGE(OFFSET(data!B824,0,0,-fastSMA,1)),"")</f>
        <v>12.3405</v>
      </c>
      <c r="E824" s="11">
        <f ca="1">IF(ROW(data!B824)&gt;slowSMA,AVERAGE(OFFSET(data!B824,0,0,-slowSMA,1)),"")</f>
        <v>11.733500000000003</v>
      </c>
      <c r="F824" s="11" t="str">
        <f ca="1">IF(ROW(data!B824)&gt;MAX(fastSMA,slowSMA)+2,IF(SIGN(D823-E823)&lt;&gt;SIGN(D822-E822),IF(SIGN(D823-E823)&gt;0,"BUY","SELL"),""),"")</f>
        <v/>
      </c>
      <c r="G824" s="11"/>
      <c r="H824" s="11">
        <f>(data!B824/data!B823)-1</f>
        <v>1.2084592145015227E-2</v>
      </c>
      <c r="I824" s="11">
        <f t="shared" si="252"/>
        <v>1.2084592145015227E-2</v>
      </c>
      <c r="J824" s="11">
        <f t="shared" si="253"/>
        <v>0</v>
      </c>
      <c r="K824" s="11">
        <f ca="1">IF(ROW(data!B824)&gt;rsi+1,100-100/(1+AVERAGE(OFFSET(I824,0,0,-rsi,1))/AVERAGE(OFFSET(J824,0,0,-rsi,1))),"")</f>
        <v>84.782969198111914</v>
      </c>
      <c r="L824" s="11"/>
      <c r="M824" s="11">
        <f t="shared" si="254"/>
        <v>1.0120845921450152</v>
      </c>
      <c r="N824" s="11">
        <f t="shared" ca="1" si="255"/>
        <v>1.1900532859680286</v>
      </c>
      <c r="S824" s="13" t="str">
        <f ca="1">pricein</f>
        <v/>
      </c>
      <c r="T824" s="13" t="str">
        <f ca="1">priceout</f>
        <v/>
      </c>
      <c r="U824" s="16" t="str">
        <f t="shared" ca="1" si="256"/>
        <v/>
      </c>
      <c r="V824" s="16" t="str">
        <f t="shared" ca="1" si="263"/>
        <v/>
      </c>
      <c r="W824" s="16" t="str">
        <f t="shared" ca="1" si="264"/>
        <v/>
      </c>
      <c r="X824" s="16">
        <f t="shared" ca="1" si="265"/>
        <v>1.5748184846789353</v>
      </c>
      <c r="Y824" s="16"/>
      <c r="Z824" s="13" t="str">
        <f ca="1">priceincross</f>
        <v/>
      </c>
      <c r="AA824" s="13" t="str">
        <f ca="1">priceoutcross</f>
        <v/>
      </c>
      <c r="AB824" s="13" t="str">
        <f t="shared" ca="1" si="257"/>
        <v/>
      </c>
      <c r="AC824" s="13" t="str">
        <f t="shared" ca="1" si="266"/>
        <v/>
      </c>
      <c r="AD824" s="13" t="str">
        <f t="shared" ca="1" si="267"/>
        <v/>
      </c>
      <c r="AE824" s="13">
        <f t="shared" ca="1" si="268"/>
        <v>1.7076913875508763</v>
      </c>
      <c r="AG824" s="32">
        <f ca="1">IF(ROW(data!B824)&gt;fib+1,MIN(OFFSET(data!B824,0,0,-fib,1)),"")</f>
        <v>10.09</v>
      </c>
      <c r="AH824" s="32">
        <f ca="1">IF(ROW(data!B824)&gt;fib+1,MAX(OFFSET(data!B824,0,0,-fib,1)),"")</f>
        <v>13.4</v>
      </c>
      <c r="AI824" s="32">
        <f t="shared" ca="1" si="258"/>
        <v>3.3100000000000005</v>
      </c>
      <c r="AJ824" s="31">
        <f t="shared" ca="1" si="259"/>
        <v>10.87116</v>
      </c>
      <c r="AK824" s="31">
        <f t="shared" ca="1" si="260"/>
        <v>11.354420000000001</v>
      </c>
      <c r="AL824" s="31">
        <f t="shared" ca="1" si="261"/>
        <v>11.745000000000001</v>
      </c>
      <c r="AM824" s="31">
        <f t="shared" ca="1" si="262"/>
        <v>12.135580000000001</v>
      </c>
      <c r="AO824" s="32">
        <f t="shared" ca="1" si="269"/>
        <v>0.57481848467893526</v>
      </c>
      <c r="AP824" s="32">
        <f t="shared" ca="1" si="270"/>
        <v>0</v>
      </c>
      <c r="AQ824" s="32">
        <f t="shared" ca="1" si="271"/>
        <v>0.70769138755087635</v>
      </c>
      <c r="AR824" s="32">
        <f t="shared" ca="1" si="272"/>
        <v>0</v>
      </c>
    </row>
    <row r="825" spans="1:44">
      <c r="A825" s="10">
        <v>38106</v>
      </c>
      <c r="B825" s="11">
        <f ca="1">IF(ROW(data!B825)&gt;singleSMA,AVERAGE(OFFSET(data!B825,0,0,-singleSMA,1)),"")</f>
        <v>11.767000000000005</v>
      </c>
      <c r="C825" s="11" t="str">
        <f ca="1">IF(ROW(data!B823)&gt;singleSMA+2,IF(SIGN(data!B824-indicators!B824)&lt;&gt;SIGN(data!B823-indicators!B823),IF(SIGN(data!B824-indicators!B824)&gt;0,"BUY","SELL"),""),"")</f>
        <v/>
      </c>
      <c r="D825" s="11">
        <f ca="1">IF(ROW(data!B825)&gt;fastSMA,AVERAGE(OFFSET(data!B825,0,0,-fastSMA,1)),"")</f>
        <v>12.448499999999999</v>
      </c>
      <c r="E825" s="11">
        <f ca="1">IF(ROW(data!B825)&gt;slowSMA,AVERAGE(OFFSET(data!B825,0,0,-slowSMA,1)),"")</f>
        <v>11.767000000000005</v>
      </c>
      <c r="F825" s="11" t="str">
        <f ca="1">IF(ROW(data!B825)&gt;MAX(fastSMA,slowSMA)+2,IF(SIGN(D824-E824)&lt;&gt;SIGN(D823-E823),IF(SIGN(D824-E824)&gt;0,"BUY","SELL"),""),"")</f>
        <v/>
      </c>
      <c r="G825" s="11"/>
      <c r="H825" s="11">
        <f>(data!B825/data!B824)-1</f>
        <v>5.9701492537314049E-3</v>
      </c>
      <c r="I825" s="11">
        <f t="shared" si="252"/>
        <v>5.9701492537314049E-3</v>
      </c>
      <c r="J825" s="11">
        <f t="shared" si="253"/>
        <v>0</v>
      </c>
      <c r="K825" s="11">
        <f ca="1">IF(ROW(data!B825)&gt;rsi+1,100-100/(1+AVERAGE(OFFSET(I825,0,0,-rsi,1))/AVERAGE(OFFSET(J825,0,0,-rsi,1))),"")</f>
        <v>84.82134394490825</v>
      </c>
      <c r="L825" s="11"/>
      <c r="M825" s="11">
        <f t="shared" si="254"/>
        <v>1.0059701492537314</v>
      </c>
      <c r="N825" s="11">
        <f t="shared" ca="1" si="255"/>
        <v>1.1908127208480563</v>
      </c>
      <c r="S825" s="13" t="str">
        <f ca="1">pricein</f>
        <v/>
      </c>
      <c r="T825" s="13" t="str">
        <f ca="1">priceout</f>
        <v/>
      </c>
      <c r="U825" s="16" t="str">
        <f t="shared" ca="1" si="256"/>
        <v/>
      </c>
      <c r="V825" s="16" t="str">
        <f t="shared" ca="1" si="263"/>
        <v/>
      </c>
      <c r="W825" s="16" t="str">
        <f t="shared" ca="1" si="264"/>
        <v/>
      </c>
      <c r="X825" s="16">
        <f t="shared" ca="1" si="265"/>
        <v>1.5748184846789353</v>
      </c>
      <c r="Y825" s="16"/>
      <c r="Z825" s="13" t="str">
        <f ca="1">priceincross</f>
        <v/>
      </c>
      <c r="AA825" s="13" t="str">
        <f ca="1">priceoutcross</f>
        <v/>
      </c>
      <c r="AB825" s="13" t="str">
        <f t="shared" ca="1" si="257"/>
        <v/>
      </c>
      <c r="AC825" s="13" t="str">
        <f t="shared" ca="1" si="266"/>
        <v/>
      </c>
      <c r="AD825" s="13" t="str">
        <f t="shared" ca="1" si="267"/>
        <v/>
      </c>
      <c r="AE825" s="13">
        <f t="shared" ca="1" si="268"/>
        <v>1.7076913875508763</v>
      </c>
      <c r="AG825" s="32">
        <f ca="1">IF(ROW(data!B825)&gt;fib+1,MIN(OFFSET(data!B825,0,0,-fib,1)),"")</f>
        <v>10.09</v>
      </c>
      <c r="AH825" s="32">
        <f ca="1">IF(ROW(data!B825)&gt;fib+1,MAX(OFFSET(data!B825,0,0,-fib,1)),"")</f>
        <v>13.48</v>
      </c>
      <c r="AI825" s="32">
        <f t="shared" ca="1" si="258"/>
        <v>3.3900000000000006</v>
      </c>
      <c r="AJ825" s="31">
        <f t="shared" ca="1" si="259"/>
        <v>10.890039999999999</v>
      </c>
      <c r="AK825" s="31">
        <f t="shared" ca="1" si="260"/>
        <v>11.384980000000001</v>
      </c>
      <c r="AL825" s="31">
        <f t="shared" ca="1" si="261"/>
        <v>11.785</v>
      </c>
      <c r="AM825" s="31">
        <f t="shared" ca="1" si="262"/>
        <v>12.18502</v>
      </c>
      <c r="AO825" s="32">
        <f t="shared" ca="1" si="269"/>
        <v>0.57481848467893526</v>
      </c>
      <c r="AP825" s="32">
        <f t="shared" ca="1" si="270"/>
        <v>0</v>
      </c>
      <c r="AQ825" s="32">
        <f t="shared" ca="1" si="271"/>
        <v>0.70769138755087635</v>
      </c>
      <c r="AR825" s="32">
        <f t="shared" ca="1" si="272"/>
        <v>0</v>
      </c>
    </row>
    <row r="826" spans="1:44">
      <c r="A826" s="10">
        <v>38107</v>
      </c>
      <c r="B826" s="11">
        <f ca="1">IF(ROW(data!B826)&gt;singleSMA,AVERAGE(OFFSET(data!B826,0,0,-singleSMA,1)),"")</f>
        <v>11.798600000000006</v>
      </c>
      <c r="C826" s="11" t="str">
        <f ca="1">IF(ROW(data!B824)&gt;singleSMA+2,IF(SIGN(data!B825-indicators!B825)&lt;&gt;SIGN(data!B824-indicators!B824),IF(SIGN(data!B825-indicators!B825)&gt;0,"BUY","SELL"),""),"")</f>
        <v/>
      </c>
      <c r="D826" s="11">
        <f ca="1">IF(ROW(data!B826)&gt;fastSMA,AVERAGE(OFFSET(data!B826,0,0,-fastSMA,1)),"")</f>
        <v>12.533000000000001</v>
      </c>
      <c r="E826" s="11">
        <f ca="1">IF(ROW(data!B826)&gt;slowSMA,AVERAGE(OFFSET(data!B826,0,0,-slowSMA,1)),"")</f>
        <v>11.798600000000006</v>
      </c>
      <c r="F826" s="11" t="str">
        <f ca="1">IF(ROW(data!B826)&gt;MAX(fastSMA,slowSMA)+2,IF(SIGN(D825-E825)&lt;&gt;SIGN(D824-E824),IF(SIGN(D825-E825)&gt;0,"BUY","SELL"),""),"")</f>
        <v/>
      </c>
      <c r="G826" s="11"/>
      <c r="H826" s="11">
        <f>(data!B826/data!B825)-1</f>
        <v>-5.9347181008901906E-3</v>
      </c>
      <c r="I826" s="11">
        <f t="shared" si="252"/>
        <v>0</v>
      </c>
      <c r="J826" s="11">
        <f t="shared" si="253"/>
        <v>5.9347181008901906E-3</v>
      </c>
      <c r="K826" s="11">
        <f ca="1">IF(ROW(data!B826)&gt;rsi+1,100-100/(1+AVERAGE(OFFSET(I826,0,0,-rsi,1))/AVERAGE(OFFSET(J826,0,0,-rsi,1))),"")</f>
        <v>80.277689041793494</v>
      </c>
      <c r="L826" s="11"/>
      <c r="M826" s="11">
        <f t="shared" si="254"/>
        <v>0.99406528189910981</v>
      </c>
      <c r="N826" s="11">
        <f t="shared" ca="1" si="255"/>
        <v>1.1443210930828354</v>
      </c>
      <c r="S826" s="13" t="str">
        <f ca="1">pricein</f>
        <v/>
      </c>
      <c r="T826" s="13" t="str">
        <f ca="1">priceout</f>
        <v/>
      </c>
      <c r="U826" s="16" t="str">
        <f t="shared" ca="1" si="256"/>
        <v/>
      </c>
      <c r="V826" s="16" t="str">
        <f t="shared" ca="1" si="263"/>
        <v/>
      </c>
      <c r="W826" s="16" t="str">
        <f t="shared" ca="1" si="264"/>
        <v/>
      </c>
      <c r="X826" s="16">
        <f t="shared" ca="1" si="265"/>
        <v>1.5748184846789353</v>
      </c>
      <c r="Y826" s="16"/>
      <c r="Z826" s="13" t="str">
        <f ca="1">priceincross</f>
        <v/>
      </c>
      <c r="AA826" s="13" t="str">
        <f ca="1">priceoutcross</f>
        <v/>
      </c>
      <c r="AB826" s="13" t="str">
        <f t="shared" ca="1" si="257"/>
        <v/>
      </c>
      <c r="AC826" s="13" t="str">
        <f t="shared" ca="1" si="266"/>
        <v/>
      </c>
      <c r="AD826" s="13" t="str">
        <f t="shared" ca="1" si="267"/>
        <v/>
      </c>
      <c r="AE826" s="13">
        <f t="shared" ca="1" si="268"/>
        <v>1.7076913875508763</v>
      </c>
      <c r="AG826" s="32">
        <f ca="1">IF(ROW(data!B826)&gt;fib+1,MIN(OFFSET(data!B826,0,0,-fib,1)),"")</f>
        <v>10.09</v>
      </c>
      <c r="AH826" s="32">
        <f ca="1">IF(ROW(data!B826)&gt;fib+1,MAX(OFFSET(data!B826,0,0,-fib,1)),"")</f>
        <v>13.48</v>
      </c>
      <c r="AI826" s="32">
        <f t="shared" ca="1" si="258"/>
        <v>3.3900000000000006</v>
      </c>
      <c r="AJ826" s="31">
        <f t="shared" ca="1" si="259"/>
        <v>10.890039999999999</v>
      </c>
      <c r="AK826" s="31">
        <f t="shared" ca="1" si="260"/>
        <v>11.384980000000001</v>
      </c>
      <c r="AL826" s="31">
        <f t="shared" ca="1" si="261"/>
        <v>11.785</v>
      </c>
      <c r="AM826" s="31">
        <f t="shared" ca="1" si="262"/>
        <v>12.18502</v>
      </c>
      <c r="AO826" s="32">
        <f t="shared" ca="1" si="269"/>
        <v>0.57481848467893526</v>
      </c>
      <c r="AP826" s="32">
        <f t="shared" ca="1" si="270"/>
        <v>0</v>
      </c>
      <c r="AQ826" s="32">
        <f t="shared" ca="1" si="271"/>
        <v>0.70769138755087635</v>
      </c>
      <c r="AR826" s="32">
        <f t="shared" ca="1" si="272"/>
        <v>0</v>
      </c>
    </row>
    <row r="827" spans="1:44">
      <c r="A827" s="10">
        <v>38110</v>
      </c>
      <c r="B827" s="11">
        <f ca="1">IF(ROW(data!B827)&gt;singleSMA,AVERAGE(OFFSET(data!B827,0,0,-singleSMA,1)),"")</f>
        <v>11.832000000000004</v>
      </c>
      <c r="C827" s="11" t="str">
        <f ca="1">IF(ROW(data!B825)&gt;singleSMA+2,IF(SIGN(data!B826-indicators!B826)&lt;&gt;SIGN(data!B825-indicators!B825),IF(SIGN(data!B826-indicators!B826)&gt;0,"BUY","SELL"),""),"")</f>
        <v/>
      </c>
      <c r="D827" s="11">
        <f ca="1">IF(ROW(data!B827)&gt;fastSMA,AVERAGE(OFFSET(data!B827,0,0,-fastSMA,1)),"")</f>
        <v>12.631499999999999</v>
      </c>
      <c r="E827" s="11">
        <f ca="1">IF(ROW(data!B827)&gt;slowSMA,AVERAGE(OFFSET(data!B827,0,0,-slowSMA,1)),"")</f>
        <v>11.832000000000004</v>
      </c>
      <c r="F827" s="11" t="str">
        <f ca="1">IF(ROW(data!B827)&gt;MAX(fastSMA,slowSMA)+2,IF(SIGN(D826-E826)&lt;&gt;SIGN(D825-E825),IF(SIGN(D826-E826)&gt;0,"BUY","SELL"),""),"")</f>
        <v/>
      </c>
      <c r="G827" s="11"/>
      <c r="H827" s="11">
        <f>(data!B827/data!B826)-1</f>
        <v>2.6865671641790989E-2</v>
      </c>
      <c r="I827" s="11">
        <f t="shared" si="252"/>
        <v>2.6865671641790989E-2</v>
      </c>
      <c r="J827" s="11">
        <f t="shared" si="253"/>
        <v>0</v>
      </c>
      <c r="K827" s="11">
        <f ca="1">IF(ROW(data!B827)&gt;rsi+1,100-100/(1+AVERAGE(OFFSET(I827,0,0,-rsi,1))/AVERAGE(OFFSET(J827,0,0,-rsi,1))),"")</f>
        <v>81.88439568251647</v>
      </c>
      <c r="L827" s="11"/>
      <c r="M827" s="11">
        <f t="shared" si="254"/>
        <v>1.026865671641791</v>
      </c>
      <c r="N827" s="11">
        <f t="shared" ca="1" si="255"/>
        <v>1.1670907548770149</v>
      </c>
      <c r="S827" s="13" t="str">
        <f ca="1">pricein</f>
        <v/>
      </c>
      <c r="T827" s="13" t="str">
        <f ca="1">priceout</f>
        <v/>
      </c>
      <c r="U827" s="16" t="str">
        <f t="shared" ca="1" si="256"/>
        <v/>
      </c>
      <c r="V827" s="16" t="str">
        <f t="shared" ca="1" si="263"/>
        <v/>
      </c>
      <c r="W827" s="16" t="str">
        <f t="shared" ca="1" si="264"/>
        <v/>
      </c>
      <c r="X827" s="16">
        <f t="shared" ca="1" si="265"/>
        <v>1.5748184846789353</v>
      </c>
      <c r="Y827" s="16"/>
      <c r="Z827" s="13" t="str">
        <f ca="1">priceincross</f>
        <v/>
      </c>
      <c r="AA827" s="13" t="str">
        <f ca="1">priceoutcross</f>
        <v/>
      </c>
      <c r="AB827" s="13" t="str">
        <f t="shared" ca="1" si="257"/>
        <v/>
      </c>
      <c r="AC827" s="13" t="str">
        <f t="shared" ca="1" si="266"/>
        <v/>
      </c>
      <c r="AD827" s="13" t="str">
        <f t="shared" ca="1" si="267"/>
        <v/>
      </c>
      <c r="AE827" s="13">
        <f t="shared" ca="1" si="268"/>
        <v>1.7076913875508763</v>
      </c>
      <c r="AG827" s="32">
        <f ca="1">IF(ROW(data!B827)&gt;fib+1,MIN(OFFSET(data!B827,0,0,-fib,1)),"")</f>
        <v>10.09</v>
      </c>
      <c r="AH827" s="32">
        <f ca="1">IF(ROW(data!B827)&gt;fib+1,MAX(OFFSET(data!B827,0,0,-fib,1)),"")</f>
        <v>13.76</v>
      </c>
      <c r="AI827" s="32">
        <f t="shared" ca="1" si="258"/>
        <v>3.67</v>
      </c>
      <c r="AJ827" s="31">
        <f t="shared" ca="1" si="259"/>
        <v>10.95612</v>
      </c>
      <c r="AK827" s="31">
        <f t="shared" ca="1" si="260"/>
        <v>11.49194</v>
      </c>
      <c r="AL827" s="31">
        <f t="shared" ca="1" si="261"/>
        <v>11.925000000000001</v>
      </c>
      <c r="AM827" s="31">
        <f t="shared" ca="1" si="262"/>
        <v>12.35806</v>
      </c>
      <c r="AO827" s="32">
        <f t="shared" ca="1" si="269"/>
        <v>0.57481848467893526</v>
      </c>
      <c r="AP827" s="32">
        <f t="shared" ca="1" si="270"/>
        <v>0</v>
      </c>
      <c r="AQ827" s="32">
        <f t="shared" ca="1" si="271"/>
        <v>0.70769138755087635</v>
      </c>
      <c r="AR827" s="32">
        <f t="shared" ca="1" si="272"/>
        <v>0</v>
      </c>
    </row>
    <row r="828" spans="1:44">
      <c r="A828" s="10">
        <v>38111</v>
      </c>
      <c r="B828" s="11">
        <f ca="1">IF(ROW(data!B828)&gt;singleSMA,AVERAGE(OFFSET(data!B828,0,0,-singleSMA,1)),"")</f>
        <v>11.866100000000007</v>
      </c>
      <c r="C828" s="11" t="str">
        <f ca="1">IF(ROW(data!B826)&gt;singleSMA+2,IF(SIGN(data!B827-indicators!B827)&lt;&gt;SIGN(data!B826-indicators!B826),IF(SIGN(data!B827-indicators!B827)&gt;0,"BUY","SELL"),""),"")</f>
        <v/>
      </c>
      <c r="D828" s="11">
        <f ca="1">IF(ROW(data!B828)&gt;fastSMA,AVERAGE(OFFSET(data!B828,0,0,-fastSMA,1)),"")</f>
        <v>12.7295</v>
      </c>
      <c r="E828" s="11">
        <f ca="1">IF(ROW(data!B828)&gt;slowSMA,AVERAGE(OFFSET(data!B828,0,0,-slowSMA,1)),"")</f>
        <v>11.866100000000007</v>
      </c>
      <c r="F828" s="11" t="str">
        <f ca="1">IF(ROW(data!B828)&gt;MAX(fastSMA,slowSMA)+2,IF(SIGN(D827-E827)&lt;&gt;SIGN(D826-E826),IF(SIGN(D827-E827)&gt;0,"BUY","SELL"),""),"")</f>
        <v/>
      </c>
      <c r="G828" s="11"/>
      <c r="H828" s="11">
        <f>(data!B828/data!B827)-1</f>
        <v>-2.1802325581394832E-3</v>
      </c>
      <c r="I828" s="11">
        <f t="shared" si="252"/>
        <v>0</v>
      </c>
      <c r="J828" s="11">
        <f t="shared" si="253"/>
        <v>2.1802325581394832E-3</v>
      </c>
      <c r="K828" s="11">
        <f ca="1">IF(ROW(data!B828)&gt;rsi+1,100-100/(1+AVERAGE(OFFSET(I828,0,0,-rsi,1))/AVERAGE(OFFSET(J828,0,0,-rsi,1))),"")</f>
        <v>81.72359123336642</v>
      </c>
      <c r="L828" s="11"/>
      <c r="M828" s="11">
        <f t="shared" si="254"/>
        <v>0.99781976744186052</v>
      </c>
      <c r="N828" s="11">
        <f t="shared" ca="1" si="255"/>
        <v>1.1665250637213254</v>
      </c>
      <c r="S828" s="13" t="str">
        <f ca="1">pricein</f>
        <v/>
      </c>
      <c r="T828" s="13" t="str">
        <f ca="1">priceout</f>
        <v/>
      </c>
      <c r="U828" s="16" t="str">
        <f t="shared" ca="1" si="256"/>
        <v/>
      </c>
      <c r="V828" s="16" t="str">
        <f t="shared" ca="1" si="263"/>
        <v/>
      </c>
      <c r="W828" s="16" t="str">
        <f t="shared" ca="1" si="264"/>
        <v/>
      </c>
      <c r="X828" s="16">
        <f t="shared" ca="1" si="265"/>
        <v>1.5748184846789353</v>
      </c>
      <c r="Y828" s="16"/>
      <c r="Z828" s="13" t="str">
        <f ca="1">priceincross</f>
        <v/>
      </c>
      <c r="AA828" s="13" t="str">
        <f ca="1">priceoutcross</f>
        <v/>
      </c>
      <c r="AB828" s="13" t="str">
        <f t="shared" ca="1" si="257"/>
        <v/>
      </c>
      <c r="AC828" s="13" t="str">
        <f t="shared" ca="1" si="266"/>
        <v/>
      </c>
      <c r="AD828" s="13" t="str">
        <f t="shared" ca="1" si="267"/>
        <v/>
      </c>
      <c r="AE828" s="13">
        <f t="shared" ca="1" si="268"/>
        <v>1.7076913875508763</v>
      </c>
      <c r="AG828" s="32">
        <f ca="1">IF(ROW(data!B828)&gt;fib+1,MIN(OFFSET(data!B828,0,0,-fib,1)),"")</f>
        <v>10.09</v>
      </c>
      <c r="AH828" s="32">
        <f ca="1">IF(ROW(data!B828)&gt;fib+1,MAX(OFFSET(data!B828,0,0,-fib,1)),"")</f>
        <v>13.76</v>
      </c>
      <c r="AI828" s="32">
        <f t="shared" ca="1" si="258"/>
        <v>3.67</v>
      </c>
      <c r="AJ828" s="31">
        <f t="shared" ca="1" si="259"/>
        <v>10.95612</v>
      </c>
      <c r="AK828" s="31">
        <f t="shared" ca="1" si="260"/>
        <v>11.49194</v>
      </c>
      <c r="AL828" s="31">
        <f t="shared" ca="1" si="261"/>
        <v>11.925000000000001</v>
      </c>
      <c r="AM828" s="31">
        <f t="shared" ca="1" si="262"/>
        <v>12.35806</v>
      </c>
      <c r="AO828" s="32">
        <f t="shared" ca="1" si="269"/>
        <v>0.57481848467893526</v>
      </c>
      <c r="AP828" s="32">
        <f t="shared" ca="1" si="270"/>
        <v>0</v>
      </c>
      <c r="AQ828" s="32">
        <f t="shared" ca="1" si="271"/>
        <v>0.70769138755087635</v>
      </c>
      <c r="AR828" s="32">
        <f t="shared" ca="1" si="272"/>
        <v>0</v>
      </c>
    </row>
    <row r="829" spans="1:44">
      <c r="A829" s="10">
        <v>38112</v>
      </c>
      <c r="B829" s="11">
        <f ca="1">IF(ROW(data!B829)&gt;singleSMA,AVERAGE(OFFSET(data!B829,0,0,-singleSMA,1)),"")</f>
        <v>11.898500000000004</v>
      </c>
      <c r="C829" s="11" t="str">
        <f ca="1">IF(ROW(data!B827)&gt;singleSMA+2,IF(SIGN(data!B828-indicators!B828)&lt;&gt;SIGN(data!B827-indicators!B827),IF(SIGN(data!B828-indicators!B828)&gt;0,"BUY","SELL"),""),"")</f>
        <v/>
      </c>
      <c r="D829" s="11">
        <f ca="1">IF(ROW(data!B829)&gt;fastSMA,AVERAGE(OFFSET(data!B829,0,0,-fastSMA,1)),"")</f>
        <v>12.8</v>
      </c>
      <c r="E829" s="11">
        <f ca="1">IF(ROW(data!B829)&gt;slowSMA,AVERAGE(OFFSET(data!B829,0,0,-slowSMA,1)),"")</f>
        <v>11.898500000000004</v>
      </c>
      <c r="F829" s="11" t="str">
        <f ca="1">IF(ROW(data!B829)&gt;MAX(fastSMA,slowSMA)+2,IF(SIGN(D828-E828)&lt;&gt;SIGN(D827-E827),IF(SIGN(D828-E828)&gt;0,"BUY","SELL"),""),"")</f>
        <v/>
      </c>
      <c r="G829" s="11"/>
      <c r="H829" s="11">
        <f>(data!B829/data!B828)-1</f>
        <v>-2.3306627822286985E-2</v>
      </c>
      <c r="I829" s="11">
        <f t="shared" si="252"/>
        <v>0</v>
      </c>
      <c r="J829" s="11">
        <f t="shared" si="253"/>
        <v>2.3306627822286985E-2</v>
      </c>
      <c r="K829" s="11">
        <f ca="1">IF(ROW(data!B829)&gt;rsi+1,100-100/(1+AVERAGE(OFFSET(I829,0,0,-rsi,1))/AVERAGE(OFFSET(J829,0,0,-rsi,1))),"")</f>
        <v>72.682192120358579</v>
      </c>
      <c r="L829" s="11"/>
      <c r="M829" s="11">
        <f t="shared" si="254"/>
        <v>0.97669337217771302</v>
      </c>
      <c r="N829" s="11">
        <f t="shared" ca="1" si="255"/>
        <v>1.1175000000000006</v>
      </c>
      <c r="S829" s="13" t="str">
        <f ca="1">pricein</f>
        <v/>
      </c>
      <c r="T829" s="13" t="str">
        <f ca="1">priceout</f>
        <v/>
      </c>
      <c r="U829" s="16" t="str">
        <f t="shared" ca="1" si="256"/>
        <v/>
      </c>
      <c r="V829" s="16" t="str">
        <f t="shared" ca="1" si="263"/>
        <v/>
      </c>
      <c r="W829" s="16" t="str">
        <f t="shared" ca="1" si="264"/>
        <v/>
      </c>
      <c r="X829" s="16">
        <f t="shared" ca="1" si="265"/>
        <v>1.5748184846789353</v>
      </c>
      <c r="Y829" s="16"/>
      <c r="Z829" s="13" t="str">
        <f ca="1">priceincross</f>
        <v/>
      </c>
      <c r="AA829" s="13" t="str">
        <f ca="1">priceoutcross</f>
        <v/>
      </c>
      <c r="AB829" s="13" t="str">
        <f t="shared" ca="1" si="257"/>
        <v/>
      </c>
      <c r="AC829" s="13" t="str">
        <f t="shared" ca="1" si="266"/>
        <v/>
      </c>
      <c r="AD829" s="13" t="str">
        <f t="shared" ca="1" si="267"/>
        <v/>
      </c>
      <c r="AE829" s="13">
        <f t="shared" ca="1" si="268"/>
        <v>1.7076913875508763</v>
      </c>
      <c r="AG829" s="32">
        <f ca="1">IF(ROW(data!B829)&gt;fib+1,MIN(OFFSET(data!B829,0,0,-fib,1)),"")</f>
        <v>10.09</v>
      </c>
      <c r="AH829" s="32">
        <f ca="1">IF(ROW(data!B829)&gt;fib+1,MAX(OFFSET(data!B829,0,0,-fib,1)),"")</f>
        <v>13.76</v>
      </c>
      <c r="AI829" s="32">
        <f t="shared" ca="1" si="258"/>
        <v>3.67</v>
      </c>
      <c r="AJ829" s="31">
        <f t="shared" ca="1" si="259"/>
        <v>10.95612</v>
      </c>
      <c r="AK829" s="31">
        <f t="shared" ca="1" si="260"/>
        <v>11.49194</v>
      </c>
      <c r="AL829" s="31">
        <f t="shared" ca="1" si="261"/>
        <v>11.925000000000001</v>
      </c>
      <c r="AM829" s="31">
        <f t="shared" ca="1" si="262"/>
        <v>12.35806</v>
      </c>
      <c r="AO829" s="32">
        <f t="shared" ca="1" si="269"/>
        <v>0.57481848467893526</v>
      </c>
      <c r="AP829" s="32">
        <f t="shared" ca="1" si="270"/>
        <v>0</v>
      </c>
      <c r="AQ829" s="32">
        <f t="shared" ca="1" si="271"/>
        <v>0.70769138755087635</v>
      </c>
      <c r="AR829" s="32">
        <f t="shared" ca="1" si="272"/>
        <v>0</v>
      </c>
    </row>
    <row r="830" spans="1:44">
      <c r="A830" s="10">
        <v>38113</v>
      </c>
      <c r="B830" s="11">
        <f ca="1">IF(ROW(data!B830)&gt;singleSMA,AVERAGE(OFFSET(data!B830,0,0,-singleSMA,1)),"")</f>
        <v>11.930000000000005</v>
      </c>
      <c r="C830" s="11" t="str">
        <f ca="1">IF(ROW(data!B828)&gt;singleSMA+2,IF(SIGN(data!B829-indicators!B829)&lt;&gt;SIGN(data!B828-indicators!B828),IF(SIGN(data!B829-indicators!B829)&gt;0,"BUY","SELL"),""),"")</f>
        <v/>
      </c>
      <c r="D830" s="11">
        <f ca="1">IF(ROW(data!B830)&gt;fastSMA,AVERAGE(OFFSET(data!B830,0,0,-fastSMA,1)),"")</f>
        <v>12.86</v>
      </c>
      <c r="E830" s="11">
        <f ca="1">IF(ROW(data!B830)&gt;slowSMA,AVERAGE(OFFSET(data!B830,0,0,-slowSMA,1)),"")</f>
        <v>11.930000000000005</v>
      </c>
      <c r="F830" s="11" t="str">
        <f ca="1">IF(ROW(data!B830)&gt;MAX(fastSMA,slowSMA)+2,IF(SIGN(D829-E829)&lt;&gt;SIGN(D828-E828),IF(SIGN(D829-E829)&gt;0,"BUY","SELL"),""),"")</f>
        <v/>
      </c>
      <c r="G830" s="11"/>
      <c r="H830" s="11">
        <f>(data!B830/data!B829)-1</f>
        <v>-1.2677106636838187E-2</v>
      </c>
      <c r="I830" s="11">
        <f t="shared" si="252"/>
        <v>0</v>
      </c>
      <c r="J830" s="11">
        <f t="shared" si="253"/>
        <v>1.2677106636838187E-2</v>
      </c>
      <c r="K830" s="11">
        <f ca="1">IF(ROW(data!B830)&gt;rsi+1,100-100/(1+AVERAGE(OFFSET(I830,0,0,-rsi,1))/AVERAGE(OFFSET(J830,0,0,-rsi,1))),"")</f>
        <v>68.780751557929591</v>
      </c>
      <c r="L830" s="11"/>
      <c r="M830" s="11">
        <f t="shared" si="254"/>
        <v>0.98732289336316181</v>
      </c>
      <c r="N830" s="11">
        <f t="shared" ca="1" si="255"/>
        <v>1.0996677740863787</v>
      </c>
      <c r="S830" s="13" t="str">
        <f ca="1">pricein</f>
        <v/>
      </c>
      <c r="T830" s="13" t="str">
        <f ca="1">priceout</f>
        <v/>
      </c>
      <c r="U830" s="16" t="str">
        <f t="shared" ca="1" si="256"/>
        <v/>
      </c>
      <c r="V830" s="16" t="str">
        <f t="shared" ca="1" si="263"/>
        <v/>
      </c>
      <c r="W830" s="16" t="str">
        <f t="shared" ca="1" si="264"/>
        <v/>
      </c>
      <c r="X830" s="16">
        <f t="shared" ca="1" si="265"/>
        <v>1.5748184846789353</v>
      </c>
      <c r="Y830" s="16"/>
      <c r="Z830" s="13" t="str">
        <f ca="1">priceincross</f>
        <v/>
      </c>
      <c r="AA830" s="13" t="str">
        <f ca="1">priceoutcross</f>
        <v/>
      </c>
      <c r="AB830" s="13" t="str">
        <f t="shared" ca="1" si="257"/>
        <v/>
      </c>
      <c r="AC830" s="13" t="str">
        <f t="shared" ca="1" si="266"/>
        <v/>
      </c>
      <c r="AD830" s="13" t="str">
        <f t="shared" ca="1" si="267"/>
        <v/>
      </c>
      <c r="AE830" s="13">
        <f t="shared" ca="1" si="268"/>
        <v>1.7076913875508763</v>
      </c>
      <c r="AG830" s="32">
        <f ca="1">IF(ROW(data!B830)&gt;fib+1,MIN(OFFSET(data!B830,0,0,-fib,1)),"")</f>
        <v>10.16</v>
      </c>
      <c r="AH830" s="32">
        <f ca="1">IF(ROW(data!B830)&gt;fib+1,MAX(OFFSET(data!B830,0,0,-fib,1)),"")</f>
        <v>13.76</v>
      </c>
      <c r="AI830" s="32">
        <f t="shared" ca="1" si="258"/>
        <v>3.5999999999999996</v>
      </c>
      <c r="AJ830" s="31">
        <f t="shared" ca="1" si="259"/>
        <v>11.009600000000001</v>
      </c>
      <c r="AK830" s="31">
        <f t="shared" ca="1" si="260"/>
        <v>11.5352</v>
      </c>
      <c r="AL830" s="31">
        <f t="shared" ca="1" si="261"/>
        <v>11.96</v>
      </c>
      <c r="AM830" s="31">
        <f t="shared" ca="1" si="262"/>
        <v>12.3848</v>
      </c>
      <c r="AO830" s="32">
        <f t="shared" ca="1" si="269"/>
        <v>0.57481848467893526</v>
      </c>
      <c r="AP830" s="32">
        <f t="shared" ca="1" si="270"/>
        <v>0</v>
      </c>
      <c r="AQ830" s="32">
        <f t="shared" ca="1" si="271"/>
        <v>0.70769138755087635</v>
      </c>
      <c r="AR830" s="32">
        <f t="shared" ca="1" si="272"/>
        <v>0</v>
      </c>
    </row>
    <row r="831" spans="1:44">
      <c r="A831" s="10">
        <v>38114</v>
      </c>
      <c r="B831" s="11">
        <f ca="1">IF(ROW(data!B831)&gt;singleSMA,AVERAGE(OFFSET(data!B831,0,0,-singleSMA,1)),"")</f>
        <v>11.960800000000004</v>
      </c>
      <c r="C831" s="11" t="str">
        <f ca="1">IF(ROW(data!B829)&gt;singleSMA+2,IF(SIGN(data!B830-indicators!B830)&lt;&gt;SIGN(data!B829-indicators!B829),IF(SIGN(data!B830-indicators!B830)&gt;0,"BUY","SELL"),""),"")</f>
        <v/>
      </c>
      <c r="D831" s="11">
        <f ca="1">IF(ROW(data!B831)&gt;fastSMA,AVERAGE(OFFSET(data!B831,0,0,-fastSMA,1)),"")</f>
        <v>12.919999999999998</v>
      </c>
      <c r="E831" s="11">
        <f ca="1">IF(ROW(data!B831)&gt;slowSMA,AVERAGE(OFFSET(data!B831,0,0,-slowSMA,1)),"")</f>
        <v>11.960800000000004</v>
      </c>
      <c r="F831" s="11" t="str">
        <f ca="1">IF(ROW(data!B831)&gt;MAX(fastSMA,slowSMA)+2,IF(SIGN(D830-E830)&lt;&gt;SIGN(D829-E829),IF(SIGN(D830-E830)&gt;0,"BUY","SELL"),""),"")</f>
        <v/>
      </c>
      <c r="G831" s="11"/>
      <c r="H831" s="11">
        <f>(data!B831/data!B830)-1</f>
        <v>2.2658610271901747E-3</v>
      </c>
      <c r="I831" s="11">
        <f t="shared" si="252"/>
        <v>2.2658610271901747E-3</v>
      </c>
      <c r="J831" s="11">
        <f t="shared" si="253"/>
        <v>0</v>
      </c>
      <c r="K831" s="11">
        <f ca="1">IF(ROW(data!B831)&gt;rsi+1,100-100/(1+AVERAGE(OFFSET(I831,0,0,-rsi,1))/AVERAGE(OFFSET(J831,0,0,-rsi,1))),"")</f>
        <v>68.753559879683294</v>
      </c>
      <c r="L831" s="11"/>
      <c r="M831" s="11">
        <f t="shared" si="254"/>
        <v>1.0022658610271902</v>
      </c>
      <c r="N831" s="11">
        <f t="shared" ca="1" si="255"/>
        <v>1.0994200497100253</v>
      </c>
      <c r="S831" s="13" t="str">
        <f ca="1">pricein</f>
        <v/>
      </c>
      <c r="T831" s="13" t="str">
        <f ca="1">priceout</f>
        <v/>
      </c>
      <c r="U831" s="16" t="str">
        <f t="shared" ca="1" si="256"/>
        <v/>
      </c>
      <c r="V831" s="16" t="str">
        <f t="shared" ca="1" si="263"/>
        <v/>
      </c>
      <c r="W831" s="16" t="str">
        <f t="shared" ca="1" si="264"/>
        <v/>
      </c>
      <c r="X831" s="16">
        <f t="shared" ca="1" si="265"/>
        <v>1.5748184846789353</v>
      </c>
      <c r="Y831" s="16"/>
      <c r="Z831" s="13" t="str">
        <f ca="1">priceincross</f>
        <v/>
      </c>
      <c r="AA831" s="13" t="str">
        <f ca="1">priceoutcross</f>
        <v/>
      </c>
      <c r="AB831" s="13" t="str">
        <f t="shared" ca="1" si="257"/>
        <v/>
      </c>
      <c r="AC831" s="13" t="str">
        <f t="shared" ca="1" si="266"/>
        <v/>
      </c>
      <c r="AD831" s="13" t="str">
        <f t="shared" ca="1" si="267"/>
        <v/>
      </c>
      <c r="AE831" s="13">
        <f t="shared" ca="1" si="268"/>
        <v>1.7076913875508763</v>
      </c>
      <c r="AG831" s="32">
        <f ca="1">IF(ROW(data!B831)&gt;fib+1,MIN(OFFSET(data!B831,0,0,-fib,1)),"")</f>
        <v>10.16</v>
      </c>
      <c r="AH831" s="32">
        <f ca="1">IF(ROW(data!B831)&gt;fib+1,MAX(OFFSET(data!B831,0,0,-fib,1)),"")</f>
        <v>13.76</v>
      </c>
      <c r="AI831" s="32">
        <f t="shared" ca="1" si="258"/>
        <v>3.5999999999999996</v>
      </c>
      <c r="AJ831" s="31">
        <f t="shared" ca="1" si="259"/>
        <v>11.009600000000001</v>
      </c>
      <c r="AK831" s="31">
        <f t="shared" ca="1" si="260"/>
        <v>11.5352</v>
      </c>
      <c r="AL831" s="31">
        <f t="shared" ca="1" si="261"/>
        <v>11.96</v>
      </c>
      <c r="AM831" s="31">
        <f t="shared" ca="1" si="262"/>
        <v>12.3848</v>
      </c>
      <c r="AO831" s="32">
        <f t="shared" ca="1" si="269"/>
        <v>0.57481848467893526</v>
      </c>
      <c r="AP831" s="32">
        <f t="shared" ca="1" si="270"/>
        <v>0</v>
      </c>
      <c r="AQ831" s="32">
        <f t="shared" ca="1" si="271"/>
        <v>0.70769138755087635</v>
      </c>
      <c r="AR831" s="32">
        <f t="shared" ca="1" si="272"/>
        <v>0</v>
      </c>
    </row>
    <row r="832" spans="1:44">
      <c r="A832" s="10">
        <v>38117</v>
      </c>
      <c r="B832" s="11">
        <f ca="1">IF(ROW(data!B832)&gt;singleSMA,AVERAGE(OFFSET(data!B832,0,0,-singleSMA,1)),"")</f>
        <v>11.989200000000006</v>
      </c>
      <c r="C832" s="11" t="str">
        <f ca="1">IF(ROW(data!B830)&gt;singleSMA+2,IF(SIGN(data!B831-indicators!B831)&lt;&gt;SIGN(data!B830-indicators!B830),IF(SIGN(data!B831-indicators!B831)&gt;0,"BUY","SELL"),""),"")</f>
        <v/>
      </c>
      <c r="D832" s="11">
        <f ca="1">IF(ROW(data!B832)&gt;fastSMA,AVERAGE(OFFSET(data!B832,0,0,-fastSMA,1)),"")</f>
        <v>12.951999999999998</v>
      </c>
      <c r="E832" s="11">
        <f ca="1">IF(ROW(data!B832)&gt;slowSMA,AVERAGE(OFFSET(data!B832,0,0,-slowSMA,1)),"")</f>
        <v>11.989200000000006</v>
      </c>
      <c r="F832" s="11" t="str">
        <f ca="1">IF(ROW(data!B832)&gt;MAX(fastSMA,slowSMA)+2,IF(SIGN(D831-E831)&lt;&gt;SIGN(D830-E830),IF(SIGN(D831-E831)&gt;0,"BUY","SELL"),""),"")</f>
        <v/>
      </c>
      <c r="G832" s="11"/>
      <c r="H832" s="11">
        <f>(data!B832/data!B831)-1</f>
        <v>-2.0346646571213212E-2</v>
      </c>
      <c r="I832" s="11">
        <f t="shared" si="252"/>
        <v>0</v>
      </c>
      <c r="J832" s="11">
        <f t="shared" si="253"/>
        <v>2.0346646571213212E-2</v>
      </c>
      <c r="K832" s="11">
        <f ca="1">IF(ROW(data!B832)&gt;rsi+1,100-100/(1+AVERAGE(OFFSET(I832,0,0,-rsi,1))/AVERAGE(OFFSET(J832,0,0,-rsi,1))),"")</f>
        <v>60.343470297797957</v>
      </c>
      <c r="L832" s="11"/>
      <c r="M832" s="11">
        <f t="shared" si="254"/>
        <v>0.97965335342878679</v>
      </c>
      <c r="N832" s="11">
        <f t="shared" ca="1" si="255"/>
        <v>1.0517799352750814</v>
      </c>
      <c r="S832" s="13" t="str">
        <f ca="1">pricein</f>
        <v/>
      </c>
      <c r="T832" s="13" t="str">
        <f ca="1">priceout</f>
        <v/>
      </c>
      <c r="U832" s="16" t="str">
        <f t="shared" ca="1" si="256"/>
        <v/>
      </c>
      <c r="V832" s="16" t="str">
        <f t="shared" ca="1" si="263"/>
        <v/>
      </c>
      <c r="W832" s="16" t="str">
        <f t="shared" ca="1" si="264"/>
        <v/>
      </c>
      <c r="X832" s="16">
        <f t="shared" ca="1" si="265"/>
        <v>1.5748184846789353</v>
      </c>
      <c r="Y832" s="16"/>
      <c r="Z832" s="13" t="str">
        <f ca="1">priceincross</f>
        <v/>
      </c>
      <c r="AA832" s="13" t="str">
        <f ca="1">priceoutcross</f>
        <v/>
      </c>
      <c r="AB832" s="13" t="str">
        <f t="shared" ca="1" si="257"/>
        <v/>
      </c>
      <c r="AC832" s="13" t="str">
        <f t="shared" ca="1" si="266"/>
        <v/>
      </c>
      <c r="AD832" s="13" t="str">
        <f t="shared" ca="1" si="267"/>
        <v/>
      </c>
      <c r="AE832" s="13">
        <f t="shared" ca="1" si="268"/>
        <v>1.7076913875508763</v>
      </c>
      <c r="AG832" s="32">
        <f ca="1">IF(ROW(data!B832)&gt;fib+1,MIN(OFFSET(data!B832,0,0,-fib,1)),"")</f>
        <v>10.17</v>
      </c>
      <c r="AH832" s="32">
        <f ca="1">IF(ROW(data!B832)&gt;fib+1,MAX(OFFSET(data!B832,0,0,-fib,1)),"")</f>
        <v>13.76</v>
      </c>
      <c r="AI832" s="32">
        <f t="shared" ca="1" si="258"/>
        <v>3.59</v>
      </c>
      <c r="AJ832" s="31">
        <f t="shared" ca="1" si="259"/>
        <v>11.017239999999999</v>
      </c>
      <c r="AK832" s="31">
        <f t="shared" ca="1" si="260"/>
        <v>11.54138</v>
      </c>
      <c r="AL832" s="31">
        <f t="shared" ca="1" si="261"/>
        <v>11.965</v>
      </c>
      <c r="AM832" s="31">
        <f t="shared" ca="1" si="262"/>
        <v>12.38862</v>
      </c>
      <c r="AO832" s="32">
        <f t="shared" ca="1" si="269"/>
        <v>0.57481848467893526</v>
      </c>
      <c r="AP832" s="32">
        <f t="shared" ca="1" si="270"/>
        <v>0</v>
      </c>
      <c r="AQ832" s="32">
        <f t="shared" ca="1" si="271"/>
        <v>0.70769138755087635</v>
      </c>
      <c r="AR832" s="32">
        <f t="shared" ca="1" si="272"/>
        <v>0</v>
      </c>
    </row>
    <row r="833" spans="1:44">
      <c r="A833" s="10">
        <v>38118</v>
      </c>
      <c r="B833" s="11">
        <f ca="1">IF(ROW(data!B833)&gt;singleSMA,AVERAGE(OFFSET(data!B833,0,0,-singleSMA,1)),"")</f>
        <v>12.022300000000005</v>
      </c>
      <c r="C833" s="11" t="str">
        <f ca="1">IF(ROW(data!B831)&gt;singleSMA+2,IF(SIGN(data!B832-indicators!B832)&lt;&gt;SIGN(data!B831-indicators!B831),IF(SIGN(data!B832-indicators!B832)&gt;0,"BUY","SELL"),""),"")</f>
        <v/>
      </c>
      <c r="D833" s="11">
        <f ca="1">IF(ROW(data!B833)&gt;fastSMA,AVERAGE(OFFSET(data!B833,0,0,-fastSMA,1)),"")</f>
        <v>13.000499999999999</v>
      </c>
      <c r="E833" s="11">
        <f ca="1">IF(ROW(data!B833)&gt;slowSMA,AVERAGE(OFFSET(data!B833,0,0,-slowSMA,1)),"")</f>
        <v>12.022300000000005</v>
      </c>
      <c r="F833" s="11" t="str">
        <f ca="1">IF(ROW(data!B833)&gt;MAX(fastSMA,slowSMA)+2,IF(SIGN(D832-E832)&lt;&gt;SIGN(D831-E831),IF(SIGN(D832-E832)&gt;0,"BUY","SELL"),""),"")</f>
        <v/>
      </c>
      <c r="G833" s="11"/>
      <c r="H833" s="11">
        <f>(data!B833/data!B832)-1</f>
        <v>3.6923076923077058E-2</v>
      </c>
      <c r="I833" s="11">
        <f t="shared" si="252"/>
        <v>3.6923076923077058E-2</v>
      </c>
      <c r="J833" s="11">
        <f t="shared" si="253"/>
        <v>0</v>
      </c>
      <c r="K833" s="11">
        <f ca="1">IF(ROW(data!B833)&gt;rsi+1,100-100/(1+AVERAGE(OFFSET(I833,0,0,-rsi,1))/AVERAGE(OFFSET(J833,0,0,-rsi,1))),"")</f>
        <v>63.849196771970654</v>
      </c>
      <c r="L833" s="11"/>
      <c r="M833" s="11">
        <f t="shared" si="254"/>
        <v>1.0369230769230771</v>
      </c>
      <c r="N833" s="11">
        <f t="shared" ca="1" si="255"/>
        <v>1.0775379696243013</v>
      </c>
      <c r="S833" s="13" t="str">
        <f ca="1">pricein</f>
        <v/>
      </c>
      <c r="T833" s="13" t="str">
        <f ca="1">priceout</f>
        <v/>
      </c>
      <c r="U833" s="16" t="str">
        <f t="shared" ca="1" si="256"/>
        <v/>
      </c>
      <c r="V833" s="16" t="str">
        <f t="shared" ca="1" si="263"/>
        <v/>
      </c>
      <c r="W833" s="16" t="str">
        <f t="shared" ca="1" si="264"/>
        <v/>
      </c>
      <c r="X833" s="16">
        <f t="shared" ca="1" si="265"/>
        <v>1.5748184846789353</v>
      </c>
      <c r="Y833" s="16"/>
      <c r="Z833" s="13" t="str">
        <f ca="1">priceincross</f>
        <v/>
      </c>
      <c r="AA833" s="13" t="str">
        <f ca="1">priceoutcross</f>
        <v/>
      </c>
      <c r="AB833" s="13" t="str">
        <f t="shared" ca="1" si="257"/>
        <v/>
      </c>
      <c r="AC833" s="13" t="str">
        <f t="shared" ca="1" si="266"/>
        <v/>
      </c>
      <c r="AD833" s="13" t="str">
        <f t="shared" ca="1" si="267"/>
        <v/>
      </c>
      <c r="AE833" s="13">
        <f t="shared" ca="1" si="268"/>
        <v>1.7076913875508763</v>
      </c>
      <c r="AG833" s="32">
        <f ca="1">IF(ROW(data!B833)&gt;fib+1,MIN(OFFSET(data!B833,0,0,-fib,1)),"")</f>
        <v>10.25</v>
      </c>
      <c r="AH833" s="32">
        <f ca="1">IF(ROW(data!B833)&gt;fib+1,MAX(OFFSET(data!B833,0,0,-fib,1)),"")</f>
        <v>13.76</v>
      </c>
      <c r="AI833" s="32">
        <f t="shared" ca="1" si="258"/>
        <v>3.51</v>
      </c>
      <c r="AJ833" s="31">
        <f t="shared" ca="1" si="259"/>
        <v>11.07836</v>
      </c>
      <c r="AK833" s="31">
        <f t="shared" ca="1" si="260"/>
        <v>11.590820000000001</v>
      </c>
      <c r="AL833" s="31">
        <f t="shared" ca="1" si="261"/>
        <v>12.004999999999999</v>
      </c>
      <c r="AM833" s="31">
        <f t="shared" ca="1" si="262"/>
        <v>12.419180000000001</v>
      </c>
      <c r="AO833" s="32">
        <f t="shared" ca="1" si="269"/>
        <v>0.57481848467893526</v>
      </c>
      <c r="AP833" s="32">
        <f t="shared" ca="1" si="270"/>
        <v>0</v>
      </c>
      <c r="AQ833" s="32">
        <f t="shared" ca="1" si="271"/>
        <v>0.70769138755087635</v>
      </c>
      <c r="AR833" s="32">
        <f t="shared" ca="1" si="272"/>
        <v>0</v>
      </c>
    </row>
    <row r="834" spans="1:44">
      <c r="A834" s="10">
        <v>38119</v>
      </c>
      <c r="B834" s="11">
        <f ca="1">IF(ROW(data!B834)&gt;singleSMA,AVERAGE(OFFSET(data!B834,0,0,-singleSMA,1)),"")</f>
        <v>12.054500000000004</v>
      </c>
      <c r="C834" s="11" t="str">
        <f ca="1">IF(ROW(data!B832)&gt;singleSMA+2,IF(SIGN(data!B833-indicators!B833)&lt;&gt;SIGN(data!B832-indicators!B832),IF(SIGN(data!B833-indicators!B833)&gt;0,"BUY","SELL"),""),"")</f>
        <v/>
      </c>
      <c r="D834" s="11">
        <f ca="1">IF(ROW(data!B834)&gt;fastSMA,AVERAGE(OFFSET(data!B834,0,0,-fastSMA,1)),"")</f>
        <v>13.0725</v>
      </c>
      <c r="E834" s="11">
        <f ca="1">IF(ROW(data!B834)&gt;slowSMA,AVERAGE(OFFSET(data!B834,0,0,-slowSMA,1)),"")</f>
        <v>12.054500000000004</v>
      </c>
      <c r="F834" s="11" t="str">
        <f ca="1">IF(ROW(data!B834)&gt;MAX(fastSMA,slowSMA)+2,IF(SIGN(D833-E833)&lt;&gt;SIGN(D832-E832),IF(SIGN(D833-E833)&gt;0,"BUY","SELL"),""),"")</f>
        <v/>
      </c>
      <c r="G834" s="11"/>
      <c r="H834" s="11">
        <f>(data!B834/data!B833)-1</f>
        <v>1.335311572700304E-2</v>
      </c>
      <c r="I834" s="11">
        <f t="shared" si="252"/>
        <v>1.335311572700304E-2</v>
      </c>
      <c r="J834" s="11">
        <f t="shared" si="253"/>
        <v>0</v>
      </c>
      <c r="K834" s="11">
        <f ca="1">IF(ROW(data!B834)&gt;rsi+1,100-100/(1+AVERAGE(OFFSET(I834,0,0,-rsi,1))/AVERAGE(OFFSET(J834,0,0,-rsi,1))),"")</f>
        <v>71.103880309079528</v>
      </c>
      <c r="L834" s="11"/>
      <c r="M834" s="11">
        <f t="shared" si="254"/>
        <v>1.013353115727003</v>
      </c>
      <c r="N834" s="11">
        <f t="shared" ca="1" si="255"/>
        <v>1.1178396072013099</v>
      </c>
      <c r="S834" s="13" t="str">
        <f ca="1">pricein</f>
        <v/>
      </c>
      <c r="T834" s="13" t="str">
        <f ca="1">priceout</f>
        <v/>
      </c>
      <c r="U834" s="16" t="str">
        <f t="shared" ca="1" si="256"/>
        <v/>
      </c>
      <c r="V834" s="16" t="str">
        <f t="shared" ca="1" si="263"/>
        <v/>
      </c>
      <c r="W834" s="16" t="str">
        <f t="shared" ca="1" si="264"/>
        <v/>
      </c>
      <c r="X834" s="16">
        <f t="shared" ca="1" si="265"/>
        <v>1.5748184846789353</v>
      </c>
      <c r="Y834" s="16"/>
      <c r="Z834" s="13" t="str">
        <f ca="1">priceincross</f>
        <v/>
      </c>
      <c r="AA834" s="13" t="str">
        <f ca="1">priceoutcross</f>
        <v/>
      </c>
      <c r="AB834" s="13" t="str">
        <f t="shared" ca="1" si="257"/>
        <v/>
      </c>
      <c r="AC834" s="13" t="str">
        <f t="shared" ca="1" si="266"/>
        <v/>
      </c>
      <c r="AD834" s="13" t="str">
        <f t="shared" ca="1" si="267"/>
        <v/>
      </c>
      <c r="AE834" s="13">
        <f t="shared" ca="1" si="268"/>
        <v>1.7076913875508763</v>
      </c>
      <c r="AG834" s="32">
        <f ca="1">IF(ROW(data!B834)&gt;fib+1,MIN(OFFSET(data!B834,0,0,-fib,1)),"")</f>
        <v>10.25</v>
      </c>
      <c r="AH834" s="32">
        <f ca="1">IF(ROW(data!B834)&gt;fib+1,MAX(OFFSET(data!B834,0,0,-fib,1)),"")</f>
        <v>13.76</v>
      </c>
      <c r="AI834" s="32">
        <f t="shared" ca="1" si="258"/>
        <v>3.51</v>
      </c>
      <c r="AJ834" s="31">
        <f t="shared" ca="1" si="259"/>
        <v>11.07836</v>
      </c>
      <c r="AK834" s="31">
        <f t="shared" ca="1" si="260"/>
        <v>11.590820000000001</v>
      </c>
      <c r="AL834" s="31">
        <f t="shared" ca="1" si="261"/>
        <v>12.004999999999999</v>
      </c>
      <c r="AM834" s="31">
        <f t="shared" ca="1" si="262"/>
        <v>12.419180000000001</v>
      </c>
      <c r="AO834" s="32">
        <f t="shared" ca="1" si="269"/>
        <v>0.57481848467893526</v>
      </c>
      <c r="AP834" s="32">
        <f t="shared" ca="1" si="270"/>
        <v>0</v>
      </c>
      <c r="AQ834" s="32">
        <f t="shared" ca="1" si="271"/>
        <v>0.70769138755087635</v>
      </c>
      <c r="AR834" s="32">
        <f t="shared" ca="1" si="272"/>
        <v>0</v>
      </c>
    </row>
    <row r="835" spans="1:44">
      <c r="A835" s="10">
        <v>38120</v>
      </c>
      <c r="B835" s="11">
        <f ca="1">IF(ROW(data!B835)&gt;singleSMA,AVERAGE(OFFSET(data!B835,0,0,-singleSMA,1)),"")</f>
        <v>12.088800000000006</v>
      </c>
      <c r="C835" s="11" t="str">
        <f ca="1">IF(ROW(data!B833)&gt;singleSMA+2,IF(SIGN(data!B834-indicators!B834)&lt;&gt;SIGN(data!B833-indicators!B833),IF(SIGN(data!B834-indicators!B834)&gt;0,"BUY","SELL"),""),"")</f>
        <v/>
      </c>
      <c r="D835" s="11">
        <f ca="1">IF(ROW(data!B835)&gt;fastSMA,AVERAGE(OFFSET(data!B835,0,0,-fastSMA,1)),"")</f>
        <v>13.154</v>
      </c>
      <c r="E835" s="11">
        <f ca="1">IF(ROW(data!B835)&gt;slowSMA,AVERAGE(OFFSET(data!B835,0,0,-slowSMA,1)),"")</f>
        <v>12.088800000000006</v>
      </c>
      <c r="F835" s="11" t="str">
        <f ca="1">IF(ROW(data!B835)&gt;MAX(fastSMA,slowSMA)+2,IF(SIGN(D834-E834)&lt;&gt;SIGN(D833-E833),IF(SIGN(D834-E834)&gt;0,"BUY","SELL"),""),"")</f>
        <v/>
      </c>
      <c r="G835" s="11"/>
      <c r="H835" s="11">
        <f>(data!B835/data!B834)-1</f>
        <v>1.024890190336758E-2</v>
      </c>
      <c r="I835" s="11">
        <f t="shared" ref="I835:I898" si="273">IF(H835&gt;0,H835,0)</f>
        <v>1.024890190336758E-2</v>
      </c>
      <c r="J835" s="11">
        <f t="shared" ref="J835:J898" si="274">IF(H835&lt;0,-H835,0)</f>
        <v>0</v>
      </c>
      <c r="K835" s="11">
        <f ca="1">IF(ROW(data!B835)&gt;rsi+1,100-100/(1+AVERAGE(OFFSET(I835,0,0,-rsi,1))/AVERAGE(OFFSET(J835,0,0,-rsi,1))),"")</f>
        <v>73.225472802449332</v>
      </c>
      <c r="L835" s="11"/>
      <c r="M835" s="11">
        <f t="shared" ref="M835:M898" si="275">1+H835</f>
        <v>1.0102489019033676</v>
      </c>
      <c r="N835" s="11">
        <f t="shared" ref="N835:N898" ca="1" si="276">IF(ROW(M835)&gt;priceindex+1,PRODUCT(OFFSET(M835,0,0,-priceindex,1)),"")</f>
        <v>1.1339359079704197</v>
      </c>
      <c r="S835" s="13" t="str">
        <f ca="1">pricein</f>
        <v/>
      </c>
      <c r="T835" s="13" t="str">
        <f ca="1">priceout</f>
        <v/>
      </c>
      <c r="U835" s="16" t="str">
        <f t="shared" ref="U835:U898" ca="1" si="277">IF(S835&lt;&gt;"",OFFSET(C835,MATCH("SELL",C836:C5833,0),17),"")</f>
        <v/>
      </c>
      <c r="V835" s="16" t="str">
        <f t="shared" ca="1" si="263"/>
        <v/>
      </c>
      <c r="W835" s="16" t="str">
        <f t="shared" ca="1" si="264"/>
        <v/>
      </c>
      <c r="X835" s="16">
        <f t="shared" ca="1" si="265"/>
        <v>1.5748184846789353</v>
      </c>
      <c r="Y835" s="16"/>
      <c r="Z835" s="13" t="str">
        <f ca="1">priceincross</f>
        <v/>
      </c>
      <c r="AA835" s="13" t="str">
        <f ca="1">priceoutcross</f>
        <v/>
      </c>
      <c r="AB835" s="13" t="str">
        <f t="shared" ref="AB835:AB898" ca="1" si="278">IF(Z835&lt;&gt;"",OFFSET(F835,MATCH("SELL",F836:F5833,0),21),"")</f>
        <v/>
      </c>
      <c r="AC835" s="13" t="str">
        <f t="shared" ca="1" si="266"/>
        <v/>
      </c>
      <c r="AD835" s="13" t="str">
        <f t="shared" ca="1" si="267"/>
        <v/>
      </c>
      <c r="AE835" s="13">
        <f t="shared" ca="1" si="268"/>
        <v>1.7076913875508763</v>
      </c>
      <c r="AG835" s="32">
        <f ca="1">IF(ROW(data!B835)&gt;fib+1,MIN(OFFSET(data!B835,0,0,-fib,1)),"")</f>
        <v>10.25</v>
      </c>
      <c r="AH835" s="32">
        <f ca="1">IF(ROW(data!B835)&gt;fib+1,MAX(OFFSET(data!B835,0,0,-fib,1)),"")</f>
        <v>13.8</v>
      </c>
      <c r="AI835" s="32">
        <f t="shared" ref="AI835:AI898" ca="1" si="279">IF(AG835&lt;&gt;"",AH835-AG835,"")</f>
        <v>3.5500000000000007</v>
      </c>
      <c r="AJ835" s="31">
        <f t="shared" ref="AJ835:AJ898" ca="1" si="280">IF(AI835&lt;&gt;"",AG835+0.236*AI835,"")</f>
        <v>11.0878</v>
      </c>
      <c r="AK835" s="31">
        <f t="shared" ref="AK835:AK898" ca="1" si="281">IF(AI835&lt;&gt;"",AG835+0.382*AI835,"")</f>
        <v>11.6061</v>
      </c>
      <c r="AL835" s="31">
        <f t="shared" ref="AL835:AL898" ca="1" si="282">IF(AI835&lt;&gt;"",AG835+0.5*AI835,"")</f>
        <v>12.025</v>
      </c>
      <c r="AM835" s="31">
        <f t="shared" ref="AM835:AM898" ca="1" si="283">IF(AI835&lt;&gt;"",AG835+0.618*AI835,"")</f>
        <v>12.443900000000001</v>
      </c>
      <c r="AO835" s="32">
        <f t="shared" ca="1" si="269"/>
        <v>0.57481848467893526</v>
      </c>
      <c r="AP835" s="32">
        <f t="shared" ca="1" si="270"/>
        <v>0</v>
      </c>
      <c r="AQ835" s="32">
        <f t="shared" ca="1" si="271"/>
        <v>0.70769138755087635</v>
      </c>
      <c r="AR835" s="32">
        <f t="shared" ca="1" si="272"/>
        <v>0</v>
      </c>
    </row>
    <row r="836" spans="1:44">
      <c r="A836" s="10">
        <v>38121</v>
      </c>
      <c r="B836" s="11">
        <f ca="1">IF(ROW(data!B836)&gt;singleSMA,AVERAGE(OFFSET(data!B836,0,0,-singleSMA,1)),"")</f>
        <v>12.125500000000004</v>
      </c>
      <c r="C836" s="11" t="str">
        <f ca="1">IF(ROW(data!B834)&gt;singleSMA+2,IF(SIGN(data!B835-indicators!B835)&lt;&gt;SIGN(data!B834-indicators!B834),IF(SIGN(data!B835-indicators!B835)&gt;0,"BUY","SELL"),""),"")</f>
        <v/>
      </c>
      <c r="D836" s="11">
        <f ca="1">IF(ROW(data!B836)&gt;fastSMA,AVERAGE(OFFSET(data!B836,0,0,-fastSMA,1)),"")</f>
        <v>13.235499999999998</v>
      </c>
      <c r="E836" s="11">
        <f ca="1">IF(ROW(data!B836)&gt;slowSMA,AVERAGE(OFFSET(data!B836,0,0,-slowSMA,1)),"")</f>
        <v>12.125500000000004</v>
      </c>
      <c r="F836" s="11" t="str">
        <f ca="1">IF(ROW(data!B836)&gt;MAX(fastSMA,slowSMA)+2,IF(SIGN(D835-E835)&lt;&gt;SIGN(D834-E834),IF(SIGN(D835-E835)&gt;0,"BUY","SELL"),""),"")</f>
        <v/>
      </c>
      <c r="G836" s="11"/>
      <c r="H836" s="11">
        <f>(data!B836/data!B835)-1</f>
        <v>8.6956521739129933E-3</v>
      </c>
      <c r="I836" s="11">
        <f t="shared" si="273"/>
        <v>8.6956521739129933E-3</v>
      </c>
      <c r="J836" s="11">
        <f t="shared" si="274"/>
        <v>0</v>
      </c>
      <c r="K836" s="11">
        <f ca="1">IF(ROW(data!B836)&gt;rsi+1,100-100/(1+AVERAGE(OFFSET(I836,0,0,-rsi,1))/AVERAGE(OFFSET(J836,0,0,-rsi,1))),"")</f>
        <v>73.112307566031063</v>
      </c>
      <c r="L836" s="11"/>
      <c r="M836" s="11">
        <f t="shared" si="275"/>
        <v>1.008695652173913</v>
      </c>
      <c r="N836" s="11">
        <f t="shared" ca="1" si="276"/>
        <v>1.1326281529698943</v>
      </c>
      <c r="S836" s="13" t="str">
        <f ca="1">pricein</f>
        <v/>
      </c>
      <c r="T836" s="13" t="str">
        <f ca="1">priceout</f>
        <v/>
      </c>
      <c r="U836" s="16" t="str">
        <f t="shared" ca="1" si="277"/>
        <v/>
      </c>
      <c r="V836" s="16" t="str">
        <f t="shared" ref="V836:V899" ca="1" si="284">IF(IFERROR(U836,"")&lt;&gt;"",U836/S836,"")</f>
        <v/>
      </c>
      <c r="W836" s="16" t="str">
        <f t="shared" ref="W836:W899" ca="1" si="285">IF(V836&lt;&gt;"",V836-1,"")</f>
        <v/>
      </c>
      <c r="X836" s="16">
        <f t="shared" ref="X836:X899" ca="1" si="286">IF(V836&lt;&gt;"",V836*X835,X835)</f>
        <v>1.5748184846789353</v>
      </c>
      <c r="Y836" s="16"/>
      <c r="Z836" s="13" t="str">
        <f ca="1">priceincross</f>
        <v/>
      </c>
      <c r="AA836" s="13" t="str">
        <f ca="1">priceoutcross</f>
        <v/>
      </c>
      <c r="AB836" s="13" t="str">
        <f t="shared" ca="1" si="278"/>
        <v/>
      </c>
      <c r="AC836" s="13" t="str">
        <f t="shared" ref="AC836:AC899" ca="1" si="287">IF(IFERROR(AB836,"")&lt;&gt;"",AB836/Z836,"")</f>
        <v/>
      </c>
      <c r="AD836" s="13" t="str">
        <f t="shared" ref="AD836:AD899" ca="1" si="288">IF(AC836&lt;&gt;"",AC836-1,"")</f>
        <v/>
      </c>
      <c r="AE836" s="13">
        <f t="shared" ref="AE836:AE899" ca="1" si="289">IF(AC836&lt;&gt;"",AC836*AE835,AE835)</f>
        <v>1.7076913875508763</v>
      </c>
      <c r="AG836" s="32">
        <f ca="1">IF(ROW(data!B836)&gt;fib+1,MIN(OFFSET(data!B836,0,0,-fib,1)),"")</f>
        <v>10.37</v>
      </c>
      <c r="AH836" s="32">
        <f ca="1">IF(ROW(data!B836)&gt;fib+1,MAX(OFFSET(data!B836,0,0,-fib,1)),"")</f>
        <v>13.92</v>
      </c>
      <c r="AI836" s="32">
        <f t="shared" ca="1" si="279"/>
        <v>3.5500000000000007</v>
      </c>
      <c r="AJ836" s="31">
        <f t="shared" ca="1" si="280"/>
        <v>11.207799999999999</v>
      </c>
      <c r="AK836" s="31">
        <f t="shared" ca="1" si="281"/>
        <v>11.726099999999999</v>
      </c>
      <c r="AL836" s="31">
        <f t="shared" ca="1" si="282"/>
        <v>12.145</v>
      </c>
      <c r="AM836" s="31">
        <f t="shared" ca="1" si="283"/>
        <v>12.5639</v>
      </c>
      <c r="AO836" s="32">
        <f t="shared" ref="AO836:AO899" ca="1" si="290">MAX(AO835,X836-1)</f>
        <v>0.57481848467893526</v>
      </c>
      <c r="AP836" s="32">
        <f t="shared" ref="AP836:AP899" ca="1" si="291">((1+AO836)/X836)-1</f>
        <v>0</v>
      </c>
      <c r="AQ836" s="32">
        <f t="shared" ref="AQ836:AQ899" ca="1" si="292">MAX(AQ835,AE836-1)</f>
        <v>0.70769138755087635</v>
      </c>
      <c r="AR836" s="32">
        <f t="shared" ref="AR836:AR899" ca="1" si="293">((1+AQ836)/AE836)-1</f>
        <v>0</v>
      </c>
    </row>
    <row r="837" spans="1:44">
      <c r="A837" s="10">
        <v>38124</v>
      </c>
      <c r="B837" s="11">
        <f ca="1">IF(ROW(data!B837)&gt;singleSMA,AVERAGE(OFFSET(data!B837,0,0,-singleSMA,1)),"")</f>
        <v>12.160500000000004</v>
      </c>
      <c r="C837" s="11" t="str">
        <f ca="1">IF(ROW(data!B835)&gt;singleSMA+2,IF(SIGN(data!B836-indicators!B836)&lt;&gt;SIGN(data!B835-indicators!B835),IF(SIGN(data!B836-indicators!B836)&gt;0,"BUY","SELL"),""),"")</f>
        <v/>
      </c>
      <c r="D837" s="11">
        <f ca="1">IF(ROW(data!B837)&gt;fastSMA,AVERAGE(OFFSET(data!B837,0,0,-fastSMA,1)),"")</f>
        <v>13.3195</v>
      </c>
      <c r="E837" s="11">
        <f ca="1">IF(ROW(data!B837)&gt;slowSMA,AVERAGE(OFFSET(data!B837,0,0,-slowSMA,1)),"")</f>
        <v>12.160500000000004</v>
      </c>
      <c r="F837" s="11" t="str">
        <f ca="1">IF(ROW(data!B837)&gt;MAX(fastSMA,slowSMA)+2,IF(SIGN(D836-E836)&lt;&gt;SIGN(D835-E835),IF(SIGN(D836-E836)&gt;0,"BUY","SELL"),""),"")</f>
        <v/>
      </c>
      <c r="G837" s="11"/>
      <c r="H837" s="11">
        <f>(data!B837/data!B836)-1</f>
        <v>-3.5919540229885083E-3</v>
      </c>
      <c r="I837" s="11">
        <f t="shared" si="273"/>
        <v>0</v>
      </c>
      <c r="J837" s="11">
        <f t="shared" si="274"/>
        <v>3.5919540229885083E-3</v>
      </c>
      <c r="K837" s="11">
        <f ca="1">IF(ROW(data!B837)&gt;rsi+1,100-100/(1+AVERAGE(OFFSET(I837,0,0,-rsi,1))/AVERAGE(OFFSET(J837,0,0,-rsi,1))),"")</f>
        <v>74.338375070455811</v>
      </c>
      <c r="L837" s="11"/>
      <c r="M837" s="11">
        <f t="shared" si="275"/>
        <v>0.99640804597701149</v>
      </c>
      <c r="N837" s="11">
        <f t="shared" ca="1" si="276"/>
        <v>1.1378178835110753</v>
      </c>
      <c r="S837" s="13" t="str">
        <f ca="1">pricein</f>
        <v/>
      </c>
      <c r="T837" s="13" t="str">
        <f ca="1">priceout</f>
        <v/>
      </c>
      <c r="U837" s="16" t="str">
        <f t="shared" ca="1" si="277"/>
        <v/>
      </c>
      <c r="V837" s="16" t="str">
        <f t="shared" ca="1" si="284"/>
        <v/>
      </c>
      <c r="W837" s="16" t="str">
        <f t="shared" ca="1" si="285"/>
        <v/>
      </c>
      <c r="X837" s="16">
        <f t="shared" ca="1" si="286"/>
        <v>1.5748184846789353</v>
      </c>
      <c r="Y837" s="16"/>
      <c r="Z837" s="13" t="str">
        <f ca="1">priceincross</f>
        <v/>
      </c>
      <c r="AA837" s="13" t="str">
        <f ca="1">priceoutcross</f>
        <v/>
      </c>
      <c r="AB837" s="13" t="str">
        <f t="shared" ca="1" si="278"/>
        <v/>
      </c>
      <c r="AC837" s="13" t="str">
        <f t="shared" ca="1" si="287"/>
        <v/>
      </c>
      <c r="AD837" s="13" t="str">
        <f t="shared" ca="1" si="288"/>
        <v/>
      </c>
      <c r="AE837" s="13">
        <f t="shared" ca="1" si="289"/>
        <v>1.7076913875508763</v>
      </c>
      <c r="AG837" s="32">
        <f ca="1">IF(ROW(data!B837)&gt;fib+1,MIN(OFFSET(data!B837,0,0,-fib,1)),"")</f>
        <v>10.44</v>
      </c>
      <c r="AH837" s="32">
        <f ca="1">IF(ROW(data!B837)&gt;fib+1,MAX(OFFSET(data!B837,0,0,-fib,1)),"")</f>
        <v>13.92</v>
      </c>
      <c r="AI837" s="32">
        <f t="shared" ca="1" si="279"/>
        <v>3.4800000000000004</v>
      </c>
      <c r="AJ837" s="31">
        <f t="shared" ca="1" si="280"/>
        <v>11.261279999999999</v>
      </c>
      <c r="AK837" s="31">
        <f t="shared" ca="1" si="281"/>
        <v>11.769359999999999</v>
      </c>
      <c r="AL837" s="31">
        <f t="shared" ca="1" si="282"/>
        <v>12.18</v>
      </c>
      <c r="AM837" s="31">
        <f t="shared" ca="1" si="283"/>
        <v>12.59064</v>
      </c>
      <c r="AO837" s="32">
        <f t="shared" ca="1" si="290"/>
        <v>0.57481848467893526</v>
      </c>
      <c r="AP837" s="32">
        <f t="shared" ca="1" si="291"/>
        <v>0</v>
      </c>
      <c r="AQ837" s="32">
        <f t="shared" ca="1" si="292"/>
        <v>0.70769138755087635</v>
      </c>
      <c r="AR837" s="32">
        <f t="shared" ca="1" si="293"/>
        <v>0</v>
      </c>
    </row>
    <row r="838" spans="1:44">
      <c r="A838" s="10">
        <v>38125</v>
      </c>
      <c r="B838" s="11">
        <f ca="1">IF(ROW(data!B838)&gt;singleSMA,AVERAGE(OFFSET(data!B838,0,0,-singleSMA,1)),"")</f>
        <v>12.193600000000005</v>
      </c>
      <c r="C838" s="11" t="str">
        <f ca="1">IF(ROW(data!B836)&gt;singleSMA+2,IF(SIGN(data!B837-indicators!B837)&lt;&gt;SIGN(data!B836-indicators!B836),IF(SIGN(data!B837-indicators!B837)&gt;0,"BUY","SELL"),""),"")</f>
        <v/>
      </c>
      <c r="D838" s="11">
        <f ca="1">IF(ROW(data!B838)&gt;fastSMA,AVERAGE(OFFSET(data!B838,0,0,-fastSMA,1)),"")</f>
        <v>13.388499999999999</v>
      </c>
      <c r="E838" s="11">
        <f ca="1">IF(ROW(data!B838)&gt;slowSMA,AVERAGE(OFFSET(data!B838,0,0,-slowSMA,1)),"")</f>
        <v>12.193600000000005</v>
      </c>
      <c r="F838" s="11" t="str">
        <f ca="1">IF(ROW(data!B838)&gt;MAX(fastSMA,slowSMA)+2,IF(SIGN(D837-E837)&lt;&gt;SIGN(D836-E836),IF(SIGN(D837-E837)&gt;0,"BUY","SELL"),""),"")</f>
        <v/>
      </c>
      <c r="G838" s="11"/>
      <c r="H838" s="11">
        <f>(data!B838/data!B837)-1</f>
        <v>-8.6517664023071372E-3</v>
      </c>
      <c r="I838" s="11">
        <f t="shared" si="273"/>
        <v>0</v>
      </c>
      <c r="J838" s="11">
        <f t="shared" si="274"/>
        <v>8.6517664023071372E-3</v>
      </c>
      <c r="K838" s="11">
        <f ca="1">IF(ROW(data!B838)&gt;rsi+1,100-100/(1+AVERAGE(OFFSET(I838,0,0,-rsi,1))/AVERAGE(OFFSET(J838,0,0,-rsi,1))),"")</f>
        <v>70.479938199042408</v>
      </c>
      <c r="L838" s="11"/>
      <c r="M838" s="11">
        <f t="shared" si="275"/>
        <v>0.99134823359769286</v>
      </c>
      <c r="N838" s="11">
        <f t="shared" ca="1" si="276"/>
        <v>1.1115602263540829</v>
      </c>
      <c r="S838" s="13" t="str">
        <f ca="1">pricein</f>
        <v/>
      </c>
      <c r="T838" s="13" t="str">
        <f ca="1">priceout</f>
        <v/>
      </c>
      <c r="U838" s="16" t="str">
        <f t="shared" ca="1" si="277"/>
        <v/>
      </c>
      <c r="V838" s="16" t="str">
        <f t="shared" ca="1" si="284"/>
        <v/>
      </c>
      <c r="W838" s="16" t="str">
        <f t="shared" ca="1" si="285"/>
        <v/>
      </c>
      <c r="X838" s="16">
        <f t="shared" ca="1" si="286"/>
        <v>1.5748184846789353</v>
      </c>
      <c r="Y838" s="16"/>
      <c r="Z838" s="13" t="str">
        <f ca="1">priceincross</f>
        <v/>
      </c>
      <c r="AA838" s="13" t="str">
        <f ca="1">priceoutcross</f>
        <v/>
      </c>
      <c r="AB838" s="13" t="str">
        <f t="shared" ca="1" si="278"/>
        <v/>
      </c>
      <c r="AC838" s="13" t="str">
        <f t="shared" ca="1" si="287"/>
        <v/>
      </c>
      <c r="AD838" s="13" t="str">
        <f t="shared" ca="1" si="288"/>
        <v/>
      </c>
      <c r="AE838" s="13">
        <f t="shared" ca="1" si="289"/>
        <v>1.7076913875508763</v>
      </c>
      <c r="AG838" s="32">
        <f ca="1">IF(ROW(data!B838)&gt;fib+1,MIN(OFFSET(data!B838,0,0,-fib,1)),"")</f>
        <v>10.47</v>
      </c>
      <c r="AH838" s="32">
        <f ca="1">IF(ROW(data!B838)&gt;fib+1,MAX(OFFSET(data!B838,0,0,-fib,1)),"")</f>
        <v>13.92</v>
      </c>
      <c r="AI838" s="32">
        <f t="shared" ca="1" si="279"/>
        <v>3.4499999999999993</v>
      </c>
      <c r="AJ838" s="31">
        <f t="shared" ca="1" si="280"/>
        <v>11.2842</v>
      </c>
      <c r="AK838" s="31">
        <f t="shared" ca="1" si="281"/>
        <v>11.7879</v>
      </c>
      <c r="AL838" s="31">
        <f t="shared" ca="1" si="282"/>
        <v>12.195</v>
      </c>
      <c r="AM838" s="31">
        <f t="shared" ca="1" si="283"/>
        <v>12.6021</v>
      </c>
      <c r="AO838" s="32">
        <f t="shared" ca="1" si="290"/>
        <v>0.57481848467893526</v>
      </c>
      <c r="AP838" s="32">
        <f t="shared" ca="1" si="291"/>
        <v>0</v>
      </c>
      <c r="AQ838" s="32">
        <f t="shared" ca="1" si="292"/>
        <v>0.70769138755087635</v>
      </c>
      <c r="AR838" s="32">
        <f t="shared" ca="1" si="293"/>
        <v>0</v>
      </c>
    </row>
    <row r="839" spans="1:44">
      <c r="A839" s="10">
        <v>38126</v>
      </c>
      <c r="B839" s="11">
        <f ca="1">IF(ROW(data!B839)&gt;singleSMA,AVERAGE(OFFSET(data!B839,0,0,-singleSMA,1)),"")</f>
        <v>12.224000000000004</v>
      </c>
      <c r="C839" s="11" t="str">
        <f ca="1">IF(ROW(data!B837)&gt;singleSMA+2,IF(SIGN(data!B838-indicators!B838)&lt;&gt;SIGN(data!B837-indicators!B837),IF(SIGN(data!B838-indicators!B838)&gt;0,"BUY","SELL"),""),"")</f>
        <v/>
      </c>
      <c r="D839" s="11">
        <f ca="1">IF(ROW(data!B839)&gt;fastSMA,AVERAGE(OFFSET(data!B839,0,0,-fastSMA,1)),"")</f>
        <v>13.448500000000001</v>
      </c>
      <c r="E839" s="11">
        <f ca="1">IF(ROW(data!B839)&gt;slowSMA,AVERAGE(OFFSET(data!B839,0,0,-slowSMA,1)),"")</f>
        <v>12.224000000000004</v>
      </c>
      <c r="F839" s="11" t="str">
        <f ca="1">IF(ROW(data!B839)&gt;MAX(fastSMA,slowSMA)+2,IF(SIGN(D838-E838)&lt;&gt;SIGN(D837-E837),IF(SIGN(D838-E838)&gt;0,"BUY","SELL"),""),"")</f>
        <v/>
      </c>
      <c r="G839" s="11"/>
      <c r="H839" s="11">
        <f>(data!B839/data!B838)-1</f>
        <v>-1.1636363636363667E-2</v>
      </c>
      <c r="I839" s="11">
        <f t="shared" si="273"/>
        <v>0</v>
      </c>
      <c r="J839" s="11">
        <f t="shared" si="274"/>
        <v>1.1636363636363667E-2</v>
      </c>
      <c r="K839" s="11">
        <f ca="1">IF(ROW(data!B839)&gt;rsi+1,100-100/(1+AVERAGE(OFFSET(I839,0,0,-rsi,1))/AVERAGE(OFFSET(J839,0,0,-rsi,1))),"")</f>
        <v>67.323114583695144</v>
      </c>
      <c r="L839" s="11"/>
      <c r="M839" s="11">
        <f t="shared" si="275"/>
        <v>0.98836363636363633</v>
      </c>
      <c r="N839" s="11">
        <f t="shared" ca="1" si="276"/>
        <v>1.0968523002421307</v>
      </c>
      <c r="S839" s="13" t="str">
        <f ca="1">pricein</f>
        <v/>
      </c>
      <c r="T839" s="13" t="str">
        <f ca="1">priceout</f>
        <v/>
      </c>
      <c r="U839" s="16" t="str">
        <f t="shared" ca="1" si="277"/>
        <v/>
      </c>
      <c r="V839" s="16" t="str">
        <f t="shared" ca="1" si="284"/>
        <v/>
      </c>
      <c r="W839" s="16" t="str">
        <f t="shared" ca="1" si="285"/>
        <v/>
      </c>
      <c r="X839" s="16">
        <f t="shared" ca="1" si="286"/>
        <v>1.5748184846789353</v>
      </c>
      <c r="Y839" s="16"/>
      <c r="Z839" s="13" t="str">
        <f ca="1">priceincross</f>
        <v/>
      </c>
      <c r="AA839" s="13" t="str">
        <f ca="1">priceoutcross</f>
        <v/>
      </c>
      <c r="AB839" s="13" t="str">
        <f t="shared" ca="1" si="278"/>
        <v/>
      </c>
      <c r="AC839" s="13" t="str">
        <f t="shared" ca="1" si="287"/>
        <v/>
      </c>
      <c r="AD839" s="13" t="str">
        <f t="shared" ca="1" si="288"/>
        <v/>
      </c>
      <c r="AE839" s="13">
        <f t="shared" ca="1" si="289"/>
        <v>1.7076913875508763</v>
      </c>
      <c r="AG839" s="32">
        <f ca="1">IF(ROW(data!B839)&gt;fib+1,MIN(OFFSET(data!B839,0,0,-fib,1)),"")</f>
        <v>10.47</v>
      </c>
      <c r="AH839" s="32">
        <f ca="1">IF(ROW(data!B839)&gt;fib+1,MAX(OFFSET(data!B839,0,0,-fib,1)),"")</f>
        <v>13.92</v>
      </c>
      <c r="AI839" s="32">
        <f t="shared" ca="1" si="279"/>
        <v>3.4499999999999993</v>
      </c>
      <c r="AJ839" s="31">
        <f t="shared" ca="1" si="280"/>
        <v>11.2842</v>
      </c>
      <c r="AK839" s="31">
        <f t="shared" ca="1" si="281"/>
        <v>11.7879</v>
      </c>
      <c r="AL839" s="31">
        <f t="shared" ca="1" si="282"/>
        <v>12.195</v>
      </c>
      <c r="AM839" s="31">
        <f t="shared" ca="1" si="283"/>
        <v>12.6021</v>
      </c>
      <c r="AO839" s="32">
        <f t="shared" ca="1" si="290"/>
        <v>0.57481848467893526</v>
      </c>
      <c r="AP839" s="32">
        <f t="shared" ca="1" si="291"/>
        <v>0</v>
      </c>
      <c r="AQ839" s="32">
        <f t="shared" ca="1" si="292"/>
        <v>0.70769138755087635</v>
      </c>
      <c r="AR839" s="32">
        <f t="shared" ca="1" si="293"/>
        <v>0</v>
      </c>
    </row>
    <row r="840" spans="1:44">
      <c r="A840" s="10">
        <v>38127</v>
      </c>
      <c r="B840" s="11">
        <f ca="1">IF(ROW(data!B840)&gt;singleSMA,AVERAGE(OFFSET(data!B840,0,0,-singleSMA,1)),"")</f>
        <v>12.247900000000005</v>
      </c>
      <c r="C840" s="11" t="str">
        <f ca="1">IF(ROW(data!B838)&gt;singleSMA+2,IF(SIGN(data!B839-indicators!B839)&lt;&gt;SIGN(data!B838-indicators!B838),IF(SIGN(data!B839-indicators!B839)&gt;0,"BUY","SELL"),""),"")</f>
        <v/>
      </c>
      <c r="D840" s="11">
        <f ca="1">IF(ROW(data!B840)&gt;fastSMA,AVERAGE(OFFSET(data!B840,0,0,-fastSMA,1)),"")</f>
        <v>13.459</v>
      </c>
      <c r="E840" s="11">
        <f ca="1">IF(ROW(data!B840)&gt;slowSMA,AVERAGE(OFFSET(data!B840,0,0,-slowSMA,1)),"")</f>
        <v>12.247900000000005</v>
      </c>
      <c r="F840" s="11" t="str">
        <f ca="1">IF(ROW(data!B840)&gt;MAX(fastSMA,slowSMA)+2,IF(SIGN(D839-E839)&lt;&gt;SIGN(D838-E838),IF(SIGN(D839-E839)&gt;0,"BUY","SELL"),""),"")</f>
        <v/>
      </c>
      <c r="G840" s="11"/>
      <c r="H840" s="11">
        <f>(data!B840/data!B839)-1</f>
        <v>-4.6357615894039639E-2</v>
      </c>
      <c r="I840" s="11">
        <f t="shared" si="273"/>
        <v>0</v>
      </c>
      <c r="J840" s="11">
        <f t="shared" si="274"/>
        <v>4.6357615894039639E-2</v>
      </c>
      <c r="K840" s="11">
        <f ca="1">IF(ROW(data!B840)&gt;rsi+1,100-100/(1+AVERAGE(OFFSET(I840,0,0,-rsi,1))/AVERAGE(OFFSET(J840,0,0,-rsi,1))),"")</f>
        <v>53.393783417024366</v>
      </c>
      <c r="L840" s="11"/>
      <c r="M840" s="11">
        <f t="shared" si="275"/>
        <v>0.95364238410596036</v>
      </c>
      <c r="N840" s="11">
        <f t="shared" ca="1" si="276"/>
        <v>1.0164705882352942</v>
      </c>
      <c r="S840" s="13" t="str">
        <f ca="1">pricein</f>
        <v/>
      </c>
      <c r="T840" s="13" t="str">
        <f ca="1">priceout</f>
        <v/>
      </c>
      <c r="U840" s="16" t="str">
        <f t="shared" ca="1" si="277"/>
        <v/>
      </c>
      <c r="V840" s="16" t="str">
        <f t="shared" ca="1" si="284"/>
        <v/>
      </c>
      <c r="W840" s="16" t="str">
        <f t="shared" ca="1" si="285"/>
        <v/>
      </c>
      <c r="X840" s="16">
        <f t="shared" ca="1" si="286"/>
        <v>1.5748184846789353</v>
      </c>
      <c r="Y840" s="16"/>
      <c r="Z840" s="13" t="str">
        <f ca="1">priceincross</f>
        <v/>
      </c>
      <c r="AA840" s="13" t="str">
        <f ca="1">priceoutcross</f>
        <v/>
      </c>
      <c r="AB840" s="13" t="str">
        <f t="shared" ca="1" si="278"/>
        <v/>
      </c>
      <c r="AC840" s="13" t="str">
        <f t="shared" ca="1" si="287"/>
        <v/>
      </c>
      <c r="AD840" s="13" t="str">
        <f t="shared" ca="1" si="288"/>
        <v/>
      </c>
      <c r="AE840" s="13">
        <f t="shared" ca="1" si="289"/>
        <v>1.7076913875508763</v>
      </c>
      <c r="AG840" s="32">
        <f ca="1">IF(ROW(data!B840)&gt;fib+1,MIN(OFFSET(data!B840,0,0,-fib,1)),"")</f>
        <v>10.47</v>
      </c>
      <c r="AH840" s="32">
        <f ca="1">IF(ROW(data!B840)&gt;fib+1,MAX(OFFSET(data!B840,0,0,-fib,1)),"")</f>
        <v>13.92</v>
      </c>
      <c r="AI840" s="32">
        <f t="shared" ca="1" si="279"/>
        <v>3.4499999999999993</v>
      </c>
      <c r="AJ840" s="31">
        <f t="shared" ca="1" si="280"/>
        <v>11.2842</v>
      </c>
      <c r="AK840" s="31">
        <f t="shared" ca="1" si="281"/>
        <v>11.7879</v>
      </c>
      <c r="AL840" s="31">
        <f t="shared" ca="1" si="282"/>
        <v>12.195</v>
      </c>
      <c r="AM840" s="31">
        <f t="shared" ca="1" si="283"/>
        <v>12.6021</v>
      </c>
      <c r="AO840" s="32">
        <f t="shared" ca="1" si="290"/>
        <v>0.57481848467893526</v>
      </c>
      <c r="AP840" s="32">
        <f t="shared" ca="1" si="291"/>
        <v>0</v>
      </c>
      <c r="AQ840" s="32">
        <f t="shared" ca="1" si="292"/>
        <v>0.70769138755087635</v>
      </c>
      <c r="AR840" s="32">
        <f t="shared" ca="1" si="293"/>
        <v>0</v>
      </c>
    </row>
    <row r="841" spans="1:44">
      <c r="A841" s="10">
        <v>38128</v>
      </c>
      <c r="B841" s="11">
        <f ca="1">IF(ROW(data!B841)&gt;singleSMA,AVERAGE(OFFSET(data!B841,0,0,-singleSMA,1)),"")</f>
        <v>12.268800000000004</v>
      </c>
      <c r="C841" s="11" t="str">
        <f ca="1">IF(ROW(data!B839)&gt;singleSMA+2,IF(SIGN(data!B840-indicators!B840)&lt;&gt;SIGN(data!B839-indicators!B839),IF(SIGN(data!B840-indicators!B840)&gt;0,"BUY","SELL"),""),"")</f>
        <v/>
      </c>
      <c r="D841" s="11">
        <f ca="1">IF(ROW(data!B841)&gt;fastSMA,AVERAGE(OFFSET(data!B841,0,0,-fastSMA,1)),"")</f>
        <v>13.438999999999998</v>
      </c>
      <c r="E841" s="11">
        <f ca="1">IF(ROW(data!B841)&gt;slowSMA,AVERAGE(OFFSET(data!B841,0,0,-slowSMA,1)),"")</f>
        <v>12.268800000000004</v>
      </c>
      <c r="F841" s="11" t="str">
        <f ca="1">IF(ROW(data!B841)&gt;MAX(fastSMA,slowSMA)+2,IF(SIGN(D840-E840)&lt;&gt;SIGN(D839-E839),IF(SIGN(D840-E840)&gt;0,"BUY","SELL"),""),"")</f>
        <v/>
      </c>
      <c r="G841" s="11"/>
      <c r="H841" s="11">
        <f>(data!B841/data!B840)-1</f>
        <v>-3.0864197530864224E-2</v>
      </c>
      <c r="I841" s="11">
        <f t="shared" si="273"/>
        <v>0</v>
      </c>
      <c r="J841" s="11">
        <f t="shared" si="274"/>
        <v>3.0864197530864224E-2</v>
      </c>
      <c r="K841" s="11">
        <f ca="1">IF(ROW(data!B841)&gt;rsi+1,100-100/(1+AVERAGE(OFFSET(I841,0,0,-rsi,1))/AVERAGE(OFFSET(J841,0,0,-rsi,1))),"")</f>
        <v>45.515427801500827</v>
      </c>
      <c r="L841" s="11"/>
      <c r="M841" s="11">
        <f t="shared" si="275"/>
        <v>0.96913580246913578</v>
      </c>
      <c r="N841" s="11">
        <f t="shared" ca="1" si="276"/>
        <v>0.96913580246913644</v>
      </c>
      <c r="S841" s="13" t="str">
        <f ca="1">pricein</f>
        <v/>
      </c>
      <c r="T841" s="13" t="str">
        <f ca="1">priceout</f>
        <v/>
      </c>
      <c r="U841" s="16" t="str">
        <f t="shared" ca="1" si="277"/>
        <v/>
      </c>
      <c r="V841" s="16" t="str">
        <f t="shared" ca="1" si="284"/>
        <v/>
      </c>
      <c r="W841" s="16" t="str">
        <f t="shared" ca="1" si="285"/>
        <v/>
      </c>
      <c r="X841" s="16">
        <f t="shared" ca="1" si="286"/>
        <v>1.5748184846789353</v>
      </c>
      <c r="Y841" s="16"/>
      <c r="Z841" s="13" t="str">
        <f ca="1">priceincross</f>
        <v/>
      </c>
      <c r="AA841" s="13" t="str">
        <f ca="1">priceoutcross</f>
        <v/>
      </c>
      <c r="AB841" s="13" t="str">
        <f t="shared" ca="1" si="278"/>
        <v/>
      </c>
      <c r="AC841" s="13" t="str">
        <f t="shared" ca="1" si="287"/>
        <v/>
      </c>
      <c r="AD841" s="13" t="str">
        <f t="shared" ca="1" si="288"/>
        <v/>
      </c>
      <c r="AE841" s="13">
        <f t="shared" ca="1" si="289"/>
        <v>1.7076913875508763</v>
      </c>
      <c r="AG841" s="32">
        <f ca="1">IF(ROW(data!B841)&gt;fib+1,MIN(OFFSET(data!B841,0,0,-fib,1)),"")</f>
        <v>10.65</v>
      </c>
      <c r="AH841" s="32">
        <f ca="1">IF(ROW(data!B841)&gt;fib+1,MAX(OFFSET(data!B841,0,0,-fib,1)),"")</f>
        <v>13.92</v>
      </c>
      <c r="AI841" s="32">
        <f t="shared" ca="1" si="279"/>
        <v>3.2699999999999996</v>
      </c>
      <c r="AJ841" s="31">
        <f t="shared" ca="1" si="280"/>
        <v>11.421720000000001</v>
      </c>
      <c r="AK841" s="31">
        <f t="shared" ca="1" si="281"/>
        <v>11.899140000000001</v>
      </c>
      <c r="AL841" s="31">
        <f t="shared" ca="1" si="282"/>
        <v>12.285</v>
      </c>
      <c r="AM841" s="31">
        <f t="shared" ca="1" si="283"/>
        <v>12.670860000000001</v>
      </c>
      <c r="AO841" s="32">
        <f t="shared" ca="1" si="290"/>
        <v>0.57481848467893526</v>
      </c>
      <c r="AP841" s="32">
        <f t="shared" ca="1" si="291"/>
        <v>0</v>
      </c>
      <c r="AQ841" s="32">
        <f t="shared" ca="1" si="292"/>
        <v>0.70769138755087635</v>
      </c>
      <c r="AR841" s="32">
        <f t="shared" ca="1" si="293"/>
        <v>0</v>
      </c>
    </row>
    <row r="842" spans="1:44">
      <c r="A842" s="10">
        <v>38131</v>
      </c>
      <c r="B842" s="11">
        <f ca="1">IF(ROW(data!B842)&gt;singleSMA,AVERAGE(OFFSET(data!B842,0,0,-singleSMA,1)),"")</f>
        <v>12.290900000000001</v>
      </c>
      <c r="C842" s="11" t="str">
        <f ca="1">IF(ROW(data!B840)&gt;singleSMA+2,IF(SIGN(data!B841-indicators!B841)&lt;&gt;SIGN(data!B840-indicators!B840),IF(SIGN(data!B841-indicators!B841)&gt;0,"BUY","SELL"),""),"")</f>
        <v/>
      </c>
      <c r="D842" s="11">
        <f ca="1">IF(ROW(data!B842)&gt;fastSMA,AVERAGE(OFFSET(data!B842,0,0,-fastSMA,1)),"")</f>
        <v>13.419</v>
      </c>
      <c r="E842" s="11">
        <f ca="1">IF(ROW(data!B842)&gt;slowSMA,AVERAGE(OFFSET(data!B842,0,0,-slowSMA,1)),"")</f>
        <v>12.290900000000001</v>
      </c>
      <c r="F842" s="11" t="str">
        <f ca="1">IF(ROW(data!B842)&gt;MAX(fastSMA,slowSMA)+2,IF(SIGN(D841-E841)&lt;&gt;SIGN(D840-E840),IF(SIGN(D841-E841)&gt;0,"BUY","SELL"),""),"")</f>
        <v/>
      </c>
      <c r="G842" s="11"/>
      <c r="H842" s="11">
        <f>(data!B842/data!B841)-1</f>
        <v>2.3885350318471277E-2</v>
      </c>
      <c r="I842" s="11">
        <f t="shared" si="273"/>
        <v>2.3885350318471277E-2</v>
      </c>
      <c r="J842" s="11">
        <f t="shared" si="274"/>
        <v>0</v>
      </c>
      <c r="K842" s="11">
        <f ca="1">IF(ROW(data!B842)&gt;rsi+1,100-100/(1+AVERAGE(OFFSET(I842,0,0,-rsi,1))/AVERAGE(OFFSET(J842,0,0,-rsi,1))),"")</f>
        <v>45.646114054465826</v>
      </c>
      <c r="L842" s="11"/>
      <c r="M842" s="11">
        <f t="shared" si="275"/>
        <v>1.0238853503184713</v>
      </c>
      <c r="N842" s="11">
        <f t="shared" ca="1" si="276"/>
        <v>0.96983408748114686</v>
      </c>
      <c r="S842" s="13" t="str">
        <f ca="1">pricein</f>
        <v/>
      </c>
      <c r="T842" s="13" t="str">
        <f ca="1">priceout</f>
        <v/>
      </c>
      <c r="U842" s="16" t="str">
        <f t="shared" ca="1" si="277"/>
        <v/>
      </c>
      <c r="V842" s="16" t="str">
        <f t="shared" ca="1" si="284"/>
        <v/>
      </c>
      <c r="W842" s="16" t="str">
        <f t="shared" ca="1" si="285"/>
        <v/>
      </c>
      <c r="X842" s="16">
        <f t="shared" ca="1" si="286"/>
        <v>1.5748184846789353</v>
      </c>
      <c r="Y842" s="16"/>
      <c r="Z842" s="13" t="str">
        <f ca="1">priceincross</f>
        <v/>
      </c>
      <c r="AA842" s="13" t="str">
        <f ca="1">priceoutcross</f>
        <v/>
      </c>
      <c r="AB842" s="13" t="str">
        <f t="shared" ca="1" si="278"/>
        <v/>
      </c>
      <c r="AC842" s="13" t="str">
        <f t="shared" ca="1" si="287"/>
        <v/>
      </c>
      <c r="AD842" s="13" t="str">
        <f t="shared" ca="1" si="288"/>
        <v/>
      </c>
      <c r="AE842" s="13">
        <f t="shared" ca="1" si="289"/>
        <v>1.7076913875508763</v>
      </c>
      <c r="AG842" s="32">
        <f ca="1">IF(ROW(data!B842)&gt;fib+1,MIN(OFFSET(data!B842,0,0,-fib,1)),"")</f>
        <v>10.71</v>
      </c>
      <c r="AH842" s="32">
        <f ca="1">IF(ROW(data!B842)&gt;fib+1,MAX(OFFSET(data!B842,0,0,-fib,1)),"")</f>
        <v>13.92</v>
      </c>
      <c r="AI842" s="32">
        <f t="shared" ca="1" si="279"/>
        <v>3.2099999999999991</v>
      </c>
      <c r="AJ842" s="31">
        <f t="shared" ca="1" si="280"/>
        <v>11.467560000000001</v>
      </c>
      <c r="AK842" s="31">
        <f t="shared" ca="1" si="281"/>
        <v>11.93622</v>
      </c>
      <c r="AL842" s="31">
        <f t="shared" ca="1" si="282"/>
        <v>12.315000000000001</v>
      </c>
      <c r="AM842" s="31">
        <f t="shared" ca="1" si="283"/>
        <v>12.69378</v>
      </c>
      <c r="AO842" s="32">
        <f t="shared" ca="1" si="290"/>
        <v>0.57481848467893526</v>
      </c>
      <c r="AP842" s="32">
        <f t="shared" ca="1" si="291"/>
        <v>0</v>
      </c>
      <c r="AQ842" s="32">
        <f t="shared" ca="1" si="292"/>
        <v>0.70769138755087635</v>
      </c>
      <c r="AR842" s="32">
        <f t="shared" ca="1" si="293"/>
        <v>0</v>
      </c>
    </row>
    <row r="843" spans="1:44">
      <c r="A843" s="10">
        <v>38132</v>
      </c>
      <c r="B843" s="11">
        <f ca="1">IF(ROW(data!B843)&gt;singleSMA,AVERAGE(OFFSET(data!B843,0,0,-singleSMA,1)),"")</f>
        <v>12.3094</v>
      </c>
      <c r="C843" s="11" t="str">
        <f ca="1">IF(ROW(data!B841)&gt;singleSMA+2,IF(SIGN(data!B842-indicators!B842)&lt;&gt;SIGN(data!B841-indicators!B841),IF(SIGN(data!B842-indicators!B842)&gt;0,"BUY","SELL"),""),"")</f>
        <v/>
      </c>
      <c r="D843" s="11">
        <f ca="1">IF(ROW(data!B843)&gt;fastSMA,AVERAGE(OFFSET(data!B843,0,0,-fastSMA,1)),"")</f>
        <v>13.389499999999998</v>
      </c>
      <c r="E843" s="11">
        <f ca="1">IF(ROW(data!B843)&gt;slowSMA,AVERAGE(OFFSET(data!B843,0,0,-slowSMA,1)),"")</f>
        <v>12.3094</v>
      </c>
      <c r="F843" s="11" t="str">
        <f ca="1">IF(ROW(data!B843)&gt;MAX(fastSMA,slowSMA)+2,IF(SIGN(D842-E842)&lt;&gt;SIGN(D841-E841),IF(SIGN(D842-E842)&gt;0,"BUY","SELL"),""),"")</f>
        <v/>
      </c>
      <c r="G843" s="11"/>
      <c r="H843" s="11">
        <f>(data!B843/data!B842)-1</f>
        <v>-1.6329704510108844E-2</v>
      </c>
      <c r="I843" s="11">
        <f t="shared" si="273"/>
        <v>0</v>
      </c>
      <c r="J843" s="11">
        <f t="shared" si="274"/>
        <v>1.6329704510108844E-2</v>
      </c>
      <c r="K843" s="11">
        <f ca="1">IF(ROW(data!B843)&gt;rsi+1,100-100/(1+AVERAGE(OFFSET(I843,0,0,-rsi,1))/AVERAGE(OFFSET(J843,0,0,-rsi,1))),"")</f>
        <v>43.546163158165029</v>
      </c>
      <c r="L843" s="11"/>
      <c r="M843" s="11">
        <f t="shared" si="275"/>
        <v>0.98367029548989116</v>
      </c>
      <c r="N843" s="11">
        <f t="shared" ca="1" si="276"/>
        <v>0.95543806646525731</v>
      </c>
      <c r="S843" s="13" t="str">
        <f ca="1">pricein</f>
        <v/>
      </c>
      <c r="T843" s="13" t="str">
        <f ca="1">priceout</f>
        <v/>
      </c>
      <c r="U843" s="16" t="str">
        <f t="shared" ca="1" si="277"/>
        <v/>
      </c>
      <c r="V843" s="16" t="str">
        <f t="shared" ca="1" si="284"/>
        <v/>
      </c>
      <c r="W843" s="16" t="str">
        <f t="shared" ca="1" si="285"/>
        <v/>
      </c>
      <c r="X843" s="16">
        <f t="shared" ca="1" si="286"/>
        <v>1.5748184846789353</v>
      </c>
      <c r="Y843" s="16"/>
      <c r="Z843" s="13" t="str">
        <f ca="1">priceincross</f>
        <v/>
      </c>
      <c r="AA843" s="13" t="str">
        <f ca="1">priceoutcross</f>
        <v/>
      </c>
      <c r="AB843" s="13" t="str">
        <f t="shared" ca="1" si="278"/>
        <v/>
      </c>
      <c r="AC843" s="13" t="str">
        <f t="shared" ca="1" si="287"/>
        <v/>
      </c>
      <c r="AD843" s="13" t="str">
        <f t="shared" ca="1" si="288"/>
        <v/>
      </c>
      <c r="AE843" s="13">
        <f t="shared" ca="1" si="289"/>
        <v>1.7076913875508763</v>
      </c>
      <c r="AG843" s="32">
        <f ca="1">IF(ROW(data!B843)&gt;fib+1,MIN(OFFSET(data!B843,0,0,-fib,1)),"")</f>
        <v>10.71</v>
      </c>
      <c r="AH843" s="32">
        <f ca="1">IF(ROW(data!B843)&gt;fib+1,MAX(OFFSET(data!B843,0,0,-fib,1)),"")</f>
        <v>13.92</v>
      </c>
      <c r="AI843" s="32">
        <f t="shared" ca="1" si="279"/>
        <v>3.2099999999999991</v>
      </c>
      <c r="AJ843" s="31">
        <f t="shared" ca="1" si="280"/>
        <v>11.467560000000001</v>
      </c>
      <c r="AK843" s="31">
        <f t="shared" ca="1" si="281"/>
        <v>11.93622</v>
      </c>
      <c r="AL843" s="31">
        <f t="shared" ca="1" si="282"/>
        <v>12.315000000000001</v>
      </c>
      <c r="AM843" s="31">
        <f t="shared" ca="1" si="283"/>
        <v>12.69378</v>
      </c>
      <c r="AO843" s="32">
        <f t="shared" ca="1" si="290"/>
        <v>0.57481848467893526</v>
      </c>
      <c r="AP843" s="32">
        <f t="shared" ca="1" si="291"/>
        <v>0</v>
      </c>
      <c r="AQ843" s="32">
        <f t="shared" ca="1" si="292"/>
        <v>0.70769138755087635</v>
      </c>
      <c r="AR843" s="32">
        <f t="shared" ca="1" si="293"/>
        <v>0</v>
      </c>
    </row>
    <row r="844" spans="1:44">
      <c r="A844" s="10">
        <v>38133</v>
      </c>
      <c r="B844" s="11">
        <f ca="1">IF(ROW(data!B844)&gt;singleSMA,AVERAGE(OFFSET(data!B844,0,0,-singleSMA,1)),"")</f>
        <v>12.326300000000002</v>
      </c>
      <c r="C844" s="11" t="str">
        <f ca="1">IF(ROW(data!B842)&gt;singleSMA+2,IF(SIGN(data!B843-indicators!B843)&lt;&gt;SIGN(data!B842-indicators!B842),IF(SIGN(data!B843-indicators!B843)&gt;0,"BUY","SELL"),""),"")</f>
        <v/>
      </c>
      <c r="D844" s="11">
        <f ca="1">IF(ROW(data!B844)&gt;fastSMA,AVERAGE(OFFSET(data!B844,0,0,-fastSMA,1)),"")</f>
        <v>13.366500000000002</v>
      </c>
      <c r="E844" s="11">
        <f ca="1">IF(ROW(data!B844)&gt;slowSMA,AVERAGE(OFFSET(data!B844,0,0,-slowSMA,1)),"")</f>
        <v>12.326300000000002</v>
      </c>
      <c r="F844" s="11" t="str">
        <f ca="1">IF(ROW(data!B844)&gt;MAX(fastSMA,slowSMA)+2,IF(SIGN(D843-E843)&lt;&gt;SIGN(D842-E842),IF(SIGN(D843-E843)&gt;0,"BUY","SELL"),""),"")</f>
        <v/>
      </c>
      <c r="G844" s="11"/>
      <c r="H844" s="11">
        <f>(data!B844/data!B843)-1</f>
        <v>2.2924901185770619E-2</v>
      </c>
      <c r="I844" s="11">
        <f t="shared" si="273"/>
        <v>2.2924901185770619E-2</v>
      </c>
      <c r="J844" s="11">
        <f t="shared" si="274"/>
        <v>0</v>
      </c>
      <c r="K844" s="11">
        <f ca="1">IF(ROW(data!B844)&gt;rsi+1,100-100/(1+AVERAGE(OFFSET(I844,0,0,-rsi,1))/AVERAGE(OFFSET(J844,0,0,-rsi,1))),"")</f>
        <v>45.38387898517793</v>
      </c>
      <c r="L844" s="11"/>
      <c r="M844" s="11">
        <f t="shared" si="275"/>
        <v>1.0229249011857706</v>
      </c>
      <c r="N844" s="11">
        <f t="shared" ca="1" si="276"/>
        <v>0.96567164179104448</v>
      </c>
      <c r="S844" s="13" t="str">
        <f ca="1">pricein</f>
        <v/>
      </c>
      <c r="T844" s="13" t="str">
        <f ca="1">priceout</f>
        <v/>
      </c>
      <c r="U844" s="16" t="str">
        <f t="shared" ca="1" si="277"/>
        <v/>
      </c>
      <c r="V844" s="16" t="str">
        <f t="shared" ca="1" si="284"/>
        <v/>
      </c>
      <c r="W844" s="16" t="str">
        <f t="shared" ca="1" si="285"/>
        <v/>
      </c>
      <c r="X844" s="16">
        <f t="shared" ca="1" si="286"/>
        <v>1.5748184846789353</v>
      </c>
      <c r="Y844" s="16"/>
      <c r="Z844" s="13" t="str">
        <f ca="1">priceincross</f>
        <v/>
      </c>
      <c r="AA844" s="13" t="str">
        <f ca="1">priceoutcross</f>
        <v/>
      </c>
      <c r="AB844" s="13" t="str">
        <f t="shared" ca="1" si="278"/>
        <v/>
      </c>
      <c r="AC844" s="13" t="str">
        <f t="shared" ca="1" si="287"/>
        <v/>
      </c>
      <c r="AD844" s="13" t="str">
        <f t="shared" ca="1" si="288"/>
        <v/>
      </c>
      <c r="AE844" s="13">
        <f t="shared" ca="1" si="289"/>
        <v>1.7076913875508763</v>
      </c>
      <c r="AG844" s="32">
        <f ca="1">IF(ROW(data!B844)&gt;fib+1,MIN(OFFSET(data!B844,0,0,-fib,1)),"")</f>
        <v>10.71</v>
      </c>
      <c r="AH844" s="32">
        <f ca="1">IF(ROW(data!B844)&gt;fib+1,MAX(OFFSET(data!B844,0,0,-fib,1)),"")</f>
        <v>13.92</v>
      </c>
      <c r="AI844" s="32">
        <f t="shared" ca="1" si="279"/>
        <v>3.2099999999999991</v>
      </c>
      <c r="AJ844" s="31">
        <f t="shared" ca="1" si="280"/>
        <v>11.467560000000001</v>
      </c>
      <c r="AK844" s="31">
        <f t="shared" ca="1" si="281"/>
        <v>11.93622</v>
      </c>
      <c r="AL844" s="31">
        <f t="shared" ca="1" si="282"/>
        <v>12.315000000000001</v>
      </c>
      <c r="AM844" s="31">
        <f t="shared" ca="1" si="283"/>
        <v>12.69378</v>
      </c>
      <c r="AO844" s="32">
        <f t="shared" ca="1" si="290"/>
        <v>0.57481848467893526</v>
      </c>
      <c r="AP844" s="32">
        <f t="shared" ca="1" si="291"/>
        <v>0</v>
      </c>
      <c r="AQ844" s="32">
        <f t="shared" ca="1" si="292"/>
        <v>0.70769138755087635</v>
      </c>
      <c r="AR844" s="32">
        <f t="shared" ca="1" si="293"/>
        <v>0</v>
      </c>
    </row>
    <row r="845" spans="1:44">
      <c r="A845" s="10">
        <v>38134</v>
      </c>
      <c r="B845" s="11">
        <f ca="1">IF(ROW(data!B845)&gt;singleSMA,AVERAGE(OFFSET(data!B845,0,0,-singleSMA,1)),"")</f>
        <v>12.343</v>
      </c>
      <c r="C845" s="11" t="str">
        <f ca="1">IF(ROW(data!B843)&gt;singleSMA+2,IF(SIGN(data!B844-indicators!B844)&lt;&gt;SIGN(data!B843-indicators!B843),IF(SIGN(data!B844-indicators!B844)&gt;0,"BUY","SELL"),""),"")</f>
        <v/>
      </c>
      <c r="D845" s="11">
        <f ca="1">IF(ROW(data!B845)&gt;fastSMA,AVERAGE(OFFSET(data!B845,0,0,-fastSMA,1)),"")</f>
        <v>13.335999999999999</v>
      </c>
      <c r="E845" s="11">
        <f ca="1">IF(ROW(data!B845)&gt;slowSMA,AVERAGE(OFFSET(data!B845,0,0,-slowSMA,1)),"")</f>
        <v>12.343</v>
      </c>
      <c r="F845" s="11" t="str">
        <f ca="1">IF(ROW(data!B845)&gt;MAX(fastSMA,slowSMA)+2,IF(SIGN(D844-E844)&lt;&gt;SIGN(D843-E843),IF(SIGN(D844-E844)&gt;0,"BUY","SELL"),""),"")</f>
        <v/>
      </c>
      <c r="G845" s="11"/>
      <c r="H845" s="11">
        <f>(data!B845/data!B844)-1</f>
        <v>-5.4095826893354459E-3</v>
      </c>
      <c r="I845" s="11">
        <f t="shared" si="273"/>
        <v>0</v>
      </c>
      <c r="J845" s="11">
        <f t="shared" si="274"/>
        <v>5.4095826893354459E-3</v>
      </c>
      <c r="K845" s="11">
        <f ca="1">IF(ROW(data!B845)&gt;rsi+1,100-100/(1+AVERAGE(OFFSET(I845,0,0,-rsi,1))/AVERAGE(OFFSET(J845,0,0,-rsi,1))),"")</f>
        <v>43.664595248512541</v>
      </c>
      <c r="L845" s="11"/>
      <c r="M845" s="11">
        <f t="shared" si="275"/>
        <v>0.99459041731066455</v>
      </c>
      <c r="N845" s="11">
        <f t="shared" ca="1" si="276"/>
        <v>0.95474777448071191</v>
      </c>
      <c r="S845" s="13" t="str">
        <f ca="1">pricein</f>
        <v/>
      </c>
      <c r="T845" s="13" t="str">
        <f ca="1">priceout</f>
        <v/>
      </c>
      <c r="U845" s="16" t="str">
        <f t="shared" ca="1" si="277"/>
        <v/>
      </c>
      <c r="V845" s="16" t="str">
        <f t="shared" ca="1" si="284"/>
        <v/>
      </c>
      <c r="W845" s="16" t="str">
        <f t="shared" ca="1" si="285"/>
        <v/>
      </c>
      <c r="X845" s="16">
        <f t="shared" ca="1" si="286"/>
        <v>1.5748184846789353</v>
      </c>
      <c r="Y845" s="16"/>
      <c r="Z845" s="13" t="str">
        <f ca="1">priceincross</f>
        <v/>
      </c>
      <c r="AA845" s="13" t="str">
        <f ca="1">priceoutcross</f>
        <v/>
      </c>
      <c r="AB845" s="13" t="str">
        <f t="shared" ca="1" si="278"/>
        <v/>
      </c>
      <c r="AC845" s="13" t="str">
        <f t="shared" ca="1" si="287"/>
        <v/>
      </c>
      <c r="AD845" s="13" t="str">
        <f t="shared" ca="1" si="288"/>
        <v/>
      </c>
      <c r="AE845" s="13">
        <f t="shared" ca="1" si="289"/>
        <v>1.7076913875508763</v>
      </c>
      <c r="AG845" s="32">
        <f ca="1">IF(ROW(data!B845)&gt;fib+1,MIN(OFFSET(data!B845,0,0,-fib,1)),"")</f>
        <v>10.71</v>
      </c>
      <c r="AH845" s="32">
        <f ca="1">IF(ROW(data!B845)&gt;fib+1,MAX(OFFSET(data!B845,0,0,-fib,1)),"")</f>
        <v>13.92</v>
      </c>
      <c r="AI845" s="32">
        <f t="shared" ca="1" si="279"/>
        <v>3.2099999999999991</v>
      </c>
      <c r="AJ845" s="31">
        <f t="shared" ca="1" si="280"/>
        <v>11.467560000000001</v>
      </c>
      <c r="AK845" s="31">
        <f t="shared" ca="1" si="281"/>
        <v>11.93622</v>
      </c>
      <c r="AL845" s="31">
        <f t="shared" ca="1" si="282"/>
        <v>12.315000000000001</v>
      </c>
      <c r="AM845" s="31">
        <f t="shared" ca="1" si="283"/>
        <v>12.69378</v>
      </c>
      <c r="AO845" s="32">
        <f t="shared" ca="1" si="290"/>
        <v>0.57481848467893526</v>
      </c>
      <c r="AP845" s="32">
        <f t="shared" ca="1" si="291"/>
        <v>0</v>
      </c>
      <c r="AQ845" s="32">
        <f t="shared" ca="1" si="292"/>
        <v>0.70769138755087635</v>
      </c>
      <c r="AR845" s="32">
        <f t="shared" ca="1" si="293"/>
        <v>0</v>
      </c>
    </row>
    <row r="846" spans="1:44">
      <c r="A846" s="10">
        <v>38135</v>
      </c>
      <c r="B846" s="11">
        <f ca="1">IF(ROW(data!B846)&gt;singleSMA,AVERAGE(OFFSET(data!B846,0,0,-singleSMA,1)),"")</f>
        <v>12.362</v>
      </c>
      <c r="C846" s="11" t="str">
        <f ca="1">IF(ROW(data!B844)&gt;singleSMA+2,IF(SIGN(data!B845-indicators!B845)&lt;&gt;SIGN(data!B844-indicators!B844),IF(SIGN(data!B845-indicators!B845)&gt;0,"BUY","SELL"),""),"")</f>
        <v/>
      </c>
      <c r="D846" s="11">
        <f ca="1">IF(ROW(data!B846)&gt;fastSMA,AVERAGE(OFFSET(data!B846,0,0,-fastSMA,1)),"")</f>
        <v>13.332500000000001</v>
      </c>
      <c r="E846" s="11">
        <f ca="1">IF(ROW(data!B846)&gt;slowSMA,AVERAGE(OFFSET(data!B846,0,0,-slowSMA,1)),"")</f>
        <v>12.362</v>
      </c>
      <c r="F846" s="11" t="str">
        <f ca="1">IF(ROW(data!B846)&gt;MAX(fastSMA,slowSMA)+2,IF(SIGN(D845-E845)&lt;&gt;SIGN(D844-E844),IF(SIGN(D845-E845)&gt;0,"BUY","SELL"),""),"")</f>
        <v/>
      </c>
      <c r="G846" s="11"/>
      <c r="H846" s="11">
        <f>(data!B846/data!B845)-1</f>
        <v>3.5742035742035716E-2</v>
      </c>
      <c r="I846" s="11">
        <f t="shared" si="273"/>
        <v>3.5742035742035716E-2</v>
      </c>
      <c r="J846" s="11">
        <f t="shared" si="274"/>
        <v>0</v>
      </c>
      <c r="K846" s="11">
        <f ca="1">IF(ROW(data!B846)&gt;rsi+1,100-100/(1+AVERAGE(OFFSET(I846,0,0,-rsi,1))/AVERAGE(OFFSET(J846,0,0,-rsi,1))),"")</f>
        <v>49.938271390763795</v>
      </c>
      <c r="L846" s="11"/>
      <c r="M846" s="11">
        <f t="shared" si="275"/>
        <v>1.0357420357420357</v>
      </c>
      <c r="N846" s="11">
        <f t="shared" ca="1" si="276"/>
        <v>0.99477611940298472</v>
      </c>
      <c r="S846" s="13" t="str">
        <f ca="1">pricein</f>
        <v/>
      </c>
      <c r="T846" s="13" t="str">
        <f ca="1">priceout</f>
        <v/>
      </c>
      <c r="U846" s="16" t="str">
        <f t="shared" ca="1" si="277"/>
        <v/>
      </c>
      <c r="V846" s="16" t="str">
        <f t="shared" ca="1" si="284"/>
        <v/>
      </c>
      <c r="W846" s="16" t="str">
        <f t="shared" ca="1" si="285"/>
        <v/>
      </c>
      <c r="X846" s="16">
        <f t="shared" ca="1" si="286"/>
        <v>1.5748184846789353</v>
      </c>
      <c r="Y846" s="16"/>
      <c r="Z846" s="13" t="str">
        <f ca="1">priceincross</f>
        <v/>
      </c>
      <c r="AA846" s="13" t="str">
        <f ca="1">priceoutcross</f>
        <v/>
      </c>
      <c r="AB846" s="13" t="str">
        <f t="shared" ca="1" si="278"/>
        <v/>
      </c>
      <c r="AC846" s="13" t="str">
        <f t="shared" ca="1" si="287"/>
        <v/>
      </c>
      <c r="AD846" s="13" t="str">
        <f t="shared" ca="1" si="288"/>
        <v/>
      </c>
      <c r="AE846" s="13">
        <f t="shared" ca="1" si="289"/>
        <v>1.7076913875508763</v>
      </c>
      <c r="AG846" s="32">
        <f ca="1">IF(ROW(data!B846)&gt;fib+1,MIN(OFFSET(data!B846,0,0,-fib,1)),"")</f>
        <v>10.71</v>
      </c>
      <c r="AH846" s="32">
        <f ca="1">IF(ROW(data!B846)&gt;fib+1,MAX(OFFSET(data!B846,0,0,-fib,1)),"")</f>
        <v>13.92</v>
      </c>
      <c r="AI846" s="32">
        <f t="shared" ca="1" si="279"/>
        <v>3.2099999999999991</v>
      </c>
      <c r="AJ846" s="31">
        <f t="shared" ca="1" si="280"/>
        <v>11.467560000000001</v>
      </c>
      <c r="AK846" s="31">
        <f t="shared" ca="1" si="281"/>
        <v>11.93622</v>
      </c>
      <c r="AL846" s="31">
        <f t="shared" ca="1" si="282"/>
        <v>12.315000000000001</v>
      </c>
      <c r="AM846" s="31">
        <f t="shared" ca="1" si="283"/>
        <v>12.69378</v>
      </c>
      <c r="AO846" s="32">
        <f t="shared" ca="1" si="290"/>
        <v>0.57481848467893526</v>
      </c>
      <c r="AP846" s="32">
        <f t="shared" ca="1" si="291"/>
        <v>0</v>
      </c>
      <c r="AQ846" s="32">
        <f t="shared" ca="1" si="292"/>
        <v>0.70769138755087635</v>
      </c>
      <c r="AR846" s="32">
        <f t="shared" ca="1" si="293"/>
        <v>0</v>
      </c>
    </row>
    <row r="847" spans="1:44">
      <c r="A847" s="10">
        <v>38139</v>
      </c>
      <c r="B847" s="11">
        <f ca="1">IF(ROW(data!B847)&gt;singleSMA,AVERAGE(OFFSET(data!B847,0,0,-singleSMA,1)),"")</f>
        <v>12.375299999999999</v>
      </c>
      <c r="C847" s="11" t="str">
        <f ca="1">IF(ROW(data!B845)&gt;singleSMA+2,IF(SIGN(data!B846-indicators!B846)&lt;&gt;SIGN(data!B845-indicators!B845),IF(SIGN(data!B846-indicators!B846)&gt;0,"BUY","SELL"),""),"")</f>
        <v/>
      </c>
      <c r="D847" s="11">
        <f ca="1">IF(ROW(data!B847)&gt;fastSMA,AVERAGE(OFFSET(data!B847,0,0,-fastSMA,1)),"")</f>
        <v>13.293000000000003</v>
      </c>
      <c r="E847" s="11">
        <f ca="1">IF(ROW(data!B847)&gt;slowSMA,AVERAGE(OFFSET(data!B847,0,0,-slowSMA,1)),"")</f>
        <v>12.375299999999999</v>
      </c>
      <c r="F847" s="11" t="str">
        <f ca="1">IF(ROW(data!B847)&gt;MAX(fastSMA,slowSMA)+2,IF(SIGN(D846-E846)&lt;&gt;SIGN(D845-E845),IF(SIGN(D846-E846)&gt;0,"BUY","SELL"),""),"")</f>
        <v/>
      </c>
      <c r="G847" s="11"/>
      <c r="H847" s="11">
        <f>(data!B847/data!B846)-1</f>
        <v>-2.7006751687921993E-2</v>
      </c>
      <c r="I847" s="11">
        <f t="shared" si="273"/>
        <v>0</v>
      </c>
      <c r="J847" s="11">
        <f t="shared" si="274"/>
        <v>2.7006751687921993E-2</v>
      </c>
      <c r="K847" s="11">
        <f ca="1">IF(ROW(data!B847)&gt;rsi+1,100-100/(1+AVERAGE(OFFSET(I847,0,0,-rsi,1))/AVERAGE(OFFSET(J847,0,0,-rsi,1))),"")</f>
        <v>42.505513529891267</v>
      </c>
      <c r="L847" s="11"/>
      <c r="M847" s="11">
        <f t="shared" si="275"/>
        <v>0.97299324831207801</v>
      </c>
      <c r="N847" s="11">
        <f t="shared" ca="1" si="276"/>
        <v>0.94258720930232542</v>
      </c>
      <c r="S847" s="13" t="str">
        <f ca="1">pricein</f>
        <v/>
      </c>
      <c r="T847" s="13" t="str">
        <f ca="1">priceout</f>
        <v/>
      </c>
      <c r="U847" s="16" t="str">
        <f t="shared" ca="1" si="277"/>
        <v/>
      </c>
      <c r="V847" s="16" t="str">
        <f t="shared" ca="1" si="284"/>
        <v/>
      </c>
      <c r="W847" s="16" t="str">
        <f t="shared" ca="1" si="285"/>
        <v/>
      </c>
      <c r="X847" s="16">
        <f t="shared" ca="1" si="286"/>
        <v>1.5748184846789353</v>
      </c>
      <c r="Y847" s="16"/>
      <c r="Z847" s="13" t="str">
        <f ca="1">priceincross</f>
        <v/>
      </c>
      <c r="AA847" s="13" t="str">
        <f ca="1">priceoutcross</f>
        <v/>
      </c>
      <c r="AB847" s="13" t="str">
        <f t="shared" ca="1" si="278"/>
        <v/>
      </c>
      <c r="AC847" s="13" t="str">
        <f t="shared" ca="1" si="287"/>
        <v/>
      </c>
      <c r="AD847" s="13" t="str">
        <f t="shared" ca="1" si="288"/>
        <v/>
      </c>
      <c r="AE847" s="13">
        <f t="shared" ca="1" si="289"/>
        <v>1.7076913875508763</v>
      </c>
      <c r="AG847" s="32">
        <f ca="1">IF(ROW(data!B847)&gt;fib+1,MIN(OFFSET(data!B847,0,0,-fib,1)),"")</f>
        <v>10.71</v>
      </c>
      <c r="AH847" s="32">
        <f ca="1">IF(ROW(data!B847)&gt;fib+1,MAX(OFFSET(data!B847,0,0,-fib,1)),"")</f>
        <v>13.92</v>
      </c>
      <c r="AI847" s="32">
        <f t="shared" ca="1" si="279"/>
        <v>3.2099999999999991</v>
      </c>
      <c r="AJ847" s="31">
        <f t="shared" ca="1" si="280"/>
        <v>11.467560000000001</v>
      </c>
      <c r="AK847" s="31">
        <f t="shared" ca="1" si="281"/>
        <v>11.93622</v>
      </c>
      <c r="AL847" s="31">
        <f t="shared" ca="1" si="282"/>
        <v>12.315000000000001</v>
      </c>
      <c r="AM847" s="31">
        <f t="shared" ca="1" si="283"/>
        <v>12.69378</v>
      </c>
      <c r="AO847" s="32">
        <f t="shared" ca="1" si="290"/>
        <v>0.57481848467893526</v>
      </c>
      <c r="AP847" s="32">
        <f t="shared" ca="1" si="291"/>
        <v>0</v>
      </c>
      <c r="AQ847" s="32">
        <f t="shared" ca="1" si="292"/>
        <v>0.70769138755087635</v>
      </c>
      <c r="AR847" s="32">
        <f t="shared" ca="1" si="293"/>
        <v>0</v>
      </c>
    </row>
    <row r="848" spans="1:44">
      <c r="A848" s="10">
        <v>38140</v>
      </c>
      <c r="B848" s="11">
        <f ca="1">IF(ROW(data!B848)&gt;singleSMA,AVERAGE(OFFSET(data!B848,0,0,-singleSMA,1)),"")</f>
        <v>12.388099999999998</v>
      </c>
      <c r="C848" s="11" t="str">
        <f ca="1">IF(ROW(data!B846)&gt;singleSMA+2,IF(SIGN(data!B847-indicators!B847)&lt;&gt;SIGN(data!B846-indicators!B846),IF(SIGN(data!B847-indicators!B847)&gt;0,"BUY","SELL"),""),"")</f>
        <v/>
      </c>
      <c r="D848" s="11">
        <f ca="1">IF(ROW(data!B848)&gt;fastSMA,AVERAGE(OFFSET(data!B848,0,0,-fastSMA,1)),"")</f>
        <v>13.262499999999999</v>
      </c>
      <c r="E848" s="11">
        <f ca="1">IF(ROW(data!B848)&gt;slowSMA,AVERAGE(OFFSET(data!B848,0,0,-slowSMA,1)),"")</f>
        <v>12.388099999999998</v>
      </c>
      <c r="F848" s="11" t="str">
        <f ca="1">IF(ROW(data!B848)&gt;MAX(fastSMA,slowSMA)+2,IF(SIGN(D847-E847)&lt;&gt;SIGN(D846-E846),IF(SIGN(D847-E847)&gt;0,"BUY","SELL"),""),"")</f>
        <v/>
      </c>
      <c r="G848" s="11"/>
      <c r="H848" s="11">
        <f>(data!B848/data!B847)-1</f>
        <v>1.1565150346954489E-2</v>
      </c>
      <c r="I848" s="11">
        <f t="shared" si="273"/>
        <v>1.1565150346954489E-2</v>
      </c>
      <c r="J848" s="11">
        <f t="shared" si="274"/>
        <v>0</v>
      </c>
      <c r="K848" s="11">
        <f ca="1">IF(ROW(data!B848)&gt;rsi+1,100-100/(1+AVERAGE(OFFSET(I848,0,0,-rsi,1))/AVERAGE(OFFSET(J848,0,0,-rsi,1))),"")</f>
        <v>44.543276373287149</v>
      </c>
      <c r="L848" s="11"/>
      <c r="M848" s="11">
        <f t="shared" si="275"/>
        <v>1.0115651503469545</v>
      </c>
      <c r="N848" s="11">
        <f t="shared" ca="1" si="276"/>
        <v>0.95557174071376527</v>
      </c>
      <c r="S848" s="13" t="str">
        <f ca="1">pricein</f>
        <v/>
      </c>
      <c r="T848" s="13" t="str">
        <f ca="1">priceout</f>
        <v/>
      </c>
      <c r="U848" s="16" t="str">
        <f t="shared" ca="1" si="277"/>
        <v/>
      </c>
      <c r="V848" s="16" t="str">
        <f t="shared" ca="1" si="284"/>
        <v/>
      </c>
      <c r="W848" s="16" t="str">
        <f t="shared" ca="1" si="285"/>
        <v/>
      </c>
      <c r="X848" s="16">
        <f t="shared" ca="1" si="286"/>
        <v>1.5748184846789353</v>
      </c>
      <c r="Y848" s="16"/>
      <c r="Z848" s="13" t="str">
        <f ca="1">priceincross</f>
        <v/>
      </c>
      <c r="AA848" s="13" t="str">
        <f ca="1">priceoutcross</f>
        <v/>
      </c>
      <c r="AB848" s="13" t="str">
        <f t="shared" ca="1" si="278"/>
        <v/>
      </c>
      <c r="AC848" s="13" t="str">
        <f t="shared" ca="1" si="287"/>
        <v/>
      </c>
      <c r="AD848" s="13" t="str">
        <f t="shared" ca="1" si="288"/>
        <v/>
      </c>
      <c r="AE848" s="13">
        <f t="shared" ca="1" si="289"/>
        <v>1.7076913875508763</v>
      </c>
      <c r="AG848" s="32">
        <f ca="1">IF(ROW(data!B848)&gt;fib+1,MIN(OFFSET(data!B848,0,0,-fib,1)),"")</f>
        <v>10.71</v>
      </c>
      <c r="AH848" s="32">
        <f ca="1">IF(ROW(data!B848)&gt;fib+1,MAX(OFFSET(data!B848,0,0,-fib,1)),"")</f>
        <v>13.92</v>
      </c>
      <c r="AI848" s="32">
        <f t="shared" ca="1" si="279"/>
        <v>3.2099999999999991</v>
      </c>
      <c r="AJ848" s="31">
        <f t="shared" ca="1" si="280"/>
        <v>11.467560000000001</v>
      </c>
      <c r="AK848" s="31">
        <f t="shared" ca="1" si="281"/>
        <v>11.93622</v>
      </c>
      <c r="AL848" s="31">
        <f t="shared" ca="1" si="282"/>
        <v>12.315000000000001</v>
      </c>
      <c r="AM848" s="31">
        <f t="shared" ca="1" si="283"/>
        <v>12.69378</v>
      </c>
      <c r="AO848" s="32">
        <f t="shared" ca="1" si="290"/>
        <v>0.57481848467893526</v>
      </c>
      <c r="AP848" s="32">
        <f t="shared" ca="1" si="291"/>
        <v>0</v>
      </c>
      <c r="AQ848" s="32">
        <f t="shared" ca="1" si="292"/>
        <v>0.70769138755087635</v>
      </c>
      <c r="AR848" s="32">
        <f t="shared" ca="1" si="293"/>
        <v>0</v>
      </c>
    </row>
    <row r="849" spans="1:44">
      <c r="A849" s="10">
        <v>38141</v>
      </c>
      <c r="B849" s="11">
        <f ca="1">IF(ROW(data!B849)&gt;singleSMA,AVERAGE(OFFSET(data!B849,0,0,-singleSMA,1)),"")</f>
        <v>12.400599999999995</v>
      </c>
      <c r="C849" s="11" t="str">
        <f ca="1">IF(ROW(data!B847)&gt;singleSMA+2,IF(SIGN(data!B848-indicators!B848)&lt;&gt;SIGN(data!B847-indicators!B847),IF(SIGN(data!B848-indicators!B848)&gt;0,"BUY","SELL"),""),"")</f>
        <v/>
      </c>
      <c r="D849" s="11">
        <f ca="1">IF(ROW(data!B849)&gt;fastSMA,AVERAGE(OFFSET(data!B849,0,0,-fastSMA,1)),"")</f>
        <v>13.259499999999999</v>
      </c>
      <c r="E849" s="11">
        <f ca="1">IF(ROW(data!B849)&gt;slowSMA,AVERAGE(OFFSET(data!B849,0,0,-slowSMA,1)),"")</f>
        <v>12.400599999999995</v>
      </c>
      <c r="F849" s="11" t="str">
        <f ca="1">IF(ROW(data!B849)&gt;MAX(fastSMA,slowSMA)+2,IF(SIGN(D848-E848)&lt;&gt;SIGN(D847-E847),IF(SIGN(D848-E848)&gt;0,"BUY","SELL"),""),"")</f>
        <v/>
      </c>
      <c r="G849" s="11"/>
      <c r="H849" s="11">
        <f>(data!B849/data!B848)-1</f>
        <v>1.7530487804878092E-2</v>
      </c>
      <c r="I849" s="11">
        <f t="shared" si="273"/>
        <v>1.7530487804878092E-2</v>
      </c>
      <c r="J849" s="11">
        <f t="shared" si="274"/>
        <v>0</v>
      </c>
      <c r="K849" s="11">
        <f ca="1">IF(ROW(data!B849)&gt;rsi+1,100-100/(1+AVERAGE(OFFSET(I849,0,0,-rsi,1))/AVERAGE(OFFSET(J849,0,0,-rsi,1))),"")</f>
        <v>50.035906981132229</v>
      </c>
      <c r="L849" s="11"/>
      <c r="M849" s="11">
        <f t="shared" si="275"/>
        <v>1.0175304878048781</v>
      </c>
      <c r="N849" s="11">
        <f t="shared" ca="1" si="276"/>
        <v>0.99552572706935094</v>
      </c>
      <c r="S849" s="13" t="str">
        <f ca="1">pricein</f>
        <v/>
      </c>
      <c r="T849" s="13" t="str">
        <f ca="1">priceout</f>
        <v/>
      </c>
      <c r="U849" s="16" t="str">
        <f t="shared" ca="1" si="277"/>
        <v/>
      </c>
      <c r="V849" s="16" t="str">
        <f t="shared" ca="1" si="284"/>
        <v/>
      </c>
      <c r="W849" s="16" t="str">
        <f t="shared" ca="1" si="285"/>
        <v/>
      </c>
      <c r="X849" s="16">
        <f t="shared" ca="1" si="286"/>
        <v>1.5748184846789353</v>
      </c>
      <c r="Y849" s="16"/>
      <c r="Z849" s="13" t="str">
        <f ca="1">priceincross</f>
        <v/>
      </c>
      <c r="AA849" s="13" t="str">
        <f ca="1">priceoutcross</f>
        <v/>
      </c>
      <c r="AB849" s="13" t="str">
        <f t="shared" ca="1" si="278"/>
        <v/>
      </c>
      <c r="AC849" s="13" t="str">
        <f t="shared" ca="1" si="287"/>
        <v/>
      </c>
      <c r="AD849" s="13" t="str">
        <f t="shared" ca="1" si="288"/>
        <v/>
      </c>
      <c r="AE849" s="13">
        <f t="shared" ca="1" si="289"/>
        <v>1.7076913875508763</v>
      </c>
      <c r="AG849" s="32">
        <f ca="1">IF(ROW(data!B849)&gt;fib+1,MIN(OFFSET(data!B849,0,0,-fib,1)),"")</f>
        <v>10.71</v>
      </c>
      <c r="AH849" s="32">
        <f ca="1">IF(ROW(data!B849)&gt;fib+1,MAX(OFFSET(data!B849,0,0,-fib,1)),"")</f>
        <v>13.92</v>
      </c>
      <c r="AI849" s="32">
        <f t="shared" ca="1" si="279"/>
        <v>3.2099999999999991</v>
      </c>
      <c r="AJ849" s="31">
        <f t="shared" ca="1" si="280"/>
        <v>11.467560000000001</v>
      </c>
      <c r="AK849" s="31">
        <f t="shared" ca="1" si="281"/>
        <v>11.93622</v>
      </c>
      <c r="AL849" s="31">
        <f t="shared" ca="1" si="282"/>
        <v>12.315000000000001</v>
      </c>
      <c r="AM849" s="31">
        <f t="shared" ca="1" si="283"/>
        <v>12.69378</v>
      </c>
      <c r="AO849" s="32">
        <f t="shared" ca="1" si="290"/>
        <v>0.57481848467893526</v>
      </c>
      <c r="AP849" s="32">
        <f t="shared" ca="1" si="291"/>
        <v>0</v>
      </c>
      <c r="AQ849" s="32">
        <f t="shared" ca="1" si="292"/>
        <v>0.70769138755087635</v>
      </c>
      <c r="AR849" s="32">
        <f t="shared" ca="1" si="293"/>
        <v>0</v>
      </c>
    </row>
    <row r="850" spans="1:44">
      <c r="A850" s="10">
        <v>38142</v>
      </c>
      <c r="B850" s="11">
        <f ca="1">IF(ROW(data!B850)&gt;singleSMA,AVERAGE(OFFSET(data!B850,0,0,-singleSMA,1)),"")</f>
        <v>12.416599999999995</v>
      </c>
      <c r="C850" s="11" t="str">
        <f ca="1">IF(ROW(data!B848)&gt;singleSMA+2,IF(SIGN(data!B849-indicators!B849)&lt;&gt;SIGN(data!B848-indicators!B848),IF(SIGN(data!B849-indicators!B849)&gt;0,"BUY","SELL"),""),"")</f>
        <v/>
      </c>
      <c r="D850" s="11">
        <f ca="1">IF(ROW(data!B850)&gt;fastSMA,AVERAGE(OFFSET(data!B850,0,0,-fastSMA,1)),"")</f>
        <v>13.279500000000002</v>
      </c>
      <c r="E850" s="11">
        <f ca="1">IF(ROW(data!B850)&gt;slowSMA,AVERAGE(OFFSET(data!B850,0,0,-slowSMA,1)),"")</f>
        <v>12.416599999999995</v>
      </c>
      <c r="F850" s="11" t="str">
        <f ca="1">IF(ROW(data!B850)&gt;MAX(fastSMA,slowSMA)+2,IF(SIGN(D849-E849)&lt;&gt;SIGN(D848-E848),IF(SIGN(D849-E849)&gt;0,"BUY","SELL"),""),"")</f>
        <v/>
      </c>
      <c r="G850" s="11"/>
      <c r="H850" s="11">
        <f>(data!B850/data!B849)-1</f>
        <v>2.1722846441947663E-2</v>
      </c>
      <c r="I850" s="11">
        <f t="shared" si="273"/>
        <v>2.1722846441947663E-2</v>
      </c>
      <c r="J850" s="11">
        <f t="shared" si="274"/>
        <v>0</v>
      </c>
      <c r="K850" s="11">
        <f ca="1">IF(ROW(data!B850)&gt;rsi+1,100-100/(1+AVERAGE(OFFSET(I850,0,0,-rsi,1))/AVERAGE(OFFSET(J850,0,0,-rsi,1))),"")</f>
        <v>54.621065893741616</v>
      </c>
      <c r="L850" s="11"/>
      <c r="M850" s="11">
        <f t="shared" si="275"/>
        <v>1.0217228464419477</v>
      </c>
      <c r="N850" s="11">
        <f t="shared" ca="1" si="276"/>
        <v>1.0302114803625377</v>
      </c>
      <c r="S850" s="13" t="str">
        <f ca="1">pricein</f>
        <v/>
      </c>
      <c r="T850" s="13" t="str">
        <f ca="1">priceout</f>
        <v/>
      </c>
      <c r="U850" s="16" t="str">
        <f t="shared" ca="1" si="277"/>
        <v/>
      </c>
      <c r="V850" s="16" t="str">
        <f t="shared" ca="1" si="284"/>
        <v/>
      </c>
      <c r="W850" s="16" t="str">
        <f t="shared" ca="1" si="285"/>
        <v/>
      </c>
      <c r="X850" s="16">
        <f t="shared" ca="1" si="286"/>
        <v>1.5748184846789353</v>
      </c>
      <c r="Y850" s="16"/>
      <c r="Z850" s="13" t="str">
        <f ca="1">priceincross</f>
        <v/>
      </c>
      <c r="AA850" s="13" t="str">
        <f ca="1">priceoutcross</f>
        <v/>
      </c>
      <c r="AB850" s="13" t="str">
        <f t="shared" ca="1" si="278"/>
        <v/>
      </c>
      <c r="AC850" s="13" t="str">
        <f t="shared" ca="1" si="287"/>
        <v/>
      </c>
      <c r="AD850" s="13" t="str">
        <f t="shared" ca="1" si="288"/>
        <v/>
      </c>
      <c r="AE850" s="13">
        <f t="shared" ca="1" si="289"/>
        <v>1.7076913875508763</v>
      </c>
      <c r="AG850" s="32">
        <f ca="1">IF(ROW(data!B850)&gt;fib+1,MIN(OFFSET(data!B850,0,0,-fib,1)),"")</f>
        <v>10.71</v>
      </c>
      <c r="AH850" s="32">
        <f ca="1">IF(ROW(data!B850)&gt;fib+1,MAX(OFFSET(data!B850,0,0,-fib,1)),"")</f>
        <v>13.92</v>
      </c>
      <c r="AI850" s="32">
        <f t="shared" ca="1" si="279"/>
        <v>3.2099999999999991</v>
      </c>
      <c r="AJ850" s="31">
        <f t="shared" ca="1" si="280"/>
        <v>11.467560000000001</v>
      </c>
      <c r="AK850" s="31">
        <f t="shared" ca="1" si="281"/>
        <v>11.93622</v>
      </c>
      <c r="AL850" s="31">
        <f t="shared" ca="1" si="282"/>
        <v>12.315000000000001</v>
      </c>
      <c r="AM850" s="31">
        <f t="shared" ca="1" si="283"/>
        <v>12.69378</v>
      </c>
      <c r="AO850" s="32">
        <f t="shared" ca="1" si="290"/>
        <v>0.57481848467893526</v>
      </c>
      <c r="AP850" s="32">
        <f t="shared" ca="1" si="291"/>
        <v>0</v>
      </c>
      <c r="AQ850" s="32">
        <f t="shared" ca="1" si="292"/>
        <v>0.70769138755087635</v>
      </c>
      <c r="AR850" s="32">
        <f t="shared" ca="1" si="293"/>
        <v>0</v>
      </c>
    </row>
    <row r="851" spans="1:44">
      <c r="A851" s="10">
        <v>38145</v>
      </c>
      <c r="B851" s="11">
        <f ca="1">IF(ROW(data!B851)&gt;singleSMA,AVERAGE(OFFSET(data!B851,0,0,-singleSMA,1)),"")</f>
        <v>12.433599999999997</v>
      </c>
      <c r="C851" s="11" t="str">
        <f ca="1">IF(ROW(data!B849)&gt;singleSMA+2,IF(SIGN(data!B850-indicators!B850)&lt;&gt;SIGN(data!B849-indicators!B849),IF(SIGN(data!B850-indicators!B850)&gt;0,"BUY","SELL"),""),"")</f>
        <v/>
      </c>
      <c r="D851" s="11">
        <f ca="1">IF(ROW(data!B851)&gt;fastSMA,AVERAGE(OFFSET(data!B851,0,0,-fastSMA,1)),"")</f>
        <v>13.291999999999998</v>
      </c>
      <c r="E851" s="11">
        <f ca="1">IF(ROW(data!B851)&gt;slowSMA,AVERAGE(OFFSET(data!B851,0,0,-slowSMA,1)),"")</f>
        <v>12.433599999999997</v>
      </c>
      <c r="F851" s="11" t="str">
        <f ca="1">IF(ROW(data!B851)&gt;MAX(fastSMA,slowSMA)+2,IF(SIGN(D850-E850)&lt;&gt;SIGN(D849-E849),IF(SIGN(D850-E850)&gt;0,"BUY","SELL"),""),"")</f>
        <v/>
      </c>
      <c r="G851" s="11"/>
      <c r="H851" s="11">
        <f>(data!B851/data!B850)-1</f>
        <v>-8.7976539589443847E-3</v>
      </c>
      <c r="I851" s="11">
        <f t="shared" si="273"/>
        <v>0</v>
      </c>
      <c r="J851" s="11">
        <f t="shared" si="274"/>
        <v>8.7976539589443847E-3</v>
      </c>
      <c r="K851" s="11">
        <f ca="1">IF(ROW(data!B851)&gt;rsi+1,100-100/(1+AVERAGE(OFFSET(I851,0,0,-rsi,1))/AVERAGE(OFFSET(J851,0,0,-rsi,1))),"")</f>
        <v>53.092280701804377</v>
      </c>
      <c r="L851" s="11"/>
      <c r="M851" s="11">
        <f t="shared" si="275"/>
        <v>0.99120234604105562</v>
      </c>
      <c r="N851" s="11">
        <f t="shared" ca="1" si="276"/>
        <v>1.0188394875659388</v>
      </c>
      <c r="S851" s="13" t="str">
        <f ca="1">pricein</f>
        <v/>
      </c>
      <c r="T851" s="13" t="str">
        <f ca="1">priceout</f>
        <v/>
      </c>
      <c r="U851" s="16" t="str">
        <f t="shared" ca="1" si="277"/>
        <v/>
      </c>
      <c r="V851" s="16" t="str">
        <f t="shared" ca="1" si="284"/>
        <v/>
      </c>
      <c r="W851" s="16" t="str">
        <f t="shared" ca="1" si="285"/>
        <v/>
      </c>
      <c r="X851" s="16">
        <f t="shared" ca="1" si="286"/>
        <v>1.5748184846789353</v>
      </c>
      <c r="Y851" s="16"/>
      <c r="Z851" s="13" t="str">
        <f ca="1">priceincross</f>
        <v/>
      </c>
      <c r="AA851" s="13" t="str">
        <f ca="1">priceoutcross</f>
        <v/>
      </c>
      <c r="AB851" s="13" t="str">
        <f t="shared" ca="1" si="278"/>
        <v/>
      </c>
      <c r="AC851" s="13" t="str">
        <f t="shared" ca="1" si="287"/>
        <v/>
      </c>
      <c r="AD851" s="13" t="str">
        <f t="shared" ca="1" si="288"/>
        <v/>
      </c>
      <c r="AE851" s="13">
        <f t="shared" ca="1" si="289"/>
        <v>1.7076913875508763</v>
      </c>
      <c r="AG851" s="32">
        <f ca="1">IF(ROW(data!B851)&gt;fib+1,MIN(OFFSET(data!B851,0,0,-fib,1)),"")</f>
        <v>10.71</v>
      </c>
      <c r="AH851" s="32">
        <f ca="1">IF(ROW(data!B851)&gt;fib+1,MAX(OFFSET(data!B851,0,0,-fib,1)),"")</f>
        <v>13.92</v>
      </c>
      <c r="AI851" s="32">
        <f t="shared" ca="1" si="279"/>
        <v>3.2099999999999991</v>
      </c>
      <c r="AJ851" s="31">
        <f t="shared" ca="1" si="280"/>
        <v>11.467560000000001</v>
      </c>
      <c r="AK851" s="31">
        <f t="shared" ca="1" si="281"/>
        <v>11.93622</v>
      </c>
      <c r="AL851" s="31">
        <f t="shared" ca="1" si="282"/>
        <v>12.315000000000001</v>
      </c>
      <c r="AM851" s="31">
        <f t="shared" ca="1" si="283"/>
        <v>12.69378</v>
      </c>
      <c r="AO851" s="32">
        <f t="shared" ca="1" si="290"/>
        <v>0.57481848467893526</v>
      </c>
      <c r="AP851" s="32">
        <f t="shared" ca="1" si="291"/>
        <v>0</v>
      </c>
      <c r="AQ851" s="32">
        <f t="shared" ca="1" si="292"/>
        <v>0.70769138755087635</v>
      </c>
      <c r="AR851" s="32">
        <f t="shared" ca="1" si="293"/>
        <v>0</v>
      </c>
    </row>
    <row r="852" spans="1:44">
      <c r="A852" s="10">
        <v>38146</v>
      </c>
      <c r="B852" s="11">
        <f ca="1">IF(ROW(data!B852)&gt;singleSMA,AVERAGE(OFFSET(data!B852,0,0,-singleSMA,1)),"")</f>
        <v>12.444399999999995</v>
      </c>
      <c r="C852" s="11" t="str">
        <f ca="1">IF(ROW(data!B850)&gt;singleSMA+2,IF(SIGN(data!B851-indicators!B851)&lt;&gt;SIGN(data!B850-indicators!B850),IF(SIGN(data!B851-indicators!B851)&gt;0,"BUY","SELL"),""),"")</f>
        <v/>
      </c>
      <c r="D852" s="11">
        <f ca="1">IF(ROW(data!B852)&gt;fastSMA,AVERAGE(OFFSET(data!B852,0,0,-fastSMA,1)),"")</f>
        <v>13.309999999999999</v>
      </c>
      <c r="E852" s="11">
        <f ca="1">IF(ROW(data!B852)&gt;slowSMA,AVERAGE(OFFSET(data!B852,0,0,-slowSMA,1)),"")</f>
        <v>12.444399999999995</v>
      </c>
      <c r="F852" s="11" t="str">
        <f ca="1">IF(ROW(data!B852)&gt;MAX(fastSMA,slowSMA)+2,IF(SIGN(D851-E851)&lt;&gt;SIGN(D850-E850),IF(SIGN(D851-E851)&gt;0,"BUY","SELL"),""),"")</f>
        <v/>
      </c>
      <c r="G852" s="11"/>
      <c r="H852" s="11">
        <f>(data!B852/data!B851)-1</f>
        <v>-1.1834319526627279E-2</v>
      </c>
      <c r="I852" s="11">
        <f t="shared" si="273"/>
        <v>0</v>
      </c>
      <c r="J852" s="11">
        <f t="shared" si="274"/>
        <v>1.1834319526627279E-2</v>
      </c>
      <c r="K852" s="11">
        <f ca="1">IF(ROW(data!B852)&gt;rsi+1,100-100/(1+AVERAGE(OFFSET(I852,0,0,-rsi,1))/AVERAGE(OFFSET(J852,0,0,-rsi,1))),"")</f>
        <v>54.303681046189752</v>
      </c>
      <c r="L852" s="11"/>
      <c r="M852" s="11">
        <f t="shared" si="275"/>
        <v>0.98816568047337272</v>
      </c>
      <c r="N852" s="11">
        <f t="shared" ca="1" si="276"/>
        <v>1.0276923076923075</v>
      </c>
      <c r="S852" s="13" t="str">
        <f ca="1">pricein</f>
        <v/>
      </c>
      <c r="T852" s="13" t="str">
        <f ca="1">priceout</f>
        <v/>
      </c>
      <c r="U852" s="16" t="str">
        <f t="shared" ca="1" si="277"/>
        <v/>
      </c>
      <c r="V852" s="16" t="str">
        <f t="shared" ca="1" si="284"/>
        <v/>
      </c>
      <c r="W852" s="16" t="str">
        <f t="shared" ca="1" si="285"/>
        <v/>
      </c>
      <c r="X852" s="16">
        <f t="shared" ca="1" si="286"/>
        <v>1.5748184846789353</v>
      </c>
      <c r="Y852" s="16"/>
      <c r="Z852" s="13" t="str">
        <f ca="1">priceincross</f>
        <v/>
      </c>
      <c r="AA852" s="13" t="str">
        <f ca="1">priceoutcross</f>
        <v/>
      </c>
      <c r="AB852" s="13" t="str">
        <f t="shared" ca="1" si="278"/>
        <v/>
      </c>
      <c r="AC852" s="13" t="str">
        <f t="shared" ca="1" si="287"/>
        <v/>
      </c>
      <c r="AD852" s="13" t="str">
        <f t="shared" ca="1" si="288"/>
        <v/>
      </c>
      <c r="AE852" s="13">
        <f t="shared" ca="1" si="289"/>
        <v>1.7076913875508763</v>
      </c>
      <c r="AG852" s="32">
        <f ca="1">IF(ROW(data!B852)&gt;fib+1,MIN(OFFSET(data!B852,0,0,-fib,1)),"")</f>
        <v>10.71</v>
      </c>
      <c r="AH852" s="32">
        <f ca="1">IF(ROW(data!B852)&gt;fib+1,MAX(OFFSET(data!B852,0,0,-fib,1)),"")</f>
        <v>13.92</v>
      </c>
      <c r="AI852" s="32">
        <f t="shared" ca="1" si="279"/>
        <v>3.2099999999999991</v>
      </c>
      <c r="AJ852" s="31">
        <f t="shared" ca="1" si="280"/>
        <v>11.467560000000001</v>
      </c>
      <c r="AK852" s="31">
        <f t="shared" ca="1" si="281"/>
        <v>11.93622</v>
      </c>
      <c r="AL852" s="31">
        <f t="shared" ca="1" si="282"/>
        <v>12.315000000000001</v>
      </c>
      <c r="AM852" s="31">
        <f t="shared" ca="1" si="283"/>
        <v>12.69378</v>
      </c>
      <c r="AO852" s="32">
        <f t="shared" ca="1" si="290"/>
        <v>0.57481848467893526</v>
      </c>
      <c r="AP852" s="32">
        <f t="shared" ca="1" si="291"/>
        <v>0</v>
      </c>
      <c r="AQ852" s="32">
        <f t="shared" ca="1" si="292"/>
        <v>0.70769138755087635</v>
      </c>
      <c r="AR852" s="32">
        <f t="shared" ca="1" si="293"/>
        <v>0</v>
      </c>
    </row>
    <row r="853" spans="1:44">
      <c r="A853" s="10">
        <v>38147</v>
      </c>
      <c r="B853" s="11">
        <f ca="1">IF(ROW(data!B853)&gt;singleSMA,AVERAGE(OFFSET(data!B853,0,0,-singleSMA,1)),"")</f>
        <v>12.451599999999992</v>
      </c>
      <c r="C853" s="11" t="str">
        <f ca="1">IF(ROW(data!B851)&gt;singleSMA+2,IF(SIGN(data!B852-indicators!B852)&lt;&gt;SIGN(data!B851-indicators!B851),IF(SIGN(data!B852-indicators!B852)&gt;0,"BUY","SELL"),""),"")</f>
        <v/>
      </c>
      <c r="D853" s="11">
        <f ca="1">IF(ROW(data!B853)&gt;fastSMA,AVERAGE(OFFSET(data!B853,0,0,-fastSMA,1)),"")</f>
        <v>13.303000000000001</v>
      </c>
      <c r="E853" s="11">
        <f ca="1">IF(ROW(data!B853)&gt;slowSMA,AVERAGE(OFFSET(data!B853,0,0,-slowSMA,1)),"")</f>
        <v>12.451599999999992</v>
      </c>
      <c r="F853" s="11" t="str">
        <f ca="1">IF(ROW(data!B853)&gt;MAX(fastSMA,slowSMA)+2,IF(SIGN(D852-E852)&lt;&gt;SIGN(D851-E851),IF(SIGN(D852-E852)&gt;0,"BUY","SELL"),""),"")</f>
        <v/>
      </c>
      <c r="G853" s="11"/>
      <c r="H853" s="11">
        <f>(data!B853/data!B852)-1</f>
        <v>-1.4970059880239361E-3</v>
      </c>
      <c r="I853" s="11">
        <f t="shared" si="273"/>
        <v>0</v>
      </c>
      <c r="J853" s="11">
        <f t="shared" si="274"/>
        <v>1.4970059880239361E-3</v>
      </c>
      <c r="K853" s="11">
        <f ca="1">IF(ROW(data!B853)&gt;rsi+1,100-100/(1+AVERAGE(OFFSET(I853,0,0,-rsi,1))/AVERAGE(OFFSET(J853,0,0,-rsi,1))),"")</f>
        <v>49.065813572849805</v>
      </c>
      <c r="L853" s="11"/>
      <c r="M853" s="11">
        <f t="shared" si="275"/>
        <v>0.99850299401197606</v>
      </c>
      <c r="N853" s="11">
        <f t="shared" ca="1" si="276"/>
        <v>0.98961424332344183</v>
      </c>
      <c r="S853" s="13" t="str">
        <f ca="1">pricein</f>
        <v/>
      </c>
      <c r="T853" s="13" t="str">
        <f ca="1">priceout</f>
        <v/>
      </c>
      <c r="U853" s="16" t="str">
        <f t="shared" ca="1" si="277"/>
        <v/>
      </c>
      <c r="V853" s="16" t="str">
        <f t="shared" ca="1" si="284"/>
        <v/>
      </c>
      <c r="W853" s="16" t="str">
        <f t="shared" ca="1" si="285"/>
        <v/>
      </c>
      <c r="X853" s="16">
        <f t="shared" ca="1" si="286"/>
        <v>1.5748184846789353</v>
      </c>
      <c r="Y853" s="16"/>
      <c r="Z853" s="13" t="str">
        <f ca="1">priceincross</f>
        <v/>
      </c>
      <c r="AA853" s="13" t="str">
        <f ca="1">priceoutcross</f>
        <v/>
      </c>
      <c r="AB853" s="13" t="str">
        <f t="shared" ca="1" si="278"/>
        <v/>
      </c>
      <c r="AC853" s="13" t="str">
        <f t="shared" ca="1" si="287"/>
        <v/>
      </c>
      <c r="AD853" s="13" t="str">
        <f t="shared" ca="1" si="288"/>
        <v/>
      </c>
      <c r="AE853" s="13">
        <f t="shared" ca="1" si="289"/>
        <v>1.7076913875508763</v>
      </c>
      <c r="AG853" s="32">
        <f ca="1">IF(ROW(data!B853)&gt;fib+1,MIN(OFFSET(data!B853,0,0,-fib,1)),"")</f>
        <v>10.71</v>
      </c>
      <c r="AH853" s="32">
        <f ca="1">IF(ROW(data!B853)&gt;fib+1,MAX(OFFSET(data!B853,0,0,-fib,1)),"")</f>
        <v>13.92</v>
      </c>
      <c r="AI853" s="32">
        <f t="shared" ca="1" si="279"/>
        <v>3.2099999999999991</v>
      </c>
      <c r="AJ853" s="31">
        <f t="shared" ca="1" si="280"/>
        <v>11.467560000000001</v>
      </c>
      <c r="AK853" s="31">
        <f t="shared" ca="1" si="281"/>
        <v>11.93622</v>
      </c>
      <c r="AL853" s="31">
        <f t="shared" ca="1" si="282"/>
        <v>12.315000000000001</v>
      </c>
      <c r="AM853" s="31">
        <f t="shared" ca="1" si="283"/>
        <v>12.69378</v>
      </c>
      <c r="AO853" s="32">
        <f t="shared" ca="1" si="290"/>
        <v>0.57481848467893526</v>
      </c>
      <c r="AP853" s="32">
        <f t="shared" ca="1" si="291"/>
        <v>0</v>
      </c>
      <c r="AQ853" s="32">
        <f t="shared" ca="1" si="292"/>
        <v>0.70769138755087635</v>
      </c>
      <c r="AR853" s="32">
        <f t="shared" ca="1" si="293"/>
        <v>0</v>
      </c>
    </row>
    <row r="854" spans="1:44">
      <c r="A854" s="10">
        <v>38148</v>
      </c>
      <c r="B854" s="11">
        <f ca="1">IF(ROW(data!B854)&gt;singleSMA,AVERAGE(OFFSET(data!B854,0,0,-singleSMA,1)),"")</f>
        <v>12.457099999999993</v>
      </c>
      <c r="C854" s="11" t="str">
        <f ca="1">IF(ROW(data!B852)&gt;singleSMA+2,IF(SIGN(data!B853-indicators!B853)&lt;&gt;SIGN(data!B852-indicators!B852),IF(SIGN(data!B853-indicators!B853)&gt;0,"BUY","SELL"),""),"")</f>
        <v/>
      </c>
      <c r="D854" s="11">
        <f ca="1">IF(ROW(data!B854)&gt;fastSMA,AVERAGE(OFFSET(data!B854,0,0,-fastSMA,1)),"")</f>
        <v>13.279500000000002</v>
      </c>
      <c r="E854" s="11">
        <f ca="1">IF(ROW(data!B854)&gt;slowSMA,AVERAGE(OFFSET(data!B854,0,0,-slowSMA,1)),"")</f>
        <v>12.457099999999993</v>
      </c>
      <c r="F854" s="11" t="str">
        <f ca="1">IF(ROW(data!B854)&gt;MAX(fastSMA,slowSMA)+2,IF(SIGN(D853-E853)&lt;&gt;SIGN(D852-E852),IF(SIGN(D853-E853)&gt;0,"BUY","SELL"),""),"")</f>
        <v/>
      </c>
      <c r="G854" s="11"/>
      <c r="H854" s="11">
        <f>(data!B854/data!B853)-1</f>
        <v>-1.1244377811094441E-2</v>
      </c>
      <c r="I854" s="11">
        <f t="shared" si="273"/>
        <v>0</v>
      </c>
      <c r="J854" s="11">
        <f t="shared" si="274"/>
        <v>1.1244377811094441E-2</v>
      </c>
      <c r="K854" s="11">
        <f ca="1">IF(ROW(data!B854)&gt;rsi+1,100-100/(1+AVERAGE(OFFSET(I854,0,0,-rsi,1))/AVERAGE(OFFSET(J854,0,0,-rsi,1))),"")</f>
        <v>45.394546237555353</v>
      </c>
      <c r="L854" s="11"/>
      <c r="M854" s="11">
        <f t="shared" si="275"/>
        <v>0.98875562218890556</v>
      </c>
      <c r="N854" s="11">
        <f t="shared" ca="1" si="276"/>
        <v>0.96559297218155171</v>
      </c>
      <c r="S854" s="13" t="str">
        <f ca="1">pricein</f>
        <v/>
      </c>
      <c r="T854" s="13" t="str">
        <f ca="1">priceout</f>
        <v/>
      </c>
      <c r="U854" s="16" t="str">
        <f t="shared" ca="1" si="277"/>
        <v/>
      </c>
      <c r="V854" s="16" t="str">
        <f t="shared" ca="1" si="284"/>
        <v/>
      </c>
      <c r="W854" s="16" t="str">
        <f t="shared" ca="1" si="285"/>
        <v/>
      </c>
      <c r="X854" s="16">
        <f t="shared" ca="1" si="286"/>
        <v>1.5748184846789353</v>
      </c>
      <c r="Y854" s="16"/>
      <c r="Z854" s="13" t="str">
        <f ca="1">priceincross</f>
        <v/>
      </c>
      <c r="AA854" s="13" t="str">
        <f ca="1">priceoutcross</f>
        <v/>
      </c>
      <c r="AB854" s="13" t="str">
        <f t="shared" ca="1" si="278"/>
        <v/>
      </c>
      <c r="AC854" s="13" t="str">
        <f t="shared" ca="1" si="287"/>
        <v/>
      </c>
      <c r="AD854" s="13" t="str">
        <f t="shared" ca="1" si="288"/>
        <v/>
      </c>
      <c r="AE854" s="13">
        <f t="shared" ca="1" si="289"/>
        <v>1.7076913875508763</v>
      </c>
      <c r="AG854" s="32">
        <f ca="1">IF(ROW(data!B854)&gt;fib+1,MIN(OFFSET(data!B854,0,0,-fib,1)),"")</f>
        <v>10.71</v>
      </c>
      <c r="AH854" s="32">
        <f ca="1">IF(ROW(data!B854)&gt;fib+1,MAX(OFFSET(data!B854,0,0,-fib,1)),"")</f>
        <v>13.92</v>
      </c>
      <c r="AI854" s="32">
        <f t="shared" ca="1" si="279"/>
        <v>3.2099999999999991</v>
      </c>
      <c r="AJ854" s="31">
        <f t="shared" ca="1" si="280"/>
        <v>11.467560000000001</v>
      </c>
      <c r="AK854" s="31">
        <f t="shared" ca="1" si="281"/>
        <v>11.93622</v>
      </c>
      <c r="AL854" s="31">
        <f t="shared" ca="1" si="282"/>
        <v>12.315000000000001</v>
      </c>
      <c r="AM854" s="31">
        <f t="shared" ca="1" si="283"/>
        <v>12.69378</v>
      </c>
      <c r="AO854" s="32">
        <f t="shared" ca="1" si="290"/>
        <v>0.57481848467893526</v>
      </c>
      <c r="AP854" s="32">
        <f t="shared" ca="1" si="291"/>
        <v>0</v>
      </c>
      <c r="AQ854" s="32">
        <f t="shared" ca="1" si="292"/>
        <v>0.70769138755087635</v>
      </c>
      <c r="AR854" s="32">
        <f t="shared" ca="1" si="293"/>
        <v>0</v>
      </c>
    </row>
    <row r="855" spans="1:44">
      <c r="A855" s="10">
        <v>38149</v>
      </c>
      <c r="B855" s="11">
        <f ca="1">IF(ROW(data!B855)&gt;singleSMA,AVERAGE(OFFSET(data!B855,0,0,-singleSMA,1)),"")</f>
        <v>12.461299999999994</v>
      </c>
      <c r="C855" s="11" t="str">
        <f ca="1">IF(ROW(data!B853)&gt;singleSMA+2,IF(SIGN(data!B854-indicators!B854)&lt;&gt;SIGN(data!B853-indicators!B853),IF(SIGN(data!B854-indicators!B854)&gt;0,"BUY","SELL"),""),"")</f>
        <v/>
      </c>
      <c r="D855" s="11">
        <f ca="1">IF(ROW(data!B855)&gt;fastSMA,AVERAGE(OFFSET(data!B855,0,0,-fastSMA,1)),"")</f>
        <v>13.249000000000001</v>
      </c>
      <c r="E855" s="11">
        <f ca="1">IF(ROW(data!B855)&gt;slowSMA,AVERAGE(OFFSET(data!B855,0,0,-slowSMA,1)),"")</f>
        <v>12.461299999999994</v>
      </c>
      <c r="F855" s="11" t="str">
        <f ca="1">IF(ROW(data!B855)&gt;MAX(fastSMA,slowSMA)+2,IF(SIGN(D854-E854)&lt;&gt;SIGN(D853-E853),IF(SIGN(D854-E854)&gt;0,"BUY","SELL"),""),"")</f>
        <v/>
      </c>
      <c r="G855" s="11"/>
      <c r="H855" s="11">
        <f>(data!B855/data!B854)-1</f>
        <v>0</v>
      </c>
      <c r="I855" s="11">
        <f t="shared" si="273"/>
        <v>0</v>
      </c>
      <c r="J855" s="11">
        <f t="shared" si="274"/>
        <v>0</v>
      </c>
      <c r="K855" s="11">
        <f ca="1">IF(ROW(data!B855)&gt;rsi+1,100-100/(1+AVERAGE(OFFSET(I855,0,0,-rsi,1))/AVERAGE(OFFSET(J855,0,0,-rsi,1))),"")</f>
        <v>43.674081834520422</v>
      </c>
      <c r="L855" s="11"/>
      <c r="M855" s="11">
        <f t="shared" si="275"/>
        <v>1</v>
      </c>
      <c r="N855" s="11">
        <f t="shared" ca="1" si="276"/>
        <v>0.95579710144927532</v>
      </c>
      <c r="S855" s="13" t="str">
        <f ca="1">pricein</f>
        <v/>
      </c>
      <c r="T855" s="13" t="str">
        <f ca="1">priceout</f>
        <v/>
      </c>
      <c r="U855" s="16" t="str">
        <f t="shared" ca="1" si="277"/>
        <v/>
      </c>
      <c r="V855" s="16" t="str">
        <f t="shared" ca="1" si="284"/>
        <v/>
      </c>
      <c r="W855" s="16" t="str">
        <f t="shared" ca="1" si="285"/>
        <v/>
      </c>
      <c r="X855" s="16">
        <f t="shared" ca="1" si="286"/>
        <v>1.5748184846789353</v>
      </c>
      <c r="Y855" s="16"/>
      <c r="Z855" s="13" t="str">
        <f ca="1">priceincross</f>
        <v/>
      </c>
      <c r="AA855" s="13" t="str">
        <f ca="1">priceoutcross</f>
        <v/>
      </c>
      <c r="AB855" s="13" t="str">
        <f t="shared" ca="1" si="278"/>
        <v/>
      </c>
      <c r="AC855" s="13" t="str">
        <f t="shared" ca="1" si="287"/>
        <v/>
      </c>
      <c r="AD855" s="13" t="str">
        <f t="shared" ca="1" si="288"/>
        <v/>
      </c>
      <c r="AE855" s="13">
        <f t="shared" ca="1" si="289"/>
        <v>1.7076913875508763</v>
      </c>
      <c r="AG855" s="32">
        <f ca="1">IF(ROW(data!B855)&gt;fib+1,MIN(OFFSET(data!B855,0,0,-fib,1)),"")</f>
        <v>10.71</v>
      </c>
      <c r="AH855" s="32">
        <f ca="1">IF(ROW(data!B855)&gt;fib+1,MAX(OFFSET(data!B855,0,0,-fib,1)),"")</f>
        <v>13.92</v>
      </c>
      <c r="AI855" s="32">
        <f t="shared" ca="1" si="279"/>
        <v>3.2099999999999991</v>
      </c>
      <c r="AJ855" s="31">
        <f t="shared" ca="1" si="280"/>
        <v>11.467560000000001</v>
      </c>
      <c r="AK855" s="31">
        <f t="shared" ca="1" si="281"/>
        <v>11.93622</v>
      </c>
      <c r="AL855" s="31">
        <f t="shared" ca="1" si="282"/>
        <v>12.315000000000001</v>
      </c>
      <c r="AM855" s="31">
        <f t="shared" ca="1" si="283"/>
        <v>12.69378</v>
      </c>
      <c r="AO855" s="32">
        <f t="shared" ca="1" si="290"/>
        <v>0.57481848467893526</v>
      </c>
      <c r="AP855" s="32">
        <f t="shared" ca="1" si="291"/>
        <v>0</v>
      </c>
      <c r="AQ855" s="32">
        <f t="shared" ca="1" si="292"/>
        <v>0.70769138755087635</v>
      </c>
      <c r="AR855" s="32">
        <f t="shared" ca="1" si="293"/>
        <v>0</v>
      </c>
    </row>
    <row r="856" spans="1:44">
      <c r="A856" s="10">
        <v>38152</v>
      </c>
      <c r="B856" s="11">
        <f ca="1">IF(ROW(data!B856)&gt;singleSMA,AVERAGE(OFFSET(data!B856,0,0,-singleSMA,1)),"")</f>
        <v>12.468299999999997</v>
      </c>
      <c r="C856" s="11" t="str">
        <f ca="1">IF(ROW(data!B854)&gt;singleSMA+2,IF(SIGN(data!B855-indicators!B855)&lt;&gt;SIGN(data!B854-indicators!B854),IF(SIGN(data!B855-indicators!B855)&gt;0,"BUY","SELL"),""),"")</f>
        <v/>
      </c>
      <c r="D856" s="11">
        <f ca="1">IF(ROW(data!B856)&gt;fastSMA,AVERAGE(OFFSET(data!B856,0,0,-fastSMA,1)),"")</f>
        <v>13.209999999999999</v>
      </c>
      <c r="E856" s="11">
        <f ca="1">IF(ROW(data!B856)&gt;slowSMA,AVERAGE(OFFSET(data!B856,0,0,-slowSMA,1)),"")</f>
        <v>12.468299999999997</v>
      </c>
      <c r="F856" s="11" t="str">
        <f ca="1">IF(ROW(data!B856)&gt;MAX(fastSMA,slowSMA)+2,IF(SIGN(D855-E855)&lt;&gt;SIGN(D854-E854),IF(SIGN(D855-E855)&gt;0,"BUY","SELL"),""),"")</f>
        <v/>
      </c>
      <c r="G856" s="11"/>
      <c r="H856" s="11">
        <f>(data!B856/data!B855)-1</f>
        <v>-3.7907505686125553E-3</v>
      </c>
      <c r="I856" s="11">
        <f t="shared" si="273"/>
        <v>0</v>
      </c>
      <c r="J856" s="11">
        <f t="shared" si="274"/>
        <v>3.7907505686125553E-3</v>
      </c>
      <c r="K856" s="11">
        <f ca="1">IF(ROW(data!B856)&gt;rsi+1,100-100/(1+AVERAGE(OFFSET(I856,0,0,-rsi,1))/AVERAGE(OFFSET(J856,0,0,-rsi,1))),"")</f>
        <v>41.628565937832953</v>
      </c>
      <c r="L856" s="11"/>
      <c r="M856" s="11">
        <f t="shared" si="275"/>
        <v>0.99620924943138744</v>
      </c>
      <c r="N856" s="11">
        <f t="shared" ca="1" si="276"/>
        <v>0.94396551724137934</v>
      </c>
      <c r="S856" s="13" t="str">
        <f ca="1">pricein</f>
        <v/>
      </c>
      <c r="T856" s="13" t="str">
        <f ca="1">priceout</f>
        <v/>
      </c>
      <c r="U856" s="16" t="str">
        <f t="shared" ca="1" si="277"/>
        <v/>
      </c>
      <c r="V856" s="16" t="str">
        <f t="shared" ca="1" si="284"/>
        <v/>
      </c>
      <c r="W856" s="16" t="str">
        <f t="shared" ca="1" si="285"/>
        <v/>
      </c>
      <c r="X856" s="16">
        <f t="shared" ca="1" si="286"/>
        <v>1.5748184846789353</v>
      </c>
      <c r="Y856" s="16"/>
      <c r="Z856" s="13" t="str">
        <f ca="1">priceincross</f>
        <v/>
      </c>
      <c r="AA856" s="13" t="str">
        <f ca="1">priceoutcross</f>
        <v/>
      </c>
      <c r="AB856" s="13" t="str">
        <f t="shared" ca="1" si="278"/>
        <v/>
      </c>
      <c r="AC856" s="13" t="str">
        <f t="shared" ca="1" si="287"/>
        <v/>
      </c>
      <c r="AD856" s="13" t="str">
        <f t="shared" ca="1" si="288"/>
        <v/>
      </c>
      <c r="AE856" s="13">
        <f t="shared" ca="1" si="289"/>
        <v>1.7076913875508763</v>
      </c>
      <c r="AG856" s="32">
        <f ca="1">IF(ROW(data!B856)&gt;fib+1,MIN(OFFSET(data!B856,0,0,-fib,1)),"")</f>
        <v>10.71</v>
      </c>
      <c r="AH856" s="32">
        <f ca="1">IF(ROW(data!B856)&gt;fib+1,MAX(OFFSET(data!B856,0,0,-fib,1)),"")</f>
        <v>13.92</v>
      </c>
      <c r="AI856" s="32">
        <f t="shared" ca="1" si="279"/>
        <v>3.2099999999999991</v>
      </c>
      <c r="AJ856" s="31">
        <f t="shared" ca="1" si="280"/>
        <v>11.467560000000001</v>
      </c>
      <c r="AK856" s="31">
        <f t="shared" ca="1" si="281"/>
        <v>11.93622</v>
      </c>
      <c r="AL856" s="31">
        <f t="shared" ca="1" si="282"/>
        <v>12.315000000000001</v>
      </c>
      <c r="AM856" s="31">
        <f t="shared" ca="1" si="283"/>
        <v>12.69378</v>
      </c>
      <c r="AO856" s="32">
        <f t="shared" ca="1" si="290"/>
        <v>0.57481848467893526</v>
      </c>
      <c r="AP856" s="32">
        <f t="shared" ca="1" si="291"/>
        <v>0</v>
      </c>
      <c r="AQ856" s="32">
        <f t="shared" ca="1" si="292"/>
        <v>0.70769138755087635</v>
      </c>
      <c r="AR856" s="32">
        <f t="shared" ca="1" si="293"/>
        <v>0</v>
      </c>
    </row>
    <row r="857" spans="1:44">
      <c r="A857" s="10">
        <v>38153</v>
      </c>
      <c r="B857" s="11">
        <f ca="1">IF(ROW(data!B857)&gt;singleSMA,AVERAGE(OFFSET(data!B857,0,0,-singleSMA,1)),"")</f>
        <v>12.480099999999995</v>
      </c>
      <c r="C857" s="11" t="str">
        <f ca="1">IF(ROW(data!B855)&gt;singleSMA+2,IF(SIGN(data!B856-indicators!B856)&lt;&gt;SIGN(data!B855-indicators!B855),IF(SIGN(data!B856-indicators!B856)&gt;0,"BUY","SELL"),""),"")</f>
        <v/>
      </c>
      <c r="D857" s="11">
        <f ca="1">IF(ROW(data!B857)&gt;fastSMA,AVERAGE(OFFSET(data!B857,0,0,-fastSMA,1)),"")</f>
        <v>13.181500000000003</v>
      </c>
      <c r="E857" s="11">
        <f ca="1">IF(ROW(data!B857)&gt;slowSMA,AVERAGE(OFFSET(data!B857,0,0,-slowSMA,1)),"")</f>
        <v>12.480099999999995</v>
      </c>
      <c r="F857" s="11" t="str">
        <f ca="1">IF(ROW(data!B857)&gt;MAX(fastSMA,slowSMA)+2,IF(SIGN(D856-E856)&lt;&gt;SIGN(D855-E855),IF(SIGN(D856-E856)&gt;0,"BUY","SELL"),""),"")</f>
        <v/>
      </c>
      <c r="G857" s="11"/>
      <c r="H857" s="11">
        <f>(data!B857/data!B856)-1</f>
        <v>1.2176560121765601E-2</v>
      </c>
      <c r="I857" s="11">
        <f t="shared" si="273"/>
        <v>1.2176560121765601E-2</v>
      </c>
      <c r="J857" s="11">
        <f t="shared" si="274"/>
        <v>0</v>
      </c>
      <c r="K857" s="11">
        <f ca="1">IF(ROW(data!B857)&gt;rsi+1,100-100/(1+AVERAGE(OFFSET(I857,0,0,-rsi,1))/AVERAGE(OFFSET(J857,0,0,-rsi,1))),"")</f>
        <v>44.243691671192067</v>
      </c>
      <c r="L857" s="11"/>
      <c r="M857" s="11">
        <f t="shared" si="275"/>
        <v>1.0121765601217656</v>
      </c>
      <c r="N857" s="11">
        <f t="shared" ca="1" si="276"/>
        <v>0.95890410958904093</v>
      </c>
      <c r="S857" s="13" t="str">
        <f ca="1">pricein</f>
        <v/>
      </c>
      <c r="T857" s="13" t="str">
        <f ca="1">priceout</f>
        <v/>
      </c>
      <c r="U857" s="16" t="str">
        <f t="shared" ca="1" si="277"/>
        <v/>
      </c>
      <c r="V857" s="16" t="str">
        <f t="shared" ca="1" si="284"/>
        <v/>
      </c>
      <c r="W857" s="16" t="str">
        <f t="shared" ca="1" si="285"/>
        <v/>
      </c>
      <c r="X857" s="16">
        <f t="shared" ca="1" si="286"/>
        <v>1.5748184846789353</v>
      </c>
      <c r="Y857" s="16"/>
      <c r="Z857" s="13" t="str">
        <f ca="1">priceincross</f>
        <v/>
      </c>
      <c r="AA857" s="13" t="str">
        <f ca="1">priceoutcross</f>
        <v/>
      </c>
      <c r="AB857" s="13" t="str">
        <f t="shared" ca="1" si="278"/>
        <v/>
      </c>
      <c r="AC857" s="13" t="str">
        <f t="shared" ca="1" si="287"/>
        <v/>
      </c>
      <c r="AD857" s="13" t="str">
        <f t="shared" ca="1" si="288"/>
        <v/>
      </c>
      <c r="AE857" s="13">
        <f t="shared" ca="1" si="289"/>
        <v>1.7076913875508763</v>
      </c>
      <c r="AG857" s="32">
        <f ca="1">IF(ROW(data!B857)&gt;fib+1,MIN(OFFSET(data!B857,0,0,-fib,1)),"")</f>
        <v>10.71</v>
      </c>
      <c r="AH857" s="32">
        <f ca="1">IF(ROW(data!B857)&gt;fib+1,MAX(OFFSET(data!B857,0,0,-fib,1)),"")</f>
        <v>13.92</v>
      </c>
      <c r="AI857" s="32">
        <f t="shared" ca="1" si="279"/>
        <v>3.2099999999999991</v>
      </c>
      <c r="AJ857" s="31">
        <f t="shared" ca="1" si="280"/>
        <v>11.467560000000001</v>
      </c>
      <c r="AK857" s="31">
        <f t="shared" ca="1" si="281"/>
        <v>11.93622</v>
      </c>
      <c r="AL857" s="31">
        <f t="shared" ca="1" si="282"/>
        <v>12.315000000000001</v>
      </c>
      <c r="AM857" s="31">
        <f t="shared" ca="1" si="283"/>
        <v>12.69378</v>
      </c>
      <c r="AO857" s="32">
        <f t="shared" ca="1" si="290"/>
        <v>0.57481848467893526</v>
      </c>
      <c r="AP857" s="32">
        <f t="shared" ca="1" si="291"/>
        <v>0</v>
      </c>
      <c r="AQ857" s="32">
        <f t="shared" ca="1" si="292"/>
        <v>0.70769138755087635</v>
      </c>
      <c r="AR857" s="32">
        <f t="shared" ca="1" si="293"/>
        <v>0</v>
      </c>
    </row>
    <row r="858" spans="1:44">
      <c r="A858" s="10">
        <v>38154</v>
      </c>
      <c r="B858" s="11">
        <f ca="1">IF(ROW(data!B858)&gt;singleSMA,AVERAGE(OFFSET(data!B858,0,0,-singleSMA,1)),"")</f>
        <v>12.486999999999998</v>
      </c>
      <c r="C858" s="11" t="str">
        <f ca="1">IF(ROW(data!B856)&gt;singleSMA+2,IF(SIGN(data!B857-indicators!B857)&lt;&gt;SIGN(data!B856-indicators!B856),IF(SIGN(data!B857-indicators!B857)&gt;0,"BUY","SELL"),""),"")</f>
        <v/>
      </c>
      <c r="D858" s="11">
        <f ca="1">IF(ROW(data!B858)&gt;fastSMA,AVERAGE(OFFSET(data!B858,0,0,-fastSMA,1)),"")</f>
        <v>13.153499999999999</v>
      </c>
      <c r="E858" s="11">
        <f ca="1">IF(ROW(data!B858)&gt;slowSMA,AVERAGE(OFFSET(data!B858,0,0,-slowSMA,1)),"")</f>
        <v>12.486999999999998</v>
      </c>
      <c r="F858" s="11" t="str">
        <f ca="1">IF(ROW(data!B858)&gt;MAX(fastSMA,slowSMA)+2,IF(SIGN(D857-E857)&lt;&gt;SIGN(D856-E856),IF(SIGN(D857-E857)&gt;0,"BUY","SELL"),""),"")</f>
        <v/>
      </c>
      <c r="G858" s="11"/>
      <c r="H858" s="11">
        <f>(data!B858/data!B857)-1</f>
        <v>-8.2706766917294283E-3</v>
      </c>
      <c r="I858" s="11">
        <f t="shared" si="273"/>
        <v>0</v>
      </c>
      <c r="J858" s="11">
        <f t="shared" si="274"/>
        <v>8.2706766917294283E-3</v>
      </c>
      <c r="K858" s="11">
        <f ca="1">IF(ROW(data!B858)&gt;rsi+1,100-100/(1+AVERAGE(OFFSET(I858,0,0,-rsi,1))/AVERAGE(OFFSET(J858,0,0,-rsi,1))),"")</f>
        <v>44.295004869546567</v>
      </c>
      <c r="L858" s="11"/>
      <c r="M858" s="11">
        <f t="shared" si="275"/>
        <v>0.99172932330827057</v>
      </c>
      <c r="N858" s="11">
        <f t="shared" ca="1" si="276"/>
        <v>0.95927272727272683</v>
      </c>
      <c r="S858" s="13" t="str">
        <f ca="1">pricein</f>
        <v/>
      </c>
      <c r="T858" s="13" t="str">
        <f ca="1">priceout</f>
        <v/>
      </c>
      <c r="U858" s="16" t="str">
        <f t="shared" ca="1" si="277"/>
        <v/>
      </c>
      <c r="V858" s="16" t="str">
        <f t="shared" ca="1" si="284"/>
        <v/>
      </c>
      <c r="W858" s="16" t="str">
        <f t="shared" ca="1" si="285"/>
        <v/>
      </c>
      <c r="X858" s="16">
        <f t="shared" ca="1" si="286"/>
        <v>1.5748184846789353</v>
      </c>
      <c r="Y858" s="16"/>
      <c r="Z858" s="13" t="str">
        <f ca="1">priceincross</f>
        <v/>
      </c>
      <c r="AA858" s="13" t="str">
        <f ca="1">priceoutcross</f>
        <v/>
      </c>
      <c r="AB858" s="13" t="str">
        <f t="shared" ca="1" si="278"/>
        <v/>
      </c>
      <c r="AC858" s="13" t="str">
        <f t="shared" ca="1" si="287"/>
        <v/>
      </c>
      <c r="AD858" s="13" t="str">
        <f t="shared" ca="1" si="288"/>
        <v/>
      </c>
      <c r="AE858" s="13">
        <f t="shared" ca="1" si="289"/>
        <v>1.7076913875508763</v>
      </c>
      <c r="AG858" s="32">
        <f ca="1">IF(ROW(data!B858)&gt;fib+1,MIN(OFFSET(data!B858,0,0,-fib,1)),"")</f>
        <v>10.71</v>
      </c>
      <c r="AH858" s="32">
        <f ca="1">IF(ROW(data!B858)&gt;fib+1,MAX(OFFSET(data!B858,0,0,-fib,1)),"")</f>
        <v>13.92</v>
      </c>
      <c r="AI858" s="32">
        <f t="shared" ca="1" si="279"/>
        <v>3.2099999999999991</v>
      </c>
      <c r="AJ858" s="31">
        <f t="shared" ca="1" si="280"/>
        <v>11.467560000000001</v>
      </c>
      <c r="AK858" s="31">
        <f t="shared" ca="1" si="281"/>
        <v>11.93622</v>
      </c>
      <c r="AL858" s="31">
        <f t="shared" ca="1" si="282"/>
        <v>12.315000000000001</v>
      </c>
      <c r="AM858" s="31">
        <f t="shared" ca="1" si="283"/>
        <v>12.69378</v>
      </c>
      <c r="AO858" s="32">
        <f t="shared" ca="1" si="290"/>
        <v>0.57481848467893526</v>
      </c>
      <c r="AP858" s="32">
        <f t="shared" ca="1" si="291"/>
        <v>0</v>
      </c>
      <c r="AQ858" s="32">
        <f t="shared" ca="1" si="292"/>
        <v>0.70769138755087635</v>
      </c>
      <c r="AR858" s="32">
        <f t="shared" ca="1" si="293"/>
        <v>0</v>
      </c>
    </row>
    <row r="859" spans="1:44">
      <c r="A859" s="10">
        <v>38155</v>
      </c>
      <c r="B859" s="11">
        <f ca="1">IF(ROW(data!B859)&gt;singleSMA,AVERAGE(OFFSET(data!B859,0,0,-singleSMA,1)),"")</f>
        <v>12.493199999999996</v>
      </c>
      <c r="C859" s="11" t="str">
        <f ca="1">IF(ROW(data!B857)&gt;singleSMA+2,IF(SIGN(data!B858-indicators!B858)&lt;&gt;SIGN(data!B857-indicators!B857),IF(SIGN(data!B858-indicators!B858)&gt;0,"BUY","SELL"),""),"")</f>
        <v/>
      </c>
      <c r="D859" s="11">
        <f ca="1">IF(ROW(data!B859)&gt;fastSMA,AVERAGE(OFFSET(data!B859,0,0,-fastSMA,1)),"")</f>
        <v>13.132500000000002</v>
      </c>
      <c r="E859" s="11">
        <f ca="1">IF(ROW(data!B859)&gt;slowSMA,AVERAGE(OFFSET(data!B859,0,0,-slowSMA,1)),"")</f>
        <v>12.493199999999996</v>
      </c>
      <c r="F859" s="11" t="str">
        <f ca="1">IF(ROW(data!B859)&gt;MAX(fastSMA,slowSMA)+2,IF(SIGN(D858-E858)&lt;&gt;SIGN(D857-E857),IF(SIGN(D858-E858)&gt;0,"BUY","SELL"),""),"")</f>
        <v/>
      </c>
      <c r="G859" s="11"/>
      <c r="H859" s="11">
        <f>(data!B859/data!B858)-1</f>
        <v>-1.5163002274449777E-3</v>
      </c>
      <c r="I859" s="11">
        <f t="shared" si="273"/>
        <v>0</v>
      </c>
      <c r="J859" s="11">
        <f t="shared" si="274"/>
        <v>1.5163002274449777E-3</v>
      </c>
      <c r="K859" s="11">
        <f ca="1">IF(ROW(data!B859)&gt;rsi+1,100-100/(1+AVERAGE(OFFSET(I859,0,0,-rsi,1))/AVERAGE(OFFSET(J859,0,0,-rsi,1))),"")</f>
        <v>45.702589601581785</v>
      </c>
      <c r="L859" s="11"/>
      <c r="M859" s="11">
        <f t="shared" si="275"/>
        <v>0.99848369977255502</v>
      </c>
      <c r="N859" s="11">
        <f t="shared" ca="1" si="276"/>
        <v>0.96909492273730646</v>
      </c>
      <c r="S859" s="13" t="str">
        <f ca="1">pricein</f>
        <v/>
      </c>
      <c r="T859" s="13" t="str">
        <f ca="1">priceout</f>
        <v/>
      </c>
      <c r="U859" s="16" t="str">
        <f t="shared" ca="1" si="277"/>
        <v/>
      </c>
      <c r="V859" s="16" t="str">
        <f t="shared" ca="1" si="284"/>
        <v/>
      </c>
      <c r="W859" s="16" t="str">
        <f t="shared" ca="1" si="285"/>
        <v/>
      </c>
      <c r="X859" s="16">
        <f t="shared" ca="1" si="286"/>
        <v>1.5748184846789353</v>
      </c>
      <c r="Y859" s="16"/>
      <c r="Z859" s="13" t="str">
        <f ca="1">priceincross</f>
        <v/>
      </c>
      <c r="AA859" s="13" t="str">
        <f ca="1">priceoutcross</f>
        <v/>
      </c>
      <c r="AB859" s="13" t="str">
        <f t="shared" ca="1" si="278"/>
        <v/>
      </c>
      <c r="AC859" s="13" t="str">
        <f t="shared" ca="1" si="287"/>
        <v/>
      </c>
      <c r="AD859" s="13" t="str">
        <f t="shared" ca="1" si="288"/>
        <v/>
      </c>
      <c r="AE859" s="13">
        <f t="shared" ca="1" si="289"/>
        <v>1.7076913875508763</v>
      </c>
      <c r="AG859" s="32">
        <f ca="1">IF(ROW(data!B859)&gt;fib+1,MIN(OFFSET(data!B859,0,0,-fib,1)),"")</f>
        <v>10.71</v>
      </c>
      <c r="AH859" s="32">
        <f ca="1">IF(ROW(data!B859)&gt;fib+1,MAX(OFFSET(data!B859,0,0,-fib,1)),"")</f>
        <v>13.92</v>
      </c>
      <c r="AI859" s="32">
        <f t="shared" ca="1" si="279"/>
        <v>3.2099999999999991</v>
      </c>
      <c r="AJ859" s="31">
        <f t="shared" ca="1" si="280"/>
        <v>11.467560000000001</v>
      </c>
      <c r="AK859" s="31">
        <f t="shared" ca="1" si="281"/>
        <v>11.93622</v>
      </c>
      <c r="AL859" s="31">
        <f t="shared" ca="1" si="282"/>
        <v>12.315000000000001</v>
      </c>
      <c r="AM859" s="31">
        <f t="shared" ca="1" si="283"/>
        <v>12.69378</v>
      </c>
      <c r="AO859" s="32">
        <f t="shared" ca="1" si="290"/>
        <v>0.57481848467893526</v>
      </c>
      <c r="AP859" s="32">
        <f t="shared" ca="1" si="291"/>
        <v>0</v>
      </c>
      <c r="AQ859" s="32">
        <f t="shared" ca="1" si="292"/>
        <v>0.70769138755087635</v>
      </c>
      <c r="AR859" s="32">
        <f t="shared" ca="1" si="293"/>
        <v>0</v>
      </c>
    </row>
    <row r="860" spans="1:44">
      <c r="A860" s="10">
        <v>38156</v>
      </c>
      <c r="B860" s="11">
        <f ca="1">IF(ROW(data!B860)&gt;singleSMA,AVERAGE(OFFSET(data!B860,0,0,-singleSMA,1)),"")</f>
        <v>12.499599999999996</v>
      </c>
      <c r="C860" s="11" t="str">
        <f ca="1">IF(ROW(data!B858)&gt;singleSMA+2,IF(SIGN(data!B859-indicators!B859)&lt;&gt;SIGN(data!B858-indicators!B858),IF(SIGN(data!B859-indicators!B859)&gt;0,"BUY","SELL"),""),"")</f>
        <v/>
      </c>
      <c r="D860" s="11">
        <f ca="1">IF(ROW(data!B860)&gt;fastSMA,AVERAGE(OFFSET(data!B860,0,0,-fastSMA,1)),"")</f>
        <v>13.139000000000001</v>
      </c>
      <c r="E860" s="11">
        <f ca="1">IF(ROW(data!B860)&gt;slowSMA,AVERAGE(OFFSET(data!B860,0,0,-slowSMA,1)),"")</f>
        <v>12.499599999999996</v>
      </c>
      <c r="F860" s="11" t="str">
        <f ca="1">IF(ROW(data!B860)&gt;MAX(fastSMA,slowSMA)+2,IF(SIGN(D859-E859)&lt;&gt;SIGN(D858-E858),IF(SIGN(D859-E859)&gt;0,"BUY","SELL"),""),"")</f>
        <v/>
      </c>
      <c r="G860" s="11"/>
      <c r="H860" s="11">
        <f>(data!B860/data!B859)-1</f>
        <v>-6.0744115413818855E-3</v>
      </c>
      <c r="I860" s="11">
        <f t="shared" si="273"/>
        <v>0</v>
      </c>
      <c r="J860" s="11">
        <f t="shared" si="274"/>
        <v>6.0744115413818855E-3</v>
      </c>
      <c r="K860" s="11">
        <f ca="1">IF(ROW(data!B860)&gt;rsi+1,100-100/(1+AVERAGE(OFFSET(I860,0,0,-rsi,1))/AVERAGE(OFFSET(J860,0,0,-rsi,1))),"")</f>
        <v>52.32070188096116</v>
      </c>
      <c r="L860" s="11"/>
      <c r="M860" s="11">
        <f t="shared" si="275"/>
        <v>0.99392558845861811</v>
      </c>
      <c r="N860" s="11">
        <f t="shared" ca="1" si="276"/>
        <v>1.0100308641975309</v>
      </c>
      <c r="S860" s="13" t="str">
        <f ca="1">pricein</f>
        <v/>
      </c>
      <c r="T860" s="13" t="str">
        <f ca="1">priceout</f>
        <v/>
      </c>
      <c r="U860" s="16" t="str">
        <f t="shared" ca="1" si="277"/>
        <v/>
      </c>
      <c r="V860" s="16" t="str">
        <f t="shared" ca="1" si="284"/>
        <v/>
      </c>
      <c r="W860" s="16" t="str">
        <f t="shared" ca="1" si="285"/>
        <v/>
      </c>
      <c r="X860" s="16">
        <f t="shared" ca="1" si="286"/>
        <v>1.5748184846789353</v>
      </c>
      <c r="Y860" s="16"/>
      <c r="Z860" s="13" t="str">
        <f ca="1">priceincross</f>
        <v/>
      </c>
      <c r="AA860" s="13" t="str">
        <f ca="1">priceoutcross</f>
        <v/>
      </c>
      <c r="AB860" s="13" t="str">
        <f t="shared" ca="1" si="278"/>
        <v/>
      </c>
      <c r="AC860" s="13" t="str">
        <f t="shared" ca="1" si="287"/>
        <v/>
      </c>
      <c r="AD860" s="13" t="str">
        <f t="shared" ca="1" si="288"/>
        <v/>
      </c>
      <c r="AE860" s="13">
        <f t="shared" ca="1" si="289"/>
        <v>1.7076913875508763</v>
      </c>
      <c r="AG860" s="32">
        <f ca="1">IF(ROW(data!B860)&gt;fib+1,MIN(OFFSET(data!B860,0,0,-fib,1)),"")</f>
        <v>10.71</v>
      </c>
      <c r="AH860" s="32">
        <f ca="1">IF(ROW(data!B860)&gt;fib+1,MAX(OFFSET(data!B860,0,0,-fib,1)),"")</f>
        <v>13.92</v>
      </c>
      <c r="AI860" s="32">
        <f t="shared" ca="1" si="279"/>
        <v>3.2099999999999991</v>
      </c>
      <c r="AJ860" s="31">
        <f t="shared" ca="1" si="280"/>
        <v>11.467560000000001</v>
      </c>
      <c r="AK860" s="31">
        <f t="shared" ca="1" si="281"/>
        <v>11.93622</v>
      </c>
      <c r="AL860" s="31">
        <f t="shared" ca="1" si="282"/>
        <v>12.315000000000001</v>
      </c>
      <c r="AM860" s="31">
        <f t="shared" ca="1" si="283"/>
        <v>12.69378</v>
      </c>
      <c r="AO860" s="32">
        <f t="shared" ca="1" si="290"/>
        <v>0.57481848467893526</v>
      </c>
      <c r="AP860" s="32">
        <f t="shared" ca="1" si="291"/>
        <v>0</v>
      </c>
      <c r="AQ860" s="32">
        <f t="shared" ca="1" si="292"/>
        <v>0.70769138755087635</v>
      </c>
      <c r="AR860" s="32">
        <f t="shared" ca="1" si="293"/>
        <v>0</v>
      </c>
    </row>
    <row r="861" spans="1:44">
      <c r="A861" s="10">
        <v>38159</v>
      </c>
      <c r="B861" s="11">
        <f ca="1">IF(ROW(data!B861)&gt;singleSMA,AVERAGE(OFFSET(data!B861,0,0,-singleSMA,1)),"")</f>
        <v>12.506199999999994</v>
      </c>
      <c r="C861" s="11" t="str">
        <f ca="1">IF(ROW(data!B859)&gt;singleSMA+2,IF(SIGN(data!B860-indicators!B860)&lt;&gt;SIGN(data!B859-indicators!B859),IF(SIGN(data!B860-indicators!B860)&gt;0,"BUY","SELL"),""),"")</f>
        <v/>
      </c>
      <c r="D861" s="11">
        <f ca="1">IF(ROW(data!B861)&gt;fastSMA,AVERAGE(OFFSET(data!B861,0,0,-fastSMA,1)),"")</f>
        <v>13.1495</v>
      </c>
      <c r="E861" s="11">
        <f ca="1">IF(ROW(data!B861)&gt;slowSMA,AVERAGE(OFFSET(data!B861,0,0,-slowSMA,1)),"")</f>
        <v>12.506199999999994</v>
      </c>
      <c r="F861" s="11" t="str">
        <f ca="1">IF(ROW(data!B861)&gt;MAX(fastSMA,slowSMA)+2,IF(SIGN(D860-E860)&lt;&gt;SIGN(D859-E859),IF(SIGN(D860-E860)&gt;0,"BUY","SELL"),""),"")</f>
        <v/>
      </c>
      <c r="G861" s="11"/>
      <c r="H861" s="11">
        <f>(data!B861/data!B860)-1</f>
        <v>-2.4446142093200951E-2</v>
      </c>
      <c r="I861" s="11">
        <f t="shared" si="273"/>
        <v>0</v>
      </c>
      <c r="J861" s="11">
        <f t="shared" si="274"/>
        <v>2.4446142093200951E-2</v>
      </c>
      <c r="K861" s="11">
        <f ca="1">IF(ROW(data!B861)&gt;rsi+1,100-100/(1+AVERAGE(OFFSET(I861,0,0,-rsi,1))/AVERAGE(OFFSET(J861,0,0,-rsi,1))),"")</f>
        <v>53.556317776209966</v>
      </c>
      <c r="L861" s="11"/>
      <c r="M861" s="11">
        <f t="shared" si="275"/>
        <v>0.97555385790679905</v>
      </c>
      <c r="N861" s="11">
        <f t="shared" ca="1" si="276"/>
        <v>1.0167197452229293</v>
      </c>
      <c r="S861" s="13" t="str">
        <f ca="1">pricein</f>
        <v/>
      </c>
      <c r="T861" s="13" t="str">
        <f ca="1">priceout</f>
        <v/>
      </c>
      <c r="U861" s="16" t="str">
        <f t="shared" ca="1" si="277"/>
        <v/>
      </c>
      <c r="V861" s="16" t="str">
        <f t="shared" ca="1" si="284"/>
        <v/>
      </c>
      <c r="W861" s="16" t="str">
        <f t="shared" ca="1" si="285"/>
        <v/>
      </c>
      <c r="X861" s="16">
        <f t="shared" ca="1" si="286"/>
        <v>1.5748184846789353</v>
      </c>
      <c r="Y861" s="16"/>
      <c r="Z861" s="13" t="str">
        <f ca="1">priceincross</f>
        <v/>
      </c>
      <c r="AA861" s="13" t="str">
        <f ca="1">priceoutcross</f>
        <v/>
      </c>
      <c r="AB861" s="13" t="str">
        <f t="shared" ca="1" si="278"/>
        <v/>
      </c>
      <c r="AC861" s="13" t="str">
        <f t="shared" ca="1" si="287"/>
        <v/>
      </c>
      <c r="AD861" s="13" t="str">
        <f t="shared" ca="1" si="288"/>
        <v/>
      </c>
      <c r="AE861" s="13">
        <f t="shared" ca="1" si="289"/>
        <v>1.7076913875508763</v>
      </c>
      <c r="AG861" s="32">
        <f ca="1">IF(ROW(data!B861)&gt;fib+1,MIN(OFFSET(data!B861,0,0,-fib,1)),"")</f>
        <v>10.71</v>
      </c>
      <c r="AH861" s="32">
        <f ca="1">IF(ROW(data!B861)&gt;fib+1,MAX(OFFSET(data!B861,0,0,-fib,1)),"")</f>
        <v>13.92</v>
      </c>
      <c r="AI861" s="32">
        <f t="shared" ca="1" si="279"/>
        <v>3.2099999999999991</v>
      </c>
      <c r="AJ861" s="31">
        <f t="shared" ca="1" si="280"/>
        <v>11.467560000000001</v>
      </c>
      <c r="AK861" s="31">
        <f t="shared" ca="1" si="281"/>
        <v>11.93622</v>
      </c>
      <c r="AL861" s="31">
        <f t="shared" ca="1" si="282"/>
        <v>12.315000000000001</v>
      </c>
      <c r="AM861" s="31">
        <f t="shared" ca="1" si="283"/>
        <v>12.69378</v>
      </c>
      <c r="AO861" s="32">
        <f t="shared" ca="1" si="290"/>
        <v>0.57481848467893526</v>
      </c>
      <c r="AP861" s="32">
        <f t="shared" ca="1" si="291"/>
        <v>0</v>
      </c>
      <c r="AQ861" s="32">
        <f t="shared" ca="1" si="292"/>
        <v>0.70769138755087635</v>
      </c>
      <c r="AR861" s="32">
        <f t="shared" ca="1" si="293"/>
        <v>0</v>
      </c>
    </row>
    <row r="862" spans="1:44">
      <c r="A862" s="10">
        <v>38160</v>
      </c>
      <c r="B862" s="11">
        <f ca="1">IF(ROW(data!B862)&gt;singleSMA,AVERAGE(OFFSET(data!B862,0,0,-singleSMA,1)),"")</f>
        <v>12.513299999999997</v>
      </c>
      <c r="C862" s="11" t="str">
        <f ca="1">IF(ROW(data!B860)&gt;singleSMA+2,IF(SIGN(data!B861-indicators!B861)&lt;&gt;SIGN(data!B860-indicators!B860),IF(SIGN(data!B861-indicators!B861)&gt;0,"BUY","SELL"),""),"")</f>
        <v/>
      </c>
      <c r="D862" s="11">
        <f ca="1">IF(ROW(data!B862)&gt;fastSMA,AVERAGE(OFFSET(data!B862,0,0,-fastSMA,1)),"")</f>
        <v>13.139000000000001</v>
      </c>
      <c r="E862" s="11">
        <f ca="1">IF(ROW(data!B862)&gt;slowSMA,AVERAGE(OFFSET(data!B862,0,0,-slowSMA,1)),"")</f>
        <v>12.513299999999997</v>
      </c>
      <c r="F862" s="11" t="str">
        <f ca="1">IF(ROW(data!B862)&gt;MAX(fastSMA,slowSMA)+2,IF(SIGN(D861-E861)&lt;&gt;SIGN(D860-E860),IF(SIGN(D861-E861)&gt;0,"BUY","SELL"),""),"")</f>
        <v/>
      </c>
      <c r="G862" s="11"/>
      <c r="H862" s="11">
        <f>(data!B862/data!B861)-1</f>
        <v>-9.3970242756460376E-3</v>
      </c>
      <c r="I862" s="11">
        <f t="shared" si="273"/>
        <v>0</v>
      </c>
      <c r="J862" s="11">
        <f t="shared" si="274"/>
        <v>9.3970242756460376E-3</v>
      </c>
      <c r="K862" s="11">
        <f ca="1">IF(ROW(data!B862)&gt;rsi+1,100-100/(1+AVERAGE(OFFSET(I862,0,0,-rsi,1))/AVERAGE(OFFSET(J862,0,0,-rsi,1))),"")</f>
        <v>47.288382345331797</v>
      </c>
      <c r="L862" s="11"/>
      <c r="M862" s="11">
        <f t="shared" si="275"/>
        <v>0.99060297572435396</v>
      </c>
      <c r="N862" s="11">
        <f t="shared" ca="1" si="276"/>
        <v>0.98367029548989082</v>
      </c>
      <c r="S862" s="13" t="str">
        <f ca="1">pricein</f>
        <v/>
      </c>
      <c r="T862" s="13" t="str">
        <f ca="1">priceout</f>
        <v/>
      </c>
      <c r="U862" s="16" t="str">
        <f t="shared" ca="1" si="277"/>
        <v/>
      </c>
      <c r="V862" s="16" t="str">
        <f t="shared" ca="1" si="284"/>
        <v/>
      </c>
      <c r="W862" s="16" t="str">
        <f t="shared" ca="1" si="285"/>
        <v/>
      </c>
      <c r="X862" s="16">
        <f t="shared" ca="1" si="286"/>
        <v>1.5748184846789353</v>
      </c>
      <c r="Y862" s="16"/>
      <c r="Z862" s="13" t="str">
        <f ca="1">priceincross</f>
        <v/>
      </c>
      <c r="AA862" s="13" t="str">
        <f ca="1">priceoutcross</f>
        <v/>
      </c>
      <c r="AB862" s="13" t="str">
        <f t="shared" ca="1" si="278"/>
        <v/>
      </c>
      <c r="AC862" s="13" t="str">
        <f t="shared" ca="1" si="287"/>
        <v/>
      </c>
      <c r="AD862" s="13" t="str">
        <f t="shared" ca="1" si="288"/>
        <v/>
      </c>
      <c r="AE862" s="13">
        <f t="shared" ca="1" si="289"/>
        <v>1.7076913875508763</v>
      </c>
      <c r="AG862" s="32">
        <f ca="1">IF(ROW(data!B862)&gt;fib+1,MIN(OFFSET(data!B862,0,0,-fib,1)),"")</f>
        <v>10.71</v>
      </c>
      <c r="AH862" s="32">
        <f ca="1">IF(ROW(data!B862)&gt;fib+1,MAX(OFFSET(data!B862,0,0,-fib,1)),"")</f>
        <v>13.92</v>
      </c>
      <c r="AI862" s="32">
        <f t="shared" ca="1" si="279"/>
        <v>3.2099999999999991</v>
      </c>
      <c r="AJ862" s="31">
        <f t="shared" ca="1" si="280"/>
        <v>11.467560000000001</v>
      </c>
      <c r="AK862" s="31">
        <f t="shared" ca="1" si="281"/>
        <v>11.93622</v>
      </c>
      <c r="AL862" s="31">
        <f t="shared" ca="1" si="282"/>
        <v>12.315000000000001</v>
      </c>
      <c r="AM862" s="31">
        <f t="shared" ca="1" si="283"/>
        <v>12.69378</v>
      </c>
      <c r="AO862" s="32">
        <f t="shared" ca="1" si="290"/>
        <v>0.57481848467893526</v>
      </c>
      <c r="AP862" s="32">
        <f t="shared" ca="1" si="291"/>
        <v>0</v>
      </c>
      <c r="AQ862" s="32">
        <f t="shared" ca="1" si="292"/>
        <v>0.70769138755087635</v>
      </c>
      <c r="AR862" s="32">
        <f t="shared" ca="1" si="293"/>
        <v>0</v>
      </c>
    </row>
    <row r="863" spans="1:44">
      <c r="A863" s="10">
        <v>38161</v>
      </c>
      <c r="B863" s="11">
        <f ca="1">IF(ROW(data!B863)&gt;singleSMA,AVERAGE(OFFSET(data!B863,0,0,-singleSMA,1)),"")</f>
        <v>12.522399999999998</v>
      </c>
      <c r="C863" s="11" t="str">
        <f ca="1">IF(ROW(data!B861)&gt;singleSMA+2,IF(SIGN(data!B862-indicators!B862)&lt;&gt;SIGN(data!B861-indicators!B861),IF(SIGN(data!B862-indicators!B862)&gt;0,"BUY","SELL"),""),"")</f>
        <v/>
      </c>
      <c r="D863" s="11">
        <f ca="1">IF(ROW(data!B863)&gt;fastSMA,AVERAGE(OFFSET(data!B863,0,0,-fastSMA,1)),"")</f>
        <v>13.137499999999999</v>
      </c>
      <c r="E863" s="11">
        <f ca="1">IF(ROW(data!B863)&gt;slowSMA,AVERAGE(OFFSET(data!B863,0,0,-slowSMA,1)),"")</f>
        <v>12.522399999999998</v>
      </c>
      <c r="F863" s="11" t="str">
        <f ca="1">IF(ROW(data!B863)&gt;MAX(fastSMA,slowSMA)+2,IF(SIGN(D862-E862)&lt;&gt;SIGN(D861-E861),IF(SIGN(D862-E862)&gt;0,"BUY","SELL"),""),"")</f>
        <v/>
      </c>
      <c r="G863" s="11"/>
      <c r="H863" s="11">
        <f>(data!B863/data!B862)-1</f>
        <v>-2.3715415019763819E-3</v>
      </c>
      <c r="I863" s="11">
        <f t="shared" si="273"/>
        <v>0</v>
      </c>
      <c r="J863" s="11">
        <f t="shared" si="274"/>
        <v>2.3715415019763819E-3</v>
      </c>
      <c r="K863" s="11">
        <f ca="1">IF(ROW(data!B863)&gt;rsi+1,100-100/(1+AVERAGE(OFFSET(I863,0,0,-rsi,1))/AVERAGE(OFFSET(J863,0,0,-rsi,1))),"")</f>
        <v>50.001118509476363</v>
      </c>
      <c r="L863" s="11"/>
      <c r="M863" s="11">
        <f t="shared" si="275"/>
        <v>0.99762845849802362</v>
      </c>
      <c r="N863" s="11">
        <f t="shared" ca="1" si="276"/>
        <v>0.99762845849802317</v>
      </c>
      <c r="S863" s="13" t="str">
        <f ca="1">pricein</f>
        <v/>
      </c>
      <c r="T863" s="13" t="str">
        <f ca="1">priceout</f>
        <v/>
      </c>
      <c r="U863" s="16" t="str">
        <f t="shared" ca="1" si="277"/>
        <v/>
      </c>
      <c r="V863" s="16" t="str">
        <f t="shared" ca="1" si="284"/>
        <v/>
      </c>
      <c r="W863" s="16" t="str">
        <f t="shared" ca="1" si="285"/>
        <v/>
      </c>
      <c r="X863" s="16">
        <f t="shared" ca="1" si="286"/>
        <v>1.5748184846789353</v>
      </c>
      <c r="Y863" s="16"/>
      <c r="Z863" s="13" t="str">
        <f ca="1">priceincross</f>
        <v/>
      </c>
      <c r="AA863" s="13" t="str">
        <f ca="1">priceoutcross</f>
        <v/>
      </c>
      <c r="AB863" s="13" t="str">
        <f t="shared" ca="1" si="278"/>
        <v/>
      </c>
      <c r="AC863" s="13" t="str">
        <f t="shared" ca="1" si="287"/>
        <v/>
      </c>
      <c r="AD863" s="13" t="str">
        <f t="shared" ca="1" si="288"/>
        <v/>
      </c>
      <c r="AE863" s="13">
        <f t="shared" ca="1" si="289"/>
        <v>1.7076913875508763</v>
      </c>
      <c r="AG863" s="32">
        <f ca="1">IF(ROW(data!B863)&gt;fib+1,MIN(OFFSET(data!B863,0,0,-fib,1)),"")</f>
        <v>10.71</v>
      </c>
      <c r="AH863" s="32">
        <f ca="1">IF(ROW(data!B863)&gt;fib+1,MAX(OFFSET(data!B863,0,0,-fib,1)),"")</f>
        <v>13.92</v>
      </c>
      <c r="AI863" s="32">
        <f t="shared" ca="1" si="279"/>
        <v>3.2099999999999991</v>
      </c>
      <c r="AJ863" s="31">
        <f t="shared" ca="1" si="280"/>
        <v>11.467560000000001</v>
      </c>
      <c r="AK863" s="31">
        <f t="shared" ca="1" si="281"/>
        <v>11.93622</v>
      </c>
      <c r="AL863" s="31">
        <f t="shared" ca="1" si="282"/>
        <v>12.315000000000001</v>
      </c>
      <c r="AM863" s="31">
        <f t="shared" ca="1" si="283"/>
        <v>12.69378</v>
      </c>
      <c r="AO863" s="32">
        <f t="shared" ca="1" si="290"/>
        <v>0.57481848467893526</v>
      </c>
      <c r="AP863" s="32">
        <f t="shared" ca="1" si="291"/>
        <v>0</v>
      </c>
      <c r="AQ863" s="32">
        <f t="shared" ca="1" si="292"/>
        <v>0.70769138755087635</v>
      </c>
      <c r="AR863" s="32">
        <f t="shared" ca="1" si="293"/>
        <v>0</v>
      </c>
    </row>
    <row r="864" spans="1:44">
      <c r="A864" s="10">
        <v>38162</v>
      </c>
      <c r="B864" s="11">
        <f ca="1">IF(ROW(data!B864)&gt;singleSMA,AVERAGE(OFFSET(data!B864,0,0,-singleSMA,1)),"")</f>
        <v>12.531999999999998</v>
      </c>
      <c r="C864" s="11" t="str">
        <f ca="1">IF(ROW(data!B862)&gt;singleSMA+2,IF(SIGN(data!B863-indicators!B863)&lt;&gt;SIGN(data!B862-indicators!B862),IF(SIGN(data!B863-indicators!B863)&gt;0,"BUY","SELL"),""),"")</f>
        <v/>
      </c>
      <c r="D864" s="11">
        <f ca="1">IF(ROW(data!B864)&gt;fastSMA,AVERAGE(OFFSET(data!B864,0,0,-fastSMA,1)),"")</f>
        <v>13.118500000000001</v>
      </c>
      <c r="E864" s="11">
        <f ca="1">IF(ROW(data!B864)&gt;slowSMA,AVERAGE(OFFSET(data!B864,0,0,-slowSMA,1)),"")</f>
        <v>12.531999999999998</v>
      </c>
      <c r="F864" s="11" t="str">
        <f ca="1">IF(ROW(data!B864)&gt;MAX(fastSMA,slowSMA)+2,IF(SIGN(D863-E863)&lt;&gt;SIGN(D862-E862),IF(SIGN(D863-E863)&gt;0,"BUY","SELL"),""),"")</f>
        <v/>
      </c>
      <c r="G864" s="11"/>
      <c r="H864" s="11">
        <f>(data!B864/data!B863)-1</f>
        <v>-4.7543581616480424E-3</v>
      </c>
      <c r="I864" s="11">
        <f t="shared" si="273"/>
        <v>0</v>
      </c>
      <c r="J864" s="11">
        <f t="shared" si="274"/>
        <v>4.7543581616480424E-3</v>
      </c>
      <c r="K864" s="11">
        <f ca="1">IF(ROW(data!B864)&gt;rsi+1,100-100/(1+AVERAGE(OFFSET(I864,0,0,-rsi,1))/AVERAGE(OFFSET(J864,0,0,-rsi,1))),"")</f>
        <v>43.854304930366318</v>
      </c>
      <c r="L864" s="11"/>
      <c r="M864" s="11">
        <f t="shared" si="275"/>
        <v>0.99524564183835196</v>
      </c>
      <c r="N864" s="11">
        <f t="shared" ca="1" si="276"/>
        <v>0.97063369397217913</v>
      </c>
      <c r="S864" s="13" t="str">
        <f ca="1">pricein</f>
        <v/>
      </c>
      <c r="T864" s="13" t="str">
        <f ca="1">priceout</f>
        <v/>
      </c>
      <c r="U864" s="16" t="str">
        <f t="shared" ca="1" si="277"/>
        <v/>
      </c>
      <c r="V864" s="16" t="str">
        <f t="shared" ca="1" si="284"/>
        <v/>
      </c>
      <c r="W864" s="16" t="str">
        <f t="shared" ca="1" si="285"/>
        <v/>
      </c>
      <c r="X864" s="16">
        <f t="shared" ca="1" si="286"/>
        <v>1.5748184846789353</v>
      </c>
      <c r="Y864" s="16"/>
      <c r="Z864" s="13" t="str">
        <f ca="1">priceincross</f>
        <v/>
      </c>
      <c r="AA864" s="13" t="str">
        <f ca="1">priceoutcross</f>
        <v/>
      </c>
      <c r="AB864" s="13" t="str">
        <f t="shared" ca="1" si="278"/>
        <v/>
      </c>
      <c r="AC864" s="13" t="str">
        <f t="shared" ca="1" si="287"/>
        <v/>
      </c>
      <c r="AD864" s="13" t="str">
        <f t="shared" ca="1" si="288"/>
        <v/>
      </c>
      <c r="AE864" s="13">
        <f t="shared" ca="1" si="289"/>
        <v>1.7076913875508763</v>
      </c>
      <c r="AG864" s="32">
        <f ca="1">IF(ROW(data!B864)&gt;fib+1,MIN(OFFSET(data!B864,0,0,-fib,1)),"")</f>
        <v>10.71</v>
      </c>
      <c r="AH864" s="32">
        <f ca="1">IF(ROW(data!B864)&gt;fib+1,MAX(OFFSET(data!B864,0,0,-fib,1)),"")</f>
        <v>13.92</v>
      </c>
      <c r="AI864" s="32">
        <f t="shared" ca="1" si="279"/>
        <v>3.2099999999999991</v>
      </c>
      <c r="AJ864" s="31">
        <f t="shared" ca="1" si="280"/>
        <v>11.467560000000001</v>
      </c>
      <c r="AK864" s="31">
        <f t="shared" ca="1" si="281"/>
        <v>11.93622</v>
      </c>
      <c r="AL864" s="31">
        <f t="shared" ca="1" si="282"/>
        <v>12.315000000000001</v>
      </c>
      <c r="AM864" s="31">
        <f t="shared" ca="1" si="283"/>
        <v>12.69378</v>
      </c>
      <c r="AO864" s="32">
        <f t="shared" ca="1" si="290"/>
        <v>0.57481848467893526</v>
      </c>
      <c r="AP864" s="32">
        <f t="shared" ca="1" si="291"/>
        <v>0</v>
      </c>
      <c r="AQ864" s="32">
        <f t="shared" ca="1" si="292"/>
        <v>0.70769138755087635</v>
      </c>
      <c r="AR864" s="32">
        <f t="shared" ca="1" si="293"/>
        <v>0</v>
      </c>
    </row>
    <row r="865" spans="1:44">
      <c r="A865" s="10">
        <v>38163</v>
      </c>
      <c r="B865" s="11">
        <f ca="1">IF(ROW(data!B865)&gt;singleSMA,AVERAGE(OFFSET(data!B865,0,0,-singleSMA,1)),"")</f>
        <v>12.536599999999998</v>
      </c>
      <c r="C865" s="11" t="str">
        <f ca="1">IF(ROW(data!B863)&gt;singleSMA+2,IF(SIGN(data!B864-indicators!B864)&lt;&gt;SIGN(data!B863-indicators!B863),IF(SIGN(data!B864-indicators!B864)&gt;0,"BUY","SELL"),""),"")</f>
        <v/>
      </c>
      <c r="D865" s="11">
        <f ca="1">IF(ROW(data!B865)&gt;fastSMA,AVERAGE(OFFSET(data!B865,0,0,-fastSMA,1)),"")</f>
        <v>13.093999999999999</v>
      </c>
      <c r="E865" s="11">
        <f ca="1">IF(ROW(data!B865)&gt;slowSMA,AVERAGE(OFFSET(data!B865,0,0,-slowSMA,1)),"")</f>
        <v>12.536599999999998</v>
      </c>
      <c r="F865" s="11" t="str">
        <f ca="1">IF(ROW(data!B865)&gt;MAX(fastSMA,slowSMA)+2,IF(SIGN(D864-E864)&lt;&gt;SIGN(D863-E863),IF(SIGN(D864-E864)&gt;0,"BUY","SELL"),""),"")</f>
        <v/>
      </c>
      <c r="G865" s="11"/>
      <c r="H865" s="11">
        <f>(data!B865/data!B864)-1</f>
        <v>-1.4331210191082744E-2</v>
      </c>
      <c r="I865" s="11">
        <f t="shared" si="273"/>
        <v>0</v>
      </c>
      <c r="J865" s="11">
        <f t="shared" si="274"/>
        <v>1.4331210191082744E-2</v>
      </c>
      <c r="K865" s="11">
        <f ca="1">IF(ROW(data!B865)&gt;rsi+1,100-100/(1+AVERAGE(OFFSET(I865,0,0,-rsi,1))/AVERAGE(OFFSET(J865,0,0,-rsi,1))),"")</f>
        <v>42.182786009886321</v>
      </c>
      <c r="L865" s="11"/>
      <c r="M865" s="11">
        <f t="shared" si="275"/>
        <v>0.98566878980891726</v>
      </c>
      <c r="N865" s="11">
        <f t="shared" ca="1" si="276"/>
        <v>0.96192696192696225</v>
      </c>
      <c r="S865" s="13" t="str">
        <f ca="1">pricein</f>
        <v/>
      </c>
      <c r="T865" s="13" t="str">
        <f ca="1">priceout</f>
        <v/>
      </c>
      <c r="U865" s="16" t="str">
        <f t="shared" ca="1" si="277"/>
        <v/>
      </c>
      <c r="V865" s="16" t="str">
        <f t="shared" ca="1" si="284"/>
        <v/>
      </c>
      <c r="W865" s="16" t="str">
        <f t="shared" ca="1" si="285"/>
        <v/>
      </c>
      <c r="X865" s="16">
        <f t="shared" ca="1" si="286"/>
        <v>1.5748184846789353</v>
      </c>
      <c r="Y865" s="16"/>
      <c r="Z865" s="13" t="str">
        <f ca="1">priceincross</f>
        <v/>
      </c>
      <c r="AA865" s="13" t="str">
        <f ca="1">priceoutcross</f>
        <v/>
      </c>
      <c r="AB865" s="13" t="str">
        <f t="shared" ca="1" si="278"/>
        <v/>
      </c>
      <c r="AC865" s="13" t="str">
        <f t="shared" ca="1" si="287"/>
        <v/>
      </c>
      <c r="AD865" s="13" t="str">
        <f t="shared" ca="1" si="288"/>
        <v/>
      </c>
      <c r="AE865" s="13">
        <f t="shared" ca="1" si="289"/>
        <v>1.7076913875508763</v>
      </c>
      <c r="AG865" s="32">
        <f ca="1">IF(ROW(data!B865)&gt;fib+1,MIN(OFFSET(data!B865,0,0,-fib,1)),"")</f>
        <v>10.71</v>
      </c>
      <c r="AH865" s="32">
        <f ca="1">IF(ROW(data!B865)&gt;fib+1,MAX(OFFSET(data!B865,0,0,-fib,1)),"")</f>
        <v>13.92</v>
      </c>
      <c r="AI865" s="32">
        <f t="shared" ca="1" si="279"/>
        <v>3.2099999999999991</v>
      </c>
      <c r="AJ865" s="31">
        <f t="shared" ca="1" si="280"/>
        <v>11.467560000000001</v>
      </c>
      <c r="AK865" s="31">
        <f t="shared" ca="1" si="281"/>
        <v>11.93622</v>
      </c>
      <c r="AL865" s="31">
        <f t="shared" ca="1" si="282"/>
        <v>12.315000000000001</v>
      </c>
      <c r="AM865" s="31">
        <f t="shared" ca="1" si="283"/>
        <v>12.69378</v>
      </c>
      <c r="AO865" s="32">
        <f t="shared" ca="1" si="290"/>
        <v>0.57481848467893526</v>
      </c>
      <c r="AP865" s="32">
        <f t="shared" ca="1" si="291"/>
        <v>0</v>
      </c>
      <c r="AQ865" s="32">
        <f t="shared" ca="1" si="292"/>
        <v>0.70769138755087635</v>
      </c>
      <c r="AR865" s="32">
        <f t="shared" ca="1" si="293"/>
        <v>0</v>
      </c>
    </row>
    <row r="866" spans="1:44">
      <c r="A866" s="10">
        <v>38166</v>
      </c>
      <c r="B866" s="11">
        <f ca="1">IF(ROW(data!B866)&gt;singleSMA,AVERAGE(OFFSET(data!B866,0,0,-singleSMA,1)),"")</f>
        <v>12.5428</v>
      </c>
      <c r="C866" s="11" t="str">
        <f ca="1">IF(ROW(data!B864)&gt;singleSMA+2,IF(SIGN(data!B865-indicators!B865)&lt;&gt;SIGN(data!B864-indicators!B864),IF(SIGN(data!B865-indicators!B865)&gt;0,"BUY","SELL"),""),"")</f>
        <v>SELL</v>
      </c>
      <c r="D866" s="11">
        <f ca="1">IF(ROW(data!B866)&gt;fastSMA,AVERAGE(OFFSET(data!B866,0,0,-fastSMA,1)),"")</f>
        <v>13.0585</v>
      </c>
      <c r="E866" s="11">
        <f ca="1">IF(ROW(data!B866)&gt;slowSMA,AVERAGE(OFFSET(data!B866,0,0,-slowSMA,1)),"")</f>
        <v>12.5428</v>
      </c>
      <c r="F866" s="11" t="str">
        <f ca="1">IF(ROW(data!B866)&gt;MAX(fastSMA,slowSMA)+2,IF(SIGN(D865-E865)&lt;&gt;SIGN(D864-E864),IF(SIGN(D865-E865)&gt;0,"BUY","SELL"),""),"")</f>
        <v/>
      </c>
      <c r="G866" s="11"/>
      <c r="H866" s="11">
        <f>(data!B866/data!B865)-1</f>
        <v>1.9386106623586308E-2</v>
      </c>
      <c r="I866" s="11">
        <f t="shared" si="273"/>
        <v>1.9386106623586308E-2</v>
      </c>
      <c r="J866" s="11">
        <f t="shared" si="274"/>
        <v>0</v>
      </c>
      <c r="K866" s="11">
        <f ca="1">IF(ROW(data!B866)&gt;rsi+1,100-100/(1+AVERAGE(OFFSET(I866,0,0,-rsi,1))/AVERAGE(OFFSET(J866,0,0,-rsi,1))),"")</f>
        <v>37.839217552844204</v>
      </c>
      <c r="L866" s="11"/>
      <c r="M866" s="11">
        <f t="shared" si="275"/>
        <v>1.0193861066235863</v>
      </c>
      <c r="N866" s="11">
        <f t="shared" ca="1" si="276"/>
        <v>0.9467366841710424</v>
      </c>
      <c r="S866" s="13" t="str">
        <f ca="1">pricein</f>
        <v/>
      </c>
      <c r="T866" s="13">
        <f ca="1">priceout</f>
        <v>12.62</v>
      </c>
      <c r="U866" s="16" t="str">
        <f t="shared" ca="1" si="277"/>
        <v/>
      </c>
      <c r="V866" s="16" t="str">
        <f t="shared" ca="1" si="284"/>
        <v/>
      </c>
      <c r="W866" s="16" t="str">
        <f t="shared" ca="1" si="285"/>
        <v/>
      </c>
      <c r="X866" s="16">
        <f t="shared" ca="1" si="286"/>
        <v>1.5748184846789353</v>
      </c>
      <c r="Y866" s="16"/>
      <c r="Z866" s="13" t="str">
        <f ca="1">priceincross</f>
        <v/>
      </c>
      <c r="AA866" s="13" t="str">
        <f ca="1">priceoutcross</f>
        <v/>
      </c>
      <c r="AB866" s="13" t="str">
        <f t="shared" ca="1" si="278"/>
        <v/>
      </c>
      <c r="AC866" s="13" t="str">
        <f t="shared" ca="1" si="287"/>
        <v/>
      </c>
      <c r="AD866" s="13" t="str">
        <f t="shared" ca="1" si="288"/>
        <v/>
      </c>
      <c r="AE866" s="13">
        <f t="shared" ca="1" si="289"/>
        <v>1.7076913875508763</v>
      </c>
      <c r="AG866" s="32">
        <f ca="1">IF(ROW(data!B866)&gt;fib+1,MIN(OFFSET(data!B866,0,0,-fib,1)),"")</f>
        <v>10.71</v>
      </c>
      <c r="AH866" s="32">
        <f ca="1">IF(ROW(data!B866)&gt;fib+1,MAX(OFFSET(data!B866,0,0,-fib,1)),"")</f>
        <v>13.92</v>
      </c>
      <c r="AI866" s="32">
        <f t="shared" ca="1" si="279"/>
        <v>3.2099999999999991</v>
      </c>
      <c r="AJ866" s="31">
        <f t="shared" ca="1" si="280"/>
        <v>11.467560000000001</v>
      </c>
      <c r="AK866" s="31">
        <f t="shared" ca="1" si="281"/>
        <v>11.93622</v>
      </c>
      <c r="AL866" s="31">
        <f t="shared" ca="1" si="282"/>
        <v>12.315000000000001</v>
      </c>
      <c r="AM866" s="31">
        <f t="shared" ca="1" si="283"/>
        <v>12.69378</v>
      </c>
      <c r="AO866" s="32">
        <f t="shared" ca="1" si="290"/>
        <v>0.57481848467893526</v>
      </c>
      <c r="AP866" s="32">
        <f t="shared" ca="1" si="291"/>
        <v>0</v>
      </c>
      <c r="AQ866" s="32">
        <f t="shared" ca="1" si="292"/>
        <v>0.70769138755087635</v>
      </c>
      <c r="AR866" s="32">
        <f t="shared" ca="1" si="293"/>
        <v>0</v>
      </c>
    </row>
    <row r="867" spans="1:44">
      <c r="A867" s="10">
        <v>38167</v>
      </c>
      <c r="B867" s="11">
        <f ca="1">IF(ROW(data!B867)&gt;singleSMA,AVERAGE(OFFSET(data!B867,0,0,-singleSMA,1)),"")</f>
        <v>12.5502</v>
      </c>
      <c r="C867" s="11" t="str">
        <f ca="1">IF(ROW(data!B865)&gt;singleSMA+2,IF(SIGN(data!B866-indicators!B866)&lt;&gt;SIGN(data!B865-indicators!B865),IF(SIGN(data!B866-indicators!B866)&gt;0,"BUY","SELL"),""),"")</f>
        <v>BUY</v>
      </c>
      <c r="D867" s="11">
        <f ca="1">IF(ROW(data!B867)&gt;fastSMA,AVERAGE(OFFSET(data!B867,0,0,-fastSMA,1)),"")</f>
        <v>13.038</v>
      </c>
      <c r="E867" s="11">
        <f ca="1">IF(ROW(data!B867)&gt;slowSMA,AVERAGE(OFFSET(data!B867,0,0,-slowSMA,1)),"")</f>
        <v>12.5502</v>
      </c>
      <c r="F867" s="11" t="str">
        <f ca="1">IF(ROW(data!B867)&gt;MAX(fastSMA,slowSMA)+2,IF(SIGN(D866-E866)&lt;&gt;SIGN(D865-E865),IF(SIGN(D866-E866)&gt;0,"BUY","SELL"),""),"")</f>
        <v/>
      </c>
      <c r="G867" s="11"/>
      <c r="H867" s="11">
        <f>(data!B867/data!B866)-1</f>
        <v>-4.7543581616480424E-3</v>
      </c>
      <c r="I867" s="11">
        <f t="shared" si="273"/>
        <v>0</v>
      </c>
      <c r="J867" s="11">
        <f t="shared" si="274"/>
        <v>4.7543581616480424E-3</v>
      </c>
      <c r="K867" s="11">
        <f ca="1">IF(ROW(data!B867)&gt;rsi+1,100-100/(1+AVERAGE(OFFSET(I867,0,0,-rsi,1))/AVERAGE(OFFSET(J867,0,0,-rsi,1))),"")</f>
        <v>42.147043383781153</v>
      </c>
      <c r="L867" s="11"/>
      <c r="M867" s="11">
        <f t="shared" si="275"/>
        <v>0.99524564183835196</v>
      </c>
      <c r="N867" s="11">
        <f t="shared" ca="1" si="276"/>
        <v>0.96838858905165792</v>
      </c>
      <c r="S867" s="13">
        <f ca="1">pricein</f>
        <v>12.56</v>
      </c>
      <c r="T867" s="13" t="str">
        <f ca="1">priceout</f>
        <v/>
      </c>
      <c r="U867" s="16">
        <f t="shared" ca="1" si="277"/>
        <v>12.13</v>
      </c>
      <c r="V867" s="16">
        <f t="shared" ca="1" si="284"/>
        <v>0.96576433121019112</v>
      </c>
      <c r="W867" s="16">
        <f t="shared" ca="1" si="285"/>
        <v>-3.4235668789808882E-2</v>
      </c>
      <c r="X867" s="16">
        <f t="shared" ca="1" si="286"/>
        <v>1.5209035206333985</v>
      </c>
      <c r="Y867" s="16"/>
      <c r="Z867" s="13" t="str">
        <f ca="1">priceincross</f>
        <v/>
      </c>
      <c r="AA867" s="13" t="str">
        <f ca="1">priceoutcross</f>
        <v/>
      </c>
      <c r="AB867" s="13" t="str">
        <f t="shared" ca="1" si="278"/>
        <v/>
      </c>
      <c r="AC867" s="13" t="str">
        <f t="shared" ca="1" si="287"/>
        <v/>
      </c>
      <c r="AD867" s="13" t="str">
        <f t="shared" ca="1" si="288"/>
        <v/>
      </c>
      <c r="AE867" s="13">
        <f t="shared" ca="1" si="289"/>
        <v>1.7076913875508763</v>
      </c>
      <c r="AG867" s="32">
        <f ca="1">IF(ROW(data!B867)&gt;fib+1,MIN(OFFSET(data!B867,0,0,-fib,1)),"")</f>
        <v>10.71</v>
      </c>
      <c r="AH867" s="32">
        <f ca="1">IF(ROW(data!B867)&gt;fib+1,MAX(OFFSET(data!B867,0,0,-fib,1)),"")</f>
        <v>13.92</v>
      </c>
      <c r="AI867" s="32">
        <f t="shared" ca="1" si="279"/>
        <v>3.2099999999999991</v>
      </c>
      <c r="AJ867" s="31">
        <f t="shared" ca="1" si="280"/>
        <v>11.467560000000001</v>
      </c>
      <c r="AK867" s="31">
        <f t="shared" ca="1" si="281"/>
        <v>11.93622</v>
      </c>
      <c r="AL867" s="31">
        <f t="shared" ca="1" si="282"/>
        <v>12.315000000000001</v>
      </c>
      <c r="AM867" s="31">
        <f t="shared" ca="1" si="283"/>
        <v>12.69378</v>
      </c>
      <c r="AO867" s="32">
        <f t="shared" ca="1" si="290"/>
        <v>0.57481848467893526</v>
      </c>
      <c r="AP867" s="32">
        <f t="shared" ca="1" si="291"/>
        <v>3.544929925803797E-2</v>
      </c>
      <c r="AQ867" s="32">
        <f t="shared" ca="1" si="292"/>
        <v>0.70769138755087635</v>
      </c>
      <c r="AR867" s="32">
        <f t="shared" ca="1" si="293"/>
        <v>0</v>
      </c>
    </row>
    <row r="868" spans="1:44">
      <c r="A868" s="10">
        <v>38168</v>
      </c>
      <c r="B868" s="11">
        <f ca="1">IF(ROW(data!B868)&gt;singleSMA,AVERAGE(OFFSET(data!B868,0,0,-singleSMA,1)),"")</f>
        <v>12.558399999999997</v>
      </c>
      <c r="C868" s="11" t="str">
        <f ca="1">IF(ROW(data!B866)&gt;singleSMA+2,IF(SIGN(data!B867-indicators!B867)&lt;&gt;SIGN(data!B866-indicators!B866),IF(SIGN(data!B867-indicators!B867)&gt;0,"BUY","SELL"),""),"")</f>
        <v/>
      </c>
      <c r="D868" s="11">
        <f ca="1">IF(ROW(data!B868)&gt;fastSMA,AVERAGE(OFFSET(data!B868,0,0,-fastSMA,1)),"")</f>
        <v>13.01</v>
      </c>
      <c r="E868" s="11">
        <f ca="1">IF(ROW(data!B868)&gt;slowSMA,AVERAGE(OFFSET(data!B868,0,0,-slowSMA,1)),"")</f>
        <v>12.558399999999997</v>
      </c>
      <c r="F868" s="11" t="str">
        <f ca="1">IF(ROW(data!B868)&gt;MAX(fastSMA,slowSMA)+2,IF(SIGN(D867-E867)&lt;&gt;SIGN(D866-E866),IF(SIGN(D867-E867)&gt;0,"BUY","SELL"),""),"")</f>
        <v/>
      </c>
      <c r="G868" s="11"/>
      <c r="H868" s="11">
        <f>(data!B868/data!B867)-1</f>
        <v>0</v>
      </c>
      <c r="I868" s="11">
        <f t="shared" si="273"/>
        <v>0</v>
      </c>
      <c r="J868" s="11">
        <f t="shared" si="274"/>
        <v>0</v>
      </c>
      <c r="K868" s="11">
        <f ca="1">IF(ROW(data!B868)&gt;rsi+1,100-100/(1+AVERAGE(OFFSET(I868,0,0,-rsi,1))/AVERAGE(OFFSET(J868,0,0,-rsi,1))),"")</f>
        <v>38.508695284073504</v>
      </c>
      <c r="L868" s="11"/>
      <c r="M868" s="11">
        <f t="shared" si="275"/>
        <v>1</v>
      </c>
      <c r="N868" s="11">
        <f t="shared" ca="1" si="276"/>
        <v>0.95731707317073189</v>
      </c>
      <c r="S868" s="13" t="str">
        <f ca="1">pricein</f>
        <v/>
      </c>
      <c r="T868" s="13" t="str">
        <f ca="1">priceout</f>
        <v/>
      </c>
      <c r="U868" s="16" t="str">
        <f t="shared" ca="1" si="277"/>
        <v/>
      </c>
      <c r="V868" s="16" t="str">
        <f t="shared" ca="1" si="284"/>
        <v/>
      </c>
      <c r="W868" s="16" t="str">
        <f t="shared" ca="1" si="285"/>
        <v/>
      </c>
      <c r="X868" s="16">
        <f t="shared" ca="1" si="286"/>
        <v>1.5209035206333985</v>
      </c>
      <c r="Y868" s="16"/>
      <c r="Z868" s="13" t="str">
        <f ca="1">priceincross</f>
        <v/>
      </c>
      <c r="AA868" s="13" t="str">
        <f ca="1">priceoutcross</f>
        <v/>
      </c>
      <c r="AB868" s="13" t="str">
        <f t="shared" ca="1" si="278"/>
        <v/>
      </c>
      <c r="AC868" s="13" t="str">
        <f t="shared" ca="1" si="287"/>
        <v/>
      </c>
      <c r="AD868" s="13" t="str">
        <f t="shared" ca="1" si="288"/>
        <v/>
      </c>
      <c r="AE868" s="13">
        <f t="shared" ca="1" si="289"/>
        <v>1.7076913875508763</v>
      </c>
      <c r="AG868" s="32">
        <f ca="1">IF(ROW(data!B868)&gt;fib+1,MIN(OFFSET(data!B868,0,0,-fib,1)),"")</f>
        <v>10.71</v>
      </c>
      <c r="AH868" s="32">
        <f ca="1">IF(ROW(data!B868)&gt;fib+1,MAX(OFFSET(data!B868,0,0,-fib,1)),"")</f>
        <v>13.92</v>
      </c>
      <c r="AI868" s="32">
        <f t="shared" ca="1" si="279"/>
        <v>3.2099999999999991</v>
      </c>
      <c r="AJ868" s="31">
        <f t="shared" ca="1" si="280"/>
        <v>11.467560000000001</v>
      </c>
      <c r="AK868" s="31">
        <f t="shared" ca="1" si="281"/>
        <v>11.93622</v>
      </c>
      <c r="AL868" s="31">
        <f t="shared" ca="1" si="282"/>
        <v>12.315000000000001</v>
      </c>
      <c r="AM868" s="31">
        <f t="shared" ca="1" si="283"/>
        <v>12.69378</v>
      </c>
      <c r="AO868" s="32">
        <f t="shared" ca="1" si="290"/>
        <v>0.57481848467893526</v>
      </c>
      <c r="AP868" s="32">
        <f t="shared" ca="1" si="291"/>
        <v>3.544929925803797E-2</v>
      </c>
      <c r="AQ868" s="32">
        <f t="shared" ca="1" si="292"/>
        <v>0.70769138755087635</v>
      </c>
      <c r="AR868" s="32">
        <f t="shared" ca="1" si="293"/>
        <v>0</v>
      </c>
    </row>
    <row r="869" spans="1:44">
      <c r="A869" s="10">
        <v>38169</v>
      </c>
      <c r="B869" s="11">
        <f ca="1">IF(ROW(data!B869)&gt;singleSMA,AVERAGE(OFFSET(data!B869,0,0,-singleSMA,1)),"")</f>
        <v>12.561199999999999</v>
      </c>
      <c r="C869" s="11" t="str">
        <f ca="1">IF(ROW(data!B867)&gt;singleSMA+2,IF(SIGN(data!B868-indicators!B868)&lt;&gt;SIGN(data!B867-indicators!B867),IF(SIGN(data!B868-indicators!B868)&gt;0,"BUY","SELL"),""),"")</f>
        <v/>
      </c>
      <c r="D869" s="11">
        <f ca="1">IF(ROW(data!B869)&gt;fastSMA,AVERAGE(OFFSET(data!B869,0,0,-fastSMA,1)),"")</f>
        <v>12.961500000000001</v>
      </c>
      <c r="E869" s="11">
        <f ca="1">IF(ROW(data!B869)&gt;slowSMA,AVERAGE(OFFSET(data!B869,0,0,-slowSMA,1)),"")</f>
        <v>12.561199999999999</v>
      </c>
      <c r="F869" s="11" t="str">
        <f ca="1">IF(ROW(data!B869)&gt;MAX(fastSMA,slowSMA)+2,IF(SIGN(D868-E868)&lt;&gt;SIGN(D867-E867),IF(SIGN(D868-E868)&gt;0,"BUY","SELL"),""),"")</f>
        <v/>
      </c>
      <c r="G869" s="11"/>
      <c r="H869" s="11">
        <f>(data!B869/data!B868)-1</f>
        <v>-1.4331210191082744E-2</v>
      </c>
      <c r="I869" s="11">
        <f t="shared" si="273"/>
        <v>0</v>
      </c>
      <c r="J869" s="11">
        <f t="shared" si="274"/>
        <v>1.4331210191082744E-2</v>
      </c>
      <c r="K869" s="11">
        <f ca="1">IF(ROW(data!B869)&gt;rsi+1,100-100/(1+AVERAGE(OFFSET(I869,0,0,-rsi,1))/AVERAGE(OFFSET(J869,0,0,-rsi,1))),"")</f>
        <v>29.488899217062382</v>
      </c>
      <c r="L869" s="11"/>
      <c r="M869" s="11">
        <f t="shared" si="275"/>
        <v>0.98566878980891726</v>
      </c>
      <c r="N869" s="11">
        <f t="shared" ca="1" si="276"/>
        <v>0.92734082397003748</v>
      </c>
      <c r="S869" s="13" t="str">
        <f ca="1">pricein</f>
        <v/>
      </c>
      <c r="T869" s="13" t="str">
        <f ca="1">priceout</f>
        <v/>
      </c>
      <c r="U869" s="16" t="str">
        <f t="shared" ca="1" si="277"/>
        <v/>
      </c>
      <c r="V869" s="16" t="str">
        <f t="shared" ca="1" si="284"/>
        <v/>
      </c>
      <c r="W869" s="16" t="str">
        <f t="shared" ca="1" si="285"/>
        <v/>
      </c>
      <c r="X869" s="16">
        <f t="shared" ca="1" si="286"/>
        <v>1.5209035206333985</v>
      </c>
      <c r="Y869" s="16"/>
      <c r="Z869" s="13" t="str">
        <f ca="1">priceincross</f>
        <v/>
      </c>
      <c r="AA869" s="13" t="str">
        <f ca="1">priceoutcross</f>
        <v/>
      </c>
      <c r="AB869" s="13" t="str">
        <f t="shared" ca="1" si="278"/>
        <v/>
      </c>
      <c r="AC869" s="13" t="str">
        <f t="shared" ca="1" si="287"/>
        <v/>
      </c>
      <c r="AD869" s="13" t="str">
        <f t="shared" ca="1" si="288"/>
        <v/>
      </c>
      <c r="AE869" s="13">
        <f t="shared" ca="1" si="289"/>
        <v>1.7076913875508763</v>
      </c>
      <c r="AG869" s="32">
        <f ca="1">IF(ROW(data!B869)&gt;fib+1,MIN(OFFSET(data!B869,0,0,-fib,1)),"")</f>
        <v>10.71</v>
      </c>
      <c r="AH869" s="32">
        <f ca="1">IF(ROW(data!B869)&gt;fib+1,MAX(OFFSET(data!B869,0,0,-fib,1)),"")</f>
        <v>13.92</v>
      </c>
      <c r="AI869" s="32">
        <f t="shared" ca="1" si="279"/>
        <v>3.2099999999999991</v>
      </c>
      <c r="AJ869" s="31">
        <f t="shared" ca="1" si="280"/>
        <v>11.467560000000001</v>
      </c>
      <c r="AK869" s="31">
        <f t="shared" ca="1" si="281"/>
        <v>11.93622</v>
      </c>
      <c r="AL869" s="31">
        <f t="shared" ca="1" si="282"/>
        <v>12.315000000000001</v>
      </c>
      <c r="AM869" s="31">
        <f t="shared" ca="1" si="283"/>
        <v>12.69378</v>
      </c>
      <c r="AO869" s="32">
        <f t="shared" ca="1" si="290"/>
        <v>0.57481848467893526</v>
      </c>
      <c r="AP869" s="32">
        <f t="shared" ca="1" si="291"/>
        <v>3.544929925803797E-2</v>
      </c>
      <c r="AQ869" s="32">
        <f t="shared" ca="1" si="292"/>
        <v>0.70769138755087635</v>
      </c>
      <c r="AR869" s="32">
        <f t="shared" ca="1" si="293"/>
        <v>0</v>
      </c>
    </row>
    <row r="870" spans="1:44">
      <c r="A870" s="10">
        <v>38170</v>
      </c>
      <c r="B870" s="11">
        <f ca="1">IF(ROW(data!B870)&gt;singleSMA,AVERAGE(OFFSET(data!B870,0,0,-singleSMA,1)),"")</f>
        <v>12.5603</v>
      </c>
      <c r="C870" s="11" t="str">
        <f ca="1">IF(ROW(data!B868)&gt;singleSMA+2,IF(SIGN(data!B869-indicators!B869)&lt;&gt;SIGN(data!B868-indicators!B868),IF(SIGN(data!B869-indicators!B869)&gt;0,"BUY","SELL"),""),"")</f>
        <v>SELL</v>
      </c>
      <c r="D870" s="11">
        <f ca="1">IF(ROW(data!B870)&gt;fastSMA,AVERAGE(OFFSET(data!B870,0,0,-fastSMA,1)),"")</f>
        <v>12.886000000000001</v>
      </c>
      <c r="E870" s="11">
        <f ca="1">IF(ROW(data!B870)&gt;slowSMA,AVERAGE(OFFSET(data!B870,0,0,-slowSMA,1)),"")</f>
        <v>12.5603</v>
      </c>
      <c r="F870" s="11" t="str">
        <f ca="1">IF(ROW(data!B870)&gt;MAX(fastSMA,slowSMA)+2,IF(SIGN(D869-E869)&lt;&gt;SIGN(D868-E868),IF(SIGN(D869-E869)&gt;0,"BUY","SELL"),""),"")</f>
        <v/>
      </c>
      <c r="G870" s="11"/>
      <c r="H870" s="11">
        <f>(data!B870/data!B869)-1</f>
        <v>-2.0193861066235885E-2</v>
      </c>
      <c r="I870" s="11">
        <f t="shared" si="273"/>
        <v>0</v>
      </c>
      <c r="J870" s="11">
        <f t="shared" si="274"/>
        <v>2.0193861066235885E-2</v>
      </c>
      <c r="K870" s="11">
        <f ca="1">IF(ROW(data!B870)&gt;rsi+1,100-100/(1+AVERAGE(OFFSET(I870,0,0,-rsi,1))/AVERAGE(OFFSET(J870,0,0,-rsi,1))),"")</f>
        <v>17.616253948912913</v>
      </c>
      <c r="L870" s="11"/>
      <c r="M870" s="11">
        <f t="shared" si="275"/>
        <v>0.97980613893376411</v>
      </c>
      <c r="N870" s="11">
        <f t="shared" ca="1" si="276"/>
        <v>0.88929618768328422</v>
      </c>
      <c r="S870" s="13" t="str">
        <f ca="1">pricein</f>
        <v/>
      </c>
      <c r="T870" s="13">
        <f ca="1">priceout</f>
        <v>12.13</v>
      </c>
      <c r="U870" s="16" t="str">
        <f t="shared" ca="1" si="277"/>
        <v/>
      </c>
      <c r="V870" s="16" t="str">
        <f t="shared" ca="1" si="284"/>
        <v/>
      </c>
      <c r="W870" s="16" t="str">
        <f t="shared" ca="1" si="285"/>
        <v/>
      </c>
      <c r="X870" s="16">
        <f t="shared" ca="1" si="286"/>
        <v>1.5209035206333985</v>
      </c>
      <c r="Y870" s="16"/>
      <c r="Z870" s="13" t="str">
        <f ca="1">priceincross</f>
        <v/>
      </c>
      <c r="AA870" s="13" t="str">
        <f ca="1">priceoutcross</f>
        <v/>
      </c>
      <c r="AB870" s="13" t="str">
        <f t="shared" ca="1" si="278"/>
        <v/>
      </c>
      <c r="AC870" s="13" t="str">
        <f t="shared" ca="1" si="287"/>
        <v/>
      </c>
      <c r="AD870" s="13" t="str">
        <f t="shared" ca="1" si="288"/>
        <v/>
      </c>
      <c r="AE870" s="13">
        <f t="shared" ca="1" si="289"/>
        <v>1.7076913875508763</v>
      </c>
      <c r="AG870" s="32">
        <f ca="1">IF(ROW(data!B870)&gt;fib+1,MIN(OFFSET(data!B870,0,0,-fib,1)),"")</f>
        <v>10.71</v>
      </c>
      <c r="AH870" s="32">
        <f ca="1">IF(ROW(data!B870)&gt;fib+1,MAX(OFFSET(data!B870,0,0,-fib,1)),"")</f>
        <v>13.92</v>
      </c>
      <c r="AI870" s="32">
        <f t="shared" ca="1" si="279"/>
        <v>3.2099999999999991</v>
      </c>
      <c r="AJ870" s="31">
        <f t="shared" ca="1" si="280"/>
        <v>11.467560000000001</v>
      </c>
      <c r="AK870" s="31">
        <f t="shared" ca="1" si="281"/>
        <v>11.93622</v>
      </c>
      <c r="AL870" s="31">
        <f t="shared" ca="1" si="282"/>
        <v>12.315000000000001</v>
      </c>
      <c r="AM870" s="31">
        <f t="shared" ca="1" si="283"/>
        <v>12.69378</v>
      </c>
      <c r="AO870" s="32">
        <f t="shared" ca="1" si="290"/>
        <v>0.57481848467893526</v>
      </c>
      <c r="AP870" s="32">
        <f t="shared" ca="1" si="291"/>
        <v>3.544929925803797E-2</v>
      </c>
      <c r="AQ870" s="32">
        <f t="shared" ca="1" si="292"/>
        <v>0.70769138755087635</v>
      </c>
      <c r="AR870" s="32">
        <f t="shared" ca="1" si="293"/>
        <v>0</v>
      </c>
    </row>
    <row r="871" spans="1:44">
      <c r="A871" s="10">
        <v>38173</v>
      </c>
      <c r="B871" s="11">
        <f ca="1">IF(ROW(data!B871)&gt;singleSMA,AVERAGE(OFFSET(data!B871,0,0,-singleSMA,1)),"")</f>
        <v>12.560900000000002</v>
      </c>
      <c r="C871" s="11" t="str">
        <f ca="1">IF(ROW(data!B869)&gt;singleSMA+2,IF(SIGN(data!B870-indicators!B870)&lt;&gt;SIGN(data!B869-indicators!B869),IF(SIGN(data!B870-indicators!B870)&gt;0,"BUY","SELL"),""),"")</f>
        <v/>
      </c>
      <c r="D871" s="11">
        <f ca="1">IF(ROW(data!B871)&gt;fastSMA,AVERAGE(OFFSET(data!B871,0,0,-fastSMA,1)),"")</f>
        <v>12.819500000000001</v>
      </c>
      <c r="E871" s="11">
        <f ca="1">IF(ROW(data!B871)&gt;slowSMA,AVERAGE(OFFSET(data!B871,0,0,-slowSMA,1)),"")</f>
        <v>12.560900000000002</v>
      </c>
      <c r="F871" s="11" t="str">
        <f ca="1">IF(ROW(data!B871)&gt;MAX(fastSMA,slowSMA)+2,IF(SIGN(D870-E870)&lt;&gt;SIGN(D869-E869),IF(SIGN(D870-E870)&gt;0,"BUY","SELL"),""),"")</f>
        <v/>
      </c>
      <c r="G871" s="11"/>
      <c r="H871" s="11">
        <f>(data!B871/data!B870)-1</f>
        <v>4.9464138499586419E-3</v>
      </c>
      <c r="I871" s="11">
        <f t="shared" si="273"/>
        <v>4.9464138499586419E-3</v>
      </c>
      <c r="J871" s="11">
        <f t="shared" si="274"/>
        <v>0</v>
      </c>
      <c r="K871" s="11">
        <f ca="1">IF(ROW(data!B871)&gt;rsi+1,100-100/(1+AVERAGE(OFFSET(I871,0,0,-rsi,1))/AVERAGE(OFFSET(J871,0,0,-rsi,1))),"")</f>
        <v>20.824653592968531</v>
      </c>
      <c r="L871" s="11"/>
      <c r="M871" s="11">
        <f t="shared" si="275"/>
        <v>1.0049464138499586</v>
      </c>
      <c r="N871" s="11">
        <f t="shared" ca="1" si="276"/>
        <v>0.90162721893491127</v>
      </c>
      <c r="S871" s="13" t="str">
        <f ca="1">pricein</f>
        <v/>
      </c>
      <c r="T871" s="13" t="str">
        <f ca="1">priceout</f>
        <v/>
      </c>
      <c r="U871" s="16" t="str">
        <f t="shared" ca="1" si="277"/>
        <v/>
      </c>
      <c r="V871" s="16" t="str">
        <f t="shared" ca="1" si="284"/>
        <v/>
      </c>
      <c r="W871" s="16" t="str">
        <f t="shared" ca="1" si="285"/>
        <v/>
      </c>
      <c r="X871" s="16">
        <f t="shared" ca="1" si="286"/>
        <v>1.5209035206333985</v>
      </c>
      <c r="Y871" s="16"/>
      <c r="Z871" s="13" t="str">
        <f ca="1">priceincross</f>
        <v/>
      </c>
      <c r="AA871" s="13" t="str">
        <f ca="1">priceoutcross</f>
        <v/>
      </c>
      <c r="AB871" s="13" t="str">
        <f t="shared" ca="1" si="278"/>
        <v/>
      </c>
      <c r="AC871" s="13" t="str">
        <f t="shared" ca="1" si="287"/>
        <v/>
      </c>
      <c r="AD871" s="13" t="str">
        <f t="shared" ca="1" si="288"/>
        <v/>
      </c>
      <c r="AE871" s="13">
        <f t="shared" ca="1" si="289"/>
        <v>1.7076913875508763</v>
      </c>
      <c r="AG871" s="32">
        <f ca="1">IF(ROW(data!B871)&gt;fib+1,MIN(OFFSET(data!B871,0,0,-fib,1)),"")</f>
        <v>10.71</v>
      </c>
      <c r="AH871" s="32">
        <f ca="1">IF(ROW(data!B871)&gt;fib+1,MAX(OFFSET(data!B871,0,0,-fib,1)),"")</f>
        <v>13.92</v>
      </c>
      <c r="AI871" s="32">
        <f t="shared" ca="1" si="279"/>
        <v>3.2099999999999991</v>
      </c>
      <c r="AJ871" s="31">
        <f t="shared" ca="1" si="280"/>
        <v>11.467560000000001</v>
      </c>
      <c r="AK871" s="31">
        <f t="shared" ca="1" si="281"/>
        <v>11.93622</v>
      </c>
      <c r="AL871" s="31">
        <f t="shared" ca="1" si="282"/>
        <v>12.315000000000001</v>
      </c>
      <c r="AM871" s="31">
        <f t="shared" ca="1" si="283"/>
        <v>12.69378</v>
      </c>
      <c r="AO871" s="32">
        <f t="shared" ca="1" si="290"/>
        <v>0.57481848467893526</v>
      </c>
      <c r="AP871" s="32">
        <f t="shared" ca="1" si="291"/>
        <v>3.544929925803797E-2</v>
      </c>
      <c r="AQ871" s="32">
        <f t="shared" ca="1" si="292"/>
        <v>0.70769138755087635</v>
      </c>
      <c r="AR871" s="32">
        <f t="shared" ca="1" si="293"/>
        <v>0</v>
      </c>
    </row>
    <row r="872" spans="1:44">
      <c r="A872" s="10">
        <v>38174</v>
      </c>
      <c r="B872" s="11">
        <f ca="1">IF(ROW(data!B872)&gt;singleSMA,AVERAGE(OFFSET(data!B872,0,0,-singleSMA,1)),"")</f>
        <v>12.564000000000004</v>
      </c>
      <c r="C872" s="11" t="str">
        <f ca="1">IF(ROW(data!B870)&gt;singleSMA+2,IF(SIGN(data!B871-indicators!B871)&lt;&gt;SIGN(data!B870-indicators!B870),IF(SIGN(data!B871-indicators!B871)&gt;0,"BUY","SELL"),""),"")</f>
        <v/>
      </c>
      <c r="D872" s="11">
        <f ca="1">IF(ROW(data!B872)&gt;fastSMA,AVERAGE(OFFSET(data!B872,0,0,-fastSMA,1)),"")</f>
        <v>12.7745</v>
      </c>
      <c r="E872" s="11">
        <f ca="1">IF(ROW(data!B872)&gt;slowSMA,AVERAGE(OFFSET(data!B872,0,0,-slowSMA,1)),"")</f>
        <v>12.564000000000004</v>
      </c>
      <c r="F872" s="11" t="str">
        <f ca="1">IF(ROW(data!B872)&gt;MAX(fastSMA,slowSMA)+2,IF(SIGN(D871-E871)&lt;&gt;SIGN(D870-E870),IF(SIGN(D871-E871)&gt;0,"BUY","SELL"),""),"")</f>
        <v/>
      </c>
      <c r="G872" s="11"/>
      <c r="H872" s="11">
        <f>(data!B872/data!B871)-1</f>
        <v>2.2149302707137108E-2</v>
      </c>
      <c r="I872" s="11">
        <f t="shared" si="273"/>
        <v>2.2149302707137108E-2</v>
      </c>
      <c r="J872" s="11">
        <f t="shared" si="274"/>
        <v>0</v>
      </c>
      <c r="K872" s="11">
        <f ca="1">IF(ROW(data!B872)&gt;rsi+1,100-100/(1+AVERAGE(OFFSET(I872,0,0,-rsi,1))/AVERAGE(OFFSET(J872,0,0,-rsi,1))),"")</f>
        <v>31.599350316527648</v>
      </c>
      <c r="L872" s="11"/>
      <c r="M872" s="11">
        <f t="shared" si="275"/>
        <v>1.0221493027071371</v>
      </c>
      <c r="N872" s="11">
        <f t="shared" ca="1" si="276"/>
        <v>0.93263473053892221</v>
      </c>
      <c r="S872" s="13" t="str">
        <f ca="1">pricein</f>
        <v/>
      </c>
      <c r="T872" s="13" t="str">
        <f ca="1">priceout</f>
        <v/>
      </c>
      <c r="U872" s="16" t="str">
        <f t="shared" ca="1" si="277"/>
        <v/>
      </c>
      <c r="V872" s="16" t="str">
        <f t="shared" ca="1" si="284"/>
        <v/>
      </c>
      <c r="W872" s="16" t="str">
        <f t="shared" ca="1" si="285"/>
        <v/>
      </c>
      <c r="X872" s="16">
        <f t="shared" ca="1" si="286"/>
        <v>1.5209035206333985</v>
      </c>
      <c r="Y872" s="16"/>
      <c r="Z872" s="13" t="str">
        <f ca="1">priceincross</f>
        <v/>
      </c>
      <c r="AA872" s="13" t="str">
        <f ca="1">priceoutcross</f>
        <v/>
      </c>
      <c r="AB872" s="13" t="str">
        <f t="shared" ca="1" si="278"/>
        <v/>
      </c>
      <c r="AC872" s="13" t="str">
        <f t="shared" ca="1" si="287"/>
        <v/>
      </c>
      <c r="AD872" s="13" t="str">
        <f t="shared" ca="1" si="288"/>
        <v/>
      </c>
      <c r="AE872" s="13">
        <f t="shared" ca="1" si="289"/>
        <v>1.7076913875508763</v>
      </c>
      <c r="AG872" s="32">
        <f ca="1">IF(ROW(data!B872)&gt;fib+1,MIN(OFFSET(data!B872,0,0,-fib,1)),"")</f>
        <v>10.71</v>
      </c>
      <c r="AH872" s="32">
        <f ca="1">IF(ROW(data!B872)&gt;fib+1,MAX(OFFSET(data!B872,0,0,-fib,1)),"")</f>
        <v>13.92</v>
      </c>
      <c r="AI872" s="32">
        <f t="shared" ca="1" si="279"/>
        <v>3.2099999999999991</v>
      </c>
      <c r="AJ872" s="31">
        <f t="shared" ca="1" si="280"/>
        <v>11.467560000000001</v>
      </c>
      <c r="AK872" s="31">
        <f t="shared" ca="1" si="281"/>
        <v>11.93622</v>
      </c>
      <c r="AL872" s="31">
        <f t="shared" ca="1" si="282"/>
        <v>12.315000000000001</v>
      </c>
      <c r="AM872" s="31">
        <f t="shared" ca="1" si="283"/>
        <v>12.69378</v>
      </c>
      <c r="AO872" s="32">
        <f t="shared" ca="1" si="290"/>
        <v>0.57481848467893526</v>
      </c>
      <c r="AP872" s="32">
        <f t="shared" ca="1" si="291"/>
        <v>3.544929925803797E-2</v>
      </c>
      <c r="AQ872" s="32">
        <f t="shared" ca="1" si="292"/>
        <v>0.70769138755087635</v>
      </c>
      <c r="AR872" s="32">
        <f t="shared" ca="1" si="293"/>
        <v>0</v>
      </c>
    </row>
    <row r="873" spans="1:44">
      <c r="A873" s="10">
        <v>38175</v>
      </c>
      <c r="B873" s="11">
        <f ca="1">IF(ROW(data!B873)&gt;singleSMA,AVERAGE(OFFSET(data!B873,0,0,-singleSMA,1)),"")</f>
        <v>12.564000000000004</v>
      </c>
      <c r="C873" s="11" t="str">
        <f ca="1">IF(ROW(data!B871)&gt;singleSMA+2,IF(SIGN(data!B872-indicators!B872)&lt;&gt;SIGN(data!B871-indicators!B871),IF(SIGN(data!B872-indicators!B872)&gt;0,"BUY","SELL"),""),"")</f>
        <v/>
      </c>
      <c r="D873" s="11">
        <f ca="1">IF(ROW(data!B873)&gt;fastSMA,AVERAGE(OFFSET(data!B873,0,0,-fastSMA,1)),"")</f>
        <v>12.7295</v>
      </c>
      <c r="E873" s="11">
        <f ca="1">IF(ROW(data!B873)&gt;slowSMA,AVERAGE(OFFSET(data!B873,0,0,-slowSMA,1)),"")</f>
        <v>12.564000000000004</v>
      </c>
      <c r="F873" s="11" t="str">
        <f ca="1">IF(ROW(data!B873)&gt;MAX(fastSMA,slowSMA)+2,IF(SIGN(D872-E872)&lt;&gt;SIGN(D871-E871),IF(SIGN(D872-E872)&gt;0,"BUY","SELL"),""),"")</f>
        <v/>
      </c>
      <c r="G873" s="11"/>
      <c r="H873" s="11">
        <f>(data!B873/data!B872)-1</f>
        <v>-1.6051364365972098E-3</v>
      </c>
      <c r="I873" s="11">
        <f t="shared" si="273"/>
        <v>0</v>
      </c>
      <c r="J873" s="11">
        <f t="shared" si="274"/>
        <v>1.6051364365972098E-3</v>
      </c>
      <c r="K873" s="11">
        <f ca="1">IF(ROW(data!B873)&gt;rsi+1,100-100/(1+AVERAGE(OFFSET(I873,0,0,-rsi,1))/AVERAGE(OFFSET(J873,0,0,-rsi,1))),"")</f>
        <v>31.580954404680909</v>
      </c>
      <c r="L873" s="11"/>
      <c r="M873" s="11">
        <f t="shared" si="275"/>
        <v>0.99839486356340279</v>
      </c>
      <c r="N873" s="11">
        <f t="shared" ca="1" si="276"/>
        <v>0.93253373313343324</v>
      </c>
      <c r="S873" s="13" t="str">
        <f ca="1">pricein</f>
        <v/>
      </c>
      <c r="T873" s="13" t="str">
        <f ca="1">priceout</f>
        <v/>
      </c>
      <c r="U873" s="16" t="str">
        <f t="shared" ca="1" si="277"/>
        <v/>
      </c>
      <c r="V873" s="16" t="str">
        <f t="shared" ca="1" si="284"/>
        <v/>
      </c>
      <c r="W873" s="16" t="str">
        <f t="shared" ca="1" si="285"/>
        <v/>
      </c>
      <c r="X873" s="16">
        <f t="shared" ca="1" si="286"/>
        <v>1.5209035206333985</v>
      </c>
      <c r="Y873" s="16"/>
      <c r="Z873" s="13" t="str">
        <f ca="1">priceincross</f>
        <v/>
      </c>
      <c r="AA873" s="13" t="str">
        <f ca="1">priceoutcross</f>
        <v/>
      </c>
      <c r="AB873" s="13" t="str">
        <f t="shared" ca="1" si="278"/>
        <v/>
      </c>
      <c r="AC873" s="13" t="str">
        <f t="shared" ca="1" si="287"/>
        <v/>
      </c>
      <c r="AD873" s="13" t="str">
        <f t="shared" ca="1" si="288"/>
        <v/>
      </c>
      <c r="AE873" s="13">
        <f t="shared" ca="1" si="289"/>
        <v>1.7076913875508763</v>
      </c>
      <c r="AG873" s="32">
        <f ca="1">IF(ROW(data!B873)&gt;fib+1,MIN(OFFSET(data!B873,0,0,-fib,1)),"")</f>
        <v>10.71</v>
      </c>
      <c r="AH873" s="32">
        <f ca="1">IF(ROW(data!B873)&gt;fib+1,MAX(OFFSET(data!B873,0,0,-fib,1)),"")</f>
        <v>13.92</v>
      </c>
      <c r="AI873" s="32">
        <f t="shared" ca="1" si="279"/>
        <v>3.2099999999999991</v>
      </c>
      <c r="AJ873" s="31">
        <f t="shared" ca="1" si="280"/>
        <v>11.467560000000001</v>
      </c>
      <c r="AK873" s="31">
        <f t="shared" ca="1" si="281"/>
        <v>11.93622</v>
      </c>
      <c r="AL873" s="31">
        <f t="shared" ca="1" si="282"/>
        <v>12.315000000000001</v>
      </c>
      <c r="AM873" s="31">
        <f t="shared" ca="1" si="283"/>
        <v>12.69378</v>
      </c>
      <c r="AO873" s="32">
        <f t="shared" ca="1" si="290"/>
        <v>0.57481848467893526</v>
      </c>
      <c r="AP873" s="32">
        <f t="shared" ca="1" si="291"/>
        <v>3.544929925803797E-2</v>
      </c>
      <c r="AQ873" s="32">
        <f t="shared" ca="1" si="292"/>
        <v>0.70769138755087635</v>
      </c>
      <c r="AR873" s="32">
        <f t="shared" ca="1" si="293"/>
        <v>0</v>
      </c>
    </row>
    <row r="874" spans="1:44">
      <c r="A874" s="10">
        <v>38176</v>
      </c>
      <c r="B874" s="11">
        <f ca="1">IF(ROW(data!B874)&gt;singleSMA,AVERAGE(OFFSET(data!B874,0,0,-singleSMA,1)),"")</f>
        <v>12.559300000000006</v>
      </c>
      <c r="C874" s="11" t="str">
        <f ca="1">IF(ROW(data!B872)&gt;singleSMA+2,IF(SIGN(data!B873-indicators!B873)&lt;&gt;SIGN(data!B872-indicators!B872),IF(SIGN(data!B873-indicators!B873)&gt;0,"BUY","SELL"),""),"")</f>
        <v/>
      </c>
      <c r="D874" s="11">
        <f ca="1">IF(ROW(data!B874)&gt;fastSMA,AVERAGE(OFFSET(data!B874,0,0,-fastSMA,1)),"")</f>
        <v>12.6775</v>
      </c>
      <c r="E874" s="11">
        <f ca="1">IF(ROW(data!B874)&gt;slowSMA,AVERAGE(OFFSET(data!B874,0,0,-slowSMA,1)),"")</f>
        <v>12.559300000000006</v>
      </c>
      <c r="F874" s="11" t="str">
        <f ca="1">IF(ROW(data!B874)&gt;MAX(fastSMA,slowSMA)+2,IF(SIGN(D873-E873)&lt;&gt;SIGN(D872-E872),IF(SIGN(D873-E873)&gt;0,"BUY","SELL"),""),"")</f>
        <v/>
      </c>
      <c r="G874" s="11"/>
      <c r="H874" s="11">
        <f>(data!B874/data!B873)-1</f>
        <v>-2.3311897106109258E-2</v>
      </c>
      <c r="I874" s="11">
        <f t="shared" si="273"/>
        <v>0</v>
      </c>
      <c r="J874" s="11">
        <f t="shared" si="274"/>
        <v>2.3311897106109258E-2</v>
      </c>
      <c r="K874" s="11">
        <f ca="1">IF(ROW(data!B874)&gt;rsi+1,100-100/(1+AVERAGE(OFFSET(I874,0,0,-rsi,1))/AVERAGE(OFFSET(J874,0,0,-rsi,1))),"")</f>
        <v>29.654312411302826</v>
      </c>
      <c r="L874" s="11"/>
      <c r="M874" s="11">
        <f t="shared" si="275"/>
        <v>0.97668810289389074</v>
      </c>
      <c r="N874" s="11">
        <f t="shared" ca="1" si="276"/>
        <v>0.92115238817285827</v>
      </c>
      <c r="S874" s="13" t="str">
        <f ca="1">pricein</f>
        <v/>
      </c>
      <c r="T874" s="13" t="str">
        <f ca="1">priceout</f>
        <v/>
      </c>
      <c r="U874" s="16" t="str">
        <f t="shared" ca="1" si="277"/>
        <v/>
      </c>
      <c r="V874" s="16" t="str">
        <f t="shared" ca="1" si="284"/>
        <v/>
      </c>
      <c r="W874" s="16" t="str">
        <f t="shared" ca="1" si="285"/>
        <v/>
      </c>
      <c r="X874" s="16">
        <f t="shared" ca="1" si="286"/>
        <v>1.5209035206333985</v>
      </c>
      <c r="Y874" s="16"/>
      <c r="Z874" s="13" t="str">
        <f ca="1">priceincross</f>
        <v/>
      </c>
      <c r="AA874" s="13" t="str">
        <f ca="1">priceoutcross</f>
        <v/>
      </c>
      <c r="AB874" s="13" t="str">
        <f t="shared" ca="1" si="278"/>
        <v/>
      </c>
      <c r="AC874" s="13" t="str">
        <f t="shared" ca="1" si="287"/>
        <v/>
      </c>
      <c r="AD874" s="13" t="str">
        <f t="shared" ca="1" si="288"/>
        <v/>
      </c>
      <c r="AE874" s="13">
        <f t="shared" ca="1" si="289"/>
        <v>1.7076913875508763</v>
      </c>
      <c r="AG874" s="32">
        <f ca="1">IF(ROW(data!B874)&gt;fib+1,MIN(OFFSET(data!B874,0,0,-fib,1)),"")</f>
        <v>10.71</v>
      </c>
      <c r="AH874" s="32">
        <f ca="1">IF(ROW(data!B874)&gt;fib+1,MAX(OFFSET(data!B874,0,0,-fib,1)),"")</f>
        <v>13.92</v>
      </c>
      <c r="AI874" s="32">
        <f t="shared" ca="1" si="279"/>
        <v>3.2099999999999991</v>
      </c>
      <c r="AJ874" s="31">
        <f t="shared" ca="1" si="280"/>
        <v>11.467560000000001</v>
      </c>
      <c r="AK874" s="31">
        <f t="shared" ca="1" si="281"/>
        <v>11.93622</v>
      </c>
      <c r="AL874" s="31">
        <f t="shared" ca="1" si="282"/>
        <v>12.315000000000001</v>
      </c>
      <c r="AM874" s="31">
        <f t="shared" ca="1" si="283"/>
        <v>12.69378</v>
      </c>
      <c r="AO874" s="32">
        <f t="shared" ca="1" si="290"/>
        <v>0.57481848467893526</v>
      </c>
      <c r="AP874" s="32">
        <f t="shared" ca="1" si="291"/>
        <v>3.544929925803797E-2</v>
      </c>
      <c r="AQ874" s="32">
        <f t="shared" ca="1" si="292"/>
        <v>0.70769138755087635</v>
      </c>
      <c r="AR874" s="32">
        <f t="shared" ca="1" si="293"/>
        <v>0</v>
      </c>
    </row>
    <row r="875" spans="1:44">
      <c r="A875" s="10">
        <v>38177</v>
      </c>
      <c r="B875" s="11">
        <f ca="1">IF(ROW(data!B875)&gt;singleSMA,AVERAGE(OFFSET(data!B875,0,0,-singleSMA,1)),"")</f>
        <v>12.555900000000007</v>
      </c>
      <c r="C875" s="11" t="str">
        <f ca="1">IF(ROW(data!B873)&gt;singleSMA+2,IF(SIGN(data!B874-indicators!B874)&lt;&gt;SIGN(data!B873-indicators!B873),IF(SIGN(data!B874-indicators!B874)&gt;0,"BUY","SELL"),""),"")</f>
        <v/>
      </c>
      <c r="D875" s="11">
        <f ca="1">IF(ROW(data!B875)&gt;fastSMA,AVERAGE(OFFSET(data!B875,0,0,-fastSMA,1)),"")</f>
        <v>12.623000000000001</v>
      </c>
      <c r="E875" s="11">
        <f ca="1">IF(ROW(data!B875)&gt;slowSMA,AVERAGE(OFFSET(data!B875,0,0,-slowSMA,1)),"")</f>
        <v>12.555900000000007</v>
      </c>
      <c r="F875" s="11" t="str">
        <f ca="1">IF(ROW(data!B875)&gt;MAX(fastSMA,slowSMA)+2,IF(SIGN(D874-E874)&lt;&gt;SIGN(D873-E873),IF(SIGN(D874-E874)&gt;0,"BUY","SELL"),""),"")</f>
        <v/>
      </c>
      <c r="G875" s="11"/>
      <c r="H875" s="11">
        <f>(data!B875/data!B874)-1</f>
        <v>-4.115226337448652E-3</v>
      </c>
      <c r="I875" s="11">
        <f t="shared" si="273"/>
        <v>0</v>
      </c>
      <c r="J875" s="11">
        <f t="shared" si="274"/>
        <v>4.115226337448652E-3</v>
      </c>
      <c r="K875" s="11">
        <f ca="1">IF(ROW(data!B875)&gt;rsi+1,100-100/(1+AVERAGE(OFFSET(I875,0,0,-rsi,1))/AVERAGE(OFFSET(J875,0,0,-rsi,1))),"")</f>
        <v>29.049950763669088</v>
      </c>
      <c r="L875" s="11"/>
      <c r="M875" s="11">
        <f t="shared" si="275"/>
        <v>0.99588477366255135</v>
      </c>
      <c r="N875" s="11">
        <f t="shared" ca="1" si="276"/>
        <v>0.91736163760424561</v>
      </c>
      <c r="S875" s="13" t="str">
        <f ca="1">pricein</f>
        <v/>
      </c>
      <c r="T875" s="13" t="str">
        <f ca="1">priceout</f>
        <v/>
      </c>
      <c r="U875" s="16" t="str">
        <f t="shared" ca="1" si="277"/>
        <v/>
      </c>
      <c r="V875" s="16" t="str">
        <f t="shared" ca="1" si="284"/>
        <v/>
      </c>
      <c r="W875" s="16" t="str">
        <f t="shared" ca="1" si="285"/>
        <v/>
      </c>
      <c r="X875" s="16">
        <f t="shared" ca="1" si="286"/>
        <v>1.5209035206333985</v>
      </c>
      <c r="Y875" s="16"/>
      <c r="Z875" s="13" t="str">
        <f ca="1">priceincross</f>
        <v/>
      </c>
      <c r="AA875" s="13" t="str">
        <f ca="1">priceoutcross</f>
        <v/>
      </c>
      <c r="AB875" s="13" t="str">
        <f t="shared" ca="1" si="278"/>
        <v/>
      </c>
      <c r="AC875" s="13" t="str">
        <f t="shared" ca="1" si="287"/>
        <v/>
      </c>
      <c r="AD875" s="13" t="str">
        <f t="shared" ca="1" si="288"/>
        <v/>
      </c>
      <c r="AE875" s="13">
        <f t="shared" ca="1" si="289"/>
        <v>1.7076913875508763</v>
      </c>
      <c r="AG875" s="32">
        <f ca="1">IF(ROW(data!B875)&gt;fib+1,MIN(OFFSET(data!B875,0,0,-fib,1)),"")</f>
        <v>10.71</v>
      </c>
      <c r="AH875" s="32">
        <f ca="1">IF(ROW(data!B875)&gt;fib+1,MAX(OFFSET(data!B875,0,0,-fib,1)),"")</f>
        <v>13.92</v>
      </c>
      <c r="AI875" s="32">
        <f t="shared" ca="1" si="279"/>
        <v>3.2099999999999991</v>
      </c>
      <c r="AJ875" s="31">
        <f t="shared" ca="1" si="280"/>
        <v>11.467560000000001</v>
      </c>
      <c r="AK875" s="31">
        <f t="shared" ca="1" si="281"/>
        <v>11.93622</v>
      </c>
      <c r="AL875" s="31">
        <f t="shared" ca="1" si="282"/>
        <v>12.315000000000001</v>
      </c>
      <c r="AM875" s="31">
        <f t="shared" ca="1" si="283"/>
        <v>12.69378</v>
      </c>
      <c r="AO875" s="32">
        <f t="shared" ca="1" si="290"/>
        <v>0.57481848467893526</v>
      </c>
      <c r="AP875" s="32">
        <f t="shared" ca="1" si="291"/>
        <v>3.544929925803797E-2</v>
      </c>
      <c r="AQ875" s="32">
        <f t="shared" ca="1" si="292"/>
        <v>0.70769138755087635</v>
      </c>
      <c r="AR875" s="32">
        <f t="shared" ca="1" si="293"/>
        <v>0</v>
      </c>
    </row>
    <row r="876" spans="1:44">
      <c r="A876" s="10">
        <v>38180</v>
      </c>
      <c r="B876" s="11">
        <f ca="1">IF(ROW(data!B876)&gt;singleSMA,AVERAGE(OFFSET(data!B876,0,0,-singleSMA,1)),"")</f>
        <v>12.552700000000002</v>
      </c>
      <c r="C876" s="11" t="str">
        <f ca="1">IF(ROW(data!B874)&gt;singleSMA+2,IF(SIGN(data!B875-indicators!B875)&lt;&gt;SIGN(data!B874-indicators!B874),IF(SIGN(data!B875-indicators!B875)&gt;0,"BUY","SELL"),""),"")</f>
        <v/>
      </c>
      <c r="D876" s="11">
        <f ca="1">IF(ROW(data!B876)&gt;fastSMA,AVERAGE(OFFSET(data!B876,0,0,-fastSMA,1)),"")</f>
        <v>12.571999999999999</v>
      </c>
      <c r="E876" s="11">
        <f ca="1">IF(ROW(data!B876)&gt;slowSMA,AVERAGE(OFFSET(data!B876,0,0,-slowSMA,1)),"")</f>
        <v>12.552700000000002</v>
      </c>
      <c r="F876" s="11" t="str">
        <f ca="1">IF(ROW(data!B876)&gt;MAX(fastSMA,slowSMA)+2,IF(SIGN(D875-E875)&lt;&gt;SIGN(D874-E874),IF(SIGN(D875-E875)&gt;0,"BUY","SELL"),""),"")</f>
        <v/>
      </c>
      <c r="G876" s="11"/>
      <c r="H876" s="11">
        <f>(data!B876/data!B875)-1</f>
        <v>1.6528925619834212E-3</v>
      </c>
      <c r="I876" s="11">
        <f t="shared" si="273"/>
        <v>1.6528925619834212E-3</v>
      </c>
      <c r="J876" s="11">
        <f t="shared" si="274"/>
        <v>0</v>
      </c>
      <c r="K876" s="11">
        <f ca="1">IF(ROW(data!B876)&gt;rsi+1,100-100/(1+AVERAGE(OFFSET(I876,0,0,-rsi,1))/AVERAGE(OFFSET(J876,0,0,-rsi,1))),"")</f>
        <v>30.188146060294372</v>
      </c>
      <c r="L876" s="11"/>
      <c r="M876" s="11">
        <f t="shared" si="275"/>
        <v>1.0016528925619834</v>
      </c>
      <c r="N876" s="11">
        <f t="shared" ca="1" si="276"/>
        <v>0.92237442922374435</v>
      </c>
      <c r="S876" s="13" t="str">
        <f ca="1">pricein</f>
        <v/>
      </c>
      <c r="T876" s="13" t="str">
        <f ca="1">priceout</f>
        <v/>
      </c>
      <c r="U876" s="16" t="str">
        <f t="shared" ca="1" si="277"/>
        <v/>
      </c>
      <c r="V876" s="16" t="str">
        <f t="shared" ca="1" si="284"/>
        <v/>
      </c>
      <c r="W876" s="16" t="str">
        <f t="shared" ca="1" si="285"/>
        <v/>
      </c>
      <c r="X876" s="16">
        <f t="shared" ca="1" si="286"/>
        <v>1.5209035206333985</v>
      </c>
      <c r="Y876" s="16"/>
      <c r="Z876" s="13" t="str">
        <f ca="1">priceincross</f>
        <v/>
      </c>
      <c r="AA876" s="13" t="str">
        <f ca="1">priceoutcross</f>
        <v/>
      </c>
      <c r="AB876" s="13" t="str">
        <f t="shared" ca="1" si="278"/>
        <v/>
      </c>
      <c r="AC876" s="13" t="str">
        <f t="shared" ca="1" si="287"/>
        <v/>
      </c>
      <c r="AD876" s="13" t="str">
        <f t="shared" ca="1" si="288"/>
        <v/>
      </c>
      <c r="AE876" s="13">
        <f t="shared" ca="1" si="289"/>
        <v>1.7076913875508763</v>
      </c>
      <c r="AG876" s="32">
        <f ca="1">IF(ROW(data!B876)&gt;fib+1,MIN(OFFSET(data!B876,0,0,-fib,1)),"")</f>
        <v>10.71</v>
      </c>
      <c r="AH876" s="32">
        <f ca="1">IF(ROW(data!B876)&gt;fib+1,MAX(OFFSET(data!B876,0,0,-fib,1)),"")</f>
        <v>13.92</v>
      </c>
      <c r="AI876" s="32">
        <f t="shared" ca="1" si="279"/>
        <v>3.2099999999999991</v>
      </c>
      <c r="AJ876" s="31">
        <f t="shared" ca="1" si="280"/>
        <v>11.467560000000001</v>
      </c>
      <c r="AK876" s="31">
        <f t="shared" ca="1" si="281"/>
        <v>11.93622</v>
      </c>
      <c r="AL876" s="31">
        <f t="shared" ca="1" si="282"/>
        <v>12.315000000000001</v>
      </c>
      <c r="AM876" s="31">
        <f t="shared" ca="1" si="283"/>
        <v>12.69378</v>
      </c>
      <c r="AO876" s="32">
        <f t="shared" ca="1" si="290"/>
        <v>0.57481848467893526</v>
      </c>
      <c r="AP876" s="32">
        <f t="shared" ca="1" si="291"/>
        <v>3.544929925803797E-2</v>
      </c>
      <c r="AQ876" s="32">
        <f t="shared" ca="1" si="292"/>
        <v>0.70769138755087635</v>
      </c>
      <c r="AR876" s="32">
        <f t="shared" ca="1" si="293"/>
        <v>0</v>
      </c>
    </row>
    <row r="877" spans="1:44">
      <c r="A877" s="10">
        <v>38181</v>
      </c>
      <c r="B877" s="11">
        <f ca="1">IF(ROW(data!B877)&gt;singleSMA,AVERAGE(OFFSET(data!B877,0,0,-singleSMA,1)),"")</f>
        <v>12.550700000000001</v>
      </c>
      <c r="C877" s="11" t="str">
        <f ca="1">IF(ROW(data!B875)&gt;singleSMA+2,IF(SIGN(data!B876-indicators!B876)&lt;&gt;SIGN(data!B875-indicators!B875),IF(SIGN(data!B876-indicators!B876)&gt;0,"BUY","SELL"),""),"")</f>
        <v/>
      </c>
      <c r="D877" s="11">
        <f ca="1">IF(ROW(data!B877)&gt;fastSMA,AVERAGE(OFFSET(data!B877,0,0,-fastSMA,1)),"")</f>
        <v>12.5185</v>
      </c>
      <c r="E877" s="11">
        <f ca="1">IF(ROW(data!B877)&gt;slowSMA,AVERAGE(OFFSET(data!B877,0,0,-slowSMA,1)),"")</f>
        <v>12.550700000000001</v>
      </c>
      <c r="F877" s="11" t="str">
        <f ca="1">IF(ROW(data!B877)&gt;MAX(fastSMA,slowSMA)+2,IF(SIGN(D876-E876)&lt;&gt;SIGN(D875-E875),IF(SIGN(D876-E876)&gt;0,"BUY","SELL"),""),"")</f>
        <v/>
      </c>
      <c r="G877" s="11"/>
      <c r="H877" s="11">
        <f>(data!B877/data!B876)-1</f>
        <v>9.075907590759158E-3</v>
      </c>
      <c r="I877" s="11">
        <f t="shared" si="273"/>
        <v>9.075907590759158E-3</v>
      </c>
      <c r="J877" s="11">
        <f t="shared" si="274"/>
        <v>0</v>
      </c>
      <c r="K877" s="11">
        <f ca="1">IF(ROW(data!B877)&gt;rsi+1,100-100/(1+AVERAGE(OFFSET(I877,0,0,-rsi,1))/AVERAGE(OFFSET(J877,0,0,-rsi,1))),"")</f>
        <v>29.08758716085795</v>
      </c>
      <c r="L877" s="11"/>
      <c r="M877" s="11">
        <f t="shared" si="275"/>
        <v>1.0090759075907592</v>
      </c>
      <c r="N877" s="11">
        <f t="shared" ca="1" si="276"/>
        <v>0.91954887218045123</v>
      </c>
      <c r="S877" s="13" t="str">
        <f ca="1">pricein</f>
        <v/>
      </c>
      <c r="T877" s="13" t="str">
        <f ca="1">priceout</f>
        <v/>
      </c>
      <c r="U877" s="16" t="str">
        <f t="shared" ca="1" si="277"/>
        <v/>
      </c>
      <c r="V877" s="16" t="str">
        <f t="shared" ca="1" si="284"/>
        <v/>
      </c>
      <c r="W877" s="16" t="str">
        <f t="shared" ca="1" si="285"/>
        <v/>
      </c>
      <c r="X877" s="16">
        <f t="shared" ca="1" si="286"/>
        <v>1.5209035206333985</v>
      </c>
      <c r="Y877" s="16"/>
      <c r="Z877" s="13" t="str">
        <f ca="1">priceincross</f>
        <v/>
      </c>
      <c r="AA877" s="13" t="str">
        <f ca="1">priceoutcross</f>
        <v/>
      </c>
      <c r="AB877" s="13" t="str">
        <f t="shared" ca="1" si="278"/>
        <v/>
      </c>
      <c r="AC877" s="13" t="str">
        <f t="shared" ca="1" si="287"/>
        <v/>
      </c>
      <c r="AD877" s="13" t="str">
        <f t="shared" ca="1" si="288"/>
        <v/>
      </c>
      <c r="AE877" s="13">
        <f t="shared" ca="1" si="289"/>
        <v>1.7076913875508763</v>
      </c>
      <c r="AG877" s="32">
        <f ca="1">IF(ROW(data!B877)&gt;fib+1,MIN(OFFSET(data!B877,0,0,-fib,1)),"")</f>
        <v>10.71</v>
      </c>
      <c r="AH877" s="32">
        <f ca="1">IF(ROW(data!B877)&gt;fib+1,MAX(OFFSET(data!B877,0,0,-fib,1)),"")</f>
        <v>13.92</v>
      </c>
      <c r="AI877" s="32">
        <f t="shared" ca="1" si="279"/>
        <v>3.2099999999999991</v>
      </c>
      <c r="AJ877" s="31">
        <f t="shared" ca="1" si="280"/>
        <v>11.467560000000001</v>
      </c>
      <c r="AK877" s="31">
        <f t="shared" ca="1" si="281"/>
        <v>11.93622</v>
      </c>
      <c r="AL877" s="31">
        <f t="shared" ca="1" si="282"/>
        <v>12.315000000000001</v>
      </c>
      <c r="AM877" s="31">
        <f t="shared" ca="1" si="283"/>
        <v>12.69378</v>
      </c>
      <c r="AO877" s="32">
        <f t="shared" ca="1" si="290"/>
        <v>0.57481848467893526</v>
      </c>
      <c r="AP877" s="32">
        <f t="shared" ca="1" si="291"/>
        <v>3.544929925803797E-2</v>
      </c>
      <c r="AQ877" s="32">
        <f t="shared" ca="1" si="292"/>
        <v>0.70769138755087635</v>
      </c>
      <c r="AR877" s="32">
        <f t="shared" ca="1" si="293"/>
        <v>0</v>
      </c>
    </row>
    <row r="878" spans="1:44">
      <c r="A878" s="10">
        <v>38182</v>
      </c>
      <c r="B878" s="11">
        <f ca="1">IF(ROW(data!B878)&gt;singleSMA,AVERAGE(OFFSET(data!B878,0,0,-singleSMA,1)),"")</f>
        <v>12.548900000000001</v>
      </c>
      <c r="C878" s="11" t="str">
        <f ca="1">IF(ROW(data!B876)&gt;singleSMA+2,IF(SIGN(data!B877-indicators!B877)&lt;&gt;SIGN(data!B876-indicators!B876),IF(SIGN(data!B877-indicators!B877)&gt;0,"BUY","SELL"),""),"")</f>
        <v/>
      </c>
      <c r="D878" s="11">
        <f ca="1">IF(ROW(data!B878)&gt;fastSMA,AVERAGE(OFFSET(data!B878,0,0,-fastSMA,1)),"")</f>
        <v>12.476000000000001</v>
      </c>
      <c r="E878" s="11">
        <f ca="1">IF(ROW(data!B878)&gt;slowSMA,AVERAGE(OFFSET(data!B878,0,0,-slowSMA,1)),"")</f>
        <v>12.548900000000001</v>
      </c>
      <c r="F878" s="11" t="str">
        <f ca="1">IF(ROW(data!B878)&gt;MAX(fastSMA,slowSMA)+2,IF(SIGN(D877-E877)&lt;&gt;SIGN(D876-E876),IF(SIGN(D877-E877)&gt;0,"BUY","SELL"),""),"")</f>
        <v>SELL</v>
      </c>
      <c r="G878" s="11"/>
      <c r="H878" s="11">
        <f>(data!B878/data!B877)-1</f>
        <v>8.9942763695829431E-3</v>
      </c>
      <c r="I878" s="11">
        <f t="shared" si="273"/>
        <v>8.9942763695829431E-3</v>
      </c>
      <c r="J878" s="11">
        <f t="shared" si="274"/>
        <v>0</v>
      </c>
      <c r="K878" s="11">
        <f ca="1">IF(ROW(data!B878)&gt;rsi+1,100-100/(1+AVERAGE(OFFSET(I878,0,0,-rsi,1))/AVERAGE(OFFSET(J878,0,0,-rsi,1))),"")</f>
        <v>33.537162408334837</v>
      </c>
      <c r="L878" s="11"/>
      <c r="M878" s="11">
        <f t="shared" si="275"/>
        <v>1.0089942763695829</v>
      </c>
      <c r="N878" s="11">
        <f t="shared" ca="1" si="276"/>
        <v>0.935557240333586</v>
      </c>
      <c r="S878" s="13" t="str">
        <f ca="1">pricein</f>
        <v/>
      </c>
      <c r="T878" s="13" t="str">
        <f ca="1">priceout</f>
        <v/>
      </c>
      <c r="U878" s="16" t="str">
        <f t="shared" ca="1" si="277"/>
        <v/>
      </c>
      <c r="V878" s="16" t="str">
        <f t="shared" ca="1" si="284"/>
        <v/>
      </c>
      <c r="W878" s="16" t="str">
        <f t="shared" ca="1" si="285"/>
        <v/>
      </c>
      <c r="X878" s="16">
        <f t="shared" ca="1" si="286"/>
        <v>1.5209035206333985</v>
      </c>
      <c r="Y878" s="16"/>
      <c r="Z878" s="13" t="str">
        <f ca="1">priceincross</f>
        <v/>
      </c>
      <c r="AA878" s="13">
        <f ca="1">priceoutcross</f>
        <v>12.34</v>
      </c>
      <c r="AB878" s="13" t="str">
        <f t="shared" ca="1" si="278"/>
        <v/>
      </c>
      <c r="AC878" s="13" t="str">
        <f t="shared" ca="1" si="287"/>
        <v/>
      </c>
      <c r="AD878" s="13" t="str">
        <f t="shared" ca="1" si="288"/>
        <v/>
      </c>
      <c r="AE878" s="13">
        <f t="shared" ca="1" si="289"/>
        <v>1.7076913875508763</v>
      </c>
      <c r="AG878" s="32">
        <f ca="1">IF(ROW(data!B878)&gt;fib+1,MIN(OFFSET(data!B878,0,0,-fib,1)),"")</f>
        <v>10.71</v>
      </c>
      <c r="AH878" s="32">
        <f ca="1">IF(ROW(data!B878)&gt;fib+1,MAX(OFFSET(data!B878,0,0,-fib,1)),"")</f>
        <v>13.92</v>
      </c>
      <c r="AI878" s="32">
        <f t="shared" ca="1" si="279"/>
        <v>3.2099999999999991</v>
      </c>
      <c r="AJ878" s="31">
        <f t="shared" ca="1" si="280"/>
        <v>11.467560000000001</v>
      </c>
      <c r="AK878" s="31">
        <f t="shared" ca="1" si="281"/>
        <v>11.93622</v>
      </c>
      <c r="AL878" s="31">
        <f t="shared" ca="1" si="282"/>
        <v>12.315000000000001</v>
      </c>
      <c r="AM878" s="31">
        <f t="shared" ca="1" si="283"/>
        <v>12.69378</v>
      </c>
      <c r="AO878" s="32">
        <f t="shared" ca="1" si="290"/>
        <v>0.57481848467893526</v>
      </c>
      <c r="AP878" s="32">
        <f t="shared" ca="1" si="291"/>
        <v>3.544929925803797E-2</v>
      </c>
      <c r="AQ878" s="32">
        <f t="shared" ca="1" si="292"/>
        <v>0.70769138755087635</v>
      </c>
      <c r="AR878" s="32">
        <f t="shared" ca="1" si="293"/>
        <v>0</v>
      </c>
    </row>
    <row r="879" spans="1:44">
      <c r="A879" s="10">
        <v>38183</v>
      </c>
      <c r="B879" s="11">
        <f ca="1">IF(ROW(data!B879)&gt;singleSMA,AVERAGE(OFFSET(data!B879,0,0,-singleSMA,1)),"")</f>
        <v>12.549400000000002</v>
      </c>
      <c r="C879" s="11" t="str">
        <f ca="1">IF(ROW(data!B877)&gt;singleSMA+2,IF(SIGN(data!B878-indicators!B878)&lt;&gt;SIGN(data!B877-indicators!B877),IF(SIGN(data!B878-indicators!B878)&gt;0,"BUY","SELL"),""),"")</f>
        <v/>
      </c>
      <c r="D879" s="11">
        <f ca="1">IF(ROW(data!B879)&gt;fastSMA,AVERAGE(OFFSET(data!B879,0,0,-fastSMA,1)),"")</f>
        <v>12.4415</v>
      </c>
      <c r="E879" s="11">
        <f ca="1">IF(ROW(data!B879)&gt;slowSMA,AVERAGE(OFFSET(data!B879,0,0,-slowSMA,1)),"")</f>
        <v>12.549400000000002</v>
      </c>
      <c r="F879" s="11" t="str">
        <f ca="1">IF(ROW(data!B879)&gt;MAX(fastSMA,slowSMA)+2,IF(SIGN(D878-E878)&lt;&gt;SIGN(D877-E877),IF(SIGN(D878-E878)&gt;0,"BUY","SELL"),""),"")</f>
        <v/>
      </c>
      <c r="G879" s="11"/>
      <c r="H879" s="11">
        <f>(data!B879/data!B878)-1</f>
        <v>1.1345218800648427E-2</v>
      </c>
      <c r="I879" s="11">
        <f t="shared" si="273"/>
        <v>1.1345218800648427E-2</v>
      </c>
      <c r="J879" s="11">
        <f t="shared" si="274"/>
        <v>0</v>
      </c>
      <c r="K879" s="11">
        <f ca="1">IF(ROW(data!B879)&gt;rsi+1,100-100/(1+AVERAGE(OFFSET(I879,0,0,-rsi,1))/AVERAGE(OFFSET(J879,0,0,-rsi,1))),"")</f>
        <v>37.42107213848189</v>
      </c>
      <c r="L879" s="11"/>
      <c r="M879" s="11">
        <f t="shared" si="275"/>
        <v>1.0113452188006484</v>
      </c>
      <c r="N879" s="11">
        <f t="shared" ca="1" si="276"/>
        <v>0.94760820045558092</v>
      </c>
      <c r="S879" s="13" t="str">
        <f ca="1">pricein</f>
        <v/>
      </c>
      <c r="T879" s="13" t="str">
        <f ca="1">priceout</f>
        <v/>
      </c>
      <c r="U879" s="16" t="str">
        <f t="shared" ca="1" si="277"/>
        <v/>
      </c>
      <c r="V879" s="16" t="str">
        <f t="shared" ca="1" si="284"/>
        <v/>
      </c>
      <c r="W879" s="16" t="str">
        <f t="shared" ca="1" si="285"/>
        <v/>
      </c>
      <c r="X879" s="16">
        <f t="shared" ca="1" si="286"/>
        <v>1.5209035206333985</v>
      </c>
      <c r="Y879" s="16"/>
      <c r="Z879" s="13" t="str">
        <f ca="1">priceincross</f>
        <v/>
      </c>
      <c r="AA879" s="13" t="str">
        <f ca="1">priceoutcross</f>
        <v/>
      </c>
      <c r="AB879" s="13" t="str">
        <f t="shared" ca="1" si="278"/>
        <v/>
      </c>
      <c r="AC879" s="13" t="str">
        <f t="shared" ca="1" si="287"/>
        <v/>
      </c>
      <c r="AD879" s="13" t="str">
        <f t="shared" ca="1" si="288"/>
        <v/>
      </c>
      <c r="AE879" s="13">
        <f t="shared" ca="1" si="289"/>
        <v>1.7076913875508763</v>
      </c>
      <c r="AG879" s="32">
        <f ca="1">IF(ROW(data!B879)&gt;fib+1,MIN(OFFSET(data!B879,0,0,-fib,1)),"")</f>
        <v>10.71</v>
      </c>
      <c r="AH879" s="32">
        <f ca="1">IF(ROW(data!B879)&gt;fib+1,MAX(OFFSET(data!B879,0,0,-fib,1)),"")</f>
        <v>13.92</v>
      </c>
      <c r="AI879" s="32">
        <f t="shared" ca="1" si="279"/>
        <v>3.2099999999999991</v>
      </c>
      <c r="AJ879" s="31">
        <f t="shared" ca="1" si="280"/>
        <v>11.467560000000001</v>
      </c>
      <c r="AK879" s="31">
        <f t="shared" ca="1" si="281"/>
        <v>11.93622</v>
      </c>
      <c r="AL879" s="31">
        <f t="shared" ca="1" si="282"/>
        <v>12.315000000000001</v>
      </c>
      <c r="AM879" s="31">
        <f t="shared" ca="1" si="283"/>
        <v>12.69378</v>
      </c>
      <c r="AO879" s="32">
        <f t="shared" ca="1" si="290"/>
        <v>0.57481848467893526</v>
      </c>
      <c r="AP879" s="32">
        <f t="shared" ca="1" si="291"/>
        <v>3.544929925803797E-2</v>
      </c>
      <c r="AQ879" s="32">
        <f t="shared" ca="1" si="292"/>
        <v>0.70769138755087635</v>
      </c>
      <c r="AR879" s="32">
        <f t="shared" ca="1" si="293"/>
        <v>0</v>
      </c>
    </row>
    <row r="880" spans="1:44">
      <c r="A880" s="10">
        <v>38184</v>
      </c>
      <c r="B880" s="11">
        <f ca="1">IF(ROW(data!B880)&gt;singleSMA,AVERAGE(OFFSET(data!B880,0,0,-singleSMA,1)),"")</f>
        <v>12.553199999999999</v>
      </c>
      <c r="C880" s="11" t="str">
        <f ca="1">IF(ROW(data!B878)&gt;singleSMA+2,IF(SIGN(data!B879-indicators!B879)&lt;&gt;SIGN(data!B878-indicators!B878),IF(SIGN(data!B879-indicators!B879)&gt;0,"BUY","SELL"),""),"")</f>
        <v/>
      </c>
      <c r="D880" s="11">
        <f ca="1">IF(ROW(data!B880)&gt;fastSMA,AVERAGE(OFFSET(data!B880,0,0,-fastSMA,1)),"")</f>
        <v>12.429500000000001</v>
      </c>
      <c r="E880" s="11">
        <f ca="1">IF(ROW(data!B880)&gt;slowSMA,AVERAGE(OFFSET(data!B880,0,0,-slowSMA,1)),"")</f>
        <v>12.553199999999999</v>
      </c>
      <c r="F880" s="11" t="str">
        <f ca="1">IF(ROW(data!B880)&gt;MAX(fastSMA,slowSMA)+2,IF(SIGN(D879-E879)&lt;&gt;SIGN(D878-E878),IF(SIGN(D879-E879)&gt;0,"BUY","SELL"),""),"")</f>
        <v/>
      </c>
      <c r="G880" s="11"/>
      <c r="H880" s="11">
        <f>(data!B880/data!B879)-1</f>
        <v>2.9647435897435903E-2</v>
      </c>
      <c r="I880" s="11">
        <f t="shared" si="273"/>
        <v>2.9647435897435903E-2</v>
      </c>
      <c r="J880" s="11">
        <f t="shared" si="274"/>
        <v>0</v>
      </c>
      <c r="K880" s="11">
        <f ca="1">IF(ROW(data!B880)&gt;rsi+1,100-100/(1+AVERAGE(OFFSET(I880,0,0,-rsi,1))/AVERAGE(OFFSET(J880,0,0,-rsi,1))),"")</f>
        <v>46.44416505718538</v>
      </c>
      <c r="L880" s="11"/>
      <c r="M880" s="11">
        <f t="shared" si="275"/>
        <v>1.0296474358974359</v>
      </c>
      <c r="N880" s="11">
        <f t="shared" ca="1" si="276"/>
        <v>0.9816653934300994</v>
      </c>
      <c r="S880" s="13" t="str">
        <f ca="1">pricein</f>
        <v/>
      </c>
      <c r="T880" s="13" t="str">
        <f ca="1">priceout</f>
        <v/>
      </c>
      <c r="U880" s="16" t="str">
        <f t="shared" ca="1" si="277"/>
        <v/>
      </c>
      <c r="V880" s="16" t="str">
        <f t="shared" ca="1" si="284"/>
        <v/>
      </c>
      <c r="W880" s="16" t="str">
        <f t="shared" ca="1" si="285"/>
        <v/>
      </c>
      <c r="X880" s="16">
        <f t="shared" ca="1" si="286"/>
        <v>1.5209035206333985</v>
      </c>
      <c r="Y880" s="16"/>
      <c r="Z880" s="13" t="str">
        <f ca="1">priceincross</f>
        <v/>
      </c>
      <c r="AA880" s="13" t="str">
        <f ca="1">priceoutcross</f>
        <v/>
      </c>
      <c r="AB880" s="13" t="str">
        <f t="shared" ca="1" si="278"/>
        <v/>
      </c>
      <c r="AC880" s="13" t="str">
        <f t="shared" ca="1" si="287"/>
        <v/>
      </c>
      <c r="AD880" s="13" t="str">
        <f t="shared" ca="1" si="288"/>
        <v/>
      </c>
      <c r="AE880" s="13">
        <f t="shared" ca="1" si="289"/>
        <v>1.7076913875508763</v>
      </c>
      <c r="AG880" s="32">
        <f ca="1">IF(ROW(data!B880)&gt;fib+1,MIN(OFFSET(data!B880,0,0,-fib,1)),"")</f>
        <v>10.71</v>
      </c>
      <c r="AH880" s="32">
        <f ca="1">IF(ROW(data!B880)&gt;fib+1,MAX(OFFSET(data!B880,0,0,-fib,1)),"")</f>
        <v>13.92</v>
      </c>
      <c r="AI880" s="32">
        <f t="shared" ca="1" si="279"/>
        <v>3.2099999999999991</v>
      </c>
      <c r="AJ880" s="31">
        <f t="shared" ca="1" si="280"/>
        <v>11.467560000000001</v>
      </c>
      <c r="AK880" s="31">
        <f t="shared" ca="1" si="281"/>
        <v>11.93622</v>
      </c>
      <c r="AL880" s="31">
        <f t="shared" ca="1" si="282"/>
        <v>12.315000000000001</v>
      </c>
      <c r="AM880" s="31">
        <f t="shared" ca="1" si="283"/>
        <v>12.69378</v>
      </c>
      <c r="AO880" s="32">
        <f t="shared" ca="1" si="290"/>
        <v>0.57481848467893526</v>
      </c>
      <c r="AP880" s="32">
        <f t="shared" ca="1" si="291"/>
        <v>3.544929925803797E-2</v>
      </c>
      <c r="AQ880" s="32">
        <f t="shared" ca="1" si="292"/>
        <v>0.70769138755087635</v>
      </c>
      <c r="AR880" s="32">
        <f t="shared" ca="1" si="293"/>
        <v>0</v>
      </c>
    </row>
    <row r="881" spans="1:44">
      <c r="A881" s="10">
        <v>38187</v>
      </c>
      <c r="B881" s="11">
        <f ca="1">IF(ROW(data!B881)&gt;singleSMA,AVERAGE(OFFSET(data!B881,0,0,-singleSMA,1)),"")</f>
        <v>12.560600000000001</v>
      </c>
      <c r="C881" s="11" t="str">
        <f ca="1">IF(ROW(data!B879)&gt;singleSMA+2,IF(SIGN(data!B880-indicators!B880)&lt;&gt;SIGN(data!B879-indicators!B879),IF(SIGN(data!B880-indicators!B880)&gt;0,"BUY","SELL"),""),"")</f>
        <v>BUY</v>
      </c>
      <c r="D881" s="11">
        <f ca="1">IF(ROW(data!B881)&gt;fastSMA,AVERAGE(OFFSET(data!B881,0,0,-fastSMA,1)),"")</f>
        <v>12.442999999999998</v>
      </c>
      <c r="E881" s="11">
        <f ca="1">IF(ROW(data!B881)&gt;slowSMA,AVERAGE(OFFSET(data!B881,0,0,-slowSMA,1)),"")</f>
        <v>12.560600000000001</v>
      </c>
      <c r="F881" s="11" t="str">
        <f ca="1">IF(ROW(data!B881)&gt;MAX(fastSMA,slowSMA)+2,IF(SIGN(D880-E880)&lt;&gt;SIGN(D879-E879),IF(SIGN(D880-E880)&gt;0,"BUY","SELL"),""),"")</f>
        <v/>
      </c>
      <c r="G881" s="11"/>
      <c r="H881" s="11">
        <f>(data!B881/data!B880)-1</f>
        <v>1.478599221789878E-2</v>
      </c>
      <c r="I881" s="11">
        <f t="shared" si="273"/>
        <v>1.478599221789878E-2</v>
      </c>
      <c r="J881" s="11">
        <f t="shared" si="274"/>
        <v>0</v>
      </c>
      <c r="K881" s="11">
        <f ca="1">IF(ROW(data!B881)&gt;rsi+1,100-100/(1+AVERAGE(OFFSET(I881,0,0,-rsi,1))/AVERAGE(OFFSET(J881,0,0,-rsi,1))),"")</f>
        <v>55.158894005557215</v>
      </c>
      <c r="L881" s="11"/>
      <c r="M881" s="11">
        <f t="shared" si="275"/>
        <v>1.0147859922178988</v>
      </c>
      <c r="N881" s="11">
        <f t="shared" ca="1" si="276"/>
        <v>1.0211433046202036</v>
      </c>
      <c r="S881" s="13">
        <f ca="1">pricein</f>
        <v>13.04</v>
      </c>
      <c r="T881" s="13" t="str">
        <f ca="1">priceout</f>
        <v/>
      </c>
      <c r="U881" s="16">
        <f t="shared" ca="1" si="277"/>
        <v>12.99</v>
      </c>
      <c r="V881" s="16">
        <f t="shared" ca="1" si="284"/>
        <v>0.99616564417177922</v>
      </c>
      <c r="W881" s="16">
        <f t="shared" ca="1" si="285"/>
        <v>-3.8343558282207812E-3</v>
      </c>
      <c r="X881" s="16">
        <f t="shared" ca="1" si="286"/>
        <v>1.5150718353548964</v>
      </c>
      <c r="Y881" s="16"/>
      <c r="Z881" s="13" t="str">
        <f ca="1">priceincross</f>
        <v/>
      </c>
      <c r="AA881" s="13" t="str">
        <f ca="1">priceoutcross</f>
        <v/>
      </c>
      <c r="AB881" s="13" t="str">
        <f t="shared" ca="1" si="278"/>
        <v/>
      </c>
      <c r="AC881" s="13" t="str">
        <f t="shared" ca="1" si="287"/>
        <v/>
      </c>
      <c r="AD881" s="13" t="str">
        <f t="shared" ca="1" si="288"/>
        <v/>
      </c>
      <c r="AE881" s="13">
        <f t="shared" ca="1" si="289"/>
        <v>1.7076913875508763</v>
      </c>
      <c r="AG881" s="32">
        <f ca="1">IF(ROW(data!B881)&gt;fib+1,MIN(OFFSET(data!B881,0,0,-fib,1)),"")</f>
        <v>10.71</v>
      </c>
      <c r="AH881" s="32">
        <f ca="1">IF(ROW(data!B881)&gt;fib+1,MAX(OFFSET(data!B881,0,0,-fib,1)),"")</f>
        <v>13.92</v>
      </c>
      <c r="AI881" s="32">
        <f t="shared" ca="1" si="279"/>
        <v>3.2099999999999991</v>
      </c>
      <c r="AJ881" s="31">
        <f t="shared" ca="1" si="280"/>
        <v>11.467560000000001</v>
      </c>
      <c r="AK881" s="31">
        <f t="shared" ca="1" si="281"/>
        <v>11.93622</v>
      </c>
      <c r="AL881" s="31">
        <f t="shared" ca="1" si="282"/>
        <v>12.315000000000001</v>
      </c>
      <c r="AM881" s="31">
        <f t="shared" ca="1" si="283"/>
        <v>12.69378</v>
      </c>
      <c r="AO881" s="32">
        <f t="shared" ca="1" si="290"/>
        <v>0.57481848467893526</v>
      </c>
      <c r="AP881" s="32">
        <f t="shared" ca="1" si="291"/>
        <v>3.9434862380663072E-2</v>
      </c>
      <c r="AQ881" s="32">
        <f t="shared" ca="1" si="292"/>
        <v>0.70769138755087635</v>
      </c>
      <c r="AR881" s="32">
        <f t="shared" ca="1" si="293"/>
        <v>0</v>
      </c>
    </row>
    <row r="882" spans="1:44">
      <c r="A882" s="10">
        <v>38188</v>
      </c>
      <c r="B882" s="11">
        <f ca="1">IF(ROW(data!B882)&gt;singleSMA,AVERAGE(OFFSET(data!B882,0,0,-singleSMA,1)),"")</f>
        <v>12.572400000000002</v>
      </c>
      <c r="C882" s="11" t="str">
        <f ca="1">IF(ROW(data!B880)&gt;singleSMA+2,IF(SIGN(data!B881-indicators!B881)&lt;&gt;SIGN(data!B880-indicators!B880),IF(SIGN(data!B881-indicators!B881)&gt;0,"BUY","SELL"),""),"")</f>
        <v/>
      </c>
      <c r="D882" s="11">
        <f ca="1">IF(ROW(data!B882)&gt;fastSMA,AVERAGE(OFFSET(data!B882,0,0,-fastSMA,1)),"")</f>
        <v>12.456499999999997</v>
      </c>
      <c r="E882" s="11">
        <f ca="1">IF(ROW(data!B882)&gt;slowSMA,AVERAGE(OFFSET(data!B882,0,0,-slowSMA,1)),"")</f>
        <v>12.572400000000002</v>
      </c>
      <c r="F882" s="11" t="str">
        <f ca="1">IF(ROW(data!B882)&gt;MAX(fastSMA,slowSMA)+2,IF(SIGN(D881-E881)&lt;&gt;SIGN(D880-E880),IF(SIGN(D881-E881)&gt;0,"BUY","SELL"),""),"")</f>
        <v/>
      </c>
      <c r="G882" s="11"/>
      <c r="H882" s="11">
        <f>(data!B882/data!B881)-1</f>
        <v>-9.2024539877300082E-3</v>
      </c>
      <c r="I882" s="11">
        <f t="shared" si="273"/>
        <v>0</v>
      </c>
      <c r="J882" s="11">
        <f t="shared" si="274"/>
        <v>9.2024539877300082E-3</v>
      </c>
      <c r="K882" s="11">
        <f ca="1">IF(ROW(data!B882)&gt;rsi+1,100-100/(1+AVERAGE(OFFSET(I882,0,0,-rsi,1))/AVERAGE(OFFSET(J882,0,0,-rsi,1))),"")</f>
        <v>55.20746630133636</v>
      </c>
      <c r="L882" s="11"/>
      <c r="M882" s="11">
        <f t="shared" si="275"/>
        <v>0.99079754601226999</v>
      </c>
      <c r="N882" s="11">
        <f t="shared" ca="1" si="276"/>
        <v>1.0213438735177867</v>
      </c>
      <c r="S882" s="13" t="str">
        <f ca="1">pricein</f>
        <v/>
      </c>
      <c r="T882" s="13" t="str">
        <f ca="1">priceout</f>
        <v/>
      </c>
      <c r="U882" s="16" t="str">
        <f t="shared" ca="1" si="277"/>
        <v/>
      </c>
      <c r="V882" s="16" t="str">
        <f t="shared" ca="1" si="284"/>
        <v/>
      </c>
      <c r="W882" s="16" t="str">
        <f t="shared" ca="1" si="285"/>
        <v/>
      </c>
      <c r="X882" s="16">
        <f t="shared" ca="1" si="286"/>
        <v>1.5150718353548964</v>
      </c>
      <c r="Y882" s="16"/>
      <c r="Z882" s="13" t="str">
        <f ca="1">priceincross</f>
        <v/>
      </c>
      <c r="AA882" s="13" t="str">
        <f ca="1">priceoutcross</f>
        <v/>
      </c>
      <c r="AB882" s="13" t="str">
        <f t="shared" ca="1" si="278"/>
        <v/>
      </c>
      <c r="AC882" s="13" t="str">
        <f t="shared" ca="1" si="287"/>
        <v/>
      </c>
      <c r="AD882" s="13" t="str">
        <f t="shared" ca="1" si="288"/>
        <v/>
      </c>
      <c r="AE882" s="13">
        <f t="shared" ca="1" si="289"/>
        <v>1.7076913875508763</v>
      </c>
      <c r="AG882" s="32">
        <f ca="1">IF(ROW(data!B882)&gt;fib+1,MIN(OFFSET(data!B882,0,0,-fib,1)),"")</f>
        <v>10.71</v>
      </c>
      <c r="AH882" s="32">
        <f ca="1">IF(ROW(data!B882)&gt;fib+1,MAX(OFFSET(data!B882,0,0,-fib,1)),"")</f>
        <v>13.92</v>
      </c>
      <c r="AI882" s="32">
        <f t="shared" ca="1" si="279"/>
        <v>3.2099999999999991</v>
      </c>
      <c r="AJ882" s="31">
        <f t="shared" ca="1" si="280"/>
        <v>11.467560000000001</v>
      </c>
      <c r="AK882" s="31">
        <f t="shared" ca="1" si="281"/>
        <v>11.93622</v>
      </c>
      <c r="AL882" s="31">
        <f t="shared" ca="1" si="282"/>
        <v>12.315000000000001</v>
      </c>
      <c r="AM882" s="31">
        <f t="shared" ca="1" si="283"/>
        <v>12.69378</v>
      </c>
      <c r="AO882" s="32">
        <f t="shared" ca="1" si="290"/>
        <v>0.57481848467893526</v>
      </c>
      <c r="AP882" s="32">
        <f t="shared" ca="1" si="291"/>
        <v>3.9434862380663072E-2</v>
      </c>
      <c r="AQ882" s="32">
        <f t="shared" ca="1" si="292"/>
        <v>0.70769138755087635</v>
      </c>
      <c r="AR882" s="32">
        <f t="shared" ca="1" si="293"/>
        <v>0</v>
      </c>
    </row>
    <row r="883" spans="1:44">
      <c r="A883" s="10">
        <v>38189</v>
      </c>
      <c r="B883" s="11">
        <f ca="1">IF(ROW(data!B883)&gt;singleSMA,AVERAGE(OFFSET(data!B883,0,0,-singleSMA,1)),"")</f>
        <v>12.583400000000001</v>
      </c>
      <c r="C883" s="11" t="str">
        <f ca="1">IF(ROW(data!B881)&gt;singleSMA+2,IF(SIGN(data!B882-indicators!B882)&lt;&gt;SIGN(data!B881-indicators!B881),IF(SIGN(data!B882-indicators!B882)&gt;0,"BUY","SELL"),""),"")</f>
        <v/>
      </c>
      <c r="D883" s="11">
        <f ca="1">IF(ROW(data!B883)&gt;fastSMA,AVERAGE(OFFSET(data!B883,0,0,-fastSMA,1)),"")</f>
        <v>12.474499999999997</v>
      </c>
      <c r="E883" s="11">
        <f ca="1">IF(ROW(data!B883)&gt;slowSMA,AVERAGE(OFFSET(data!B883,0,0,-slowSMA,1)),"")</f>
        <v>12.583400000000001</v>
      </c>
      <c r="F883" s="11" t="str">
        <f ca="1">IF(ROW(data!B883)&gt;MAX(fastSMA,slowSMA)+2,IF(SIGN(D882-E882)&lt;&gt;SIGN(D881-E881),IF(SIGN(D882-E882)&gt;0,"BUY","SELL"),""),"")</f>
        <v/>
      </c>
      <c r="G883" s="11"/>
      <c r="H883" s="11">
        <f>(data!B883/data!B882)-1</f>
        <v>4.6439628482972672E-3</v>
      </c>
      <c r="I883" s="11">
        <f t="shared" si="273"/>
        <v>4.6439628482972672E-3</v>
      </c>
      <c r="J883" s="11">
        <f t="shared" si="274"/>
        <v>0</v>
      </c>
      <c r="K883" s="11">
        <f ca="1">IF(ROW(data!B883)&gt;rsi+1,100-100/(1+AVERAGE(OFFSET(I883,0,0,-rsi,1))/AVERAGE(OFFSET(J883,0,0,-rsi,1))),"")</f>
        <v>56.725836947396637</v>
      </c>
      <c r="L883" s="11"/>
      <c r="M883" s="11">
        <f t="shared" si="275"/>
        <v>1.0046439628482973</v>
      </c>
      <c r="N883" s="11">
        <f t="shared" ca="1" si="276"/>
        <v>1.0285261489698894</v>
      </c>
      <c r="S883" s="13" t="str">
        <f ca="1">pricein</f>
        <v/>
      </c>
      <c r="T883" s="13" t="str">
        <f ca="1">priceout</f>
        <v/>
      </c>
      <c r="U883" s="16" t="str">
        <f t="shared" ca="1" si="277"/>
        <v/>
      </c>
      <c r="V883" s="16" t="str">
        <f t="shared" ca="1" si="284"/>
        <v/>
      </c>
      <c r="W883" s="16" t="str">
        <f t="shared" ca="1" si="285"/>
        <v/>
      </c>
      <c r="X883" s="16">
        <f t="shared" ca="1" si="286"/>
        <v>1.5150718353548964</v>
      </c>
      <c r="Y883" s="16"/>
      <c r="Z883" s="13" t="str">
        <f ca="1">priceincross</f>
        <v/>
      </c>
      <c r="AA883" s="13" t="str">
        <f ca="1">priceoutcross</f>
        <v/>
      </c>
      <c r="AB883" s="13" t="str">
        <f t="shared" ca="1" si="278"/>
        <v/>
      </c>
      <c r="AC883" s="13" t="str">
        <f t="shared" ca="1" si="287"/>
        <v/>
      </c>
      <c r="AD883" s="13" t="str">
        <f t="shared" ca="1" si="288"/>
        <v/>
      </c>
      <c r="AE883" s="13">
        <f t="shared" ca="1" si="289"/>
        <v>1.7076913875508763</v>
      </c>
      <c r="AG883" s="32">
        <f ca="1">IF(ROW(data!B883)&gt;fib+1,MIN(OFFSET(data!B883,0,0,-fib,1)),"")</f>
        <v>10.71</v>
      </c>
      <c r="AH883" s="32">
        <f ca="1">IF(ROW(data!B883)&gt;fib+1,MAX(OFFSET(data!B883,0,0,-fib,1)),"")</f>
        <v>13.92</v>
      </c>
      <c r="AI883" s="32">
        <f t="shared" ca="1" si="279"/>
        <v>3.2099999999999991</v>
      </c>
      <c r="AJ883" s="31">
        <f t="shared" ca="1" si="280"/>
        <v>11.467560000000001</v>
      </c>
      <c r="AK883" s="31">
        <f t="shared" ca="1" si="281"/>
        <v>11.93622</v>
      </c>
      <c r="AL883" s="31">
        <f t="shared" ca="1" si="282"/>
        <v>12.315000000000001</v>
      </c>
      <c r="AM883" s="31">
        <f t="shared" ca="1" si="283"/>
        <v>12.69378</v>
      </c>
      <c r="AO883" s="32">
        <f t="shared" ca="1" si="290"/>
        <v>0.57481848467893526</v>
      </c>
      <c r="AP883" s="32">
        <f t="shared" ca="1" si="291"/>
        <v>3.9434862380663072E-2</v>
      </c>
      <c r="AQ883" s="32">
        <f t="shared" ca="1" si="292"/>
        <v>0.70769138755087635</v>
      </c>
      <c r="AR883" s="32">
        <f t="shared" ca="1" si="293"/>
        <v>0</v>
      </c>
    </row>
    <row r="884" spans="1:44">
      <c r="A884" s="10">
        <v>38190</v>
      </c>
      <c r="B884" s="11">
        <f ca="1">IF(ROW(data!B884)&gt;singleSMA,AVERAGE(OFFSET(data!B884,0,0,-singleSMA,1)),"")</f>
        <v>12.592000000000001</v>
      </c>
      <c r="C884" s="11" t="str">
        <f ca="1">IF(ROW(data!B882)&gt;singleSMA+2,IF(SIGN(data!B883-indicators!B883)&lt;&gt;SIGN(data!B882-indicators!B882),IF(SIGN(data!B883-indicators!B883)&gt;0,"BUY","SELL"),""),"")</f>
        <v/>
      </c>
      <c r="D884" s="11">
        <f ca="1">IF(ROW(data!B884)&gt;fastSMA,AVERAGE(OFFSET(data!B884,0,0,-fastSMA,1)),"")</f>
        <v>12.483499999999998</v>
      </c>
      <c r="E884" s="11">
        <f ca="1">IF(ROW(data!B884)&gt;slowSMA,AVERAGE(OFFSET(data!B884,0,0,-slowSMA,1)),"")</f>
        <v>12.592000000000001</v>
      </c>
      <c r="F884" s="11" t="str">
        <f ca="1">IF(ROW(data!B884)&gt;MAX(fastSMA,slowSMA)+2,IF(SIGN(D883-E883)&lt;&gt;SIGN(D882-E882),IF(SIGN(D883-E883)&gt;0,"BUY","SELL"),""),"")</f>
        <v/>
      </c>
      <c r="G884" s="11"/>
      <c r="H884" s="11">
        <f>(data!B884/data!B883)-1</f>
        <v>-1.8489984591679498E-2</v>
      </c>
      <c r="I884" s="11">
        <f t="shared" si="273"/>
        <v>0</v>
      </c>
      <c r="J884" s="11">
        <f t="shared" si="274"/>
        <v>1.8489984591679498E-2</v>
      </c>
      <c r="K884" s="11">
        <f ca="1">IF(ROW(data!B884)&gt;rsi+1,100-100/(1+AVERAGE(OFFSET(I884,0,0,-rsi,1))/AVERAGE(OFFSET(J884,0,0,-rsi,1))),"")</f>
        <v>53.437705861282062</v>
      </c>
      <c r="L884" s="11"/>
      <c r="M884" s="11">
        <f t="shared" si="275"/>
        <v>0.9815100154083205</v>
      </c>
      <c r="N884" s="11">
        <f t="shared" ca="1" si="276"/>
        <v>1.0143312101910831</v>
      </c>
      <c r="S884" s="13" t="str">
        <f ca="1">pricein</f>
        <v/>
      </c>
      <c r="T884" s="13" t="str">
        <f ca="1">priceout</f>
        <v/>
      </c>
      <c r="U884" s="16" t="str">
        <f t="shared" ca="1" si="277"/>
        <v/>
      </c>
      <c r="V884" s="16" t="str">
        <f t="shared" ca="1" si="284"/>
        <v/>
      </c>
      <c r="W884" s="16" t="str">
        <f t="shared" ca="1" si="285"/>
        <v/>
      </c>
      <c r="X884" s="16">
        <f t="shared" ca="1" si="286"/>
        <v>1.5150718353548964</v>
      </c>
      <c r="Y884" s="16"/>
      <c r="Z884" s="13" t="str">
        <f ca="1">priceincross</f>
        <v/>
      </c>
      <c r="AA884" s="13" t="str">
        <f ca="1">priceoutcross</f>
        <v/>
      </c>
      <c r="AB884" s="13" t="str">
        <f t="shared" ca="1" si="278"/>
        <v/>
      </c>
      <c r="AC884" s="13" t="str">
        <f t="shared" ca="1" si="287"/>
        <v/>
      </c>
      <c r="AD884" s="13" t="str">
        <f t="shared" ca="1" si="288"/>
        <v/>
      </c>
      <c r="AE884" s="13">
        <f t="shared" ca="1" si="289"/>
        <v>1.7076913875508763</v>
      </c>
      <c r="AG884" s="32">
        <f ca="1">IF(ROW(data!B884)&gt;fib+1,MIN(OFFSET(data!B884,0,0,-fib,1)),"")</f>
        <v>10.71</v>
      </c>
      <c r="AH884" s="32">
        <f ca="1">IF(ROW(data!B884)&gt;fib+1,MAX(OFFSET(data!B884,0,0,-fib,1)),"")</f>
        <v>13.92</v>
      </c>
      <c r="AI884" s="32">
        <f t="shared" ca="1" si="279"/>
        <v>3.2099999999999991</v>
      </c>
      <c r="AJ884" s="31">
        <f t="shared" ca="1" si="280"/>
        <v>11.467560000000001</v>
      </c>
      <c r="AK884" s="31">
        <f t="shared" ca="1" si="281"/>
        <v>11.93622</v>
      </c>
      <c r="AL884" s="31">
        <f t="shared" ca="1" si="282"/>
        <v>12.315000000000001</v>
      </c>
      <c r="AM884" s="31">
        <f t="shared" ca="1" si="283"/>
        <v>12.69378</v>
      </c>
      <c r="AO884" s="32">
        <f t="shared" ca="1" si="290"/>
        <v>0.57481848467893526</v>
      </c>
      <c r="AP884" s="32">
        <f t="shared" ca="1" si="291"/>
        <v>3.9434862380663072E-2</v>
      </c>
      <c r="AQ884" s="32">
        <f t="shared" ca="1" si="292"/>
        <v>0.70769138755087635</v>
      </c>
      <c r="AR884" s="32">
        <f t="shared" ca="1" si="293"/>
        <v>0</v>
      </c>
    </row>
    <row r="885" spans="1:44">
      <c r="A885" s="10">
        <v>38191</v>
      </c>
      <c r="B885" s="11">
        <f ca="1">IF(ROW(data!B885)&gt;singleSMA,AVERAGE(OFFSET(data!B885,0,0,-singleSMA,1)),"")</f>
        <v>12.601600000000001</v>
      </c>
      <c r="C885" s="11" t="str">
        <f ca="1">IF(ROW(data!B883)&gt;singleSMA+2,IF(SIGN(data!B884-indicators!B884)&lt;&gt;SIGN(data!B883-indicators!B883),IF(SIGN(data!B884-indicators!B884)&gt;0,"BUY","SELL"),""),"")</f>
        <v/>
      </c>
      <c r="D885" s="11">
        <f ca="1">IF(ROW(data!B885)&gt;fastSMA,AVERAGE(OFFSET(data!B885,0,0,-fastSMA,1)),"")</f>
        <v>12.506999999999998</v>
      </c>
      <c r="E885" s="11">
        <f ca="1">IF(ROW(data!B885)&gt;slowSMA,AVERAGE(OFFSET(data!B885,0,0,-slowSMA,1)),"")</f>
        <v>12.601600000000001</v>
      </c>
      <c r="F885" s="11" t="str">
        <f ca="1">IF(ROW(data!B885)&gt;MAX(fastSMA,slowSMA)+2,IF(SIGN(D884-E884)&lt;&gt;SIGN(D883-E883),IF(SIGN(D884-E884)&gt;0,"BUY","SELL"),""),"")</f>
        <v/>
      </c>
      <c r="G885" s="11"/>
      <c r="H885" s="11">
        <f>(data!B885/data!B884)-1</f>
        <v>8.6342229199372067E-3</v>
      </c>
      <c r="I885" s="11">
        <f t="shared" si="273"/>
        <v>8.6342229199372067E-3</v>
      </c>
      <c r="J885" s="11">
        <f t="shared" si="274"/>
        <v>0</v>
      </c>
      <c r="K885" s="11">
        <f ca="1">IF(ROW(data!B885)&gt;rsi+1,100-100/(1+AVERAGE(OFFSET(I885,0,0,-rsi,1))/AVERAGE(OFFSET(J885,0,0,-rsi,1))),"")</f>
        <v>58.487548586631306</v>
      </c>
      <c r="L885" s="11"/>
      <c r="M885" s="11">
        <f t="shared" si="275"/>
        <v>1.0086342229199372</v>
      </c>
      <c r="N885" s="11">
        <f t="shared" ca="1" si="276"/>
        <v>1.0379644588045234</v>
      </c>
      <c r="S885" s="13" t="str">
        <f ca="1">pricein</f>
        <v/>
      </c>
      <c r="T885" s="13" t="str">
        <f ca="1">priceout</f>
        <v/>
      </c>
      <c r="U885" s="16" t="str">
        <f t="shared" ca="1" si="277"/>
        <v/>
      </c>
      <c r="V885" s="16" t="str">
        <f t="shared" ca="1" si="284"/>
        <v/>
      </c>
      <c r="W885" s="16" t="str">
        <f t="shared" ca="1" si="285"/>
        <v/>
      </c>
      <c r="X885" s="16">
        <f t="shared" ca="1" si="286"/>
        <v>1.5150718353548964</v>
      </c>
      <c r="Y885" s="16"/>
      <c r="Z885" s="13" t="str">
        <f ca="1">priceincross</f>
        <v/>
      </c>
      <c r="AA885" s="13" t="str">
        <f ca="1">priceoutcross</f>
        <v/>
      </c>
      <c r="AB885" s="13" t="str">
        <f t="shared" ca="1" si="278"/>
        <v/>
      </c>
      <c r="AC885" s="13" t="str">
        <f t="shared" ca="1" si="287"/>
        <v/>
      </c>
      <c r="AD885" s="13" t="str">
        <f t="shared" ca="1" si="288"/>
        <v/>
      </c>
      <c r="AE885" s="13">
        <f t="shared" ca="1" si="289"/>
        <v>1.7076913875508763</v>
      </c>
      <c r="AG885" s="32">
        <f ca="1">IF(ROW(data!B885)&gt;fib+1,MIN(OFFSET(data!B885,0,0,-fib,1)),"")</f>
        <v>10.71</v>
      </c>
      <c r="AH885" s="32">
        <f ca="1">IF(ROW(data!B885)&gt;fib+1,MAX(OFFSET(data!B885,0,0,-fib,1)),"")</f>
        <v>13.92</v>
      </c>
      <c r="AI885" s="32">
        <f t="shared" ca="1" si="279"/>
        <v>3.2099999999999991</v>
      </c>
      <c r="AJ885" s="31">
        <f t="shared" ca="1" si="280"/>
        <v>11.467560000000001</v>
      </c>
      <c r="AK885" s="31">
        <f t="shared" ca="1" si="281"/>
        <v>11.93622</v>
      </c>
      <c r="AL885" s="31">
        <f t="shared" ca="1" si="282"/>
        <v>12.315000000000001</v>
      </c>
      <c r="AM885" s="31">
        <f t="shared" ca="1" si="283"/>
        <v>12.69378</v>
      </c>
      <c r="AO885" s="32">
        <f t="shared" ca="1" si="290"/>
        <v>0.57481848467893526</v>
      </c>
      <c r="AP885" s="32">
        <f t="shared" ca="1" si="291"/>
        <v>3.9434862380663072E-2</v>
      </c>
      <c r="AQ885" s="32">
        <f t="shared" ca="1" si="292"/>
        <v>0.70769138755087635</v>
      </c>
      <c r="AR885" s="32">
        <f t="shared" ca="1" si="293"/>
        <v>0</v>
      </c>
    </row>
    <row r="886" spans="1:44">
      <c r="A886" s="10">
        <v>38194</v>
      </c>
      <c r="B886" s="11">
        <f ca="1">IF(ROW(data!B886)&gt;singleSMA,AVERAGE(OFFSET(data!B886,0,0,-singleSMA,1)),"")</f>
        <v>12.609200000000001</v>
      </c>
      <c r="C886" s="11" t="str">
        <f ca="1">IF(ROW(data!B884)&gt;singleSMA+2,IF(SIGN(data!B885-indicators!B885)&lt;&gt;SIGN(data!B884-indicators!B884),IF(SIGN(data!B885-indicators!B885)&gt;0,"BUY","SELL"),""),"")</f>
        <v/>
      </c>
      <c r="D886" s="11">
        <f ca="1">IF(ROW(data!B886)&gt;fastSMA,AVERAGE(OFFSET(data!B886,0,0,-fastSMA,1)),"")</f>
        <v>12.505999999999997</v>
      </c>
      <c r="E886" s="11">
        <f ca="1">IF(ROW(data!B886)&gt;slowSMA,AVERAGE(OFFSET(data!B886,0,0,-slowSMA,1)),"")</f>
        <v>12.609200000000001</v>
      </c>
      <c r="F886" s="11" t="str">
        <f ca="1">IF(ROW(data!B886)&gt;MAX(fastSMA,slowSMA)+2,IF(SIGN(D885-E885)&lt;&gt;SIGN(D884-E884),IF(SIGN(D885-E885)&gt;0,"BUY","SELL"),""),"")</f>
        <v/>
      </c>
      <c r="G886" s="11"/>
      <c r="H886" s="11">
        <f>(data!B886/data!B885)-1</f>
        <v>-1.945525291828798E-2</v>
      </c>
      <c r="I886" s="11">
        <f t="shared" si="273"/>
        <v>0</v>
      </c>
      <c r="J886" s="11">
        <f t="shared" si="274"/>
        <v>1.945525291828798E-2</v>
      </c>
      <c r="K886" s="11">
        <f ca="1">IF(ROW(data!B886)&gt;rsi+1,100-100/(1+AVERAGE(OFFSET(I886,0,0,-rsi,1))/AVERAGE(OFFSET(J886,0,0,-rsi,1))),"")</f>
        <v>50.089965840667276</v>
      </c>
      <c r="L886" s="11"/>
      <c r="M886" s="11">
        <f t="shared" si="275"/>
        <v>0.98054474708171202</v>
      </c>
      <c r="N886" s="11">
        <f t="shared" ca="1" si="276"/>
        <v>0.99841521394611754</v>
      </c>
      <c r="S886" s="13" t="str">
        <f ca="1">pricein</f>
        <v/>
      </c>
      <c r="T886" s="13" t="str">
        <f ca="1">priceout</f>
        <v/>
      </c>
      <c r="U886" s="16" t="str">
        <f t="shared" ca="1" si="277"/>
        <v/>
      </c>
      <c r="V886" s="16" t="str">
        <f t="shared" ca="1" si="284"/>
        <v/>
      </c>
      <c r="W886" s="16" t="str">
        <f t="shared" ca="1" si="285"/>
        <v/>
      </c>
      <c r="X886" s="16">
        <f t="shared" ca="1" si="286"/>
        <v>1.5150718353548964</v>
      </c>
      <c r="Y886" s="16"/>
      <c r="Z886" s="13" t="str">
        <f ca="1">priceincross</f>
        <v/>
      </c>
      <c r="AA886" s="13" t="str">
        <f ca="1">priceoutcross</f>
        <v/>
      </c>
      <c r="AB886" s="13" t="str">
        <f t="shared" ca="1" si="278"/>
        <v/>
      </c>
      <c r="AC886" s="13" t="str">
        <f t="shared" ca="1" si="287"/>
        <v/>
      </c>
      <c r="AD886" s="13" t="str">
        <f t="shared" ca="1" si="288"/>
        <v/>
      </c>
      <c r="AE886" s="13">
        <f t="shared" ca="1" si="289"/>
        <v>1.7076913875508763</v>
      </c>
      <c r="AG886" s="32">
        <f ca="1">IF(ROW(data!B886)&gt;fib+1,MIN(OFFSET(data!B886,0,0,-fib,1)),"")</f>
        <v>10.71</v>
      </c>
      <c r="AH886" s="32">
        <f ca="1">IF(ROW(data!B886)&gt;fib+1,MAX(OFFSET(data!B886,0,0,-fib,1)),"")</f>
        <v>13.92</v>
      </c>
      <c r="AI886" s="32">
        <f t="shared" ca="1" si="279"/>
        <v>3.2099999999999991</v>
      </c>
      <c r="AJ886" s="31">
        <f t="shared" ca="1" si="280"/>
        <v>11.467560000000001</v>
      </c>
      <c r="AK886" s="31">
        <f t="shared" ca="1" si="281"/>
        <v>11.93622</v>
      </c>
      <c r="AL886" s="31">
        <f t="shared" ca="1" si="282"/>
        <v>12.315000000000001</v>
      </c>
      <c r="AM886" s="31">
        <f t="shared" ca="1" si="283"/>
        <v>12.69378</v>
      </c>
      <c r="AO886" s="32">
        <f t="shared" ca="1" si="290"/>
        <v>0.57481848467893526</v>
      </c>
      <c r="AP886" s="32">
        <f t="shared" ca="1" si="291"/>
        <v>3.9434862380663072E-2</v>
      </c>
      <c r="AQ886" s="32">
        <f t="shared" ca="1" si="292"/>
        <v>0.70769138755087635</v>
      </c>
      <c r="AR886" s="32">
        <f t="shared" ca="1" si="293"/>
        <v>0</v>
      </c>
    </row>
    <row r="887" spans="1:44">
      <c r="A887" s="10">
        <v>38195</v>
      </c>
      <c r="B887" s="11">
        <f ca="1">IF(ROW(data!B887)&gt;singleSMA,AVERAGE(OFFSET(data!B887,0,0,-singleSMA,1)),"")</f>
        <v>12.6204</v>
      </c>
      <c r="C887" s="11" t="str">
        <f ca="1">IF(ROW(data!B885)&gt;singleSMA+2,IF(SIGN(data!B886-indicators!B886)&lt;&gt;SIGN(data!B885-indicators!B885),IF(SIGN(data!B886-indicators!B886)&gt;0,"BUY","SELL"),""),"")</f>
        <v>SELL</v>
      </c>
      <c r="D887" s="11">
        <f ca="1">IF(ROW(data!B887)&gt;fastSMA,AVERAGE(OFFSET(data!B887,0,0,-fastSMA,1)),"")</f>
        <v>12.527499999999998</v>
      </c>
      <c r="E887" s="11">
        <f ca="1">IF(ROW(data!B887)&gt;slowSMA,AVERAGE(OFFSET(data!B887,0,0,-slowSMA,1)),"")</f>
        <v>12.6204</v>
      </c>
      <c r="F887" s="11" t="str">
        <f ca="1">IF(ROW(data!B887)&gt;MAX(fastSMA,slowSMA)+2,IF(SIGN(D886-E886)&lt;&gt;SIGN(D885-E885),IF(SIGN(D886-E886)&gt;0,"BUY","SELL"),""),"")</f>
        <v/>
      </c>
      <c r="G887" s="11"/>
      <c r="H887" s="11">
        <f>(data!B887/data!B886)-1</f>
        <v>3.0952380952381064E-2</v>
      </c>
      <c r="I887" s="11">
        <f t="shared" si="273"/>
        <v>3.0952380952381064E-2</v>
      </c>
      <c r="J887" s="11">
        <f t="shared" si="274"/>
        <v>0</v>
      </c>
      <c r="K887" s="11">
        <f ca="1">IF(ROW(data!B887)&gt;rsi+1,100-100/(1+AVERAGE(OFFSET(I887,0,0,-rsi,1))/AVERAGE(OFFSET(J887,0,0,-rsi,1))),"")</f>
        <v>57.013272078508557</v>
      </c>
      <c r="L887" s="11"/>
      <c r="M887" s="11">
        <f t="shared" si="275"/>
        <v>1.0309523809523811</v>
      </c>
      <c r="N887" s="11">
        <f t="shared" ca="1" si="276"/>
        <v>1.0342356687898091</v>
      </c>
      <c r="S887" s="13" t="str">
        <f ca="1">pricein</f>
        <v/>
      </c>
      <c r="T887" s="13">
        <f ca="1">priceout</f>
        <v>12.99</v>
      </c>
      <c r="U887" s="16" t="str">
        <f t="shared" ca="1" si="277"/>
        <v/>
      </c>
      <c r="V887" s="16" t="str">
        <f t="shared" ca="1" si="284"/>
        <v/>
      </c>
      <c r="W887" s="16" t="str">
        <f t="shared" ca="1" si="285"/>
        <v/>
      </c>
      <c r="X887" s="16">
        <f t="shared" ca="1" si="286"/>
        <v>1.5150718353548964</v>
      </c>
      <c r="Y887" s="16"/>
      <c r="Z887" s="13" t="str">
        <f ca="1">priceincross</f>
        <v/>
      </c>
      <c r="AA887" s="13" t="str">
        <f ca="1">priceoutcross</f>
        <v/>
      </c>
      <c r="AB887" s="13" t="str">
        <f t="shared" ca="1" si="278"/>
        <v/>
      </c>
      <c r="AC887" s="13" t="str">
        <f t="shared" ca="1" si="287"/>
        <v/>
      </c>
      <c r="AD887" s="13" t="str">
        <f t="shared" ca="1" si="288"/>
        <v/>
      </c>
      <c r="AE887" s="13">
        <f t="shared" ca="1" si="289"/>
        <v>1.7076913875508763</v>
      </c>
      <c r="AG887" s="32">
        <f ca="1">IF(ROW(data!B887)&gt;fib+1,MIN(OFFSET(data!B887,0,0,-fib,1)),"")</f>
        <v>10.71</v>
      </c>
      <c r="AH887" s="32">
        <f ca="1">IF(ROW(data!B887)&gt;fib+1,MAX(OFFSET(data!B887,0,0,-fib,1)),"")</f>
        <v>13.92</v>
      </c>
      <c r="AI887" s="32">
        <f t="shared" ca="1" si="279"/>
        <v>3.2099999999999991</v>
      </c>
      <c r="AJ887" s="31">
        <f t="shared" ca="1" si="280"/>
        <v>11.467560000000001</v>
      </c>
      <c r="AK887" s="31">
        <f t="shared" ca="1" si="281"/>
        <v>11.93622</v>
      </c>
      <c r="AL887" s="31">
        <f t="shared" ca="1" si="282"/>
        <v>12.315000000000001</v>
      </c>
      <c r="AM887" s="31">
        <f t="shared" ca="1" si="283"/>
        <v>12.69378</v>
      </c>
      <c r="AO887" s="32">
        <f t="shared" ca="1" si="290"/>
        <v>0.57481848467893526</v>
      </c>
      <c r="AP887" s="32">
        <f t="shared" ca="1" si="291"/>
        <v>3.9434862380663072E-2</v>
      </c>
      <c r="AQ887" s="32">
        <f t="shared" ca="1" si="292"/>
        <v>0.70769138755087635</v>
      </c>
      <c r="AR887" s="32">
        <f t="shared" ca="1" si="293"/>
        <v>0</v>
      </c>
    </row>
    <row r="888" spans="1:44">
      <c r="A888" s="10">
        <v>38196</v>
      </c>
      <c r="B888" s="11">
        <f ca="1">IF(ROW(data!B888)&gt;singleSMA,AVERAGE(OFFSET(data!B888,0,0,-singleSMA,1)),"")</f>
        <v>12.6279</v>
      </c>
      <c r="C888" s="11" t="str">
        <f ca="1">IF(ROW(data!B886)&gt;singleSMA+2,IF(SIGN(data!B887-indicators!B887)&lt;&gt;SIGN(data!B886-indicators!B886),IF(SIGN(data!B887-indicators!B887)&gt;0,"BUY","SELL"),""),"")</f>
        <v>BUY</v>
      </c>
      <c r="D888" s="11">
        <f ca="1">IF(ROW(data!B888)&gt;fastSMA,AVERAGE(OFFSET(data!B888,0,0,-fastSMA,1)),"")</f>
        <v>12.545499999999999</v>
      </c>
      <c r="E888" s="11">
        <f ca="1">IF(ROW(data!B888)&gt;slowSMA,AVERAGE(OFFSET(data!B888,0,0,-slowSMA,1)),"")</f>
        <v>12.6279</v>
      </c>
      <c r="F888" s="11" t="str">
        <f ca="1">IF(ROW(data!B888)&gt;MAX(fastSMA,slowSMA)+2,IF(SIGN(D887-E887)&lt;&gt;SIGN(D886-E886),IF(SIGN(D887-E887)&gt;0,"BUY","SELL"),""),"")</f>
        <v/>
      </c>
      <c r="G888" s="11"/>
      <c r="H888" s="11">
        <f>(data!B888/data!B887)-1</f>
        <v>-5.388760585065433E-3</v>
      </c>
      <c r="I888" s="11">
        <f t="shared" si="273"/>
        <v>0</v>
      </c>
      <c r="J888" s="11">
        <f t="shared" si="274"/>
        <v>5.388760585065433E-3</v>
      </c>
      <c r="K888" s="11">
        <f ca="1">IF(ROW(data!B888)&gt;rsi+1,100-100/(1+AVERAGE(OFFSET(I888,0,0,-rsi,1))/AVERAGE(OFFSET(J888,0,0,-rsi,1))),"")</f>
        <v>55.844746360359586</v>
      </c>
      <c r="L888" s="11"/>
      <c r="M888" s="11">
        <f t="shared" si="275"/>
        <v>0.99461123941493457</v>
      </c>
      <c r="N888" s="11">
        <f t="shared" ca="1" si="276"/>
        <v>1.0286624203821657</v>
      </c>
      <c r="S888" s="13">
        <f ca="1">pricein</f>
        <v>12.92</v>
      </c>
      <c r="T888" s="13" t="str">
        <f ca="1">priceout</f>
        <v/>
      </c>
      <c r="U888" s="16">
        <f t="shared" ca="1" si="277"/>
        <v>12.36</v>
      </c>
      <c r="V888" s="16">
        <f t="shared" ca="1" si="284"/>
        <v>0.95665634674922595</v>
      </c>
      <c r="W888" s="16">
        <f t="shared" ca="1" si="285"/>
        <v>-4.334365325077405E-2</v>
      </c>
      <c r="X888" s="16">
        <f t="shared" ca="1" si="286"/>
        <v>1.4494030870732599</v>
      </c>
      <c r="Y888" s="16"/>
      <c r="Z888" s="13" t="str">
        <f ca="1">priceincross</f>
        <v/>
      </c>
      <c r="AA888" s="13" t="str">
        <f ca="1">priceoutcross</f>
        <v/>
      </c>
      <c r="AB888" s="13" t="str">
        <f t="shared" ca="1" si="278"/>
        <v/>
      </c>
      <c r="AC888" s="13" t="str">
        <f t="shared" ca="1" si="287"/>
        <v/>
      </c>
      <c r="AD888" s="13" t="str">
        <f t="shared" ca="1" si="288"/>
        <v/>
      </c>
      <c r="AE888" s="13">
        <f t="shared" ca="1" si="289"/>
        <v>1.7076913875508763</v>
      </c>
      <c r="AG888" s="32">
        <f ca="1">IF(ROW(data!B888)&gt;fib+1,MIN(OFFSET(data!B888,0,0,-fib,1)),"")</f>
        <v>10.71</v>
      </c>
      <c r="AH888" s="32">
        <f ca="1">IF(ROW(data!B888)&gt;fib+1,MAX(OFFSET(data!B888,0,0,-fib,1)),"")</f>
        <v>13.92</v>
      </c>
      <c r="AI888" s="32">
        <f t="shared" ca="1" si="279"/>
        <v>3.2099999999999991</v>
      </c>
      <c r="AJ888" s="31">
        <f t="shared" ca="1" si="280"/>
        <v>11.467560000000001</v>
      </c>
      <c r="AK888" s="31">
        <f t="shared" ca="1" si="281"/>
        <v>11.93622</v>
      </c>
      <c r="AL888" s="31">
        <f t="shared" ca="1" si="282"/>
        <v>12.315000000000001</v>
      </c>
      <c r="AM888" s="31">
        <f t="shared" ca="1" si="283"/>
        <v>12.69378</v>
      </c>
      <c r="AO888" s="32">
        <f t="shared" ca="1" si="290"/>
        <v>0.57481848467893526</v>
      </c>
      <c r="AP888" s="32">
        <f t="shared" ca="1" si="291"/>
        <v>8.6528998540304825E-2</v>
      </c>
      <c r="AQ888" s="32">
        <f t="shared" ca="1" si="292"/>
        <v>0.70769138755087635</v>
      </c>
      <c r="AR888" s="32">
        <f t="shared" ca="1" si="293"/>
        <v>0</v>
      </c>
    </row>
    <row r="889" spans="1:44">
      <c r="A889" s="10">
        <v>38197</v>
      </c>
      <c r="B889" s="11">
        <f ca="1">IF(ROW(data!B889)&gt;singleSMA,AVERAGE(OFFSET(data!B889,0,0,-singleSMA,1)),"")</f>
        <v>12.634299999999998</v>
      </c>
      <c r="C889" s="11" t="str">
        <f ca="1">IF(ROW(data!B887)&gt;singleSMA+2,IF(SIGN(data!B888-indicators!B888)&lt;&gt;SIGN(data!B887-indicators!B887),IF(SIGN(data!B888-indicators!B888)&gt;0,"BUY","SELL"),""),"")</f>
        <v/>
      </c>
      <c r="D889" s="11">
        <f ca="1">IF(ROW(data!B889)&gt;fastSMA,AVERAGE(OFFSET(data!B889,0,0,-fastSMA,1)),"")</f>
        <v>12.568</v>
      </c>
      <c r="E889" s="11">
        <f ca="1">IF(ROW(data!B889)&gt;slowSMA,AVERAGE(OFFSET(data!B889,0,0,-slowSMA,1)),"")</f>
        <v>12.634299999999998</v>
      </c>
      <c r="F889" s="11" t="str">
        <f ca="1">IF(ROW(data!B889)&gt;MAX(fastSMA,slowSMA)+2,IF(SIGN(D888-E888)&lt;&gt;SIGN(D887-E887),IF(SIGN(D888-E888)&gt;0,"BUY","SELL"),""),"")</f>
        <v/>
      </c>
      <c r="G889" s="11"/>
      <c r="H889" s="11">
        <f>(data!B889/data!B888)-1</f>
        <v>-6.9659442724457898E-3</v>
      </c>
      <c r="I889" s="11">
        <f t="shared" si="273"/>
        <v>0</v>
      </c>
      <c r="J889" s="11">
        <f t="shared" si="274"/>
        <v>6.9659442724457898E-3</v>
      </c>
      <c r="K889" s="11">
        <f ca="1">IF(ROW(data!B889)&gt;rsi+1,100-100/(1+AVERAGE(OFFSET(I889,0,0,-rsi,1))/AVERAGE(OFFSET(J889,0,0,-rsi,1))),"")</f>
        <v>57.454219680142728</v>
      </c>
      <c r="L889" s="11"/>
      <c r="M889" s="11">
        <f t="shared" si="275"/>
        <v>0.99303405572755421</v>
      </c>
      <c r="N889" s="11">
        <f t="shared" ca="1" si="276"/>
        <v>1.0363489499192244</v>
      </c>
      <c r="S889" s="13" t="str">
        <f ca="1">pricein</f>
        <v/>
      </c>
      <c r="T889" s="13" t="str">
        <f ca="1">priceout</f>
        <v/>
      </c>
      <c r="U889" s="16" t="str">
        <f t="shared" ca="1" si="277"/>
        <v/>
      </c>
      <c r="V889" s="16" t="str">
        <f t="shared" ca="1" si="284"/>
        <v/>
      </c>
      <c r="W889" s="16" t="str">
        <f t="shared" ca="1" si="285"/>
        <v/>
      </c>
      <c r="X889" s="16">
        <f t="shared" ca="1" si="286"/>
        <v>1.4494030870732599</v>
      </c>
      <c r="Y889" s="16"/>
      <c r="Z889" s="13" t="str">
        <f ca="1">priceincross</f>
        <v/>
      </c>
      <c r="AA889" s="13" t="str">
        <f ca="1">priceoutcross</f>
        <v/>
      </c>
      <c r="AB889" s="13" t="str">
        <f t="shared" ca="1" si="278"/>
        <v/>
      </c>
      <c r="AC889" s="13" t="str">
        <f t="shared" ca="1" si="287"/>
        <v/>
      </c>
      <c r="AD889" s="13" t="str">
        <f t="shared" ca="1" si="288"/>
        <v/>
      </c>
      <c r="AE889" s="13">
        <f t="shared" ca="1" si="289"/>
        <v>1.7076913875508763</v>
      </c>
      <c r="AG889" s="32">
        <f ca="1">IF(ROW(data!B889)&gt;fib+1,MIN(OFFSET(data!B889,0,0,-fib,1)),"")</f>
        <v>10.71</v>
      </c>
      <c r="AH889" s="32">
        <f ca="1">IF(ROW(data!B889)&gt;fib+1,MAX(OFFSET(data!B889,0,0,-fib,1)),"")</f>
        <v>13.92</v>
      </c>
      <c r="AI889" s="32">
        <f t="shared" ca="1" si="279"/>
        <v>3.2099999999999991</v>
      </c>
      <c r="AJ889" s="31">
        <f t="shared" ca="1" si="280"/>
        <v>11.467560000000001</v>
      </c>
      <c r="AK889" s="31">
        <f t="shared" ca="1" si="281"/>
        <v>11.93622</v>
      </c>
      <c r="AL889" s="31">
        <f t="shared" ca="1" si="282"/>
        <v>12.315000000000001</v>
      </c>
      <c r="AM889" s="31">
        <f t="shared" ca="1" si="283"/>
        <v>12.69378</v>
      </c>
      <c r="AO889" s="32">
        <f t="shared" ca="1" si="290"/>
        <v>0.57481848467893526</v>
      </c>
      <c r="AP889" s="32">
        <f t="shared" ca="1" si="291"/>
        <v>8.6528998540304825E-2</v>
      </c>
      <c r="AQ889" s="32">
        <f t="shared" ca="1" si="292"/>
        <v>0.70769138755087635</v>
      </c>
      <c r="AR889" s="32">
        <f t="shared" ca="1" si="293"/>
        <v>0</v>
      </c>
    </row>
    <row r="890" spans="1:44">
      <c r="A890" s="10">
        <v>38198</v>
      </c>
      <c r="B890" s="11">
        <f ca="1">IF(ROW(data!B890)&gt;singleSMA,AVERAGE(OFFSET(data!B890,0,0,-singleSMA,1)),"")</f>
        <v>12.633499999999996</v>
      </c>
      <c r="C890" s="11" t="str">
        <f ca="1">IF(ROW(data!B888)&gt;singleSMA+2,IF(SIGN(data!B889-indicators!B889)&lt;&gt;SIGN(data!B888-indicators!B888),IF(SIGN(data!B889-indicators!B889)&gt;0,"BUY","SELL"),""),"")</f>
        <v/>
      </c>
      <c r="D890" s="11">
        <f ca="1">IF(ROW(data!B890)&gt;fastSMA,AVERAGE(OFFSET(data!B890,0,0,-fastSMA,1)),"")</f>
        <v>12.584</v>
      </c>
      <c r="E890" s="11">
        <f ca="1">IF(ROW(data!B890)&gt;slowSMA,AVERAGE(OFFSET(data!B890,0,0,-slowSMA,1)),"")</f>
        <v>12.633499999999996</v>
      </c>
      <c r="F890" s="11" t="str">
        <f ca="1">IF(ROW(data!B890)&gt;MAX(fastSMA,slowSMA)+2,IF(SIGN(D889-E889)&lt;&gt;SIGN(D888-E888),IF(SIGN(D889-E889)&gt;0,"BUY","SELL"),""),"")</f>
        <v/>
      </c>
      <c r="G890" s="11"/>
      <c r="H890" s="11">
        <f>(data!B890/data!B889)-1</f>
        <v>-2.9618082618862118E-2</v>
      </c>
      <c r="I890" s="11">
        <f t="shared" si="273"/>
        <v>0</v>
      </c>
      <c r="J890" s="11">
        <f t="shared" si="274"/>
        <v>2.9618082618862118E-2</v>
      </c>
      <c r="K890" s="11">
        <f ca="1">IF(ROW(data!B890)&gt;rsi+1,100-100/(1+AVERAGE(OFFSET(I890,0,0,-rsi,1))/AVERAGE(OFFSET(J890,0,0,-rsi,1))),"")</f>
        <v>55.410821039106821</v>
      </c>
      <c r="L890" s="11"/>
      <c r="M890" s="11">
        <f t="shared" si="275"/>
        <v>0.97038191738113788</v>
      </c>
      <c r="N890" s="11">
        <f t="shared" ca="1" si="276"/>
        <v>1.0263808738664473</v>
      </c>
      <c r="S890" s="13" t="str">
        <f ca="1">pricein</f>
        <v/>
      </c>
      <c r="T890" s="13" t="str">
        <f ca="1">priceout</f>
        <v/>
      </c>
      <c r="U890" s="16" t="str">
        <f t="shared" ca="1" si="277"/>
        <v/>
      </c>
      <c r="V890" s="16" t="str">
        <f t="shared" ca="1" si="284"/>
        <v/>
      </c>
      <c r="W890" s="16" t="str">
        <f t="shared" ca="1" si="285"/>
        <v/>
      </c>
      <c r="X890" s="16">
        <f t="shared" ca="1" si="286"/>
        <v>1.4494030870732599</v>
      </c>
      <c r="Y890" s="16"/>
      <c r="Z890" s="13" t="str">
        <f ca="1">priceincross</f>
        <v/>
      </c>
      <c r="AA890" s="13" t="str">
        <f ca="1">priceoutcross</f>
        <v/>
      </c>
      <c r="AB890" s="13" t="str">
        <f t="shared" ca="1" si="278"/>
        <v/>
      </c>
      <c r="AC890" s="13" t="str">
        <f t="shared" ca="1" si="287"/>
        <v/>
      </c>
      <c r="AD890" s="13" t="str">
        <f t="shared" ca="1" si="288"/>
        <v/>
      </c>
      <c r="AE890" s="13">
        <f t="shared" ca="1" si="289"/>
        <v>1.7076913875508763</v>
      </c>
      <c r="AG890" s="32">
        <f ca="1">IF(ROW(data!B890)&gt;fib+1,MIN(OFFSET(data!B890,0,0,-fib,1)),"")</f>
        <v>10.71</v>
      </c>
      <c r="AH890" s="32">
        <f ca="1">IF(ROW(data!B890)&gt;fib+1,MAX(OFFSET(data!B890,0,0,-fib,1)),"")</f>
        <v>13.92</v>
      </c>
      <c r="AI890" s="32">
        <f t="shared" ca="1" si="279"/>
        <v>3.2099999999999991</v>
      </c>
      <c r="AJ890" s="31">
        <f t="shared" ca="1" si="280"/>
        <v>11.467560000000001</v>
      </c>
      <c r="AK890" s="31">
        <f t="shared" ca="1" si="281"/>
        <v>11.93622</v>
      </c>
      <c r="AL890" s="31">
        <f t="shared" ca="1" si="282"/>
        <v>12.315000000000001</v>
      </c>
      <c r="AM890" s="31">
        <f t="shared" ca="1" si="283"/>
        <v>12.69378</v>
      </c>
      <c r="AO890" s="32">
        <f t="shared" ca="1" si="290"/>
        <v>0.57481848467893526</v>
      </c>
      <c r="AP890" s="32">
        <f t="shared" ca="1" si="291"/>
        <v>8.6528998540304825E-2</v>
      </c>
      <c r="AQ890" s="32">
        <f t="shared" ca="1" si="292"/>
        <v>0.70769138755087635</v>
      </c>
      <c r="AR890" s="32">
        <f t="shared" ca="1" si="293"/>
        <v>0</v>
      </c>
    </row>
    <row r="891" spans="1:44">
      <c r="A891" s="10">
        <v>38201</v>
      </c>
      <c r="B891" s="11">
        <f ca="1">IF(ROW(data!B891)&gt;singleSMA,AVERAGE(OFFSET(data!B891,0,0,-singleSMA,1)),"")</f>
        <v>12.633399999999996</v>
      </c>
      <c r="C891" s="11" t="str">
        <f ca="1">IF(ROW(data!B889)&gt;singleSMA+2,IF(SIGN(data!B890-indicators!B890)&lt;&gt;SIGN(data!B889-indicators!B889),IF(SIGN(data!B890-indicators!B890)&gt;0,"BUY","SELL"),""),"")</f>
        <v>SELL</v>
      </c>
      <c r="D891" s="11">
        <f ca="1">IF(ROW(data!B891)&gt;fastSMA,AVERAGE(OFFSET(data!B891,0,0,-fastSMA,1)),"")</f>
        <v>12.592499999999998</v>
      </c>
      <c r="E891" s="11">
        <f ca="1">IF(ROW(data!B891)&gt;slowSMA,AVERAGE(OFFSET(data!B891,0,0,-slowSMA,1)),"")</f>
        <v>12.633399999999996</v>
      </c>
      <c r="F891" s="11" t="str">
        <f ca="1">IF(ROW(data!B891)&gt;MAX(fastSMA,slowSMA)+2,IF(SIGN(D890-E890)&lt;&gt;SIGN(D889-E889),IF(SIGN(D890-E890)&gt;0,"BUY","SELL"),""),"")</f>
        <v/>
      </c>
      <c r="G891" s="11"/>
      <c r="H891" s="11">
        <f>(data!B891/data!B890)-1</f>
        <v>-7.2289156626506035E-3</v>
      </c>
      <c r="I891" s="11">
        <f t="shared" si="273"/>
        <v>0</v>
      </c>
      <c r="J891" s="11">
        <f t="shared" si="274"/>
        <v>7.2289156626506035E-3</v>
      </c>
      <c r="K891" s="11">
        <f ca="1">IF(ROW(data!B891)&gt;rsi+1,100-100/(1+AVERAGE(OFFSET(I891,0,0,-rsi,1))/AVERAGE(OFFSET(J891,0,0,-rsi,1))),"")</f>
        <v>53.086832647353006</v>
      </c>
      <c r="L891" s="11"/>
      <c r="M891" s="11">
        <f t="shared" si="275"/>
        <v>0.9927710843373494</v>
      </c>
      <c r="N891" s="11">
        <f t="shared" ca="1" si="276"/>
        <v>1.013945857260049</v>
      </c>
      <c r="S891" s="13" t="str">
        <f ca="1">pricein</f>
        <v/>
      </c>
      <c r="T891" s="13">
        <f ca="1">priceout</f>
        <v>12.36</v>
      </c>
      <c r="U891" s="16" t="str">
        <f t="shared" ca="1" si="277"/>
        <v/>
      </c>
      <c r="V891" s="16" t="str">
        <f t="shared" ca="1" si="284"/>
        <v/>
      </c>
      <c r="W891" s="16" t="str">
        <f t="shared" ca="1" si="285"/>
        <v/>
      </c>
      <c r="X891" s="16">
        <f t="shared" ca="1" si="286"/>
        <v>1.4494030870732599</v>
      </c>
      <c r="Y891" s="16"/>
      <c r="Z891" s="13" t="str">
        <f ca="1">priceincross</f>
        <v/>
      </c>
      <c r="AA891" s="13" t="str">
        <f ca="1">priceoutcross</f>
        <v/>
      </c>
      <c r="AB891" s="13" t="str">
        <f t="shared" ca="1" si="278"/>
        <v/>
      </c>
      <c r="AC891" s="13" t="str">
        <f t="shared" ca="1" si="287"/>
        <v/>
      </c>
      <c r="AD891" s="13" t="str">
        <f t="shared" ca="1" si="288"/>
        <v/>
      </c>
      <c r="AE891" s="13">
        <f t="shared" ca="1" si="289"/>
        <v>1.7076913875508763</v>
      </c>
      <c r="AG891" s="32">
        <f ca="1">IF(ROW(data!B891)&gt;fib+1,MIN(OFFSET(data!B891,0,0,-fib,1)),"")</f>
        <v>10.71</v>
      </c>
      <c r="AH891" s="32">
        <f ca="1">IF(ROW(data!B891)&gt;fib+1,MAX(OFFSET(data!B891,0,0,-fib,1)),"")</f>
        <v>13.92</v>
      </c>
      <c r="AI891" s="32">
        <f t="shared" ca="1" si="279"/>
        <v>3.2099999999999991</v>
      </c>
      <c r="AJ891" s="31">
        <f t="shared" ca="1" si="280"/>
        <v>11.467560000000001</v>
      </c>
      <c r="AK891" s="31">
        <f t="shared" ca="1" si="281"/>
        <v>11.93622</v>
      </c>
      <c r="AL891" s="31">
        <f t="shared" ca="1" si="282"/>
        <v>12.315000000000001</v>
      </c>
      <c r="AM891" s="31">
        <f t="shared" ca="1" si="283"/>
        <v>12.69378</v>
      </c>
      <c r="AO891" s="32">
        <f t="shared" ca="1" si="290"/>
        <v>0.57481848467893526</v>
      </c>
      <c r="AP891" s="32">
        <f t="shared" ca="1" si="291"/>
        <v>8.6528998540304825E-2</v>
      </c>
      <c r="AQ891" s="32">
        <f t="shared" ca="1" si="292"/>
        <v>0.70769138755087635</v>
      </c>
      <c r="AR891" s="32">
        <f t="shared" ca="1" si="293"/>
        <v>0</v>
      </c>
    </row>
    <row r="892" spans="1:44">
      <c r="A892" s="10">
        <v>38202</v>
      </c>
      <c r="B892" s="11">
        <f ca="1">IF(ROW(data!B892)&gt;singleSMA,AVERAGE(OFFSET(data!B892,0,0,-singleSMA,1)),"")</f>
        <v>12.634799999999995</v>
      </c>
      <c r="C892" s="11" t="str">
        <f ca="1">IF(ROW(data!B890)&gt;singleSMA+2,IF(SIGN(data!B891-indicators!B891)&lt;&gt;SIGN(data!B890-indicators!B890),IF(SIGN(data!B891-indicators!B891)&gt;0,"BUY","SELL"),""),"")</f>
        <v/>
      </c>
      <c r="D892" s="11">
        <f ca="1">IF(ROW(data!B892)&gt;fastSMA,AVERAGE(OFFSET(data!B892,0,0,-fastSMA,1)),"")</f>
        <v>12.593499999999999</v>
      </c>
      <c r="E892" s="11">
        <f ca="1">IF(ROW(data!B892)&gt;slowSMA,AVERAGE(OFFSET(data!B892,0,0,-slowSMA,1)),"")</f>
        <v>12.634799999999995</v>
      </c>
      <c r="F892" s="11" t="str">
        <f ca="1">IF(ROW(data!B892)&gt;MAX(fastSMA,slowSMA)+2,IF(SIGN(D891-E891)&lt;&gt;SIGN(D890-E890),IF(SIGN(D891-E891)&gt;0,"BUY","SELL"),""),"")</f>
        <v/>
      </c>
      <c r="G892" s="11"/>
      <c r="H892" s="11">
        <f>(data!B892/data!B891)-1</f>
        <v>9.7087378640776656E-3</v>
      </c>
      <c r="I892" s="11">
        <f t="shared" si="273"/>
        <v>9.7087378640776656E-3</v>
      </c>
      <c r="J892" s="11">
        <f t="shared" si="274"/>
        <v>0</v>
      </c>
      <c r="K892" s="11">
        <f ca="1">IF(ROW(data!B892)&gt;rsi+1,100-100/(1+AVERAGE(OFFSET(I892,0,0,-rsi,1))/AVERAGE(OFFSET(J892,0,0,-rsi,1))),"")</f>
        <v>50.796509452311028</v>
      </c>
      <c r="L892" s="11"/>
      <c r="M892" s="11">
        <f t="shared" si="275"/>
        <v>1.0097087378640777</v>
      </c>
      <c r="N892" s="11">
        <f t="shared" ca="1" si="276"/>
        <v>1.0016051364365974</v>
      </c>
      <c r="S892" s="13" t="str">
        <f ca="1">pricein</f>
        <v/>
      </c>
      <c r="T892" s="13" t="str">
        <f ca="1">priceout</f>
        <v/>
      </c>
      <c r="U892" s="16" t="str">
        <f t="shared" ca="1" si="277"/>
        <v/>
      </c>
      <c r="V892" s="16" t="str">
        <f t="shared" ca="1" si="284"/>
        <v/>
      </c>
      <c r="W892" s="16" t="str">
        <f t="shared" ca="1" si="285"/>
        <v/>
      </c>
      <c r="X892" s="16">
        <f t="shared" ca="1" si="286"/>
        <v>1.4494030870732599</v>
      </c>
      <c r="Y892" s="16"/>
      <c r="Z892" s="13" t="str">
        <f ca="1">priceincross</f>
        <v/>
      </c>
      <c r="AA892" s="13" t="str">
        <f ca="1">priceoutcross</f>
        <v/>
      </c>
      <c r="AB892" s="13" t="str">
        <f t="shared" ca="1" si="278"/>
        <v/>
      </c>
      <c r="AC892" s="13" t="str">
        <f t="shared" ca="1" si="287"/>
        <v/>
      </c>
      <c r="AD892" s="13" t="str">
        <f t="shared" ca="1" si="288"/>
        <v/>
      </c>
      <c r="AE892" s="13">
        <f t="shared" ca="1" si="289"/>
        <v>1.7076913875508763</v>
      </c>
      <c r="AG892" s="32">
        <f ca="1">IF(ROW(data!B892)&gt;fib+1,MIN(OFFSET(data!B892,0,0,-fib,1)),"")</f>
        <v>10.71</v>
      </c>
      <c r="AH892" s="32">
        <f ca="1">IF(ROW(data!B892)&gt;fib+1,MAX(OFFSET(data!B892,0,0,-fib,1)),"")</f>
        <v>13.92</v>
      </c>
      <c r="AI892" s="32">
        <f t="shared" ca="1" si="279"/>
        <v>3.2099999999999991</v>
      </c>
      <c r="AJ892" s="31">
        <f t="shared" ca="1" si="280"/>
        <v>11.467560000000001</v>
      </c>
      <c r="AK892" s="31">
        <f t="shared" ca="1" si="281"/>
        <v>11.93622</v>
      </c>
      <c r="AL892" s="31">
        <f t="shared" ca="1" si="282"/>
        <v>12.315000000000001</v>
      </c>
      <c r="AM892" s="31">
        <f t="shared" ca="1" si="283"/>
        <v>12.69378</v>
      </c>
      <c r="AO892" s="32">
        <f t="shared" ca="1" si="290"/>
        <v>0.57481848467893526</v>
      </c>
      <c r="AP892" s="32">
        <f t="shared" ca="1" si="291"/>
        <v>8.6528998540304825E-2</v>
      </c>
      <c r="AQ892" s="32">
        <f t="shared" ca="1" si="292"/>
        <v>0.70769138755087635</v>
      </c>
      <c r="AR892" s="32">
        <f t="shared" ca="1" si="293"/>
        <v>0</v>
      </c>
    </row>
    <row r="893" spans="1:44">
      <c r="A893" s="10">
        <v>38203</v>
      </c>
      <c r="B893" s="11">
        <f ca="1">IF(ROW(data!B893)&gt;singleSMA,AVERAGE(OFFSET(data!B893,0,0,-singleSMA,1)),"")</f>
        <v>12.637699999999997</v>
      </c>
      <c r="C893" s="11" t="str">
        <f ca="1">IF(ROW(data!B891)&gt;singleSMA+2,IF(SIGN(data!B892-indicators!B892)&lt;&gt;SIGN(data!B891-indicators!B891),IF(SIGN(data!B892-indicators!B892)&gt;0,"BUY","SELL"),""),"")</f>
        <v/>
      </c>
      <c r="D893" s="11">
        <f ca="1">IF(ROW(data!B893)&gt;fastSMA,AVERAGE(OFFSET(data!B893,0,0,-fastSMA,1)),"")</f>
        <v>12.581</v>
      </c>
      <c r="E893" s="11">
        <f ca="1">IF(ROW(data!B893)&gt;slowSMA,AVERAGE(OFFSET(data!B893,0,0,-slowSMA,1)),"")</f>
        <v>12.637699999999997</v>
      </c>
      <c r="F893" s="11" t="str">
        <f ca="1">IF(ROW(data!B893)&gt;MAX(fastSMA,slowSMA)+2,IF(SIGN(D892-E892)&lt;&gt;SIGN(D891-E891),IF(SIGN(D892-E892)&gt;0,"BUY","SELL"),""),"")</f>
        <v/>
      </c>
      <c r="G893" s="11"/>
      <c r="H893" s="11">
        <f>(data!B893/data!B892)-1</f>
        <v>-2.3237179487179516E-2</v>
      </c>
      <c r="I893" s="11">
        <f t="shared" si="273"/>
        <v>0</v>
      </c>
      <c r="J893" s="11">
        <f t="shared" si="274"/>
        <v>2.3237179487179516E-2</v>
      </c>
      <c r="K893" s="11">
        <f ca="1">IF(ROW(data!B893)&gt;rsi+1,100-100/(1+AVERAGE(OFFSET(I893,0,0,-rsi,1))/AVERAGE(OFFSET(J893,0,0,-rsi,1))),"")</f>
        <v>46.821781666613809</v>
      </c>
      <c r="L893" s="11"/>
      <c r="M893" s="11">
        <f t="shared" si="275"/>
        <v>0.97676282051282048</v>
      </c>
      <c r="N893" s="11">
        <f t="shared" ca="1" si="276"/>
        <v>0.97990353697749255</v>
      </c>
      <c r="S893" s="13" t="str">
        <f ca="1">pricein</f>
        <v/>
      </c>
      <c r="T893" s="13" t="str">
        <f ca="1">priceout</f>
        <v/>
      </c>
      <c r="U893" s="16" t="str">
        <f t="shared" ca="1" si="277"/>
        <v/>
      </c>
      <c r="V893" s="16" t="str">
        <f t="shared" ca="1" si="284"/>
        <v/>
      </c>
      <c r="W893" s="16" t="str">
        <f t="shared" ca="1" si="285"/>
        <v/>
      </c>
      <c r="X893" s="16">
        <f t="shared" ca="1" si="286"/>
        <v>1.4494030870732599</v>
      </c>
      <c r="Y893" s="16"/>
      <c r="Z893" s="13" t="str">
        <f ca="1">priceincross</f>
        <v/>
      </c>
      <c r="AA893" s="13" t="str">
        <f ca="1">priceoutcross</f>
        <v/>
      </c>
      <c r="AB893" s="13" t="str">
        <f t="shared" ca="1" si="278"/>
        <v/>
      </c>
      <c r="AC893" s="13" t="str">
        <f t="shared" ca="1" si="287"/>
        <v/>
      </c>
      <c r="AD893" s="13" t="str">
        <f t="shared" ca="1" si="288"/>
        <v/>
      </c>
      <c r="AE893" s="13">
        <f t="shared" ca="1" si="289"/>
        <v>1.7076913875508763</v>
      </c>
      <c r="AG893" s="32">
        <f ca="1">IF(ROW(data!B893)&gt;fib+1,MIN(OFFSET(data!B893,0,0,-fib,1)),"")</f>
        <v>10.71</v>
      </c>
      <c r="AH893" s="32">
        <f ca="1">IF(ROW(data!B893)&gt;fib+1,MAX(OFFSET(data!B893,0,0,-fib,1)),"")</f>
        <v>13.92</v>
      </c>
      <c r="AI893" s="32">
        <f t="shared" ca="1" si="279"/>
        <v>3.2099999999999991</v>
      </c>
      <c r="AJ893" s="31">
        <f t="shared" ca="1" si="280"/>
        <v>11.467560000000001</v>
      </c>
      <c r="AK893" s="31">
        <f t="shared" ca="1" si="281"/>
        <v>11.93622</v>
      </c>
      <c r="AL893" s="31">
        <f t="shared" ca="1" si="282"/>
        <v>12.315000000000001</v>
      </c>
      <c r="AM893" s="31">
        <f t="shared" ca="1" si="283"/>
        <v>12.69378</v>
      </c>
      <c r="AO893" s="32">
        <f t="shared" ca="1" si="290"/>
        <v>0.57481848467893526</v>
      </c>
      <c r="AP893" s="32">
        <f t="shared" ca="1" si="291"/>
        <v>8.6528998540304825E-2</v>
      </c>
      <c r="AQ893" s="32">
        <f t="shared" ca="1" si="292"/>
        <v>0.70769138755087635</v>
      </c>
      <c r="AR893" s="32">
        <f t="shared" ca="1" si="293"/>
        <v>0</v>
      </c>
    </row>
    <row r="894" spans="1:44">
      <c r="A894" s="10">
        <v>38204</v>
      </c>
      <c r="B894" s="11">
        <f ca="1">IF(ROW(data!B894)&gt;singleSMA,AVERAGE(OFFSET(data!B894,0,0,-singleSMA,1)),"")</f>
        <v>12.640999999999998</v>
      </c>
      <c r="C894" s="11" t="str">
        <f ca="1">IF(ROW(data!B892)&gt;singleSMA+2,IF(SIGN(data!B893-indicators!B893)&lt;&gt;SIGN(data!B892-indicators!B892),IF(SIGN(data!B893-indicators!B893)&gt;0,"BUY","SELL"),""),"")</f>
        <v/>
      </c>
      <c r="D894" s="11">
        <f ca="1">IF(ROW(data!B894)&gt;fastSMA,AVERAGE(OFFSET(data!B894,0,0,-fastSMA,1)),"")</f>
        <v>12.581999999999999</v>
      </c>
      <c r="E894" s="11">
        <f ca="1">IF(ROW(data!B894)&gt;slowSMA,AVERAGE(OFFSET(data!B894,0,0,-slowSMA,1)),"")</f>
        <v>12.640999999999998</v>
      </c>
      <c r="F894" s="11" t="str">
        <f ca="1">IF(ROW(data!B894)&gt;MAX(fastSMA,slowSMA)+2,IF(SIGN(D893-E893)&lt;&gt;SIGN(D892-E892),IF(SIGN(D893-E893)&gt;0,"BUY","SELL"),""),"")</f>
        <v/>
      </c>
      <c r="G894" s="11"/>
      <c r="H894" s="11">
        <f>(data!B894/data!B893)-1</f>
        <v>-1.6406890894175019E-3</v>
      </c>
      <c r="I894" s="11">
        <f t="shared" si="273"/>
        <v>0</v>
      </c>
      <c r="J894" s="11">
        <f t="shared" si="274"/>
        <v>1.6406890894175019E-3</v>
      </c>
      <c r="K894" s="11">
        <f ca="1">IF(ROW(data!B894)&gt;rsi+1,100-100/(1+AVERAGE(OFFSET(I894,0,0,-rsi,1))/AVERAGE(OFFSET(J894,0,0,-rsi,1))),"")</f>
        <v>50.804317820725601</v>
      </c>
      <c r="L894" s="11"/>
      <c r="M894" s="11">
        <f t="shared" si="275"/>
        <v>0.9983593109105825</v>
      </c>
      <c r="N894" s="11">
        <f t="shared" ca="1" si="276"/>
        <v>1.0016460905349802</v>
      </c>
      <c r="S894" s="13" t="str">
        <f ca="1">pricein</f>
        <v/>
      </c>
      <c r="T894" s="13" t="str">
        <f ca="1">priceout</f>
        <v/>
      </c>
      <c r="U894" s="16" t="str">
        <f t="shared" ca="1" si="277"/>
        <v/>
      </c>
      <c r="V894" s="16" t="str">
        <f t="shared" ca="1" si="284"/>
        <v/>
      </c>
      <c r="W894" s="16" t="str">
        <f t="shared" ca="1" si="285"/>
        <v/>
      </c>
      <c r="X894" s="16">
        <f t="shared" ca="1" si="286"/>
        <v>1.4494030870732599</v>
      </c>
      <c r="Y894" s="16"/>
      <c r="Z894" s="13" t="str">
        <f ca="1">priceincross</f>
        <v/>
      </c>
      <c r="AA894" s="13" t="str">
        <f ca="1">priceoutcross</f>
        <v/>
      </c>
      <c r="AB894" s="13" t="str">
        <f t="shared" ca="1" si="278"/>
        <v/>
      </c>
      <c r="AC894" s="13" t="str">
        <f t="shared" ca="1" si="287"/>
        <v/>
      </c>
      <c r="AD894" s="13" t="str">
        <f t="shared" ca="1" si="288"/>
        <v/>
      </c>
      <c r="AE894" s="13">
        <f t="shared" ca="1" si="289"/>
        <v>1.7076913875508763</v>
      </c>
      <c r="AG894" s="32">
        <f ca="1">IF(ROW(data!B894)&gt;fib+1,MIN(OFFSET(data!B894,0,0,-fib,1)),"")</f>
        <v>10.71</v>
      </c>
      <c r="AH894" s="32">
        <f ca="1">IF(ROW(data!B894)&gt;fib+1,MAX(OFFSET(data!B894,0,0,-fib,1)),"")</f>
        <v>13.92</v>
      </c>
      <c r="AI894" s="32">
        <f t="shared" ca="1" si="279"/>
        <v>3.2099999999999991</v>
      </c>
      <c r="AJ894" s="31">
        <f t="shared" ca="1" si="280"/>
        <v>11.467560000000001</v>
      </c>
      <c r="AK894" s="31">
        <f t="shared" ca="1" si="281"/>
        <v>11.93622</v>
      </c>
      <c r="AL894" s="31">
        <f t="shared" ca="1" si="282"/>
        <v>12.315000000000001</v>
      </c>
      <c r="AM894" s="31">
        <f t="shared" ca="1" si="283"/>
        <v>12.69378</v>
      </c>
      <c r="AO894" s="32">
        <f t="shared" ca="1" si="290"/>
        <v>0.57481848467893526</v>
      </c>
      <c r="AP894" s="32">
        <f t="shared" ca="1" si="291"/>
        <v>8.6528998540304825E-2</v>
      </c>
      <c r="AQ894" s="32">
        <f t="shared" ca="1" si="292"/>
        <v>0.70769138755087635</v>
      </c>
      <c r="AR894" s="32">
        <f t="shared" ca="1" si="293"/>
        <v>0</v>
      </c>
    </row>
    <row r="895" spans="1:44">
      <c r="A895" s="10">
        <v>38205</v>
      </c>
      <c r="B895" s="11">
        <f ca="1">IF(ROW(data!B895)&gt;singleSMA,AVERAGE(OFFSET(data!B895,0,0,-singleSMA,1)),"")</f>
        <v>12.648800000000001</v>
      </c>
      <c r="C895" s="11" t="str">
        <f ca="1">IF(ROW(data!B893)&gt;singleSMA+2,IF(SIGN(data!B894-indicators!B894)&lt;&gt;SIGN(data!B893-indicators!B893),IF(SIGN(data!B894-indicators!B894)&gt;0,"BUY","SELL"),""),"")</f>
        <v/>
      </c>
      <c r="D895" s="11">
        <f ca="1">IF(ROW(data!B895)&gt;fastSMA,AVERAGE(OFFSET(data!B895,0,0,-fastSMA,1)),"")</f>
        <v>12.585499999999998</v>
      </c>
      <c r="E895" s="11">
        <f ca="1">IF(ROW(data!B895)&gt;slowSMA,AVERAGE(OFFSET(data!B895,0,0,-slowSMA,1)),"")</f>
        <v>12.648800000000001</v>
      </c>
      <c r="F895" s="11" t="str">
        <f ca="1">IF(ROW(data!B895)&gt;MAX(fastSMA,slowSMA)+2,IF(SIGN(D894-E894)&lt;&gt;SIGN(D893-E893),IF(SIGN(D894-E894)&gt;0,"BUY","SELL"),""),"")</f>
        <v/>
      </c>
      <c r="G895" s="11"/>
      <c r="H895" s="11">
        <f>(data!B895/data!B894)-1</f>
        <v>0</v>
      </c>
      <c r="I895" s="11">
        <f t="shared" si="273"/>
        <v>0</v>
      </c>
      <c r="J895" s="11">
        <f t="shared" si="274"/>
        <v>0</v>
      </c>
      <c r="K895" s="11">
        <f ca="1">IF(ROW(data!B895)&gt;rsi+1,100-100/(1+AVERAGE(OFFSET(I895,0,0,-rsi,1))/AVERAGE(OFFSET(J895,0,0,-rsi,1))),"")</f>
        <v>51.638373319810881</v>
      </c>
      <c r="L895" s="11"/>
      <c r="M895" s="11">
        <f t="shared" si="275"/>
        <v>1</v>
      </c>
      <c r="N895" s="11">
        <f t="shared" ca="1" si="276"/>
        <v>1.0057851239669422</v>
      </c>
      <c r="S895" s="13" t="str">
        <f ca="1">pricein</f>
        <v/>
      </c>
      <c r="T895" s="13" t="str">
        <f ca="1">priceout</f>
        <v/>
      </c>
      <c r="U895" s="16" t="str">
        <f t="shared" ca="1" si="277"/>
        <v/>
      </c>
      <c r="V895" s="16" t="str">
        <f t="shared" ca="1" si="284"/>
        <v/>
      </c>
      <c r="W895" s="16" t="str">
        <f t="shared" ca="1" si="285"/>
        <v/>
      </c>
      <c r="X895" s="16">
        <f t="shared" ca="1" si="286"/>
        <v>1.4494030870732599</v>
      </c>
      <c r="Y895" s="16"/>
      <c r="Z895" s="13" t="str">
        <f ca="1">priceincross</f>
        <v/>
      </c>
      <c r="AA895" s="13" t="str">
        <f ca="1">priceoutcross</f>
        <v/>
      </c>
      <c r="AB895" s="13" t="str">
        <f t="shared" ca="1" si="278"/>
        <v/>
      </c>
      <c r="AC895" s="13" t="str">
        <f t="shared" ca="1" si="287"/>
        <v/>
      </c>
      <c r="AD895" s="13" t="str">
        <f t="shared" ca="1" si="288"/>
        <v/>
      </c>
      <c r="AE895" s="13">
        <f t="shared" ca="1" si="289"/>
        <v>1.7076913875508763</v>
      </c>
      <c r="AG895" s="32">
        <f ca="1">IF(ROW(data!B895)&gt;fib+1,MIN(OFFSET(data!B895,0,0,-fib,1)),"")</f>
        <v>10.71</v>
      </c>
      <c r="AH895" s="32">
        <f ca="1">IF(ROW(data!B895)&gt;fib+1,MAX(OFFSET(data!B895,0,0,-fib,1)),"")</f>
        <v>13.92</v>
      </c>
      <c r="AI895" s="32">
        <f t="shared" ca="1" si="279"/>
        <v>3.2099999999999991</v>
      </c>
      <c r="AJ895" s="31">
        <f t="shared" ca="1" si="280"/>
        <v>11.467560000000001</v>
      </c>
      <c r="AK895" s="31">
        <f t="shared" ca="1" si="281"/>
        <v>11.93622</v>
      </c>
      <c r="AL895" s="31">
        <f t="shared" ca="1" si="282"/>
        <v>12.315000000000001</v>
      </c>
      <c r="AM895" s="31">
        <f t="shared" ca="1" si="283"/>
        <v>12.69378</v>
      </c>
      <c r="AO895" s="32">
        <f t="shared" ca="1" si="290"/>
        <v>0.57481848467893526</v>
      </c>
      <c r="AP895" s="32">
        <f t="shared" ca="1" si="291"/>
        <v>8.6528998540304825E-2</v>
      </c>
      <c r="AQ895" s="32">
        <f t="shared" ca="1" si="292"/>
        <v>0.70769138755087635</v>
      </c>
      <c r="AR895" s="32">
        <f t="shared" ca="1" si="293"/>
        <v>0</v>
      </c>
    </row>
    <row r="896" spans="1:44">
      <c r="A896" s="10">
        <v>38208</v>
      </c>
      <c r="B896" s="11">
        <f ca="1">IF(ROW(data!B896)&gt;singleSMA,AVERAGE(OFFSET(data!B896,0,0,-singleSMA,1)),"")</f>
        <v>12.658199999999999</v>
      </c>
      <c r="C896" s="11" t="str">
        <f ca="1">IF(ROW(data!B894)&gt;singleSMA+2,IF(SIGN(data!B895-indicators!B895)&lt;&gt;SIGN(data!B894-indicators!B894),IF(SIGN(data!B895-indicators!B895)&gt;0,"BUY","SELL"),""),"")</f>
        <v/>
      </c>
      <c r="D896" s="11">
        <f ca="1">IF(ROW(data!B896)&gt;fastSMA,AVERAGE(OFFSET(data!B896,0,0,-fastSMA,1)),"")</f>
        <v>12.592999999999998</v>
      </c>
      <c r="E896" s="11">
        <f ca="1">IF(ROW(data!B896)&gt;slowSMA,AVERAGE(OFFSET(data!B896,0,0,-slowSMA,1)),"")</f>
        <v>12.658199999999999</v>
      </c>
      <c r="F896" s="11" t="str">
        <f ca="1">IF(ROW(data!B896)&gt;MAX(fastSMA,slowSMA)+2,IF(SIGN(D895-E895)&lt;&gt;SIGN(D894-E894),IF(SIGN(D895-E895)&gt;0,"BUY","SELL"),""),"")</f>
        <v/>
      </c>
      <c r="G896" s="11"/>
      <c r="H896" s="11">
        <f>(data!B896/data!B895)-1</f>
        <v>8.2169268693508268E-3</v>
      </c>
      <c r="I896" s="11">
        <f t="shared" si="273"/>
        <v>8.2169268693508268E-3</v>
      </c>
      <c r="J896" s="11">
        <f t="shared" si="274"/>
        <v>0</v>
      </c>
      <c r="K896" s="11">
        <f ca="1">IF(ROW(data!B896)&gt;rsi+1,100-100/(1+AVERAGE(OFFSET(I896,0,0,-rsi,1))/AVERAGE(OFFSET(J896,0,0,-rsi,1))),"")</f>
        <v>52.872461516222025</v>
      </c>
      <c r="L896" s="11"/>
      <c r="M896" s="11">
        <f t="shared" si="275"/>
        <v>1.0082169268693508</v>
      </c>
      <c r="N896" s="11">
        <f t="shared" ca="1" si="276"/>
        <v>1.0123762376237624</v>
      </c>
      <c r="S896" s="13" t="str">
        <f ca="1">pricein</f>
        <v/>
      </c>
      <c r="T896" s="13" t="str">
        <f ca="1">priceout</f>
        <v/>
      </c>
      <c r="U896" s="16" t="str">
        <f t="shared" ca="1" si="277"/>
        <v/>
      </c>
      <c r="V896" s="16" t="str">
        <f t="shared" ca="1" si="284"/>
        <v/>
      </c>
      <c r="W896" s="16" t="str">
        <f t="shared" ca="1" si="285"/>
        <v/>
      </c>
      <c r="X896" s="16">
        <f t="shared" ca="1" si="286"/>
        <v>1.4494030870732599</v>
      </c>
      <c r="Y896" s="16"/>
      <c r="Z896" s="13" t="str">
        <f ca="1">priceincross</f>
        <v/>
      </c>
      <c r="AA896" s="13" t="str">
        <f ca="1">priceoutcross</f>
        <v/>
      </c>
      <c r="AB896" s="13" t="str">
        <f t="shared" ca="1" si="278"/>
        <v/>
      </c>
      <c r="AC896" s="13" t="str">
        <f t="shared" ca="1" si="287"/>
        <v/>
      </c>
      <c r="AD896" s="13" t="str">
        <f t="shared" ca="1" si="288"/>
        <v/>
      </c>
      <c r="AE896" s="13">
        <f t="shared" ca="1" si="289"/>
        <v>1.7076913875508763</v>
      </c>
      <c r="AG896" s="32">
        <f ca="1">IF(ROW(data!B896)&gt;fib+1,MIN(OFFSET(data!B896,0,0,-fib,1)),"")</f>
        <v>10.71</v>
      </c>
      <c r="AH896" s="32">
        <f ca="1">IF(ROW(data!B896)&gt;fib+1,MAX(OFFSET(data!B896,0,0,-fib,1)),"")</f>
        <v>13.92</v>
      </c>
      <c r="AI896" s="32">
        <f t="shared" ca="1" si="279"/>
        <v>3.2099999999999991</v>
      </c>
      <c r="AJ896" s="31">
        <f t="shared" ca="1" si="280"/>
        <v>11.467560000000001</v>
      </c>
      <c r="AK896" s="31">
        <f t="shared" ca="1" si="281"/>
        <v>11.93622</v>
      </c>
      <c r="AL896" s="31">
        <f t="shared" ca="1" si="282"/>
        <v>12.315000000000001</v>
      </c>
      <c r="AM896" s="31">
        <f t="shared" ca="1" si="283"/>
        <v>12.69378</v>
      </c>
      <c r="AO896" s="32">
        <f t="shared" ca="1" si="290"/>
        <v>0.57481848467893526</v>
      </c>
      <c r="AP896" s="32">
        <f t="shared" ca="1" si="291"/>
        <v>8.6528998540304825E-2</v>
      </c>
      <c r="AQ896" s="32">
        <f t="shared" ca="1" si="292"/>
        <v>0.70769138755087635</v>
      </c>
      <c r="AR896" s="32">
        <f t="shared" ca="1" si="293"/>
        <v>0</v>
      </c>
    </row>
    <row r="897" spans="1:44">
      <c r="A897" s="10">
        <v>38209</v>
      </c>
      <c r="B897" s="11">
        <f ca="1">IF(ROW(data!B897)&gt;singleSMA,AVERAGE(OFFSET(data!B897,0,0,-singleSMA,1)),"")</f>
        <v>12.664300000000003</v>
      </c>
      <c r="C897" s="11" t="str">
        <f ca="1">IF(ROW(data!B895)&gt;singleSMA+2,IF(SIGN(data!B896-indicators!B896)&lt;&gt;SIGN(data!B895-indicators!B895),IF(SIGN(data!B896-indicators!B896)&gt;0,"BUY","SELL"),""),"")</f>
        <v/>
      </c>
      <c r="D897" s="11">
        <f ca="1">IF(ROW(data!B897)&gt;fastSMA,AVERAGE(OFFSET(data!B897,0,0,-fastSMA,1)),"")</f>
        <v>12.587999999999997</v>
      </c>
      <c r="E897" s="11">
        <f ca="1">IF(ROW(data!B897)&gt;slowSMA,AVERAGE(OFFSET(data!B897,0,0,-slowSMA,1)),"")</f>
        <v>12.664300000000003</v>
      </c>
      <c r="F897" s="11" t="str">
        <f ca="1">IF(ROW(data!B897)&gt;MAX(fastSMA,slowSMA)+2,IF(SIGN(D896-E896)&lt;&gt;SIGN(D895-E895),IF(SIGN(D896-E896)&gt;0,"BUY","SELL"),""),"")</f>
        <v/>
      </c>
      <c r="G897" s="11"/>
      <c r="H897" s="11">
        <f>(data!B897/data!B896)-1</f>
        <v>-1.140994295028519E-2</v>
      </c>
      <c r="I897" s="11">
        <f t="shared" si="273"/>
        <v>0</v>
      </c>
      <c r="J897" s="11">
        <f t="shared" si="274"/>
        <v>1.140994295028519E-2</v>
      </c>
      <c r="K897" s="11">
        <f ca="1">IF(ROW(data!B897)&gt;rsi+1,100-100/(1+AVERAGE(OFFSET(I897,0,0,-rsi,1))/AVERAGE(OFFSET(J897,0,0,-rsi,1))),"")</f>
        <v>48.900463949925708</v>
      </c>
      <c r="L897" s="11"/>
      <c r="M897" s="11">
        <f t="shared" si="275"/>
        <v>0.98859005704971481</v>
      </c>
      <c r="N897" s="11">
        <f t="shared" ca="1" si="276"/>
        <v>0.99182338511856061</v>
      </c>
      <c r="S897" s="13" t="str">
        <f ca="1">pricein</f>
        <v/>
      </c>
      <c r="T897" s="13" t="str">
        <f ca="1">priceout</f>
        <v/>
      </c>
      <c r="U897" s="16" t="str">
        <f t="shared" ca="1" si="277"/>
        <v/>
      </c>
      <c r="V897" s="16" t="str">
        <f t="shared" ca="1" si="284"/>
        <v/>
      </c>
      <c r="W897" s="16" t="str">
        <f t="shared" ca="1" si="285"/>
        <v/>
      </c>
      <c r="X897" s="16">
        <f t="shared" ca="1" si="286"/>
        <v>1.4494030870732599</v>
      </c>
      <c r="Y897" s="16"/>
      <c r="Z897" s="13" t="str">
        <f ca="1">priceincross</f>
        <v/>
      </c>
      <c r="AA897" s="13" t="str">
        <f ca="1">priceoutcross</f>
        <v/>
      </c>
      <c r="AB897" s="13" t="str">
        <f t="shared" ca="1" si="278"/>
        <v/>
      </c>
      <c r="AC897" s="13" t="str">
        <f t="shared" ca="1" si="287"/>
        <v/>
      </c>
      <c r="AD897" s="13" t="str">
        <f t="shared" ca="1" si="288"/>
        <v/>
      </c>
      <c r="AE897" s="13">
        <f t="shared" ca="1" si="289"/>
        <v>1.7076913875508763</v>
      </c>
      <c r="AG897" s="32">
        <f ca="1">IF(ROW(data!B897)&gt;fib+1,MIN(OFFSET(data!B897,0,0,-fib,1)),"")</f>
        <v>10.71</v>
      </c>
      <c r="AH897" s="32">
        <f ca="1">IF(ROW(data!B897)&gt;fib+1,MAX(OFFSET(data!B897,0,0,-fib,1)),"")</f>
        <v>13.92</v>
      </c>
      <c r="AI897" s="32">
        <f t="shared" ca="1" si="279"/>
        <v>3.2099999999999991</v>
      </c>
      <c r="AJ897" s="31">
        <f t="shared" ca="1" si="280"/>
        <v>11.467560000000001</v>
      </c>
      <c r="AK897" s="31">
        <f t="shared" ca="1" si="281"/>
        <v>11.93622</v>
      </c>
      <c r="AL897" s="31">
        <f t="shared" ca="1" si="282"/>
        <v>12.315000000000001</v>
      </c>
      <c r="AM897" s="31">
        <f t="shared" ca="1" si="283"/>
        <v>12.69378</v>
      </c>
      <c r="AO897" s="32">
        <f t="shared" ca="1" si="290"/>
        <v>0.57481848467893526</v>
      </c>
      <c r="AP897" s="32">
        <f t="shared" ca="1" si="291"/>
        <v>8.6528998540304825E-2</v>
      </c>
      <c r="AQ897" s="32">
        <f t="shared" ca="1" si="292"/>
        <v>0.70769138755087635</v>
      </c>
      <c r="AR897" s="32">
        <f t="shared" ca="1" si="293"/>
        <v>0</v>
      </c>
    </row>
    <row r="898" spans="1:44">
      <c r="A898" s="10">
        <v>38210</v>
      </c>
      <c r="B898" s="11">
        <f ca="1">IF(ROW(data!B898)&gt;singleSMA,AVERAGE(OFFSET(data!B898,0,0,-singleSMA,1)),"")</f>
        <v>12.668500000000002</v>
      </c>
      <c r="C898" s="11" t="str">
        <f ca="1">IF(ROW(data!B896)&gt;singleSMA+2,IF(SIGN(data!B897-indicators!B897)&lt;&gt;SIGN(data!B896-indicators!B896),IF(SIGN(data!B897-indicators!B897)&gt;0,"BUY","SELL"),""),"")</f>
        <v/>
      </c>
      <c r="D898" s="11">
        <f ca="1">IF(ROW(data!B898)&gt;fastSMA,AVERAGE(OFFSET(data!B898,0,0,-fastSMA,1)),"")</f>
        <v>12.575999999999997</v>
      </c>
      <c r="E898" s="11">
        <f ca="1">IF(ROW(data!B898)&gt;slowSMA,AVERAGE(OFFSET(data!B898,0,0,-slowSMA,1)),"")</f>
        <v>12.668500000000002</v>
      </c>
      <c r="F898" s="11" t="str">
        <f ca="1">IF(ROW(data!B898)&gt;MAX(fastSMA,slowSMA)+2,IF(SIGN(D897-E897)&lt;&gt;SIGN(D896-E896),IF(SIGN(D897-E897)&gt;0,"BUY","SELL"),""),"")</f>
        <v/>
      </c>
      <c r="G898" s="11"/>
      <c r="H898" s="11">
        <f>(data!B898/data!B897)-1</f>
        <v>-2.473206924979432E-3</v>
      </c>
      <c r="I898" s="11">
        <f t="shared" si="273"/>
        <v>0</v>
      </c>
      <c r="J898" s="11">
        <f t="shared" si="274"/>
        <v>2.473206924979432E-3</v>
      </c>
      <c r="K898" s="11">
        <f ca="1">IF(ROW(data!B898)&gt;rsi+1,100-100/(1+AVERAGE(OFFSET(I898,0,0,-rsi,1))/AVERAGE(OFFSET(J898,0,0,-rsi,1))),"")</f>
        <v>46.60623309377695</v>
      </c>
      <c r="L898" s="11"/>
      <c r="M898" s="11">
        <f t="shared" si="275"/>
        <v>0.99752679307502057</v>
      </c>
      <c r="N898" s="11">
        <f t="shared" ca="1" si="276"/>
        <v>0.98055105348460292</v>
      </c>
      <c r="S898" s="13" t="str">
        <f ca="1">pricein</f>
        <v/>
      </c>
      <c r="T898" s="13" t="str">
        <f ca="1">priceout</f>
        <v/>
      </c>
      <c r="U898" s="16" t="str">
        <f t="shared" ca="1" si="277"/>
        <v/>
      </c>
      <c r="V898" s="16" t="str">
        <f t="shared" ca="1" si="284"/>
        <v/>
      </c>
      <c r="W898" s="16" t="str">
        <f t="shared" ca="1" si="285"/>
        <v/>
      </c>
      <c r="X898" s="16">
        <f t="shared" ca="1" si="286"/>
        <v>1.4494030870732599</v>
      </c>
      <c r="Y898" s="16"/>
      <c r="Z898" s="13" t="str">
        <f ca="1">priceincross</f>
        <v/>
      </c>
      <c r="AA898" s="13" t="str">
        <f ca="1">priceoutcross</f>
        <v/>
      </c>
      <c r="AB898" s="13" t="str">
        <f t="shared" ca="1" si="278"/>
        <v/>
      </c>
      <c r="AC898" s="13" t="str">
        <f t="shared" ca="1" si="287"/>
        <v/>
      </c>
      <c r="AD898" s="13" t="str">
        <f t="shared" ca="1" si="288"/>
        <v/>
      </c>
      <c r="AE898" s="13">
        <f t="shared" ca="1" si="289"/>
        <v>1.7076913875508763</v>
      </c>
      <c r="AG898" s="32">
        <f ca="1">IF(ROW(data!B898)&gt;fib+1,MIN(OFFSET(data!B898,0,0,-fib,1)),"")</f>
        <v>10.71</v>
      </c>
      <c r="AH898" s="32">
        <f ca="1">IF(ROW(data!B898)&gt;fib+1,MAX(OFFSET(data!B898,0,0,-fib,1)),"")</f>
        <v>13.92</v>
      </c>
      <c r="AI898" s="32">
        <f t="shared" ca="1" si="279"/>
        <v>3.2099999999999991</v>
      </c>
      <c r="AJ898" s="31">
        <f t="shared" ca="1" si="280"/>
        <v>11.467560000000001</v>
      </c>
      <c r="AK898" s="31">
        <f t="shared" ca="1" si="281"/>
        <v>11.93622</v>
      </c>
      <c r="AL898" s="31">
        <f t="shared" ca="1" si="282"/>
        <v>12.315000000000001</v>
      </c>
      <c r="AM898" s="31">
        <f t="shared" ca="1" si="283"/>
        <v>12.69378</v>
      </c>
      <c r="AO898" s="32">
        <f t="shared" ca="1" si="290"/>
        <v>0.57481848467893526</v>
      </c>
      <c r="AP898" s="32">
        <f t="shared" ca="1" si="291"/>
        <v>8.6528998540304825E-2</v>
      </c>
      <c r="AQ898" s="32">
        <f t="shared" ca="1" si="292"/>
        <v>0.70769138755087635</v>
      </c>
      <c r="AR898" s="32">
        <f t="shared" ca="1" si="293"/>
        <v>0</v>
      </c>
    </row>
    <row r="899" spans="1:44">
      <c r="A899" s="10">
        <v>38211</v>
      </c>
      <c r="B899" s="11">
        <f ca="1">IF(ROW(data!B899)&gt;singleSMA,AVERAGE(OFFSET(data!B899,0,0,-singleSMA,1)),"")</f>
        <v>12.672900000000002</v>
      </c>
      <c r="C899" s="11" t="str">
        <f ca="1">IF(ROW(data!B897)&gt;singleSMA+2,IF(SIGN(data!B898-indicators!B898)&lt;&gt;SIGN(data!B897-indicators!B897),IF(SIGN(data!B898-indicators!B898)&gt;0,"BUY","SELL"),""),"")</f>
        <v/>
      </c>
      <c r="D899" s="11">
        <f ca="1">IF(ROW(data!B899)&gt;fastSMA,AVERAGE(OFFSET(data!B899,0,0,-fastSMA,1)),"")</f>
        <v>12.548999999999996</v>
      </c>
      <c r="E899" s="11">
        <f ca="1">IF(ROW(data!B899)&gt;slowSMA,AVERAGE(OFFSET(data!B899,0,0,-slowSMA,1)),"")</f>
        <v>12.672900000000002</v>
      </c>
      <c r="F899" s="11" t="str">
        <f ca="1">IF(ROW(data!B899)&gt;MAX(fastSMA,slowSMA)+2,IF(SIGN(D898-E898)&lt;&gt;SIGN(D897-E897),IF(SIGN(D898-E898)&gt;0,"BUY","SELL"),""),"")</f>
        <v/>
      </c>
      <c r="G899" s="11"/>
      <c r="H899" s="11">
        <f>(data!B899/data!B898)-1</f>
        <v>-1.3223140495867813E-2</v>
      </c>
      <c r="I899" s="11">
        <f t="shared" ref="I899:I962" si="294">IF(H899&gt;0,H899,0)</f>
        <v>0</v>
      </c>
      <c r="J899" s="11">
        <f t="shared" ref="J899:J962" si="295">IF(H899&lt;0,-H899,0)</f>
        <v>1.3223140495867813E-2</v>
      </c>
      <c r="K899" s="11">
        <f ca="1">IF(ROW(data!B899)&gt;rsi+1,100-100/(1+AVERAGE(OFFSET(I899,0,0,-rsi,1))/AVERAGE(OFFSET(J899,0,0,-rsi,1))),"")</f>
        <v>41.812457269263582</v>
      </c>
      <c r="L899" s="11"/>
      <c r="M899" s="11">
        <f t="shared" ref="M899:M962" si="296">1+H899</f>
        <v>0.98677685950413219</v>
      </c>
      <c r="N899" s="11">
        <f t="shared" ref="N899:N962" ca="1" si="297">IF(ROW(M899)&gt;priceindex+1,PRODUCT(OFFSET(M899,0,0,-priceindex,1)),"")</f>
        <v>0.95673076923076961</v>
      </c>
      <c r="S899" s="13" t="str">
        <f ca="1">pricein</f>
        <v/>
      </c>
      <c r="T899" s="13" t="str">
        <f ca="1">priceout</f>
        <v/>
      </c>
      <c r="U899" s="16" t="str">
        <f t="shared" ref="U899:U962" ca="1" si="298">IF(S899&lt;&gt;"",OFFSET(C899,MATCH("SELL",C900:C5897,0),17),"")</f>
        <v/>
      </c>
      <c r="V899" s="16" t="str">
        <f t="shared" ca="1" si="284"/>
        <v/>
      </c>
      <c r="W899" s="16" t="str">
        <f t="shared" ca="1" si="285"/>
        <v/>
      </c>
      <c r="X899" s="16">
        <f t="shared" ca="1" si="286"/>
        <v>1.4494030870732599</v>
      </c>
      <c r="Y899" s="16"/>
      <c r="Z899" s="13" t="str">
        <f ca="1">priceincross</f>
        <v/>
      </c>
      <c r="AA899" s="13" t="str">
        <f ca="1">priceoutcross</f>
        <v/>
      </c>
      <c r="AB899" s="13" t="str">
        <f t="shared" ref="AB899:AB962" ca="1" si="299">IF(Z899&lt;&gt;"",OFFSET(F899,MATCH("SELL",F900:F5897,0),21),"")</f>
        <v/>
      </c>
      <c r="AC899" s="13" t="str">
        <f t="shared" ca="1" si="287"/>
        <v/>
      </c>
      <c r="AD899" s="13" t="str">
        <f t="shared" ca="1" si="288"/>
        <v/>
      </c>
      <c r="AE899" s="13">
        <f t="shared" ca="1" si="289"/>
        <v>1.7076913875508763</v>
      </c>
      <c r="AG899" s="32">
        <f ca="1">IF(ROW(data!B899)&gt;fib+1,MIN(OFFSET(data!B899,0,0,-fib,1)),"")</f>
        <v>10.71</v>
      </c>
      <c r="AH899" s="32">
        <f ca="1">IF(ROW(data!B899)&gt;fib+1,MAX(OFFSET(data!B899,0,0,-fib,1)),"")</f>
        <v>13.92</v>
      </c>
      <c r="AI899" s="32">
        <f t="shared" ref="AI899:AI962" ca="1" si="300">IF(AG899&lt;&gt;"",AH899-AG899,"")</f>
        <v>3.2099999999999991</v>
      </c>
      <c r="AJ899" s="31">
        <f t="shared" ref="AJ899:AJ962" ca="1" si="301">IF(AI899&lt;&gt;"",AG899+0.236*AI899,"")</f>
        <v>11.467560000000001</v>
      </c>
      <c r="AK899" s="31">
        <f t="shared" ref="AK899:AK962" ca="1" si="302">IF(AI899&lt;&gt;"",AG899+0.382*AI899,"")</f>
        <v>11.93622</v>
      </c>
      <c r="AL899" s="31">
        <f t="shared" ref="AL899:AL962" ca="1" si="303">IF(AI899&lt;&gt;"",AG899+0.5*AI899,"")</f>
        <v>12.315000000000001</v>
      </c>
      <c r="AM899" s="31">
        <f t="shared" ref="AM899:AM962" ca="1" si="304">IF(AI899&lt;&gt;"",AG899+0.618*AI899,"")</f>
        <v>12.69378</v>
      </c>
      <c r="AO899" s="32">
        <f t="shared" ca="1" si="290"/>
        <v>0.57481848467893526</v>
      </c>
      <c r="AP899" s="32">
        <f t="shared" ca="1" si="291"/>
        <v>8.6528998540304825E-2</v>
      </c>
      <c r="AQ899" s="32">
        <f t="shared" ca="1" si="292"/>
        <v>0.70769138755087635</v>
      </c>
      <c r="AR899" s="32">
        <f t="shared" ca="1" si="293"/>
        <v>0</v>
      </c>
    </row>
    <row r="900" spans="1:44">
      <c r="A900" s="10">
        <v>38215</v>
      </c>
      <c r="B900" s="11">
        <f ca="1">IF(ROW(data!B900)&gt;singleSMA,AVERAGE(OFFSET(data!B900,0,0,-singleSMA,1)),"")</f>
        <v>12.682200000000005</v>
      </c>
      <c r="C900" s="11" t="str">
        <f ca="1">IF(ROW(data!B898)&gt;singleSMA+2,IF(SIGN(data!B899-indicators!B899)&lt;&gt;SIGN(data!B898-indicators!B898),IF(SIGN(data!B899-indicators!B899)&gt;0,"BUY","SELL"),""),"")</f>
        <v/>
      </c>
      <c r="D900" s="11">
        <f ca="1">IF(ROW(data!B900)&gt;fastSMA,AVERAGE(OFFSET(data!B900,0,0,-fastSMA,1)),"")</f>
        <v>12.496499999999999</v>
      </c>
      <c r="E900" s="11">
        <f ca="1">IF(ROW(data!B900)&gt;slowSMA,AVERAGE(OFFSET(data!B900,0,0,-slowSMA,1)),"")</f>
        <v>12.682200000000005</v>
      </c>
      <c r="F900" s="11" t="str">
        <f ca="1">IF(ROW(data!B900)&gt;MAX(fastSMA,slowSMA)+2,IF(SIGN(D899-E899)&lt;&gt;SIGN(D898-E898),IF(SIGN(D899-E899)&gt;0,"BUY","SELL"),""),"")</f>
        <v/>
      </c>
      <c r="G900" s="11"/>
      <c r="H900" s="11">
        <f>(data!B900/data!B899)-1</f>
        <v>-1.1725293132328174E-2</v>
      </c>
      <c r="I900" s="11">
        <f t="shared" si="294"/>
        <v>0</v>
      </c>
      <c r="J900" s="11">
        <f t="shared" si="295"/>
        <v>1.1725293132328174E-2</v>
      </c>
      <c r="K900" s="11">
        <f ca="1">IF(ROW(data!B900)&gt;rsi+1,100-100/(1+AVERAGE(OFFSET(I900,0,0,-rsi,1))/AVERAGE(OFFSET(J900,0,0,-rsi,1))),"")</f>
        <v>32.464926654442763</v>
      </c>
      <c r="L900" s="11"/>
      <c r="M900" s="11">
        <f t="shared" si="296"/>
        <v>0.98827470686767183</v>
      </c>
      <c r="N900" s="11">
        <f t="shared" ca="1" si="297"/>
        <v>0.91828793774319062</v>
      </c>
      <c r="S900" s="13" t="str">
        <f ca="1">pricein</f>
        <v/>
      </c>
      <c r="T900" s="13" t="str">
        <f ca="1">priceout</f>
        <v/>
      </c>
      <c r="U900" s="16" t="str">
        <f t="shared" ca="1" si="298"/>
        <v/>
      </c>
      <c r="V900" s="16" t="str">
        <f t="shared" ref="V900:V963" ca="1" si="305">IF(IFERROR(U900,"")&lt;&gt;"",U900/S900,"")</f>
        <v/>
      </c>
      <c r="W900" s="16" t="str">
        <f t="shared" ref="W900:W963" ca="1" si="306">IF(V900&lt;&gt;"",V900-1,"")</f>
        <v/>
      </c>
      <c r="X900" s="16">
        <f t="shared" ref="X900:X963" ca="1" si="307">IF(V900&lt;&gt;"",V900*X899,X899)</f>
        <v>1.4494030870732599</v>
      </c>
      <c r="Y900" s="16"/>
      <c r="Z900" s="13" t="str">
        <f ca="1">priceincross</f>
        <v/>
      </c>
      <c r="AA900" s="13" t="str">
        <f ca="1">priceoutcross</f>
        <v/>
      </c>
      <c r="AB900" s="13" t="str">
        <f t="shared" ca="1" si="299"/>
        <v/>
      </c>
      <c r="AC900" s="13" t="str">
        <f t="shared" ref="AC900:AC963" ca="1" si="308">IF(IFERROR(AB900,"")&lt;&gt;"",AB900/Z900,"")</f>
        <v/>
      </c>
      <c r="AD900" s="13" t="str">
        <f t="shared" ref="AD900:AD963" ca="1" si="309">IF(AC900&lt;&gt;"",AC900-1,"")</f>
        <v/>
      </c>
      <c r="AE900" s="13">
        <f t="shared" ref="AE900:AE963" ca="1" si="310">IF(AC900&lt;&gt;"",AC900*AE899,AE899)</f>
        <v>1.7076913875508763</v>
      </c>
      <c r="AG900" s="32">
        <f ca="1">IF(ROW(data!B900)&gt;fib+1,MIN(OFFSET(data!B900,0,0,-fib,1)),"")</f>
        <v>10.71</v>
      </c>
      <c r="AH900" s="32">
        <f ca="1">IF(ROW(data!B900)&gt;fib+1,MAX(OFFSET(data!B900,0,0,-fib,1)),"")</f>
        <v>13.92</v>
      </c>
      <c r="AI900" s="32">
        <f t="shared" ca="1" si="300"/>
        <v>3.2099999999999991</v>
      </c>
      <c r="AJ900" s="31">
        <f t="shared" ca="1" si="301"/>
        <v>11.467560000000001</v>
      </c>
      <c r="AK900" s="31">
        <f t="shared" ca="1" si="302"/>
        <v>11.93622</v>
      </c>
      <c r="AL900" s="31">
        <f t="shared" ca="1" si="303"/>
        <v>12.315000000000001</v>
      </c>
      <c r="AM900" s="31">
        <f t="shared" ca="1" si="304"/>
        <v>12.69378</v>
      </c>
      <c r="AO900" s="32">
        <f t="shared" ref="AO900:AO963" ca="1" si="311">MAX(AO899,X900-1)</f>
        <v>0.57481848467893526</v>
      </c>
      <c r="AP900" s="32">
        <f t="shared" ref="AP900:AP963" ca="1" si="312">((1+AO900)/X900)-1</f>
        <v>8.6528998540304825E-2</v>
      </c>
      <c r="AQ900" s="32">
        <f t="shared" ref="AQ900:AQ963" ca="1" si="313">MAX(AQ899,AE900-1)</f>
        <v>0.70769138755087635</v>
      </c>
      <c r="AR900" s="32">
        <f t="shared" ref="AR900:AR963" ca="1" si="314">((1+AQ900)/AE900)-1</f>
        <v>0</v>
      </c>
    </row>
    <row r="901" spans="1:44">
      <c r="A901" s="10">
        <v>38216</v>
      </c>
      <c r="B901" s="11">
        <f ca="1">IF(ROW(data!B901)&gt;singleSMA,AVERAGE(OFFSET(data!B901,0,0,-singleSMA,1)),"")</f>
        <v>12.692600000000002</v>
      </c>
      <c r="C901" s="11" t="str">
        <f ca="1">IF(ROW(data!B899)&gt;singleSMA+2,IF(SIGN(data!B900-indicators!B900)&lt;&gt;SIGN(data!B899-indicators!B899),IF(SIGN(data!B900-indicators!B900)&gt;0,"BUY","SELL"),""),"")</f>
        <v/>
      </c>
      <c r="D901" s="11">
        <f ca="1">IF(ROW(data!B901)&gt;fastSMA,AVERAGE(OFFSET(data!B901,0,0,-fastSMA,1)),"")</f>
        <v>12.444999999999999</v>
      </c>
      <c r="E901" s="11">
        <f ca="1">IF(ROW(data!B901)&gt;slowSMA,AVERAGE(OFFSET(data!B901,0,0,-slowSMA,1)),"")</f>
        <v>12.692600000000002</v>
      </c>
      <c r="F901" s="11" t="str">
        <f ca="1">IF(ROW(data!B901)&gt;MAX(fastSMA,slowSMA)+2,IF(SIGN(D900-E900)&lt;&gt;SIGN(D899-E899),IF(SIGN(D900-E900)&gt;0,"BUY","SELL"),""),"")</f>
        <v/>
      </c>
      <c r="G901" s="11"/>
      <c r="H901" s="11">
        <f>(data!B901/data!B900)-1</f>
        <v>1.7796610169491522E-2</v>
      </c>
      <c r="I901" s="11">
        <f t="shared" si="294"/>
        <v>1.7796610169491522E-2</v>
      </c>
      <c r="J901" s="11">
        <f t="shared" si="295"/>
        <v>0</v>
      </c>
      <c r="K901" s="11">
        <f ca="1">IF(ROW(data!B901)&gt;rsi+1,100-100/(1+AVERAGE(OFFSET(I901,0,0,-rsi,1))/AVERAGE(OFFSET(J901,0,0,-rsi,1))),"")</f>
        <v>33.312061665167633</v>
      </c>
      <c r="L901" s="11"/>
      <c r="M901" s="11">
        <f t="shared" si="296"/>
        <v>1.0177966101694915</v>
      </c>
      <c r="N901" s="11">
        <f t="shared" ca="1" si="297"/>
        <v>0.92101226993865037</v>
      </c>
      <c r="S901" s="13" t="str">
        <f ca="1">pricein</f>
        <v/>
      </c>
      <c r="T901" s="13" t="str">
        <f ca="1">priceout</f>
        <v/>
      </c>
      <c r="U901" s="16" t="str">
        <f t="shared" ca="1" si="298"/>
        <v/>
      </c>
      <c r="V901" s="16" t="str">
        <f t="shared" ca="1" si="305"/>
        <v/>
      </c>
      <c r="W901" s="16" t="str">
        <f t="shared" ca="1" si="306"/>
        <v/>
      </c>
      <c r="X901" s="16">
        <f t="shared" ca="1" si="307"/>
        <v>1.4494030870732599</v>
      </c>
      <c r="Y901" s="16"/>
      <c r="Z901" s="13" t="str">
        <f ca="1">priceincross</f>
        <v/>
      </c>
      <c r="AA901" s="13" t="str">
        <f ca="1">priceoutcross</f>
        <v/>
      </c>
      <c r="AB901" s="13" t="str">
        <f t="shared" ca="1" si="299"/>
        <v/>
      </c>
      <c r="AC901" s="13" t="str">
        <f t="shared" ca="1" si="308"/>
        <v/>
      </c>
      <c r="AD901" s="13" t="str">
        <f t="shared" ca="1" si="309"/>
        <v/>
      </c>
      <c r="AE901" s="13">
        <f t="shared" ca="1" si="310"/>
        <v>1.7076913875508763</v>
      </c>
      <c r="AG901" s="32">
        <f ca="1">IF(ROW(data!B901)&gt;fib+1,MIN(OFFSET(data!B901,0,0,-fib,1)),"")</f>
        <v>10.71</v>
      </c>
      <c r="AH901" s="32">
        <f ca="1">IF(ROW(data!B901)&gt;fib+1,MAX(OFFSET(data!B901,0,0,-fib,1)),"")</f>
        <v>13.92</v>
      </c>
      <c r="AI901" s="32">
        <f t="shared" ca="1" si="300"/>
        <v>3.2099999999999991</v>
      </c>
      <c r="AJ901" s="31">
        <f t="shared" ca="1" si="301"/>
        <v>11.467560000000001</v>
      </c>
      <c r="AK901" s="31">
        <f t="shared" ca="1" si="302"/>
        <v>11.93622</v>
      </c>
      <c r="AL901" s="31">
        <f t="shared" ca="1" si="303"/>
        <v>12.315000000000001</v>
      </c>
      <c r="AM901" s="31">
        <f t="shared" ca="1" si="304"/>
        <v>12.69378</v>
      </c>
      <c r="AO901" s="32">
        <f t="shared" ca="1" si="311"/>
        <v>0.57481848467893526</v>
      </c>
      <c r="AP901" s="32">
        <f t="shared" ca="1" si="312"/>
        <v>8.6528998540304825E-2</v>
      </c>
      <c r="AQ901" s="32">
        <f t="shared" ca="1" si="313"/>
        <v>0.70769138755087635</v>
      </c>
      <c r="AR901" s="32">
        <f t="shared" ca="1" si="314"/>
        <v>0</v>
      </c>
    </row>
    <row r="902" spans="1:44">
      <c r="A902" s="10">
        <v>38217</v>
      </c>
      <c r="B902" s="11">
        <f ca="1">IF(ROW(data!B902)&gt;singleSMA,AVERAGE(OFFSET(data!B902,0,0,-singleSMA,1)),"")</f>
        <v>12.703800000000001</v>
      </c>
      <c r="C902" s="11" t="str">
        <f ca="1">IF(ROW(data!B900)&gt;singleSMA+2,IF(SIGN(data!B901-indicators!B901)&lt;&gt;SIGN(data!B900-indicators!B900),IF(SIGN(data!B901-indicators!B901)&gt;0,"BUY","SELL"),""),"")</f>
        <v/>
      </c>
      <c r="D902" s="11">
        <f ca="1">IF(ROW(data!B902)&gt;fastSMA,AVERAGE(OFFSET(data!B902,0,0,-fastSMA,1)),"")</f>
        <v>12.390499999999999</v>
      </c>
      <c r="E902" s="11">
        <f ca="1">IF(ROW(data!B902)&gt;slowSMA,AVERAGE(OFFSET(data!B902,0,0,-slowSMA,1)),"")</f>
        <v>12.703800000000001</v>
      </c>
      <c r="F902" s="11" t="str">
        <f ca="1">IF(ROW(data!B902)&gt;MAX(fastSMA,slowSMA)+2,IF(SIGN(D901-E901)&lt;&gt;SIGN(D900-E900),IF(SIGN(D901-E901)&gt;0,"BUY","SELL"),""),"")</f>
        <v/>
      </c>
      <c r="G902" s="11"/>
      <c r="H902" s="11">
        <f>(data!B902/data!B901)-1</f>
        <v>-1.4987510407993287E-2</v>
      </c>
      <c r="I902" s="11">
        <f t="shared" si="294"/>
        <v>0</v>
      </c>
      <c r="J902" s="11">
        <f t="shared" si="295"/>
        <v>1.4987510407993287E-2</v>
      </c>
      <c r="K902" s="11">
        <f ca="1">IF(ROW(data!B902)&gt;rsi+1,100-100/(1+AVERAGE(OFFSET(I902,0,0,-rsi,1))/AVERAGE(OFFSET(J902,0,0,-rsi,1))),"")</f>
        <v>32.52803111831885</v>
      </c>
      <c r="L902" s="11"/>
      <c r="M902" s="11">
        <f t="shared" si="296"/>
        <v>0.98501248959200671</v>
      </c>
      <c r="N902" s="11">
        <f t="shared" ca="1" si="297"/>
        <v>0.91563467492260076</v>
      </c>
      <c r="S902" s="13" t="str">
        <f ca="1">pricein</f>
        <v/>
      </c>
      <c r="T902" s="13" t="str">
        <f ca="1">priceout</f>
        <v/>
      </c>
      <c r="U902" s="16" t="str">
        <f t="shared" ca="1" si="298"/>
        <v/>
      </c>
      <c r="V902" s="16" t="str">
        <f t="shared" ca="1" si="305"/>
        <v/>
      </c>
      <c r="W902" s="16" t="str">
        <f t="shared" ca="1" si="306"/>
        <v/>
      </c>
      <c r="X902" s="16">
        <f t="shared" ca="1" si="307"/>
        <v>1.4494030870732599</v>
      </c>
      <c r="Y902" s="16"/>
      <c r="Z902" s="13" t="str">
        <f ca="1">priceincross</f>
        <v/>
      </c>
      <c r="AA902" s="13" t="str">
        <f ca="1">priceoutcross</f>
        <v/>
      </c>
      <c r="AB902" s="13" t="str">
        <f t="shared" ca="1" si="299"/>
        <v/>
      </c>
      <c r="AC902" s="13" t="str">
        <f t="shared" ca="1" si="308"/>
        <v/>
      </c>
      <c r="AD902" s="13" t="str">
        <f t="shared" ca="1" si="309"/>
        <v/>
      </c>
      <c r="AE902" s="13">
        <f t="shared" ca="1" si="310"/>
        <v>1.7076913875508763</v>
      </c>
      <c r="AG902" s="32">
        <f ca="1">IF(ROW(data!B902)&gt;fib+1,MIN(OFFSET(data!B902,0,0,-fib,1)),"")</f>
        <v>10.85</v>
      </c>
      <c r="AH902" s="32">
        <f ca="1">IF(ROW(data!B902)&gt;fib+1,MAX(OFFSET(data!B902,0,0,-fib,1)),"")</f>
        <v>13.92</v>
      </c>
      <c r="AI902" s="32">
        <f t="shared" ca="1" si="300"/>
        <v>3.0700000000000003</v>
      </c>
      <c r="AJ902" s="31">
        <f t="shared" ca="1" si="301"/>
        <v>11.57452</v>
      </c>
      <c r="AK902" s="31">
        <f t="shared" ca="1" si="302"/>
        <v>12.022739999999999</v>
      </c>
      <c r="AL902" s="31">
        <f t="shared" ca="1" si="303"/>
        <v>12.385</v>
      </c>
      <c r="AM902" s="31">
        <f t="shared" ca="1" si="304"/>
        <v>12.747260000000001</v>
      </c>
      <c r="AO902" s="32">
        <f t="shared" ca="1" si="311"/>
        <v>0.57481848467893526</v>
      </c>
      <c r="AP902" s="32">
        <f t="shared" ca="1" si="312"/>
        <v>8.6528998540304825E-2</v>
      </c>
      <c r="AQ902" s="32">
        <f t="shared" ca="1" si="313"/>
        <v>0.70769138755087635</v>
      </c>
      <c r="AR902" s="32">
        <f t="shared" ca="1" si="314"/>
        <v>0</v>
      </c>
    </row>
    <row r="903" spans="1:44">
      <c r="A903" s="10">
        <v>38218</v>
      </c>
      <c r="B903" s="11">
        <f ca="1">IF(ROW(data!B903)&gt;singleSMA,AVERAGE(OFFSET(data!B903,0,0,-singleSMA,1)),"")</f>
        <v>12.714700000000002</v>
      </c>
      <c r="C903" s="11" t="str">
        <f ca="1">IF(ROW(data!B901)&gt;singleSMA+2,IF(SIGN(data!B902-indicators!B902)&lt;&gt;SIGN(data!B901-indicators!B901),IF(SIGN(data!B902-indicators!B902)&gt;0,"BUY","SELL"),""),"")</f>
        <v/>
      </c>
      <c r="D903" s="11">
        <f ca="1">IF(ROW(data!B903)&gt;fastSMA,AVERAGE(OFFSET(data!B903,0,0,-fastSMA,1)),"")</f>
        <v>12.3385</v>
      </c>
      <c r="E903" s="11">
        <f ca="1">IF(ROW(data!B903)&gt;slowSMA,AVERAGE(OFFSET(data!B903,0,0,-slowSMA,1)),"")</f>
        <v>12.714700000000002</v>
      </c>
      <c r="F903" s="11" t="str">
        <f ca="1">IF(ROW(data!B903)&gt;MAX(fastSMA,slowSMA)+2,IF(SIGN(D902-E902)&lt;&gt;SIGN(D901-E901),IF(SIGN(D902-E902)&gt;0,"BUY","SELL"),""),"")</f>
        <v/>
      </c>
      <c r="G903" s="11"/>
      <c r="H903" s="11">
        <f>(data!B903/data!B902)-1</f>
        <v>9.2983939137785132E-3</v>
      </c>
      <c r="I903" s="11">
        <f t="shared" si="294"/>
        <v>9.2983939137785132E-3</v>
      </c>
      <c r="J903" s="11">
        <f t="shared" si="295"/>
        <v>0</v>
      </c>
      <c r="K903" s="11">
        <f ca="1">IF(ROW(data!B903)&gt;rsi+1,100-100/(1+AVERAGE(OFFSET(I903,0,0,-rsi,1))/AVERAGE(OFFSET(J903,0,0,-rsi,1))),"")</f>
        <v>33.781942692006922</v>
      </c>
      <c r="L903" s="11"/>
      <c r="M903" s="11">
        <f t="shared" si="296"/>
        <v>1.0092983939137785</v>
      </c>
      <c r="N903" s="11">
        <f t="shared" ca="1" si="297"/>
        <v>0.91987673343605547</v>
      </c>
      <c r="S903" s="13" t="str">
        <f ca="1">pricein</f>
        <v/>
      </c>
      <c r="T903" s="13" t="str">
        <f ca="1">priceout</f>
        <v/>
      </c>
      <c r="U903" s="16" t="str">
        <f t="shared" ca="1" si="298"/>
        <v/>
      </c>
      <c r="V903" s="16" t="str">
        <f t="shared" ca="1" si="305"/>
        <v/>
      </c>
      <c r="W903" s="16" t="str">
        <f t="shared" ca="1" si="306"/>
        <v/>
      </c>
      <c r="X903" s="16">
        <f t="shared" ca="1" si="307"/>
        <v>1.4494030870732599</v>
      </c>
      <c r="Y903" s="16"/>
      <c r="Z903" s="13" t="str">
        <f ca="1">priceincross</f>
        <v/>
      </c>
      <c r="AA903" s="13" t="str">
        <f ca="1">priceoutcross</f>
        <v/>
      </c>
      <c r="AB903" s="13" t="str">
        <f t="shared" ca="1" si="299"/>
        <v/>
      </c>
      <c r="AC903" s="13" t="str">
        <f t="shared" ca="1" si="308"/>
        <v/>
      </c>
      <c r="AD903" s="13" t="str">
        <f t="shared" ca="1" si="309"/>
        <v/>
      </c>
      <c r="AE903" s="13">
        <f t="shared" ca="1" si="310"/>
        <v>1.7076913875508763</v>
      </c>
      <c r="AG903" s="32">
        <f ca="1">IF(ROW(data!B903)&gt;fib+1,MIN(OFFSET(data!B903,0,0,-fib,1)),"")</f>
        <v>11.26</v>
      </c>
      <c r="AH903" s="32">
        <f ca="1">IF(ROW(data!B903)&gt;fib+1,MAX(OFFSET(data!B903,0,0,-fib,1)),"")</f>
        <v>13.92</v>
      </c>
      <c r="AI903" s="32">
        <f t="shared" ca="1" si="300"/>
        <v>2.66</v>
      </c>
      <c r="AJ903" s="31">
        <f t="shared" ca="1" si="301"/>
        <v>11.88776</v>
      </c>
      <c r="AK903" s="31">
        <f t="shared" ca="1" si="302"/>
        <v>12.276120000000001</v>
      </c>
      <c r="AL903" s="31">
        <f t="shared" ca="1" si="303"/>
        <v>12.59</v>
      </c>
      <c r="AM903" s="31">
        <f t="shared" ca="1" si="304"/>
        <v>12.903879999999999</v>
      </c>
      <c r="AO903" s="32">
        <f t="shared" ca="1" si="311"/>
        <v>0.57481848467893526</v>
      </c>
      <c r="AP903" s="32">
        <f t="shared" ca="1" si="312"/>
        <v>8.6528998540304825E-2</v>
      </c>
      <c r="AQ903" s="32">
        <f t="shared" ca="1" si="313"/>
        <v>0.70769138755087635</v>
      </c>
      <c r="AR903" s="32">
        <f t="shared" ca="1" si="314"/>
        <v>0</v>
      </c>
    </row>
    <row r="904" spans="1:44">
      <c r="A904" s="10">
        <v>38219</v>
      </c>
      <c r="B904" s="11">
        <f ca="1">IF(ROW(data!B904)&gt;singleSMA,AVERAGE(OFFSET(data!B904,0,0,-singleSMA,1)),"")</f>
        <v>12.719200000000003</v>
      </c>
      <c r="C904" s="11" t="str">
        <f ca="1">IF(ROW(data!B902)&gt;singleSMA+2,IF(SIGN(data!B903-indicators!B903)&lt;&gt;SIGN(data!B902-indicators!B902),IF(SIGN(data!B903-indicators!B903)&gt;0,"BUY","SELL"),""),"")</f>
        <v/>
      </c>
      <c r="D904" s="11">
        <f ca="1">IF(ROW(data!B904)&gt;fastSMA,AVERAGE(OFFSET(data!B904,0,0,-fastSMA,1)),"")</f>
        <v>12.287000000000001</v>
      </c>
      <c r="E904" s="11">
        <f ca="1">IF(ROW(data!B904)&gt;slowSMA,AVERAGE(OFFSET(data!B904,0,0,-slowSMA,1)),"")</f>
        <v>12.719200000000003</v>
      </c>
      <c r="F904" s="11" t="str">
        <f ca="1">IF(ROW(data!B904)&gt;MAX(fastSMA,slowSMA)+2,IF(SIGN(D903-E903)&lt;&gt;SIGN(D902-E902),IF(SIGN(D903-E903)&gt;0,"BUY","SELL"),""),"")</f>
        <v/>
      </c>
      <c r="G904" s="11"/>
      <c r="H904" s="11">
        <f>(data!B904/data!B903)-1</f>
        <v>-1.9262981574539206E-2</v>
      </c>
      <c r="I904" s="11">
        <f t="shared" si="294"/>
        <v>0</v>
      </c>
      <c r="J904" s="11">
        <f t="shared" si="295"/>
        <v>1.9262981574539206E-2</v>
      </c>
      <c r="K904" s="11">
        <f ca="1">IF(ROW(data!B904)&gt;rsi+1,100-100/(1+AVERAGE(OFFSET(I904,0,0,-rsi,1))/AVERAGE(OFFSET(J904,0,0,-rsi,1))),"")</f>
        <v>33.677998316415639</v>
      </c>
      <c r="L904" s="11"/>
      <c r="M904" s="11">
        <f t="shared" si="296"/>
        <v>0.98073701842546079</v>
      </c>
      <c r="N904" s="11">
        <f t="shared" ca="1" si="297"/>
        <v>0.91915227629513374</v>
      </c>
      <c r="S904" s="13" t="str">
        <f ca="1">pricein</f>
        <v/>
      </c>
      <c r="T904" s="13" t="str">
        <f ca="1">priceout</f>
        <v/>
      </c>
      <c r="U904" s="16" t="str">
        <f t="shared" ca="1" si="298"/>
        <v/>
      </c>
      <c r="V904" s="16" t="str">
        <f t="shared" ca="1" si="305"/>
        <v/>
      </c>
      <c r="W904" s="16" t="str">
        <f t="shared" ca="1" si="306"/>
        <v/>
      </c>
      <c r="X904" s="16">
        <f t="shared" ca="1" si="307"/>
        <v>1.4494030870732599</v>
      </c>
      <c r="Y904" s="16"/>
      <c r="Z904" s="13" t="str">
        <f ca="1">priceincross</f>
        <v/>
      </c>
      <c r="AA904" s="13" t="str">
        <f ca="1">priceoutcross</f>
        <v/>
      </c>
      <c r="AB904" s="13" t="str">
        <f t="shared" ca="1" si="299"/>
        <v/>
      </c>
      <c r="AC904" s="13" t="str">
        <f t="shared" ca="1" si="308"/>
        <v/>
      </c>
      <c r="AD904" s="13" t="str">
        <f t="shared" ca="1" si="309"/>
        <v/>
      </c>
      <c r="AE904" s="13">
        <f t="shared" ca="1" si="310"/>
        <v>1.7076913875508763</v>
      </c>
      <c r="AG904" s="32">
        <f ca="1">IF(ROW(data!B904)&gt;fib+1,MIN(OFFSET(data!B904,0,0,-fib,1)),"")</f>
        <v>11.32</v>
      </c>
      <c r="AH904" s="32">
        <f ca="1">IF(ROW(data!B904)&gt;fib+1,MAX(OFFSET(data!B904,0,0,-fib,1)),"")</f>
        <v>13.92</v>
      </c>
      <c r="AI904" s="32">
        <f t="shared" ca="1" si="300"/>
        <v>2.5999999999999996</v>
      </c>
      <c r="AJ904" s="31">
        <f t="shared" ca="1" si="301"/>
        <v>11.9336</v>
      </c>
      <c r="AK904" s="31">
        <f t="shared" ca="1" si="302"/>
        <v>12.3132</v>
      </c>
      <c r="AL904" s="31">
        <f t="shared" ca="1" si="303"/>
        <v>12.620000000000001</v>
      </c>
      <c r="AM904" s="31">
        <f t="shared" ca="1" si="304"/>
        <v>12.9268</v>
      </c>
      <c r="AO904" s="32">
        <f t="shared" ca="1" si="311"/>
        <v>0.57481848467893526</v>
      </c>
      <c r="AP904" s="32">
        <f t="shared" ca="1" si="312"/>
        <v>8.6528998540304825E-2</v>
      </c>
      <c r="AQ904" s="32">
        <f t="shared" ca="1" si="313"/>
        <v>0.70769138755087635</v>
      </c>
      <c r="AR904" s="32">
        <f t="shared" ca="1" si="314"/>
        <v>0</v>
      </c>
    </row>
    <row r="905" spans="1:44">
      <c r="A905" s="10">
        <v>38222</v>
      </c>
      <c r="B905" s="11">
        <f ca="1">IF(ROW(data!B905)&gt;singleSMA,AVERAGE(OFFSET(data!B905,0,0,-singleSMA,1)),"")</f>
        <v>12.724400000000003</v>
      </c>
      <c r="C905" s="11" t="str">
        <f ca="1">IF(ROW(data!B903)&gt;singleSMA+2,IF(SIGN(data!B904-indicators!B904)&lt;&gt;SIGN(data!B903-indicators!B903),IF(SIGN(data!B904-indicators!B904)&gt;0,"BUY","SELL"),""),"")</f>
        <v/>
      </c>
      <c r="D905" s="11">
        <f ca="1">IF(ROW(data!B905)&gt;fastSMA,AVERAGE(OFFSET(data!B905,0,0,-fastSMA,1)),"")</f>
        <v>12.236500000000001</v>
      </c>
      <c r="E905" s="11">
        <f ca="1">IF(ROW(data!B905)&gt;slowSMA,AVERAGE(OFFSET(data!B905,0,0,-slowSMA,1)),"")</f>
        <v>12.724400000000003</v>
      </c>
      <c r="F905" s="11" t="str">
        <f ca="1">IF(ROW(data!B905)&gt;MAX(fastSMA,slowSMA)+2,IF(SIGN(D904-E904)&lt;&gt;SIGN(D903-E903),IF(SIGN(D904-E904)&gt;0,"BUY","SELL"),""),"")</f>
        <v/>
      </c>
      <c r="G905" s="11"/>
      <c r="H905" s="11">
        <f>(data!B905/data!B904)-1</f>
        <v>1.1101622544833489E-2</v>
      </c>
      <c r="I905" s="11">
        <f t="shared" si="294"/>
        <v>1.1101622544833489E-2</v>
      </c>
      <c r="J905" s="11">
        <f t="shared" si="295"/>
        <v>0</v>
      </c>
      <c r="K905" s="11">
        <f ca="1">IF(ROW(data!B905)&gt;rsi+1,100-100/(1+AVERAGE(OFFSET(I905,0,0,-rsi,1))/AVERAGE(OFFSET(J905,0,0,-rsi,1))),"")</f>
        <v>34.323044899975841</v>
      </c>
      <c r="L905" s="11"/>
      <c r="M905" s="11">
        <f t="shared" si="296"/>
        <v>1.0111016225448335</v>
      </c>
      <c r="N905" s="11">
        <f t="shared" ca="1" si="297"/>
        <v>0.92140077821011679</v>
      </c>
      <c r="S905" s="13" t="str">
        <f ca="1">pricein</f>
        <v/>
      </c>
      <c r="T905" s="13" t="str">
        <f ca="1">priceout</f>
        <v/>
      </c>
      <c r="U905" s="16" t="str">
        <f t="shared" ca="1" si="298"/>
        <v/>
      </c>
      <c r="V905" s="16" t="str">
        <f t="shared" ca="1" si="305"/>
        <v/>
      </c>
      <c r="W905" s="16" t="str">
        <f t="shared" ca="1" si="306"/>
        <v/>
      </c>
      <c r="X905" s="16">
        <f t="shared" ca="1" si="307"/>
        <v>1.4494030870732599</v>
      </c>
      <c r="Y905" s="16"/>
      <c r="Z905" s="13" t="str">
        <f ca="1">priceincross</f>
        <v/>
      </c>
      <c r="AA905" s="13" t="str">
        <f ca="1">priceoutcross</f>
        <v/>
      </c>
      <c r="AB905" s="13" t="str">
        <f t="shared" ca="1" si="299"/>
        <v/>
      </c>
      <c r="AC905" s="13" t="str">
        <f t="shared" ca="1" si="308"/>
        <v/>
      </c>
      <c r="AD905" s="13" t="str">
        <f t="shared" ca="1" si="309"/>
        <v/>
      </c>
      <c r="AE905" s="13">
        <f t="shared" ca="1" si="310"/>
        <v>1.7076913875508763</v>
      </c>
      <c r="AG905" s="32">
        <f ca="1">IF(ROW(data!B905)&gt;fib+1,MIN(OFFSET(data!B905,0,0,-fib,1)),"")</f>
        <v>11.71</v>
      </c>
      <c r="AH905" s="32">
        <f ca="1">IF(ROW(data!B905)&gt;fib+1,MAX(OFFSET(data!B905,0,0,-fib,1)),"")</f>
        <v>13.92</v>
      </c>
      <c r="AI905" s="32">
        <f t="shared" ca="1" si="300"/>
        <v>2.2099999999999991</v>
      </c>
      <c r="AJ905" s="31">
        <f t="shared" ca="1" si="301"/>
        <v>12.23156</v>
      </c>
      <c r="AK905" s="31">
        <f t="shared" ca="1" si="302"/>
        <v>12.554220000000001</v>
      </c>
      <c r="AL905" s="31">
        <f t="shared" ca="1" si="303"/>
        <v>12.815000000000001</v>
      </c>
      <c r="AM905" s="31">
        <f t="shared" ca="1" si="304"/>
        <v>13.07578</v>
      </c>
      <c r="AO905" s="32">
        <f t="shared" ca="1" si="311"/>
        <v>0.57481848467893526</v>
      </c>
      <c r="AP905" s="32">
        <f t="shared" ca="1" si="312"/>
        <v>8.6528998540304825E-2</v>
      </c>
      <c r="AQ905" s="32">
        <f t="shared" ca="1" si="313"/>
        <v>0.70769138755087635</v>
      </c>
      <c r="AR905" s="32">
        <f t="shared" ca="1" si="314"/>
        <v>0</v>
      </c>
    </row>
    <row r="906" spans="1:44">
      <c r="A906" s="10">
        <v>38223</v>
      </c>
      <c r="B906" s="11">
        <f ca="1">IF(ROW(data!B906)&gt;singleSMA,AVERAGE(OFFSET(data!B906,0,0,-singleSMA,1)),"")</f>
        <v>12.727000000000002</v>
      </c>
      <c r="C906" s="11" t="str">
        <f ca="1">IF(ROW(data!B904)&gt;singleSMA+2,IF(SIGN(data!B905-indicators!B905)&lt;&gt;SIGN(data!B904-indicators!B904),IF(SIGN(data!B905-indicators!B905)&gt;0,"BUY","SELL"),""),"")</f>
        <v/>
      </c>
      <c r="D906" s="11">
        <f ca="1">IF(ROW(data!B906)&gt;fastSMA,AVERAGE(OFFSET(data!B906,0,0,-fastSMA,1)),"")</f>
        <v>12.205000000000002</v>
      </c>
      <c r="E906" s="11">
        <f ca="1">IF(ROW(data!B906)&gt;slowSMA,AVERAGE(OFFSET(data!B906,0,0,-slowSMA,1)),"")</f>
        <v>12.727000000000002</v>
      </c>
      <c r="F906" s="11" t="str">
        <f ca="1">IF(ROW(data!B906)&gt;MAX(fastSMA,slowSMA)+2,IF(SIGN(D905-E905)&lt;&gt;SIGN(D904-E904),IF(SIGN(D905-E905)&gt;0,"BUY","SELL"),""),"")</f>
        <v/>
      </c>
      <c r="G906" s="11"/>
      <c r="H906" s="11">
        <f>(data!B906/data!B905)-1</f>
        <v>1.0979729729729826E-2</v>
      </c>
      <c r="I906" s="11">
        <f t="shared" si="294"/>
        <v>1.0979729729729826E-2</v>
      </c>
      <c r="J906" s="11">
        <f t="shared" si="295"/>
        <v>0</v>
      </c>
      <c r="K906" s="11">
        <f ca="1">IF(ROW(data!B906)&gt;rsi+1,100-100/(1+AVERAGE(OFFSET(I906,0,0,-rsi,1))/AVERAGE(OFFSET(J906,0,0,-rsi,1))),"")</f>
        <v>39.986943083636483</v>
      </c>
      <c r="L906" s="11"/>
      <c r="M906" s="11">
        <f t="shared" si="296"/>
        <v>1.0109797297297298</v>
      </c>
      <c r="N906" s="11">
        <f t="shared" ca="1" si="297"/>
        <v>0.9500000000000004</v>
      </c>
      <c r="S906" s="13" t="str">
        <f ca="1">pricein</f>
        <v/>
      </c>
      <c r="T906" s="13" t="str">
        <f ca="1">priceout</f>
        <v/>
      </c>
      <c r="U906" s="16" t="str">
        <f t="shared" ca="1" si="298"/>
        <v/>
      </c>
      <c r="V906" s="16" t="str">
        <f t="shared" ca="1" si="305"/>
        <v/>
      </c>
      <c r="W906" s="16" t="str">
        <f t="shared" ca="1" si="306"/>
        <v/>
      </c>
      <c r="X906" s="16">
        <f t="shared" ca="1" si="307"/>
        <v>1.4494030870732599</v>
      </c>
      <c r="Y906" s="16"/>
      <c r="Z906" s="13" t="str">
        <f ca="1">priceincross</f>
        <v/>
      </c>
      <c r="AA906" s="13" t="str">
        <f ca="1">priceoutcross</f>
        <v/>
      </c>
      <c r="AB906" s="13" t="str">
        <f t="shared" ca="1" si="299"/>
        <v/>
      </c>
      <c r="AC906" s="13" t="str">
        <f t="shared" ca="1" si="308"/>
        <v/>
      </c>
      <c r="AD906" s="13" t="str">
        <f t="shared" ca="1" si="309"/>
        <v/>
      </c>
      <c r="AE906" s="13">
        <f t="shared" ca="1" si="310"/>
        <v>1.7076913875508763</v>
      </c>
      <c r="AG906" s="32">
        <f ca="1">IF(ROW(data!B906)&gt;fib+1,MIN(OFFSET(data!B906,0,0,-fib,1)),"")</f>
        <v>11.71</v>
      </c>
      <c r="AH906" s="32">
        <f ca="1">IF(ROW(data!B906)&gt;fib+1,MAX(OFFSET(data!B906,0,0,-fib,1)),"")</f>
        <v>13.92</v>
      </c>
      <c r="AI906" s="32">
        <f t="shared" ca="1" si="300"/>
        <v>2.2099999999999991</v>
      </c>
      <c r="AJ906" s="31">
        <f t="shared" ca="1" si="301"/>
        <v>12.23156</v>
      </c>
      <c r="AK906" s="31">
        <f t="shared" ca="1" si="302"/>
        <v>12.554220000000001</v>
      </c>
      <c r="AL906" s="31">
        <f t="shared" ca="1" si="303"/>
        <v>12.815000000000001</v>
      </c>
      <c r="AM906" s="31">
        <f t="shared" ca="1" si="304"/>
        <v>13.07578</v>
      </c>
      <c r="AO906" s="32">
        <f t="shared" ca="1" si="311"/>
        <v>0.57481848467893526</v>
      </c>
      <c r="AP906" s="32">
        <f t="shared" ca="1" si="312"/>
        <v>8.6528998540304825E-2</v>
      </c>
      <c r="AQ906" s="32">
        <f t="shared" ca="1" si="313"/>
        <v>0.70769138755087635</v>
      </c>
      <c r="AR906" s="32">
        <f t="shared" ca="1" si="314"/>
        <v>0</v>
      </c>
    </row>
    <row r="907" spans="1:44">
      <c r="A907" s="10">
        <v>38224</v>
      </c>
      <c r="B907" s="11">
        <f ca="1">IF(ROW(data!B907)&gt;singleSMA,AVERAGE(OFFSET(data!B907,0,0,-singleSMA,1)),"")</f>
        <v>12.732500000000002</v>
      </c>
      <c r="C907" s="11" t="str">
        <f ca="1">IF(ROW(data!B905)&gt;singleSMA+2,IF(SIGN(data!B906-indicators!B906)&lt;&gt;SIGN(data!B905-indicators!B905),IF(SIGN(data!B906-indicators!B906)&gt;0,"BUY","SELL"),""),"")</f>
        <v/>
      </c>
      <c r="D907" s="11">
        <f ca="1">IF(ROW(data!B907)&gt;fastSMA,AVERAGE(OFFSET(data!B907,0,0,-fastSMA,1)),"")</f>
        <v>12.172500000000001</v>
      </c>
      <c r="E907" s="11">
        <f ca="1">IF(ROW(data!B907)&gt;slowSMA,AVERAGE(OFFSET(data!B907,0,0,-slowSMA,1)),"")</f>
        <v>12.732500000000002</v>
      </c>
      <c r="F907" s="11" t="str">
        <f ca="1">IF(ROW(data!B907)&gt;MAX(fastSMA,slowSMA)+2,IF(SIGN(D906-E906)&lt;&gt;SIGN(D905-E905),IF(SIGN(D906-E906)&gt;0,"BUY","SELL"),""),"")</f>
        <v/>
      </c>
      <c r="G907" s="11"/>
      <c r="H907" s="11">
        <f>(data!B907/data!B906)-1</f>
        <v>3.0910609857978111E-2</v>
      </c>
      <c r="I907" s="11">
        <f t="shared" si="294"/>
        <v>3.0910609857978111E-2</v>
      </c>
      <c r="J907" s="11">
        <f t="shared" si="295"/>
        <v>0</v>
      </c>
      <c r="K907" s="11">
        <f ca="1">IF(ROW(data!B907)&gt;rsi+1,100-100/(1+AVERAGE(OFFSET(I907,0,0,-rsi,1))/AVERAGE(OFFSET(J907,0,0,-rsi,1))),"")</f>
        <v>39.976718474901951</v>
      </c>
      <c r="L907" s="11"/>
      <c r="M907" s="11">
        <f t="shared" si="296"/>
        <v>1.0309106098579781</v>
      </c>
      <c r="N907" s="11">
        <f t="shared" ca="1" si="297"/>
        <v>0.94996150885296393</v>
      </c>
      <c r="S907" s="13" t="str">
        <f ca="1">pricein</f>
        <v/>
      </c>
      <c r="T907" s="13" t="str">
        <f ca="1">priceout</f>
        <v/>
      </c>
      <c r="U907" s="16" t="str">
        <f t="shared" ca="1" si="298"/>
        <v/>
      </c>
      <c r="V907" s="16" t="str">
        <f t="shared" ca="1" si="305"/>
        <v/>
      </c>
      <c r="W907" s="16" t="str">
        <f t="shared" ca="1" si="306"/>
        <v/>
      </c>
      <c r="X907" s="16">
        <f t="shared" ca="1" si="307"/>
        <v>1.4494030870732599</v>
      </c>
      <c r="Y907" s="16"/>
      <c r="Z907" s="13" t="str">
        <f ca="1">priceincross</f>
        <v/>
      </c>
      <c r="AA907" s="13" t="str">
        <f ca="1">priceoutcross</f>
        <v/>
      </c>
      <c r="AB907" s="13" t="str">
        <f t="shared" ca="1" si="299"/>
        <v/>
      </c>
      <c r="AC907" s="13" t="str">
        <f t="shared" ca="1" si="308"/>
        <v/>
      </c>
      <c r="AD907" s="13" t="str">
        <f t="shared" ca="1" si="309"/>
        <v/>
      </c>
      <c r="AE907" s="13">
        <f t="shared" ca="1" si="310"/>
        <v>1.7076913875508763</v>
      </c>
      <c r="AG907" s="32">
        <f ca="1">IF(ROW(data!B907)&gt;fib+1,MIN(OFFSET(data!B907,0,0,-fib,1)),"")</f>
        <v>11.71</v>
      </c>
      <c r="AH907" s="32">
        <f ca="1">IF(ROW(data!B907)&gt;fib+1,MAX(OFFSET(data!B907,0,0,-fib,1)),"")</f>
        <v>13.92</v>
      </c>
      <c r="AI907" s="32">
        <f t="shared" ca="1" si="300"/>
        <v>2.2099999999999991</v>
      </c>
      <c r="AJ907" s="31">
        <f t="shared" ca="1" si="301"/>
        <v>12.23156</v>
      </c>
      <c r="AK907" s="31">
        <f t="shared" ca="1" si="302"/>
        <v>12.554220000000001</v>
      </c>
      <c r="AL907" s="31">
        <f t="shared" ca="1" si="303"/>
        <v>12.815000000000001</v>
      </c>
      <c r="AM907" s="31">
        <f t="shared" ca="1" si="304"/>
        <v>13.07578</v>
      </c>
      <c r="AO907" s="32">
        <f t="shared" ca="1" si="311"/>
        <v>0.57481848467893526</v>
      </c>
      <c r="AP907" s="32">
        <f t="shared" ca="1" si="312"/>
        <v>8.6528998540304825E-2</v>
      </c>
      <c r="AQ907" s="32">
        <f t="shared" ca="1" si="313"/>
        <v>0.70769138755087635</v>
      </c>
      <c r="AR907" s="32">
        <f t="shared" ca="1" si="314"/>
        <v>0</v>
      </c>
    </row>
    <row r="908" spans="1:44">
      <c r="A908" s="10">
        <v>38225</v>
      </c>
      <c r="B908" s="11">
        <f ca="1">IF(ROW(data!B908)&gt;singleSMA,AVERAGE(OFFSET(data!B908,0,0,-singleSMA,1)),"")</f>
        <v>12.739300000000004</v>
      </c>
      <c r="C908" s="11" t="str">
        <f ca="1">IF(ROW(data!B906)&gt;singleSMA+2,IF(SIGN(data!B907-indicators!B907)&lt;&gt;SIGN(data!B906-indicators!B906),IF(SIGN(data!B907-indicators!B907)&gt;0,"BUY","SELL"),""),"")</f>
        <v/>
      </c>
      <c r="D908" s="11">
        <f ca="1">IF(ROW(data!B908)&gt;fastSMA,AVERAGE(OFFSET(data!B908,0,0,-fastSMA,1)),"")</f>
        <v>12.149000000000001</v>
      </c>
      <c r="E908" s="11">
        <f ca="1">IF(ROW(data!B908)&gt;slowSMA,AVERAGE(OFFSET(data!B908,0,0,-slowSMA,1)),"")</f>
        <v>12.739300000000004</v>
      </c>
      <c r="F908" s="11" t="str">
        <f ca="1">IF(ROW(data!B908)&gt;MAX(fastSMA,slowSMA)+2,IF(SIGN(D907-E907)&lt;&gt;SIGN(D906-E906),IF(SIGN(D907-E907)&gt;0,"BUY","SELL"),""),"")</f>
        <v/>
      </c>
      <c r="G908" s="11"/>
      <c r="H908" s="11">
        <f>(data!B908/data!B907)-1</f>
        <v>8.9141004862236528E-3</v>
      </c>
      <c r="I908" s="11">
        <f t="shared" si="294"/>
        <v>8.9141004862236528E-3</v>
      </c>
      <c r="J908" s="11">
        <f t="shared" si="295"/>
        <v>0</v>
      </c>
      <c r="K908" s="11">
        <f ca="1">IF(ROW(data!B908)&gt;rsi+1,100-100/(1+AVERAGE(OFFSET(I908,0,0,-rsi,1))/AVERAGE(OFFSET(J908,0,0,-rsi,1))),"")</f>
        <v>42.994328770179806</v>
      </c>
      <c r="L908" s="11"/>
      <c r="M908" s="11">
        <f t="shared" si="296"/>
        <v>1.0089141004862237</v>
      </c>
      <c r="N908" s="11">
        <f t="shared" ca="1" si="297"/>
        <v>0.96362229102167207</v>
      </c>
      <c r="S908" s="13" t="str">
        <f ca="1">pricein</f>
        <v/>
      </c>
      <c r="T908" s="13" t="str">
        <f ca="1">priceout</f>
        <v/>
      </c>
      <c r="U908" s="16" t="str">
        <f t="shared" ca="1" si="298"/>
        <v/>
      </c>
      <c r="V908" s="16" t="str">
        <f t="shared" ca="1" si="305"/>
        <v/>
      </c>
      <c r="W908" s="16" t="str">
        <f t="shared" ca="1" si="306"/>
        <v/>
      </c>
      <c r="X908" s="16">
        <f t="shared" ca="1" si="307"/>
        <v>1.4494030870732599</v>
      </c>
      <c r="Y908" s="16"/>
      <c r="Z908" s="13" t="str">
        <f ca="1">priceincross</f>
        <v/>
      </c>
      <c r="AA908" s="13" t="str">
        <f ca="1">priceoutcross</f>
        <v/>
      </c>
      <c r="AB908" s="13" t="str">
        <f t="shared" ca="1" si="299"/>
        <v/>
      </c>
      <c r="AC908" s="13" t="str">
        <f t="shared" ca="1" si="308"/>
        <v/>
      </c>
      <c r="AD908" s="13" t="str">
        <f t="shared" ca="1" si="309"/>
        <v/>
      </c>
      <c r="AE908" s="13">
        <f t="shared" ca="1" si="310"/>
        <v>1.7076913875508763</v>
      </c>
      <c r="AG908" s="32">
        <f ca="1">IF(ROW(data!B908)&gt;fib+1,MIN(OFFSET(data!B908,0,0,-fib,1)),"")</f>
        <v>11.71</v>
      </c>
      <c r="AH908" s="32">
        <f ca="1">IF(ROW(data!B908)&gt;fib+1,MAX(OFFSET(data!B908,0,0,-fib,1)),"")</f>
        <v>13.92</v>
      </c>
      <c r="AI908" s="32">
        <f t="shared" ca="1" si="300"/>
        <v>2.2099999999999991</v>
      </c>
      <c r="AJ908" s="31">
        <f t="shared" ca="1" si="301"/>
        <v>12.23156</v>
      </c>
      <c r="AK908" s="31">
        <f t="shared" ca="1" si="302"/>
        <v>12.554220000000001</v>
      </c>
      <c r="AL908" s="31">
        <f t="shared" ca="1" si="303"/>
        <v>12.815000000000001</v>
      </c>
      <c r="AM908" s="31">
        <f t="shared" ca="1" si="304"/>
        <v>13.07578</v>
      </c>
      <c r="AO908" s="32">
        <f t="shared" ca="1" si="311"/>
        <v>0.57481848467893526</v>
      </c>
      <c r="AP908" s="32">
        <f t="shared" ca="1" si="312"/>
        <v>8.6528998540304825E-2</v>
      </c>
      <c r="AQ908" s="32">
        <f t="shared" ca="1" si="313"/>
        <v>0.70769138755087635</v>
      </c>
      <c r="AR908" s="32">
        <f t="shared" ca="1" si="314"/>
        <v>0</v>
      </c>
    </row>
    <row r="909" spans="1:44">
      <c r="A909" s="10">
        <v>38226</v>
      </c>
      <c r="B909" s="11">
        <f ca="1">IF(ROW(data!B909)&gt;singleSMA,AVERAGE(OFFSET(data!B909,0,0,-singleSMA,1)),"")</f>
        <v>12.744200000000003</v>
      </c>
      <c r="C909" s="11" t="str">
        <f ca="1">IF(ROW(data!B907)&gt;singleSMA+2,IF(SIGN(data!B908-indicators!B908)&lt;&gt;SIGN(data!B907-indicators!B907),IF(SIGN(data!B908-indicators!B908)&gt;0,"BUY","SELL"),""),"")</f>
        <v/>
      </c>
      <c r="D909" s="11">
        <f ca="1">IF(ROW(data!B909)&gt;fastSMA,AVERAGE(OFFSET(data!B909,0,0,-fastSMA,1)),"")</f>
        <v>12.132</v>
      </c>
      <c r="E909" s="11">
        <f ca="1">IF(ROW(data!B909)&gt;slowSMA,AVERAGE(OFFSET(data!B909,0,0,-slowSMA,1)),"")</f>
        <v>12.744200000000003</v>
      </c>
      <c r="F909" s="11" t="str">
        <f ca="1">IF(ROW(data!B909)&gt;MAX(fastSMA,slowSMA)+2,IF(SIGN(D908-E908)&lt;&gt;SIGN(D907-E907),IF(SIGN(D908-E908)&gt;0,"BUY","SELL"),""),"")</f>
        <v/>
      </c>
      <c r="G909" s="11"/>
      <c r="H909" s="11">
        <f>(data!B909/data!B908)-1</f>
        <v>3.2128514056226631E-3</v>
      </c>
      <c r="I909" s="11">
        <f t="shared" si="294"/>
        <v>3.2128514056226631E-3</v>
      </c>
      <c r="J909" s="11">
        <f t="shared" si="295"/>
        <v>0</v>
      </c>
      <c r="K909" s="11">
        <f ca="1">IF(ROW(data!B909)&gt;rsi+1,100-100/(1+AVERAGE(OFFSET(I909,0,0,-rsi,1))/AVERAGE(OFFSET(J909,0,0,-rsi,1))),"")</f>
        <v>44.964745981930733</v>
      </c>
      <c r="L909" s="11"/>
      <c r="M909" s="11">
        <f t="shared" si="296"/>
        <v>1.0032128514056227</v>
      </c>
      <c r="N909" s="11">
        <f t="shared" ca="1" si="297"/>
        <v>0.97349961028838694</v>
      </c>
      <c r="S909" s="13" t="str">
        <f ca="1">pricein</f>
        <v/>
      </c>
      <c r="T909" s="13" t="str">
        <f ca="1">priceout</f>
        <v/>
      </c>
      <c r="U909" s="16" t="str">
        <f t="shared" ca="1" si="298"/>
        <v/>
      </c>
      <c r="V909" s="16" t="str">
        <f t="shared" ca="1" si="305"/>
        <v/>
      </c>
      <c r="W909" s="16" t="str">
        <f t="shared" ca="1" si="306"/>
        <v/>
      </c>
      <c r="X909" s="16">
        <f t="shared" ca="1" si="307"/>
        <v>1.4494030870732599</v>
      </c>
      <c r="Y909" s="16"/>
      <c r="Z909" s="13" t="str">
        <f ca="1">priceincross</f>
        <v/>
      </c>
      <c r="AA909" s="13" t="str">
        <f ca="1">priceoutcross</f>
        <v/>
      </c>
      <c r="AB909" s="13" t="str">
        <f t="shared" ca="1" si="299"/>
        <v/>
      </c>
      <c r="AC909" s="13" t="str">
        <f t="shared" ca="1" si="308"/>
        <v/>
      </c>
      <c r="AD909" s="13" t="str">
        <f t="shared" ca="1" si="309"/>
        <v/>
      </c>
      <c r="AE909" s="13">
        <f t="shared" ca="1" si="310"/>
        <v>1.7076913875508763</v>
      </c>
      <c r="AG909" s="32">
        <f ca="1">IF(ROW(data!B909)&gt;fib+1,MIN(OFFSET(data!B909,0,0,-fib,1)),"")</f>
        <v>11.71</v>
      </c>
      <c r="AH909" s="32">
        <f ca="1">IF(ROW(data!B909)&gt;fib+1,MAX(OFFSET(data!B909,0,0,-fib,1)),"")</f>
        <v>13.92</v>
      </c>
      <c r="AI909" s="32">
        <f t="shared" ca="1" si="300"/>
        <v>2.2099999999999991</v>
      </c>
      <c r="AJ909" s="31">
        <f t="shared" ca="1" si="301"/>
        <v>12.23156</v>
      </c>
      <c r="AK909" s="31">
        <f t="shared" ca="1" si="302"/>
        <v>12.554220000000001</v>
      </c>
      <c r="AL909" s="31">
        <f t="shared" ca="1" si="303"/>
        <v>12.815000000000001</v>
      </c>
      <c r="AM909" s="31">
        <f t="shared" ca="1" si="304"/>
        <v>13.07578</v>
      </c>
      <c r="AO909" s="32">
        <f t="shared" ca="1" si="311"/>
        <v>0.57481848467893526</v>
      </c>
      <c r="AP909" s="32">
        <f t="shared" ca="1" si="312"/>
        <v>8.6528998540304825E-2</v>
      </c>
      <c r="AQ909" s="32">
        <f t="shared" ca="1" si="313"/>
        <v>0.70769138755087635</v>
      </c>
      <c r="AR909" s="32">
        <f t="shared" ca="1" si="314"/>
        <v>0</v>
      </c>
    </row>
    <row r="910" spans="1:44">
      <c r="A910" s="10">
        <v>38229</v>
      </c>
      <c r="B910" s="11">
        <f ca="1">IF(ROW(data!B910)&gt;singleSMA,AVERAGE(OFFSET(data!B910,0,0,-singleSMA,1)),"")</f>
        <v>12.748400000000004</v>
      </c>
      <c r="C910" s="11" t="str">
        <f ca="1">IF(ROW(data!B908)&gt;singleSMA+2,IF(SIGN(data!B909-indicators!B909)&lt;&gt;SIGN(data!B908-indicators!B908),IF(SIGN(data!B909-indicators!B909)&gt;0,"BUY","SELL"),""),"")</f>
        <v/>
      </c>
      <c r="D910" s="11">
        <f ca="1">IF(ROW(data!B910)&gt;fastSMA,AVERAGE(OFFSET(data!B910,0,0,-fastSMA,1)),"")</f>
        <v>12.1325</v>
      </c>
      <c r="E910" s="11">
        <f ca="1">IF(ROW(data!B910)&gt;slowSMA,AVERAGE(OFFSET(data!B910,0,0,-slowSMA,1)),"")</f>
        <v>12.748400000000004</v>
      </c>
      <c r="F910" s="11" t="str">
        <f ca="1">IF(ROW(data!B910)&gt;MAX(fastSMA,slowSMA)+2,IF(SIGN(D909-E909)&lt;&gt;SIGN(D908-E908),IF(SIGN(D909-E909)&gt;0,"BUY","SELL"),""),"")</f>
        <v/>
      </c>
      <c r="G910" s="11"/>
      <c r="H910" s="11">
        <f>(data!B910/data!B909)-1</f>
        <v>-2.4019215372297342E-3</v>
      </c>
      <c r="I910" s="11">
        <f t="shared" si="294"/>
        <v>0</v>
      </c>
      <c r="J910" s="11">
        <f t="shared" si="295"/>
        <v>2.4019215372297342E-3</v>
      </c>
      <c r="K910" s="11">
        <f ca="1">IF(ROW(data!B910)&gt;rsi+1,100-100/(1+AVERAGE(OFFSET(I910,0,0,-rsi,1))/AVERAGE(OFFSET(J910,0,0,-rsi,1))),"")</f>
        <v>50.585311467490939</v>
      </c>
      <c r="L910" s="11"/>
      <c r="M910" s="11">
        <f t="shared" si="296"/>
        <v>0.99759807846277027</v>
      </c>
      <c r="N910" s="11">
        <f t="shared" ca="1" si="297"/>
        <v>1.0008032128514064</v>
      </c>
      <c r="S910" s="13" t="str">
        <f ca="1">pricein</f>
        <v/>
      </c>
      <c r="T910" s="13" t="str">
        <f ca="1">priceout</f>
        <v/>
      </c>
      <c r="U910" s="16" t="str">
        <f t="shared" ca="1" si="298"/>
        <v/>
      </c>
      <c r="V910" s="16" t="str">
        <f t="shared" ca="1" si="305"/>
        <v/>
      </c>
      <c r="W910" s="16" t="str">
        <f t="shared" ca="1" si="306"/>
        <v/>
      </c>
      <c r="X910" s="16">
        <f t="shared" ca="1" si="307"/>
        <v>1.4494030870732599</v>
      </c>
      <c r="Y910" s="16"/>
      <c r="Z910" s="13" t="str">
        <f ca="1">priceincross</f>
        <v/>
      </c>
      <c r="AA910" s="13" t="str">
        <f ca="1">priceoutcross</f>
        <v/>
      </c>
      <c r="AB910" s="13" t="str">
        <f t="shared" ca="1" si="299"/>
        <v/>
      </c>
      <c r="AC910" s="13" t="str">
        <f t="shared" ca="1" si="308"/>
        <v/>
      </c>
      <c r="AD910" s="13" t="str">
        <f t="shared" ca="1" si="309"/>
        <v/>
      </c>
      <c r="AE910" s="13">
        <f t="shared" ca="1" si="310"/>
        <v>1.7076913875508763</v>
      </c>
      <c r="AG910" s="32">
        <f ca="1">IF(ROW(data!B910)&gt;fib+1,MIN(OFFSET(data!B910,0,0,-fib,1)),"")</f>
        <v>11.71</v>
      </c>
      <c r="AH910" s="32">
        <f ca="1">IF(ROW(data!B910)&gt;fib+1,MAX(OFFSET(data!B910,0,0,-fib,1)),"")</f>
        <v>13.92</v>
      </c>
      <c r="AI910" s="32">
        <f t="shared" ca="1" si="300"/>
        <v>2.2099999999999991</v>
      </c>
      <c r="AJ910" s="31">
        <f t="shared" ca="1" si="301"/>
        <v>12.23156</v>
      </c>
      <c r="AK910" s="31">
        <f t="shared" ca="1" si="302"/>
        <v>12.554220000000001</v>
      </c>
      <c r="AL910" s="31">
        <f t="shared" ca="1" si="303"/>
        <v>12.815000000000001</v>
      </c>
      <c r="AM910" s="31">
        <f t="shared" ca="1" si="304"/>
        <v>13.07578</v>
      </c>
      <c r="AO910" s="32">
        <f t="shared" ca="1" si="311"/>
        <v>0.57481848467893526</v>
      </c>
      <c r="AP910" s="32">
        <f t="shared" ca="1" si="312"/>
        <v>8.6528998540304825E-2</v>
      </c>
      <c r="AQ910" s="32">
        <f t="shared" ca="1" si="313"/>
        <v>0.70769138755087635</v>
      </c>
      <c r="AR910" s="32">
        <f t="shared" ca="1" si="314"/>
        <v>0</v>
      </c>
    </row>
    <row r="911" spans="1:44">
      <c r="A911" s="10">
        <v>38230</v>
      </c>
      <c r="B911" s="11">
        <f ca="1">IF(ROW(data!B911)&gt;singleSMA,AVERAGE(OFFSET(data!B911,0,0,-singleSMA,1)),"")</f>
        <v>12.754000000000005</v>
      </c>
      <c r="C911" s="11" t="str">
        <f ca="1">IF(ROW(data!B909)&gt;singleSMA+2,IF(SIGN(data!B910-indicators!B910)&lt;&gt;SIGN(data!B909-indicators!B909),IF(SIGN(data!B910-indicators!B910)&gt;0,"BUY","SELL"),""),"")</f>
        <v/>
      </c>
      <c r="D911" s="11">
        <f ca="1">IF(ROW(data!B911)&gt;fastSMA,AVERAGE(OFFSET(data!B911,0,0,-fastSMA,1)),"")</f>
        <v>12.146000000000001</v>
      </c>
      <c r="E911" s="11">
        <f ca="1">IF(ROW(data!B911)&gt;slowSMA,AVERAGE(OFFSET(data!B911,0,0,-slowSMA,1)),"")</f>
        <v>12.754000000000005</v>
      </c>
      <c r="F911" s="11" t="str">
        <f ca="1">IF(ROW(data!B911)&gt;MAX(fastSMA,slowSMA)+2,IF(SIGN(D910-E910)&lt;&gt;SIGN(D909-E909),IF(SIGN(D910-E910)&gt;0,"BUY","SELL"),""),"")</f>
        <v/>
      </c>
      <c r="G911" s="11"/>
      <c r="H911" s="11">
        <f>(data!B911/data!B910)-1</f>
        <v>1.3643659711075395E-2</v>
      </c>
      <c r="I911" s="11">
        <f t="shared" si="294"/>
        <v>1.3643659711075395E-2</v>
      </c>
      <c r="J911" s="11">
        <f t="shared" si="295"/>
        <v>0</v>
      </c>
      <c r="K911" s="11">
        <f ca="1">IF(ROW(data!B911)&gt;rsi+1,100-100/(1+AVERAGE(OFFSET(I911,0,0,-rsi,1))/AVERAGE(OFFSET(J911,0,0,-rsi,1))),"")</f>
        <v>55.224601407865869</v>
      </c>
      <c r="L911" s="11"/>
      <c r="M911" s="11">
        <f t="shared" si="296"/>
        <v>1.0136436597110754</v>
      </c>
      <c r="N911" s="11">
        <f t="shared" ca="1" si="297"/>
        <v>1.0218446601941753</v>
      </c>
      <c r="S911" s="13" t="str">
        <f ca="1">pricein</f>
        <v/>
      </c>
      <c r="T911" s="13" t="str">
        <f ca="1">priceout</f>
        <v/>
      </c>
      <c r="U911" s="16" t="str">
        <f t="shared" ca="1" si="298"/>
        <v/>
      </c>
      <c r="V911" s="16" t="str">
        <f t="shared" ca="1" si="305"/>
        <v/>
      </c>
      <c r="W911" s="16" t="str">
        <f t="shared" ca="1" si="306"/>
        <v/>
      </c>
      <c r="X911" s="16">
        <f t="shared" ca="1" si="307"/>
        <v>1.4494030870732599</v>
      </c>
      <c r="Y911" s="16"/>
      <c r="Z911" s="13" t="str">
        <f ca="1">priceincross</f>
        <v/>
      </c>
      <c r="AA911" s="13" t="str">
        <f ca="1">priceoutcross</f>
        <v/>
      </c>
      <c r="AB911" s="13" t="str">
        <f t="shared" ca="1" si="299"/>
        <v/>
      </c>
      <c r="AC911" s="13" t="str">
        <f t="shared" ca="1" si="308"/>
        <v/>
      </c>
      <c r="AD911" s="13" t="str">
        <f t="shared" ca="1" si="309"/>
        <v/>
      </c>
      <c r="AE911" s="13">
        <f t="shared" ca="1" si="310"/>
        <v>1.7076913875508763</v>
      </c>
      <c r="AG911" s="32">
        <f ca="1">IF(ROW(data!B911)&gt;fib+1,MIN(OFFSET(data!B911,0,0,-fib,1)),"")</f>
        <v>11.71</v>
      </c>
      <c r="AH911" s="32">
        <f ca="1">IF(ROW(data!B911)&gt;fib+1,MAX(OFFSET(data!B911,0,0,-fib,1)),"")</f>
        <v>13.92</v>
      </c>
      <c r="AI911" s="32">
        <f t="shared" ca="1" si="300"/>
        <v>2.2099999999999991</v>
      </c>
      <c r="AJ911" s="31">
        <f t="shared" ca="1" si="301"/>
        <v>12.23156</v>
      </c>
      <c r="AK911" s="31">
        <f t="shared" ca="1" si="302"/>
        <v>12.554220000000001</v>
      </c>
      <c r="AL911" s="31">
        <f t="shared" ca="1" si="303"/>
        <v>12.815000000000001</v>
      </c>
      <c r="AM911" s="31">
        <f t="shared" ca="1" si="304"/>
        <v>13.07578</v>
      </c>
      <c r="AO911" s="32">
        <f t="shared" ca="1" si="311"/>
        <v>0.57481848467893526</v>
      </c>
      <c r="AP911" s="32">
        <f t="shared" ca="1" si="312"/>
        <v>8.6528998540304825E-2</v>
      </c>
      <c r="AQ911" s="32">
        <f t="shared" ca="1" si="313"/>
        <v>0.70769138755087635</v>
      </c>
      <c r="AR911" s="32">
        <f t="shared" ca="1" si="314"/>
        <v>0</v>
      </c>
    </row>
    <row r="912" spans="1:44">
      <c r="A912" s="10">
        <v>38231</v>
      </c>
      <c r="B912" s="11">
        <f ca="1">IF(ROW(data!B912)&gt;singleSMA,AVERAGE(OFFSET(data!B912,0,0,-singleSMA,1)),"")</f>
        <v>12.757800000000005</v>
      </c>
      <c r="C912" s="11" t="str">
        <f ca="1">IF(ROW(data!B910)&gt;singleSMA+2,IF(SIGN(data!B911-indicators!B911)&lt;&gt;SIGN(data!B910-indicators!B910),IF(SIGN(data!B911-indicators!B911)&gt;0,"BUY","SELL"),""),"")</f>
        <v/>
      </c>
      <c r="D912" s="11">
        <f ca="1">IF(ROW(data!B912)&gt;fastSMA,AVERAGE(OFFSET(data!B912,0,0,-fastSMA,1)),"")</f>
        <v>12.159000000000002</v>
      </c>
      <c r="E912" s="11">
        <f ca="1">IF(ROW(data!B912)&gt;slowSMA,AVERAGE(OFFSET(data!B912,0,0,-slowSMA,1)),"")</f>
        <v>12.757800000000005</v>
      </c>
      <c r="F912" s="11" t="str">
        <f ca="1">IF(ROW(data!B912)&gt;MAX(fastSMA,slowSMA)+2,IF(SIGN(D911-E911)&lt;&gt;SIGN(D910-E910),IF(SIGN(D911-E911)&gt;0,"BUY","SELL"),""),"")</f>
        <v/>
      </c>
      <c r="G912" s="11"/>
      <c r="H912" s="11">
        <f>(data!B912/data!B911)-1</f>
        <v>8.7094220110845999E-3</v>
      </c>
      <c r="I912" s="11">
        <f t="shared" si="294"/>
        <v>8.7094220110845999E-3</v>
      </c>
      <c r="J912" s="11">
        <f t="shared" si="295"/>
        <v>0</v>
      </c>
      <c r="K912" s="11">
        <f ca="1">IF(ROW(data!B912)&gt;rsi+1,100-100/(1+AVERAGE(OFFSET(I912,0,0,-rsi,1))/AVERAGE(OFFSET(J912,0,0,-rsi,1))),"")</f>
        <v>55.024083328738257</v>
      </c>
      <c r="L912" s="11"/>
      <c r="M912" s="11">
        <f t="shared" si="296"/>
        <v>1.0087094220110846</v>
      </c>
      <c r="N912" s="11">
        <f t="shared" ca="1" si="297"/>
        <v>1.0208333333333335</v>
      </c>
      <c r="S912" s="13" t="str">
        <f ca="1">pricein</f>
        <v/>
      </c>
      <c r="T912" s="13" t="str">
        <f ca="1">priceout</f>
        <v/>
      </c>
      <c r="U912" s="16" t="str">
        <f t="shared" ca="1" si="298"/>
        <v/>
      </c>
      <c r="V912" s="16" t="str">
        <f t="shared" ca="1" si="305"/>
        <v/>
      </c>
      <c r="W912" s="16" t="str">
        <f t="shared" ca="1" si="306"/>
        <v/>
      </c>
      <c r="X912" s="16">
        <f t="shared" ca="1" si="307"/>
        <v>1.4494030870732599</v>
      </c>
      <c r="Y912" s="16"/>
      <c r="Z912" s="13" t="str">
        <f ca="1">priceincross</f>
        <v/>
      </c>
      <c r="AA912" s="13" t="str">
        <f ca="1">priceoutcross</f>
        <v/>
      </c>
      <c r="AB912" s="13" t="str">
        <f t="shared" ca="1" si="299"/>
        <v/>
      </c>
      <c r="AC912" s="13" t="str">
        <f t="shared" ca="1" si="308"/>
        <v/>
      </c>
      <c r="AD912" s="13" t="str">
        <f t="shared" ca="1" si="309"/>
        <v/>
      </c>
      <c r="AE912" s="13">
        <f t="shared" ca="1" si="310"/>
        <v>1.7076913875508763</v>
      </c>
      <c r="AG912" s="32">
        <f ca="1">IF(ROW(data!B912)&gt;fib+1,MIN(OFFSET(data!B912,0,0,-fib,1)),"")</f>
        <v>11.71</v>
      </c>
      <c r="AH912" s="32">
        <f ca="1">IF(ROW(data!B912)&gt;fib+1,MAX(OFFSET(data!B912,0,0,-fib,1)),"")</f>
        <v>13.92</v>
      </c>
      <c r="AI912" s="32">
        <f t="shared" ca="1" si="300"/>
        <v>2.2099999999999991</v>
      </c>
      <c r="AJ912" s="31">
        <f t="shared" ca="1" si="301"/>
        <v>12.23156</v>
      </c>
      <c r="AK912" s="31">
        <f t="shared" ca="1" si="302"/>
        <v>12.554220000000001</v>
      </c>
      <c r="AL912" s="31">
        <f t="shared" ca="1" si="303"/>
        <v>12.815000000000001</v>
      </c>
      <c r="AM912" s="31">
        <f t="shared" ca="1" si="304"/>
        <v>13.07578</v>
      </c>
      <c r="AO912" s="32">
        <f t="shared" ca="1" si="311"/>
        <v>0.57481848467893526</v>
      </c>
      <c r="AP912" s="32">
        <f t="shared" ca="1" si="312"/>
        <v>8.6528998540304825E-2</v>
      </c>
      <c r="AQ912" s="32">
        <f t="shared" ca="1" si="313"/>
        <v>0.70769138755087635</v>
      </c>
      <c r="AR912" s="32">
        <f t="shared" ca="1" si="314"/>
        <v>0</v>
      </c>
    </row>
    <row r="913" spans="1:44">
      <c r="A913" s="10">
        <v>38232</v>
      </c>
      <c r="B913" s="11">
        <f ca="1">IF(ROW(data!B913)&gt;singleSMA,AVERAGE(OFFSET(data!B913,0,0,-singleSMA,1)),"")</f>
        <v>12.760600000000004</v>
      </c>
      <c r="C913" s="11" t="str">
        <f ca="1">IF(ROW(data!B911)&gt;singleSMA+2,IF(SIGN(data!B912-indicators!B912)&lt;&gt;SIGN(data!B911-indicators!B911),IF(SIGN(data!B912-indicators!B912)&gt;0,"BUY","SELL"),""),"")</f>
        <v/>
      </c>
      <c r="D913" s="11">
        <f ca="1">IF(ROW(data!B913)&gt;fastSMA,AVERAGE(OFFSET(data!B913,0,0,-fastSMA,1)),"")</f>
        <v>12.189</v>
      </c>
      <c r="E913" s="11">
        <f ca="1">IF(ROW(data!B913)&gt;slowSMA,AVERAGE(OFFSET(data!B913,0,0,-slowSMA,1)),"")</f>
        <v>12.760600000000004</v>
      </c>
      <c r="F913" s="11" t="str">
        <f ca="1">IF(ROW(data!B913)&gt;MAX(fastSMA,slowSMA)+2,IF(SIGN(D912-E912)&lt;&gt;SIGN(D911-E911),IF(SIGN(D912-E912)&gt;0,"BUY","SELL"),""),"")</f>
        <v/>
      </c>
      <c r="G913" s="11"/>
      <c r="H913" s="11">
        <f>(data!B913/data!B912)-1</f>
        <v>3.9246467817894981E-3</v>
      </c>
      <c r="I913" s="11">
        <f t="shared" si="294"/>
        <v>3.9246467817894981E-3</v>
      </c>
      <c r="J913" s="11">
        <f t="shared" si="295"/>
        <v>0</v>
      </c>
      <c r="K913" s="11">
        <f ca="1">IF(ROW(data!B913)&gt;rsi+1,100-100/(1+AVERAGE(OFFSET(I913,0,0,-rsi,1))/AVERAGE(OFFSET(J913,0,0,-rsi,1))),"")</f>
        <v>62.162854940154958</v>
      </c>
      <c r="L913" s="11"/>
      <c r="M913" s="11">
        <f t="shared" si="296"/>
        <v>1.0039246467817895</v>
      </c>
      <c r="N913" s="11">
        <f t="shared" ca="1" si="297"/>
        <v>1.0492206726825273</v>
      </c>
      <c r="S913" s="13" t="str">
        <f ca="1">pricein</f>
        <v/>
      </c>
      <c r="T913" s="13" t="str">
        <f ca="1">priceout</f>
        <v/>
      </c>
      <c r="U913" s="16" t="str">
        <f t="shared" ca="1" si="298"/>
        <v/>
      </c>
      <c r="V913" s="16" t="str">
        <f t="shared" ca="1" si="305"/>
        <v/>
      </c>
      <c r="W913" s="16" t="str">
        <f t="shared" ca="1" si="306"/>
        <v/>
      </c>
      <c r="X913" s="16">
        <f t="shared" ca="1" si="307"/>
        <v>1.4494030870732599</v>
      </c>
      <c r="Y913" s="16"/>
      <c r="Z913" s="13" t="str">
        <f ca="1">priceincross</f>
        <v/>
      </c>
      <c r="AA913" s="13" t="str">
        <f ca="1">priceoutcross</f>
        <v/>
      </c>
      <c r="AB913" s="13" t="str">
        <f t="shared" ca="1" si="299"/>
        <v/>
      </c>
      <c r="AC913" s="13" t="str">
        <f t="shared" ca="1" si="308"/>
        <v/>
      </c>
      <c r="AD913" s="13" t="str">
        <f t="shared" ca="1" si="309"/>
        <v/>
      </c>
      <c r="AE913" s="13">
        <f t="shared" ca="1" si="310"/>
        <v>1.7076913875508763</v>
      </c>
      <c r="AG913" s="32">
        <f ca="1">IF(ROW(data!B913)&gt;fib+1,MIN(OFFSET(data!B913,0,0,-fib,1)),"")</f>
        <v>11.71</v>
      </c>
      <c r="AH913" s="32">
        <f ca="1">IF(ROW(data!B913)&gt;fib+1,MAX(OFFSET(data!B913,0,0,-fib,1)),"")</f>
        <v>13.92</v>
      </c>
      <c r="AI913" s="32">
        <f t="shared" ca="1" si="300"/>
        <v>2.2099999999999991</v>
      </c>
      <c r="AJ913" s="31">
        <f t="shared" ca="1" si="301"/>
        <v>12.23156</v>
      </c>
      <c r="AK913" s="31">
        <f t="shared" ca="1" si="302"/>
        <v>12.554220000000001</v>
      </c>
      <c r="AL913" s="31">
        <f t="shared" ca="1" si="303"/>
        <v>12.815000000000001</v>
      </c>
      <c r="AM913" s="31">
        <f t="shared" ca="1" si="304"/>
        <v>13.07578</v>
      </c>
      <c r="AO913" s="32">
        <f t="shared" ca="1" si="311"/>
        <v>0.57481848467893526</v>
      </c>
      <c r="AP913" s="32">
        <f t="shared" ca="1" si="312"/>
        <v>8.6528998540304825E-2</v>
      </c>
      <c r="AQ913" s="32">
        <f t="shared" ca="1" si="313"/>
        <v>0.70769138755087635</v>
      </c>
      <c r="AR913" s="32">
        <f t="shared" ca="1" si="314"/>
        <v>0</v>
      </c>
    </row>
    <row r="914" spans="1:44">
      <c r="A914" s="10">
        <v>38233</v>
      </c>
      <c r="B914" s="11">
        <f ca="1">IF(ROW(data!B914)&gt;singleSMA,AVERAGE(OFFSET(data!B914,0,0,-singleSMA,1)),"")</f>
        <v>12.766700000000004</v>
      </c>
      <c r="C914" s="11" t="str">
        <f ca="1">IF(ROW(data!B912)&gt;singleSMA+2,IF(SIGN(data!B913-indicators!B913)&lt;&gt;SIGN(data!B912-indicators!B912),IF(SIGN(data!B913-indicators!B913)&gt;0,"BUY","SELL"),""),"")</f>
        <v>BUY</v>
      </c>
      <c r="D914" s="11">
        <f ca="1">IF(ROW(data!B914)&gt;fastSMA,AVERAGE(OFFSET(data!B914,0,0,-fastSMA,1)),"")</f>
        <v>12.222000000000001</v>
      </c>
      <c r="E914" s="11">
        <f ca="1">IF(ROW(data!B914)&gt;slowSMA,AVERAGE(OFFSET(data!B914,0,0,-slowSMA,1)),"")</f>
        <v>12.766700000000004</v>
      </c>
      <c r="F914" s="11" t="str">
        <f ca="1">IF(ROW(data!B914)&gt;MAX(fastSMA,slowSMA)+2,IF(SIGN(D913-E913)&lt;&gt;SIGN(D912-E912),IF(SIGN(D913-E913)&gt;0,"BUY","SELL"),""),"")</f>
        <v/>
      </c>
      <c r="G914" s="11"/>
      <c r="H914" s="11">
        <f>(data!B914/data!B913)-1</f>
        <v>3.1274433150900727E-3</v>
      </c>
      <c r="I914" s="11">
        <f t="shared" si="294"/>
        <v>3.1274433150900727E-3</v>
      </c>
      <c r="J914" s="11">
        <f t="shared" si="295"/>
        <v>0</v>
      </c>
      <c r="K914" s="11">
        <f ca="1">IF(ROW(data!B914)&gt;rsi+1,100-100/(1+AVERAGE(OFFSET(I914,0,0,-rsi,1))/AVERAGE(OFFSET(J914,0,0,-rsi,1))),"")</f>
        <v>63.235928334942464</v>
      </c>
      <c r="L914" s="11"/>
      <c r="M914" s="11">
        <f t="shared" si="296"/>
        <v>1.0031274433150901</v>
      </c>
      <c r="N914" s="11">
        <f t="shared" ca="1" si="297"/>
        <v>1.0542317173377156</v>
      </c>
      <c r="S914" s="13">
        <f ca="1">pricein</f>
        <v>12.83</v>
      </c>
      <c r="T914" s="13" t="str">
        <f ca="1">priceout</f>
        <v/>
      </c>
      <c r="U914" s="16">
        <f t="shared" ca="1" si="298"/>
        <v>12.38</v>
      </c>
      <c r="V914" s="16">
        <f t="shared" ca="1" si="305"/>
        <v>0.96492595479345289</v>
      </c>
      <c r="W914" s="16">
        <f t="shared" ca="1" si="306"/>
        <v>-3.5074045206547111E-2</v>
      </c>
      <c r="X914" s="16">
        <f t="shared" ca="1" si="307"/>
        <v>1.3985666576747435</v>
      </c>
      <c r="Y914" s="16"/>
      <c r="Z914" s="13" t="str">
        <f ca="1">priceincross</f>
        <v/>
      </c>
      <c r="AA914" s="13" t="str">
        <f ca="1">priceoutcross</f>
        <v/>
      </c>
      <c r="AB914" s="13" t="str">
        <f t="shared" ca="1" si="299"/>
        <v/>
      </c>
      <c r="AC914" s="13" t="str">
        <f t="shared" ca="1" si="308"/>
        <v/>
      </c>
      <c r="AD914" s="13" t="str">
        <f t="shared" ca="1" si="309"/>
        <v/>
      </c>
      <c r="AE914" s="13">
        <f t="shared" ca="1" si="310"/>
        <v>1.7076913875508763</v>
      </c>
      <c r="AG914" s="32">
        <f ca="1">IF(ROW(data!B914)&gt;fib+1,MIN(OFFSET(data!B914,0,0,-fib,1)),"")</f>
        <v>11.71</v>
      </c>
      <c r="AH914" s="32">
        <f ca="1">IF(ROW(data!B914)&gt;fib+1,MAX(OFFSET(data!B914,0,0,-fib,1)),"")</f>
        <v>13.92</v>
      </c>
      <c r="AI914" s="32">
        <f t="shared" ca="1" si="300"/>
        <v>2.2099999999999991</v>
      </c>
      <c r="AJ914" s="31">
        <f t="shared" ca="1" si="301"/>
        <v>12.23156</v>
      </c>
      <c r="AK914" s="31">
        <f t="shared" ca="1" si="302"/>
        <v>12.554220000000001</v>
      </c>
      <c r="AL914" s="31">
        <f t="shared" ca="1" si="303"/>
        <v>12.815000000000001</v>
      </c>
      <c r="AM914" s="31">
        <f t="shared" ca="1" si="304"/>
        <v>13.07578</v>
      </c>
      <c r="AO914" s="32">
        <f t="shared" ca="1" si="311"/>
        <v>0.57481848467893526</v>
      </c>
      <c r="AP914" s="32">
        <f t="shared" ca="1" si="312"/>
        <v>0.12602318669403134</v>
      </c>
      <c r="AQ914" s="32">
        <f t="shared" ca="1" si="313"/>
        <v>0.70769138755087635</v>
      </c>
      <c r="AR914" s="32">
        <f t="shared" ca="1" si="314"/>
        <v>0</v>
      </c>
    </row>
    <row r="915" spans="1:44">
      <c r="A915" s="10">
        <v>38236</v>
      </c>
      <c r="B915" s="11">
        <f ca="1">IF(ROW(data!B915)&gt;singleSMA,AVERAGE(OFFSET(data!B915,0,0,-singleSMA,1)),"")</f>
        <v>12.773700000000002</v>
      </c>
      <c r="C915" s="11" t="str">
        <f ca="1">IF(ROW(data!B913)&gt;singleSMA+2,IF(SIGN(data!B914-indicators!B914)&lt;&gt;SIGN(data!B913-indicators!B913),IF(SIGN(data!B914-indicators!B914)&gt;0,"BUY","SELL"),""),"")</f>
        <v/>
      </c>
      <c r="D915" s="11">
        <f ca="1">IF(ROW(data!B915)&gt;fastSMA,AVERAGE(OFFSET(data!B915,0,0,-fastSMA,1)),"")</f>
        <v>12.257000000000001</v>
      </c>
      <c r="E915" s="11">
        <f ca="1">IF(ROW(data!B915)&gt;slowSMA,AVERAGE(OFFSET(data!B915,0,0,-slowSMA,1)),"")</f>
        <v>12.773700000000002</v>
      </c>
      <c r="F915" s="11" t="str">
        <f ca="1">IF(ROW(data!B915)&gt;MAX(fastSMA,slowSMA)+2,IF(SIGN(D914-E914)&lt;&gt;SIGN(D913-E913),IF(SIGN(D914-E914)&gt;0,"BUY","SELL"),""),"")</f>
        <v/>
      </c>
      <c r="G915" s="11"/>
      <c r="H915" s="11">
        <f>(data!B915/data!B914)-1</f>
        <v>3.1176929072485038E-3</v>
      </c>
      <c r="I915" s="11">
        <f t="shared" si="294"/>
        <v>3.1176929072485038E-3</v>
      </c>
      <c r="J915" s="11">
        <f t="shared" si="295"/>
        <v>0</v>
      </c>
      <c r="K915" s="11">
        <f ca="1">IF(ROW(data!B915)&gt;rsi+1,100-100/(1+AVERAGE(OFFSET(I915,0,0,-rsi,1))/AVERAGE(OFFSET(J915,0,0,-rsi,1))),"")</f>
        <v>63.785824451493546</v>
      </c>
      <c r="L915" s="11"/>
      <c r="M915" s="11">
        <f t="shared" si="296"/>
        <v>1.0031176929072485</v>
      </c>
      <c r="N915" s="11">
        <f t="shared" ca="1" si="297"/>
        <v>1.0575184880854558</v>
      </c>
      <c r="S915" s="13" t="str">
        <f ca="1">pricein</f>
        <v/>
      </c>
      <c r="T915" s="13" t="str">
        <f ca="1">priceout</f>
        <v/>
      </c>
      <c r="U915" s="16" t="str">
        <f t="shared" ca="1" si="298"/>
        <v/>
      </c>
      <c r="V915" s="16" t="str">
        <f t="shared" ca="1" si="305"/>
        <v/>
      </c>
      <c r="W915" s="16" t="str">
        <f t="shared" ca="1" si="306"/>
        <v/>
      </c>
      <c r="X915" s="16">
        <f t="shared" ca="1" si="307"/>
        <v>1.3985666576747435</v>
      </c>
      <c r="Y915" s="16"/>
      <c r="Z915" s="13" t="str">
        <f ca="1">priceincross</f>
        <v/>
      </c>
      <c r="AA915" s="13" t="str">
        <f ca="1">priceoutcross</f>
        <v/>
      </c>
      <c r="AB915" s="13" t="str">
        <f t="shared" ca="1" si="299"/>
        <v/>
      </c>
      <c r="AC915" s="13" t="str">
        <f t="shared" ca="1" si="308"/>
        <v/>
      </c>
      <c r="AD915" s="13" t="str">
        <f t="shared" ca="1" si="309"/>
        <v/>
      </c>
      <c r="AE915" s="13">
        <f t="shared" ca="1" si="310"/>
        <v>1.7076913875508763</v>
      </c>
      <c r="AG915" s="32">
        <f ca="1">IF(ROW(data!B915)&gt;fib+1,MIN(OFFSET(data!B915,0,0,-fib,1)),"")</f>
        <v>11.71</v>
      </c>
      <c r="AH915" s="32">
        <f ca="1">IF(ROW(data!B915)&gt;fib+1,MAX(OFFSET(data!B915,0,0,-fib,1)),"")</f>
        <v>13.92</v>
      </c>
      <c r="AI915" s="32">
        <f t="shared" ca="1" si="300"/>
        <v>2.2099999999999991</v>
      </c>
      <c r="AJ915" s="31">
        <f t="shared" ca="1" si="301"/>
        <v>12.23156</v>
      </c>
      <c r="AK915" s="31">
        <f t="shared" ca="1" si="302"/>
        <v>12.554220000000001</v>
      </c>
      <c r="AL915" s="31">
        <f t="shared" ca="1" si="303"/>
        <v>12.815000000000001</v>
      </c>
      <c r="AM915" s="31">
        <f t="shared" ca="1" si="304"/>
        <v>13.07578</v>
      </c>
      <c r="AO915" s="32">
        <f t="shared" ca="1" si="311"/>
        <v>0.57481848467893526</v>
      </c>
      <c r="AP915" s="32">
        <f t="shared" ca="1" si="312"/>
        <v>0.12602318669403134</v>
      </c>
      <c r="AQ915" s="32">
        <f t="shared" ca="1" si="313"/>
        <v>0.70769138755087635</v>
      </c>
      <c r="AR915" s="32">
        <f t="shared" ca="1" si="314"/>
        <v>0</v>
      </c>
    </row>
    <row r="916" spans="1:44">
      <c r="A916" s="10">
        <v>38237</v>
      </c>
      <c r="B916" s="11">
        <f ca="1">IF(ROW(data!B916)&gt;singleSMA,AVERAGE(OFFSET(data!B916,0,0,-singleSMA,1)),"")</f>
        <v>12.778699999999999</v>
      </c>
      <c r="C916" s="11" t="str">
        <f ca="1">IF(ROW(data!B914)&gt;singleSMA+2,IF(SIGN(data!B915-indicators!B915)&lt;&gt;SIGN(data!B914-indicators!B914),IF(SIGN(data!B915-indicators!B915)&gt;0,"BUY","SELL"),""),"")</f>
        <v/>
      </c>
      <c r="D916" s="11">
        <f ca="1">IF(ROW(data!B916)&gt;fastSMA,AVERAGE(OFFSET(data!B916,0,0,-fastSMA,1)),"")</f>
        <v>12.283000000000001</v>
      </c>
      <c r="E916" s="11">
        <f ca="1">IF(ROW(data!B916)&gt;slowSMA,AVERAGE(OFFSET(data!B916,0,0,-slowSMA,1)),"")</f>
        <v>12.778699999999999</v>
      </c>
      <c r="F916" s="11" t="str">
        <f ca="1">IF(ROW(data!B916)&gt;MAX(fastSMA,slowSMA)+2,IF(SIGN(D915-E915)&lt;&gt;SIGN(D914-E914),IF(SIGN(D915-E915)&gt;0,"BUY","SELL"),""),"")</f>
        <v/>
      </c>
      <c r="G916" s="11"/>
      <c r="H916" s="11">
        <f>(data!B916/data!B915)-1</f>
        <v>-6.2160062160062646E-3</v>
      </c>
      <c r="I916" s="11">
        <f t="shared" si="294"/>
        <v>0</v>
      </c>
      <c r="J916" s="11">
        <f t="shared" si="295"/>
        <v>6.2160062160062646E-3</v>
      </c>
      <c r="K916" s="11">
        <f ca="1">IF(ROW(data!B916)&gt;rsi+1,100-100/(1+AVERAGE(OFFSET(I916,0,0,-rsi,1))/AVERAGE(OFFSET(J916,0,0,-rsi,1))),"")</f>
        <v>60.423718663073359</v>
      </c>
      <c r="L916" s="11"/>
      <c r="M916" s="11">
        <f t="shared" si="296"/>
        <v>0.99378399378399374</v>
      </c>
      <c r="N916" s="11">
        <f t="shared" ca="1" si="297"/>
        <v>1.0423797881010601</v>
      </c>
      <c r="S916" s="13" t="str">
        <f ca="1">pricein</f>
        <v/>
      </c>
      <c r="T916" s="13" t="str">
        <f ca="1">priceout</f>
        <v/>
      </c>
      <c r="U916" s="16" t="str">
        <f t="shared" ca="1" si="298"/>
        <v/>
      </c>
      <c r="V916" s="16" t="str">
        <f t="shared" ca="1" si="305"/>
        <v/>
      </c>
      <c r="W916" s="16" t="str">
        <f t="shared" ca="1" si="306"/>
        <v/>
      </c>
      <c r="X916" s="16">
        <f t="shared" ca="1" si="307"/>
        <v>1.3985666576747435</v>
      </c>
      <c r="Y916" s="16"/>
      <c r="Z916" s="13" t="str">
        <f ca="1">priceincross</f>
        <v/>
      </c>
      <c r="AA916" s="13" t="str">
        <f ca="1">priceoutcross</f>
        <v/>
      </c>
      <c r="AB916" s="13" t="str">
        <f t="shared" ca="1" si="299"/>
        <v/>
      </c>
      <c r="AC916" s="13" t="str">
        <f t="shared" ca="1" si="308"/>
        <v/>
      </c>
      <c r="AD916" s="13" t="str">
        <f t="shared" ca="1" si="309"/>
        <v/>
      </c>
      <c r="AE916" s="13">
        <f t="shared" ca="1" si="310"/>
        <v>1.7076913875508763</v>
      </c>
      <c r="AG916" s="32">
        <f ca="1">IF(ROW(data!B916)&gt;fib+1,MIN(OFFSET(data!B916,0,0,-fib,1)),"")</f>
        <v>11.71</v>
      </c>
      <c r="AH916" s="32">
        <f ca="1">IF(ROW(data!B916)&gt;fib+1,MAX(OFFSET(data!B916,0,0,-fib,1)),"")</f>
        <v>13.92</v>
      </c>
      <c r="AI916" s="32">
        <f t="shared" ca="1" si="300"/>
        <v>2.2099999999999991</v>
      </c>
      <c r="AJ916" s="31">
        <f t="shared" ca="1" si="301"/>
        <v>12.23156</v>
      </c>
      <c r="AK916" s="31">
        <f t="shared" ca="1" si="302"/>
        <v>12.554220000000001</v>
      </c>
      <c r="AL916" s="31">
        <f t="shared" ca="1" si="303"/>
        <v>12.815000000000001</v>
      </c>
      <c r="AM916" s="31">
        <f t="shared" ca="1" si="304"/>
        <v>13.07578</v>
      </c>
      <c r="AO916" s="32">
        <f t="shared" ca="1" si="311"/>
        <v>0.57481848467893526</v>
      </c>
      <c r="AP916" s="32">
        <f t="shared" ca="1" si="312"/>
        <v>0.12602318669403134</v>
      </c>
      <c r="AQ916" s="32">
        <f t="shared" ca="1" si="313"/>
        <v>0.70769138755087635</v>
      </c>
      <c r="AR916" s="32">
        <f t="shared" ca="1" si="314"/>
        <v>0</v>
      </c>
    </row>
    <row r="917" spans="1:44">
      <c r="A917" s="10">
        <v>38238</v>
      </c>
      <c r="B917" s="11">
        <f ca="1">IF(ROW(data!B917)&gt;singleSMA,AVERAGE(OFFSET(data!B917,0,0,-singleSMA,1)),"")</f>
        <v>12.781399999999998</v>
      </c>
      <c r="C917" s="11" t="str">
        <f ca="1">IF(ROW(data!B915)&gt;singleSMA+2,IF(SIGN(data!B916-indicators!B916)&lt;&gt;SIGN(data!B915-indicators!B915),IF(SIGN(data!B916-indicators!B916)&gt;0,"BUY","SELL"),""),"")</f>
        <v/>
      </c>
      <c r="D917" s="11">
        <f ca="1">IF(ROW(data!B917)&gt;fastSMA,AVERAGE(OFFSET(data!B917,0,0,-fastSMA,1)),"")</f>
        <v>12.299500000000002</v>
      </c>
      <c r="E917" s="11">
        <f ca="1">IF(ROW(data!B917)&gt;slowSMA,AVERAGE(OFFSET(data!B917,0,0,-slowSMA,1)),"")</f>
        <v>12.781399999999998</v>
      </c>
      <c r="F917" s="11" t="str">
        <f ca="1">IF(ROW(data!B917)&gt;MAX(fastSMA,slowSMA)+2,IF(SIGN(D916-E916)&lt;&gt;SIGN(D915-E915),IF(SIGN(D916-E916)&gt;0,"BUY","SELL"),""),"")</f>
        <v/>
      </c>
      <c r="G917" s="11"/>
      <c r="H917" s="11">
        <f>(data!B917/data!B916)-1</f>
        <v>-2.5801407349491656E-2</v>
      </c>
      <c r="I917" s="11">
        <f t="shared" si="294"/>
        <v>0</v>
      </c>
      <c r="J917" s="11">
        <f t="shared" si="295"/>
        <v>2.5801407349491656E-2</v>
      </c>
      <c r="K917" s="11">
        <f ca="1">IF(ROW(data!B917)&gt;rsi+1,100-100/(1+AVERAGE(OFFSET(I917,0,0,-rsi,1))/AVERAGE(OFFSET(J917,0,0,-rsi,1))),"")</f>
        <v>56.48588102614454</v>
      </c>
      <c r="L917" s="11"/>
      <c r="M917" s="11">
        <f t="shared" si="296"/>
        <v>0.97419859265050834</v>
      </c>
      <c r="N917" s="11">
        <f t="shared" ca="1" si="297"/>
        <v>1.0272052761747734</v>
      </c>
      <c r="S917" s="13" t="str">
        <f ca="1">pricein</f>
        <v/>
      </c>
      <c r="T917" s="13" t="str">
        <f ca="1">priceout</f>
        <v/>
      </c>
      <c r="U917" s="16" t="str">
        <f t="shared" ca="1" si="298"/>
        <v/>
      </c>
      <c r="V917" s="16" t="str">
        <f t="shared" ca="1" si="305"/>
        <v/>
      </c>
      <c r="W917" s="16" t="str">
        <f t="shared" ca="1" si="306"/>
        <v/>
      </c>
      <c r="X917" s="16">
        <f t="shared" ca="1" si="307"/>
        <v>1.3985666576747435</v>
      </c>
      <c r="Y917" s="16"/>
      <c r="Z917" s="13" t="str">
        <f ca="1">priceincross</f>
        <v/>
      </c>
      <c r="AA917" s="13" t="str">
        <f ca="1">priceoutcross</f>
        <v/>
      </c>
      <c r="AB917" s="13" t="str">
        <f t="shared" ca="1" si="299"/>
        <v/>
      </c>
      <c r="AC917" s="13" t="str">
        <f t="shared" ca="1" si="308"/>
        <v/>
      </c>
      <c r="AD917" s="13" t="str">
        <f t="shared" ca="1" si="309"/>
        <v/>
      </c>
      <c r="AE917" s="13">
        <f t="shared" ca="1" si="310"/>
        <v>1.7076913875508763</v>
      </c>
      <c r="AG917" s="32">
        <f ca="1">IF(ROW(data!B917)&gt;fib+1,MIN(OFFSET(data!B917,0,0,-fib,1)),"")</f>
        <v>11.71</v>
      </c>
      <c r="AH917" s="32">
        <f ca="1">IF(ROW(data!B917)&gt;fib+1,MAX(OFFSET(data!B917,0,0,-fib,1)),"")</f>
        <v>13.92</v>
      </c>
      <c r="AI917" s="32">
        <f t="shared" ca="1" si="300"/>
        <v>2.2099999999999991</v>
      </c>
      <c r="AJ917" s="31">
        <f t="shared" ca="1" si="301"/>
        <v>12.23156</v>
      </c>
      <c r="AK917" s="31">
        <f t="shared" ca="1" si="302"/>
        <v>12.554220000000001</v>
      </c>
      <c r="AL917" s="31">
        <f t="shared" ca="1" si="303"/>
        <v>12.815000000000001</v>
      </c>
      <c r="AM917" s="31">
        <f t="shared" ca="1" si="304"/>
        <v>13.07578</v>
      </c>
      <c r="AO917" s="32">
        <f t="shared" ca="1" si="311"/>
        <v>0.57481848467893526</v>
      </c>
      <c r="AP917" s="32">
        <f t="shared" ca="1" si="312"/>
        <v>0.12602318669403134</v>
      </c>
      <c r="AQ917" s="32">
        <f t="shared" ca="1" si="313"/>
        <v>0.70769138755087635</v>
      </c>
      <c r="AR917" s="32">
        <f t="shared" ca="1" si="314"/>
        <v>0</v>
      </c>
    </row>
    <row r="918" spans="1:44">
      <c r="A918" s="10">
        <v>38239</v>
      </c>
      <c r="B918" s="11">
        <f ca="1">IF(ROW(data!B918)&gt;singleSMA,AVERAGE(OFFSET(data!B918,0,0,-singleSMA,1)),"")</f>
        <v>12.781499999999999</v>
      </c>
      <c r="C918" s="11" t="str">
        <f ca="1">IF(ROW(data!B916)&gt;singleSMA+2,IF(SIGN(data!B917-indicators!B917)&lt;&gt;SIGN(data!B916-indicators!B916),IF(SIGN(data!B917-indicators!B917)&gt;0,"BUY","SELL"),""),"")</f>
        <v>SELL</v>
      </c>
      <c r="D918" s="11">
        <f ca="1">IF(ROW(data!B918)&gt;fastSMA,AVERAGE(OFFSET(data!B918,0,0,-fastSMA,1)),"")</f>
        <v>12.313500000000001</v>
      </c>
      <c r="E918" s="11">
        <f ca="1">IF(ROW(data!B918)&gt;slowSMA,AVERAGE(OFFSET(data!B918,0,0,-slowSMA,1)),"")</f>
        <v>12.781499999999999</v>
      </c>
      <c r="F918" s="11" t="str">
        <f ca="1">IF(ROW(data!B918)&gt;MAX(fastSMA,slowSMA)+2,IF(SIGN(D917-E917)&lt;&gt;SIGN(D916-E916),IF(SIGN(D917-E917)&gt;0,"BUY","SELL"),""),"")</f>
        <v/>
      </c>
      <c r="G918" s="11"/>
      <c r="H918" s="11">
        <f>(data!B918/data!B917)-1</f>
        <v>-6.4205457463883953E-3</v>
      </c>
      <c r="I918" s="11">
        <f t="shared" si="294"/>
        <v>0</v>
      </c>
      <c r="J918" s="11">
        <f t="shared" si="295"/>
        <v>6.4205457463883953E-3</v>
      </c>
      <c r="K918" s="11">
        <f ca="1">IF(ROW(data!B918)&gt;rsi+1,100-100/(1+AVERAGE(OFFSET(I918,0,0,-rsi,1))/AVERAGE(OFFSET(J918,0,0,-rsi,1))),"")</f>
        <v>55.493918723936716</v>
      </c>
      <c r="L918" s="11"/>
      <c r="M918" s="11">
        <f t="shared" si="296"/>
        <v>0.9935794542536116</v>
      </c>
      <c r="N918" s="11">
        <f t="shared" ca="1" si="297"/>
        <v>1.0231404958677688</v>
      </c>
      <c r="S918" s="13" t="str">
        <f ca="1">pricein</f>
        <v/>
      </c>
      <c r="T918" s="13">
        <f ca="1">priceout</f>
        <v>12.38</v>
      </c>
      <c r="U918" s="16" t="str">
        <f t="shared" ca="1" si="298"/>
        <v/>
      </c>
      <c r="V918" s="16" t="str">
        <f t="shared" ca="1" si="305"/>
        <v/>
      </c>
      <c r="W918" s="16" t="str">
        <f t="shared" ca="1" si="306"/>
        <v/>
      </c>
      <c r="X918" s="16">
        <f t="shared" ca="1" si="307"/>
        <v>1.3985666576747435</v>
      </c>
      <c r="Y918" s="16"/>
      <c r="Z918" s="13" t="str">
        <f ca="1">priceincross</f>
        <v/>
      </c>
      <c r="AA918" s="13" t="str">
        <f ca="1">priceoutcross</f>
        <v/>
      </c>
      <c r="AB918" s="13" t="str">
        <f t="shared" ca="1" si="299"/>
        <v/>
      </c>
      <c r="AC918" s="13" t="str">
        <f t="shared" ca="1" si="308"/>
        <v/>
      </c>
      <c r="AD918" s="13" t="str">
        <f t="shared" ca="1" si="309"/>
        <v/>
      </c>
      <c r="AE918" s="13">
        <f t="shared" ca="1" si="310"/>
        <v>1.7076913875508763</v>
      </c>
      <c r="AG918" s="32">
        <f ca="1">IF(ROW(data!B918)&gt;fib+1,MIN(OFFSET(data!B918,0,0,-fib,1)),"")</f>
        <v>11.71</v>
      </c>
      <c r="AH918" s="32">
        <f ca="1">IF(ROW(data!B918)&gt;fib+1,MAX(OFFSET(data!B918,0,0,-fib,1)),"")</f>
        <v>13.92</v>
      </c>
      <c r="AI918" s="32">
        <f t="shared" ca="1" si="300"/>
        <v>2.2099999999999991</v>
      </c>
      <c r="AJ918" s="31">
        <f t="shared" ca="1" si="301"/>
        <v>12.23156</v>
      </c>
      <c r="AK918" s="31">
        <f t="shared" ca="1" si="302"/>
        <v>12.554220000000001</v>
      </c>
      <c r="AL918" s="31">
        <f t="shared" ca="1" si="303"/>
        <v>12.815000000000001</v>
      </c>
      <c r="AM918" s="31">
        <f t="shared" ca="1" si="304"/>
        <v>13.07578</v>
      </c>
      <c r="AO918" s="32">
        <f t="shared" ca="1" si="311"/>
        <v>0.57481848467893526</v>
      </c>
      <c r="AP918" s="32">
        <f t="shared" ca="1" si="312"/>
        <v>0.12602318669403134</v>
      </c>
      <c r="AQ918" s="32">
        <f t="shared" ca="1" si="313"/>
        <v>0.70769138755087635</v>
      </c>
      <c r="AR918" s="32">
        <f t="shared" ca="1" si="314"/>
        <v>0</v>
      </c>
    </row>
    <row r="919" spans="1:44">
      <c r="A919" s="10">
        <v>38240</v>
      </c>
      <c r="B919" s="11">
        <f ca="1">IF(ROW(data!B919)&gt;singleSMA,AVERAGE(OFFSET(data!B919,0,0,-singleSMA,1)),"")</f>
        <v>12.7844</v>
      </c>
      <c r="C919" s="11" t="str">
        <f ca="1">IF(ROW(data!B917)&gt;singleSMA+2,IF(SIGN(data!B918-indicators!B918)&lt;&gt;SIGN(data!B917-indicators!B917),IF(SIGN(data!B918-indicators!B918)&gt;0,"BUY","SELL"),""),"")</f>
        <v/>
      </c>
      <c r="D919" s="11">
        <f ca="1">IF(ROW(data!B919)&gt;fastSMA,AVERAGE(OFFSET(data!B919,0,0,-fastSMA,1)),"")</f>
        <v>12.3505</v>
      </c>
      <c r="E919" s="11">
        <f ca="1">IF(ROW(data!B919)&gt;slowSMA,AVERAGE(OFFSET(data!B919,0,0,-slowSMA,1)),"")</f>
        <v>12.7844</v>
      </c>
      <c r="F919" s="11" t="str">
        <f ca="1">IF(ROW(data!B919)&gt;MAX(fastSMA,slowSMA)+2,IF(SIGN(D918-E918)&lt;&gt;SIGN(D917-E917),IF(SIGN(D918-E918)&gt;0,"BUY","SELL"),""),"")</f>
        <v/>
      </c>
      <c r="G919" s="11"/>
      <c r="H919" s="11">
        <f>(data!B919/data!B918)-1</f>
        <v>2.4232633279482885E-2</v>
      </c>
      <c r="I919" s="11">
        <f t="shared" si="294"/>
        <v>2.4232633279482885E-2</v>
      </c>
      <c r="J919" s="11">
        <f t="shared" si="295"/>
        <v>0</v>
      </c>
      <c r="K919" s="11">
        <f ca="1">IF(ROW(data!B919)&gt;rsi+1,100-100/(1+AVERAGE(OFFSET(I919,0,0,-rsi,1))/AVERAGE(OFFSET(J919,0,0,-rsi,1))),"")</f>
        <v>63.180170179097182</v>
      </c>
      <c r="L919" s="11"/>
      <c r="M919" s="11">
        <f t="shared" si="296"/>
        <v>1.0242326332794829</v>
      </c>
      <c r="N919" s="11">
        <f t="shared" ca="1" si="297"/>
        <v>1.0619765494137352</v>
      </c>
      <c r="S919" s="13" t="str">
        <f ca="1">pricein</f>
        <v/>
      </c>
      <c r="T919" s="13" t="str">
        <f ca="1">priceout</f>
        <v/>
      </c>
      <c r="U919" s="16" t="str">
        <f t="shared" ca="1" si="298"/>
        <v/>
      </c>
      <c r="V919" s="16" t="str">
        <f t="shared" ca="1" si="305"/>
        <v/>
      </c>
      <c r="W919" s="16" t="str">
        <f t="shared" ca="1" si="306"/>
        <v/>
      </c>
      <c r="X919" s="16">
        <f t="shared" ca="1" si="307"/>
        <v>1.3985666576747435</v>
      </c>
      <c r="Y919" s="16"/>
      <c r="Z919" s="13" t="str">
        <f ca="1">priceincross</f>
        <v/>
      </c>
      <c r="AA919" s="13" t="str">
        <f ca="1">priceoutcross</f>
        <v/>
      </c>
      <c r="AB919" s="13" t="str">
        <f t="shared" ca="1" si="299"/>
        <v/>
      </c>
      <c r="AC919" s="13" t="str">
        <f t="shared" ca="1" si="308"/>
        <v/>
      </c>
      <c r="AD919" s="13" t="str">
        <f t="shared" ca="1" si="309"/>
        <v/>
      </c>
      <c r="AE919" s="13">
        <f t="shared" ca="1" si="310"/>
        <v>1.7076913875508763</v>
      </c>
      <c r="AG919" s="32">
        <f ca="1">IF(ROW(data!B919)&gt;fib+1,MIN(OFFSET(data!B919,0,0,-fib,1)),"")</f>
        <v>11.71</v>
      </c>
      <c r="AH919" s="32">
        <f ca="1">IF(ROW(data!B919)&gt;fib+1,MAX(OFFSET(data!B919,0,0,-fib,1)),"")</f>
        <v>13.92</v>
      </c>
      <c r="AI919" s="32">
        <f t="shared" ca="1" si="300"/>
        <v>2.2099999999999991</v>
      </c>
      <c r="AJ919" s="31">
        <f t="shared" ca="1" si="301"/>
        <v>12.23156</v>
      </c>
      <c r="AK919" s="31">
        <f t="shared" ca="1" si="302"/>
        <v>12.554220000000001</v>
      </c>
      <c r="AL919" s="31">
        <f t="shared" ca="1" si="303"/>
        <v>12.815000000000001</v>
      </c>
      <c r="AM919" s="31">
        <f t="shared" ca="1" si="304"/>
        <v>13.07578</v>
      </c>
      <c r="AO919" s="32">
        <f t="shared" ca="1" si="311"/>
        <v>0.57481848467893526</v>
      </c>
      <c r="AP919" s="32">
        <f t="shared" ca="1" si="312"/>
        <v>0.12602318669403134</v>
      </c>
      <c r="AQ919" s="32">
        <f t="shared" ca="1" si="313"/>
        <v>0.70769138755087635</v>
      </c>
      <c r="AR919" s="32">
        <f t="shared" ca="1" si="314"/>
        <v>0</v>
      </c>
    </row>
    <row r="920" spans="1:44">
      <c r="A920" s="10">
        <v>38243</v>
      </c>
      <c r="B920" s="11">
        <f ca="1">IF(ROW(data!B920)&gt;singleSMA,AVERAGE(OFFSET(data!B920,0,0,-singleSMA,1)),"")</f>
        <v>12.784800000000002</v>
      </c>
      <c r="C920" s="11" t="str">
        <f ca="1">IF(ROW(data!B918)&gt;singleSMA+2,IF(SIGN(data!B919-indicators!B919)&lt;&gt;SIGN(data!B918-indicators!B918),IF(SIGN(data!B919-indicators!B919)&gt;0,"BUY","SELL"),""),"")</f>
        <v/>
      </c>
      <c r="D920" s="11">
        <f ca="1">IF(ROW(data!B920)&gt;fastSMA,AVERAGE(OFFSET(data!B920,0,0,-fastSMA,1)),"")</f>
        <v>12.4</v>
      </c>
      <c r="E920" s="11">
        <f ca="1">IF(ROW(data!B920)&gt;slowSMA,AVERAGE(OFFSET(data!B920,0,0,-slowSMA,1)),"")</f>
        <v>12.784800000000002</v>
      </c>
      <c r="F920" s="11" t="str">
        <f ca="1">IF(ROW(data!B920)&gt;MAX(fastSMA,slowSMA)+2,IF(SIGN(D919-E919)&lt;&gt;SIGN(D918-E918),IF(SIGN(D919-E919)&gt;0,"BUY","SELL"),""),"")</f>
        <v/>
      </c>
      <c r="G920" s="11"/>
      <c r="H920" s="11">
        <f>(data!B920/data!B919)-1</f>
        <v>8.6750788643532584E-3</v>
      </c>
      <c r="I920" s="11">
        <f t="shared" si="294"/>
        <v>8.6750788643532584E-3</v>
      </c>
      <c r="J920" s="11">
        <f t="shared" si="295"/>
        <v>0</v>
      </c>
      <c r="K920" s="11">
        <f ca="1">IF(ROW(data!B920)&gt;rsi+1,100-100/(1+AVERAGE(OFFSET(I920,0,0,-rsi,1))/AVERAGE(OFFSET(J920,0,0,-rsi,1))),"")</f>
        <v>67.735658374518025</v>
      </c>
      <c r="L920" s="11"/>
      <c r="M920" s="11">
        <f t="shared" si="296"/>
        <v>1.0086750788643533</v>
      </c>
      <c r="N920" s="11">
        <f t="shared" ca="1" si="297"/>
        <v>1.0838983050847462</v>
      </c>
      <c r="S920" s="13" t="str">
        <f ca="1">pricein</f>
        <v/>
      </c>
      <c r="T920" s="13" t="str">
        <f ca="1">priceout</f>
        <v/>
      </c>
      <c r="U920" s="16" t="str">
        <f t="shared" ca="1" si="298"/>
        <v/>
      </c>
      <c r="V920" s="16" t="str">
        <f t="shared" ca="1" si="305"/>
        <v/>
      </c>
      <c r="W920" s="16" t="str">
        <f t="shared" ca="1" si="306"/>
        <v/>
      </c>
      <c r="X920" s="16">
        <f t="shared" ca="1" si="307"/>
        <v>1.3985666576747435</v>
      </c>
      <c r="Y920" s="16"/>
      <c r="Z920" s="13" t="str">
        <f ca="1">priceincross</f>
        <v/>
      </c>
      <c r="AA920" s="13" t="str">
        <f ca="1">priceoutcross</f>
        <v/>
      </c>
      <c r="AB920" s="13" t="str">
        <f t="shared" ca="1" si="299"/>
        <v/>
      </c>
      <c r="AC920" s="13" t="str">
        <f t="shared" ca="1" si="308"/>
        <v/>
      </c>
      <c r="AD920" s="13" t="str">
        <f t="shared" ca="1" si="309"/>
        <v/>
      </c>
      <c r="AE920" s="13">
        <f t="shared" ca="1" si="310"/>
        <v>1.7076913875508763</v>
      </c>
      <c r="AG920" s="32">
        <f ca="1">IF(ROW(data!B920)&gt;fib+1,MIN(OFFSET(data!B920,0,0,-fib,1)),"")</f>
        <v>11.71</v>
      </c>
      <c r="AH920" s="32">
        <f ca="1">IF(ROW(data!B920)&gt;fib+1,MAX(OFFSET(data!B920,0,0,-fib,1)),"")</f>
        <v>13.92</v>
      </c>
      <c r="AI920" s="32">
        <f t="shared" ca="1" si="300"/>
        <v>2.2099999999999991</v>
      </c>
      <c r="AJ920" s="31">
        <f t="shared" ca="1" si="301"/>
        <v>12.23156</v>
      </c>
      <c r="AK920" s="31">
        <f t="shared" ca="1" si="302"/>
        <v>12.554220000000001</v>
      </c>
      <c r="AL920" s="31">
        <f t="shared" ca="1" si="303"/>
        <v>12.815000000000001</v>
      </c>
      <c r="AM920" s="31">
        <f t="shared" ca="1" si="304"/>
        <v>13.07578</v>
      </c>
      <c r="AO920" s="32">
        <f t="shared" ca="1" si="311"/>
        <v>0.57481848467893526</v>
      </c>
      <c r="AP920" s="32">
        <f t="shared" ca="1" si="312"/>
        <v>0.12602318669403134</v>
      </c>
      <c r="AQ920" s="32">
        <f t="shared" ca="1" si="313"/>
        <v>0.70769138755087635</v>
      </c>
      <c r="AR920" s="32">
        <f t="shared" ca="1" si="314"/>
        <v>0</v>
      </c>
    </row>
    <row r="921" spans="1:44">
      <c r="A921" s="10">
        <v>38244</v>
      </c>
      <c r="B921" s="11">
        <f ca="1">IF(ROW(data!B921)&gt;singleSMA,AVERAGE(OFFSET(data!B921,0,0,-singleSMA,1)),"")</f>
        <v>12.783700000000001</v>
      </c>
      <c r="C921" s="11" t="str">
        <f ca="1">IF(ROW(data!B919)&gt;singleSMA+2,IF(SIGN(data!B920-indicators!B920)&lt;&gt;SIGN(data!B919-indicators!B919),IF(SIGN(data!B920-indicators!B920)&gt;0,"BUY","SELL"),""),"")</f>
        <v>BUY</v>
      </c>
      <c r="D921" s="11">
        <f ca="1">IF(ROW(data!B921)&gt;fastSMA,AVERAGE(OFFSET(data!B921,0,0,-fastSMA,1)),"")</f>
        <v>12.442</v>
      </c>
      <c r="E921" s="11">
        <f ca="1">IF(ROW(data!B921)&gt;slowSMA,AVERAGE(OFFSET(data!B921,0,0,-slowSMA,1)),"")</f>
        <v>12.783700000000001</v>
      </c>
      <c r="F921" s="11" t="str">
        <f ca="1">IF(ROW(data!B921)&gt;MAX(fastSMA,slowSMA)+2,IF(SIGN(D920-E920)&lt;&gt;SIGN(D919-E919),IF(SIGN(D920-E920)&gt;0,"BUY","SELL"),""),"")</f>
        <v/>
      </c>
      <c r="G921" s="11"/>
      <c r="H921" s="11">
        <f>(data!B921/data!B920)-1</f>
        <v>4.691164972634887E-3</v>
      </c>
      <c r="I921" s="11">
        <f t="shared" si="294"/>
        <v>4.691164972634887E-3</v>
      </c>
      <c r="J921" s="11">
        <f t="shared" si="295"/>
        <v>0</v>
      </c>
      <c r="K921" s="11">
        <f ca="1">IF(ROW(data!B921)&gt;rsi+1,100-100/(1+AVERAGE(OFFSET(I921,0,0,-rsi,1))/AVERAGE(OFFSET(J921,0,0,-rsi,1))),"")</f>
        <v>65.81042196513539</v>
      </c>
      <c r="L921" s="11"/>
      <c r="M921" s="11">
        <f t="shared" si="296"/>
        <v>1.0046911649726349</v>
      </c>
      <c r="N921" s="11">
        <f t="shared" ca="1" si="297"/>
        <v>1.0699417152373023</v>
      </c>
      <c r="S921" s="13">
        <f ca="1">pricein</f>
        <v>12.85</v>
      </c>
      <c r="T921" s="13" t="str">
        <f ca="1">priceout</f>
        <v/>
      </c>
      <c r="U921" s="16">
        <f t="shared" ca="1" si="298"/>
        <v>18.09</v>
      </c>
      <c r="V921" s="16">
        <f t="shared" ca="1" si="305"/>
        <v>1.4077821011673153</v>
      </c>
      <c r="W921" s="16">
        <f t="shared" ca="1" si="306"/>
        <v>0.40778210116731528</v>
      </c>
      <c r="X921" s="16">
        <f t="shared" ca="1" si="307"/>
        <v>1.9688771079638998</v>
      </c>
      <c r="Y921" s="16"/>
      <c r="Z921" s="13" t="str">
        <f ca="1">priceincross</f>
        <v/>
      </c>
      <c r="AA921" s="13" t="str">
        <f ca="1">priceoutcross</f>
        <v/>
      </c>
      <c r="AB921" s="13" t="str">
        <f t="shared" ca="1" si="299"/>
        <v/>
      </c>
      <c r="AC921" s="13" t="str">
        <f t="shared" ca="1" si="308"/>
        <v/>
      </c>
      <c r="AD921" s="13" t="str">
        <f t="shared" ca="1" si="309"/>
        <v/>
      </c>
      <c r="AE921" s="13">
        <f t="shared" ca="1" si="310"/>
        <v>1.7076913875508763</v>
      </c>
      <c r="AG921" s="32">
        <f ca="1">IF(ROW(data!B921)&gt;fib+1,MIN(OFFSET(data!B921,0,0,-fib,1)),"")</f>
        <v>11.71</v>
      </c>
      <c r="AH921" s="32">
        <f ca="1">IF(ROW(data!B921)&gt;fib+1,MAX(OFFSET(data!B921,0,0,-fib,1)),"")</f>
        <v>13.92</v>
      </c>
      <c r="AI921" s="32">
        <f t="shared" ca="1" si="300"/>
        <v>2.2099999999999991</v>
      </c>
      <c r="AJ921" s="31">
        <f t="shared" ca="1" si="301"/>
        <v>12.23156</v>
      </c>
      <c r="AK921" s="31">
        <f t="shared" ca="1" si="302"/>
        <v>12.554220000000001</v>
      </c>
      <c r="AL921" s="31">
        <f t="shared" ca="1" si="303"/>
        <v>12.815000000000001</v>
      </c>
      <c r="AM921" s="31">
        <f t="shared" ca="1" si="304"/>
        <v>13.07578</v>
      </c>
      <c r="AO921" s="32">
        <f t="shared" ca="1" si="311"/>
        <v>0.96887710796389981</v>
      </c>
      <c r="AP921" s="32">
        <f t="shared" ca="1" si="312"/>
        <v>0</v>
      </c>
      <c r="AQ921" s="32">
        <f t="shared" ca="1" si="313"/>
        <v>0.70769138755087635</v>
      </c>
      <c r="AR921" s="32">
        <f t="shared" ca="1" si="314"/>
        <v>0</v>
      </c>
    </row>
    <row r="922" spans="1:44">
      <c r="A922" s="10">
        <v>38245</v>
      </c>
      <c r="B922" s="11">
        <f ca="1">IF(ROW(data!B922)&gt;singleSMA,AVERAGE(OFFSET(data!B922,0,0,-singleSMA,1)),"")</f>
        <v>12.780700000000001</v>
      </c>
      <c r="C922" s="11" t="str">
        <f ca="1">IF(ROW(data!B920)&gt;singleSMA+2,IF(SIGN(data!B921-indicators!B921)&lt;&gt;SIGN(data!B920-indicators!B920),IF(SIGN(data!B921-indicators!B921)&gt;0,"BUY","SELL"),""),"")</f>
        <v/>
      </c>
      <c r="D922" s="11">
        <f ca="1">IF(ROW(data!B922)&gt;fastSMA,AVERAGE(OFFSET(data!B922,0,0,-fastSMA,1)),"")</f>
        <v>12.4985</v>
      </c>
      <c r="E922" s="11">
        <f ca="1">IF(ROW(data!B922)&gt;slowSMA,AVERAGE(OFFSET(data!B922,0,0,-slowSMA,1)),"")</f>
        <v>12.780700000000001</v>
      </c>
      <c r="F922" s="11" t="str">
        <f ca="1">IF(ROW(data!B922)&gt;MAX(fastSMA,slowSMA)+2,IF(SIGN(D921-E921)&lt;&gt;SIGN(D920-E920),IF(SIGN(D921-E921)&gt;0,"BUY","SELL"),""),"")</f>
        <v/>
      </c>
      <c r="G922" s="11"/>
      <c r="H922" s="11">
        <f>(data!B922/data!B921)-1</f>
        <v>8.5603112840468842E-3</v>
      </c>
      <c r="I922" s="11">
        <f t="shared" si="294"/>
        <v>8.5603112840468842E-3</v>
      </c>
      <c r="J922" s="11">
        <f t="shared" si="295"/>
        <v>0</v>
      </c>
      <c r="K922" s="11">
        <f ca="1">IF(ROW(data!B922)&gt;rsi+1,100-100/(1+AVERAGE(OFFSET(I922,0,0,-rsi,1))/AVERAGE(OFFSET(J922,0,0,-rsi,1))),"")</f>
        <v>71.809457968968502</v>
      </c>
      <c r="L922" s="11"/>
      <c r="M922" s="11">
        <f t="shared" si="296"/>
        <v>1.0085603112840469</v>
      </c>
      <c r="N922" s="11">
        <f t="shared" ca="1" si="297"/>
        <v>1.0955198647506343</v>
      </c>
      <c r="S922" s="13" t="str">
        <f ca="1">pricein</f>
        <v/>
      </c>
      <c r="T922" s="13" t="str">
        <f ca="1">priceout</f>
        <v/>
      </c>
      <c r="U922" s="16" t="str">
        <f t="shared" ca="1" si="298"/>
        <v/>
      </c>
      <c r="V922" s="16" t="str">
        <f t="shared" ca="1" si="305"/>
        <v/>
      </c>
      <c r="W922" s="16" t="str">
        <f t="shared" ca="1" si="306"/>
        <v/>
      </c>
      <c r="X922" s="16">
        <f t="shared" ca="1" si="307"/>
        <v>1.9688771079638998</v>
      </c>
      <c r="Y922" s="16"/>
      <c r="Z922" s="13" t="str">
        <f ca="1">priceincross</f>
        <v/>
      </c>
      <c r="AA922" s="13" t="str">
        <f ca="1">priceoutcross</f>
        <v/>
      </c>
      <c r="AB922" s="13" t="str">
        <f t="shared" ca="1" si="299"/>
        <v/>
      </c>
      <c r="AC922" s="13" t="str">
        <f t="shared" ca="1" si="308"/>
        <v/>
      </c>
      <c r="AD922" s="13" t="str">
        <f t="shared" ca="1" si="309"/>
        <v/>
      </c>
      <c r="AE922" s="13">
        <f t="shared" ca="1" si="310"/>
        <v>1.7076913875508763</v>
      </c>
      <c r="AG922" s="32">
        <f ca="1">IF(ROW(data!B922)&gt;fib+1,MIN(OFFSET(data!B922,0,0,-fib,1)),"")</f>
        <v>11.71</v>
      </c>
      <c r="AH922" s="32">
        <f ca="1">IF(ROW(data!B922)&gt;fib+1,MAX(OFFSET(data!B922,0,0,-fib,1)),"")</f>
        <v>13.92</v>
      </c>
      <c r="AI922" s="32">
        <f t="shared" ca="1" si="300"/>
        <v>2.2099999999999991</v>
      </c>
      <c r="AJ922" s="31">
        <f t="shared" ca="1" si="301"/>
        <v>12.23156</v>
      </c>
      <c r="AK922" s="31">
        <f t="shared" ca="1" si="302"/>
        <v>12.554220000000001</v>
      </c>
      <c r="AL922" s="31">
        <f t="shared" ca="1" si="303"/>
        <v>12.815000000000001</v>
      </c>
      <c r="AM922" s="31">
        <f t="shared" ca="1" si="304"/>
        <v>13.07578</v>
      </c>
      <c r="AO922" s="32">
        <f t="shared" ca="1" si="311"/>
        <v>0.96887710796389981</v>
      </c>
      <c r="AP922" s="32">
        <f t="shared" ca="1" si="312"/>
        <v>0</v>
      </c>
      <c r="AQ922" s="32">
        <f t="shared" ca="1" si="313"/>
        <v>0.70769138755087635</v>
      </c>
      <c r="AR922" s="32">
        <f t="shared" ca="1" si="314"/>
        <v>0</v>
      </c>
    </row>
    <row r="923" spans="1:44">
      <c r="A923" s="10">
        <v>38246</v>
      </c>
      <c r="B923" s="11">
        <f ca="1">IF(ROW(data!B923)&gt;singleSMA,AVERAGE(OFFSET(data!B923,0,0,-singleSMA,1)),"")</f>
        <v>12.777000000000001</v>
      </c>
      <c r="C923" s="11" t="str">
        <f ca="1">IF(ROW(data!B921)&gt;singleSMA+2,IF(SIGN(data!B922-indicators!B922)&lt;&gt;SIGN(data!B921-indicators!B921),IF(SIGN(data!B922-indicators!B922)&gt;0,"BUY","SELL"),""),"")</f>
        <v/>
      </c>
      <c r="D923" s="11">
        <f ca="1">IF(ROW(data!B923)&gt;fastSMA,AVERAGE(OFFSET(data!B923,0,0,-fastSMA,1)),"")</f>
        <v>12.545</v>
      </c>
      <c r="E923" s="11">
        <f ca="1">IF(ROW(data!B923)&gt;slowSMA,AVERAGE(OFFSET(data!B923,0,0,-slowSMA,1)),"")</f>
        <v>12.777000000000001</v>
      </c>
      <c r="F923" s="11" t="str">
        <f ca="1">IF(ROW(data!B923)&gt;MAX(fastSMA,slowSMA)+2,IF(SIGN(D922-E922)&lt;&gt;SIGN(D921-E921),IF(SIGN(D922-E922)&gt;0,"BUY","SELL"),""),"")</f>
        <v/>
      </c>
      <c r="G923" s="11"/>
      <c r="H923" s="11">
        <f>(data!B923/data!B922)-1</f>
        <v>-6.9444444444445308E-3</v>
      </c>
      <c r="I923" s="11">
        <f t="shared" si="294"/>
        <v>0</v>
      </c>
      <c r="J923" s="11">
        <f t="shared" si="295"/>
        <v>6.9444444444445308E-3</v>
      </c>
      <c r="K923" s="11">
        <f ca="1">IF(ROW(data!B923)&gt;rsi+1,100-100/(1+AVERAGE(OFFSET(I923,0,0,-rsi,1))/AVERAGE(OFFSET(J923,0,0,-rsi,1))),"")</f>
        <v>68.201159255415732</v>
      </c>
      <c r="L923" s="11"/>
      <c r="M923" s="11">
        <f t="shared" si="296"/>
        <v>0.99305555555555547</v>
      </c>
      <c r="N923" s="11">
        <f t="shared" ca="1" si="297"/>
        <v>1.0778894472361806</v>
      </c>
      <c r="S923" s="13" t="str">
        <f ca="1">pricein</f>
        <v/>
      </c>
      <c r="T923" s="13" t="str">
        <f ca="1">priceout</f>
        <v/>
      </c>
      <c r="U923" s="16" t="str">
        <f t="shared" ca="1" si="298"/>
        <v/>
      </c>
      <c r="V923" s="16" t="str">
        <f t="shared" ca="1" si="305"/>
        <v/>
      </c>
      <c r="W923" s="16" t="str">
        <f t="shared" ca="1" si="306"/>
        <v/>
      </c>
      <c r="X923" s="16">
        <f t="shared" ca="1" si="307"/>
        <v>1.9688771079638998</v>
      </c>
      <c r="Y923" s="16"/>
      <c r="Z923" s="13" t="str">
        <f ca="1">priceincross</f>
        <v/>
      </c>
      <c r="AA923" s="13" t="str">
        <f ca="1">priceoutcross</f>
        <v/>
      </c>
      <c r="AB923" s="13" t="str">
        <f t="shared" ca="1" si="299"/>
        <v/>
      </c>
      <c r="AC923" s="13" t="str">
        <f t="shared" ca="1" si="308"/>
        <v/>
      </c>
      <c r="AD923" s="13" t="str">
        <f t="shared" ca="1" si="309"/>
        <v/>
      </c>
      <c r="AE923" s="13">
        <f t="shared" ca="1" si="310"/>
        <v>1.7076913875508763</v>
      </c>
      <c r="AG923" s="32">
        <f ca="1">IF(ROW(data!B923)&gt;fib+1,MIN(OFFSET(data!B923,0,0,-fib,1)),"")</f>
        <v>11.71</v>
      </c>
      <c r="AH923" s="32">
        <f ca="1">IF(ROW(data!B923)&gt;fib+1,MAX(OFFSET(data!B923,0,0,-fib,1)),"")</f>
        <v>13.92</v>
      </c>
      <c r="AI923" s="32">
        <f t="shared" ca="1" si="300"/>
        <v>2.2099999999999991</v>
      </c>
      <c r="AJ923" s="31">
        <f t="shared" ca="1" si="301"/>
        <v>12.23156</v>
      </c>
      <c r="AK923" s="31">
        <f t="shared" ca="1" si="302"/>
        <v>12.554220000000001</v>
      </c>
      <c r="AL923" s="31">
        <f t="shared" ca="1" si="303"/>
        <v>12.815000000000001</v>
      </c>
      <c r="AM923" s="31">
        <f t="shared" ca="1" si="304"/>
        <v>13.07578</v>
      </c>
      <c r="AO923" s="32">
        <f t="shared" ca="1" si="311"/>
        <v>0.96887710796389981</v>
      </c>
      <c r="AP923" s="32">
        <f t="shared" ca="1" si="312"/>
        <v>0</v>
      </c>
      <c r="AQ923" s="32">
        <f t="shared" ca="1" si="313"/>
        <v>0.70769138755087635</v>
      </c>
      <c r="AR923" s="32">
        <f t="shared" ca="1" si="314"/>
        <v>0</v>
      </c>
    </row>
    <row r="924" spans="1:44">
      <c r="A924" s="10">
        <v>38247</v>
      </c>
      <c r="B924" s="11">
        <f ca="1">IF(ROW(data!B924)&gt;singleSMA,AVERAGE(OFFSET(data!B924,0,0,-singleSMA,1)),"")</f>
        <v>12.7729</v>
      </c>
      <c r="C924" s="11" t="str">
        <f ca="1">IF(ROW(data!B922)&gt;singleSMA+2,IF(SIGN(data!B923-indicators!B923)&lt;&gt;SIGN(data!B922-indicators!B922),IF(SIGN(data!B923-indicators!B923)&gt;0,"BUY","SELL"),""),"")</f>
        <v/>
      </c>
      <c r="D924" s="11">
        <f ca="1">IF(ROW(data!B924)&gt;fastSMA,AVERAGE(OFFSET(data!B924,0,0,-fastSMA,1)),"")</f>
        <v>12.609</v>
      </c>
      <c r="E924" s="11">
        <f ca="1">IF(ROW(data!B924)&gt;slowSMA,AVERAGE(OFFSET(data!B924,0,0,-slowSMA,1)),"")</f>
        <v>12.7729</v>
      </c>
      <c r="F924" s="11" t="str">
        <f ca="1">IF(ROW(data!B924)&gt;MAX(fastSMA,slowSMA)+2,IF(SIGN(D923-E923)&lt;&gt;SIGN(D922-E922),IF(SIGN(D923-E923)&gt;0,"BUY","SELL"),""),"")</f>
        <v/>
      </c>
      <c r="G924" s="11"/>
      <c r="H924" s="11">
        <f>(data!B924/data!B923)-1</f>
        <v>9.3240093240094524E-3</v>
      </c>
      <c r="I924" s="11">
        <f t="shared" si="294"/>
        <v>9.3240093240094524E-3</v>
      </c>
      <c r="J924" s="11">
        <f t="shared" si="295"/>
        <v>0</v>
      </c>
      <c r="K924" s="11">
        <f ca="1">IF(ROW(data!B924)&gt;rsi+1,100-100/(1+AVERAGE(OFFSET(I924,0,0,-rsi,1))/AVERAGE(OFFSET(J924,0,0,-rsi,1))),"")</f>
        <v>76.215971648461618</v>
      </c>
      <c r="L924" s="11"/>
      <c r="M924" s="11">
        <f t="shared" si="296"/>
        <v>1.0093240093240095</v>
      </c>
      <c r="N924" s="11">
        <f t="shared" ca="1" si="297"/>
        <v>1.1093082835183603</v>
      </c>
      <c r="S924" s="13" t="str">
        <f ca="1">pricein</f>
        <v/>
      </c>
      <c r="T924" s="13" t="str">
        <f ca="1">priceout</f>
        <v/>
      </c>
      <c r="U924" s="16" t="str">
        <f t="shared" ca="1" si="298"/>
        <v/>
      </c>
      <c r="V924" s="16" t="str">
        <f t="shared" ca="1" si="305"/>
        <v/>
      </c>
      <c r="W924" s="16" t="str">
        <f t="shared" ca="1" si="306"/>
        <v/>
      </c>
      <c r="X924" s="16">
        <f t="shared" ca="1" si="307"/>
        <v>1.9688771079638998</v>
      </c>
      <c r="Y924" s="16"/>
      <c r="Z924" s="13" t="str">
        <f ca="1">priceincross</f>
        <v/>
      </c>
      <c r="AA924" s="13" t="str">
        <f ca="1">priceoutcross</f>
        <v/>
      </c>
      <c r="AB924" s="13" t="str">
        <f t="shared" ca="1" si="299"/>
        <v/>
      </c>
      <c r="AC924" s="13" t="str">
        <f t="shared" ca="1" si="308"/>
        <v/>
      </c>
      <c r="AD924" s="13" t="str">
        <f t="shared" ca="1" si="309"/>
        <v/>
      </c>
      <c r="AE924" s="13">
        <f t="shared" ca="1" si="310"/>
        <v>1.7076913875508763</v>
      </c>
      <c r="AG924" s="32">
        <f ca="1">IF(ROW(data!B924)&gt;fib+1,MIN(OFFSET(data!B924,0,0,-fib,1)),"")</f>
        <v>11.71</v>
      </c>
      <c r="AH924" s="32">
        <f ca="1">IF(ROW(data!B924)&gt;fib+1,MAX(OFFSET(data!B924,0,0,-fib,1)),"")</f>
        <v>13.92</v>
      </c>
      <c r="AI924" s="32">
        <f t="shared" ca="1" si="300"/>
        <v>2.2099999999999991</v>
      </c>
      <c r="AJ924" s="31">
        <f t="shared" ca="1" si="301"/>
        <v>12.23156</v>
      </c>
      <c r="AK924" s="31">
        <f t="shared" ca="1" si="302"/>
        <v>12.554220000000001</v>
      </c>
      <c r="AL924" s="31">
        <f t="shared" ca="1" si="303"/>
        <v>12.815000000000001</v>
      </c>
      <c r="AM924" s="31">
        <f t="shared" ca="1" si="304"/>
        <v>13.07578</v>
      </c>
      <c r="AO924" s="32">
        <f t="shared" ca="1" si="311"/>
        <v>0.96887710796389981</v>
      </c>
      <c r="AP924" s="32">
        <f t="shared" ca="1" si="312"/>
        <v>0</v>
      </c>
      <c r="AQ924" s="32">
        <f t="shared" ca="1" si="313"/>
        <v>0.70769138755087635</v>
      </c>
      <c r="AR924" s="32">
        <f t="shared" ca="1" si="314"/>
        <v>0</v>
      </c>
    </row>
    <row r="925" spans="1:44">
      <c r="A925" s="10">
        <v>38250</v>
      </c>
      <c r="B925" s="11">
        <f ca="1">IF(ROW(data!B925)&gt;singleSMA,AVERAGE(OFFSET(data!B925,0,0,-singleSMA,1)),"")</f>
        <v>12.769800000000002</v>
      </c>
      <c r="C925" s="11" t="str">
        <f ca="1">IF(ROW(data!B923)&gt;singleSMA+2,IF(SIGN(data!B924-indicators!B924)&lt;&gt;SIGN(data!B923-indicators!B923),IF(SIGN(data!B924-indicators!B924)&gt;0,"BUY","SELL"),""),"")</f>
        <v/>
      </c>
      <c r="D925" s="11">
        <f ca="1">IF(ROW(data!B925)&gt;fastSMA,AVERAGE(OFFSET(data!B925,0,0,-fastSMA,1)),"")</f>
        <v>12.675500000000001</v>
      </c>
      <c r="E925" s="11">
        <f ca="1">IF(ROW(data!B925)&gt;slowSMA,AVERAGE(OFFSET(data!B925,0,0,-slowSMA,1)),"")</f>
        <v>12.769800000000002</v>
      </c>
      <c r="F925" s="11" t="str">
        <f ca="1">IF(ROW(data!B925)&gt;MAX(fastSMA,slowSMA)+2,IF(SIGN(D924-E924)&lt;&gt;SIGN(D923-E923),IF(SIGN(D924-E924)&gt;0,"BUY","SELL"),""),"")</f>
        <v/>
      </c>
      <c r="G925" s="11"/>
      <c r="H925" s="11">
        <f>(data!B925/data!B924)-1</f>
        <v>1.3856812933025431E-2</v>
      </c>
      <c r="I925" s="11">
        <f t="shared" si="294"/>
        <v>1.3856812933025431E-2</v>
      </c>
      <c r="J925" s="11">
        <f t="shared" si="295"/>
        <v>0</v>
      </c>
      <c r="K925" s="11">
        <f ca="1">IF(ROW(data!B925)&gt;rsi+1,100-100/(1+AVERAGE(OFFSET(I925,0,0,-rsi,1))/AVERAGE(OFFSET(J925,0,0,-rsi,1))),"")</f>
        <v>76.537723985418523</v>
      </c>
      <c r="L925" s="11"/>
      <c r="M925" s="11">
        <f t="shared" si="296"/>
        <v>1.0138568129330254</v>
      </c>
      <c r="N925" s="11">
        <f t="shared" ca="1" si="297"/>
        <v>1.1123310810810809</v>
      </c>
      <c r="S925" s="13" t="str">
        <f ca="1">pricein</f>
        <v/>
      </c>
      <c r="T925" s="13" t="str">
        <f ca="1">priceout</f>
        <v/>
      </c>
      <c r="U925" s="16" t="str">
        <f t="shared" ca="1" si="298"/>
        <v/>
      </c>
      <c r="V925" s="16" t="str">
        <f t="shared" ca="1" si="305"/>
        <v/>
      </c>
      <c r="W925" s="16" t="str">
        <f t="shared" ca="1" si="306"/>
        <v/>
      </c>
      <c r="X925" s="16">
        <f t="shared" ca="1" si="307"/>
        <v>1.9688771079638998</v>
      </c>
      <c r="Y925" s="16"/>
      <c r="Z925" s="13" t="str">
        <f ca="1">priceincross</f>
        <v/>
      </c>
      <c r="AA925" s="13" t="str">
        <f ca="1">priceoutcross</f>
        <v/>
      </c>
      <c r="AB925" s="13" t="str">
        <f t="shared" ca="1" si="299"/>
        <v/>
      </c>
      <c r="AC925" s="13" t="str">
        <f t="shared" ca="1" si="308"/>
        <v/>
      </c>
      <c r="AD925" s="13" t="str">
        <f t="shared" ca="1" si="309"/>
        <v/>
      </c>
      <c r="AE925" s="13">
        <f t="shared" ca="1" si="310"/>
        <v>1.7076913875508763</v>
      </c>
      <c r="AG925" s="32">
        <f ca="1">IF(ROW(data!B925)&gt;fib+1,MIN(OFFSET(data!B925,0,0,-fib,1)),"")</f>
        <v>11.71</v>
      </c>
      <c r="AH925" s="32">
        <f ca="1">IF(ROW(data!B925)&gt;fib+1,MAX(OFFSET(data!B925,0,0,-fib,1)),"")</f>
        <v>13.92</v>
      </c>
      <c r="AI925" s="32">
        <f t="shared" ca="1" si="300"/>
        <v>2.2099999999999991</v>
      </c>
      <c r="AJ925" s="31">
        <f t="shared" ca="1" si="301"/>
        <v>12.23156</v>
      </c>
      <c r="AK925" s="31">
        <f t="shared" ca="1" si="302"/>
        <v>12.554220000000001</v>
      </c>
      <c r="AL925" s="31">
        <f t="shared" ca="1" si="303"/>
        <v>12.815000000000001</v>
      </c>
      <c r="AM925" s="31">
        <f t="shared" ca="1" si="304"/>
        <v>13.07578</v>
      </c>
      <c r="AO925" s="32">
        <f t="shared" ca="1" si="311"/>
        <v>0.96887710796389981</v>
      </c>
      <c r="AP925" s="32">
        <f t="shared" ca="1" si="312"/>
        <v>0</v>
      </c>
      <c r="AQ925" s="32">
        <f t="shared" ca="1" si="313"/>
        <v>0.70769138755087635</v>
      </c>
      <c r="AR925" s="32">
        <f t="shared" ca="1" si="314"/>
        <v>0</v>
      </c>
    </row>
    <row r="926" spans="1:44">
      <c r="A926" s="10">
        <v>38251</v>
      </c>
      <c r="B926" s="11">
        <f ca="1">IF(ROW(data!B926)&gt;singleSMA,AVERAGE(OFFSET(data!B926,0,0,-singleSMA,1)),"")</f>
        <v>12.771100000000004</v>
      </c>
      <c r="C926" s="11" t="str">
        <f ca="1">IF(ROW(data!B924)&gt;singleSMA+2,IF(SIGN(data!B925-indicators!B925)&lt;&gt;SIGN(data!B924-indicators!B924),IF(SIGN(data!B925-indicators!B925)&gt;0,"BUY","SELL"),""),"")</f>
        <v/>
      </c>
      <c r="D926" s="11">
        <f ca="1">IF(ROW(data!B926)&gt;fastSMA,AVERAGE(OFFSET(data!B926,0,0,-fastSMA,1)),"")</f>
        <v>12.753500000000001</v>
      </c>
      <c r="E926" s="11">
        <f ca="1">IF(ROW(data!B926)&gt;slowSMA,AVERAGE(OFFSET(data!B926,0,0,-slowSMA,1)),"")</f>
        <v>12.771100000000004</v>
      </c>
      <c r="F926" s="11" t="str">
        <f ca="1">IF(ROW(data!B926)&gt;MAX(fastSMA,slowSMA)+2,IF(SIGN(D925-E925)&lt;&gt;SIGN(D924-E924),IF(SIGN(D925-E925)&gt;0,"BUY","SELL"),""),"")</f>
        <v/>
      </c>
      <c r="G926" s="11"/>
      <c r="H926" s="11">
        <f>(data!B926/data!B925)-1</f>
        <v>2.7334851936218652E-2</v>
      </c>
      <c r="I926" s="11">
        <f t="shared" si="294"/>
        <v>2.7334851936218652E-2</v>
      </c>
      <c r="J926" s="11">
        <f t="shared" si="295"/>
        <v>0</v>
      </c>
      <c r="K926" s="11">
        <f ca="1">IF(ROW(data!B926)&gt;rsi+1,100-100/(1+AVERAGE(OFFSET(I926,0,0,-rsi,1))/AVERAGE(OFFSET(J926,0,0,-rsi,1))),"")</f>
        <v>78.281788452448183</v>
      </c>
      <c r="L926" s="11"/>
      <c r="M926" s="11">
        <f t="shared" si="296"/>
        <v>1.0273348519362187</v>
      </c>
      <c r="N926" s="11">
        <f t="shared" ca="1" si="297"/>
        <v>1.1303258145363413</v>
      </c>
      <c r="S926" s="13" t="str">
        <f ca="1">pricein</f>
        <v/>
      </c>
      <c r="T926" s="13" t="str">
        <f ca="1">priceout</f>
        <v/>
      </c>
      <c r="U926" s="16" t="str">
        <f t="shared" ca="1" si="298"/>
        <v/>
      </c>
      <c r="V926" s="16" t="str">
        <f t="shared" ca="1" si="305"/>
        <v/>
      </c>
      <c r="W926" s="16" t="str">
        <f t="shared" ca="1" si="306"/>
        <v/>
      </c>
      <c r="X926" s="16">
        <f t="shared" ca="1" si="307"/>
        <v>1.9688771079638998</v>
      </c>
      <c r="Y926" s="16"/>
      <c r="Z926" s="13" t="str">
        <f ca="1">priceincross</f>
        <v/>
      </c>
      <c r="AA926" s="13" t="str">
        <f ca="1">priceoutcross</f>
        <v/>
      </c>
      <c r="AB926" s="13" t="str">
        <f t="shared" ca="1" si="299"/>
        <v/>
      </c>
      <c r="AC926" s="13" t="str">
        <f t="shared" ca="1" si="308"/>
        <v/>
      </c>
      <c r="AD926" s="13" t="str">
        <f t="shared" ca="1" si="309"/>
        <v/>
      </c>
      <c r="AE926" s="13">
        <f t="shared" ca="1" si="310"/>
        <v>1.7076913875508763</v>
      </c>
      <c r="AG926" s="32">
        <f ca="1">IF(ROW(data!B926)&gt;fib+1,MIN(OFFSET(data!B926,0,0,-fib,1)),"")</f>
        <v>11.71</v>
      </c>
      <c r="AH926" s="32">
        <f ca="1">IF(ROW(data!B926)&gt;fib+1,MAX(OFFSET(data!B926,0,0,-fib,1)),"")</f>
        <v>13.92</v>
      </c>
      <c r="AI926" s="32">
        <f t="shared" ca="1" si="300"/>
        <v>2.2099999999999991</v>
      </c>
      <c r="AJ926" s="31">
        <f t="shared" ca="1" si="301"/>
        <v>12.23156</v>
      </c>
      <c r="AK926" s="31">
        <f t="shared" ca="1" si="302"/>
        <v>12.554220000000001</v>
      </c>
      <c r="AL926" s="31">
        <f t="shared" ca="1" si="303"/>
        <v>12.815000000000001</v>
      </c>
      <c r="AM926" s="31">
        <f t="shared" ca="1" si="304"/>
        <v>13.07578</v>
      </c>
      <c r="AO926" s="32">
        <f t="shared" ca="1" si="311"/>
        <v>0.96887710796389981</v>
      </c>
      <c r="AP926" s="32">
        <f t="shared" ca="1" si="312"/>
        <v>0</v>
      </c>
      <c r="AQ926" s="32">
        <f t="shared" ca="1" si="313"/>
        <v>0.70769138755087635</v>
      </c>
      <c r="AR926" s="32">
        <f t="shared" ca="1" si="314"/>
        <v>0</v>
      </c>
    </row>
    <row r="927" spans="1:44">
      <c r="A927" s="10">
        <v>38252</v>
      </c>
      <c r="B927" s="11">
        <f ca="1">IF(ROW(data!B927)&gt;singleSMA,AVERAGE(OFFSET(data!B927,0,0,-singleSMA,1)),"")</f>
        <v>12.769400000000003</v>
      </c>
      <c r="C927" s="11" t="str">
        <f ca="1">IF(ROW(data!B925)&gt;singleSMA+2,IF(SIGN(data!B926-indicators!B926)&lt;&gt;SIGN(data!B925-indicators!B925),IF(SIGN(data!B926-indicators!B926)&gt;0,"BUY","SELL"),""),"")</f>
        <v/>
      </c>
      <c r="D927" s="11">
        <f ca="1">IF(ROW(data!B927)&gt;fastSMA,AVERAGE(OFFSET(data!B927,0,0,-fastSMA,1)),"")</f>
        <v>12.815999999999999</v>
      </c>
      <c r="E927" s="11">
        <f ca="1">IF(ROW(data!B927)&gt;slowSMA,AVERAGE(OFFSET(data!B927,0,0,-slowSMA,1)),"")</f>
        <v>12.769400000000003</v>
      </c>
      <c r="F927" s="11" t="str">
        <f ca="1">IF(ROW(data!B927)&gt;MAX(fastSMA,slowSMA)+2,IF(SIGN(D926-E926)&lt;&gt;SIGN(D925-E925),IF(SIGN(D926-E926)&gt;0,"BUY","SELL"),""),"")</f>
        <v/>
      </c>
      <c r="G927" s="11"/>
      <c r="H927" s="11">
        <f>(data!B927/data!B926)-1</f>
        <v>4.4345898004434225E-3</v>
      </c>
      <c r="I927" s="11">
        <f t="shared" si="294"/>
        <v>4.4345898004434225E-3</v>
      </c>
      <c r="J927" s="11">
        <f t="shared" si="295"/>
        <v>0</v>
      </c>
      <c r="K927" s="11">
        <f ca="1">IF(ROW(data!B927)&gt;rsi+1,100-100/(1+AVERAGE(OFFSET(I927,0,0,-rsi,1))/AVERAGE(OFFSET(J927,0,0,-rsi,1))),"")</f>
        <v>75.310820559613063</v>
      </c>
      <c r="L927" s="11"/>
      <c r="M927" s="11">
        <f t="shared" si="296"/>
        <v>1.0044345898004434</v>
      </c>
      <c r="N927" s="11">
        <f t="shared" ca="1" si="297"/>
        <v>1.1012965964343602</v>
      </c>
      <c r="S927" s="13" t="str">
        <f ca="1">pricein</f>
        <v/>
      </c>
      <c r="T927" s="13" t="str">
        <f ca="1">priceout</f>
        <v/>
      </c>
      <c r="U927" s="16" t="str">
        <f t="shared" ca="1" si="298"/>
        <v/>
      </c>
      <c r="V927" s="16" t="str">
        <f t="shared" ca="1" si="305"/>
        <v/>
      </c>
      <c r="W927" s="16" t="str">
        <f t="shared" ca="1" si="306"/>
        <v/>
      </c>
      <c r="X927" s="16">
        <f t="shared" ca="1" si="307"/>
        <v>1.9688771079638998</v>
      </c>
      <c r="Y927" s="16"/>
      <c r="Z927" s="13" t="str">
        <f ca="1">priceincross</f>
        <v/>
      </c>
      <c r="AA927" s="13" t="str">
        <f ca="1">priceoutcross</f>
        <v/>
      </c>
      <c r="AB927" s="13" t="str">
        <f t="shared" ca="1" si="299"/>
        <v/>
      </c>
      <c r="AC927" s="13" t="str">
        <f t="shared" ca="1" si="308"/>
        <v/>
      </c>
      <c r="AD927" s="13" t="str">
        <f t="shared" ca="1" si="309"/>
        <v/>
      </c>
      <c r="AE927" s="13">
        <f t="shared" ca="1" si="310"/>
        <v>1.7076913875508763</v>
      </c>
      <c r="AG927" s="32">
        <f ca="1">IF(ROW(data!B927)&gt;fib+1,MIN(OFFSET(data!B927,0,0,-fib,1)),"")</f>
        <v>11.71</v>
      </c>
      <c r="AH927" s="32">
        <f ca="1">IF(ROW(data!B927)&gt;fib+1,MAX(OFFSET(data!B927,0,0,-fib,1)),"")</f>
        <v>13.92</v>
      </c>
      <c r="AI927" s="32">
        <f t="shared" ca="1" si="300"/>
        <v>2.2099999999999991</v>
      </c>
      <c r="AJ927" s="31">
        <f t="shared" ca="1" si="301"/>
        <v>12.23156</v>
      </c>
      <c r="AK927" s="31">
        <f t="shared" ca="1" si="302"/>
        <v>12.554220000000001</v>
      </c>
      <c r="AL927" s="31">
        <f t="shared" ca="1" si="303"/>
        <v>12.815000000000001</v>
      </c>
      <c r="AM927" s="31">
        <f t="shared" ca="1" si="304"/>
        <v>13.07578</v>
      </c>
      <c r="AO927" s="32">
        <f t="shared" ca="1" si="311"/>
        <v>0.96887710796389981</v>
      </c>
      <c r="AP927" s="32">
        <f t="shared" ca="1" si="312"/>
        <v>0</v>
      </c>
      <c r="AQ927" s="32">
        <f t="shared" ca="1" si="313"/>
        <v>0.70769138755087635</v>
      </c>
      <c r="AR927" s="32">
        <f t="shared" ca="1" si="314"/>
        <v>0</v>
      </c>
    </row>
    <row r="928" spans="1:44">
      <c r="A928" s="10">
        <v>38253</v>
      </c>
      <c r="B928" s="11">
        <f ca="1">IF(ROW(data!B928)&gt;singleSMA,AVERAGE(OFFSET(data!B928,0,0,-singleSMA,1)),"")</f>
        <v>12.768300000000002</v>
      </c>
      <c r="C928" s="11" t="str">
        <f ca="1">IF(ROW(data!B926)&gt;singleSMA+2,IF(SIGN(data!B927-indicators!B927)&lt;&gt;SIGN(data!B926-indicators!B926),IF(SIGN(data!B927-indicators!B927)&gt;0,"BUY","SELL"),""),"")</f>
        <v/>
      </c>
      <c r="D928" s="11">
        <f ca="1">IF(ROW(data!B928)&gt;fastSMA,AVERAGE(OFFSET(data!B928,0,0,-fastSMA,1)),"")</f>
        <v>12.874500000000001</v>
      </c>
      <c r="E928" s="11">
        <f ca="1">IF(ROW(data!B928)&gt;slowSMA,AVERAGE(OFFSET(data!B928,0,0,-slowSMA,1)),"")</f>
        <v>12.768300000000002</v>
      </c>
      <c r="F928" s="11" t="str">
        <f ca="1">IF(ROW(data!B928)&gt;MAX(fastSMA,slowSMA)+2,IF(SIGN(D927-E927)&lt;&gt;SIGN(D926-E926),IF(SIGN(D927-E927)&gt;0,"BUY","SELL"),""),"")</f>
        <v>BUY</v>
      </c>
      <c r="G928" s="11"/>
      <c r="H928" s="11">
        <f>(data!B928/data!B927)-1</f>
        <v>2.2075055187638082E-3</v>
      </c>
      <c r="I928" s="11">
        <f t="shared" si="294"/>
        <v>2.2075055187638082E-3</v>
      </c>
      <c r="J928" s="11">
        <f t="shared" si="295"/>
        <v>0</v>
      </c>
      <c r="K928" s="11">
        <f ca="1">IF(ROW(data!B928)&gt;rsi+1,100-100/(1+AVERAGE(OFFSET(I928,0,0,-rsi,1))/AVERAGE(OFFSET(J928,0,0,-rsi,1))),"")</f>
        <v>74.424591776385455</v>
      </c>
      <c r="L928" s="11"/>
      <c r="M928" s="11">
        <f t="shared" si="296"/>
        <v>1.0022075055187638</v>
      </c>
      <c r="N928" s="11">
        <f t="shared" ca="1" si="297"/>
        <v>1.0939759036144581</v>
      </c>
      <c r="S928" s="13" t="str">
        <f ca="1">pricein</f>
        <v/>
      </c>
      <c r="T928" s="13" t="str">
        <f ca="1">priceout</f>
        <v/>
      </c>
      <c r="U928" s="16" t="str">
        <f t="shared" ca="1" si="298"/>
        <v/>
      </c>
      <c r="V928" s="16" t="str">
        <f t="shared" ca="1" si="305"/>
        <v/>
      </c>
      <c r="W928" s="16" t="str">
        <f t="shared" ca="1" si="306"/>
        <v/>
      </c>
      <c r="X928" s="16">
        <f t="shared" ca="1" si="307"/>
        <v>1.9688771079638998</v>
      </c>
      <c r="Y928" s="16"/>
      <c r="Z928" s="13">
        <f ca="1">priceincross</f>
        <v>13.62</v>
      </c>
      <c r="AA928" s="13" t="str">
        <f ca="1">priceoutcross</f>
        <v/>
      </c>
      <c r="AB928" s="13">
        <f t="shared" ca="1" si="299"/>
        <v>18.489999999999998</v>
      </c>
      <c r="AC928" s="13">
        <f t="shared" ca="1" si="308"/>
        <v>1.3575624082232012</v>
      </c>
      <c r="AD928" s="13">
        <f t="shared" ca="1" si="309"/>
        <v>0.35756240822320118</v>
      </c>
      <c r="AE928" s="13">
        <f t="shared" ca="1" si="310"/>
        <v>2.3182976325855877</v>
      </c>
      <c r="AG928" s="32">
        <f ca="1">IF(ROW(data!B928)&gt;fib+1,MIN(OFFSET(data!B928,0,0,-fib,1)),"")</f>
        <v>11.71</v>
      </c>
      <c r="AH928" s="32">
        <f ca="1">IF(ROW(data!B928)&gt;fib+1,MAX(OFFSET(data!B928,0,0,-fib,1)),"")</f>
        <v>13.92</v>
      </c>
      <c r="AI928" s="32">
        <f t="shared" ca="1" si="300"/>
        <v>2.2099999999999991</v>
      </c>
      <c r="AJ928" s="31">
        <f t="shared" ca="1" si="301"/>
        <v>12.23156</v>
      </c>
      <c r="AK928" s="31">
        <f t="shared" ca="1" si="302"/>
        <v>12.554220000000001</v>
      </c>
      <c r="AL928" s="31">
        <f t="shared" ca="1" si="303"/>
        <v>12.815000000000001</v>
      </c>
      <c r="AM928" s="31">
        <f t="shared" ca="1" si="304"/>
        <v>13.07578</v>
      </c>
      <c r="AO928" s="32">
        <f t="shared" ca="1" si="311"/>
        <v>0.96887710796389981</v>
      </c>
      <c r="AP928" s="32">
        <f t="shared" ca="1" si="312"/>
        <v>0</v>
      </c>
      <c r="AQ928" s="32">
        <f t="shared" ca="1" si="313"/>
        <v>1.3182976325855877</v>
      </c>
      <c r="AR928" s="32">
        <f t="shared" ca="1" si="314"/>
        <v>0</v>
      </c>
    </row>
    <row r="929" spans="1:44">
      <c r="A929" s="10">
        <v>38254</v>
      </c>
      <c r="B929" s="11">
        <f ca="1">IF(ROW(data!B929)&gt;singleSMA,AVERAGE(OFFSET(data!B929,0,0,-singleSMA,1)),"")</f>
        <v>12.7704</v>
      </c>
      <c r="C929" s="11" t="str">
        <f ca="1">IF(ROW(data!B927)&gt;singleSMA+2,IF(SIGN(data!B928-indicators!B928)&lt;&gt;SIGN(data!B927-indicators!B927),IF(SIGN(data!B928-indicators!B928)&gt;0,"BUY","SELL"),""),"")</f>
        <v/>
      </c>
      <c r="D929" s="11">
        <f ca="1">IF(ROW(data!B929)&gt;fastSMA,AVERAGE(OFFSET(data!B929,0,0,-fastSMA,1)),"")</f>
        <v>12.931000000000001</v>
      </c>
      <c r="E929" s="11">
        <f ca="1">IF(ROW(data!B929)&gt;slowSMA,AVERAGE(OFFSET(data!B929,0,0,-slowSMA,1)),"")</f>
        <v>12.7704</v>
      </c>
      <c r="F929" s="11" t="str">
        <f ca="1">IF(ROW(data!B929)&gt;MAX(fastSMA,slowSMA)+2,IF(SIGN(D928-E928)&lt;&gt;SIGN(D927-E927),IF(SIGN(D928-E928)&gt;0,"BUY","SELL"),""),"")</f>
        <v/>
      </c>
      <c r="G929" s="11"/>
      <c r="H929" s="11">
        <f>(data!B929/data!B928)-1</f>
        <v>0</v>
      </c>
      <c r="I929" s="11">
        <f t="shared" si="294"/>
        <v>0</v>
      </c>
      <c r="J929" s="11">
        <f t="shared" si="295"/>
        <v>0</v>
      </c>
      <c r="K929" s="11">
        <f ca="1">IF(ROW(data!B929)&gt;rsi+1,100-100/(1+AVERAGE(OFFSET(I929,0,0,-rsi,1))/AVERAGE(OFFSET(J929,0,0,-rsi,1))),"")</f>
        <v>73.977101687605455</v>
      </c>
      <c r="L929" s="11"/>
      <c r="M929" s="11">
        <f t="shared" si="296"/>
        <v>1</v>
      </c>
      <c r="N929" s="11">
        <f t="shared" ca="1" si="297"/>
        <v>1.0904723779023218</v>
      </c>
      <c r="S929" s="13" t="str">
        <f ca="1">pricein</f>
        <v/>
      </c>
      <c r="T929" s="13" t="str">
        <f ca="1">priceout</f>
        <v/>
      </c>
      <c r="U929" s="16" t="str">
        <f t="shared" ca="1" si="298"/>
        <v/>
      </c>
      <c r="V929" s="16" t="str">
        <f t="shared" ca="1" si="305"/>
        <v/>
      </c>
      <c r="W929" s="16" t="str">
        <f t="shared" ca="1" si="306"/>
        <v/>
      </c>
      <c r="X929" s="16">
        <f t="shared" ca="1" si="307"/>
        <v>1.9688771079638998</v>
      </c>
      <c r="Y929" s="16"/>
      <c r="Z929" s="13" t="str">
        <f ca="1">priceincross</f>
        <v/>
      </c>
      <c r="AA929" s="13" t="str">
        <f ca="1">priceoutcross</f>
        <v/>
      </c>
      <c r="AB929" s="13" t="str">
        <f t="shared" ca="1" si="299"/>
        <v/>
      </c>
      <c r="AC929" s="13" t="str">
        <f t="shared" ca="1" si="308"/>
        <v/>
      </c>
      <c r="AD929" s="13" t="str">
        <f t="shared" ca="1" si="309"/>
        <v/>
      </c>
      <c r="AE929" s="13">
        <f t="shared" ca="1" si="310"/>
        <v>2.3182976325855877</v>
      </c>
      <c r="AG929" s="32">
        <f ca="1">IF(ROW(data!B929)&gt;fib+1,MIN(OFFSET(data!B929,0,0,-fib,1)),"")</f>
        <v>11.71</v>
      </c>
      <c r="AH929" s="32">
        <f ca="1">IF(ROW(data!B929)&gt;fib+1,MAX(OFFSET(data!B929,0,0,-fib,1)),"")</f>
        <v>13.92</v>
      </c>
      <c r="AI929" s="32">
        <f t="shared" ca="1" si="300"/>
        <v>2.2099999999999991</v>
      </c>
      <c r="AJ929" s="31">
        <f t="shared" ca="1" si="301"/>
        <v>12.23156</v>
      </c>
      <c r="AK929" s="31">
        <f t="shared" ca="1" si="302"/>
        <v>12.554220000000001</v>
      </c>
      <c r="AL929" s="31">
        <f t="shared" ca="1" si="303"/>
        <v>12.815000000000001</v>
      </c>
      <c r="AM929" s="31">
        <f t="shared" ca="1" si="304"/>
        <v>13.07578</v>
      </c>
      <c r="AO929" s="32">
        <f t="shared" ca="1" si="311"/>
        <v>0.96887710796389981</v>
      </c>
      <c r="AP929" s="32">
        <f t="shared" ca="1" si="312"/>
        <v>0</v>
      </c>
      <c r="AQ929" s="32">
        <f t="shared" ca="1" si="313"/>
        <v>1.3182976325855877</v>
      </c>
      <c r="AR929" s="32">
        <f t="shared" ca="1" si="314"/>
        <v>0</v>
      </c>
    </row>
    <row r="930" spans="1:44">
      <c r="A930" s="10">
        <v>38257</v>
      </c>
      <c r="B930" s="11">
        <f ca="1">IF(ROW(data!B930)&gt;singleSMA,AVERAGE(OFFSET(data!B930,0,0,-singleSMA,1)),"")</f>
        <v>12.773800000000001</v>
      </c>
      <c r="C930" s="11" t="str">
        <f ca="1">IF(ROW(data!B928)&gt;singleSMA+2,IF(SIGN(data!B929-indicators!B929)&lt;&gt;SIGN(data!B928-indicators!B928),IF(SIGN(data!B929-indicators!B929)&gt;0,"BUY","SELL"),""),"")</f>
        <v/>
      </c>
      <c r="D930" s="11">
        <f ca="1">IF(ROW(data!B930)&gt;fastSMA,AVERAGE(OFFSET(data!B930,0,0,-fastSMA,1)),"")</f>
        <v>12.987</v>
      </c>
      <c r="E930" s="11">
        <f ca="1">IF(ROW(data!B930)&gt;slowSMA,AVERAGE(OFFSET(data!B930,0,0,-slowSMA,1)),"")</f>
        <v>12.773800000000001</v>
      </c>
      <c r="F930" s="11" t="str">
        <f ca="1">IF(ROW(data!B930)&gt;MAX(fastSMA,slowSMA)+2,IF(SIGN(D929-E929)&lt;&gt;SIGN(D928-E928),IF(SIGN(D929-E929)&gt;0,"BUY","SELL"),""),"")</f>
        <v/>
      </c>
      <c r="G930" s="11"/>
      <c r="H930" s="11">
        <f>(data!B930/data!B929)-1</f>
        <v>-2.936857562408135E-3</v>
      </c>
      <c r="I930" s="11">
        <f t="shared" si="294"/>
        <v>0</v>
      </c>
      <c r="J930" s="11">
        <f t="shared" si="295"/>
        <v>2.936857562408135E-3</v>
      </c>
      <c r="K930" s="11">
        <f ca="1">IF(ROW(data!B930)&gt;rsi+1,100-100/(1+AVERAGE(OFFSET(I930,0,0,-rsi,1))/AVERAGE(OFFSET(J930,0,0,-rsi,1))),"")</f>
        <v>73.762216731183713</v>
      </c>
      <c r="L930" s="11"/>
      <c r="M930" s="11">
        <f t="shared" si="296"/>
        <v>0.99706314243759186</v>
      </c>
      <c r="N930" s="11">
        <f t="shared" ca="1" si="297"/>
        <v>1.089887640449438</v>
      </c>
      <c r="S930" s="13" t="str">
        <f ca="1">pricein</f>
        <v/>
      </c>
      <c r="T930" s="13" t="str">
        <f ca="1">priceout</f>
        <v/>
      </c>
      <c r="U930" s="16" t="str">
        <f t="shared" ca="1" si="298"/>
        <v/>
      </c>
      <c r="V930" s="16" t="str">
        <f t="shared" ca="1" si="305"/>
        <v/>
      </c>
      <c r="W930" s="16" t="str">
        <f t="shared" ca="1" si="306"/>
        <v/>
      </c>
      <c r="X930" s="16">
        <f t="shared" ca="1" si="307"/>
        <v>1.9688771079638998</v>
      </c>
      <c r="Y930" s="16"/>
      <c r="Z930" s="13" t="str">
        <f ca="1">priceincross</f>
        <v/>
      </c>
      <c r="AA930" s="13" t="str">
        <f ca="1">priceoutcross</f>
        <v/>
      </c>
      <c r="AB930" s="13" t="str">
        <f t="shared" ca="1" si="299"/>
        <v/>
      </c>
      <c r="AC930" s="13" t="str">
        <f t="shared" ca="1" si="308"/>
        <v/>
      </c>
      <c r="AD930" s="13" t="str">
        <f t="shared" ca="1" si="309"/>
        <v/>
      </c>
      <c r="AE930" s="13">
        <f t="shared" ca="1" si="310"/>
        <v>2.3182976325855877</v>
      </c>
      <c r="AG930" s="32">
        <f ca="1">IF(ROW(data!B930)&gt;fib+1,MIN(OFFSET(data!B930,0,0,-fib,1)),"")</f>
        <v>11.71</v>
      </c>
      <c r="AH930" s="32">
        <f ca="1">IF(ROW(data!B930)&gt;fib+1,MAX(OFFSET(data!B930,0,0,-fib,1)),"")</f>
        <v>13.92</v>
      </c>
      <c r="AI930" s="32">
        <f t="shared" ca="1" si="300"/>
        <v>2.2099999999999991</v>
      </c>
      <c r="AJ930" s="31">
        <f t="shared" ca="1" si="301"/>
        <v>12.23156</v>
      </c>
      <c r="AK930" s="31">
        <f t="shared" ca="1" si="302"/>
        <v>12.554220000000001</v>
      </c>
      <c r="AL930" s="31">
        <f t="shared" ca="1" si="303"/>
        <v>12.815000000000001</v>
      </c>
      <c r="AM930" s="31">
        <f t="shared" ca="1" si="304"/>
        <v>13.07578</v>
      </c>
      <c r="AO930" s="32">
        <f t="shared" ca="1" si="311"/>
        <v>0.96887710796389981</v>
      </c>
      <c r="AP930" s="32">
        <f t="shared" ca="1" si="312"/>
        <v>0</v>
      </c>
      <c r="AQ930" s="32">
        <f t="shared" ca="1" si="313"/>
        <v>1.3182976325855877</v>
      </c>
      <c r="AR930" s="32">
        <f t="shared" ca="1" si="314"/>
        <v>0</v>
      </c>
    </row>
    <row r="931" spans="1:44">
      <c r="A931" s="10">
        <v>38258</v>
      </c>
      <c r="B931" s="11">
        <f ca="1">IF(ROW(data!B931)&gt;singleSMA,AVERAGE(OFFSET(data!B931,0,0,-singleSMA,1)),"")</f>
        <v>12.7782</v>
      </c>
      <c r="C931" s="11" t="str">
        <f ca="1">IF(ROW(data!B929)&gt;singleSMA+2,IF(SIGN(data!B930-indicators!B930)&lt;&gt;SIGN(data!B929-indicators!B929),IF(SIGN(data!B930-indicators!B930)&gt;0,"BUY","SELL"),""),"")</f>
        <v/>
      </c>
      <c r="D931" s="11">
        <f ca="1">IF(ROW(data!B931)&gt;fastSMA,AVERAGE(OFFSET(data!B931,0,0,-fastSMA,1)),"")</f>
        <v>13.041</v>
      </c>
      <c r="E931" s="11">
        <f ca="1">IF(ROW(data!B931)&gt;slowSMA,AVERAGE(OFFSET(data!B931,0,0,-slowSMA,1)),"")</f>
        <v>12.7782</v>
      </c>
      <c r="F931" s="11" t="str">
        <f ca="1">IF(ROW(data!B931)&gt;MAX(fastSMA,slowSMA)+2,IF(SIGN(D930-E930)&lt;&gt;SIGN(D929-E929),IF(SIGN(D930-E930)&gt;0,"BUY","SELL"),""),"")</f>
        <v/>
      </c>
      <c r="G931" s="11"/>
      <c r="H931" s="11">
        <f>(data!B931/data!B930)-1</f>
        <v>9.5729013254786111E-3</v>
      </c>
      <c r="I931" s="11">
        <f t="shared" si="294"/>
        <v>9.5729013254786111E-3</v>
      </c>
      <c r="J931" s="11">
        <f t="shared" si="295"/>
        <v>0</v>
      </c>
      <c r="K931" s="11">
        <f ca="1">IF(ROW(data!B931)&gt;rsi+1,100-100/(1+AVERAGE(OFFSET(I931,0,0,-rsi,1))/AVERAGE(OFFSET(J931,0,0,-rsi,1))),"")</f>
        <v>73.169131777333874</v>
      </c>
      <c r="L931" s="11"/>
      <c r="M931" s="11">
        <f t="shared" si="296"/>
        <v>1.0095729013254786</v>
      </c>
      <c r="N931" s="11">
        <f t="shared" ca="1" si="297"/>
        <v>1.0855106888361041</v>
      </c>
      <c r="S931" s="13" t="str">
        <f ca="1">pricein</f>
        <v/>
      </c>
      <c r="T931" s="13" t="str">
        <f ca="1">priceout</f>
        <v/>
      </c>
      <c r="U931" s="16" t="str">
        <f t="shared" ca="1" si="298"/>
        <v/>
      </c>
      <c r="V931" s="16" t="str">
        <f t="shared" ca="1" si="305"/>
        <v/>
      </c>
      <c r="W931" s="16" t="str">
        <f t="shared" ca="1" si="306"/>
        <v/>
      </c>
      <c r="X931" s="16">
        <f t="shared" ca="1" si="307"/>
        <v>1.9688771079638998</v>
      </c>
      <c r="Y931" s="16"/>
      <c r="Z931" s="13" t="str">
        <f ca="1">priceincross</f>
        <v/>
      </c>
      <c r="AA931" s="13" t="str">
        <f ca="1">priceoutcross</f>
        <v/>
      </c>
      <c r="AB931" s="13" t="str">
        <f t="shared" ca="1" si="299"/>
        <v/>
      </c>
      <c r="AC931" s="13" t="str">
        <f t="shared" ca="1" si="308"/>
        <v/>
      </c>
      <c r="AD931" s="13" t="str">
        <f t="shared" ca="1" si="309"/>
        <v/>
      </c>
      <c r="AE931" s="13">
        <f t="shared" ca="1" si="310"/>
        <v>2.3182976325855877</v>
      </c>
      <c r="AG931" s="32">
        <f ca="1">IF(ROW(data!B931)&gt;fib+1,MIN(OFFSET(data!B931,0,0,-fib,1)),"")</f>
        <v>11.71</v>
      </c>
      <c r="AH931" s="32">
        <f ca="1">IF(ROW(data!B931)&gt;fib+1,MAX(OFFSET(data!B931,0,0,-fib,1)),"")</f>
        <v>13.92</v>
      </c>
      <c r="AI931" s="32">
        <f t="shared" ca="1" si="300"/>
        <v>2.2099999999999991</v>
      </c>
      <c r="AJ931" s="31">
        <f t="shared" ca="1" si="301"/>
        <v>12.23156</v>
      </c>
      <c r="AK931" s="31">
        <f t="shared" ca="1" si="302"/>
        <v>12.554220000000001</v>
      </c>
      <c r="AL931" s="31">
        <f t="shared" ca="1" si="303"/>
        <v>12.815000000000001</v>
      </c>
      <c r="AM931" s="31">
        <f t="shared" ca="1" si="304"/>
        <v>13.07578</v>
      </c>
      <c r="AO931" s="32">
        <f t="shared" ca="1" si="311"/>
        <v>0.96887710796389981</v>
      </c>
      <c r="AP931" s="32">
        <f t="shared" ca="1" si="312"/>
        <v>0</v>
      </c>
      <c r="AQ931" s="32">
        <f t="shared" ca="1" si="313"/>
        <v>1.3182976325855877</v>
      </c>
      <c r="AR931" s="32">
        <f t="shared" ca="1" si="314"/>
        <v>0</v>
      </c>
    </row>
    <row r="932" spans="1:44">
      <c r="A932" s="10">
        <v>38259</v>
      </c>
      <c r="B932" s="11">
        <f ca="1">IF(ROW(data!B932)&gt;singleSMA,AVERAGE(OFFSET(data!B932,0,0,-singleSMA,1)),"")</f>
        <v>12.787100000000001</v>
      </c>
      <c r="C932" s="11" t="str">
        <f ca="1">IF(ROW(data!B930)&gt;singleSMA+2,IF(SIGN(data!B931-indicators!B931)&lt;&gt;SIGN(data!B930-indicators!B930),IF(SIGN(data!B931-indicators!B931)&gt;0,"BUY","SELL"),""),"")</f>
        <v/>
      </c>
      <c r="D932" s="11">
        <f ca="1">IF(ROW(data!B932)&gt;fastSMA,AVERAGE(OFFSET(data!B932,0,0,-fastSMA,1)),"")</f>
        <v>13.098500000000001</v>
      </c>
      <c r="E932" s="11">
        <f ca="1">IF(ROW(data!B932)&gt;slowSMA,AVERAGE(OFFSET(data!B932,0,0,-slowSMA,1)),"")</f>
        <v>12.787100000000001</v>
      </c>
      <c r="F932" s="11" t="str">
        <f ca="1">IF(ROW(data!B932)&gt;MAX(fastSMA,slowSMA)+2,IF(SIGN(D931-E931)&lt;&gt;SIGN(D930-E930),IF(SIGN(D931-E931)&gt;0,"BUY","SELL"),""),"")</f>
        <v/>
      </c>
      <c r="G932" s="11"/>
      <c r="H932" s="11">
        <f>(data!B932/data!B931)-1</f>
        <v>1.3129102844638973E-2</v>
      </c>
      <c r="I932" s="11">
        <f t="shared" si="294"/>
        <v>1.3129102844638973E-2</v>
      </c>
      <c r="J932" s="11">
        <f t="shared" si="295"/>
        <v>0</v>
      </c>
      <c r="K932" s="11">
        <f ca="1">IF(ROW(data!B932)&gt;rsi+1,100-100/(1+AVERAGE(OFFSET(I932,0,0,-rsi,1))/AVERAGE(OFFSET(J932,0,0,-rsi,1))),"")</f>
        <v>73.811834911692316</v>
      </c>
      <c r="L932" s="11"/>
      <c r="M932" s="11">
        <f t="shared" si="296"/>
        <v>1.013129102844639</v>
      </c>
      <c r="N932" s="11">
        <f t="shared" ca="1" si="297"/>
        <v>1.0902668759811616</v>
      </c>
      <c r="S932" s="13" t="str">
        <f ca="1">pricein</f>
        <v/>
      </c>
      <c r="T932" s="13" t="str">
        <f ca="1">priceout</f>
        <v/>
      </c>
      <c r="U932" s="16" t="str">
        <f t="shared" ca="1" si="298"/>
        <v/>
      </c>
      <c r="V932" s="16" t="str">
        <f t="shared" ca="1" si="305"/>
        <v/>
      </c>
      <c r="W932" s="16" t="str">
        <f t="shared" ca="1" si="306"/>
        <v/>
      </c>
      <c r="X932" s="16">
        <f t="shared" ca="1" si="307"/>
        <v>1.9688771079638998</v>
      </c>
      <c r="Y932" s="16"/>
      <c r="Z932" s="13" t="str">
        <f ca="1">priceincross</f>
        <v/>
      </c>
      <c r="AA932" s="13" t="str">
        <f ca="1">priceoutcross</f>
        <v/>
      </c>
      <c r="AB932" s="13" t="str">
        <f t="shared" ca="1" si="299"/>
        <v/>
      </c>
      <c r="AC932" s="13" t="str">
        <f t="shared" ca="1" si="308"/>
        <v/>
      </c>
      <c r="AD932" s="13" t="str">
        <f t="shared" ca="1" si="309"/>
        <v/>
      </c>
      <c r="AE932" s="13">
        <f t="shared" ca="1" si="310"/>
        <v>2.3182976325855877</v>
      </c>
      <c r="AG932" s="32">
        <f ca="1">IF(ROW(data!B932)&gt;fib+1,MIN(OFFSET(data!B932,0,0,-fib,1)),"")</f>
        <v>11.71</v>
      </c>
      <c r="AH932" s="32">
        <f ca="1">IF(ROW(data!B932)&gt;fib+1,MAX(OFFSET(data!B932,0,0,-fib,1)),"")</f>
        <v>13.92</v>
      </c>
      <c r="AI932" s="32">
        <f t="shared" ca="1" si="300"/>
        <v>2.2099999999999991</v>
      </c>
      <c r="AJ932" s="31">
        <f t="shared" ca="1" si="301"/>
        <v>12.23156</v>
      </c>
      <c r="AK932" s="31">
        <f t="shared" ca="1" si="302"/>
        <v>12.554220000000001</v>
      </c>
      <c r="AL932" s="31">
        <f t="shared" ca="1" si="303"/>
        <v>12.815000000000001</v>
      </c>
      <c r="AM932" s="31">
        <f t="shared" ca="1" si="304"/>
        <v>13.07578</v>
      </c>
      <c r="AO932" s="32">
        <f t="shared" ca="1" si="311"/>
        <v>0.96887710796389981</v>
      </c>
      <c r="AP932" s="32">
        <f t="shared" ca="1" si="312"/>
        <v>0</v>
      </c>
      <c r="AQ932" s="32">
        <f t="shared" ca="1" si="313"/>
        <v>1.3182976325855877</v>
      </c>
      <c r="AR932" s="32">
        <f t="shared" ca="1" si="314"/>
        <v>0</v>
      </c>
    </row>
    <row r="933" spans="1:44">
      <c r="A933" s="10">
        <v>38260</v>
      </c>
      <c r="B933" s="11">
        <f ca="1">IF(ROW(data!B933)&gt;singleSMA,AVERAGE(OFFSET(data!B933,0,0,-singleSMA,1)),"")</f>
        <v>12.7898</v>
      </c>
      <c r="C933" s="11" t="str">
        <f ca="1">IF(ROW(data!B931)&gt;singleSMA+2,IF(SIGN(data!B932-indicators!B932)&lt;&gt;SIGN(data!B931-indicators!B931),IF(SIGN(data!B932-indicators!B932)&gt;0,"BUY","SELL"),""),"")</f>
        <v/>
      </c>
      <c r="D933" s="11">
        <f ca="1">IF(ROW(data!B933)&gt;fastSMA,AVERAGE(OFFSET(data!B933,0,0,-fastSMA,1)),"")</f>
        <v>13.1465</v>
      </c>
      <c r="E933" s="11">
        <f ca="1">IF(ROW(data!B933)&gt;slowSMA,AVERAGE(OFFSET(data!B933,0,0,-slowSMA,1)),"")</f>
        <v>12.7898</v>
      </c>
      <c r="F933" s="11" t="str">
        <f ca="1">IF(ROW(data!B933)&gt;MAX(fastSMA,slowSMA)+2,IF(SIGN(D932-E932)&lt;&gt;SIGN(D931-E931),IF(SIGN(D932-E932)&gt;0,"BUY","SELL"),""),"")</f>
        <v/>
      </c>
      <c r="G933" s="11"/>
      <c r="H933" s="11">
        <f>(data!B933/data!B932)-1</f>
        <v>-1.0079193664506825E-2</v>
      </c>
      <c r="I933" s="11">
        <f t="shared" si="294"/>
        <v>0</v>
      </c>
      <c r="J933" s="11">
        <f t="shared" si="295"/>
        <v>1.0079193664506825E-2</v>
      </c>
      <c r="K933" s="11">
        <f ca="1">IF(ROW(data!B933)&gt;rsi+1,100-100/(1+AVERAGE(OFFSET(I933,0,0,-rsi,1))/AVERAGE(OFFSET(J933,0,0,-rsi,1))),"")</f>
        <v>69.370778909676517</v>
      </c>
      <c r="L933" s="11"/>
      <c r="M933" s="11">
        <f t="shared" si="296"/>
        <v>0.98992080633549318</v>
      </c>
      <c r="N933" s="11">
        <f t="shared" ca="1" si="297"/>
        <v>1.0750586395621582</v>
      </c>
      <c r="S933" s="13" t="str">
        <f ca="1">pricein</f>
        <v/>
      </c>
      <c r="T933" s="13" t="str">
        <f ca="1">priceout</f>
        <v/>
      </c>
      <c r="U933" s="16" t="str">
        <f t="shared" ca="1" si="298"/>
        <v/>
      </c>
      <c r="V933" s="16" t="str">
        <f t="shared" ca="1" si="305"/>
        <v/>
      </c>
      <c r="W933" s="16" t="str">
        <f t="shared" ca="1" si="306"/>
        <v/>
      </c>
      <c r="X933" s="16">
        <f t="shared" ca="1" si="307"/>
        <v>1.9688771079638998</v>
      </c>
      <c r="Y933" s="16"/>
      <c r="Z933" s="13" t="str">
        <f ca="1">priceincross</f>
        <v/>
      </c>
      <c r="AA933" s="13" t="str">
        <f ca="1">priceoutcross</f>
        <v/>
      </c>
      <c r="AB933" s="13" t="str">
        <f t="shared" ca="1" si="299"/>
        <v/>
      </c>
      <c r="AC933" s="13" t="str">
        <f t="shared" ca="1" si="308"/>
        <v/>
      </c>
      <c r="AD933" s="13" t="str">
        <f t="shared" ca="1" si="309"/>
        <v/>
      </c>
      <c r="AE933" s="13">
        <f t="shared" ca="1" si="310"/>
        <v>2.3182976325855877</v>
      </c>
      <c r="AG933" s="32">
        <f ca="1">IF(ROW(data!B933)&gt;fib+1,MIN(OFFSET(data!B933,0,0,-fib,1)),"")</f>
        <v>11.71</v>
      </c>
      <c r="AH933" s="32">
        <f ca="1">IF(ROW(data!B933)&gt;fib+1,MAX(OFFSET(data!B933,0,0,-fib,1)),"")</f>
        <v>13.92</v>
      </c>
      <c r="AI933" s="32">
        <f t="shared" ca="1" si="300"/>
        <v>2.2099999999999991</v>
      </c>
      <c r="AJ933" s="31">
        <f t="shared" ca="1" si="301"/>
        <v>12.23156</v>
      </c>
      <c r="AK933" s="31">
        <f t="shared" ca="1" si="302"/>
        <v>12.554220000000001</v>
      </c>
      <c r="AL933" s="31">
        <f t="shared" ca="1" si="303"/>
        <v>12.815000000000001</v>
      </c>
      <c r="AM933" s="31">
        <f t="shared" ca="1" si="304"/>
        <v>13.07578</v>
      </c>
      <c r="AO933" s="32">
        <f t="shared" ca="1" si="311"/>
        <v>0.96887710796389981</v>
      </c>
      <c r="AP933" s="32">
        <f t="shared" ca="1" si="312"/>
        <v>0</v>
      </c>
      <c r="AQ933" s="32">
        <f t="shared" ca="1" si="313"/>
        <v>1.3182976325855877</v>
      </c>
      <c r="AR933" s="32">
        <f t="shared" ca="1" si="314"/>
        <v>0</v>
      </c>
    </row>
    <row r="934" spans="1:44">
      <c r="A934" s="10">
        <v>38261</v>
      </c>
      <c r="B934" s="11">
        <f ca="1">IF(ROW(data!B934)&gt;singleSMA,AVERAGE(OFFSET(data!B934,0,0,-singleSMA,1)),"")</f>
        <v>12.791000000000002</v>
      </c>
      <c r="C934" s="11" t="str">
        <f ca="1">IF(ROW(data!B932)&gt;singleSMA+2,IF(SIGN(data!B933-indicators!B933)&lt;&gt;SIGN(data!B932-indicators!B932),IF(SIGN(data!B933-indicators!B933)&gt;0,"BUY","SELL"),""),"")</f>
        <v/>
      </c>
      <c r="D934" s="11">
        <f ca="1">IF(ROW(data!B934)&gt;fastSMA,AVERAGE(OFFSET(data!B934,0,0,-fastSMA,1)),"")</f>
        <v>13.193999999999999</v>
      </c>
      <c r="E934" s="11">
        <f ca="1">IF(ROW(data!B934)&gt;slowSMA,AVERAGE(OFFSET(data!B934,0,0,-slowSMA,1)),"")</f>
        <v>12.791000000000002</v>
      </c>
      <c r="F934" s="11" t="str">
        <f ca="1">IF(ROW(data!B934)&gt;MAX(fastSMA,slowSMA)+2,IF(SIGN(D933-E933)&lt;&gt;SIGN(D932-E932),IF(SIGN(D933-E933)&gt;0,"BUY","SELL"),""),"")</f>
        <v/>
      </c>
      <c r="G934" s="11"/>
      <c r="H934" s="11">
        <f>(data!B934/data!B933)-1</f>
        <v>2.1818181818180626E-3</v>
      </c>
      <c r="I934" s="11">
        <f t="shared" si="294"/>
        <v>2.1818181818180626E-3</v>
      </c>
      <c r="J934" s="11">
        <f t="shared" si="295"/>
        <v>0</v>
      </c>
      <c r="K934" s="11">
        <f ca="1">IF(ROW(data!B934)&gt;rsi+1,100-100/(1+AVERAGE(OFFSET(I934,0,0,-rsi,1))/AVERAGE(OFFSET(J934,0,0,-rsi,1))),"")</f>
        <v>69.218110607711239</v>
      </c>
      <c r="L934" s="11"/>
      <c r="M934" s="11">
        <f t="shared" si="296"/>
        <v>1.0021818181818181</v>
      </c>
      <c r="N934" s="11">
        <f t="shared" ca="1" si="297"/>
        <v>1.0740452065471549</v>
      </c>
      <c r="S934" s="13" t="str">
        <f ca="1">pricein</f>
        <v/>
      </c>
      <c r="T934" s="13" t="str">
        <f ca="1">priceout</f>
        <v/>
      </c>
      <c r="U934" s="16" t="str">
        <f t="shared" ca="1" si="298"/>
        <v/>
      </c>
      <c r="V934" s="16" t="str">
        <f t="shared" ca="1" si="305"/>
        <v/>
      </c>
      <c r="W934" s="16" t="str">
        <f t="shared" ca="1" si="306"/>
        <v/>
      </c>
      <c r="X934" s="16">
        <f t="shared" ca="1" si="307"/>
        <v>1.9688771079638998</v>
      </c>
      <c r="Y934" s="16"/>
      <c r="Z934" s="13" t="str">
        <f ca="1">priceincross</f>
        <v/>
      </c>
      <c r="AA934" s="13" t="str">
        <f ca="1">priceoutcross</f>
        <v/>
      </c>
      <c r="AB934" s="13" t="str">
        <f t="shared" ca="1" si="299"/>
        <v/>
      </c>
      <c r="AC934" s="13" t="str">
        <f t="shared" ca="1" si="308"/>
        <v/>
      </c>
      <c r="AD934" s="13" t="str">
        <f t="shared" ca="1" si="309"/>
        <v/>
      </c>
      <c r="AE934" s="13">
        <f t="shared" ca="1" si="310"/>
        <v>2.3182976325855877</v>
      </c>
      <c r="AG934" s="32">
        <f ca="1">IF(ROW(data!B934)&gt;fib+1,MIN(OFFSET(data!B934,0,0,-fib,1)),"")</f>
        <v>11.71</v>
      </c>
      <c r="AH934" s="32">
        <f ca="1">IF(ROW(data!B934)&gt;fib+1,MAX(OFFSET(data!B934,0,0,-fib,1)),"")</f>
        <v>13.92</v>
      </c>
      <c r="AI934" s="32">
        <f t="shared" ca="1" si="300"/>
        <v>2.2099999999999991</v>
      </c>
      <c r="AJ934" s="31">
        <f t="shared" ca="1" si="301"/>
        <v>12.23156</v>
      </c>
      <c r="AK934" s="31">
        <f t="shared" ca="1" si="302"/>
        <v>12.554220000000001</v>
      </c>
      <c r="AL934" s="31">
        <f t="shared" ca="1" si="303"/>
        <v>12.815000000000001</v>
      </c>
      <c r="AM934" s="31">
        <f t="shared" ca="1" si="304"/>
        <v>13.07578</v>
      </c>
      <c r="AO934" s="32">
        <f t="shared" ca="1" si="311"/>
        <v>0.96887710796389981</v>
      </c>
      <c r="AP934" s="32">
        <f t="shared" ca="1" si="312"/>
        <v>0</v>
      </c>
      <c r="AQ934" s="32">
        <f t="shared" ca="1" si="313"/>
        <v>1.3182976325855877</v>
      </c>
      <c r="AR934" s="32">
        <f t="shared" ca="1" si="314"/>
        <v>0</v>
      </c>
    </row>
    <row r="935" spans="1:44">
      <c r="A935" s="10">
        <v>38264</v>
      </c>
      <c r="B935" s="11">
        <f ca="1">IF(ROW(data!B935)&gt;singleSMA,AVERAGE(OFFSET(data!B935,0,0,-singleSMA,1)),"")</f>
        <v>12.792400000000002</v>
      </c>
      <c r="C935" s="11" t="str">
        <f ca="1">IF(ROW(data!B933)&gt;singleSMA+2,IF(SIGN(data!B934-indicators!B934)&lt;&gt;SIGN(data!B933-indicators!B933),IF(SIGN(data!B934-indicators!B934)&gt;0,"BUY","SELL"),""),"")</f>
        <v/>
      </c>
      <c r="D935" s="11">
        <f ca="1">IF(ROW(data!B935)&gt;fastSMA,AVERAGE(OFFSET(data!B935,0,0,-fastSMA,1)),"")</f>
        <v>13.247500000000002</v>
      </c>
      <c r="E935" s="11">
        <f ca="1">IF(ROW(data!B935)&gt;slowSMA,AVERAGE(OFFSET(data!B935,0,0,-slowSMA,1)),"")</f>
        <v>12.792400000000002</v>
      </c>
      <c r="F935" s="11" t="str">
        <f ca="1">IF(ROW(data!B935)&gt;MAX(fastSMA,slowSMA)+2,IF(SIGN(D934-E934)&lt;&gt;SIGN(D933-E933),IF(SIGN(D934-E934)&gt;0,"BUY","SELL"),""),"")</f>
        <v/>
      </c>
      <c r="G935" s="11"/>
      <c r="H935" s="11">
        <f>(data!B935/data!B934)-1</f>
        <v>1.1611030478954953E-2</v>
      </c>
      <c r="I935" s="11">
        <f t="shared" si="294"/>
        <v>1.1611030478954953E-2</v>
      </c>
      <c r="J935" s="11">
        <f t="shared" si="295"/>
        <v>0</v>
      </c>
      <c r="K935" s="11">
        <f ca="1">IF(ROW(data!B935)&gt;rsi+1,100-100/(1+AVERAGE(OFFSET(I935,0,0,-rsi,1))/AVERAGE(OFFSET(J935,0,0,-rsi,1))),"")</f>
        <v>70.53711886767482</v>
      </c>
      <c r="L935" s="11"/>
      <c r="M935" s="11">
        <f t="shared" si="296"/>
        <v>1.011611030478955</v>
      </c>
      <c r="N935" s="11">
        <f t="shared" ca="1" si="297"/>
        <v>1.083139083139083</v>
      </c>
      <c r="S935" s="13" t="str">
        <f ca="1">pricein</f>
        <v/>
      </c>
      <c r="T935" s="13" t="str">
        <f ca="1">priceout</f>
        <v/>
      </c>
      <c r="U935" s="16" t="str">
        <f t="shared" ca="1" si="298"/>
        <v/>
      </c>
      <c r="V935" s="16" t="str">
        <f t="shared" ca="1" si="305"/>
        <v/>
      </c>
      <c r="W935" s="16" t="str">
        <f t="shared" ca="1" si="306"/>
        <v/>
      </c>
      <c r="X935" s="16">
        <f t="shared" ca="1" si="307"/>
        <v>1.9688771079638998</v>
      </c>
      <c r="Y935" s="16"/>
      <c r="Z935" s="13" t="str">
        <f ca="1">priceincross</f>
        <v/>
      </c>
      <c r="AA935" s="13" t="str">
        <f ca="1">priceoutcross</f>
        <v/>
      </c>
      <c r="AB935" s="13" t="str">
        <f t="shared" ca="1" si="299"/>
        <v/>
      </c>
      <c r="AC935" s="13" t="str">
        <f t="shared" ca="1" si="308"/>
        <v/>
      </c>
      <c r="AD935" s="13" t="str">
        <f t="shared" ca="1" si="309"/>
        <v/>
      </c>
      <c r="AE935" s="13">
        <f t="shared" ca="1" si="310"/>
        <v>2.3182976325855877</v>
      </c>
      <c r="AG935" s="32">
        <f ca="1">IF(ROW(data!B935)&gt;fib+1,MIN(OFFSET(data!B935,0,0,-fib,1)),"")</f>
        <v>11.71</v>
      </c>
      <c r="AH935" s="32">
        <f ca="1">IF(ROW(data!B935)&gt;fib+1,MAX(OFFSET(data!B935,0,0,-fib,1)),"")</f>
        <v>13.94</v>
      </c>
      <c r="AI935" s="32">
        <f t="shared" ca="1" si="300"/>
        <v>2.2299999999999986</v>
      </c>
      <c r="AJ935" s="31">
        <f t="shared" ca="1" si="301"/>
        <v>12.236280000000001</v>
      </c>
      <c r="AK935" s="31">
        <f t="shared" ca="1" si="302"/>
        <v>12.561860000000001</v>
      </c>
      <c r="AL935" s="31">
        <f t="shared" ca="1" si="303"/>
        <v>12.824999999999999</v>
      </c>
      <c r="AM935" s="31">
        <f t="shared" ca="1" si="304"/>
        <v>13.088139999999999</v>
      </c>
      <c r="AO935" s="32">
        <f t="shared" ca="1" si="311"/>
        <v>0.96887710796389981</v>
      </c>
      <c r="AP935" s="32">
        <f t="shared" ca="1" si="312"/>
        <v>0</v>
      </c>
      <c r="AQ935" s="32">
        <f t="shared" ca="1" si="313"/>
        <v>1.3182976325855877</v>
      </c>
      <c r="AR935" s="32">
        <f t="shared" ca="1" si="314"/>
        <v>0</v>
      </c>
    </row>
    <row r="936" spans="1:44">
      <c r="A936" s="10">
        <v>38265</v>
      </c>
      <c r="B936" s="11">
        <f ca="1">IF(ROW(data!B936)&gt;singleSMA,AVERAGE(OFFSET(data!B936,0,0,-singleSMA,1)),"")</f>
        <v>12.792000000000003</v>
      </c>
      <c r="C936" s="11" t="str">
        <f ca="1">IF(ROW(data!B934)&gt;singleSMA+2,IF(SIGN(data!B935-indicators!B935)&lt;&gt;SIGN(data!B934-indicators!B934),IF(SIGN(data!B935-indicators!B935)&gt;0,"BUY","SELL"),""),"")</f>
        <v/>
      </c>
      <c r="D936" s="11">
        <f ca="1">IF(ROW(data!B936)&gt;fastSMA,AVERAGE(OFFSET(data!B936,0,0,-fastSMA,1)),"")</f>
        <v>13.302000000000003</v>
      </c>
      <c r="E936" s="11">
        <f ca="1">IF(ROW(data!B936)&gt;slowSMA,AVERAGE(OFFSET(data!B936,0,0,-slowSMA,1)),"")</f>
        <v>12.792000000000003</v>
      </c>
      <c r="F936" s="11" t="str">
        <f ca="1">IF(ROW(data!B936)&gt;MAX(fastSMA,slowSMA)+2,IF(SIGN(D935-E935)&lt;&gt;SIGN(D934-E934),IF(SIGN(D935-E935)&gt;0,"BUY","SELL"),""),"")</f>
        <v/>
      </c>
      <c r="G936" s="11"/>
      <c r="H936" s="11">
        <f>(data!B936/data!B935)-1</f>
        <v>-4.3041606886655703E-3</v>
      </c>
      <c r="I936" s="11">
        <f t="shared" si="294"/>
        <v>0</v>
      </c>
      <c r="J936" s="11">
        <f t="shared" si="295"/>
        <v>4.3041606886655703E-3</v>
      </c>
      <c r="K936" s="11">
        <f ca="1">IF(ROW(data!B936)&gt;rsi+1,100-100/(1+AVERAGE(OFFSET(I936,0,0,-rsi,1))/AVERAGE(OFFSET(J936,0,0,-rsi,1))),"")</f>
        <v>71.22411408180551</v>
      </c>
      <c r="L936" s="11"/>
      <c r="M936" s="11">
        <f t="shared" si="296"/>
        <v>0.99569583931133443</v>
      </c>
      <c r="N936" s="11">
        <f t="shared" ca="1" si="297"/>
        <v>1.0852228303362004</v>
      </c>
      <c r="S936" s="13" t="str">
        <f ca="1">pricein</f>
        <v/>
      </c>
      <c r="T936" s="13" t="str">
        <f ca="1">priceout</f>
        <v/>
      </c>
      <c r="U936" s="16" t="str">
        <f t="shared" ca="1" si="298"/>
        <v/>
      </c>
      <c r="V936" s="16" t="str">
        <f t="shared" ca="1" si="305"/>
        <v/>
      </c>
      <c r="W936" s="16" t="str">
        <f t="shared" ca="1" si="306"/>
        <v/>
      </c>
      <c r="X936" s="16">
        <f t="shared" ca="1" si="307"/>
        <v>1.9688771079638998</v>
      </c>
      <c r="Y936" s="16"/>
      <c r="Z936" s="13" t="str">
        <f ca="1">priceincross</f>
        <v/>
      </c>
      <c r="AA936" s="13" t="str">
        <f ca="1">priceoutcross</f>
        <v/>
      </c>
      <c r="AB936" s="13" t="str">
        <f t="shared" ca="1" si="299"/>
        <v/>
      </c>
      <c r="AC936" s="13" t="str">
        <f t="shared" ca="1" si="308"/>
        <v/>
      </c>
      <c r="AD936" s="13" t="str">
        <f t="shared" ca="1" si="309"/>
        <v/>
      </c>
      <c r="AE936" s="13">
        <f t="shared" ca="1" si="310"/>
        <v>2.3182976325855877</v>
      </c>
      <c r="AG936" s="32">
        <f ca="1">IF(ROW(data!B936)&gt;fib+1,MIN(OFFSET(data!B936,0,0,-fib,1)),"")</f>
        <v>11.71</v>
      </c>
      <c r="AH936" s="32">
        <f ca="1">IF(ROW(data!B936)&gt;fib+1,MAX(OFFSET(data!B936,0,0,-fib,1)),"")</f>
        <v>13.94</v>
      </c>
      <c r="AI936" s="32">
        <f t="shared" ca="1" si="300"/>
        <v>2.2299999999999986</v>
      </c>
      <c r="AJ936" s="31">
        <f t="shared" ca="1" si="301"/>
        <v>12.236280000000001</v>
      </c>
      <c r="AK936" s="31">
        <f t="shared" ca="1" si="302"/>
        <v>12.561860000000001</v>
      </c>
      <c r="AL936" s="31">
        <f t="shared" ca="1" si="303"/>
        <v>12.824999999999999</v>
      </c>
      <c r="AM936" s="31">
        <f t="shared" ca="1" si="304"/>
        <v>13.088139999999999</v>
      </c>
      <c r="AO936" s="32">
        <f t="shared" ca="1" si="311"/>
        <v>0.96887710796389981</v>
      </c>
      <c r="AP936" s="32">
        <f t="shared" ca="1" si="312"/>
        <v>0</v>
      </c>
      <c r="AQ936" s="32">
        <f t="shared" ca="1" si="313"/>
        <v>1.3182976325855877</v>
      </c>
      <c r="AR936" s="32">
        <f t="shared" ca="1" si="314"/>
        <v>0</v>
      </c>
    </row>
    <row r="937" spans="1:44">
      <c r="A937" s="10">
        <v>38266</v>
      </c>
      <c r="B937" s="11">
        <f ca="1">IF(ROW(data!B937)&gt;singleSMA,AVERAGE(OFFSET(data!B937,0,0,-singleSMA,1)),"")</f>
        <v>12.793200000000004</v>
      </c>
      <c r="C937" s="11" t="str">
        <f ca="1">IF(ROW(data!B935)&gt;singleSMA+2,IF(SIGN(data!B936-indicators!B936)&lt;&gt;SIGN(data!B935-indicators!B935),IF(SIGN(data!B936-indicators!B936)&gt;0,"BUY","SELL"),""),"")</f>
        <v/>
      </c>
      <c r="D937" s="11">
        <f ca="1">IF(ROW(data!B937)&gt;fastSMA,AVERAGE(OFFSET(data!B937,0,0,-fastSMA,1)),"")</f>
        <v>13.378499999999999</v>
      </c>
      <c r="E937" s="11">
        <f ca="1">IF(ROW(data!B937)&gt;slowSMA,AVERAGE(OFFSET(data!B937,0,0,-slowSMA,1)),"")</f>
        <v>12.793200000000004</v>
      </c>
      <c r="F937" s="11" t="str">
        <f ca="1">IF(ROW(data!B937)&gt;MAX(fastSMA,slowSMA)+2,IF(SIGN(D936-E936)&lt;&gt;SIGN(D935-E935),IF(SIGN(D936-E936)&gt;0,"BUY","SELL"),""),"")</f>
        <v/>
      </c>
      <c r="G937" s="11"/>
      <c r="H937" s="11">
        <f>(data!B937/data!B936)-1</f>
        <v>7.9250720461094826E-3</v>
      </c>
      <c r="I937" s="11">
        <f t="shared" si="294"/>
        <v>7.9250720461094826E-3</v>
      </c>
      <c r="J937" s="11">
        <f t="shared" si="295"/>
        <v>0</v>
      </c>
      <c r="K937" s="11">
        <f ca="1">IF(ROW(data!B937)&gt;rsi+1,100-100/(1+AVERAGE(OFFSET(I937,0,0,-rsi,1))/AVERAGE(OFFSET(J937,0,0,-rsi,1))),"")</f>
        <v>82.801903629681263</v>
      </c>
      <c r="L937" s="11"/>
      <c r="M937" s="11">
        <f t="shared" si="296"/>
        <v>1.0079250720461095</v>
      </c>
      <c r="N937" s="11">
        <f t="shared" ca="1" si="297"/>
        <v>1.1227929373996788</v>
      </c>
      <c r="S937" s="13" t="str">
        <f ca="1">pricein</f>
        <v/>
      </c>
      <c r="T937" s="13" t="str">
        <f ca="1">priceout</f>
        <v/>
      </c>
      <c r="U937" s="16" t="str">
        <f t="shared" ca="1" si="298"/>
        <v/>
      </c>
      <c r="V937" s="16" t="str">
        <f t="shared" ca="1" si="305"/>
        <v/>
      </c>
      <c r="W937" s="16" t="str">
        <f t="shared" ca="1" si="306"/>
        <v/>
      </c>
      <c r="X937" s="16">
        <f t="shared" ca="1" si="307"/>
        <v>1.9688771079638998</v>
      </c>
      <c r="Y937" s="16"/>
      <c r="Z937" s="13" t="str">
        <f ca="1">priceincross</f>
        <v/>
      </c>
      <c r="AA937" s="13" t="str">
        <f ca="1">priceoutcross</f>
        <v/>
      </c>
      <c r="AB937" s="13" t="str">
        <f t="shared" ca="1" si="299"/>
        <v/>
      </c>
      <c r="AC937" s="13" t="str">
        <f t="shared" ca="1" si="308"/>
        <v/>
      </c>
      <c r="AD937" s="13" t="str">
        <f t="shared" ca="1" si="309"/>
        <v/>
      </c>
      <c r="AE937" s="13">
        <f t="shared" ca="1" si="310"/>
        <v>2.3182976325855877</v>
      </c>
      <c r="AG937" s="32">
        <f ca="1">IF(ROW(data!B937)&gt;fib+1,MIN(OFFSET(data!B937,0,0,-fib,1)),"")</f>
        <v>11.71</v>
      </c>
      <c r="AH937" s="32">
        <f ca="1">IF(ROW(data!B937)&gt;fib+1,MAX(OFFSET(data!B937,0,0,-fib,1)),"")</f>
        <v>13.99</v>
      </c>
      <c r="AI937" s="32">
        <f t="shared" ca="1" si="300"/>
        <v>2.2799999999999994</v>
      </c>
      <c r="AJ937" s="31">
        <f t="shared" ca="1" si="301"/>
        <v>12.24808</v>
      </c>
      <c r="AK937" s="31">
        <f t="shared" ca="1" si="302"/>
        <v>12.580960000000001</v>
      </c>
      <c r="AL937" s="31">
        <f t="shared" ca="1" si="303"/>
        <v>12.850000000000001</v>
      </c>
      <c r="AM937" s="31">
        <f t="shared" ca="1" si="304"/>
        <v>13.11904</v>
      </c>
      <c r="AO937" s="32">
        <f t="shared" ca="1" si="311"/>
        <v>0.96887710796389981</v>
      </c>
      <c r="AP937" s="32">
        <f t="shared" ca="1" si="312"/>
        <v>0</v>
      </c>
      <c r="AQ937" s="32">
        <f t="shared" ca="1" si="313"/>
        <v>1.3182976325855877</v>
      </c>
      <c r="AR937" s="32">
        <f t="shared" ca="1" si="314"/>
        <v>0</v>
      </c>
    </row>
    <row r="938" spans="1:44">
      <c r="A938" s="10">
        <v>38267</v>
      </c>
      <c r="B938" s="11">
        <f ca="1">IF(ROW(data!B938)&gt;singleSMA,AVERAGE(OFFSET(data!B938,0,0,-singleSMA,1)),"")</f>
        <v>12.800200000000002</v>
      </c>
      <c r="C938" s="11" t="str">
        <f ca="1">IF(ROW(data!B936)&gt;singleSMA+2,IF(SIGN(data!B937-indicators!B937)&lt;&gt;SIGN(data!B936-indicators!B936),IF(SIGN(data!B937-indicators!B937)&gt;0,"BUY","SELL"),""),"")</f>
        <v/>
      </c>
      <c r="D938" s="11">
        <f ca="1">IF(ROW(data!B938)&gt;fastSMA,AVERAGE(OFFSET(data!B938,0,0,-fastSMA,1)),"")</f>
        <v>13.482000000000003</v>
      </c>
      <c r="E938" s="11">
        <f ca="1">IF(ROW(data!B938)&gt;slowSMA,AVERAGE(OFFSET(data!B938,0,0,-slowSMA,1)),"")</f>
        <v>12.800200000000002</v>
      </c>
      <c r="F938" s="11" t="str">
        <f ca="1">IF(ROW(data!B938)&gt;MAX(fastSMA,slowSMA)+2,IF(SIGN(D937-E937)&lt;&gt;SIGN(D936-E936),IF(SIGN(D937-E937)&gt;0,"BUY","SELL"),""),"")</f>
        <v/>
      </c>
      <c r="G938" s="11"/>
      <c r="H938" s="11">
        <f>(data!B938/data!B937)-1</f>
        <v>3.288062902072908E-2</v>
      </c>
      <c r="I938" s="11">
        <f t="shared" si="294"/>
        <v>3.288062902072908E-2</v>
      </c>
      <c r="J938" s="11">
        <f t="shared" si="295"/>
        <v>0</v>
      </c>
      <c r="K938" s="11">
        <f ca="1">IF(ROW(data!B938)&gt;rsi+1,100-100/(1+AVERAGE(OFFSET(I938,0,0,-rsi,1))/AVERAGE(OFFSET(J938,0,0,-rsi,1))),"")</f>
        <v>88.156774903023887</v>
      </c>
      <c r="L938" s="11"/>
      <c r="M938" s="11">
        <f t="shared" si="296"/>
        <v>1.0328806290207291</v>
      </c>
      <c r="N938" s="11">
        <f t="shared" ca="1" si="297"/>
        <v>1.1672051696284331</v>
      </c>
      <c r="S938" s="13" t="str">
        <f ca="1">pricein</f>
        <v/>
      </c>
      <c r="T938" s="13" t="str">
        <f ca="1">priceout</f>
        <v/>
      </c>
      <c r="U938" s="16" t="str">
        <f t="shared" ca="1" si="298"/>
        <v/>
      </c>
      <c r="V938" s="16" t="str">
        <f t="shared" ca="1" si="305"/>
        <v/>
      </c>
      <c r="W938" s="16" t="str">
        <f t="shared" ca="1" si="306"/>
        <v/>
      </c>
      <c r="X938" s="16">
        <f t="shared" ca="1" si="307"/>
        <v>1.9688771079638998</v>
      </c>
      <c r="Y938" s="16"/>
      <c r="Z938" s="13" t="str">
        <f ca="1">priceincross</f>
        <v/>
      </c>
      <c r="AA938" s="13" t="str">
        <f ca="1">priceoutcross</f>
        <v/>
      </c>
      <c r="AB938" s="13" t="str">
        <f t="shared" ca="1" si="299"/>
        <v/>
      </c>
      <c r="AC938" s="13" t="str">
        <f t="shared" ca="1" si="308"/>
        <v/>
      </c>
      <c r="AD938" s="13" t="str">
        <f t="shared" ca="1" si="309"/>
        <v/>
      </c>
      <c r="AE938" s="13">
        <f t="shared" ca="1" si="310"/>
        <v>2.3182976325855877</v>
      </c>
      <c r="AG938" s="32">
        <f ca="1">IF(ROW(data!B938)&gt;fib+1,MIN(OFFSET(data!B938,0,0,-fib,1)),"")</f>
        <v>11.71</v>
      </c>
      <c r="AH938" s="32">
        <f ca="1">IF(ROW(data!B938)&gt;fib+1,MAX(OFFSET(data!B938,0,0,-fib,1)),"")</f>
        <v>14.45</v>
      </c>
      <c r="AI938" s="32">
        <f t="shared" ca="1" si="300"/>
        <v>2.7399999999999984</v>
      </c>
      <c r="AJ938" s="31">
        <f t="shared" ca="1" si="301"/>
        <v>12.356640000000001</v>
      </c>
      <c r="AK938" s="31">
        <f t="shared" ca="1" si="302"/>
        <v>12.756679999999999</v>
      </c>
      <c r="AL938" s="31">
        <f t="shared" ca="1" si="303"/>
        <v>13.08</v>
      </c>
      <c r="AM938" s="31">
        <f t="shared" ca="1" si="304"/>
        <v>13.403320000000001</v>
      </c>
      <c r="AO938" s="32">
        <f t="shared" ca="1" si="311"/>
        <v>0.96887710796389981</v>
      </c>
      <c r="AP938" s="32">
        <f t="shared" ca="1" si="312"/>
        <v>0</v>
      </c>
      <c r="AQ938" s="32">
        <f t="shared" ca="1" si="313"/>
        <v>1.3182976325855877</v>
      </c>
      <c r="AR938" s="32">
        <f t="shared" ca="1" si="314"/>
        <v>0</v>
      </c>
    </row>
    <row r="939" spans="1:44">
      <c r="A939" s="10">
        <v>38268</v>
      </c>
      <c r="B939" s="11">
        <f ca="1">IF(ROW(data!B939)&gt;singleSMA,AVERAGE(OFFSET(data!B939,0,0,-singleSMA,1)),"")</f>
        <v>12.808500000000002</v>
      </c>
      <c r="C939" s="11" t="str">
        <f ca="1">IF(ROW(data!B937)&gt;singleSMA+2,IF(SIGN(data!B938-indicators!B938)&lt;&gt;SIGN(data!B937-indicators!B937),IF(SIGN(data!B938-indicators!B938)&gt;0,"BUY","SELL"),""),"")</f>
        <v/>
      </c>
      <c r="D939" s="11">
        <f ca="1">IF(ROW(data!B939)&gt;fastSMA,AVERAGE(OFFSET(data!B939,0,0,-fastSMA,1)),"")</f>
        <v>13.569000000000003</v>
      </c>
      <c r="E939" s="11">
        <f ca="1">IF(ROW(data!B939)&gt;slowSMA,AVERAGE(OFFSET(data!B939,0,0,-slowSMA,1)),"")</f>
        <v>12.808500000000002</v>
      </c>
      <c r="F939" s="11" t="str">
        <f ca="1">IF(ROW(data!B939)&gt;MAX(fastSMA,slowSMA)+2,IF(SIGN(D938-E938)&lt;&gt;SIGN(D937-E937),IF(SIGN(D938-E938)&gt;0,"BUY","SELL"),""),"")</f>
        <v/>
      </c>
      <c r="G939" s="11"/>
      <c r="H939" s="11">
        <f>(data!B939/data!B938)-1</f>
        <v>-2.0761245674739692E-3</v>
      </c>
      <c r="I939" s="11">
        <f t="shared" si="294"/>
        <v>0</v>
      </c>
      <c r="J939" s="11">
        <f t="shared" si="295"/>
        <v>2.0761245674739692E-3</v>
      </c>
      <c r="K939" s="11">
        <f ca="1">IF(ROW(data!B939)&gt;rsi+1,100-100/(1+AVERAGE(OFFSET(I939,0,0,-rsi,1))/AVERAGE(OFFSET(J939,0,0,-rsi,1))),"")</f>
        <v>85.58451998174391</v>
      </c>
      <c r="L939" s="11"/>
      <c r="M939" s="11">
        <f t="shared" si="296"/>
        <v>0.99792387543252603</v>
      </c>
      <c r="N939" s="11">
        <f t="shared" ca="1" si="297"/>
        <v>1.1372239747634072</v>
      </c>
      <c r="S939" s="13" t="str">
        <f ca="1">pricein</f>
        <v/>
      </c>
      <c r="T939" s="13" t="str">
        <f ca="1">priceout</f>
        <v/>
      </c>
      <c r="U939" s="16" t="str">
        <f t="shared" ca="1" si="298"/>
        <v/>
      </c>
      <c r="V939" s="16" t="str">
        <f t="shared" ca="1" si="305"/>
        <v/>
      </c>
      <c r="W939" s="16" t="str">
        <f t="shared" ca="1" si="306"/>
        <v/>
      </c>
      <c r="X939" s="16">
        <f t="shared" ca="1" si="307"/>
        <v>1.9688771079638998</v>
      </c>
      <c r="Y939" s="16"/>
      <c r="Z939" s="13" t="str">
        <f ca="1">priceincross</f>
        <v/>
      </c>
      <c r="AA939" s="13" t="str">
        <f ca="1">priceoutcross</f>
        <v/>
      </c>
      <c r="AB939" s="13" t="str">
        <f t="shared" ca="1" si="299"/>
        <v/>
      </c>
      <c r="AC939" s="13" t="str">
        <f t="shared" ca="1" si="308"/>
        <v/>
      </c>
      <c r="AD939" s="13" t="str">
        <f t="shared" ca="1" si="309"/>
        <v/>
      </c>
      <c r="AE939" s="13">
        <f t="shared" ca="1" si="310"/>
        <v>2.3182976325855877</v>
      </c>
      <c r="AG939" s="32">
        <f ca="1">IF(ROW(data!B939)&gt;fib+1,MIN(OFFSET(data!B939,0,0,-fib,1)),"")</f>
        <v>11.71</v>
      </c>
      <c r="AH939" s="32">
        <f ca="1">IF(ROW(data!B939)&gt;fib+1,MAX(OFFSET(data!B939,0,0,-fib,1)),"")</f>
        <v>14.45</v>
      </c>
      <c r="AI939" s="32">
        <f t="shared" ca="1" si="300"/>
        <v>2.7399999999999984</v>
      </c>
      <c r="AJ939" s="31">
        <f t="shared" ca="1" si="301"/>
        <v>12.356640000000001</v>
      </c>
      <c r="AK939" s="31">
        <f t="shared" ca="1" si="302"/>
        <v>12.756679999999999</v>
      </c>
      <c r="AL939" s="31">
        <f t="shared" ca="1" si="303"/>
        <v>13.08</v>
      </c>
      <c r="AM939" s="31">
        <f t="shared" ca="1" si="304"/>
        <v>13.403320000000001</v>
      </c>
      <c r="AO939" s="32">
        <f t="shared" ca="1" si="311"/>
        <v>0.96887710796389981</v>
      </c>
      <c r="AP939" s="32">
        <f t="shared" ca="1" si="312"/>
        <v>0</v>
      </c>
      <c r="AQ939" s="32">
        <f t="shared" ca="1" si="313"/>
        <v>1.3182976325855877</v>
      </c>
      <c r="AR939" s="32">
        <f t="shared" ca="1" si="314"/>
        <v>0</v>
      </c>
    </row>
    <row r="940" spans="1:44">
      <c r="A940" s="10">
        <v>38271</v>
      </c>
      <c r="B940" s="11">
        <f ca="1">IF(ROW(data!B940)&gt;singleSMA,AVERAGE(OFFSET(data!B940,0,0,-singleSMA,1)),"")</f>
        <v>12.823700000000004</v>
      </c>
      <c r="C940" s="11" t="str">
        <f ca="1">IF(ROW(data!B938)&gt;singleSMA+2,IF(SIGN(data!B939-indicators!B939)&lt;&gt;SIGN(data!B938-indicators!B938),IF(SIGN(data!B939-indicators!B939)&gt;0,"BUY","SELL"),""),"")</f>
        <v/>
      </c>
      <c r="D940" s="11">
        <f ca="1">IF(ROW(data!B940)&gt;fastSMA,AVERAGE(OFFSET(data!B940,0,0,-fastSMA,1)),"")</f>
        <v>13.653500000000003</v>
      </c>
      <c r="E940" s="11">
        <f ca="1">IF(ROW(data!B940)&gt;slowSMA,AVERAGE(OFFSET(data!B940,0,0,-slowSMA,1)),"")</f>
        <v>12.823700000000004</v>
      </c>
      <c r="F940" s="11" t="str">
        <f ca="1">IF(ROW(data!B940)&gt;MAX(fastSMA,slowSMA)+2,IF(SIGN(D939-E939)&lt;&gt;SIGN(D938-E938),IF(SIGN(D939-E939)&gt;0,"BUY","SELL"),""),"")</f>
        <v/>
      </c>
      <c r="G940" s="11"/>
      <c r="H940" s="11">
        <f>(data!B940/data!B939)-1</f>
        <v>4.1608876560332853E-3</v>
      </c>
      <c r="I940" s="11">
        <f t="shared" si="294"/>
        <v>4.1608876560332853E-3</v>
      </c>
      <c r="J940" s="11">
        <f t="shared" si="295"/>
        <v>0</v>
      </c>
      <c r="K940" s="11">
        <f ca="1">IF(ROW(data!B940)&gt;rsi+1,100-100/(1+AVERAGE(OFFSET(I940,0,0,-rsi,1))/AVERAGE(OFFSET(J940,0,0,-rsi,1))),"")</f>
        <v>85.219368211204156</v>
      </c>
      <c r="L940" s="11"/>
      <c r="M940" s="11">
        <f t="shared" si="296"/>
        <v>1.0041608876560333</v>
      </c>
      <c r="N940" s="11">
        <f t="shared" ca="1" si="297"/>
        <v>1.132134480062549</v>
      </c>
      <c r="S940" s="13" t="str">
        <f ca="1">pricein</f>
        <v/>
      </c>
      <c r="T940" s="13" t="str">
        <f ca="1">priceout</f>
        <v/>
      </c>
      <c r="U940" s="16" t="str">
        <f t="shared" ca="1" si="298"/>
        <v/>
      </c>
      <c r="V940" s="16" t="str">
        <f t="shared" ca="1" si="305"/>
        <v/>
      </c>
      <c r="W940" s="16" t="str">
        <f t="shared" ca="1" si="306"/>
        <v/>
      </c>
      <c r="X940" s="16">
        <f t="shared" ca="1" si="307"/>
        <v>1.9688771079638998</v>
      </c>
      <c r="Y940" s="16"/>
      <c r="Z940" s="13" t="str">
        <f ca="1">priceincross</f>
        <v/>
      </c>
      <c r="AA940" s="13" t="str">
        <f ca="1">priceoutcross</f>
        <v/>
      </c>
      <c r="AB940" s="13" t="str">
        <f t="shared" ca="1" si="299"/>
        <v/>
      </c>
      <c r="AC940" s="13" t="str">
        <f t="shared" ca="1" si="308"/>
        <v/>
      </c>
      <c r="AD940" s="13" t="str">
        <f t="shared" ca="1" si="309"/>
        <v/>
      </c>
      <c r="AE940" s="13">
        <f t="shared" ca="1" si="310"/>
        <v>2.3182976325855877</v>
      </c>
      <c r="AG940" s="32">
        <f ca="1">IF(ROW(data!B940)&gt;fib+1,MIN(OFFSET(data!B940,0,0,-fib,1)),"")</f>
        <v>11.71</v>
      </c>
      <c r="AH940" s="32">
        <f ca="1">IF(ROW(data!B940)&gt;fib+1,MAX(OFFSET(data!B940,0,0,-fib,1)),"")</f>
        <v>14.48</v>
      </c>
      <c r="AI940" s="32">
        <f t="shared" ca="1" si="300"/>
        <v>2.7699999999999996</v>
      </c>
      <c r="AJ940" s="31">
        <f t="shared" ca="1" si="301"/>
        <v>12.363720000000001</v>
      </c>
      <c r="AK940" s="31">
        <f t="shared" ca="1" si="302"/>
        <v>12.768140000000001</v>
      </c>
      <c r="AL940" s="31">
        <f t="shared" ca="1" si="303"/>
        <v>13.095000000000001</v>
      </c>
      <c r="AM940" s="31">
        <f t="shared" ca="1" si="304"/>
        <v>13.421860000000001</v>
      </c>
      <c r="AO940" s="32">
        <f t="shared" ca="1" si="311"/>
        <v>0.96887710796389981</v>
      </c>
      <c r="AP940" s="32">
        <f t="shared" ca="1" si="312"/>
        <v>0</v>
      </c>
      <c r="AQ940" s="32">
        <f t="shared" ca="1" si="313"/>
        <v>1.3182976325855877</v>
      </c>
      <c r="AR940" s="32">
        <f t="shared" ca="1" si="314"/>
        <v>0</v>
      </c>
    </row>
    <row r="941" spans="1:44">
      <c r="A941" s="10">
        <v>38272</v>
      </c>
      <c r="B941" s="11">
        <f ca="1">IF(ROW(data!B941)&gt;singleSMA,AVERAGE(OFFSET(data!B941,0,0,-singleSMA,1)),"")</f>
        <v>12.842600000000004</v>
      </c>
      <c r="C941" s="11" t="str">
        <f ca="1">IF(ROW(data!B939)&gt;singleSMA+2,IF(SIGN(data!B940-indicators!B940)&lt;&gt;SIGN(data!B939-indicators!B939),IF(SIGN(data!B940-indicators!B940)&gt;0,"BUY","SELL"),""),"")</f>
        <v/>
      </c>
      <c r="D941" s="11">
        <f ca="1">IF(ROW(data!B941)&gt;fastSMA,AVERAGE(OFFSET(data!B941,0,0,-fastSMA,1)),"")</f>
        <v>13.733500000000001</v>
      </c>
      <c r="E941" s="11">
        <f ca="1">IF(ROW(data!B941)&gt;slowSMA,AVERAGE(OFFSET(data!B941,0,0,-slowSMA,1)),"")</f>
        <v>12.842600000000004</v>
      </c>
      <c r="F941" s="11" t="str">
        <f ca="1">IF(ROW(data!B941)&gt;MAX(fastSMA,slowSMA)+2,IF(SIGN(D940-E940)&lt;&gt;SIGN(D939-E939),IF(SIGN(D940-E940)&gt;0,"BUY","SELL"),""),"")</f>
        <v/>
      </c>
      <c r="G941" s="11"/>
      <c r="H941" s="11">
        <f>(data!B941/data!B940)-1</f>
        <v>-2.0718232044200091E-3</v>
      </c>
      <c r="I941" s="11">
        <f t="shared" si="294"/>
        <v>0</v>
      </c>
      <c r="J941" s="11">
        <f t="shared" si="295"/>
        <v>2.0718232044200091E-3</v>
      </c>
      <c r="K941" s="11">
        <f ca="1">IF(ROW(data!B941)&gt;rsi+1,100-100/(1+AVERAGE(OFFSET(I941,0,0,-rsi,1))/AVERAGE(OFFSET(J941,0,0,-rsi,1))),"")</f>
        <v>83.818975997878226</v>
      </c>
      <c r="L941" s="11"/>
      <c r="M941" s="11">
        <f t="shared" si="296"/>
        <v>0.99792817679557999</v>
      </c>
      <c r="N941" s="11">
        <f t="shared" ca="1" si="297"/>
        <v>1.1245136186770424</v>
      </c>
      <c r="S941" s="13" t="str">
        <f ca="1">pricein</f>
        <v/>
      </c>
      <c r="T941" s="13" t="str">
        <f ca="1">priceout</f>
        <v/>
      </c>
      <c r="U941" s="16" t="str">
        <f t="shared" ca="1" si="298"/>
        <v/>
      </c>
      <c r="V941" s="16" t="str">
        <f t="shared" ca="1" si="305"/>
        <v/>
      </c>
      <c r="W941" s="16" t="str">
        <f t="shared" ca="1" si="306"/>
        <v/>
      </c>
      <c r="X941" s="16">
        <f t="shared" ca="1" si="307"/>
        <v>1.9688771079638998</v>
      </c>
      <c r="Y941" s="16"/>
      <c r="Z941" s="13" t="str">
        <f ca="1">priceincross</f>
        <v/>
      </c>
      <c r="AA941" s="13" t="str">
        <f ca="1">priceoutcross</f>
        <v/>
      </c>
      <c r="AB941" s="13" t="str">
        <f t="shared" ca="1" si="299"/>
        <v/>
      </c>
      <c r="AC941" s="13" t="str">
        <f t="shared" ca="1" si="308"/>
        <v/>
      </c>
      <c r="AD941" s="13" t="str">
        <f t="shared" ca="1" si="309"/>
        <v/>
      </c>
      <c r="AE941" s="13">
        <f t="shared" ca="1" si="310"/>
        <v>2.3182976325855877</v>
      </c>
      <c r="AG941" s="32">
        <f ca="1">IF(ROW(data!B941)&gt;fib+1,MIN(OFFSET(data!B941,0,0,-fib,1)),"")</f>
        <v>11.71</v>
      </c>
      <c r="AH941" s="32">
        <f ca="1">IF(ROW(data!B941)&gt;fib+1,MAX(OFFSET(data!B941,0,0,-fib,1)),"")</f>
        <v>14.48</v>
      </c>
      <c r="AI941" s="32">
        <f t="shared" ca="1" si="300"/>
        <v>2.7699999999999996</v>
      </c>
      <c r="AJ941" s="31">
        <f t="shared" ca="1" si="301"/>
        <v>12.363720000000001</v>
      </c>
      <c r="AK941" s="31">
        <f t="shared" ca="1" si="302"/>
        <v>12.768140000000001</v>
      </c>
      <c r="AL941" s="31">
        <f t="shared" ca="1" si="303"/>
        <v>13.095000000000001</v>
      </c>
      <c r="AM941" s="31">
        <f t="shared" ca="1" si="304"/>
        <v>13.421860000000001</v>
      </c>
      <c r="AO941" s="32">
        <f t="shared" ca="1" si="311"/>
        <v>0.96887710796389981</v>
      </c>
      <c r="AP941" s="32">
        <f t="shared" ca="1" si="312"/>
        <v>0</v>
      </c>
      <c r="AQ941" s="32">
        <f t="shared" ca="1" si="313"/>
        <v>1.3182976325855877</v>
      </c>
      <c r="AR941" s="32">
        <f t="shared" ca="1" si="314"/>
        <v>0</v>
      </c>
    </row>
    <row r="942" spans="1:44">
      <c r="A942" s="10">
        <v>38273</v>
      </c>
      <c r="B942" s="11">
        <f ca="1">IF(ROW(data!B942)&gt;singleSMA,AVERAGE(OFFSET(data!B942,0,0,-singleSMA,1)),"")</f>
        <v>12.859300000000005</v>
      </c>
      <c r="C942" s="11" t="str">
        <f ca="1">IF(ROW(data!B940)&gt;singleSMA+2,IF(SIGN(data!B941-indicators!B941)&lt;&gt;SIGN(data!B940-indicators!B940),IF(SIGN(data!B941-indicators!B941)&gt;0,"BUY","SELL"),""),"")</f>
        <v/>
      </c>
      <c r="D942" s="11">
        <f ca="1">IF(ROW(data!B942)&gt;fastSMA,AVERAGE(OFFSET(data!B942,0,0,-fastSMA,1)),"")</f>
        <v>13.811999999999998</v>
      </c>
      <c r="E942" s="11">
        <f ca="1">IF(ROW(data!B942)&gt;slowSMA,AVERAGE(OFFSET(data!B942,0,0,-slowSMA,1)),"")</f>
        <v>12.859300000000005</v>
      </c>
      <c r="F942" s="11" t="str">
        <f ca="1">IF(ROW(data!B942)&gt;MAX(fastSMA,slowSMA)+2,IF(SIGN(D941-E941)&lt;&gt;SIGN(D940-E940),IF(SIGN(D941-E941)&gt;0,"BUY","SELL"),""),"")</f>
        <v/>
      </c>
      <c r="G942" s="11"/>
      <c r="H942" s="11">
        <f>(data!B942/data!B941)-1</f>
        <v>5.5363321799308807E-3</v>
      </c>
      <c r="I942" s="11">
        <f t="shared" si="294"/>
        <v>5.5363321799308807E-3</v>
      </c>
      <c r="J942" s="11">
        <f t="shared" si="295"/>
        <v>0</v>
      </c>
      <c r="K942" s="11">
        <f ca="1">IF(ROW(data!B942)&gt;rsi+1,100-100/(1+AVERAGE(OFFSET(I942,0,0,-rsi,1))/AVERAGE(OFFSET(J942,0,0,-rsi,1))),"")</f>
        <v>83.535429589059149</v>
      </c>
      <c r="L942" s="11"/>
      <c r="M942" s="11">
        <f t="shared" si="296"/>
        <v>1.0055363321799309</v>
      </c>
      <c r="N942" s="11">
        <f t="shared" ca="1" si="297"/>
        <v>1.1211419753086416</v>
      </c>
      <c r="S942" s="13" t="str">
        <f ca="1">pricein</f>
        <v/>
      </c>
      <c r="T942" s="13" t="str">
        <f ca="1">priceout</f>
        <v/>
      </c>
      <c r="U942" s="16" t="str">
        <f t="shared" ca="1" si="298"/>
        <v/>
      </c>
      <c r="V942" s="16" t="str">
        <f t="shared" ca="1" si="305"/>
        <v/>
      </c>
      <c r="W942" s="16" t="str">
        <f t="shared" ca="1" si="306"/>
        <v/>
      </c>
      <c r="X942" s="16">
        <f t="shared" ca="1" si="307"/>
        <v>1.9688771079638998</v>
      </c>
      <c r="Y942" s="16"/>
      <c r="Z942" s="13" t="str">
        <f ca="1">priceincross</f>
        <v/>
      </c>
      <c r="AA942" s="13" t="str">
        <f ca="1">priceoutcross</f>
        <v/>
      </c>
      <c r="AB942" s="13" t="str">
        <f t="shared" ca="1" si="299"/>
        <v/>
      </c>
      <c r="AC942" s="13" t="str">
        <f t="shared" ca="1" si="308"/>
        <v/>
      </c>
      <c r="AD942" s="13" t="str">
        <f t="shared" ca="1" si="309"/>
        <v/>
      </c>
      <c r="AE942" s="13">
        <f t="shared" ca="1" si="310"/>
        <v>2.3182976325855877</v>
      </c>
      <c r="AG942" s="32">
        <f ca="1">IF(ROW(data!B942)&gt;fib+1,MIN(OFFSET(data!B942,0,0,-fib,1)),"")</f>
        <v>11.71</v>
      </c>
      <c r="AH942" s="32">
        <f ca="1">IF(ROW(data!B942)&gt;fib+1,MAX(OFFSET(data!B942,0,0,-fib,1)),"")</f>
        <v>14.53</v>
      </c>
      <c r="AI942" s="32">
        <f t="shared" ca="1" si="300"/>
        <v>2.8199999999999985</v>
      </c>
      <c r="AJ942" s="31">
        <f t="shared" ca="1" si="301"/>
        <v>12.37552</v>
      </c>
      <c r="AK942" s="31">
        <f t="shared" ca="1" si="302"/>
        <v>12.787240000000001</v>
      </c>
      <c r="AL942" s="31">
        <f t="shared" ca="1" si="303"/>
        <v>13.120000000000001</v>
      </c>
      <c r="AM942" s="31">
        <f t="shared" ca="1" si="304"/>
        <v>13.45276</v>
      </c>
      <c r="AO942" s="32">
        <f t="shared" ca="1" si="311"/>
        <v>0.96887710796389981</v>
      </c>
      <c r="AP942" s="32">
        <f t="shared" ca="1" si="312"/>
        <v>0</v>
      </c>
      <c r="AQ942" s="32">
        <f t="shared" ca="1" si="313"/>
        <v>1.3182976325855877</v>
      </c>
      <c r="AR942" s="32">
        <f t="shared" ca="1" si="314"/>
        <v>0</v>
      </c>
    </row>
    <row r="943" spans="1:44">
      <c r="A943" s="10">
        <v>38274</v>
      </c>
      <c r="B943" s="11">
        <f ca="1">IF(ROW(data!B943)&gt;singleSMA,AVERAGE(OFFSET(data!B943,0,0,-singleSMA,1)),"")</f>
        <v>12.879000000000003</v>
      </c>
      <c r="C943" s="11" t="str">
        <f ca="1">IF(ROW(data!B941)&gt;singleSMA+2,IF(SIGN(data!B942-indicators!B942)&lt;&gt;SIGN(data!B941-indicators!B941),IF(SIGN(data!B942-indicators!B942)&gt;0,"BUY","SELL"),""),"")</f>
        <v/>
      </c>
      <c r="D943" s="11">
        <f ca="1">IF(ROW(data!B943)&gt;fastSMA,AVERAGE(OFFSET(data!B943,0,0,-fastSMA,1)),"")</f>
        <v>13.899499999999998</v>
      </c>
      <c r="E943" s="11">
        <f ca="1">IF(ROW(data!B943)&gt;slowSMA,AVERAGE(OFFSET(data!B943,0,0,-slowSMA,1)),"")</f>
        <v>12.879000000000003</v>
      </c>
      <c r="F943" s="11" t="str">
        <f ca="1">IF(ROW(data!B943)&gt;MAX(fastSMA,slowSMA)+2,IF(SIGN(D942-E942)&lt;&gt;SIGN(D941-E941),IF(SIGN(D942-E942)&gt;0,"BUY","SELL"),""),"")</f>
        <v/>
      </c>
      <c r="G943" s="11"/>
      <c r="H943" s="11">
        <f>(data!B943/data!B942)-1</f>
        <v>6.1940812112870614E-3</v>
      </c>
      <c r="I943" s="11">
        <f t="shared" si="294"/>
        <v>6.1940812112870614E-3</v>
      </c>
      <c r="J943" s="11">
        <f t="shared" si="295"/>
        <v>0</v>
      </c>
      <c r="K943" s="11">
        <f ca="1">IF(ROW(data!B943)&gt;rsi+1,100-100/(1+AVERAGE(OFFSET(I943,0,0,-rsi,1))/AVERAGE(OFFSET(J943,0,0,-rsi,1))),"")</f>
        <v>87.505274966549621</v>
      </c>
      <c r="L943" s="11"/>
      <c r="M943" s="11">
        <f t="shared" si="296"/>
        <v>1.0061940812112871</v>
      </c>
      <c r="N943" s="11">
        <f t="shared" ca="1" si="297"/>
        <v>1.1359751359751364</v>
      </c>
      <c r="S943" s="13" t="str">
        <f ca="1">pricein</f>
        <v/>
      </c>
      <c r="T943" s="13" t="str">
        <f ca="1">priceout</f>
        <v/>
      </c>
      <c r="U943" s="16" t="str">
        <f t="shared" ca="1" si="298"/>
        <v/>
      </c>
      <c r="V943" s="16" t="str">
        <f t="shared" ca="1" si="305"/>
        <v/>
      </c>
      <c r="W943" s="16" t="str">
        <f t="shared" ca="1" si="306"/>
        <v/>
      </c>
      <c r="X943" s="16">
        <f t="shared" ca="1" si="307"/>
        <v>1.9688771079638998</v>
      </c>
      <c r="Y943" s="16"/>
      <c r="Z943" s="13" t="str">
        <f ca="1">priceincross</f>
        <v/>
      </c>
      <c r="AA943" s="13" t="str">
        <f ca="1">priceoutcross</f>
        <v/>
      </c>
      <c r="AB943" s="13" t="str">
        <f t="shared" ca="1" si="299"/>
        <v/>
      </c>
      <c r="AC943" s="13" t="str">
        <f t="shared" ca="1" si="308"/>
        <v/>
      </c>
      <c r="AD943" s="13" t="str">
        <f t="shared" ca="1" si="309"/>
        <v/>
      </c>
      <c r="AE943" s="13">
        <f t="shared" ca="1" si="310"/>
        <v>2.3182976325855877</v>
      </c>
      <c r="AG943" s="32">
        <f ca="1">IF(ROW(data!B943)&gt;fib+1,MIN(OFFSET(data!B943,0,0,-fib,1)),"")</f>
        <v>11.71</v>
      </c>
      <c r="AH943" s="32">
        <f ca="1">IF(ROW(data!B943)&gt;fib+1,MAX(OFFSET(data!B943,0,0,-fib,1)),"")</f>
        <v>14.62</v>
      </c>
      <c r="AI943" s="32">
        <f t="shared" ca="1" si="300"/>
        <v>2.9099999999999984</v>
      </c>
      <c r="AJ943" s="31">
        <f t="shared" ca="1" si="301"/>
        <v>12.39676</v>
      </c>
      <c r="AK943" s="31">
        <f t="shared" ca="1" si="302"/>
        <v>12.821619999999999</v>
      </c>
      <c r="AL943" s="31">
        <f t="shared" ca="1" si="303"/>
        <v>13.164999999999999</v>
      </c>
      <c r="AM943" s="31">
        <f t="shared" ca="1" si="304"/>
        <v>13.508379999999999</v>
      </c>
      <c r="AO943" s="32">
        <f t="shared" ca="1" si="311"/>
        <v>0.96887710796389981</v>
      </c>
      <c r="AP943" s="32">
        <f t="shared" ca="1" si="312"/>
        <v>0</v>
      </c>
      <c r="AQ943" s="32">
        <f t="shared" ca="1" si="313"/>
        <v>1.3182976325855877</v>
      </c>
      <c r="AR943" s="32">
        <f t="shared" ca="1" si="314"/>
        <v>0</v>
      </c>
    </row>
    <row r="944" spans="1:44">
      <c r="A944" s="10">
        <v>38275</v>
      </c>
      <c r="B944" s="11">
        <f ca="1">IF(ROW(data!B944)&gt;singleSMA,AVERAGE(OFFSET(data!B944,0,0,-singleSMA,1)),"")</f>
        <v>12.897000000000006</v>
      </c>
      <c r="C944" s="11" t="str">
        <f ca="1">IF(ROW(data!B942)&gt;singleSMA+2,IF(SIGN(data!B943-indicators!B943)&lt;&gt;SIGN(data!B942-indicators!B942),IF(SIGN(data!B943-indicators!B943)&gt;0,"BUY","SELL"),""),"")</f>
        <v/>
      </c>
      <c r="D944" s="11">
        <f ca="1">IF(ROW(data!B944)&gt;fastSMA,AVERAGE(OFFSET(data!B944,0,0,-fastSMA,1)),"")</f>
        <v>13.986999999999998</v>
      </c>
      <c r="E944" s="11">
        <f ca="1">IF(ROW(data!B944)&gt;slowSMA,AVERAGE(OFFSET(data!B944,0,0,-slowSMA,1)),"")</f>
        <v>12.897000000000006</v>
      </c>
      <c r="F944" s="11" t="str">
        <f ca="1">IF(ROW(data!B944)&gt;MAX(fastSMA,slowSMA)+2,IF(SIGN(D943-E943)&lt;&gt;SIGN(D942-E942),IF(SIGN(D943-E943)&gt;0,"BUY","SELL"),""),"")</f>
        <v/>
      </c>
      <c r="G944" s="11"/>
      <c r="H944" s="11">
        <f>(data!B944/data!B943)-1</f>
        <v>8.2079343365253354E-3</v>
      </c>
      <c r="I944" s="11">
        <f t="shared" si="294"/>
        <v>8.2079343365253354E-3</v>
      </c>
      <c r="J944" s="11">
        <f t="shared" si="295"/>
        <v>0</v>
      </c>
      <c r="K944" s="11">
        <f ca="1">IF(ROW(data!B944)&gt;rsi+1,100-100/(1+AVERAGE(OFFSET(I944,0,0,-rsi,1))/AVERAGE(OFFSET(J944,0,0,-rsi,1))),"")</f>
        <v>87.423582462390428</v>
      </c>
      <c r="L944" s="11"/>
      <c r="M944" s="11">
        <f t="shared" si="296"/>
        <v>1.0082079343365253</v>
      </c>
      <c r="N944" s="11">
        <f t="shared" ca="1" si="297"/>
        <v>1.1347190146266362</v>
      </c>
      <c r="S944" s="13" t="str">
        <f ca="1">pricein</f>
        <v/>
      </c>
      <c r="T944" s="13" t="str">
        <f ca="1">priceout</f>
        <v/>
      </c>
      <c r="U944" s="16" t="str">
        <f t="shared" ca="1" si="298"/>
        <v/>
      </c>
      <c r="V944" s="16" t="str">
        <f t="shared" ca="1" si="305"/>
        <v/>
      </c>
      <c r="W944" s="16" t="str">
        <f t="shared" ca="1" si="306"/>
        <v/>
      </c>
      <c r="X944" s="16">
        <f t="shared" ca="1" si="307"/>
        <v>1.9688771079638998</v>
      </c>
      <c r="Y944" s="16"/>
      <c r="Z944" s="13" t="str">
        <f ca="1">priceincross</f>
        <v/>
      </c>
      <c r="AA944" s="13" t="str">
        <f ca="1">priceoutcross</f>
        <v/>
      </c>
      <c r="AB944" s="13" t="str">
        <f t="shared" ca="1" si="299"/>
        <v/>
      </c>
      <c r="AC944" s="13" t="str">
        <f t="shared" ca="1" si="308"/>
        <v/>
      </c>
      <c r="AD944" s="13" t="str">
        <f t="shared" ca="1" si="309"/>
        <v/>
      </c>
      <c r="AE944" s="13">
        <f t="shared" ca="1" si="310"/>
        <v>2.3182976325855877</v>
      </c>
      <c r="AG944" s="32">
        <f ca="1">IF(ROW(data!B944)&gt;fib+1,MIN(OFFSET(data!B944,0,0,-fib,1)),"")</f>
        <v>11.71</v>
      </c>
      <c r="AH944" s="32">
        <f ca="1">IF(ROW(data!B944)&gt;fib+1,MAX(OFFSET(data!B944,0,0,-fib,1)),"")</f>
        <v>14.74</v>
      </c>
      <c r="AI944" s="32">
        <f t="shared" ca="1" si="300"/>
        <v>3.0299999999999994</v>
      </c>
      <c r="AJ944" s="31">
        <f t="shared" ca="1" si="301"/>
        <v>12.425080000000001</v>
      </c>
      <c r="AK944" s="31">
        <f t="shared" ca="1" si="302"/>
        <v>12.867460000000001</v>
      </c>
      <c r="AL944" s="31">
        <f t="shared" ca="1" si="303"/>
        <v>13.225000000000001</v>
      </c>
      <c r="AM944" s="31">
        <f t="shared" ca="1" si="304"/>
        <v>13.58254</v>
      </c>
      <c r="AO944" s="32">
        <f t="shared" ca="1" si="311"/>
        <v>0.96887710796389981</v>
      </c>
      <c r="AP944" s="32">
        <f t="shared" ca="1" si="312"/>
        <v>0</v>
      </c>
      <c r="AQ944" s="32">
        <f t="shared" ca="1" si="313"/>
        <v>1.3182976325855877</v>
      </c>
      <c r="AR944" s="32">
        <f t="shared" ca="1" si="314"/>
        <v>0</v>
      </c>
    </row>
    <row r="945" spans="1:44">
      <c r="A945" s="10">
        <v>38278</v>
      </c>
      <c r="B945" s="11">
        <f ca="1">IF(ROW(data!B945)&gt;singleSMA,AVERAGE(OFFSET(data!B945,0,0,-singleSMA,1)),"")</f>
        <v>12.915900000000004</v>
      </c>
      <c r="C945" s="11" t="str">
        <f ca="1">IF(ROW(data!B943)&gt;singleSMA+2,IF(SIGN(data!B944-indicators!B944)&lt;&gt;SIGN(data!B943-indicators!B943),IF(SIGN(data!B944-indicators!B944)&gt;0,"BUY","SELL"),""),"")</f>
        <v/>
      </c>
      <c r="D945" s="11">
        <f ca="1">IF(ROW(data!B945)&gt;fastSMA,AVERAGE(OFFSET(data!B945,0,0,-fastSMA,1)),"")</f>
        <v>14.0665</v>
      </c>
      <c r="E945" s="11">
        <f ca="1">IF(ROW(data!B945)&gt;slowSMA,AVERAGE(OFFSET(data!B945,0,0,-slowSMA,1)),"")</f>
        <v>12.915900000000004</v>
      </c>
      <c r="F945" s="11" t="str">
        <f ca="1">IF(ROW(data!B945)&gt;MAX(fastSMA,slowSMA)+2,IF(SIGN(D944-E944)&lt;&gt;SIGN(D943-E943),IF(SIGN(D944-E944)&gt;0,"BUY","SELL"),""),"")</f>
        <v/>
      </c>
      <c r="G945" s="11"/>
      <c r="H945" s="11">
        <f>(data!B945/data!B944)-1</f>
        <v>1.3568521031206426E-3</v>
      </c>
      <c r="I945" s="11">
        <f t="shared" si="294"/>
        <v>1.3568521031206426E-3</v>
      </c>
      <c r="J945" s="11">
        <f t="shared" si="295"/>
        <v>0</v>
      </c>
      <c r="K945" s="11">
        <f ca="1">IF(ROW(data!B945)&gt;rsi+1,100-100/(1+AVERAGE(OFFSET(I945,0,0,-rsi,1))/AVERAGE(OFFSET(J945,0,0,-rsi,1))),"")</f>
        <v>86.429884679258564</v>
      </c>
      <c r="L945" s="11"/>
      <c r="M945" s="11">
        <f t="shared" si="296"/>
        <v>1.0013568521031206</v>
      </c>
      <c r="N945" s="11">
        <f t="shared" ca="1" si="297"/>
        <v>1.1207289293849658</v>
      </c>
      <c r="S945" s="13" t="str">
        <f ca="1">pricein</f>
        <v/>
      </c>
      <c r="T945" s="13" t="str">
        <f ca="1">priceout</f>
        <v/>
      </c>
      <c r="U945" s="16" t="str">
        <f t="shared" ca="1" si="298"/>
        <v/>
      </c>
      <c r="V945" s="16" t="str">
        <f t="shared" ca="1" si="305"/>
        <v/>
      </c>
      <c r="W945" s="16" t="str">
        <f t="shared" ca="1" si="306"/>
        <v/>
      </c>
      <c r="X945" s="16">
        <f t="shared" ca="1" si="307"/>
        <v>1.9688771079638998</v>
      </c>
      <c r="Y945" s="16"/>
      <c r="Z945" s="13" t="str">
        <f ca="1">priceincross</f>
        <v/>
      </c>
      <c r="AA945" s="13" t="str">
        <f ca="1">priceoutcross</f>
        <v/>
      </c>
      <c r="AB945" s="13" t="str">
        <f t="shared" ca="1" si="299"/>
        <v/>
      </c>
      <c r="AC945" s="13" t="str">
        <f t="shared" ca="1" si="308"/>
        <v/>
      </c>
      <c r="AD945" s="13" t="str">
        <f t="shared" ca="1" si="309"/>
        <v/>
      </c>
      <c r="AE945" s="13">
        <f t="shared" ca="1" si="310"/>
        <v>2.3182976325855877</v>
      </c>
      <c r="AG945" s="32">
        <f ca="1">IF(ROW(data!B945)&gt;fib+1,MIN(OFFSET(data!B945,0,0,-fib,1)),"")</f>
        <v>11.71</v>
      </c>
      <c r="AH945" s="32">
        <f ca="1">IF(ROW(data!B945)&gt;fib+1,MAX(OFFSET(data!B945,0,0,-fib,1)),"")</f>
        <v>14.76</v>
      </c>
      <c r="AI945" s="32">
        <f t="shared" ca="1" si="300"/>
        <v>3.0499999999999989</v>
      </c>
      <c r="AJ945" s="31">
        <f t="shared" ca="1" si="301"/>
        <v>12.4298</v>
      </c>
      <c r="AK945" s="31">
        <f t="shared" ca="1" si="302"/>
        <v>12.8751</v>
      </c>
      <c r="AL945" s="31">
        <f t="shared" ca="1" si="303"/>
        <v>13.234999999999999</v>
      </c>
      <c r="AM945" s="31">
        <f t="shared" ca="1" si="304"/>
        <v>13.594900000000001</v>
      </c>
      <c r="AO945" s="32">
        <f t="shared" ca="1" si="311"/>
        <v>0.96887710796389981</v>
      </c>
      <c r="AP945" s="32">
        <f t="shared" ca="1" si="312"/>
        <v>0</v>
      </c>
      <c r="AQ945" s="32">
        <f t="shared" ca="1" si="313"/>
        <v>1.3182976325855877</v>
      </c>
      <c r="AR945" s="32">
        <f t="shared" ca="1" si="314"/>
        <v>0</v>
      </c>
    </row>
    <row r="946" spans="1:44">
      <c r="A946" s="10">
        <v>38279</v>
      </c>
      <c r="B946" s="11">
        <f ca="1">IF(ROW(data!B946)&gt;singleSMA,AVERAGE(OFFSET(data!B946,0,0,-singleSMA,1)),"")</f>
        <v>12.929300000000005</v>
      </c>
      <c r="C946" s="11" t="str">
        <f ca="1">IF(ROW(data!B944)&gt;singleSMA+2,IF(SIGN(data!B945-indicators!B945)&lt;&gt;SIGN(data!B944-indicators!B944),IF(SIGN(data!B945-indicators!B945)&gt;0,"BUY","SELL"),""),"")</f>
        <v/>
      </c>
      <c r="D946" s="11">
        <f ca="1">IF(ROW(data!B946)&gt;fastSMA,AVERAGE(OFFSET(data!B946,0,0,-fastSMA,1)),"")</f>
        <v>14.123500000000002</v>
      </c>
      <c r="E946" s="11">
        <f ca="1">IF(ROW(data!B946)&gt;slowSMA,AVERAGE(OFFSET(data!B946,0,0,-slowSMA,1)),"")</f>
        <v>12.929300000000005</v>
      </c>
      <c r="F946" s="11" t="str">
        <f ca="1">IF(ROW(data!B946)&gt;MAX(fastSMA,slowSMA)+2,IF(SIGN(D945-E945)&lt;&gt;SIGN(D944-E944),IF(SIGN(D945-E945)&gt;0,"BUY","SELL"),""),"")</f>
        <v/>
      </c>
      <c r="G946" s="11"/>
      <c r="H946" s="11">
        <f>(data!B946/data!B945)-1</f>
        <v>-6.0975609756097615E-3</v>
      </c>
      <c r="I946" s="11">
        <f t="shared" si="294"/>
        <v>0</v>
      </c>
      <c r="J946" s="11">
        <f t="shared" si="295"/>
        <v>6.0975609756097615E-3</v>
      </c>
      <c r="K946" s="11">
        <f ca="1">IF(ROW(data!B946)&gt;rsi+1,100-100/(1+AVERAGE(OFFSET(I946,0,0,-rsi,1))/AVERAGE(OFFSET(J946,0,0,-rsi,1))),"")</f>
        <v>79.873814569835659</v>
      </c>
      <c r="L946" s="11"/>
      <c r="M946" s="11">
        <f t="shared" si="296"/>
        <v>0.99390243902439024</v>
      </c>
      <c r="N946" s="11">
        <f t="shared" ca="1" si="297"/>
        <v>1.0842572062084255</v>
      </c>
      <c r="S946" s="13" t="str">
        <f ca="1">pricein</f>
        <v/>
      </c>
      <c r="T946" s="13" t="str">
        <f ca="1">priceout</f>
        <v/>
      </c>
      <c r="U946" s="16" t="str">
        <f t="shared" ca="1" si="298"/>
        <v/>
      </c>
      <c r="V946" s="16" t="str">
        <f t="shared" ca="1" si="305"/>
        <v/>
      </c>
      <c r="W946" s="16" t="str">
        <f t="shared" ca="1" si="306"/>
        <v/>
      </c>
      <c r="X946" s="16">
        <f t="shared" ca="1" si="307"/>
        <v>1.9688771079638998</v>
      </c>
      <c r="Y946" s="16"/>
      <c r="Z946" s="13" t="str">
        <f ca="1">priceincross</f>
        <v/>
      </c>
      <c r="AA946" s="13" t="str">
        <f ca="1">priceoutcross</f>
        <v/>
      </c>
      <c r="AB946" s="13" t="str">
        <f t="shared" ca="1" si="299"/>
        <v/>
      </c>
      <c r="AC946" s="13" t="str">
        <f t="shared" ca="1" si="308"/>
        <v/>
      </c>
      <c r="AD946" s="13" t="str">
        <f t="shared" ca="1" si="309"/>
        <v/>
      </c>
      <c r="AE946" s="13">
        <f t="shared" ca="1" si="310"/>
        <v>2.3182976325855877</v>
      </c>
      <c r="AG946" s="32">
        <f ca="1">IF(ROW(data!B946)&gt;fib+1,MIN(OFFSET(data!B946,0,0,-fib,1)),"")</f>
        <v>11.71</v>
      </c>
      <c r="AH946" s="32">
        <f ca="1">IF(ROW(data!B946)&gt;fib+1,MAX(OFFSET(data!B946,0,0,-fib,1)),"")</f>
        <v>14.76</v>
      </c>
      <c r="AI946" s="32">
        <f t="shared" ca="1" si="300"/>
        <v>3.0499999999999989</v>
      </c>
      <c r="AJ946" s="31">
        <f t="shared" ca="1" si="301"/>
        <v>12.4298</v>
      </c>
      <c r="AK946" s="31">
        <f t="shared" ca="1" si="302"/>
        <v>12.8751</v>
      </c>
      <c r="AL946" s="31">
        <f t="shared" ca="1" si="303"/>
        <v>13.234999999999999</v>
      </c>
      <c r="AM946" s="31">
        <f t="shared" ca="1" si="304"/>
        <v>13.594900000000001</v>
      </c>
      <c r="AO946" s="32">
        <f t="shared" ca="1" si="311"/>
        <v>0.96887710796389981</v>
      </c>
      <c r="AP946" s="32">
        <f t="shared" ca="1" si="312"/>
        <v>0</v>
      </c>
      <c r="AQ946" s="32">
        <f t="shared" ca="1" si="313"/>
        <v>1.3182976325855877</v>
      </c>
      <c r="AR946" s="32">
        <f t="shared" ca="1" si="314"/>
        <v>0</v>
      </c>
    </row>
    <row r="947" spans="1:44">
      <c r="A947" s="10">
        <v>38280</v>
      </c>
      <c r="B947" s="11">
        <f ca="1">IF(ROW(data!B947)&gt;singleSMA,AVERAGE(OFFSET(data!B947,0,0,-singleSMA,1)),"")</f>
        <v>12.946200000000008</v>
      </c>
      <c r="C947" s="11" t="str">
        <f ca="1">IF(ROW(data!B945)&gt;singleSMA+2,IF(SIGN(data!B946-indicators!B946)&lt;&gt;SIGN(data!B945-indicators!B945),IF(SIGN(data!B946-indicators!B946)&gt;0,"BUY","SELL"),""),"")</f>
        <v/>
      </c>
      <c r="D947" s="11">
        <f ca="1">IF(ROW(data!B947)&gt;fastSMA,AVERAGE(OFFSET(data!B947,0,0,-fastSMA,1)),"")</f>
        <v>14.176999999999998</v>
      </c>
      <c r="E947" s="11">
        <f ca="1">IF(ROW(data!B947)&gt;slowSMA,AVERAGE(OFFSET(data!B947,0,0,-slowSMA,1)),"")</f>
        <v>12.946200000000008</v>
      </c>
      <c r="F947" s="11" t="str">
        <f ca="1">IF(ROW(data!B947)&gt;MAX(fastSMA,slowSMA)+2,IF(SIGN(D946-E946)&lt;&gt;SIGN(D945-E945),IF(SIGN(D946-E946)&gt;0,"BUY","SELL"),""),"")</f>
        <v/>
      </c>
      <c r="G947" s="11"/>
      <c r="H947" s="11">
        <f>(data!B947/data!B946)-1</f>
        <v>-6.8166325835039565E-4</v>
      </c>
      <c r="I947" s="11">
        <f t="shared" si="294"/>
        <v>0</v>
      </c>
      <c r="J947" s="11">
        <f t="shared" si="295"/>
        <v>6.8166325835039565E-4</v>
      </c>
      <c r="K947" s="11">
        <f ca="1">IF(ROW(data!B947)&gt;rsi+1,100-100/(1+AVERAGE(OFFSET(I947,0,0,-rsi,1))/AVERAGE(OFFSET(J947,0,0,-rsi,1))),"")</f>
        <v>78.795090975584998</v>
      </c>
      <c r="L947" s="11"/>
      <c r="M947" s="11">
        <f t="shared" si="296"/>
        <v>0.9993183367416496</v>
      </c>
      <c r="N947" s="11">
        <f t="shared" ca="1" si="297"/>
        <v>1.0787343635025755</v>
      </c>
      <c r="S947" s="13" t="str">
        <f ca="1">pricein</f>
        <v/>
      </c>
      <c r="T947" s="13" t="str">
        <f ca="1">priceout</f>
        <v/>
      </c>
      <c r="U947" s="16" t="str">
        <f t="shared" ca="1" si="298"/>
        <v/>
      </c>
      <c r="V947" s="16" t="str">
        <f t="shared" ca="1" si="305"/>
        <v/>
      </c>
      <c r="W947" s="16" t="str">
        <f t="shared" ca="1" si="306"/>
        <v/>
      </c>
      <c r="X947" s="16">
        <f t="shared" ca="1" si="307"/>
        <v>1.9688771079638998</v>
      </c>
      <c r="Y947" s="16"/>
      <c r="Z947" s="13" t="str">
        <f ca="1">priceincross</f>
        <v/>
      </c>
      <c r="AA947" s="13" t="str">
        <f ca="1">priceoutcross</f>
        <v/>
      </c>
      <c r="AB947" s="13" t="str">
        <f t="shared" ca="1" si="299"/>
        <v/>
      </c>
      <c r="AC947" s="13" t="str">
        <f t="shared" ca="1" si="308"/>
        <v/>
      </c>
      <c r="AD947" s="13" t="str">
        <f t="shared" ca="1" si="309"/>
        <v/>
      </c>
      <c r="AE947" s="13">
        <f t="shared" ca="1" si="310"/>
        <v>2.3182976325855877</v>
      </c>
      <c r="AG947" s="32">
        <f ca="1">IF(ROW(data!B947)&gt;fib+1,MIN(OFFSET(data!B947,0,0,-fib,1)),"")</f>
        <v>11.71</v>
      </c>
      <c r="AH947" s="32">
        <f ca="1">IF(ROW(data!B947)&gt;fib+1,MAX(OFFSET(data!B947,0,0,-fib,1)),"")</f>
        <v>14.76</v>
      </c>
      <c r="AI947" s="32">
        <f t="shared" ca="1" si="300"/>
        <v>3.0499999999999989</v>
      </c>
      <c r="AJ947" s="31">
        <f t="shared" ca="1" si="301"/>
        <v>12.4298</v>
      </c>
      <c r="AK947" s="31">
        <f t="shared" ca="1" si="302"/>
        <v>12.8751</v>
      </c>
      <c r="AL947" s="31">
        <f t="shared" ca="1" si="303"/>
        <v>13.234999999999999</v>
      </c>
      <c r="AM947" s="31">
        <f t="shared" ca="1" si="304"/>
        <v>13.594900000000001</v>
      </c>
      <c r="AO947" s="32">
        <f t="shared" ca="1" si="311"/>
        <v>0.96887710796389981</v>
      </c>
      <c r="AP947" s="32">
        <f t="shared" ca="1" si="312"/>
        <v>0</v>
      </c>
      <c r="AQ947" s="32">
        <f t="shared" ca="1" si="313"/>
        <v>1.3182976325855877</v>
      </c>
      <c r="AR947" s="32">
        <f t="shared" ca="1" si="314"/>
        <v>0</v>
      </c>
    </row>
    <row r="948" spans="1:44">
      <c r="A948" s="10">
        <v>38281</v>
      </c>
      <c r="B948" s="11">
        <f ca="1">IF(ROW(data!B948)&gt;singleSMA,AVERAGE(OFFSET(data!B948,0,0,-singleSMA,1)),"")</f>
        <v>12.967000000000009</v>
      </c>
      <c r="C948" s="11" t="str">
        <f ca="1">IF(ROW(data!B946)&gt;singleSMA+2,IF(SIGN(data!B947-indicators!B947)&lt;&gt;SIGN(data!B946-indicators!B946),IF(SIGN(data!B947-indicators!B947)&gt;0,"BUY","SELL"),""),"")</f>
        <v/>
      </c>
      <c r="D948" s="11">
        <f ca="1">IF(ROW(data!B948)&gt;fastSMA,AVERAGE(OFFSET(data!B948,0,0,-fastSMA,1)),"")</f>
        <v>14.255999999999997</v>
      </c>
      <c r="E948" s="11">
        <f ca="1">IF(ROW(data!B948)&gt;slowSMA,AVERAGE(OFFSET(data!B948,0,0,-slowSMA,1)),"")</f>
        <v>12.967000000000009</v>
      </c>
      <c r="F948" s="11" t="str">
        <f ca="1">IF(ROW(data!B948)&gt;MAX(fastSMA,slowSMA)+2,IF(SIGN(D947-E947)&lt;&gt;SIGN(D946-E946),IF(SIGN(D947-E947)&gt;0,"BUY","SELL"),""),"")</f>
        <v/>
      </c>
      <c r="G948" s="11"/>
      <c r="H948" s="11">
        <f>(data!B948/data!B947)-1</f>
        <v>3.6834924965893467E-2</v>
      </c>
      <c r="I948" s="11">
        <f t="shared" si="294"/>
        <v>3.6834924965893467E-2</v>
      </c>
      <c r="J948" s="11">
        <f t="shared" si="295"/>
        <v>0</v>
      </c>
      <c r="K948" s="11">
        <f ca="1">IF(ROW(data!B948)&gt;rsi+1,100-100/(1+AVERAGE(OFFSET(I948,0,0,-rsi,1))/AVERAGE(OFFSET(J948,0,0,-rsi,1))),"")</f>
        <v>83.169947216862013</v>
      </c>
      <c r="L948" s="11"/>
      <c r="M948" s="11">
        <f t="shared" si="296"/>
        <v>1.0368349249658935</v>
      </c>
      <c r="N948" s="11">
        <f t="shared" ca="1" si="297"/>
        <v>1.1160058737151248</v>
      </c>
      <c r="S948" s="13" t="str">
        <f ca="1">pricein</f>
        <v/>
      </c>
      <c r="T948" s="13" t="str">
        <f ca="1">priceout</f>
        <v/>
      </c>
      <c r="U948" s="16" t="str">
        <f t="shared" ca="1" si="298"/>
        <v/>
      </c>
      <c r="V948" s="16" t="str">
        <f t="shared" ca="1" si="305"/>
        <v/>
      </c>
      <c r="W948" s="16" t="str">
        <f t="shared" ca="1" si="306"/>
        <v/>
      </c>
      <c r="X948" s="16">
        <f t="shared" ca="1" si="307"/>
        <v>1.9688771079638998</v>
      </c>
      <c r="Y948" s="16"/>
      <c r="Z948" s="13" t="str">
        <f ca="1">priceincross</f>
        <v/>
      </c>
      <c r="AA948" s="13" t="str">
        <f ca="1">priceoutcross</f>
        <v/>
      </c>
      <c r="AB948" s="13" t="str">
        <f t="shared" ca="1" si="299"/>
        <v/>
      </c>
      <c r="AC948" s="13" t="str">
        <f t="shared" ca="1" si="308"/>
        <v/>
      </c>
      <c r="AD948" s="13" t="str">
        <f t="shared" ca="1" si="309"/>
        <v/>
      </c>
      <c r="AE948" s="13">
        <f t="shared" ca="1" si="310"/>
        <v>2.3182976325855877</v>
      </c>
      <c r="AG948" s="32">
        <f ca="1">IF(ROW(data!B948)&gt;fib+1,MIN(OFFSET(data!B948,0,0,-fib,1)),"")</f>
        <v>11.71</v>
      </c>
      <c r="AH948" s="32">
        <f ca="1">IF(ROW(data!B948)&gt;fib+1,MAX(OFFSET(data!B948,0,0,-fib,1)),"")</f>
        <v>15.2</v>
      </c>
      <c r="AI948" s="32">
        <f t="shared" ca="1" si="300"/>
        <v>3.4899999999999984</v>
      </c>
      <c r="AJ948" s="31">
        <f t="shared" ca="1" si="301"/>
        <v>12.53364</v>
      </c>
      <c r="AK948" s="31">
        <f t="shared" ca="1" si="302"/>
        <v>13.04318</v>
      </c>
      <c r="AL948" s="31">
        <f t="shared" ca="1" si="303"/>
        <v>13.455</v>
      </c>
      <c r="AM948" s="31">
        <f t="shared" ca="1" si="304"/>
        <v>13.866820000000001</v>
      </c>
      <c r="AO948" s="32">
        <f t="shared" ca="1" si="311"/>
        <v>0.96887710796389981</v>
      </c>
      <c r="AP948" s="32">
        <f t="shared" ca="1" si="312"/>
        <v>0</v>
      </c>
      <c r="AQ948" s="32">
        <f t="shared" ca="1" si="313"/>
        <v>1.3182976325855877</v>
      </c>
      <c r="AR948" s="32">
        <f t="shared" ca="1" si="314"/>
        <v>0</v>
      </c>
    </row>
    <row r="949" spans="1:44">
      <c r="A949" s="10">
        <v>38282</v>
      </c>
      <c r="B949" s="11">
        <f ca="1">IF(ROW(data!B949)&gt;singleSMA,AVERAGE(OFFSET(data!B949,0,0,-singleSMA,1)),"")</f>
        <v>12.98790000000001</v>
      </c>
      <c r="C949" s="11" t="str">
        <f ca="1">IF(ROW(data!B947)&gt;singleSMA+2,IF(SIGN(data!B948-indicators!B948)&lt;&gt;SIGN(data!B947-indicators!B947),IF(SIGN(data!B948-indicators!B948)&gt;0,"BUY","SELL"),""),"")</f>
        <v/>
      </c>
      <c r="D949" s="11">
        <f ca="1">IF(ROW(data!B949)&gt;fastSMA,AVERAGE(OFFSET(data!B949,0,0,-fastSMA,1)),"")</f>
        <v>14.346999999999998</v>
      </c>
      <c r="E949" s="11">
        <f ca="1">IF(ROW(data!B949)&gt;slowSMA,AVERAGE(OFFSET(data!B949,0,0,-slowSMA,1)),"")</f>
        <v>12.98790000000001</v>
      </c>
      <c r="F949" s="11" t="str">
        <f ca="1">IF(ROW(data!B949)&gt;MAX(fastSMA,slowSMA)+2,IF(SIGN(D948-E948)&lt;&gt;SIGN(D947-E947),IF(SIGN(D948-E948)&gt;0,"BUY","SELL"),""),"")</f>
        <v/>
      </c>
      <c r="G949" s="11"/>
      <c r="H949" s="11">
        <f>(data!B949/data!B948)-1</f>
        <v>1.5789473684210575E-2</v>
      </c>
      <c r="I949" s="11">
        <f t="shared" si="294"/>
        <v>1.5789473684210575E-2</v>
      </c>
      <c r="J949" s="11">
        <f t="shared" si="295"/>
        <v>0</v>
      </c>
      <c r="K949" s="11">
        <f ca="1">IF(ROW(data!B949)&gt;rsi+1,100-100/(1+AVERAGE(OFFSET(I949,0,0,-rsi,1))/AVERAGE(OFFSET(J949,0,0,-rsi,1))),"")</f>
        <v>84.617096137481553</v>
      </c>
      <c r="L949" s="11"/>
      <c r="M949" s="11">
        <f t="shared" si="296"/>
        <v>1.0157894736842106</v>
      </c>
      <c r="N949" s="11">
        <f t="shared" ca="1" si="297"/>
        <v>1.1336270190895743</v>
      </c>
      <c r="S949" s="13" t="str">
        <f ca="1">pricein</f>
        <v/>
      </c>
      <c r="T949" s="13" t="str">
        <f ca="1">priceout</f>
        <v/>
      </c>
      <c r="U949" s="16" t="str">
        <f t="shared" ca="1" si="298"/>
        <v/>
      </c>
      <c r="V949" s="16" t="str">
        <f t="shared" ca="1" si="305"/>
        <v/>
      </c>
      <c r="W949" s="16" t="str">
        <f t="shared" ca="1" si="306"/>
        <v/>
      </c>
      <c r="X949" s="16">
        <f t="shared" ca="1" si="307"/>
        <v>1.9688771079638998</v>
      </c>
      <c r="Y949" s="16"/>
      <c r="Z949" s="13" t="str">
        <f ca="1">priceincross</f>
        <v/>
      </c>
      <c r="AA949" s="13" t="str">
        <f ca="1">priceoutcross</f>
        <v/>
      </c>
      <c r="AB949" s="13" t="str">
        <f t="shared" ca="1" si="299"/>
        <v/>
      </c>
      <c r="AC949" s="13" t="str">
        <f t="shared" ca="1" si="308"/>
        <v/>
      </c>
      <c r="AD949" s="13" t="str">
        <f t="shared" ca="1" si="309"/>
        <v/>
      </c>
      <c r="AE949" s="13">
        <f t="shared" ca="1" si="310"/>
        <v>2.3182976325855877</v>
      </c>
      <c r="AG949" s="32">
        <f ca="1">IF(ROW(data!B949)&gt;fib+1,MIN(OFFSET(data!B949,0,0,-fib,1)),"")</f>
        <v>11.71</v>
      </c>
      <c r="AH949" s="32">
        <f ca="1">IF(ROW(data!B949)&gt;fib+1,MAX(OFFSET(data!B949,0,0,-fib,1)),"")</f>
        <v>15.44</v>
      </c>
      <c r="AI949" s="32">
        <f t="shared" ca="1" si="300"/>
        <v>3.7299999999999986</v>
      </c>
      <c r="AJ949" s="31">
        <f t="shared" ca="1" si="301"/>
        <v>12.59028</v>
      </c>
      <c r="AK949" s="31">
        <f t="shared" ca="1" si="302"/>
        <v>13.13486</v>
      </c>
      <c r="AL949" s="31">
        <f t="shared" ca="1" si="303"/>
        <v>13.574999999999999</v>
      </c>
      <c r="AM949" s="31">
        <f t="shared" ca="1" si="304"/>
        <v>14.015140000000001</v>
      </c>
      <c r="AO949" s="32">
        <f t="shared" ca="1" si="311"/>
        <v>0.96887710796389981</v>
      </c>
      <c r="AP949" s="32">
        <f t="shared" ca="1" si="312"/>
        <v>0</v>
      </c>
      <c r="AQ949" s="32">
        <f t="shared" ca="1" si="313"/>
        <v>1.3182976325855877</v>
      </c>
      <c r="AR949" s="32">
        <f t="shared" ca="1" si="314"/>
        <v>0</v>
      </c>
    </row>
    <row r="950" spans="1:44">
      <c r="A950" s="10">
        <v>38285</v>
      </c>
      <c r="B950" s="11">
        <f ca="1">IF(ROW(data!B950)&gt;singleSMA,AVERAGE(OFFSET(data!B950,0,0,-singleSMA,1)),"")</f>
        <v>13.00090000000001</v>
      </c>
      <c r="C950" s="11" t="str">
        <f ca="1">IF(ROW(data!B948)&gt;singleSMA+2,IF(SIGN(data!B949-indicators!B949)&lt;&gt;SIGN(data!B948-indicators!B948),IF(SIGN(data!B949-indicators!B949)&gt;0,"BUY","SELL"),""),"")</f>
        <v/>
      </c>
      <c r="D950" s="11">
        <f ca="1">IF(ROW(data!B950)&gt;fastSMA,AVERAGE(OFFSET(data!B950,0,0,-fastSMA,1)),"")</f>
        <v>14.414999999999997</v>
      </c>
      <c r="E950" s="11">
        <f ca="1">IF(ROW(data!B950)&gt;slowSMA,AVERAGE(OFFSET(data!B950,0,0,-slowSMA,1)),"")</f>
        <v>13.00090000000001</v>
      </c>
      <c r="F950" s="11" t="str">
        <f ca="1">IF(ROW(data!B950)&gt;MAX(fastSMA,slowSMA)+2,IF(SIGN(D949-E949)&lt;&gt;SIGN(D948-E948),IF(SIGN(D949-E949)&gt;0,"BUY","SELL"),""),"")</f>
        <v/>
      </c>
      <c r="G950" s="11"/>
      <c r="H950" s="11">
        <f>(data!B950/data!B949)-1</f>
        <v>-3.2383419689119175E-2</v>
      </c>
      <c r="I950" s="11">
        <f t="shared" si="294"/>
        <v>0</v>
      </c>
      <c r="J950" s="11">
        <f t="shared" si="295"/>
        <v>3.2383419689119175E-2</v>
      </c>
      <c r="K950" s="11">
        <f ca="1">IF(ROW(data!B950)&gt;rsi+1,100-100/(1+AVERAGE(OFFSET(I950,0,0,-rsi,1))/AVERAGE(OFFSET(J950,0,0,-rsi,1))),"")</f>
        <v>72.923172677948457</v>
      </c>
      <c r="L950" s="11"/>
      <c r="M950" s="11">
        <f t="shared" si="296"/>
        <v>0.96761658031088082</v>
      </c>
      <c r="N950" s="11">
        <f t="shared" ca="1" si="297"/>
        <v>1.1001472754050066</v>
      </c>
      <c r="S950" s="13" t="str">
        <f ca="1">pricein</f>
        <v/>
      </c>
      <c r="T950" s="13" t="str">
        <f ca="1">priceout</f>
        <v/>
      </c>
      <c r="U950" s="16" t="str">
        <f t="shared" ca="1" si="298"/>
        <v/>
      </c>
      <c r="V950" s="16" t="str">
        <f t="shared" ca="1" si="305"/>
        <v/>
      </c>
      <c r="W950" s="16" t="str">
        <f t="shared" ca="1" si="306"/>
        <v/>
      </c>
      <c r="X950" s="16">
        <f t="shared" ca="1" si="307"/>
        <v>1.9688771079638998</v>
      </c>
      <c r="Y950" s="16"/>
      <c r="Z950" s="13" t="str">
        <f ca="1">priceincross</f>
        <v/>
      </c>
      <c r="AA950" s="13" t="str">
        <f ca="1">priceoutcross</f>
        <v/>
      </c>
      <c r="AB950" s="13" t="str">
        <f t="shared" ca="1" si="299"/>
        <v/>
      </c>
      <c r="AC950" s="13" t="str">
        <f t="shared" ca="1" si="308"/>
        <v/>
      </c>
      <c r="AD950" s="13" t="str">
        <f t="shared" ca="1" si="309"/>
        <v/>
      </c>
      <c r="AE950" s="13">
        <f t="shared" ca="1" si="310"/>
        <v>2.3182976325855877</v>
      </c>
      <c r="AG950" s="32">
        <f ca="1">IF(ROW(data!B950)&gt;fib+1,MIN(OFFSET(data!B950,0,0,-fib,1)),"")</f>
        <v>11.71</v>
      </c>
      <c r="AH950" s="32">
        <f ca="1">IF(ROW(data!B950)&gt;fib+1,MAX(OFFSET(data!B950,0,0,-fib,1)),"")</f>
        <v>15.44</v>
      </c>
      <c r="AI950" s="32">
        <f t="shared" ca="1" si="300"/>
        <v>3.7299999999999986</v>
      </c>
      <c r="AJ950" s="31">
        <f t="shared" ca="1" si="301"/>
        <v>12.59028</v>
      </c>
      <c r="AK950" s="31">
        <f t="shared" ca="1" si="302"/>
        <v>13.13486</v>
      </c>
      <c r="AL950" s="31">
        <f t="shared" ca="1" si="303"/>
        <v>13.574999999999999</v>
      </c>
      <c r="AM950" s="31">
        <f t="shared" ca="1" si="304"/>
        <v>14.015140000000001</v>
      </c>
      <c r="AO950" s="32">
        <f t="shared" ca="1" si="311"/>
        <v>0.96887710796389981</v>
      </c>
      <c r="AP950" s="32">
        <f t="shared" ca="1" si="312"/>
        <v>0</v>
      </c>
      <c r="AQ950" s="32">
        <f t="shared" ca="1" si="313"/>
        <v>1.3182976325855877</v>
      </c>
      <c r="AR950" s="32">
        <f t="shared" ca="1" si="314"/>
        <v>0</v>
      </c>
    </row>
    <row r="951" spans="1:44">
      <c r="A951" s="10">
        <v>38286</v>
      </c>
      <c r="B951" s="11">
        <f ca="1">IF(ROW(data!B951)&gt;singleSMA,AVERAGE(OFFSET(data!B951,0,0,-singleSMA,1)),"")</f>
        <v>13.01930000000001</v>
      </c>
      <c r="C951" s="11" t="str">
        <f ca="1">IF(ROW(data!B949)&gt;singleSMA+2,IF(SIGN(data!B950-indicators!B950)&lt;&gt;SIGN(data!B949-indicators!B949),IF(SIGN(data!B950-indicators!B950)&gt;0,"BUY","SELL"),""),"")</f>
        <v/>
      </c>
      <c r="D951" s="11">
        <f ca="1">IF(ROW(data!B951)&gt;fastSMA,AVERAGE(OFFSET(data!B951,0,0,-fastSMA,1)),"")</f>
        <v>14.497499999999999</v>
      </c>
      <c r="E951" s="11">
        <f ca="1">IF(ROW(data!B951)&gt;slowSMA,AVERAGE(OFFSET(data!B951,0,0,-slowSMA,1)),"")</f>
        <v>13.01930000000001</v>
      </c>
      <c r="F951" s="11" t="str">
        <f ca="1">IF(ROW(data!B951)&gt;MAX(fastSMA,slowSMA)+2,IF(SIGN(D950-E950)&lt;&gt;SIGN(D949-E949),IF(SIGN(D950-E950)&gt;0,"BUY","SELL"),""),"")</f>
        <v/>
      </c>
      <c r="G951" s="11"/>
      <c r="H951" s="11">
        <f>(data!B951/data!B950)-1</f>
        <v>2.8112449799196693E-2</v>
      </c>
      <c r="I951" s="11">
        <f t="shared" si="294"/>
        <v>2.8112449799196693E-2</v>
      </c>
      <c r="J951" s="11">
        <f t="shared" si="295"/>
        <v>0</v>
      </c>
      <c r="K951" s="11">
        <f ca="1">IF(ROW(data!B951)&gt;rsi+1,100-100/(1+AVERAGE(OFFSET(I951,0,0,-rsi,1))/AVERAGE(OFFSET(J951,0,0,-rsi,1))),"")</f>
        <v>75.09053300191384</v>
      </c>
      <c r="L951" s="11"/>
      <c r="M951" s="11">
        <f t="shared" si="296"/>
        <v>1.0281124497991967</v>
      </c>
      <c r="N951" s="11">
        <f t="shared" ca="1" si="297"/>
        <v>1.1203501094091901</v>
      </c>
      <c r="S951" s="13" t="str">
        <f ca="1">pricein</f>
        <v/>
      </c>
      <c r="T951" s="13" t="str">
        <f ca="1">priceout</f>
        <v/>
      </c>
      <c r="U951" s="16" t="str">
        <f t="shared" ca="1" si="298"/>
        <v/>
      </c>
      <c r="V951" s="16" t="str">
        <f t="shared" ca="1" si="305"/>
        <v/>
      </c>
      <c r="W951" s="16" t="str">
        <f t="shared" ca="1" si="306"/>
        <v/>
      </c>
      <c r="X951" s="16">
        <f t="shared" ca="1" si="307"/>
        <v>1.9688771079638998</v>
      </c>
      <c r="Y951" s="16"/>
      <c r="Z951" s="13" t="str">
        <f ca="1">priceincross</f>
        <v/>
      </c>
      <c r="AA951" s="13" t="str">
        <f ca="1">priceoutcross</f>
        <v/>
      </c>
      <c r="AB951" s="13" t="str">
        <f t="shared" ca="1" si="299"/>
        <v/>
      </c>
      <c r="AC951" s="13" t="str">
        <f t="shared" ca="1" si="308"/>
        <v/>
      </c>
      <c r="AD951" s="13" t="str">
        <f t="shared" ca="1" si="309"/>
        <v/>
      </c>
      <c r="AE951" s="13">
        <f t="shared" ca="1" si="310"/>
        <v>2.3182976325855877</v>
      </c>
      <c r="AG951" s="32">
        <f ca="1">IF(ROW(data!B951)&gt;fib+1,MIN(OFFSET(data!B951,0,0,-fib,1)),"")</f>
        <v>11.71</v>
      </c>
      <c r="AH951" s="32">
        <f ca="1">IF(ROW(data!B951)&gt;fib+1,MAX(OFFSET(data!B951,0,0,-fib,1)),"")</f>
        <v>15.44</v>
      </c>
      <c r="AI951" s="32">
        <f t="shared" ca="1" si="300"/>
        <v>3.7299999999999986</v>
      </c>
      <c r="AJ951" s="31">
        <f t="shared" ca="1" si="301"/>
        <v>12.59028</v>
      </c>
      <c r="AK951" s="31">
        <f t="shared" ca="1" si="302"/>
        <v>13.13486</v>
      </c>
      <c r="AL951" s="31">
        <f t="shared" ca="1" si="303"/>
        <v>13.574999999999999</v>
      </c>
      <c r="AM951" s="31">
        <f t="shared" ca="1" si="304"/>
        <v>14.015140000000001</v>
      </c>
      <c r="AO951" s="32">
        <f t="shared" ca="1" si="311"/>
        <v>0.96887710796389981</v>
      </c>
      <c r="AP951" s="32">
        <f t="shared" ca="1" si="312"/>
        <v>0</v>
      </c>
      <c r="AQ951" s="32">
        <f t="shared" ca="1" si="313"/>
        <v>1.3182976325855877</v>
      </c>
      <c r="AR951" s="32">
        <f t="shared" ca="1" si="314"/>
        <v>0</v>
      </c>
    </row>
    <row r="952" spans="1:44">
      <c r="A952" s="10">
        <v>38287</v>
      </c>
      <c r="B952" s="11">
        <f ca="1">IF(ROW(data!B952)&gt;singleSMA,AVERAGE(OFFSET(data!B952,0,0,-singleSMA,1)),"")</f>
        <v>13.040200000000009</v>
      </c>
      <c r="C952" s="11" t="str">
        <f ca="1">IF(ROW(data!B950)&gt;singleSMA+2,IF(SIGN(data!B951-indicators!B951)&lt;&gt;SIGN(data!B950-indicators!B950),IF(SIGN(data!B951-indicators!B951)&gt;0,"BUY","SELL"),""),"")</f>
        <v/>
      </c>
      <c r="D952" s="11">
        <f ca="1">IF(ROW(data!B952)&gt;fastSMA,AVERAGE(OFFSET(data!B952,0,0,-fastSMA,1)),"")</f>
        <v>14.5755</v>
      </c>
      <c r="E952" s="11">
        <f ca="1">IF(ROW(data!B952)&gt;slowSMA,AVERAGE(OFFSET(data!B952,0,0,-slowSMA,1)),"")</f>
        <v>13.040200000000009</v>
      </c>
      <c r="F952" s="11" t="str">
        <f ca="1">IF(ROW(data!B952)&gt;MAX(fastSMA,slowSMA)+2,IF(SIGN(D951-E951)&lt;&gt;SIGN(D950-E950),IF(SIGN(D951-E951)&gt;0,"BUY","SELL"),""),"")</f>
        <v/>
      </c>
      <c r="G952" s="11"/>
      <c r="H952" s="11">
        <f>(data!B952/data!B951)-1</f>
        <v>5.859375E-3</v>
      </c>
      <c r="I952" s="11">
        <f t="shared" si="294"/>
        <v>5.859375E-3</v>
      </c>
      <c r="J952" s="11">
        <f t="shared" si="295"/>
        <v>0</v>
      </c>
      <c r="K952" s="11">
        <f ca="1">IF(ROW(data!B952)&gt;rsi+1,100-100/(1+AVERAGE(OFFSET(I952,0,0,-rsi,1))/AVERAGE(OFFSET(J952,0,0,-rsi,1))),"")</f>
        <v>74.283360112622915</v>
      </c>
      <c r="L952" s="11"/>
      <c r="M952" s="11">
        <f t="shared" si="296"/>
        <v>1.005859375</v>
      </c>
      <c r="N952" s="11">
        <f t="shared" ca="1" si="297"/>
        <v>1.1123110151187907</v>
      </c>
      <c r="S952" s="13" t="str">
        <f ca="1">pricein</f>
        <v/>
      </c>
      <c r="T952" s="13" t="str">
        <f ca="1">priceout</f>
        <v/>
      </c>
      <c r="U952" s="16" t="str">
        <f t="shared" ca="1" si="298"/>
        <v/>
      </c>
      <c r="V952" s="16" t="str">
        <f t="shared" ca="1" si="305"/>
        <v/>
      </c>
      <c r="W952" s="16" t="str">
        <f t="shared" ca="1" si="306"/>
        <v/>
      </c>
      <c r="X952" s="16">
        <f t="shared" ca="1" si="307"/>
        <v>1.9688771079638998</v>
      </c>
      <c r="Y952" s="16"/>
      <c r="Z952" s="13" t="str">
        <f ca="1">priceincross</f>
        <v/>
      </c>
      <c r="AA952" s="13" t="str">
        <f ca="1">priceoutcross</f>
        <v/>
      </c>
      <c r="AB952" s="13" t="str">
        <f t="shared" ca="1" si="299"/>
        <v/>
      </c>
      <c r="AC952" s="13" t="str">
        <f t="shared" ca="1" si="308"/>
        <v/>
      </c>
      <c r="AD952" s="13" t="str">
        <f t="shared" ca="1" si="309"/>
        <v/>
      </c>
      <c r="AE952" s="13">
        <f t="shared" ca="1" si="310"/>
        <v>2.3182976325855877</v>
      </c>
      <c r="AG952" s="32">
        <f ca="1">IF(ROW(data!B952)&gt;fib+1,MIN(OFFSET(data!B952,0,0,-fib,1)),"")</f>
        <v>11.71</v>
      </c>
      <c r="AH952" s="32">
        <f ca="1">IF(ROW(data!B952)&gt;fib+1,MAX(OFFSET(data!B952,0,0,-fib,1)),"")</f>
        <v>15.45</v>
      </c>
      <c r="AI952" s="32">
        <f t="shared" ca="1" si="300"/>
        <v>3.7399999999999984</v>
      </c>
      <c r="AJ952" s="31">
        <f t="shared" ca="1" si="301"/>
        <v>12.592640000000001</v>
      </c>
      <c r="AK952" s="31">
        <f t="shared" ca="1" si="302"/>
        <v>13.138680000000001</v>
      </c>
      <c r="AL952" s="31">
        <f t="shared" ca="1" si="303"/>
        <v>13.58</v>
      </c>
      <c r="AM952" s="31">
        <f t="shared" ca="1" si="304"/>
        <v>14.021319999999999</v>
      </c>
      <c r="AO952" s="32">
        <f t="shared" ca="1" si="311"/>
        <v>0.96887710796389981</v>
      </c>
      <c r="AP952" s="32">
        <f t="shared" ca="1" si="312"/>
        <v>0</v>
      </c>
      <c r="AQ952" s="32">
        <f t="shared" ca="1" si="313"/>
        <v>1.3182976325855877</v>
      </c>
      <c r="AR952" s="32">
        <f t="shared" ca="1" si="314"/>
        <v>0</v>
      </c>
    </row>
    <row r="953" spans="1:44">
      <c r="A953" s="10">
        <v>38289</v>
      </c>
      <c r="B953" s="11">
        <f ca="1">IF(ROW(data!B953)&gt;singleSMA,AVERAGE(OFFSET(data!B953,0,0,-singleSMA,1)),"")</f>
        <v>13.060400000000008</v>
      </c>
      <c r="C953" s="11" t="str">
        <f ca="1">IF(ROW(data!B951)&gt;singleSMA+2,IF(SIGN(data!B952-indicators!B952)&lt;&gt;SIGN(data!B951-indicators!B951),IF(SIGN(data!B952-indicators!B952)&gt;0,"BUY","SELL"),""),"")</f>
        <v/>
      </c>
      <c r="D953" s="11">
        <f ca="1">IF(ROW(data!B953)&gt;fastSMA,AVERAGE(OFFSET(data!B953,0,0,-fastSMA,1)),"")</f>
        <v>14.656000000000001</v>
      </c>
      <c r="E953" s="11">
        <f ca="1">IF(ROW(data!B953)&gt;slowSMA,AVERAGE(OFFSET(data!B953,0,0,-slowSMA,1)),"")</f>
        <v>13.060400000000008</v>
      </c>
      <c r="F953" s="11" t="str">
        <f ca="1">IF(ROW(data!B953)&gt;MAX(fastSMA,slowSMA)+2,IF(SIGN(D952-E952)&lt;&gt;SIGN(D951-E951),IF(SIGN(D952-E952)&gt;0,"BUY","SELL"),""),"")</f>
        <v/>
      </c>
      <c r="G953" s="11"/>
      <c r="H953" s="11">
        <f>(data!B953/data!B952)-1</f>
        <v>-5.8252427184466438E-3</v>
      </c>
      <c r="I953" s="11">
        <f t="shared" si="294"/>
        <v>0</v>
      </c>
      <c r="J953" s="11">
        <f t="shared" si="295"/>
        <v>5.8252427184466438E-3</v>
      </c>
      <c r="K953" s="11">
        <f ca="1">IF(ROW(data!B953)&gt;rsi+1,100-100/(1+AVERAGE(OFFSET(I953,0,0,-rsi,1))/AVERAGE(OFFSET(J953,0,0,-rsi,1))),"")</f>
        <v>75.719120671270289</v>
      </c>
      <c r="L953" s="11"/>
      <c r="M953" s="11">
        <f t="shared" si="296"/>
        <v>0.99417475728155336</v>
      </c>
      <c r="N953" s="11">
        <f t="shared" ca="1" si="297"/>
        <v>1.1170909090909091</v>
      </c>
      <c r="S953" s="13" t="str">
        <f ca="1">pricein</f>
        <v/>
      </c>
      <c r="T953" s="13" t="str">
        <f ca="1">priceout</f>
        <v/>
      </c>
      <c r="U953" s="16" t="str">
        <f t="shared" ca="1" si="298"/>
        <v/>
      </c>
      <c r="V953" s="16" t="str">
        <f t="shared" ca="1" si="305"/>
        <v/>
      </c>
      <c r="W953" s="16" t="str">
        <f t="shared" ca="1" si="306"/>
        <v/>
      </c>
      <c r="X953" s="16">
        <f t="shared" ca="1" si="307"/>
        <v>1.9688771079638998</v>
      </c>
      <c r="Y953" s="16"/>
      <c r="Z953" s="13" t="str">
        <f ca="1">priceincross</f>
        <v/>
      </c>
      <c r="AA953" s="13" t="str">
        <f ca="1">priceoutcross</f>
        <v/>
      </c>
      <c r="AB953" s="13" t="str">
        <f t="shared" ca="1" si="299"/>
        <v/>
      </c>
      <c r="AC953" s="13" t="str">
        <f t="shared" ca="1" si="308"/>
        <v/>
      </c>
      <c r="AD953" s="13" t="str">
        <f t="shared" ca="1" si="309"/>
        <v/>
      </c>
      <c r="AE953" s="13">
        <f t="shared" ca="1" si="310"/>
        <v>2.3182976325855877</v>
      </c>
      <c r="AG953" s="32">
        <f ca="1">IF(ROW(data!B953)&gt;fib+1,MIN(OFFSET(data!B953,0,0,-fib,1)),"")</f>
        <v>11.71</v>
      </c>
      <c r="AH953" s="32">
        <f ca="1">IF(ROW(data!B953)&gt;fib+1,MAX(OFFSET(data!B953,0,0,-fib,1)),"")</f>
        <v>15.45</v>
      </c>
      <c r="AI953" s="32">
        <f t="shared" ca="1" si="300"/>
        <v>3.7399999999999984</v>
      </c>
      <c r="AJ953" s="31">
        <f t="shared" ca="1" si="301"/>
        <v>12.592640000000001</v>
      </c>
      <c r="AK953" s="31">
        <f t="shared" ca="1" si="302"/>
        <v>13.138680000000001</v>
      </c>
      <c r="AL953" s="31">
        <f t="shared" ca="1" si="303"/>
        <v>13.58</v>
      </c>
      <c r="AM953" s="31">
        <f t="shared" ca="1" si="304"/>
        <v>14.021319999999999</v>
      </c>
      <c r="AO953" s="32">
        <f t="shared" ca="1" si="311"/>
        <v>0.96887710796389981</v>
      </c>
      <c r="AP953" s="32">
        <f t="shared" ca="1" si="312"/>
        <v>0</v>
      </c>
      <c r="AQ953" s="32">
        <f t="shared" ca="1" si="313"/>
        <v>1.3182976325855877</v>
      </c>
      <c r="AR953" s="32">
        <f t="shared" ca="1" si="314"/>
        <v>0</v>
      </c>
    </row>
    <row r="954" spans="1:44">
      <c r="A954" s="10">
        <v>38292</v>
      </c>
      <c r="B954" s="11">
        <f ca="1">IF(ROW(data!B954)&gt;singleSMA,AVERAGE(OFFSET(data!B954,0,0,-singleSMA,1)),"")</f>
        <v>13.08280000000001</v>
      </c>
      <c r="C954" s="11" t="str">
        <f ca="1">IF(ROW(data!B952)&gt;singleSMA+2,IF(SIGN(data!B953-indicators!B953)&lt;&gt;SIGN(data!B952-indicators!B952),IF(SIGN(data!B953-indicators!B953)&gt;0,"BUY","SELL"),""),"")</f>
        <v/>
      </c>
      <c r="D954" s="11">
        <f ca="1">IF(ROW(data!B954)&gt;fastSMA,AVERAGE(OFFSET(data!B954,0,0,-fastSMA,1)),"")</f>
        <v>14.738499999999998</v>
      </c>
      <c r="E954" s="11">
        <f ca="1">IF(ROW(data!B954)&gt;slowSMA,AVERAGE(OFFSET(data!B954,0,0,-slowSMA,1)),"")</f>
        <v>13.08280000000001</v>
      </c>
      <c r="F954" s="11" t="str">
        <f ca="1">IF(ROW(data!B954)&gt;MAX(fastSMA,slowSMA)+2,IF(SIGN(D953-E953)&lt;&gt;SIGN(D952-E952),IF(SIGN(D953-E953)&gt;0,"BUY","SELL"),""),"")</f>
        <v/>
      </c>
      <c r="G954" s="11"/>
      <c r="H954" s="11">
        <f>(data!B954/data!B953)-1</f>
        <v>4.5572916666667407E-3</v>
      </c>
      <c r="I954" s="11">
        <f t="shared" si="294"/>
        <v>4.5572916666667407E-3</v>
      </c>
      <c r="J954" s="11">
        <f t="shared" si="295"/>
        <v>0</v>
      </c>
      <c r="K954" s="11">
        <f ca="1">IF(ROW(data!B954)&gt;rsi+1,100-100/(1+AVERAGE(OFFSET(I954,0,0,-rsi,1))/AVERAGE(OFFSET(J954,0,0,-rsi,1))),"")</f>
        <v>75.978389501877004</v>
      </c>
      <c r="L954" s="11"/>
      <c r="M954" s="11">
        <f t="shared" si="296"/>
        <v>1.0045572916666667</v>
      </c>
      <c r="N954" s="11">
        <f t="shared" ca="1" si="297"/>
        <v>1.1197387518142237</v>
      </c>
      <c r="S954" s="13" t="str">
        <f ca="1">pricein</f>
        <v/>
      </c>
      <c r="T954" s="13" t="str">
        <f ca="1">priceout</f>
        <v/>
      </c>
      <c r="U954" s="16" t="str">
        <f t="shared" ca="1" si="298"/>
        <v/>
      </c>
      <c r="V954" s="16" t="str">
        <f t="shared" ca="1" si="305"/>
        <v/>
      </c>
      <c r="W954" s="16" t="str">
        <f t="shared" ca="1" si="306"/>
        <v/>
      </c>
      <c r="X954" s="16">
        <f t="shared" ca="1" si="307"/>
        <v>1.9688771079638998</v>
      </c>
      <c r="Y954" s="16"/>
      <c r="Z954" s="13" t="str">
        <f ca="1">priceincross</f>
        <v/>
      </c>
      <c r="AA954" s="13" t="str">
        <f ca="1">priceoutcross</f>
        <v/>
      </c>
      <c r="AB954" s="13" t="str">
        <f t="shared" ca="1" si="299"/>
        <v/>
      </c>
      <c r="AC954" s="13" t="str">
        <f t="shared" ca="1" si="308"/>
        <v/>
      </c>
      <c r="AD954" s="13" t="str">
        <f t="shared" ca="1" si="309"/>
        <v/>
      </c>
      <c r="AE954" s="13">
        <f t="shared" ca="1" si="310"/>
        <v>2.3182976325855877</v>
      </c>
      <c r="AG954" s="32">
        <f ca="1">IF(ROW(data!B954)&gt;fib+1,MIN(OFFSET(data!B954,0,0,-fib,1)),"")</f>
        <v>11.71</v>
      </c>
      <c r="AH954" s="32">
        <f ca="1">IF(ROW(data!B954)&gt;fib+1,MAX(OFFSET(data!B954,0,0,-fib,1)),"")</f>
        <v>15.45</v>
      </c>
      <c r="AI954" s="32">
        <f t="shared" ca="1" si="300"/>
        <v>3.7399999999999984</v>
      </c>
      <c r="AJ954" s="31">
        <f t="shared" ca="1" si="301"/>
        <v>12.592640000000001</v>
      </c>
      <c r="AK954" s="31">
        <f t="shared" ca="1" si="302"/>
        <v>13.138680000000001</v>
      </c>
      <c r="AL954" s="31">
        <f t="shared" ca="1" si="303"/>
        <v>13.58</v>
      </c>
      <c r="AM954" s="31">
        <f t="shared" ca="1" si="304"/>
        <v>14.021319999999999</v>
      </c>
      <c r="AO954" s="32">
        <f t="shared" ca="1" si="311"/>
        <v>0.96887710796389981</v>
      </c>
      <c r="AP954" s="32">
        <f t="shared" ca="1" si="312"/>
        <v>0</v>
      </c>
      <c r="AQ954" s="32">
        <f t="shared" ca="1" si="313"/>
        <v>1.3182976325855877</v>
      </c>
      <c r="AR954" s="32">
        <f t="shared" ca="1" si="314"/>
        <v>0</v>
      </c>
    </row>
    <row r="955" spans="1:44">
      <c r="A955" s="10">
        <v>38293</v>
      </c>
      <c r="B955" s="11">
        <f ca="1">IF(ROW(data!B955)&gt;singleSMA,AVERAGE(OFFSET(data!B955,0,0,-singleSMA,1)),"")</f>
        <v>13.11020000000001</v>
      </c>
      <c r="C955" s="11" t="str">
        <f ca="1">IF(ROW(data!B953)&gt;singleSMA+2,IF(SIGN(data!B954-indicators!B954)&lt;&gt;SIGN(data!B953-indicators!B953),IF(SIGN(data!B954-indicators!B954)&gt;0,"BUY","SELL"),""),"")</f>
        <v/>
      </c>
      <c r="D955" s="11">
        <f ca="1">IF(ROW(data!B955)&gt;fastSMA,AVERAGE(OFFSET(data!B955,0,0,-fastSMA,1)),"")</f>
        <v>14.837999999999999</v>
      </c>
      <c r="E955" s="11">
        <f ca="1">IF(ROW(data!B955)&gt;slowSMA,AVERAGE(OFFSET(data!B955,0,0,-slowSMA,1)),"")</f>
        <v>13.11020000000001</v>
      </c>
      <c r="F955" s="11" t="str">
        <f ca="1">IF(ROW(data!B955)&gt;MAX(fastSMA,slowSMA)+2,IF(SIGN(D954-E954)&lt;&gt;SIGN(D953-E953),IF(SIGN(D954-E954)&gt;0,"BUY","SELL"),""),"")</f>
        <v/>
      </c>
      <c r="G955" s="11"/>
      <c r="H955" s="11">
        <f>(data!B955/data!B954)-1</f>
        <v>3.2404406999351876E-2</v>
      </c>
      <c r="I955" s="11">
        <f t="shared" si="294"/>
        <v>3.2404406999351876E-2</v>
      </c>
      <c r="J955" s="11">
        <f t="shared" si="295"/>
        <v>0</v>
      </c>
      <c r="K955" s="11">
        <f ca="1">IF(ROW(data!B955)&gt;rsi+1,100-100/(1+AVERAGE(OFFSET(I955,0,0,-rsi,1))/AVERAGE(OFFSET(J955,0,0,-rsi,1))),"")</f>
        <v>78.031711033819136</v>
      </c>
      <c r="L955" s="11"/>
      <c r="M955" s="11">
        <f t="shared" si="296"/>
        <v>1.0324044069993519</v>
      </c>
      <c r="N955" s="11">
        <f t="shared" ca="1" si="297"/>
        <v>1.1427546628407461</v>
      </c>
      <c r="S955" s="13" t="str">
        <f ca="1">pricein</f>
        <v/>
      </c>
      <c r="T955" s="13" t="str">
        <f ca="1">priceout</f>
        <v/>
      </c>
      <c r="U955" s="16" t="str">
        <f t="shared" ca="1" si="298"/>
        <v/>
      </c>
      <c r="V955" s="16" t="str">
        <f t="shared" ca="1" si="305"/>
        <v/>
      </c>
      <c r="W955" s="16" t="str">
        <f t="shared" ca="1" si="306"/>
        <v/>
      </c>
      <c r="X955" s="16">
        <f t="shared" ca="1" si="307"/>
        <v>1.9688771079638998</v>
      </c>
      <c r="Y955" s="16"/>
      <c r="Z955" s="13" t="str">
        <f ca="1">priceincross</f>
        <v/>
      </c>
      <c r="AA955" s="13" t="str">
        <f ca="1">priceoutcross</f>
        <v/>
      </c>
      <c r="AB955" s="13" t="str">
        <f t="shared" ca="1" si="299"/>
        <v/>
      </c>
      <c r="AC955" s="13" t="str">
        <f t="shared" ca="1" si="308"/>
        <v/>
      </c>
      <c r="AD955" s="13" t="str">
        <f t="shared" ca="1" si="309"/>
        <v/>
      </c>
      <c r="AE955" s="13">
        <f t="shared" ca="1" si="310"/>
        <v>2.3182976325855877</v>
      </c>
      <c r="AG955" s="32">
        <f ca="1">IF(ROW(data!B955)&gt;fib+1,MIN(OFFSET(data!B955,0,0,-fib,1)),"")</f>
        <v>11.71</v>
      </c>
      <c r="AH955" s="32">
        <f ca="1">IF(ROW(data!B955)&gt;fib+1,MAX(OFFSET(data!B955,0,0,-fib,1)),"")</f>
        <v>15.93</v>
      </c>
      <c r="AI955" s="32">
        <f t="shared" ca="1" si="300"/>
        <v>4.2199999999999989</v>
      </c>
      <c r="AJ955" s="31">
        <f t="shared" ca="1" si="301"/>
        <v>12.705920000000001</v>
      </c>
      <c r="AK955" s="31">
        <f t="shared" ca="1" si="302"/>
        <v>13.322040000000001</v>
      </c>
      <c r="AL955" s="31">
        <f t="shared" ca="1" si="303"/>
        <v>13.82</v>
      </c>
      <c r="AM955" s="31">
        <f t="shared" ca="1" si="304"/>
        <v>14.317959999999999</v>
      </c>
      <c r="AO955" s="32">
        <f t="shared" ca="1" si="311"/>
        <v>0.96887710796389981</v>
      </c>
      <c r="AP955" s="32">
        <f t="shared" ca="1" si="312"/>
        <v>0</v>
      </c>
      <c r="AQ955" s="32">
        <f t="shared" ca="1" si="313"/>
        <v>1.3182976325855877</v>
      </c>
      <c r="AR955" s="32">
        <f t="shared" ca="1" si="314"/>
        <v>0</v>
      </c>
    </row>
    <row r="956" spans="1:44">
      <c r="A956" s="10">
        <v>38294</v>
      </c>
      <c r="B956" s="11">
        <f ca="1">IF(ROW(data!B956)&gt;singleSMA,AVERAGE(OFFSET(data!B956,0,0,-singleSMA,1)),"")</f>
        <v>13.137000000000008</v>
      </c>
      <c r="C956" s="11" t="str">
        <f ca="1">IF(ROW(data!B954)&gt;singleSMA+2,IF(SIGN(data!B955-indicators!B955)&lt;&gt;SIGN(data!B954-indicators!B954),IF(SIGN(data!B955-indicators!B955)&gt;0,"BUY","SELL"),""),"")</f>
        <v/>
      </c>
      <c r="D956" s="11">
        <f ca="1">IF(ROW(data!B956)&gt;fastSMA,AVERAGE(OFFSET(data!B956,0,0,-fastSMA,1)),"")</f>
        <v>14.934999999999999</v>
      </c>
      <c r="E956" s="11">
        <f ca="1">IF(ROW(data!B956)&gt;slowSMA,AVERAGE(OFFSET(data!B956,0,0,-slowSMA,1)),"")</f>
        <v>13.137000000000008</v>
      </c>
      <c r="F956" s="11" t="str">
        <f ca="1">IF(ROW(data!B956)&gt;MAX(fastSMA,slowSMA)+2,IF(SIGN(D955-E955)&lt;&gt;SIGN(D954-E954),IF(SIGN(D955-E955)&gt;0,"BUY","SELL"),""),"")</f>
        <v/>
      </c>
      <c r="G956" s="11"/>
      <c r="H956" s="11">
        <f>(data!B956/data!B955)-1</f>
        <v>-6.9052102950407646E-3</v>
      </c>
      <c r="I956" s="11">
        <f t="shared" si="294"/>
        <v>0</v>
      </c>
      <c r="J956" s="11">
        <f t="shared" si="295"/>
        <v>6.9052102950407646E-3</v>
      </c>
      <c r="K956" s="11">
        <f ca="1">IF(ROW(data!B956)&gt;rsi+1,100-100/(1+AVERAGE(OFFSET(I956,0,0,-rsi,1))/AVERAGE(OFFSET(J956,0,0,-rsi,1))),"")</f>
        <v>77.206185418892716</v>
      </c>
      <c r="L956" s="11"/>
      <c r="M956" s="11">
        <f t="shared" si="296"/>
        <v>0.99309478970495924</v>
      </c>
      <c r="N956" s="11">
        <f t="shared" ca="1" si="297"/>
        <v>1.1397694524495676</v>
      </c>
      <c r="S956" s="13" t="str">
        <f ca="1">pricein</f>
        <v/>
      </c>
      <c r="T956" s="13" t="str">
        <f ca="1">priceout</f>
        <v/>
      </c>
      <c r="U956" s="16" t="str">
        <f t="shared" ca="1" si="298"/>
        <v/>
      </c>
      <c r="V956" s="16" t="str">
        <f t="shared" ca="1" si="305"/>
        <v/>
      </c>
      <c r="W956" s="16" t="str">
        <f t="shared" ca="1" si="306"/>
        <v/>
      </c>
      <c r="X956" s="16">
        <f t="shared" ca="1" si="307"/>
        <v>1.9688771079638998</v>
      </c>
      <c r="Y956" s="16"/>
      <c r="Z956" s="13" t="str">
        <f ca="1">priceincross</f>
        <v/>
      </c>
      <c r="AA956" s="13" t="str">
        <f ca="1">priceoutcross</f>
        <v/>
      </c>
      <c r="AB956" s="13" t="str">
        <f t="shared" ca="1" si="299"/>
        <v/>
      </c>
      <c r="AC956" s="13" t="str">
        <f t="shared" ca="1" si="308"/>
        <v/>
      </c>
      <c r="AD956" s="13" t="str">
        <f t="shared" ca="1" si="309"/>
        <v/>
      </c>
      <c r="AE956" s="13">
        <f t="shared" ca="1" si="310"/>
        <v>2.3182976325855877</v>
      </c>
      <c r="AG956" s="32">
        <f ca="1">IF(ROW(data!B956)&gt;fib+1,MIN(OFFSET(data!B956,0,0,-fib,1)),"")</f>
        <v>11.71</v>
      </c>
      <c r="AH956" s="32">
        <f ca="1">IF(ROW(data!B956)&gt;fib+1,MAX(OFFSET(data!B956,0,0,-fib,1)),"")</f>
        <v>15.93</v>
      </c>
      <c r="AI956" s="32">
        <f t="shared" ca="1" si="300"/>
        <v>4.2199999999999989</v>
      </c>
      <c r="AJ956" s="31">
        <f t="shared" ca="1" si="301"/>
        <v>12.705920000000001</v>
      </c>
      <c r="AK956" s="31">
        <f t="shared" ca="1" si="302"/>
        <v>13.322040000000001</v>
      </c>
      <c r="AL956" s="31">
        <f t="shared" ca="1" si="303"/>
        <v>13.82</v>
      </c>
      <c r="AM956" s="31">
        <f t="shared" ca="1" si="304"/>
        <v>14.317959999999999</v>
      </c>
      <c r="AO956" s="32">
        <f t="shared" ca="1" si="311"/>
        <v>0.96887710796389981</v>
      </c>
      <c r="AP956" s="32">
        <f t="shared" ca="1" si="312"/>
        <v>0</v>
      </c>
      <c r="AQ956" s="32">
        <f t="shared" ca="1" si="313"/>
        <v>1.3182976325855877</v>
      </c>
      <c r="AR956" s="32">
        <f t="shared" ca="1" si="314"/>
        <v>0</v>
      </c>
    </row>
    <row r="957" spans="1:44">
      <c r="A957" s="10">
        <v>38295</v>
      </c>
      <c r="B957" s="11">
        <f ca="1">IF(ROW(data!B957)&gt;singleSMA,AVERAGE(OFFSET(data!B957,0,0,-singleSMA,1)),"")</f>
        <v>13.166800000000007</v>
      </c>
      <c r="C957" s="11" t="str">
        <f ca="1">IF(ROW(data!B955)&gt;singleSMA+2,IF(SIGN(data!B956-indicators!B956)&lt;&gt;SIGN(data!B955-indicators!B955),IF(SIGN(data!B956-indicators!B956)&gt;0,"BUY","SELL"),""),"")</f>
        <v/>
      </c>
      <c r="D957" s="11">
        <f ca="1">IF(ROW(data!B957)&gt;fastSMA,AVERAGE(OFFSET(data!B957,0,0,-fastSMA,1)),"")</f>
        <v>15.0495</v>
      </c>
      <c r="E957" s="11">
        <f ca="1">IF(ROW(data!B957)&gt;slowSMA,AVERAGE(OFFSET(data!B957,0,0,-slowSMA,1)),"")</f>
        <v>13.166800000000007</v>
      </c>
      <c r="F957" s="11" t="str">
        <f ca="1">IF(ROW(data!B957)&gt;MAX(fastSMA,slowSMA)+2,IF(SIGN(D956-E956)&lt;&gt;SIGN(D955-E955),IF(SIGN(D956-E956)&gt;0,"BUY","SELL"),""),"")</f>
        <v/>
      </c>
      <c r="G957" s="11"/>
      <c r="H957" s="11">
        <f>(data!B957/data!B956)-1</f>
        <v>2.9077117572692934E-2</v>
      </c>
      <c r="I957" s="11">
        <f t="shared" si="294"/>
        <v>2.9077117572692934E-2</v>
      </c>
      <c r="J957" s="11">
        <f t="shared" si="295"/>
        <v>0</v>
      </c>
      <c r="K957" s="11">
        <f ca="1">IF(ROW(data!B957)&gt;rsi+1,100-100/(1+AVERAGE(OFFSET(I957,0,0,-rsi,1))/AVERAGE(OFFSET(J957,0,0,-rsi,1))),"")</f>
        <v>79.011850922986838</v>
      </c>
      <c r="L957" s="11"/>
      <c r="M957" s="11">
        <f t="shared" si="296"/>
        <v>1.0290771175726929</v>
      </c>
      <c r="N957" s="11">
        <f t="shared" ca="1" si="297"/>
        <v>1.1636883488205865</v>
      </c>
      <c r="S957" s="13" t="str">
        <f ca="1">pricein</f>
        <v/>
      </c>
      <c r="T957" s="13" t="str">
        <f ca="1">priceout</f>
        <v/>
      </c>
      <c r="U957" s="16" t="str">
        <f t="shared" ca="1" si="298"/>
        <v/>
      </c>
      <c r="V957" s="16" t="str">
        <f t="shared" ca="1" si="305"/>
        <v/>
      </c>
      <c r="W957" s="16" t="str">
        <f t="shared" ca="1" si="306"/>
        <v/>
      </c>
      <c r="X957" s="16">
        <f t="shared" ca="1" si="307"/>
        <v>1.9688771079638998</v>
      </c>
      <c r="Y957" s="16"/>
      <c r="Z957" s="13" t="str">
        <f ca="1">priceincross</f>
        <v/>
      </c>
      <c r="AA957" s="13" t="str">
        <f ca="1">priceoutcross</f>
        <v/>
      </c>
      <c r="AB957" s="13" t="str">
        <f t="shared" ca="1" si="299"/>
        <v/>
      </c>
      <c r="AC957" s="13" t="str">
        <f t="shared" ca="1" si="308"/>
        <v/>
      </c>
      <c r="AD957" s="13" t="str">
        <f t="shared" ca="1" si="309"/>
        <v/>
      </c>
      <c r="AE957" s="13">
        <f t="shared" ca="1" si="310"/>
        <v>2.3182976325855877</v>
      </c>
      <c r="AG957" s="32">
        <f ca="1">IF(ROW(data!B957)&gt;fib+1,MIN(OFFSET(data!B957,0,0,-fib,1)),"")</f>
        <v>11.71</v>
      </c>
      <c r="AH957" s="32">
        <f ca="1">IF(ROW(data!B957)&gt;fib+1,MAX(OFFSET(data!B957,0,0,-fib,1)),"")</f>
        <v>16.28</v>
      </c>
      <c r="AI957" s="32">
        <f t="shared" ca="1" si="300"/>
        <v>4.57</v>
      </c>
      <c r="AJ957" s="31">
        <f t="shared" ca="1" si="301"/>
        <v>12.78852</v>
      </c>
      <c r="AK957" s="31">
        <f t="shared" ca="1" si="302"/>
        <v>13.45574</v>
      </c>
      <c r="AL957" s="31">
        <f t="shared" ca="1" si="303"/>
        <v>13.995000000000001</v>
      </c>
      <c r="AM957" s="31">
        <f t="shared" ca="1" si="304"/>
        <v>14.534260000000002</v>
      </c>
      <c r="AO957" s="32">
        <f t="shared" ca="1" si="311"/>
        <v>0.96887710796389981</v>
      </c>
      <c r="AP957" s="32">
        <f t="shared" ca="1" si="312"/>
        <v>0</v>
      </c>
      <c r="AQ957" s="32">
        <f t="shared" ca="1" si="313"/>
        <v>1.3182976325855877</v>
      </c>
      <c r="AR957" s="32">
        <f t="shared" ca="1" si="314"/>
        <v>0</v>
      </c>
    </row>
    <row r="958" spans="1:44">
      <c r="A958" s="10">
        <v>38296</v>
      </c>
      <c r="B958" s="11">
        <f ca="1">IF(ROW(data!B958)&gt;singleSMA,AVERAGE(OFFSET(data!B958,0,0,-singleSMA,1)),"")</f>
        <v>13.200800000000006</v>
      </c>
      <c r="C958" s="11" t="str">
        <f ca="1">IF(ROW(data!B956)&gt;singleSMA+2,IF(SIGN(data!B957-indicators!B957)&lt;&gt;SIGN(data!B956-indicators!B956),IF(SIGN(data!B957-indicators!B957)&gt;0,"BUY","SELL"),""),"")</f>
        <v/>
      </c>
      <c r="D958" s="11">
        <f ca="1">IF(ROW(data!B958)&gt;fastSMA,AVERAGE(OFFSET(data!B958,0,0,-fastSMA,1)),"")</f>
        <v>15.156499999999998</v>
      </c>
      <c r="E958" s="11">
        <f ca="1">IF(ROW(data!B958)&gt;slowSMA,AVERAGE(OFFSET(data!B958,0,0,-slowSMA,1)),"")</f>
        <v>13.200800000000006</v>
      </c>
      <c r="F958" s="11" t="str">
        <f ca="1">IF(ROW(data!B958)&gt;MAX(fastSMA,slowSMA)+2,IF(SIGN(D957-E957)&lt;&gt;SIGN(D956-E956),IF(SIGN(D957-E957)&gt;0,"BUY","SELL"),""),"")</f>
        <v/>
      </c>
      <c r="G958" s="11"/>
      <c r="H958" s="11">
        <f>(data!B958/data!B957)-1</f>
        <v>1.9041769041769019E-2</v>
      </c>
      <c r="I958" s="11">
        <f t="shared" si="294"/>
        <v>1.9041769041769019E-2</v>
      </c>
      <c r="J958" s="11">
        <f t="shared" si="295"/>
        <v>0</v>
      </c>
      <c r="K958" s="11">
        <f ca="1">IF(ROW(data!B958)&gt;rsi+1,100-100/(1+AVERAGE(OFFSET(I958,0,0,-rsi,1))/AVERAGE(OFFSET(J958,0,0,-rsi,1))),"")</f>
        <v>77.86460782508756</v>
      </c>
      <c r="L958" s="11"/>
      <c r="M958" s="11">
        <f t="shared" si="296"/>
        <v>1.019041769041769</v>
      </c>
      <c r="N958" s="11">
        <f t="shared" ca="1" si="297"/>
        <v>1.1480968858131484</v>
      </c>
      <c r="S958" s="13" t="str">
        <f ca="1">pricein</f>
        <v/>
      </c>
      <c r="T958" s="13" t="str">
        <f ca="1">priceout</f>
        <v/>
      </c>
      <c r="U958" s="16" t="str">
        <f t="shared" ca="1" si="298"/>
        <v/>
      </c>
      <c r="V958" s="16" t="str">
        <f t="shared" ca="1" si="305"/>
        <v/>
      </c>
      <c r="W958" s="16" t="str">
        <f t="shared" ca="1" si="306"/>
        <v/>
      </c>
      <c r="X958" s="16">
        <f t="shared" ca="1" si="307"/>
        <v>1.9688771079638998</v>
      </c>
      <c r="Y958" s="16"/>
      <c r="Z958" s="13" t="str">
        <f ca="1">priceincross</f>
        <v/>
      </c>
      <c r="AA958" s="13" t="str">
        <f ca="1">priceoutcross</f>
        <v/>
      </c>
      <c r="AB958" s="13" t="str">
        <f t="shared" ca="1" si="299"/>
        <v/>
      </c>
      <c r="AC958" s="13" t="str">
        <f t="shared" ca="1" si="308"/>
        <v/>
      </c>
      <c r="AD958" s="13" t="str">
        <f t="shared" ca="1" si="309"/>
        <v/>
      </c>
      <c r="AE958" s="13">
        <f t="shared" ca="1" si="310"/>
        <v>2.3182976325855877</v>
      </c>
      <c r="AG958" s="32">
        <f ca="1">IF(ROW(data!B958)&gt;fib+1,MIN(OFFSET(data!B958,0,0,-fib,1)),"")</f>
        <v>11.71</v>
      </c>
      <c r="AH958" s="32">
        <f ca="1">IF(ROW(data!B958)&gt;fib+1,MAX(OFFSET(data!B958,0,0,-fib,1)),"")</f>
        <v>16.59</v>
      </c>
      <c r="AI958" s="32">
        <f t="shared" ca="1" si="300"/>
        <v>4.879999999999999</v>
      </c>
      <c r="AJ958" s="31">
        <f t="shared" ca="1" si="301"/>
        <v>12.86168</v>
      </c>
      <c r="AK958" s="31">
        <f t="shared" ca="1" si="302"/>
        <v>13.574160000000001</v>
      </c>
      <c r="AL958" s="31">
        <f t="shared" ca="1" si="303"/>
        <v>14.15</v>
      </c>
      <c r="AM958" s="31">
        <f t="shared" ca="1" si="304"/>
        <v>14.72584</v>
      </c>
      <c r="AO958" s="32">
        <f t="shared" ca="1" si="311"/>
        <v>0.96887710796389981</v>
      </c>
      <c r="AP958" s="32">
        <f t="shared" ca="1" si="312"/>
        <v>0</v>
      </c>
      <c r="AQ958" s="32">
        <f t="shared" ca="1" si="313"/>
        <v>1.3182976325855877</v>
      </c>
      <c r="AR958" s="32">
        <f t="shared" ca="1" si="314"/>
        <v>0</v>
      </c>
    </row>
    <row r="959" spans="1:44">
      <c r="A959" s="10">
        <v>38299</v>
      </c>
      <c r="B959" s="11">
        <f ca="1">IF(ROW(data!B959)&gt;singleSMA,AVERAGE(OFFSET(data!B959,0,0,-singleSMA,1)),"")</f>
        <v>13.232600000000005</v>
      </c>
      <c r="C959" s="11" t="str">
        <f ca="1">IF(ROW(data!B957)&gt;singleSMA+2,IF(SIGN(data!B958-indicators!B958)&lt;&gt;SIGN(data!B957-indicators!B957),IF(SIGN(data!B958-indicators!B958)&gt;0,"BUY","SELL"),""),"")</f>
        <v/>
      </c>
      <c r="D959" s="11">
        <f ca="1">IF(ROW(data!B959)&gt;fastSMA,AVERAGE(OFFSET(data!B959,0,0,-fastSMA,1)),"")</f>
        <v>15.253</v>
      </c>
      <c r="E959" s="11">
        <f ca="1">IF(ROW(data!B959)&gt;slowSMA,AVERAGE(OFFSET(data!B959,0,0,-slowSMA,1)),"")</f>
        <v>13.232600000000005</v>
      </c>
      <c r="F959" s="11" t="str">
        <f ca="1">IF(ROW(data!B959)&gt;MAX(fastSMA,slowSMA)+2,IF(SIGN(D958-E958)&lt;&gt;SIGN(D957-E957),IF(SIGN(D958-E958)&gt;0,"BUY","SELL"),""),"")</f>
        <v/>
      </c>
      <c r="G959" s="11"/>
      <c r="H959" s="11">
        <f>(data!B959/data!B958)-1</f>
        <v>-1.4466546112115619E-2</v>
      </c>
      <c r="I959" s="11">
        <f t="shared" si="294"/>
        <v>0</v>
      </c>
      <c r="J959" s="11">
        <f t="shared" si="295"/>
        <v>1.4466546112115619E-2</v>
      </c>
      <c r="K959" s="11">
        <f ca="1">IF(ROW(data!B959)&gt;rsi+1,100-100/(1+AVERAGE(OFFSET(I959,0,0,-rsi,1))/AVERAGE(OFFSET(J959,0,0,-rsi,1))),"")</f>
        <v>74.231683190966805</v>
      </c>
      <c r="L959" s="11"/>
      <c r="M959" s="11">
        <f t="shared" si="296"/>
        <v>0.98553345388788438</v>
      </c>
      <c r="N959" s="11">
        <f t="shared" ca="1" si="297"/>
        <v>1.1338418862690705</v>
      </c>
      <c r="S959" s="13" t="str">
        <f ca="1">pricein</f>
        <v/>
      </c>
      <c r="T959" s="13" t="str">
        <f ca="1">priceout</f>
        <v/>
      </c>
      <c r="U959" s="16" t="str">
        <f t="shared" ca="1" si="298"/>
        <v/>
      </c>
      <c r="V959" s="16" t="str">
        <f t="shared" ca="1" si="305"/>
        <v/>
      </c>
      <c r="W959" s="16" t="str">
        <f t="shared" ca="1" si="306"/>
        <v/>
      </c>
      <c r="X959" s="16">
        <f t="shared" ca="1" si="307"/>
        <v>1.9688771079638998</v>
      </c>
      <c r="Y959" s="16"/>
      <c r="Z959" s="13" t="str">
        <f ca="1">priceincross</f>
        <v/>
      </c>
      <c r="AA959" s="13" t="str">
        <f ca="1">priceoutcross</f>
        <v/>
      </c>
      <c r="AB959" s="13" t="str">
        <f t="shared" ca="1" si="299"/>
        <v/>
      </c>
      <c r="AC959" s="13" t="str">
        <f t="shared" ca="1" si="308"/>
        <v/>
      </c>
      <c r="AD959" s="13" t="str">
        <f t="shared" ca="1" si="309"/>
        <v/>
      </c>
      <c r="AE959" s="13">
        <f t="shared" ca="1" si="310"/>
        <v>2.3182976325855877</v>
      </c>
      <c r="AG959" s="32">
        <f ca="1">IF(ROW(data!B959)&gt;fib+1,MIN(OFFSET(data!B959,0,0,-fib,1)),"")</f>
        <v>11.71</v>
      </c>
      <c r="AH959" s="32">
        <f ca="1">IF(ROW(data!B959)&gt;fib+1,MAX(OFFSET(data!B959,0,0,-fib,1)),"")</f>
        <v>16.59</v>
      </c>
      <c r="AI959" s="32">
        <f t="shared" ca="1" si="300"/>
        <v>4.879999999999999</v>
      </c>
      <c r="AJ959" s="31">
        <f t="shared" ca="1" si="301"/>
        <v>12.86168</v>
      </c>
      <c r="AK959" s="31">
        <f t="shared" ca="1" si="302"/>
        <v>13.574160000000001</v>
      </c>
      <c r="AL959" s="31">
        <f t="shared" ca="1" si="303"/>
        <v>14.15</v>
      </c>
      <c r="AM959" s="31">
        <f t="shared" ca="1" si="304"/>
        <v>14.72584</v>
      </c>
      <c r="AO959" s="32">
        <f t="shared" ca="1" si="311"/>
        <v>0.96887710796389981</v>
      </c>
      <c r="AP959" s="32">
        <f t="shared" ca="1" si="312"/>
        <v>0</v>
      </c>
      <c r="AQ959" s="32">
        <f t="shared" ca="1" si="313"/>
        <v>1.3182976325855877</v>
      </c>
      <c r="AR959" s="32">
        <f t="shared" ca="1" si="314"/>
        <v>0</v>
      </c>
    </row>
    <row r="960" spans="1:44">
      <c r="A960" s="10">
        <v>38300</v>
      </c>
      <c r="B960" s="11">
        <f ca="1">IF(ROW(data!B960)&gt;singleSMA,AVERAGE(OFFSET(data!B960,0,0,-singleSMA,1)),"")</f>
        <v>13.261100000000004</v>
      </c>
      <c r="C960" s="11" t="str">
        <f ca="1">IF(ROW(data!B958)&gt;singleSMA+2,IF(SIGN(data!B959-indicators!B959)&lt;&gt;SIGN(data!B958-indicators!B958),IF(SIGN(data!B959-indicators!B959)&gt;0,"BUY","SELL"),""),"")</f>
        <v/>
      </c>
      <c r="D960" s="11">
        <f ca="1">IF(ROW(data!B960)&gt;fastSMA,AVERAGE(OFFSET(data!B960,0,0,-fastSMA,1)),"")</f>
        <v>15.325999999999999</v>
      </c>
      <c r="E960" s="11">
        <f ca="1">IF(ROW(data!B960)&gt;slowSMA,AVERAGE(OFFSET(data!B960,0,0,-slowSMA,1)),"")</f>
        <v>13.261100000000004</v>
      </c>
      <c r="F960" s="11" t="str">
        <f ca="1">IF(ROW(data!B960)&gt;MAX(fastSMA,slowSMA)+2,IF(SIGN(D959-E959)&lt;&gt;SIGN(D958-E958),IF(SIGN(D959-E959)&gt;0,"BUY","SELL"),""),"")</f>
        <v/>
      </c>
      <c r="G960" s="11"/>
      <c r="H960" s="11">
        <f>(data!B960/data!B959)-1</f>
        <v>-2.507645259938851E-2</v>
      </c>
      <c r="I960" s="11">
        <f t="shared" si="294"/>
        <v>0</v>
      </c>
      <c r="J960" s="11">
        <f t="shared" si="295"/>
        <v>2.507645259938851E-2</v>
      </c>
      <c r="K960" s="11">
        <f ca="1">IF(ROW(data!B960)&gt;rsi+1,100-100/(1+AVERAGE(OFFSET(I960,0,0,-rsi,1))/AVERAGE(OFFSET(J960,0,0,-rsi,1))),"")</f>
        <v>67.359696123616374</v>
      </c>
      <c r="L960" s="11"/>
      <c r="M960" s="11">
        <f t="shared" si="296"/>
        <v>0.97492354740061149</v>
      </c>
      <c r="N960" s="11">
        <f t="shared" ca="1" si="297"/>
        <v>1.100828729281768</v>
      </c>
      <c r="S960" s="13" t="str">
        <f ca="1">pricein</f>
        <v/>
      </c>
      <c r="T960" s="13" t="str">
        <f ca="1">priceout</f>
        <v/>
      </c>
      <c r="U960" s="16" t="str">
        <f t="shared" ca="1" si="298"/>
        <v/>
      </c>
      <c r="V960" s="16" t="str">
        <f t="shared" ca="1" si="305"/>
        <v/>
      </c>
      <c r="W960" s="16" t="str">
        <f t="shared" ca="1" si="306"/>
        <v/>
      </c>
      <c r="X960" s="16">
        <f t="shared" ca="1" si="307"/>
        <v>1.9688771079638998</v>
      </c>
      <c r="Y960" s="16"/>
      <c r="Z960" s="13" t="str">
        <f ca="1">priceincross</f>
        <v/>
      </c>
      <c r="AA960" s="13" t="str">
        <f ca="1">priceoutcross</f>
        <v/>
      </c>
      <c r="AB960" s="13" t="str">
        <f t="shared" ca="1" si="299"/>
        <v/>
      </c>
      <c r="AC960" s="13" t="str">
        <f t="shared" ca="1" si="308"/>
        <v/>
      </c>
      <c r="AD960" s="13" t="str">
        <f t="shared" ca="1" si="309"/>
        <v/>
      </c>
      <c r="AE960" s="13">
        <f t="shared" ca="1" si="310"/>
        <v>2.3182976325855877</v>
      </c>
      <c r="AG960" s="32">
        <f ca="1">IF(ROW(data!B960)&gt;fib+1,MIN(OFFSET(data!B960,0,0,-fib,1)),"")</f>
        <v>11.71</v>
      </c>
      <c r="AH960" s="32">
        <f ca="1">IF(ROW(data!B960)&gt;fib+1,MAX(OFFSET(data!B960,0,0,-fib,1)),"")</f>
        <v>16.59</v>
      </c>
      <c r="AI960" s="32">
        <f t="shared" ca="1" si="300"/>
        <v>4.879999999999999</v>
      </c>
      <c r="AJ960" s="31">
        <f t="shared" ca="1" si="301"/>
        <v>12.86168</v>
      </c>
      <c r="AK960" s="31">
        <f t="shared" ca="1" si="302"/>
        <v>13.574160000000001</v>
      </c>
      <c r="AL960" s="31">
        <f t="shared" ca="1" si="303"/>
        <v>14.15</v>
      </c>
      <c r="AM960" s="31">
        <f t="shared" ca="1" si="304"/>
        <v>14.72584</v>
      </c>
      <c r="AO960" s="32">
        <f t="shared" ca="1" si="311"/>
        <v>0.96887710796389981</v>
      </c>
      <c r="AP960" s="32">
        <f t="shared" ca="1" si="312"/>
        <v>0</v>
      </c>
      <c r="AQ960" s="32">
        <f t="shared" ca="1" si="313"/>
        <v>1.3182976325855877</v>
      </c>
      <c r="AR960" s="32">
        <f t="shared" ca="1" si="314"/>
        <v>0</v>
      </c>
    </row>
    <row r="961" spans="1:44">
      <c r="A961" s="10">
        <v>38301</v>
      </c>
      <c r="B961" s="11">
        <f ca="1">IF(ROW(data!B961)&gt;singleSMA,AVERAGE(OFFSET(data!B961,0,0,-singleSMA,1)),"")</f>
        <v>13.297800000000004</v>
      </c>
      <c r="C961" s="11" t="str">
        <f ca="1">IF(ROW(data!B959)&gt;singleSMA+2,IF(SIGN(data!B960-indicators!B960)&lt;&gt;SIGN(data!B959-indicators!B959),IF(SIGN(data!B960-indicators!B960)&gt;0,"BUY","SELL"),""),"")</f>
        <v/>
      </c>
      <c r="D961" s="11">
        <f ca="1">IF(ROW(data!B961)&gt;fastSMA,AVERAGE(OFFSET(data!B961,0,0,-fastSMA,1)),"")</f>
        <v>15.425500000000003</v>
      </c>
      <c r="E961" s="11">
        <f ca="1">IF(ROW(data!B961)&gt;slowSMA,AVERAGE(OFFSET(data!B961,0,0,-slowSMA,1)),"")</f>
        <v>13.297800000000004</v>
      </c>
      <c r="F961" s="11" t="str">
        <f ca="1">IF(ROW(data!B961)&gt;MAX(fastSMA,slowSMA)+2,IF(SIGN(D960-E960)&lt;&gt;SIGN(D959-E959),IF(SIGN(D960-E960)&gt;0,"BUY","SELL"),""),"")</f>
        <v/>
      </c>
      <c r="G961" s="11"/>
      <c r="H961" s="11">
        <f>(data!B961/data!B960)-1</f>
        <v>3.1367628607277487E-2</v>
      </c>
      <c r="I961" s="11">
        <f t="shared" si="294"/>
        <v>3.1367628607277487E-2</v>
      </c>
      <c r="J961" s="11">
        <f t="shared" si="295"/>
        <v>0</v>
      </c>
      <c r="K961" s="11">
        <f ca="1">IF(ROW(data!B961)&gt;rsi+1,100-100/(1+AVERAGE(OFFSET(I961,0,0,-rsi,1))/AVERAGE(OFFSET(J961,0,0,-rsi,1))),"")</f>
        <v>71.043976421914664</v>
      </c>
      <c r="L961" s="11"/>
      <c r="M961" s="11">
        <f t="shared" si="296"/>
        <v>1.0313676286072775</v>
      </c>
      <c r="N961" s="11">
        <f t="shared" ca="1" si="297"/>
        <v>1.1377162629757787</v>
      </c>
      <c r="S961" s="13" t="str">
        <f ca="1">pricein</f>
        <v/>
      </c>
      <c r="T961" s="13" t="str">
        <f ca="1">priceout</f>
        <v/>
      </c>
      <c r="U961" s="16" t="str">
        <f t="shared" ca="1" si="298"/>
        <v/>
      </c>
      <c r="V961" s="16" t="str">
        <f t="shared" ca="1" si="305"/>
        <v/>
      </c>
      <c r="W961" s="16" t="str">
        <f t="shared" ca="1" si="306"/>
        <v/>
      </c>
      <c r="X961" s="16">
        <f t="shared" ca="1" si="307"/>
        <v>1.9688771079638998</v>
      </c>
      <c r="Y961" s="16"/>
      <c r="Z961" s="13" t="str">
        <f ca="1">priceincross</f>
        <v/>
      </c>
      <c r="AA961" s="13" t="str">
        <f ca="1">priceoutcross</f>
        <v/>
      </c>
      <c r="AB961" s="13" t="str">
        <f t="shared" ca="1" si="299"/>
        <v/>
      </c>
      <c r="AC961" s="13" t="str">
        <f t="shared" ca="1" si="308"/>
        <v/>
      </c>
      <c r="AD961" s="13" t="str">
        <f t="shared" ca="1" si="309"/>
        <v/>
      </c>
      <c r="AE961" s="13">
        <f t="shared" ca="1" si="310"/>
        <v>2.3182976325855877</v>
      </c>
      <c r="AG961" s="32">
        <f ca="1">IF(ROW(data!B961)&gt;fib+1,MIN(OFFSET(data!B961,0,0,-fib,1)),"")</f>
        <v>11.71</v>
      </c>
      <c r="AH961" s="32">
        <f ca="1">IF(ROW(data!B961)&gt;fib+1,MAX(OFFSET(data!B961,0,0,-fib,1)),"")</f>
        <v>16.59</v>
      </c>
      <c r="AI961" s="32">
        <f t="shared" ca="1" si="300"/>
        <v>4.879999999999999</v>
      </c>
      <c r="AJ961" s="31">
        <f t="shared" ca="1" si="301"/>
        <v>12.86168</v>
      </c>
      <c r="AK961" s="31">
        <f t="shared" ca="1" si="302"/>
        <v>13.574160000000001</v>
      </c>
      <c r="AL961" s="31">
        <f t="shared" ca="1" si="303"/>
        <v>14.15</v>
      </c>
      <c r="AM961" s="31">
        <f t="shared" ca="1" si="304"/>
        <v>14.72584</v>
      </c>
      <c r="AO961" s="32">
        <f t="shared" ca="1" si="311"/>
        <v>0.96887710796389981</v>
      </c>
      <c r="AP961" s="32">
        <f t="shared" ca="1" si="312"/>
        <v>0</v>
      </c>
      <c r="AQ961" s="32">
        <f t="shared" ca="1" si="313"/>
        <v>1.3182976325855877</v>
      </c>
      <c r="AR961" s="32">
        <f t="shared" ca="1" si="314"/>
        <v>0</v>
      </c>
    </row>
    <row r="962" spans="1:44">
      <c r="A962" s="10">
        <v>38302</v>
      </c>
      <c r="B962" s="11">
        <f ca="1">IF(ROW(data!B962)&gt;singleSMA,AVERAGE(OFFSET(data!B962,0,0,-singleSMA,1)),"")</f>
        <v>13.334100000000003</v>
      </c>
      <c r="C962" s="11" t="str">
        <f ca="1">IF(ROW(data!B960)&gt;singleSMA+2,IF(SIGN(data!B961-indicators!B961)&lt;&gt;SIGN(data!B960-indicators!B960),IF(SIGN(data!B961-indicators!B961)&gt;0,"BUY","SELL"),""),"")</f>
        <v/>
      </c>
      <c r="D962" s="11">
        <f ca="1">IF(ROW(data!B962)&gt;fastSMA,AVERAGE(OFFSET(data!B962,0,0,-fastSMA,1)),"")</f>
        <v>15.513</v>
      </c>
      <c r="E962" s="11">
        <f ca="1">IF(ROW(data!B962)&gt;slowSMA,AVERAGE(OFFSET(data!B962,0,0,-slowSMA,1)),"")</f>
        <v>13.334100000000003</v>
      </c>
      <c r="F962" s="11" t="str">
        <f ca="1">IF(ROW(data!B962)&gt;MAX(fastSMA,slowSMA)+2,IF(SIGN(D961-E961)&lt;&gt;SIGN(D960-E960),IF(SIGN(D961-E961)&gt;0,"BUY","SELL"),""),"")</f>
        <v/>
      </c>
      <c r="G962" s="11"/>
      <c r="H962" s="11">
        <f>(data!B962/data!B961)-1</f>
        <v>-9.7323600973235891E-3</v>
      </c>
      <c r="I962" s="11">
        <f t="shared" si="294"/>
        <v>0</v>
      </c>
      <c r="J962" s="11">
        <f t="shared" si="295"/>
        <v>9.7323600973235891E-3</v>
      </c>
      <c r="K962" s="11">
        <f ca="1">IF(ROW(data!B962)&gt;rsi+1,100-100/(1+AVERAGE(OFFSET(I962,0,0,-rsi,1))/AVERAGE(OFFSET(J962,0,0,-rsi,1))),"")</f>
        <v>68.38206736947258</v>
      </c>
      <c r="L962" s="11"/>
      <c r="M962" s="11">
        <f t="shared" si="296"/>
        <v>0.99026763990267641</v>
      </c>
      <c r="N962" s="11">
        <f t="shared" ca="1" si="297"/>
        <v>1.1204404679972475</v>
      </c>
      <c r="S962" s="13" t="str">
        <f ca="1">pricein</f>
        <v/>
      </c>
      <c r="T962" s="13" t="str">
        <f ca="1">priceout</f>
        <v/>
      </c>
      <c r="U962" s="16" t="str">
        <f t="shared" ca="1" si="298"/>
        <v/>
      </c>
      <c r="V962" s="16" t="str">
        <f t="shared" ca="1" si="305"/>
        <v/>
      </c>
      <c r="W962" s="16" t="str">
        <f t="shared" ca="1" si="306"/>
        <v/>
      </c>
      <c r="X962" s="16">
        <f t="shared" ca="1" si="307"/>
        <v>1.9688771079638998</v>
      </c>
      <c r="Y962" s="16"/>
      <c r="Z962" s="13" t="str">
        <f ca="1">priceincross</f>
        <v/>
      </c>
      <c r="AA962" s="13" t="str">
        <f ca="1">priceoutcross</f>
        <v/>
      </c>
      <c r="AB962" s="13" t="str">
        <f t="shared" ca="1" si="299"/>
        <v/>
      </c>
      <c r="AC962" s="13" t="str">
        <f t="shared" ca="1" si="308"/>
        <v/>
      </c>
      <c r="AD962" s="13" t="str">
        <f t="shared" ca="1" si="309"/>
        <v/>
      </c>
      <c r="AE962" s="13">
        <f t="shared" ca="1" si="310"/>
        <v>2.3182976325855877</v>
      </c>
      <c r="AG962" s="32">
        <f ca="1">IF(ROW(data!B962)&gt;fib+1,MIN(OFFSET(data!B962,0,0,-fib,1)),"")</f>
        <v>11.71</v>
      </c>
      <c r="AH962" s="32">
        <f ca="1">IF(ROW(data!B962)&gt;fib+1,MAX(OFFSET(data!B962,0,0,-fib,1)),"")</f>
        <v>16.59</v>
      </c>
      <c r="AI962" s="32">
        <f t="shared" ca="1" si="300"/>
        <v>4.879999999999999</v>
      </c>
      <c r="AJ962" s="31">
        <f t="shared" ca="1" si="301"/>
        <v>12.86168</v>
      </c>
      <c r="AK962" s="31">
        <f t="shared" ca="1" si="302"/>
        <v>13.574160000000001</v>
      </c>
      <c r="AL962" s="31">
        <f t="shared" ca="1" si="303"/>
        <v>14.15</v>
      </c>
      <c r="AM962" s="31">
        <f t="shared" ca="1" si="304"/>
        <v>14.72584</v>
      </c>
      <c r="AO962" s="32">
        <f t="shared" ca="1" si="311"/>
        <v>0.96887710796389981</v>
      </c>
      <c r="AP962" s="32">
        <f t="shared" ca="1" si="312"/>
        <v>0</v>
      </c>
      <c r="AQ962" s="32">
        <f t="shared" ca="1" si="313"/>
        <v>1.3182976325855877</v>
      </c>
      <c r="AR962" s="32">
        <f t="shared" ca="1" si="314"/>
        <v>0</v>
      </c>
    </row>
    <row r="963" spans="1:44">
      <c r="A963" s="10">
        <v>38303</v>
      </c>
      <c r="B963" s="11">
        <f ca="1">IF(ROW(data!B963)&gt;singleSMA,AVERAGE(OFFSET(data!B963,0,0,-singleSMA,1)),"")</f>
        <v>13.371500000000003</v>
      </c>
      <c r="C963" s="11" t="str">
        <f ca="1">IF(ROW(data!B961)&gt;singleSMA+2,IF(SIGN(data!B962-indicators!B962)&lt;&gt;SIGN(data!B961-indicators!B961),IF(SIGN(data!B962-indicators!B962)&gt;0,"BUY","SELL"),""),"")</f>
        <v/>
      </c>
      <c r="D963" s="11">
        <f ca="1">IF(ROW(data!B963)&gt;fastSMA,AVERAGE(OFFSET(data!B963,0,0,-fastSMA,1)),"")</f>
        <v>15.6</v>
      </c>
      <c r="E963" s="11">
        <f ca="1">IF(ROW(data!B963)&gt;slowSMA,AVERAGE(OFFSET(data!B963,0,0,-slowSMA,1)),"")</f>
        <v>13.371500000000003</v>
      </c>
      <c r="F963" s="11" t="str">
        <f ca="1">IF(ROW(data!B963)&gt;MAX(fastSMA,slowSMA)+2,IF(SIGN(D962-E962)&lt;&gt;SIGN(D961-E961),IF(SIGN(D962-E962)&gt;0,"BUY","SELL"),""),"")</f>
        <v/>
      </c>
      <c r="G963" s="11"/>
      <c r="H963" s="11">
        <f>(data!B963/data!B962)-1</f>
        <v>4.9140049140048436E-3</v>
      </c>
      <c r="I963" s="11">
        <f t="shared" ref="I963:I1026" si="315">IF(H963&gt;0,H963,0)</f>
        <v>4.9140049140048436E-3</v>
      </c>
      <c r="J963" s="11">
        <f t="shared" ref="J963:J1026" si="316">IF(H963&lt;0,-H963,0)</f>
        <v>0</v>
      </c>
      <c r="K963" s="11">
        <f ca="1">IF(ROW(data!B963)&gt;rsi+1,100-100/(1+AVERAGE(OFFSET(I963,0,0,-rsi,1))/AVERAGE(OFFSET(J963,0,0,-rsi,1))),"")</f>
        <v>68.255068868708378</v>
      </c>
      <c r="L963" s="11"/>
      <c r="M963" s="11">
        <f t="shared" ref="M963:M1026" si="317">1+H963</f>
        <v>1.0049140049140048</v>
      </c>
      <c r="N963" s="11">
        <f t="shared" ref="N963:N1026" ca="1" si="318">IF(ROW(M963)&gt;priceindex+1,PRODUCT(OFFSET(M963,0,0,-priceindex,1)),"")</f>
        <v>1.119015047879617</v>
      </c>
      <c r="S963" s="13" t="str">
        <f ca="1">pricein</f>
        <v/>
      </c>
      <c r="T963" s="13" t="str">
        <f ca="1">priceout</f>
        <v/>
      </c>
      <c r="U963" s="16" t="str">
        <f t="shared" ref="U963:U1026" ca="1" si="319">IF(S963&lt;&gt;"",OFFSET(C963,MATCH("SELL",C964:C5961,0),17),"")</f>
        <v/>
      </c>
      <c r="V963" s="16" t="str">
        <f t="shared" ca="1" si="305"/>
        <v/>
      </c>
      <c r="W963" s="16" t="str">
        <f t="shared" ca="1" si="306"/>
        <v/>
      </c>
      <c r="X963" s="16">
        <f t="shared" ca="1" si="307"/>
        <v>1.9688771079638998</v>
      </c>
      <c r="Y963" s="16"/>
      <c r="Z963" s="13" t="str">
        <f ca="1">priceincross</f>
        <v/>
      </c>
      <c r="AA963" s="13" t="str">
        <f ca="1">priceoutcross</f>
        <v/>
      </c>
      <c r="AB963" s="13" t="str">
        <f t="shared" ref="AB963:AB1026" ca="1" si="320">IF(Z963&lt;&gt;"",OFFSET(F963,MATCH("SELL",F964:F5961,0),21),"")</f>
        <v/>
      </c>
      <c r="AC963" s="13" t="str">
        <f t="shared" ca="1" si="308"/>
        <v/>
      </c>
      <c r="AD963" s="13" t="str">
        <f t="shared" ca="1" si="309"/>
        <v/>
      </c>
      <c r="AE963" s="13">
        <f t="shared" ca="1" si="310"/>
        <v>2.3182976325855877</v>
      </c>
      <c r="AG963" s="32">
        <f ca="1">IF(ROW(data!B963)&gt;fib+1,MIN(OFFSET(data!B963,0,0,-fib,1)),"")</f>
        <v>11.71</v>
      </c>
      <c r="AH963" s="32">
        <f ca="1">IF(ROW(data!B963)&gt;fib+1,MAX(OFFSET(data!B963,0,0,-fib,1)),"")</f>
        <v>16.59</v>
      </c>
      <c r="AI963" s="32">
        <f t="shared" ref="AI963:AI1026" ca="1" si="321">IF(AG963&lt;&gt;"",AH963-AG963,"")</f>
        <v>4.879999999999999</v>
      </c>
      <c r="AJ963" s="31">
        <f t="shared" ref="AJ963:AJ1026" ca="1" si="322">IF(AI963&lt;&gt;"",AG963+0.236*AI963,"")</f>
        <v>12.86168</v>
      </c>
      <c r="AK963" s="31">
        <f t="shared" ref="AK963:AK1026" ca="1" si="323">IF(AI963&lt;&gt;"",AG963+0.382*AI963,"")</f>
        <v>13.574160000000001</v>
      </c>
      <c r="AL963" s="31">
        <f t="shared" ref="AL963:AL1026" ca="1" si="324">IF(AI963&lt;&gt;"",AG963+0.5*AI963,"")</f>
        <v>14.15</v>
      </c>
      <c r="AM963" s="31">
        <f t="shared" ref="AM963:AM1026" ca="1" si="325">IF(AI963&lt;&gt;"",AG963+0.618*AI963,"")</f>
        <v>14.72584</v>
      </c>
      <c r="AO963" s="32">
        <f t="shared" ca="1" si="311"/>
        <v>0.96887710796389981</v>
      </c>
      <c r="AP963" s="32">
        <f t="shared" ca="1" si="312"/>
        <v>0</v>
      </c>
      <c r="AQ963" s="32">
        <f t="shared" ca="1" si="313"/>
        <v>1.3182976325855877</v>
      </c>
      <c r="AR963" s="32">
        <f t="shared" ca="1" si="314"/>
        <v>0</v>
      </c>
    </row>
    <row r="964" spans="1:44">
      <c r="A964" s="10">
        <v>38306</v>
      </c>
      <c r="B964" s="11">
        <f ca="1">IF(ROW(data!B964)&gt;singleSMA,AVERAGE(OFFSET(data!B964,0,0,-singleSMA,1)),"")</f>
        <v>13.4093</v>
      </c>
      <c r="C964" s="11" t="str">
        <f ca="1">IF(ROW(data!B962)&gt;singleSMA+2,IF(SIGN(data!B963-indicators!B963)&lt;&gt;SIGN(data!B962-indicators!B962),IF(SIGN(data!B963-indicators!B963)&gt;0,"BUY","SELL"),""),"")</f>
        <v/>
      </c>
      <c r="D964" s="11">
        <f ca="1">IF(ROW(data!B964)&gt;fastSMA,AVERAGE(OFFSET(data!B964,0,0,-fastSMA,1)),"")</f>
        <v>15.679999999999998</v>
      </c>
      <c r="E964" s="11">
        <f ca="1">IF(ROW(data!B964)&gt;slowSMA,AVERAGE(OFFSET(data!B964,0,0,-slowSMA,1)),"")</f>
        <v>13.4093</v>
      </c>
      <c r="F964" s="11" t="str">
        <f ca="1">IF(ROW(data!B964)&gt;MAX(fastSMA,slowSMA)+2,IF(SIGN(D963-E963)&lt;&gt;SIGN(D962-E962),IF(SIGN(D963-E963)&gt;0,"BUY","SELL"),""),"")</f>
        <v/>
      </c>
      <c r="G964" s="11"/>
      <c r="H964" s="11">
        <f>(data!B964/data!B963)-1</f>
        <v>-1.2224938875304847E-3</v>
      </c>
      <c r="I964" s="11">
        <f t="shared" si="315"/>
        <v>0</v>
      </c>
      <c r="J964" s="11">
        <f t="shared" si="316"/>
        <v>1.2224938875304847E-3</v>
      </c>
      <c r="K964" s="11">
        <f ca="1">IF(ROW(data!B964)&gt;rsi+1,100-100/(1+AVERAGE(OFFSET(I964,0,0,-rsi,1))/AVERAGE(OFFSET(J964,0,0,-rsi,1))),"")</f>
        <v>67.151460194310573</v>
      </c>
      <c r="L964" s="11"/>
      <c r="M964" s="11">
        <f t="shared" si="317"/>
        <v>0.99877750611246952</v>
      </c>
      <c r="N964" s="11">
        <f t="shared" ca="1" si="318"/>
        <v>1.1085481682496614</v>
      </c>
      <c r="S964" s="13" t="str">
        <f ca="1">pricein</f>
        <v/>
      </c>
      <c r="T964" s="13" t="str">
        <f ca="1">priceout</f>
        <v/>
      </c>
      <c r="U964" s="16" t="str">
        <f t="shared" ca="1" si="319"/>
        <v/>
      </c>
      <c r="V964" s="16" t="str">
        <f t="shared" ref="V964:V1027" ca="1" si="326">IF(IFERROR(U964,"")&lt;&gt;"",U964/S964,"")</f>
        <v/>
      </c>
      <c r="W964" s="16" t="str">
        <f t="shared" ref="W964:W1027" ca="1" si="327">IF(V964&lt;&gt;"",V964-1,"")</f>
        <v/>
      </c>
      <c r="X964" s="16">
        <f t="shared" ref="X964:X1027" ca="1" si="328">IF(V964&lt;&gt;"",V964*X963,X963)</f>
        <v>1.9688771079638998</v>
      </c>
      <c r="Y964" s="16"/>
      <c r="Z964" s="13" t="str">
        <f ca="1">priceincross</f>
        <v/>
      </c>
      <c r="AA964" s="13" t="str">
        <f ca="1">priceoutcross</f>
        <v/>
      </c>
      <c r="AB964" s="13" t="str">
        <f t="shared" ca="1" si="320"/>
        <v/>
      </c>
      <c r="AC964" s="13" t="str">
        <f t="shared" ref="AC964:AC1027" ca="1" si="329">IF(IFERROR(AB964,"")&lt;&gt;"",AB964/Z964,"")</f>
        <v/>
      </c>
      <c r="AD964" s="13" t="str">
        <f t="shared" ref="AD964:AD1027" ca="1" si="330">IF(AC964&lt;&gt;"",AC964-1,"")</f>
        <v/>
      </c>
      <c r="AE964" s="13">
        <f t="shared" ref="AE964:AE1027" ca="1" si="331">IF(AC964&lt;&gt;"",AC964*AE963,AE963)</f>
        <v>2.3182976325855877</v>
      </c>
      <c r="AG964" s="32">
        <f ca="1">IF(ROW(data!B964)&gt;fib+1,MIN(OFFSET(data!B964,0,0,-fib,1)),"")</f>
        <v>11.71</v>
      </c>
      <c r="AH964" s="32">
        <f ca="1">IF(ROW(data!B964)&gt;fib+1,MAX(OFFSET(data!B964,0,0,-fib,1)),"")</f>
        <v>16.59</v>
      </c>
      <c r="AI964" s="32">
        <f t="shared" ca="1" si="321"/>
        <v>4.879999999999999</v>
      </c>
      <c r="AJ964" s="31">
        <f t="shared" ca="1" si="322"/>
        <v>12.86168</v>
      </c>
      <c r="AK964" s="31">
        <f t="shared" ca="1" si="323"/>
        <v>13.574160000000001</v>
      </c>
      <c r="AL964" s="31">
        <f t="shared" ca="1" si="324"/>
        <v>14.15</v>
      </c>
      <c r="AM964" s="31">
        <f t="shared" ca="1" si="325"/>
        <v>14.72584</v>
      </c>
      <c r="AO964" s="32">
        <f t="shared" ref="AO964:AO1027" ca="1" si="332">MAX(AO963,X964-1)</f>
        <v>0.96887710796389981</v>
      </c>
      <c r="AP964" s="32">
        <f t="shared" ref="AP964:AP1027" ca="1" si="333">((1+AO964)/X964)-1</f>
        <v>0</v>
      </c>
      <c r="AQ964" s="32">
        <f t="shared" ref="AQ964:AQ1027" ca="1" si="334">MAX(AQ963,AE964-1)</f>
        <v>1.3182976325855877</v>
      </c>
      <c r="AR964" s="32">
        <f t="shared" ref="AR964:AR1027" ca="1" si="335">((1+AQ964)/AE964)-1</f>
        <v>0</v>
      </c>
    </row>
    <row r="965" spans="1:44">
      <c r="A965" s="10">
        <v>38307</v>
      </c>
      <c r="B965" s="11">
        <f ca="1">IF(ROW(data!B965)&gt;singleSMA,AVERAGE(OFFSET(data!B965,0,0,-singleSMA,1)),"")</f>
        <v>13.448400000000001</v>
      </c>
      <c r="C965" s="11" t="str">
        <f ca="1">IF(ROW(data!B963)&gt;singleSMA+2,IF(SIGN(data!B964-indicators!B964)&lt;&gt;SIGN(data!B963-indicators!B963),IF(SIGN(data!B964-indicators!B964)&gt;0,"BUY","SELL"),""),"")</f>
        <v/>
      </c>
      <c r="D965" s="11">
        <f ca="1">IF(ROW(data!B965)&gt;fastSMA,AVERAGE(OFFSET(data!B965,0,0,-fastSMA,1)),"")</f>
        <v>15.756499999999999</v>
      </c>
      <c r="E965" s="11">
        <f ca="1">IF(ROW(data!B965)&gt;slowSMA,AVERAGE(OFFSET(data!B965,0,0,-slowSMA,1)),"")</f>
        <v>13.448400000000001</v>
      </c>
      <c r="F965" s="11" t="str">
        <f ca="1">IF(ROW(data!B965)&gt;MAX(fastSMA,slowSMA)+2,IF(SIGN(D964-E964)&lt;&gt;SIGN(D963-E963),IF(SIGN(D964-E964)&gt;0,"BUY","SELL"),""),"")</f>
        <v/>
      </c>
      <c r="G965" s="11"/>
      <c r="H965" s="11">
        <f>(data!B965/data!B964)-1</f>
        <v>-3.0599755201958789E-3</v>
      </c>
      <c r="I965" s="11">
        <f t="shared" si="315"/>
        <v>0</v>
      </c>
      <c r="J965" s="11">
        <f t="shared" si="316"/>
        <v>3.0599755201958789E-3</v>
      </c>
      <c r="K965" s="11">
        <f ca="1">IF(ROW(data!B965)&gt;rsi+1,100-100/(1+AVERAGE(OFFSET(I965,0,0,-rsi,1))/AVERAGE(OFFSET(J965,0,0,-rsi,1))),"")</f>
        <v>66.353614116093937</v>
      </c>
      <c r="L965" s="11"/>
      <c r="M965" s="11">
        <f t="shared" si="317"/>
        <v>0.99694002447980412</v>
      </c>
      <c r="N965" s="11">
        <f t="shared" ca="1" si="318"/>
        <v>1.1036585365853659</v>
      </c>
      <c r="S965" s="13" t="str">
        <f ca="1">pricein</f>
        <v/>
      </c>
      <c r="T965" s="13" t="str">
        <f ca="1">priceout</f>
        <v/>
      </c>
      <c r="U965" s="16" t="str">
        <f t="shared" ca="1" si="319"/>
        <v/>
      </c>
      <c r="V965" s="16" t="str">
        <f t="shared" ca="1" si="326"/>
        <v/>
      </c>
      <c r="W965" s="16" t="str">
        <f t="shared" ca="1" si="327"/>
        <v/>
      </c>
      <c r="X965" s="16">
        <f t="shared" ca="1" si="328"/>
        <v>1.9688771079638998</v>
      </c>
      <c r="Y965" s="16"/>
      <c r="Z965" s="13" t="str">
        <f ca="1">priceincross</f>
        <v/>
      </c>
      <c r="AA965" s="13" t="str">
        <f ca="1">priceoutcross</f>
        <v/>
      </c>
      <c r="AB965" s="13" t="str">
        <f t="shared" ca="1" si="320"/>
        <v/>
      </c>
      <c r="AC965" s="13" t="str">
        <f t="shared" ca="1" si="329"/>
        <v/>
      </c>
      <c r="AD965" s="13" t="str">
        <f t="shared" ca="1" si="330"/>
        <v/>
      </c>
      <c r="AE965" s="13">
        <f t="shared" ca="1" si="331"/>
        <v>2.3182976325855877</v>
      </c>
      <c r="AG965" s="32">
        <f ca="1">IF(ROW(data!B965)&gt;fib+1,MIN(OFFSET(data!B965,0,0,-fib,1)),"")</f>
        <v>11.71</v>
      </c>
      <c r="AH965" s="32">
        <f ca="1">IF(ROW(data!B965)&gt;fib+1,MAX(OFFSET(data!B965,0,0,-fib,1)),"")</f>
        <v>16.59</v>
      </c>
      <c r="AI965" s="32">
        <f t="shared" ca="1" si="321"/>
        <v>4.879999999999999</v>
      </c>
      <c r="AJ965" s="31">
        <f t="shared" ca="1" si="322"/>
        <v>12.86168</v>
      </c>
      <c r="AK965" s="31">
        <f t="shared" ca="1" si="323"/>
        <v>13.574160000000001</v>
      </c>
      <c r="AL965" s="31">
        <f t="shared" ca="1" si="324"/>
        <v>14.15</v>
      </c>
      <c r="AM965" s="31">
        <f t="shared" ca="1" si="325"/>
        <v>14.72584</v>
      </c>
      <c r="AO965" s="32">
        <f t="shared" ca="1" si="332"/>
        <v>0.96887710796389981</v>
      </c>
      <c r="AP965" s="32">
        <f t="shared" ca="1" si="333"/>
        <v>0</v>
      </c>
      <c r="AQ965" s="32">
        <f t="shared" ca="1" si="334"/>
        <v>1.3182976325855877</v>
      </c>
      <c r="AR965" s="32">
        <f t="shared" ca="1" si="335"/>
        <v>0</v>
      </c>
    </row>
    <row r="966" spans="1:44">
      <c r="A966" s="10">
        <v>38308</v>
      </c>
      <c r="B966" s="11">
        <f ca="1">IF(ROW(data!B966)&gt;singleSMA,AVERAGE(OFFSET(data!B966,0,0,-singleSMA,1)),"")</f>
        <v>13.4856</v>
      </c>
      <c r="C966" s="11" t="str">
        <f ca="1">IF(ROW(data!B964)&gt;singleSMA+2,IF(SIGN(data!B965-indicators!B965)&lt;&gt;SIGN(data!B964-indicators!B964),IF(SIGN(data!B965-indicators!B965)&gt;0,"BUY","SELL"),""),"")</f>
        <v/>
      </c>
      <c r="D966" s="11">
        <f ca="1">IF(ROW(data!B966)&gt;fastSMA,AVERAGE(OFFSET(data!B966,0,0,-fastSMA,1)),"")</f>
        <v>15.839999999999998</v>
      </c>
      <c r="E966" s="11">
        <f ca="1">IF(ROW(data!B966)&gt;slowSMA,AVERAGE(OFFSET(data!B966,0,0,-slowSMA,1)),"")</f>
        <v>13.4856</v>
      </c>
      <c r="F966" s="11" t="str">
        <f ca="1">IF(ROW(data!B966)&gt;MAX(fastSMA,slowSMA)+2,IF(SIGN(D965-E965)&lt;&gt;SIGN(D964-E964),IF(SIGN(D965-E965)&gt;0,"BUY","SELL"),""),"")</f>
        <v/>
      </c>
      <c r="G966" s="11"/>
      <c r="H966" s="11">
        <f>(data!B966/data!B965)-1</f>
        <v>3.0693677102517913E-3</v>
      </c>
      <c r="I966" s="11">
        <f t="shared" si="315"/>
        <v>3.0693677102517913E-3</v>
      </c>
      <c r="J966" s="11">
        <f t="shared" si="316"/>
        <v>0</v>
      </c>
      <c r="K966" s="11">
        <f ca="1">IF(ROW(data!B966)&gt;rsi+1,100-100/(1+AVERAGE(OFFSET(I966,0,0,-rsi,1))/AVERAGE(OFFSET(J966,0,0,-rsi,1))),"")</f>
        <v>67.989887127280298</v>
      </c>
      <c r="L966" s="11"/>
      <c r="M966" s="11">
        <f t="shared" si="317"/>
        <v>1.0030693677102518</v>
      </c>
      <c r="N966" s="11">
        <f t="shared" ca="1" si="318"/>
        <v>1.113837764144513</v>
      </c>
      <c r="S966" s="13" t="str">
        <f ca="1">pricein</f>
        <v/>
      </c>
      <c r="T966" s="13" t="str">
        <f ca="1">priceout</f>
        <v/>
      </c>
      <c r="U966" s="16" t="str">
        <f t="shared" ca="1" si="319"/>
        <v/>
      </c>
      <c r="V966" s="16" t="str">
        <f t="shared" ca="1" si="326"/>
        <v/>
      </c>
      <c r="W966" s="16" t="str">
        <f t="shared" ca="1" si="327"/>
        <v/>
      </c>
      <c r="X966" s="16">
        <f t="shared" ca="1" si="328"/>
        <v>1.9688771079638998</v>
      </c>
      <c r="Y966" s="16"/>
      <c r="Z966" s="13" t="str">
        <f ca="1">priceincross</f>
        <v/>
      </c>
      <c r="AA966" s="13" t="str">
        <f ca="1">priceoutcross</f>
        <v/>
      </c>
      <c r="AB966" s="13" t="str">
        <f t="shared" ca="1" si="320"/>
        <v/>
      </c>
      <c r="AC966" s="13" t="str">
        <f t="shared" ca="1" si="329"/>
        <v/>
      </c>
      <c r="AD966" s="13" t="str">
        <f t="shared" ca="1" si="330"/>
        <v/>
      </c>
      <c r="AE966" s="13">
        <f t="shared" ca="1" si="331"/>
        <v>2.3182976325855877</v>
      </c>
      <c r="AG966" s="32">
        <f ca="1">IF(ROW(data!B966)&gt;fib+1,MIN(OFFSET(data!B966,0,0,-fib,1)),"")</f>
        <v>11.71</v>
      </c>
      <c r="AH966" s="32">
        <f ca="1">IF(ROW(data!B966)&gt;fib+1,MAX(OFFSET(data!B966,0,0,-fib,1)),"")</f>
        <v>16.59</v>
      </c>
      <c r="AI966" s="32">
        <f t="shared" ca="1" si="321"/>
        <v>4.879999999999999</v>
      </c>
      <c r="AJ966" s="31">
        <f t="shared" ca="1" si="322"/>
        <v>12.86168</v>
      </c>
      <c r="AK966" s="31">
        <f t="shared" ca="1" si="323"/>
        <v>13.574160000000001</v>
      </c>
      <c r="AL966" s="31">
        <f t="shared" ca="1" si="324"/>
        <v>14.15</v>
      </c>
      <c r="AM966" s="31">
        <f t="shared" ca="1" si="325"/>
        <v>14.72584</v>
      </c>
      <c r="AO966" s="32">
        <f t="shared" ca="1" si="332"/>
        <v>0.96887710796389981</v>
      </c>
      <c r="AP966" s="32">
        <f t="shared" ca="1" si="333"/>
        <v>0</v>
      </c>
      <c r="AQ966" s="32">
        <f t="shared" ca="1" si="334"/>
        <v>1.3182976325855877</v>
      </c>
      <c r="AR966" s="32">
        <f t="shared" ca="1" si="335"/>
        <v>0</v>
      </c>
    </row>
    <row r="967" spans="1:44">
      <c r="A967" s="10">
        <v>38309</v>
      </c>
      <c r="B967" s="11">
        <f ca="1">IF(ROW(data!B967)&gt;singleSMA,AVERAGE(OFFSET(data!B967,0,0,-singleSMA,1)),"")</f>
        <v>13.521699999999999</v>
      </c>
      <c r="C967" s="11" t="str">
        <f ca="1">IF(ROW(data!B965)&gt;singleSMA+2,IF(SIGN(data!B966-indicators!B966)&lt;&gt;SIGN(data!B965-indicators!B965),IF(SIGN(data!B966-indicators!B966)&gt;0,"BUY","SELL"),""),"")</f>
        <v/>
      </c>
      <c r="D967" s="11">
        <f ca="1">IF(ROW(data!B967)&gt;fastSMA,AVERAGE(OFFSET(data!B967,0,0,-fastSMA,1)),"")</f>
        <v>15.9155</v>
      </c>
      <c r="E967" s="11">
        <f ca="1">IF(ROW(data!B967)&gt;slowSMA,AVERAGE(OFFSET(data!B967,0,0,-slowSMA,1)),"")</f>
        <v>13.521699999999999</v>
      </c>
      <c r="F967" s="11" t="str">
        <f ca="1">IF(ROW(data!B967)&gt;MAX(fastSMA,slowSMA)+2,IF(SIGN(D966-E966)&lt;&gt;SIGN(D965-E965),IF(SIGN(D966-E966)&gt;0,"BUY","SELL"),""),"")</f>
        <v/>
      </c>
      <c r="G967" s="11"/>
      <c r="H967" s="11">
        <f>(data!B967/data!B966)-1</f>
        <v>-1.04039167686657E-2</v>
      </c>
      <c r="I967" s="11">
        <f t="shared" si="315"/>
        <v>0</v>
      </c>
      <c r="J967" s="11">
        <f t="shared" si="316"/>
        <v>1.04039167686657E-2</v>
      </c>
      <c r="K967" s="11">
        <f ca="1">IF(ROW(data!B967)&gt;rsi+1,100-100/(1+AVERAGE(OFFSET(I967,0,0,-rsi,1))/AVERAGE(OFFSET(J967,0,0,-rsi,1))),"")</f>
        <v>65.924882938966306</v>
      </c>
      <c r="L967" s="11"/>
      <c r="M967" s="11">
        <f t="shared" si="317"/>
        <v>0.9895960832313343</v>
      </c>
      <c r="N967" s="11">
        <f t="shared" ca="1" si="318"/>
        <v>1.1030013642564811</v>
      </c>
      <c r="S967" s="13" t="str">
        <f ca="1">pricein</f>
        <v/>
      </c>
      <c r="T967" s="13" t="str">
        <f ca="1">priceout</f>
        <v/>
      </c>
      <c r="U967" s="16" t="str">
        <f t="shared" ca="1" si="319"/>
        <v/>
      </c>
      <c r="V967" s="16" t="str">
        <f t="shared" ca="1" si="326"/>
        <v/>
      </c>
      <c r="W967" s="16" t="str">
        <f t="shared" ca="1" si="327"/>
        <v/>
      </c>
      <c r="X967" s="16">
        <f t="shared" ca="1" si="328"/>
        <v>1.9688771079638998</v>
      </c>
      <c r="Y967" s="16"/>
      <c r="Z967" s="13" t="str">
        <f ca="1">priceincross</f>
        <v/>
      </c>
      <c r="AA967" s="13" t="str">
        <f ca="1">priceoutcross</f>
        <v/>
      </c>
      <c r="AB967" s="13" t="str">
        <f t="shared" ca="1" si="320"/>
        <v/>
      </c>
      <c r="AC967" s="13" t="str">
        <f t="shared" ca="1" si="329"/>
        <v/>
      </c>
      <c r="AD967" s="13" t="str">
        <f t="shared" ca="1" si="330"/>
        <v/>
      </c>
      <c r="AE967" s="13">
        <f t="shared" ca="1" si="331"/>
        <v>2.3182976325855877</v>
      </c>
      <c r="AG967" s="32">
        <f ca="1">IF(ROW(data!B967)&gt;fib+1,MIN(OFFSET(data!B967,0,0,-fib,1)),"")</f>
        <v>11.71</v>
      </c>
      <c r="AH967" s="32">
        <f ca="1">IF(ROW(data!B967)&gt;fib+1,MAX(OFFSET(data!B967,0,0,-fib,1)),"")</f>
        <v>16.59</v>
      </c>
      <c r="AI967" s="32">
        <f t="shared" ca="1" si="321"/>
        <v>4.879999999999999</v>
      </c>
      <c r="AJ967" s="31">
        <f t="shared" ca="1" si="322"/>
        <v>12.86168</v>
      </c>
      <c r="AK967" s="31">
        <f t="shared" ca="1" si="323"/>
        <v>13.574160000000001</v>
      </c>
      <c r="AL967" s="31">
        <f t="shared" ca="1" si="324"/>
        <v>14.15</v>
      </c>
      <c r="AM967" s="31">
        <f t="shared" ca="1" si="325"/>
        <v>14.72584</v>
      </c>
      <c r="AO967" s="32">
        <f t="shared" ca="1" si="332"/>
        <v>0.96887710796389981</v>
      </c>
      <c r="AP967" s="32">
        <f t="shared" ca="1" si="333"/>
        <v>0</v>
      </c>
      <c r="AQ967" s="32">
        <f t="shared" ca="1" si="334"/>
        <v>1.3182976325855877</v>
      </c>
      <c r="AR967" s="32">
        <f t="shared" ca="1" si="335"/>
        <v>0</v>
      </c>
    </row>
    <row r="968" spans="1:44">
      <c r="A968" s="10">
        <v>38310</v>
      </c>
      <c r="B968" s="11">
        <f ca="1">IF(ROW(data!B968)&gt;singleSMA,AVERAGE(OFFSET(data!B968,0,0,-singleSMA,1)),"")</f>
        <v>13.557599999999997</v>
      </c>
      <c r="C968" s="11" t="str">
        <f ca="1">IF(ROW(data!B966)&gt;singleSMA+2,IF(SIGN(data!B967-indicators!B967)&lt;&gt;SIGN(data!B966-indicators!B966),IF(SIGN(data!B967-indicators!B967)&gt;0,"BUY","SELL"),""),"")</f>
        <v/>
      </c>
      <c r="D968" s="11">
        <f ca="1">IF(ROW(data!B968)&gt;fastSMA,AVERAGE(OFFSET(data!B968,0,0,-fastSMA,1)),"")</f>
        <v>15.962999999999997</v>
      </c>
      <c r="E968" s="11">
        <f ca="1">IF(ROW(data!B968)&gt;slowSMA,AVERAGE(OFFSET(data!B968,0,0,-slowSMA,1)),"")</f>
        <v>13.557599999999997</v>
      </c>
      <c r="F968" s="11" t="str">
        <f ca="1">IF(ROW(data!B968)&gt;MAX(fastSMA,slowSMA)+2,IF(SIGN(D967-E967)&lt;&gt;SIGN(D966-E966),IF(SIGN(D967-E967)&gt;0,"BUY","SELL"),""),"")</f>
        <v/>
      </c>
      <c r="G968" s="11"/>
      <c r="H968" s="11">
        <f>(data!B968/data!B967)-1</f>
        <v>-1.2368583797157662E-3</v>
      </c>
      <c r="I968" s="11">
        <f t="shared" si="315"/>
        <v>0</v>
      </c>
      <c r="J968" s="11">
        <f t="shared" si="316"/>
        <v>1.2368583797157662E-3</v>
      </c>
      <c r="K968" s="11">
        <f ca="1">IF(ROW(data!B968)&gt;rsi+1,100-100/(1+AVERAGE(OFFSET(I968,0,0,-rsi,1))/AVERAGE(OFFSET(J968,0,0,-rsi,1))),"")</f>
        <v>61.226573848944518</v>
      </c>
      <c r="L968" s="11"/>
      <c r="M968" s="11">
        <f t="shared" si="317"/>
        <v>0.99876314162028423</v>
      </c>
      <c r="N968" s="11">
        <f t="shared" ca="1" si="318"/>
        <v>1.0625000000000004</v>
      </c>
      <c r="S968" s="13" t="str">
        <f ca="1">pricein</f>
        <v/>
      </c>
      <c r="T968" s="13" t="str">
        <f ca="1">priceout</f>
        <v/>
      </c>
      <c r="U968" s="16" t="str">
        <f t="shared" ca="1" si="319"/>
        <v/>
      </c>
      <c r="V968" s="16" t="str">
        <f t="shared" ca="1" si="326"/>
        <v/>
      </c>
      <c r="W968" s="16" t="str">
        <f t="shared" ca="1" si="327"/>
        <v/>
      </c>
      <c r="X968" s="16">
        <f t="shared" ca="1" si="328"/>
        <v>1.9688771079638998</v>
      </c>
      <c r="Y968" s="16"/>
      <c r="Z968" s="13" t="str">
        <f ca="1">priceincross</f>
        <v/>
      </c>
      <c r="AA968" s="13" t="str">
        <f ca="1">priceoutcross</f>
        <v/>
      </c>
      <c r="AB968" s="13" t="str">
        <f t="shared" ca="1" si="320"/>
        <v/>
      </c>
      <c r="AC968" s="13" t="str">
        <f t="shared" ca="1" si="329"/>
        <v/>
      </c>
      <c r="AD968" s="13" t="str">
        <f t="shared" ca="1" si="330"/>
        <v/>
      </c>
      <c r="AE968" s="13">
        <f t="shared" ca="1" si="331"/>
        <v>2.3182976325855877</v>
      </c>
      <c r="AG968" s="32">
        <f ca="1">IF(ROW(data!B968)&gt;fib+1,MIN(OFFSET(data!B968,0,0,-fib,1)),"")</f>
        <v>11.71</v>
      </c>
      <c r="AH968" s="32">
        <f ca="1">IF(ROW(data!B968)&gt;fib+1,MAX(OFFSET(data!B968,0,0,-fib,1)),"")</f>
        <v>16.59</v>
      </c>
      <c r="AI968" s="32">
        <f t="shared" ca="1" si="321"/>
        <v>4.879999999999999</v>
      </c>
      <c r="AJ968" s="31">
        <f t="shared" ca="1" si="322"/>
        <v>12.86168</v>
      </c>
      <c r="AK968" s="31">
        <f t="shared" ca="1" si="323"/>
        <v>13.574160000000001</v>
      </c>
      <c r="AL968" s="31">
        <f t="shared" ca="1" si="324"/>
        <v>14.15</v>
      </c>
      <c r="AM968" s="31">
        <f t="shared" ca="1" si="325"/>
        <v>14.72584</v>
      </c>
      <c r="AO968" s="32">
        <f t="shared" ca="1" si="332"/>
        <v>0.96887710796389981</v>
      </c>
      <c r="AP968" s="32">
        <f t="shared" ca="1" si="333"/>
        <v>0</v>
      </c>
      <c r="AQ968" s="32">
        <f t="shared" ca="1" si="334"/>
        <v>1.3182976325855877</v>
      </c>
      <c r="AR968" s="32">
        <f t="shared" ca="1" si="335"/>
        <v>0</v>
      </c>
    </row>
    <row r="969" spans="1:44">
      <c r="A969" s="10">
        <v>38313</v>
      </c>
      <c r="B969" s="11">
        <f ca="1">IF(ROW(data!B969)&gt;singleSMA,AVERAGE(OFFSET(data!B969,0,0,-singleSMA,1)),"")</f>
        <v>13.5953</v>
      </c>
      <c r="C969" s="11" t="str">
        <f ca="1">IF(ROW(data!B967)&gt;singleSMA+2,IF(SIGN(data!B968-indicators!B968)&lt;&gt;SIGN(data!B967-indicators!B967),IF(SIGN(data!B968-indicators!B968)&gt;0,"BUY","SELL"),""),"")</f>
        <v/>
      </c>
      <c r="D969" s="11">
        <f ca="1">IF(ROW(data!B969)&gt;fastSMA,AVERAGE(OFFSET(data!B969,0,0,-fastSMA,1)),"")</f>
        <v>15.998499999999996</v>
      </c>
      <c r="E969" s="11">
        <f ca="1">IF(ROW(data!B969)&gt;slowSMA,AVERAGE(OFFSET(data!B969,0,0,-slowSMA,1)),"")</f>
        <v>13.5953</v>
      </c>
      <c r="F969" s="11" t="str">
        <f ca="1">IF(ROW(data!B969)&gt;MAX(fastSMA,slowSMA)+2,IF(SIGN(D968-E968)&lt;&gt;SIGN(D967-E967),IF(SIGN(D968-E968)&gt;0,"BUY","SELL"),""),"")</f>
        <v/>
      </c>
      <c r="G969" s="11"/>
      <c r="H969" s="11">
        <f>(data!B969/data!B968)-1</f>
        <v>0</v>
      </c>
      <c r="I969" s="11">
        <f t="shared" si="315"/>
        <v>0</v>
      </c>
      <c r="J969" s="11">
        <f t="shared" si="316"/>
        <v>0</v>
      </c>
      <c r="K969" s="11">
        <f ca="1">IF(ROW(data!B969)&gt;rsi+1,100-100/(1+AVERAGE(OFFSET(I969,0,0,-rsi,1))/AVERAGE(OFFSET(J969,0,0,-rsi,1))),"")</f>
        <v>58.948286555138694</v>
      </c>
      <c r="L969" s="11"/>
      <c r="M969" s="11">
        <f t="shared" si="317"/>
        <v>1</v>
      </c>
      <c r="N969" s="11">
        <f t="shared" ca="1" si="318"/>
        <v>1.0459844559585494</v>
      </c>
      <c r="S969" s="13" t="str">
        <f ca="1">pricein</f>
        <v/>
      </c>
      <c r="T969" s="13" t="str">
        <f ca="1">priceout</f>
        <v/>
      </c>
      <c r="U969" s="16" t="str">
        <f t="shared" ca="1" si="319"/>
        <v/>
      </c>
      <c r="V969" s="16" t="str">
        <f t="shared" ca="1" si="326"/>
        <v/>
      </c>
      <c r="W969" s="16" t="str">
        <f t="shared" ca="1" si="327"/>
        <v/>
      </c>
      <c r="X969" s="16">
        <f t="shared" ca="1" si="328"/>
        <v>1.9688771079638998</v>
      </c>
      <c r="Y969" s="16"/>
      <c r="Z969" s="13" t="str">
        <f ca="1">priceincross</f>
        <v/>
      </c>
      <c r="AA969" s="13" t="str">
        <f ca="1">priceoutcross</f>
        <v/>
      </c>
      <c r="AB969" s="13" t="str">
        <f t="shared" ca="1" si="320"/>
        <v/>
      </c>
      <c r="AC969" s="13" t="str">
        <f t="shared" ca="1" si="329"/>
        <v/>
      </c>
      <c r="AD969" s="13" t="str">
        <f t="shared" ca="1" si="330"/>
        <v/>
      </c>
      <c r="AE969" s="13">
        <f t="shared" ca="1" si="331"/>
        <v>2.3182976325855877</v>
      </c>
      <c r="AG969" s="32">
        <f ca="1">IF(ROW(data!B969)&gt;fib+1,MIN(OFFSET(data!B969,0,0,-fib,1)),"")</f>
        <v>11.71</v>
      </c>
      <c r="AH969" s="32">
        <f ca="1">IF(ROW(data!B969)&gt;fib+1,MAX(OFFSET(data!B969,0,0,-fib,1)),"")</f>
        <v>16.59</v>
      </c>
      <c r="AI969" s="32">
        <f t="shared" ca="1" si="321"/>
        <v>4.879999999999999</v>
      </c>
      <c r="AJ969" s="31">
        <f t="shared" ca="1" si="322"/>
        <v>12.86168</v>
      </c>
      <c r="AK969" s="31">
        <f t="shared" ca="1" si="323"/>
        <v>13.574160000000001</v>
      </c>
      <c r="AL969" s="31">
        <f t="shared" ca="1" si="324"/>
        <v>14.15</v>
      </c>
      <c r="AM969" s="31">
        <f t="shared" ca="1" si="325"/>
        <v>14.72584</v>
      </c>
      <c r="AO969" s="32">
        <f t="shared" ca="1" si="332"/>
        <v>0.96887710796389981</v>
      </c>
      <c r="AP969" s="32">
        <f t="shared" ca="1" si="333"/>
        <v>0</v>
      </c>
      <c r="AQ969" s="32">
        <f t="shared" ca="1" si="334"/>
        <v>1.3182976325855877</v>
      </c>
      <c r="AR969" s="32">
        <f t="shared" ca="1" si="335"/>
        <v>0</v>
      </c>
    </row>
    <row r="970" spans="1:44">
      <c r="A970" s="10">
        <v>38314</v>
      </c>
      <c r="B970" s="11">
        <f ca="1">IF(ROW(data!B970)&gt;singleSMA,AVERAGE(OFFSET(data!B970,0,0,-singleSMA,1)),"")</f>
        <v>13.633999999999999</v>
      </c>
      <c r="C970" s="11" t="str">
        <f ca="1">IF(ROW(data!B968)&gt;singleSMA+2,IF(SIGN(data!B969-indicators!B969)&lt;&gt;SIGN(data!B968-indicators!B968),IF(SIGN(data!B969-indicators!B969)&gt;0,"BUY","SELL"),""),"")</f>
        <v/>
      </c>
      <c r="D970" s="11">
        <f ca="1">IF(ROW(data!B970)&gt;fastSMA,AVERAGE(OFFSET(data!B970,0,0,-fastSMA,1)),"")</f>
        <v>16.051499999999997</v>
      </c>
      <c r="E970" s="11">
        <f ca="1">IF(ROW(data!B970)&gt;slowSMA,AVERAGE(OFFSET(data!B970,0,0,-slowSMA,1)),"")</f>
        <v>13.633999999999999</v>
      </c>
      <c r="F970" s="11" t="str">
        <f ca="1">IF(ROW(data!B970)&gt;MAX(fastSMA,slowSMA)+2,IF(SIGN(D969-E969)&lt;&gt;SIGN(D968-E968),IF(SIGN(D969-E969)&gt;0,"BUY","SELL"),""),"")</f>
        <v/>
      </c>
      <c r="G970" s="11"/>
      <c r="H970" s="11">
        <f>(data!B970/data!B969)-1</f>
        <v>-9.2879256965943124E-3</v>
      </c>
      <c r="I970" s="11">
        <f t="shared" si="315"/>
        <v>0</v>
      </c>
      <c r="J970" s="11">
        <f t="shared" si="316"/>
        <v>9.2879256965943124E-3</v>
      </c>
      <c r="K970" s="11">
        <f ca="1">IF(ROW(data!B970)&gt;rsi+1,100-100/(1+AVERAGE(OFFSET(I970,0,0,-rsi,1))/AVERAGE(OFFSET(J970,0,0,-rsi,1))),"")</f>
        <v>64.49114795697281</v>
      </c>
      <c r="L970" s="11"/>
      <c r="M970" s="11">
        <f t="shared" si="317"/>
        <v>0.99071207430340569</v>
      </c>
      <c r="N970" s="11">
        <f t="shared" ca="1" si="318"/>
        <v>1.0709504685408302</v>
      </c>
      <c r="S970" s="13" t="str">
        <f ca="1">pricein</f>
        <v/>
      </c>
      <c r="T970" s="13" t="str">
        <f ca="1">priceout</f>
        <v/>
      </c>
      <c r="U970" s="16" t="str">
        <f t="shared" ca="1" si="319"/>
        <v/>
      </c>
      <c r="V970" s="16" t="str">
        <f t="shared" ca="1" si="326"/>
        <v/>
      </c>
      <c r="W970" s="16" t="str">
        <f t="shared" ca="1" si="327"/>
        <v/>
      </c>
      <c r="X970" s="16">
        <f t="shared" ca="1" si="328"/>
        <v>1.9688771079638998</v>
      </c>
      <c r="Y970" s="16"/>
      <c r="Z970" s="13" t="str">
        <f ca="1">priceincross</f>
        <v/>
      </c>
      <c r="AA970" s="13" t="str">
        <f ca="1">priceoutcross</f>
        <v/>
      </c>
      <c r="AB970" s="13" t="str">
        <f t="shared" ca="1" si="320"/>
        <v/>
      </c>
      <c r="AC970" s="13" t="str">
        <f t="shared" ca="1" si="329"/>
        <v/>
      </c>
      <c r="AD970" s="13" t="str">
        <f t="shared" ca="1" si="330"/>
        <v/>
      </c>
      <c r="AE970" s="13">
        <f t="shared" ca="1" si="331"/>
        <v>2.3182976325855877</v>
      </c>
      <c r="AG970" s="32">
        <f ca="1">IF(ROW(data!B970)&gt;fib+1,MIN(OFFSET(data!B970,0,0,-fib,1)),"")</f>
        <v>11.71</v>
      </c>
      <c r="AH970" s="32">
        <f ca="1">IF(ROW(data!B970)&gt;fib+1,MAX(OFFSET(data!B970,0,0,-fib,1)),"")</f>
        <v>16.59</v>
      </c>
      <c r="AI970" s="32">
        <f t="shared" ca="1" si="321"/>
        <v>4.879999999999999</v>
      </c>
      <c r="AJ970" s="31">
        <f t="shared" ca="1" si="322"/>
        <v>12.86168</v>
      </c>
      <c r="AK970" s="31">
        <f t="shared" ca="1" si="323"/>
        <v>13.574160000000001</v>
      </c>
      <c r="AL970" s="31">
        <f t="shared" ca="1" si="324"/>
        <v>14.15</v>
      </c>
      <c r="AM970" s="31">
        <f t="shared" ca="1" si="325"/>
        <v>14.72584</v>
      </c>
      <c r="AO970" s="32">
        <f t="shared" ca="1" si="332"/>
        <v>0.96887710796389981</v>
      </c>
      <c r="AP970" s="32">
        <f t="shared" ca="1" si="333"/>
        <v>0</v>
      </c>
      <c r="AQ970" s="32">
        <f t="shared" ca="1" si="334"/>
        <v>1.3182976325855877</v>
      </c>
      <c r="AR970" s="32">
        <f t="shared" ca="1" si="335"/>
        <v>0</v>
      </c>
    </row>
    <row r="971" spans="1:44">
      <c r="A971" s="10">
        <v>38315</v>
      </c>
      <c r="B971" s="11">
        <f ca="1">IF(ROW(data!B971)&gt;singleSMA,AVERAGE(OFFSET(data!B971,0,0,-singleSMA,1)),"")</f>
        <v>13.673199999999998</v>
      </c>
      <c r="C971" s="11" t="str">
        <f ca="1">IF(ROW(data!B969)&gt;singleSMA+2,IF(SIGN(data!B970-indicators!B970)&lt;&gt;SIGN(data!B969-indicators!B969),IF(SIGN(data!B970-indicators!B970)&gt;0,"BUY","SELL"),""),"")</f>
        <v/>
      </c>
      <c r="D971" s="11">
        <f ca="1">IF(ROW(data!B971)&gt;fastSMA,AVERAGE(OFFSET(data!B971,0,0,-fastSMA,1)),"")</f>
        <v>16.088999999999999</v>
      </c>
      <c r="E971" s="11">
        <f ca="1">IF(ROW(data!B971)&gt;slowSMA,AVERAGE(OFFSET(data!B971,0,0,-slowSMA,1)),"")</f>
        <v>13.673199999999998</v>
      </c>
      <c r="F971" s="11" t="str">
        <f ca="1">IF(ROW(data!B971)&gt;MAX(fastSMA,slowSMA)+2,IF(SIGN(D970-E970)&lt;&gt;SIGN(D969-E969),IF(SIGN(D970-E970)&gt;0,"BUY","SELL"),""),"")</f>
        <v/>
      </c>
      <c r="G971" s="11"/>
      <c r="H971" s="11">
        <f>(data!B971/data!B970)-1</f>
        <v>6.8749999999999645E-3</v>
      </c>
      <c r="I971" s="11">
        <f t="shared" si="315"/>
        <v>6.8749999999999645E-3</v>
      </c>
      <c r="J971" s="11">
        <f t="shared" si="316"/>
        <v>0</v>
      </c>
      <c r="K971" s="11">
        <f ca="1">IF(ROW(data!B971)&gt;rsi+1,100-100/(1+AVERAGE(OFFSET(I971,0,0,-rsi,1))/AVERAGE(OFFSET(J971,0,0,-rsi,1))),"")</f>
        <v>61.130297748684171</v>
      </c>
      <c r="L971" s="11"/>
      <c r="M971" s="11">
        <f t="shared" si="317"/>
        <v>1.006875</v>
      </c>
      <c r="N971" s="11">
        <f t="shared" ca="1" si="318"/>
        <v>1.0488281250000004</v>
      </c>
      <c r="S971" s="13" t="str">
        <f ca="1">pricein</f>
        <v/>
      </c>
      <c r="T971" s="13" t="str">
        <f ca="1">priceout</f>
        <v/>
      </c>
      <c r="U971" s="16" t="str">
        <f t="shared" ca="1" si="319"/>
        <v/>
      </c>
      <c r="V971" s="16" t="str">
        <f t="shared" ca="1" si="326"/>
        <v/>
      </c>
      <c r="W971" s="16" t="str">
        <f t="shared" ca="1" si="327"/>
        <v/>
      </c>
      <c r="X971" s="16">
        <f t="shared" ca="1" si="328"/>
        <v>1.9688771079638998</v>
      </c>
      <c r="Y971" s="16"/>
      <c r="Z971" s="13" t="str">
        <f ca="1">priceincross</f>
        <v/>
      </c>
      <c r="AA971" s="13" t="str">
        <f ca="1">priceoutcross</f>
        <v/>
      </c>
      <c r="AB971" s="13" t="str">
        <f t="shared" ca="1" si="320"/>
        <v/>
      </c>
      <c r="AC971" s="13" t="str">
        <f t="shared" ca="1" si="329"/>
        <v/>
      </c>
      <c r="AD971" s="13" t="str">
        <f t="shared" ca="1" si="330"/>
        <v/>
      </c>
      <c r="AE971" s="13">
        <f t="shared" ca="1" si="331"/>
        <v>2.3182976325855877</v>
      </c>
      <c r="AG971" s="32">
        <f ca="1">IF(ROW(data!B971)&gt;fib+1,MIN(OFFSET(data!B971,0,0,-fib,1)),"")</f>
        <v>11.71</v>
      </c>
      <c r="AH971" s="32">
        <f ca="1">IF(ROW(data!B971)&gt;fib+1,MAX(OFFSET(data!B971,0,0,-fib,1)),"")</f>
        <v>16.59</v>
      </c>
      <c r="AI971" s="32">
        <f t="shared" ca="1" si="321"/>
        <v>4.879999999999999</v>
      </c>
      <c r="AJ971" s="31">
        <f t="shared" ca="1" si="322"/>
        <v>12.86168</v>
      </c>
      <c r="AK971" s="31">
        <f t="shared" ca="1" si="323"/>
        <v>13.574160000000001</v>
      </c>
      <c r="AL971" s="31">
        <f t="shared" ca="1" si="324"/>
        <v>14.15</v>
      </c>
      <c r="AM971" s="31">
        <f t="shared" ca="1" si="325"/>
        <v>14.72584</v>
      </c>
      <c r="AO971" s="32">
        <f t="shared" ca="1" si="332"/>
        <v>0.96887710796389981</v>
      </c>
      <c r="AP971" s="32">
        <f t="shared" ca="1" si="333"/>
        <v>0</v>
      </c>
      <c r="AQ971" s="32">
        <f t="shared" ca="1" si="334"/>
        <v>1.3182976325855877</v>
      </c>
      <c r="AR971" s="32">
        <f t="shared" ca="1" si="335"/>
        <v>0</v>
      </c>
    </row>
    <row r="972" spans="1:44">
      <c r="A972" s="10">
        <v>38316</v>
      </c>
      <c r="B972" s="11">
        <f ca="1">IF(ROW(data!B972)&gt;singleSMA,AVERAGE(OFFSET(data!B972,0,0,-singleSMA,1)),"")</f>
        <v>13.712099999999998</v>
      </c>
      <c r="C972" s="11" t="str">
        <f ca="1">IF(ROW(data!B970)&gt;singleSMA+2,IF(SIGN(data!B971-indicators!B971)&lt;&gt;SIGN(data!B970-indicators!B970),IF(SIGN(data!B971-indicators!B971)&gt;0,"BUY","SELL"),""),"")</f>
        <v/>
      </c>
      <c r="D972" s="11">
        <f ca="1">IF(ROW(data!B972)&gt;fastSMA,AVERAGE(OFFSET(data!B972,0,0,-fastSMA,1)),"")</f>
        <v>16.133999999999997</v>
      </c>
      <c r="E972" s="11">
        <f ca="1">IF(ROW(data!B972)&gt;slowSMA,AVERAGE(OFFSET(data!B972,0,0,-slowSMA,1)),"")</f>
        <v>13.712099999999998</v>
      </c>
      <c r="F972" s="11" t="str">
        <f ca="1">IF(ROW(data!B972)&gt;MAX(fastSMA,slowSMA)+2,IF(SIGN(D971-E971)&lt;&gt;SIGN(D970-E970),IF(SIGN(D971-E971)&gt;0,"BUY","SELL"),""),"")</f>
        <v/>
      </c>
      <c r="G972" s="11"/>
      <c r="H972" s="11">
        <f>(data!B972/data!B971)-1</f>
        <v>1.4897579143389406E-2</v>
      </c>
      <c r="I972" s="11">
        <f t="shared" si="315"/>
        <v>1.4897579143389406E-2</v>
      </c>
      <c r="J972" s="11">
        <f t="shared" si="316"/>
        <v>0</v>
      </c>
      <c r="K972" s="11">
        <f ca="1">IF(ROW(data!B972)&gt;rsi+1,100-100/(1+AVERAGE(OFFSET(I972,0,0,-rsi,1))/AVERAGE(OFFSET(J972,0,0,-rsi,1))),"")</f>
        <v>62.635355483838005</v>
      </c>
      <c r="L972" s="11"/>
      <c r="M972" s="11">
        <f t="shared" si="317"/>
        <v>1.0148975791433894</v>
      </c>
      <c r="N972" s="11">
        <f t="shared" ca="1" si="318"/>
        <v>1.0582524271844667</v>
      </c>
      <c r="S972" s="13" t="str">
        <f ca="1">pricein</f>
        <v/>
      </c>
      <c r="T972" s="13" t="str">
        <f ca="1">priceout</f>
        <v/>
      </c>
      <c r="U972" s="16" t="str">
        <f t="shared" ca="1" si="319"/>
        <v/>
      </c>
      <c r="V972" s="16" t="str">
        <f t="shared" ca="1" si="326"/>
        <v/>
      </c>
      <c r="W972" s="16" t="str">
        <f t="shared" ca="1" si="327"/>
        <v/>
      </c>
      <c r="X972" s="16">
        <f t="shared" ca="1" si="328"/>
        <v>1.9688771079638998</v>
      </c>
      <c r="Y972" s="16"/>
      <c r="Z972" s="13" t="str">
        <f ca="1">priceincross</f>
        <v/>
      </c>
      <c r="AA972" s="13" t="str">
        <f ca="1">priceoutcross</f>
        <v/>
      </c>
      <c r="AB972" s="13" t="str">
        <f t="shared" ca="1" si="320"/>
        <v/>
      </c>
      <c r="AC972" s="13" t="str">
        <f t="shared" ca="1" si="329"/>
        <v/>
      </c>
      <c r="AD972" s="13" t="str">
        <f t="shared" ca="1" si="330"/>
        <v/>
      </c>
      <c r="AE972" s="13">
        <f t="shared" ca="1" si="331"/>
        <v>2.3182976325855877</v>
      </c>
      <c r="AG972" s="32">
        <f ca="1">IF(ROW(data!B972)&gt;fib+1,MIN(OFFSET(data!B972,0,0,-fib,1)),"")</f>
        <v>11.71</v>
      </c>
      <c r="AH972" s="32">
        <f ca="1">IF(ROW(data!B972)&gt;fib+1,MAX(OFFSET(data!B972,0,0,-fib,1)),"")</f>
        <v>16.59</v>
      </c>
      <c r="AI972" s="32">
        <f t="shared" ca="1" si="321"/>
        <v>4.879999999999999</v>
      </c>
      <c r="AJ972" s="31">
        <f t="shared" ca="1" si="322"/>
        <v>12.86168</v>
      </c>
      <c r="AK972" s="31">
        <f t="shared" ca="1" si="323"/>
        <v>13.574160000000001</v>
      </c>
      <c r="AL972" s="31">
        <f t="shared" ca="1" si="324"/>
        <v>14.15</v>
      </c>
      <c r="AM972" s="31">
        <f t="shared" ca="1" si="325"/>
        <v>14.72584</v>
      </c>
      <c r="AO972" s="32">
        <f t="shared" ca="1" si="332"/>
        <v>0.96887710796389981</v>
      </c>
      <c r="AP972" s="32">
        <f t="shared" ca="1" si="333"/>
        <v>0</v>
      </c>
      <c r="AQ972" s="32">
        <f t="shared" ca="1" si="334"/>
        <v>1.3182976325855877</v>
      </c>
      <c r="AR972" s="32">
        <f t="shared" ca="1" si="335"/>
        <v>0</v>
      </c>
    </row>
    <row r="973" spans="1:44">
      <c r="A973" s="10">
        <v>38317</v>
      </c>
      <c r="B973" s="11">
        <f ca="1">IF(ROW(data!B973)&gt;singleSMA,AVERAGE(OFFSET(data!B973,0,0,-singleSMA,1)),"")</f>
        <v>13.751199999999997</v>
      </c>
      <c r="C973" s="11" t="str">
        <f ca="1">IF(ROW(data!B971)&gt;singleSMA+2,IF(SIGN(data!B972-indicators!B972)&lt;&gt;SIGN(data!B971-indicators!B971),IF(SIGN(data!B972-indicators!B972)&gt;0,"BUY","SELL"),""),"")</f>
        <v/>
      </c>
      <c r="D973" s="11">
        <f ca="1">IF(ROW(data!B973)&gt;fastSMA,AVERAGE(OFFSET(data!B973,0,0,-fastSMA,1)),"")</f>
        <v>16.183500000000002</v>
      </c>
      <c r="E973" s="11">
        <f ca="1">IF(ROW(data!B973)&gt;slowSMA,AVERAGE(OFFSET(data!B973,0,0,-slowSMA,1)),"")</f>
        <v>13.751199999999997</v>
      </c>
      <c r="F973" s="11" t="str">
        <f ca="1">IF(ROW(data!B973)&gt;MAX(fastSMA,slowSMA)+2,IF(SIGN(D972-E972)&lt;&gt;SIGN(D971-E971),IF(SIGN(D972-E972)&gt;0,"BUY","SELL"),""),"")</f>
        <v/>
      </c>
      <c r="G973" s="11"/>
      <c r="H973" s="11">
        <f>(data!B973/data!B972)-1</f>
        <v>0</v>
      </c>
      <c r="I973" s="11">
        <f t="shared" si="315"/>
        <v>0</v>
      </c>
      <c r="J973" s="11">
        <f t="shared" si="316"/>
        <v>0</v>
      </c>
      <c r="K973" s="11">
        <f ca="1">IF(ROW(data!B973)&gt;rsi+1,100-100/(1+AVERAGE(OFFSET(I973,0,0,-rsi,1))/AVERAGE(OFFSET(J973,0,0,-rsi,1))),"")</f>
        <v>64.23848691289578</v>
      </c>
      <c r="L973" s="11"/>
      <c r="M973" s="11">
        <f t="shared" si="317"/>
        <v>1</v>
      </c>
      <c r="N973" s="11">
        <f t="shared" ca="1" si="318"/>
        <v>1.0644531250000007</v>
      </c>
      <c r="S973" s="13" t="str">
        <f ca="1">pricein</f>
        <v/>
      </c>
      <c r="T973" s="13" t="str">
        <f ca="1">priceout</f>
        <v/>
      </c>
      <c r="U973" s="16" t="str">
        <f t="shared" ca="1" si="319"/>
        <v/>
      </c>
      <c r="V973" s="16" t="str">
        <f t="shared" ca="1" si="326"/>
        <v/>
      </c>
      <c r="W973" s="16" t="str">
        <f t="shared" ca="1" si="327"/>
        <v/>
      </c>
      <c r="X973" s="16">
        <f t="shared" ca="1" si="328"/>
        <v>1.9688771079638998</v>
      </c>
      <c r="Y973" s="16"/>
      <c r="Z973" s="13" t="str">
        <f ca="1">priceincross</f>
        <v/>
      </c>
      <c r="AA973" s="13" t="str">
        <f ca="1">priceoutcross</f>
        <v/>
      </c>
      <c r="AB973" s="13" t="str">
        <f t="shared" ca="1" si="320"/>
        <v/>
      </c>
      <c r="AC973" s="13" t="str">
        <f t="shared" ca="1" si="329"/>
        <v/>
      </c>
      <c r="AD973" s="13" t="str">
        <f t="shared" ca="1" si="330"/>
        <v/>
      </c>
      <c r="AE973" s="13">
        <f t="shared" ca="1" si="331"/>
        <v>2.3182976325855877</v>
      </c>
      <c r="AG973" s="32">
        <f ca="1">IF(ROW(data!B973)&gt;fib+1,MIN(OFFSET(data!B973,0,0,-fib,1)),"")</f>
        <v>11.71</v>
      </c>
      <c r="AH973" s="32">
        <f ca="1">IF(ROW(data!B973)&gt;fib+1,MAX(OFFSET(data!B973,0,0,-fib,1)),"")</f>
        <v>16.59</v>
      </c>
      <c r="AI973" s="32">
        <f t="shared" ca="1" si="321"/>
        <v>4.879999999999999</v>
      </c>
      <c r="AJ973" s="31">
        <f t="shared" ca="1" si="322"/>
        <v>12.86168</v>
      </c>
      <c r="AK973" s="31">
        <f t="shared" ca="1" si="323"/>
        <v>13.574160000000001</v>
      </c>
      <c r="AL973" s="31">
        <f t="shared" ca="1" si="324"/>
        <v>14.15</v>
      </c>
      <c r="AM973" s="31">
        <f t="shared" ca="1" si="325"/>
        <v>14.72584</v>
      </c>
      <c r="AO973" s="32">
        <f t="shared" ca="1" si="332"/>
        <v>0.96887710796389981</v>
      </c>
      <c r="AP973" s="32">
        <f t="shared" ca="1" si="333"/>
        <v>0</v>
      </c>
      <c r="AQ973" s="32">
        <f t="shared" ca="1" si="334"/>
        <v>1.3182976325855877</v>
      </c>
      <c r="AR973" s="32">
        <f t="shared" ca="1" si="335"/>
        <v>0</v>
      </c>
    </row>
    <row r="974" spans="1:44">
      <c r="A974" s="10">
        <v>38320</v>
      </c>
      <c r="B974" s="11">
        <f ca="1">IF(ROW(data!B974)&gt;singleSMA,AVERAGE(OFFSET(data!B974,0,0,-singleSMA,1)),"")</f>
        <v>13.793699999999999</v>
      </c>
      <c r="C974" s="11" t="str">
        <f ca="1">IF(ROW(data!B972)&gt;singleSMA+2,IF(SIGN(data!B973-indicators!B973)&lt;&gt;SIGN(data!B972-indicators!B972),IF(SIGN(data!B973-indicators!B973)&gt;0,"BUY","SELL"),""),"")</f>
        <v/>
      </c>
      <c r="D974" s="11">
        <f ca="1">IF(ROW(data!B974)&gt;fastSMA,AVERAGE(OFFSET(data!B974,0,0,-fastSMA,1)),"")</f>
        <v>16.232000000000003</v>
      </c>
      <c r="E974" s="11">
        <f ca="1">IF(ROW(data!B974)&gt;slowSMA,AVERAGE(OFFSET(data!B974,0,0,-slowSMA,1)),"")</f>
        <v>13.793699999999999</v>
      </c>
      <c r="F974" s="11" t="str">
        <f ca="1">IF(ROW(data!B974)&gt;MAX(fastSMA,slowSMA)+2,IF(SIGN(D973-E973)&lt;&gt;SIGN(D972-E972),IF(SIGN(D973-E973)&gt;0,"BUY","SELL"),""),"")</f>
        <v/>
      </c>
      <c r="G974" s="11"/>
      <c r="H974" s="11">
        <f>(data!B974/data!B973)-1</f>
        <v>3.0581039755350758E-3</v>
      </c>
      <c r="I974" s="11">
        <f t="shared" si="315"/>
        <v>3.0581039755350758E-3</v>
      </c>
      <c r="J974" s="11">
        <f t="shared" si="316"/>
        <v>0</v>
      </c>
      <c r="K974" s="11">
        <f ca="1">IF(ROW(data!B974)&gt;rsi+1,100-100/(1+AVERAGE(OFFSET(I974,0,0,-rsi,1))/AVERAGE(OFFSET(J974,0,0,-rsi,1))),"")</f>
        <v>64.001361753045046</v>
      </c>
      <c r="L974" s="11"/>
      <c r="M974" s="11">
        <f t="shared" si="317"/>
        <v>1.0030581039755351</v>
      </c>
      <c r="N974" s="11">
        <f t="shared" ca="1" si="318"/>
        <v>1.0628645495787434</v>
      </c>
      <c r="S974" s="13" t="str">
        <f ca="1">pricein</f>
        <v/>
      </c>
      <c r="T974" s="13" t="str">
        <f ca="1">priceout</f>
        <v/>
      </c>
      <c r="U974" s="16" t="str">
        <f t="shared" ca="1" si="319"/>
        <v/>
      </c>
      <c r="V974" s="16" t="str">
        <f t="shared" ca="1" si="326"/>
        <v/>
      </c>
      <c r="W974" s="16" t="str">
        <f t="shared" ca="1" si="327"/>
        <v/>
      </c>
      <c r="X974" s="16">
        <f t="shared" ca="1" si="328"/>
        <v>1.9688771079638998</v>
      </c>
      <c r="Y974" s="16"/>
      <c r="Z974" s="13" t="str">
        <f ca="1">priceincross</f>
        <v/>
      </c>
      <c r="AA974" s="13" t="str">
        <f ca="1">priceoutcross</f>
        <v/>
      </c>
      <c r="AB974" s="13" t="str">
        <f t="shared" ca="1" si="320"/>
        <v/>
      </c>
      <c r="AC974" s="13" t="str">
        <f t="shared" ca="1" si="329"/>
        <v/>
      </c>
      <c r="AD974" s="13" t="str">
        <f t="shared" ca="1" si="330"/>
        <v/>
      </c>
      <c r="AE974" s="13">
        <f t="shared" ca="1" si="331"/>
        <v>2.3182976325855877</v>
      </c>
      <c r="AG974" s="32">
        <f ca="1">IF(ROW(data!B974)&gt;fib+1,MIN(OFFSET(data!B974,0,0,-fib,1)),"")</f>
        <v>11.71</v>
      </c>
      <c r="AH974" s="32">
        <f ca="1">IF(ROW(data!B974)&gt;fib+1,MAX(OFFSET(data!B974,0,0,-fib,1)),"")</f>
        <v>16.59</v>
      </c>
      <c r="AI974" s="32">
        <f t="shared" ca="1" si="321"/>
        <v>4.879999999999999</v>
      </c>
      <c r="AJ974" s="31">
        <f t="shared" ca="1" si="322"/>
        <v>12.86168</v>
      </c>
      <c r="AK974" s="31">
        <f t="shared" ca="1" si="323"/>
        <v>13.574160000000001</v>
      </c>
      <c r="AL974" s="31">
        <f t="shared" ca="1" si="324"/>
        <v>14.15</v>
      </c>
      <c r="AM974" s="31">
        <f t="shared" ca="1" si="325"/>
        <v>14.72584</v>
      </c>
      <c r="AO974" s="32">
        <f t="shared" ca="1" si="332"/>
        <v>0.96887710796389981</v>
      </c>
      <c r="AP974" s="32">
        <f t="shared" ca="1" si="333"/>
        <v>0</v>
      </c>
      <c r="AQ974" s="32">
        <f t="shared" ca="1" si="334"/>
        <v>1.3182976325855877</v>
      </c>
      <c r="AR974" s="32">
        <f t="shared" ca="1" si="335"/>
        <v>0</v>
      </c>
    </row>
    <row r="975" spans="1:44">
      <c r="A975" s="10">
        <v>38321</v>
      </c>
      <c r="B975" s="11">
        <f ca="1">IF(ROW(data!B975)&gt;singleSMA,AVERAGE(OFFSET(data!B975,0,0,-singleSMA,1)),"")</f>
        <v>13.835899999999997</v>
      </c>
      <c r="C975" s="11" t="str">
        <f ca="1">IF(ROW(data!B973)&gt;singleSMA+2,IF(SIGN(data!B974-indicators!B974)&lt;&gt;SIGN(data!B973-indicators!B973),IF(SIGN(data!B974-indicators!B974)&gt;0,"BUY","SELL"),""),"")</f>
        <v/>
      </c>
      <c r="D975" s="11">
        <f ca="1">IF(ROW(data!B975)&gt;fastSMA,AVERAGE(OFFSET(data!B975,0,0,-fastSMA,1)),"")</f>
        <v>16.2515</v>
      </c>
      <c r="E975" s="11">
        <f ca="1">IF(ROW(data!B975)&gt;slowSMA,AVERAGE(OFFSET(data!B975,0,0,-slowSMA,1)),"")</f>
        <v>13.835899999999997</v>
      </c>
      <c r="F975" s="11" t="str">
        <f ca="1">IF(ROW(data!B975)&gt;MAX(fastSMA,slowSMA)+2,IF(SIGN(D974-E974)&lt;&gt;SIGN(D973-E973),IF(SIGN(D974-E974)&gt;0,"BUY","SELL"),""),"")</f>
        <v/>
      </c>
      <c r="G975" s="11"/>
      <c r="H975" s="11">
        <f>(data!B975/data!B974)-1</f>
        <v>-4.8780487804876982E-3</v>
      </c>
      <c r="I975" s="11">
        <f t="shared" si="315"/>
        <v>0</v>
      </c>
      <c r="J975" s="11">
        <f t="shared" si="316"/>
        <v>4.8780487804876982E-3</v>
      </c>
      <c r="K975" s="11">
        <f ca="1">IF(ROW(data!B975)&gt;rsi+1,100-100/(1+AVERAGE(OFFSET(I975,0,0,-rsi,1))/AVERAGE(OFFSET(J975,0,0,-rsi,1))),"")</f>
        <v>56.554548963295602</v>
      </c>
      <c r="L975" s="11"/>
      <c r="M975" s="11">
        <f t="shared" si="317"/>
        <v>0.9951219512195123</v>
      </c>
      <c r="N975" s="11">
        <f t="shared" ca="1" si="318"/>
        <v>1.0244821092278724</v>
      </c>
      <c r="S975" s="13" t="str">
        <f ca="1">pricein</f>
        <v/>
      </c>
      <c r="T975" s="13" t="str">
        <f ca="1">priceout</f>
        <v/>
      </c>
      <c r="U975" s="16" t="str">
        <f t="shared" ca="1" si="319"/>
        <v/>
      </c>
      <c r="V975" s="16" t="str">
        <f t="shared" ca="1" si="326"/>
        <v/>
      </c>
      <c r="W975" s="16" t="str">
        <f t="shared" ca="1" si="327"/>
        <v/>
      </c>
      <c r="X975" s="16">
        <f t="shared" ca="1" si="328"/>
        <v>1.9688771079638998</v>
      </c>
      <c r="Y975" s="16"/>
      <c r="Z975" s="13" t="str">
        <f ca="1">priceincross</f>
        <v/>
      </c>
      <c r="AA975" s="13" t="str">
        <f ca="1">priceoutcross</f>
        <v/>
      </c>
      <c r="AB975" s="13" t="str">
        <f t="shared" ca="1" si="320"/>
        <v/>
      </c>
      <c r="AC975" s="13" t="str">
        <f t="shared" ca="1" si="329"/>
        <v/>
      </c>
      <c r="AD975" s="13" t="str">
        <f t="shared" ca="1" si="330"/>
        <v/>
      </c>
      <c r="AE975" s="13">
        <f t="shared" ca="1" si="331"/>
        <v>2.3182976325855877</v>
      </c>
      <c r="AG975" s="32">
        <f ca="1">IF(ROW(data!B975)&gt;fib+1,MIN(OFFSET(data!B975,0,0,-fib,1)),"")</f>
        <v>11.71</v>
      </c>
      <c r="AH975" s="32">
        <f ca="1">IF(ROW(data!B975)&gt;fib+1,MAX(OFFSET(data!B975,0,0,-fib,1)),"")</f>
        <v>16.59</v>
      </c>
      <c r="AI975" s="32">
        <f t="shared" ca="1" si="321"/>
        <v>4.879999999999999</v>
      </c>
      <c r="AJ975" s="31">
        <f t="shared" ca="1" si="322"/>
        <v>12.86168</v>
      </c>
      <c r="AK975" s="31">
        <f t="shared" ca="1" si="323"/>
        <v>13.574160000000001</v>
      </c>
      <c r="AL975" s="31">
        <f t="shared" ca="1" si="324"/>
        <v>14.15</v>
      </c>
      <c r="AM975" s="31">
        <f t="shared" ca="1" si="325"/>
        <v>14.72584</v>
      </c>
      <c r="AO975" s="32">
        <f t="shared" ca="1" si="332"/>
        <v>0.96887710796389981</v>
      </c>
      <c r="AP975" s="32">
        <f t="shared" ca="1" si="333"/>
        <v>0</v>
      </c>
      <c r="AQ975" s="32">
        <f t="shared" ca="1" si="334"/>
        <v>1.3182976325855877</v>
      </c>
      <c r="AR975" s="32">
        <f t="shared" ca="1" si="335"/>
        <v>0</v>
      </c>
    </row>
    <row r="976" spans="1:44">
      <c r="A976" s="10">
        <v>38322</v>
      </c>
      <c r="B976" s="11">
        <f ca="1">IF(ROW(data!B976)&gt;singleSMA,AVERAGE(OFFSET(data!B976,0,0,-singleSMA,1)),"")</f>
        <v>13.875799999999996</v>
      </c>
      <c r="C976" s="11" t="str">
        <f ca="1">IF(ROW(data!B974)&gt;singleSMA+2,IF(SIGN(data!B975-indicators!B975)&lt;&gt;SIGN(data!B974-indicators!B974),IF(SIGN(data!B975-indicators!B975)&gt;0,"BUY","SELL"),""),"")</f>
        <v/>
      </c>
      <c r="D976" s="11">
        <f ca="1">IF(ROW(data!B976)&gt;fastSMA,AVERAGE(OFFSET(data!B976,0,0,-fastSMA,1)),"")</f>
        <v>16.266000000000002</v>
      </c>
      <c r="E976" s="11">
        <f ca="1">IF(ROW(data!B976)&gt;slowSMA,AVERAGE(OFFSET(data!B976,0,0,-slowSMA,1)),"")</f>
        <v>13.875799999999996</v>
      </c>
      <c r="F976" s="11" t="str">
        <f ca="1">IF(ROW(data!B976)&gt;MAX(fastSMA,slowSMA)+2,IF(SIGN(D975-E975)&lt;&gt;SIGN(D974-E974),IF(SIGN(D975-E975)&gt;0,"BUY","SELL"),""),"")</f>
        <v/>
      </c>
      <c r="G976" s="11"/>
      <c r="H976" s="11">
        <f>(data!B976/data!B975)-1</f>
        <v>-1.2867647058823595E-2</v>
      </c>
      <c r="I976" s="11">
        <f t="shared" si="315"/>
        <v>0</v>
      </c>
      <c r="J976" s="11">
        <f t="shared" si="316"/>
        <v>1.2867647058823595E-2</v>
      </c>
      <c r="K976" s="11">
        <f ca="1">IF(ROW(data!B976)&gt;rsi+1,100-100/(1+AVERAGE(OFFSET(I976,0,0,-rsi,1))/AVERAGE(OFFSET(J976,0,0,-rsi,1))),"")</f>
        <v>54.90589931534759</v>
      </c>
      <c r="L976" s="11"/>
      <c r="M976" s="11">
        <f t="shared" si="317"/>
        <v>0.98713235294117641</v>
      </c>
      <c r="N976" s="11">
        <f t="shared" ca="1" si="318"/>
        <v>1.0183312262958288</v>
      </c>
      <c r="S976" s="13" t="str">
        <f ca="1">pricein</f>
        <v/>
      </c>
      <c r="T976" s="13" t="str">
        <f ca="1">priceout</f>
        <v/>
      </c>
      <c r="U976" s="16" t="str">
        <f t="shared" ca="1" si="319"/>
        <v/>
      </c>
      <c r="V976" s="16" t="str">
        <f t="shared" ca="1" si="326"/>
        <v/>
      </c>
      <c r="W976" s="16" t="str">
        <f t="shared" ca="1" si="327"/>
        <v/>
      </c>
      <c r="X976" s="16">
        <f t="shared" ca="1" si="328"/>
        <v>1.9688771079638998</v>
      </c>
      <c r="Y976" s="16"/>
      <c r="Z976" s="13" t="str">
        <f ca="1">priceincross</f>
        <v/>
      </c>
      <c r="AA976" s="13" t="str">
        <f ca="1">priceoutcross</f>
        <v/>
      </c>
      <c r="AB976" s="13" t="str">
        <f t="shared" ca="1" si="320"/>
        <v/>
      </c>
      <c r="AC976" s="13" t="str">
        <f t="shared" ca="1" si="329"/>
        <v/>
      </c>
      <c r="AD976" s="13" t="str">
        <f t="shared" ca="1" si="330"/>
        <v/>
      </c>
      <c r="AE976" s="13">
        <f t="shared" ca="1" si="331"/>
        <v>2.3182976325855877</v>
      </c>
      <c r="AG976" s="32">
        <f ca="1">IF(ROW(data!B976)&gt;fib+1,MIN(OFFSET(data!B976,0,0,-fib,1)),"")</f>
        <v>11.71</v>
      </c>
      <c r="AH976" s="32">
        <f ca="1">IF(ROW(data!B976)&gt;fib+1,MAX(OFFSET(data!B976,0,0,-fib,1)),"")</f>
        <v>16.59</v>
      </c>
      <c r="AI976" s="32">
        <f t="shared" ca="1" si="321"/>
        <v>4.879999999999999</v>
      </c>
      <c r="AJ976" s="31">
        <f t="shared" ca="1" si="322"/>
        <v>12.86168</v>
      </c>
      <c r="AK976" s="31">
        <f t="shared" ca="1" si="323"/>
        <v>13.574160000000001</v>
      </c>
      <c r="AL976" s="31">
        <f t="shared" ca="1" si="324"/>
        <v>14.15</v>
      </c>
      <c r="AM976" s="31">
        <f t="shared" ca="1" si="325"/>
        <v>14.72584</v>
      </c>
      <c r="AO976" s="32">
        <f t="shared" ca="1" si="332"/>
        <v>0.96887710796389981</v>
      </c>
      <c r="AP976" s="32">
        <f t="shared" ca="1" si="333"/>
        <v>0</v>
      </c>
      <c r="AQ976" s="32">
        <f t="shared" ca="1" si="334"/>
        <v>1.3182976325855877</v>
      </c>
      <c r="AR976" s="32">
        <f t="shared" ca="1" si="335"/>
        <v>0</v>
      </c>
    </row>
    <row r="977" spans="1:44">
      <c r="A977" s="10">
        <v>38323</v>
      </c>
      <c r="B977" s="11">
        <f ca="1">IF(ROW(data!B977)&gt;singleSMA,AVERAGE(OFFSET(data!B977,0,0,-singleSMA,1)),"")</f>
        <v>13.914899999999996</v>
      </c>
      <c r="C977" s="11" t="str">
        <f ca="1">IF(ROW(data!B975)&gt;singleSMA+2,IF(SIGN(data!B976-indicators!B976)&lt;&gt;SIGN(data!B975-indicators!B975),IF(SIGN(data!B976-indicators!B976)&gt;0,"BUY","SELL"),""),"")</f>
        <v/>
      </c>
      <c r="D977" s="11">
        <f ca="1">IF(ROW(data!B977)&gt;fastSMA,AVERAGE(OFFSET(data!B977,0,0,-fastSMA,1)),"")</f>
        <v>16.259</v>
      </c>
      <c r="E977" s="11">
        <f ca="1">IF(ROW(data!B977)&gt;slowSMA,AVERAGE(OFFSET(data!B977,0,0,-slowSMA,1)),"")</f>
        <v>13.914899999999996</v>
      </c>
      <c r="F977" s="11" t="str">
        <f ca="1">IF(ROW(data!B977)&gt;MAX(fastSMA,slowSMA)+2,IF(SIGN(D976-E976)&lt;&gt;SIGN(D975-E975),IF(SIGN(D976-E976)&gt;0,"BUY","SELL"),""),"")</f>
        <v/>
      </c>
      <c r="G977" s="11"/>
      <c r="H977" s="11">
        <f>(data!B977/data!B976)-1</f>
        <v>1.8621973929238145E-3</v>
      </c>
      <c r="I977" s="11">
        <f t="shared" si="315"/>
        <v>1.8621973929238145E-3</v>
      </c>
      <c r="J977" s="11">
        <f t="shared" si="316"/>
        <v>0</v>
      </c>
      <c r="K977" s="11">
        <f ca="1">IF(ROW(data!B977)&gt;rsi+1,100-100/(1+AVERAGE(OFFSET(I977,0,0,-rsi,1))/AVERAGE(OFFSET(J977,0,0,-rsi,1))),"")</f>
        <v>47.984812843025075</v>
      </c>
      <c r="L977" s="11"/>
      <c r="M977" s="11">
        <f t="shared" si="317"/>
        <v>1.0018621973929238</v>
      </c>
      <c r="N977" s="11">
        <f t="shared" ca="1" si="318"/>
        <v>0.99140049140049169</v>
      </c>
      <c r="S977" s="13" t="str">
        <f ca="1">pricein</f>
        <v/>
      </c>
      <c r="T977" s="13" t="str">
        <f ca="1">priceout</f>
        <v/>
      </c>
      <c r="U977" s="16" t="str">
        <f t="shared" ca="1" si="319"/>
        <v/>
      </c>
      <c r="V977" s="16" t="str">
        <f t="shared" ca="1" si="326"/>
        <v/>
      </c>
      <c r="W977" s="16" t="str">
        <f t="shared" ca="1" si="327"/>
        <v/>
      </c>
      <c r="X977" s="16">
        <f t="shared" ca="1" si="328"/>
        <v>1.9688771079638998</v>
      </c>
      <c r="Y977" s="16"/>
      <c r="Z977" s="13" t="str">
        <f ca="1">priceincross</f>
        <v/>
      </c>
      <c r="AA977" s="13" t="str">
        <f ca="1">priceoutcross</f>
        <v/>
      </c>
      <c r="AB977" s="13" t="str">
        <f t="shared" ca="1" si="320"/>
        <v/>
      </c>
      <c r="AC977" s="13" t="str">
        <f t="shared" ca="1" si="329"/>
        <v/>
      </c>
      <c r="AD977" s="13" t="str">
        <f t="shared" ca="1" si="330"/>
        <v/>
      </c>
      <c r="AE977" s="13">
        <f t="shared" ca="1" si="331"/>
        <v>2.3182976325855877</v>
      </c>
      <c r="AG977" s="32">
        <f ca="1">IF(ROW(data!B977)&gt;fib+1,MIN(OFFSET(data!B977,0,0,-fib,1)),"")</f>
        <v>11.71</v>
      </c>
      <c r="AH977" s="32">
        <f ca="1">IF(ROW(data!B977)&gt;fib+1,MAX(OFFSET(data!B977,0,0,-fib,1)),"")</f>
        <v>16.59</v>
      </c>
      <c r="AI977" s="32">
        <f t="shared" ca="1" si="321"/>
        <v>4.879999999999999</v>
      </c>
      <c r="AJ977" s="31">
        <f t="shared" ca="1" si="322"/>
        <v>12.86168</v>
      </c>
      <c r="AK977" s="31">
        <f t="shared" ca="1" si="323"/>
        <v>13.574160000000001</v>
      </c>
      <c r="AL977" s="31">
        <f t="shared" ca="1" si="324"/>
        <v>14.15</v>
      </c>
      <c r="AM977" s="31">
        <f t="shared" ca="1" si="325"/>
        <v>14.72584</v>
      </c>
      <c r="AO977" s="32">
        <f t="shared" ca="1" si="332"/>
        <v>0.96887710796389981</v>
      </c>
      <c r="AP977" s="32">
        <f t="shared" ca="1" si="333"/>
        <v>0</v>
      </c>
      <c r="AQ977" s="32">
        <f t="shared" ca="1" si="334"/>
        <v>1.3182976325855877</v>
      </c>
      <c r="AR977" s="32">
        <f t="shared" ca="1" si="335"/>
        <v>0</v>
      </c>
    </row>
    <row r="978" spans="1:44">
      <c r="A978" s="10">
        <v>38324</v>
      </c>
      <c r="B978" s="11">
        <f ca="1">IF(ROW(data!B978)&gt;singleSMA,AVERAGE(OFFSET(data!B978,0,0,-singleSMA,1)),"")</f>
        <v>13.951799999999997</v>
      </c>
      <c r="C978" s="11" t="str">
        <f ca="1">IF(ROW(data!B976)&gt;singleSMA+2,IF(SIGN(data!B977-indicators!B977)&lt;&gt;SIGN(data!B976-indicators!B976),IF(SIGN(data!B977-indicators!B977)&gt;0,"BUY","SELL"),""),"")</f>
        <v/>
      </c>
      <c r="D978" s="11">
        <f ca="1">IF(ROW(data!B978)&gt;fastSMA,AVERAGE(OFFSET(data!B978,0,0,-fastSMA,1)),"")</f>
        <v>16.231000000000002</v>
      </c>
      <c r="E978" s="11">
        <f ca="1">IF(ROW(data!B978)&gt;slowSMA,AVERAGE(OFFSET(data!B978,0,0,-slowSMA,1)),"")</f>
        <v>13.951799999999997</v>
      </c>
      <c r="F978" s="11" t="str">
        <f ca="1">IF(ROW(data!B978)&gt;MAX(fastSMA,slowSMA)+2,IF(SIGN(D977-E977)&lt;&gt;SIGN(D976-E976),IF(SIGN(D977-E977)&gt;0,"BUY","SELL"),""),"")</f>
        <v/>
      </c>
      <c r="G978" s="11"/>
      <c r="H978" s="11">
        <f>(data!B978/data!B977)-1</f>
        <v>-6.8153655514250344E-3</v>
      </c>
      <c r="I978" s="11">
        <f t="shared" si="315"/>
        <v>0</v>
      </c>
      <c r="J978" s="11">
        <f t="shared" si="316"/>
        <v>6.8153655514250344E-3</v>
      </c>
      <c r="K978" s="11">
        <f ca="1">IF(ROW(data!B978)&gt;rsi+1,100-100/(1+AVERAGE(OFFSET(I978,0,0,-rsi,1))/AVERAGE(OFFSET(J978,0,0,-rsi,1))),"")</f>
        <v>40.004417469313204</v>
      </c>
      <c r="L978" s="11"/>
      <c r="M978" s="11">
        <f t="shared" si="317"/>
        <v>0.99318463444857497</v>
      </c>
      <c r="N978" s="11">
        <f t="shared" ca="1" si="318"/>
        <v>0.96624472573839715</v>
      </c>
      <c r="S978" s="13" t="str">
        <f ca="1">pricein</f>
        <v/>
      </c>
      <c r="T978" s="13" t="str">
        <f ca="1">priceout</f>
        <v/>
      </c>
      <c r="U978" s="16" t="str">
        <f t="shared" ca="1" si="319"/>
        <v/>
      </c>
      <c r="V978" s="16" t="str">
        <f t="shared" ca="1" si="326"/>
        <v/>
      </c>
      <c r="W978" s="16" t="str">
        <f t="shared" ca="1" si="327"/>
        <v/>
      </c>
      <c r="X978" s="16">
        <f t="shared" ca="1" si="328"/>
        <v>1.9688771079638998</v>
      </c>
      <c r="Y978" s="16"/>
      <c r="Z978" s="13" t="str">
        <f ca="1">priceincross</f>
        <v/>
      </c>
      <c r="AA978" s="13" t="str">
        <f ca="1">priceoutcross</f>
        <v/>
      </c>
      <c r="AB978" s="13" t="str">
        <f t="shared" ca="1" si="320"/>
        <v/>
      </c>
      <c r="AC978" s="13" t="str">
        <f t="shared" ca="1" si="329"/>
        <v/>
      </c>
      <c r="AD978" s="13" t="str">
        <f t="shared" ca="1" si="330"/>
        <v/>
      </c>
      <c r="AE978" s="13">
        <f t="shared" ca="1" si="331"/>
        <v>2.3182976325855877</v>
      </c>
      <c r="AG978" s="32">
        <f ca="1">IF(ROW(data!B978)&gt;fib+1,MIN(OFFSET(data!B978,0,0,-fib,1)),"")</f>
        <v>11.71</v>
      </c>
      <c r="AH978" s="32">
        <f ca="1">IF(ROW(data!B978)&gt;fib+1,MAX(OFFSET(data!B978,0,0,-fib,1)),"")</f>
        <v>16.59</v>
      </c>
      <c r="AI978" s="32">
        <f t="shared" ca="1" si="321"/>
        <v>4.879999999999999</v>
      </c>
      <c r="AJ978" s="31">
        <f t="shared" ca="1" si="322"/>
        <v>12.86168</v>
      </c>
      <c r="AK978" s="31">
        <f t="shared" ca="1" si="323"/>
        <v>13.574160000000001</v>
      </c>
      <c r="AL978" s="31">
        <f t="shared" ca="1" si="324"/>
        <v>14.15</v>
      </c>
      <c r="AM978" s="31">
        <f t="shared" ca="1" si="325"/>
        <v>14.72584</v>
      </c>
      <c r="AO978" s="32">
        <f t="shared" ca="1" si="332"/>
        <v>0.96887710796389981</v>
      </c>
      <c r="AP978" s="32">
        <f t="shared" ca="1" si="333"/>
        <v>0</v>
      </c>
      <c r="AQ978" s="32">
        <f t="shared" ca="1" si="334"/>
        <v>1.3182976325855877</v>
      </c>
      <c r="AR978" s="32">
        <f t="shared" ca="1" si="335"/>
        <v>0</v>
      </c>
    </row>
    <row r="979" spans="1:44">
      <c r="A979" s="10">
        <v>38327</v>
      </c>
      <c r="B979" s="11">
        <f ca="1">IF(ROW(data!B979)&gt;singleSMA,AVERAGE(OFFSET(data!B979,0,0,-singleSMA,1)),"")</f>
        <v>13.987099999999996</v>
      </c>
      <c r="C979" s="11" t="str">
        <f ca="1">IF(ROW(data!B977)&gt;singleSMA+2,IF(SIGN(data!B978-indicators!B978)&lt;&gt;SIGN(data!B977-indicators!B977),IF(SIGN(data!B978-indicators!B978)&gt;0,"BUY","SELL"),""),"")</f>
        <v/>
      </c>
      <c r="D979" s="11">
        <f ca="1">IF(ROW(data!B979)&gt;fastSMA,AVERAGE(OFFSET(data!B979,0,0,-fastSMA,1)),"")</f>
        <v>16.214000000000006</v>
      </c>
      <c r="E979" s="11">
        <f ca="1">IF(ROW(data!B979)&gt;slowSMA,AVERAGE(OFFSET(data!B979,0,0,-slowSMA,1)),"")</f>
        <v>13.987099999999996</v>
      </c>
      <c r="F979" s="11" t="str">
        <f ca="1">IF(ROW(data!B979)&gt;MAX(fastSMA,slowSMA)+2,IF(SIGN(D978-E978)&lt;&gt;SIGN(D977-E977),IF(SIGN(D978-E978)&gt;0,"BUY","SELL"),""),"")</f>
        <v/>
      </c>
      <c r="G979" s="11"/>
      <c r="H979" s="11">
        <f>(data!B979/data!B978)-1</f>
        <v>-1.2476606363068798E-3</v>
      </c>
      <c r="I979" s="11">
        <f t="shared" si="315"/>
        <v>0</v>
      </c>
      <c r="J979" s="11">
        <f t="shared" si="316"/>
        <v>1.2476606363068798E-3</v>
      </c>
      <c r="K979" s="11">
        <f ca="1">IF(ROW(data!B979)&gt;rsi+1,100-100/(1+AVERAGE(OFFSET(I979,0,0,-rsi,1))/AVERAGE(OFFSET(J979,0,0,-rsi,1))),"")</f>
        <v>43.486374447031629</v>
      </c>
      <c r="L979" s="11"/>
      <c r="M979" s="11">
        <f t="shared" si="317"/>
        <v>0.99875233936369312</v>
      </c>
      <c r="N979" s="11">
        <f t="shared" ca="1" si="318"/>
        <v>0.97920489296636148</v>
      </c>
      <c r="S979" s="13" t="str">
        <f ca="1">pricein</f>
        <v/>
      </c>
      <c r="T979" s="13" t="str">
        <f ca="1">priceout</f>
        <v/>
      </c>
      <c r="U979" s="16" t="str">
        <f t="shared" ca="1" si="319"/>
        <v/>
      </c>
      <c r="V979" s="16" t="str">
        <f t="shared" ca="1" si="326"/>
        <v/>
      </c>
      <c r="W979" s="16" t="str">
        <f t="shared" ca="1" si="327"/>
        <v/>
      </c>
      <c r="X979" s="16">
        <f t="shared" ca="1" si="328"/>
        <v>1.9688771079638998</v>
      </c>
      <c r="Y979" s="16"/>
      <c r="Z979" s="13" t="str">
        <f ca="1">priceincross</f>
        <v/>
      </c>
      <c r="AA979" s="13" t="str">
        <f ca="1">priceoutcross</f>
        <v/>
      </c>
      <c r="AB979" s="13" t="str">
        <f t="shared" ca="1" si="320"/>
        <v/>
      </c>
      <c r="AC979" s="13" t="str">
        <f t="shared" ca="1" si="329"/>
        <v/>
      </c>
      <c r="AD979" s="13" t="str">
        <f t="shared" ca="1" si="330"/>
        <v/>
      </c>
      <c r="AE979" s="13">
        <f t="shared" ca="1" si="331"/>
        <v>2.3182976325855877</v>
      </c>
      <c r="AG979" s="32">
        <f ca="1">IF(ROW(data!B979)&gt;fib+1,MIN(OFFSET(data!B979,0,0,-fib,1)),"")</f>
        <v>11.71</v>
      </c>
      <c r="AH979" s="32">
        <f ca="1">IF(ROW(data!B979)&gt;fib+1,MAX(OFFSET(data!B979,0,0,-fib,1)),"")</f>
        <v>16.59</v>
      </c>
      <c r="AI979" s="32">
        <f t="shared" ca="1" si="321"/>
        <v>4.879999999999999</v>
      </c>
      <c r="AJ979" s="31">
        <f t="shared" ca="1" si="322"/>
        <v>12.86168</v>
      </c>
      <c r="AK979" s="31">
        <f t="shared" ca="1" si="323"/>
        <v>13.574160000000001</v>
      </c>
      <c r="AL979" s="31">
        <f t="shared" ca="1" si="324"/>
        <v>14.15</v>
      </c>
      <c r="AM979" s="31">
        <f t="shared" ca="1" si="325"/>
        <v>14.72584</v>
      </c>
      <c r="AO979" s="32">
        <f t="shared" ca="1" si="332"/>
        <v>0.96887710796389981</v>
      </c>
      <c r="AP979" s="32">
        <f t="shared" ca="1" si="333"/>
        <v>0</v>
      </c>
      <c r="AQ979" s="32">
        <f t="shared" ca="1" si="334"/>
        <v>1.3182976325855877</v>
      </c>
      <c r="AR979" s="32">
        <f t="shared" ca="1" si="335"/>
        <v>0</v>
      </c>
    </row>
    <row r="980" spans="1:44">
      <c r="A980" s="10">
        <v>38328</v>
      </c>
      <c r="B980" s="11">
        <f ca="1">IF(ROW(data!B980)&gt;singleSMA,AVERAGE(OFFSET(data!B980,0,0,-singleSMA,1)),"")</f>
        <v>14.020899999999999</v>
      </c>
      <c r="C980" s="11" t="str">
        <f ca="1">IF(ROW(data!B978)&gt;singleSMA+2,IF(SIGN(data!B979-indicators!B979)&lt;&gt;SIGN(data!B978-indicators!B978),IF(SIGN(data!B979-indicators!B979)&gt;0,"BUY","SELL"),""),"")</f>
        <v/>
      </c>
      <c r="D980" s="11">
        <f ca="1">IF(ROW(data!B980)&gt;fastSMA,AVERAGE(OFFSET(data!B980,0,0,-fastSMA,1)),"")</f>
        <v>16.228499999999997</v>
      </c>
      <c r="E980" s="11">
        <f ca="1">IF(ROW(data!B980)&gt;slowSMA,AVERAGE(OFFSET(data!B980,0,0,-slowSMA,1)),"")</f>
        <v>14.020899999999999</v>
      </c>
      <c r="F980" s="11" t="str">
        <f ca="1">IF(ROW(data!B980)&gt;MAX(fastSMA,slowSMA)+2,IF(SIGN(D979-E979)&lt;&gt;SIGN(D978-E978),IF(SIGN(D979-E979)&gt;0,"BUY","SELL"),""),"")</f>
        <v/>
      </c>
      <c r="G980" s="11"/>
      <c r="H980" s="11">
        <f>(data!B980/data!B979)-1</f>
        <v>1.3741411617738786E-2</v>
      </c>
      <c r="I980" s="11">
        <f t="shared" si="315"/>
        <v>1.3741411617738786E-2</v>
      </c>
      <c r="J980" s="11">
        <f t="shared" si="316"/>
        <v>0</v>
      </c>
      <c r="K980" s="11">
        <f ca="1">IF(ROW(data!B980)&gt;rsi+1,100-100/(1+AVERAGE(OFFSET(I980,0,0,-rsi,1))/AVERAGE(OFFSET(J980,0,0,-rsi,1))),"")</f>
        <v>56.771514645456101</v>
      </c>
      <c r="L980" s="11"/>
      <c r="M980" s="11">
        <f t="shared" si="317"/>
        <v>1.0137414116177388</v>
      </c>
      <c r="N980" s="11">
        <f t="shared" ca="1" si="318"/>
        <v>1.0181932245922209</v>
      </c>
      <c r="S980" s="13" t="str">
        <f ca="1">pricein</f>
        <v/>
      </c>
      <c r="T980" s="13" t="str">
        <f ca="1">priceout</f>
        <v/>
      </c>
      <c r="U980" s="16" t="str">
        <f t="shared" ca="1" si="319"/>
        <v/>
      </c>
      <c r="V980" s="16" t="str">
        <f t="shared" ca="1" si="326"/>
        <v/>
      </c>
      <c r="W980" s="16" t="str">
        <f t="shared" ca="1" si="327"/>
        <v/>
      </c>
      <c r="X980" s="16">
        <f t="shared" ca="1" si="328"/>
        <v>1.9688771079638998</v>
      </c>
      <c r="Y980" s="16"/>
      <c r="Z980" s="13" t="str">
        <f ca="1">priceincross</f>
        <v/>
      </c>
      <c r="AA980" s="13" t="str">
        <f ca="1">priceoutcross</f>
        <v/>
      </c>
      <c r="AB980" s="13" t="str">
        <f t="shared" ca="1" si="320"/>
        <v/>
      </c>
      <c r="AC980" s="13" t="str">
        <f t="shared" ca="1" si="329"/>
        <v/>
      </c>
      <c r="AD980" s="13" t="str">
        <f t="shared" ca="1" si="330"/>
        <v/>
      </c>
      <c r="AE980" s="13">
        <f t="shared" ca="1" si="331"/>
        <v>2.3182976325855877</v>
      </c>
      <c r="AG980" s="32">
        <f ca="1">IF(ROW(data!B980)&gt;fib+1,MIN(OFFSET(data!B980,0,0,-fib,1)),"")</f>
        <v>11.71</v>
      </c>
      <c r="AH980" s="32">
        <f ca="1">IF(ROW(data!B980)&gt;fib+1,MAX(OFFSET(data!B980,0,0,-fib,1)),"")</f>
        <v>16.59</v>
      </c>
      <c r="AI980" s="32">
        <f t="shared" ca="1" si="321"/>
        <v>4.879999999999999</v>
      </c>
      <c r="AJ980" s="31">
        <f t="shared" ca="1" si="322"/>
        <v>12.86168</v>
      </c>
      <c r="AK980" s="31">
        <f t="shared" ca="1" si="323"/>
        <v>13.574160000000001</v>
      </c>
      <c r="AL980" s="31">
        <f t="shared" ca="1" si="324"/>
        <v>14.15</v>
      </c>
      <c r="AM980" s="31">
        <f t="shared" ca="1" si="325"/>
        <v>14.72584</v>
      </c>
      <c r="AO980" s="32">
        <f t="shared" ca="1" si="332"/>
        <v>0.96887710796389981</v>
      </c>
      <c r="AP980" s="32">
        <f t="shared" ca="1" si="333"/>
        <v>0</v>
      </c>
      <c r="AQ980" s="32">
        <f t="shared" ca="1" si="334"/>
        <v>1.3182976325855877</v>
      </c>
      <c r="AR980" s="32">
        <f t="shared" ca="1" si="335"/>
        <v>0</v>
      </c>
    </row>
    <row r="981" spans="1:44">
      <c r="A981" s="10">
        <v>38329</v>
      </c>
      <c r="B981" s="11">
        <f ca="1">IF(ROW(data!B981)&gt;singleSMA,AVERAGE(OFFSET(data!B981,0,0,-singleSMA,1)),"")</f>
        <v>14.053899999999997</v>
      </c>
      <c r="C981" s="11" t="str">
        <f ca="1">IF(ROW(data!B979)&gt;singleSMA+2,IF(SIGN(data!B980-indicators!B980)&lt;&gt;SIGN(data!B979-indicators!B979),IF(SIGN(data!B980-indicators!B980)&gt;0,"BUY","SELL"),""),"")</f>
        <v/>
      </c>
      <c r="D981" s="11">
        <f ca="1">IF(ROW(data!B981)&gt;fastSMA,AVERAGE(OFFSET(data!B981,0,0,-fastSMA,1)),"")</f>
        <v>16.223499999999998</v>
      </c>
      <c r="E981" s="11">
        <f ca="1">IF(ROW(data!B981)&gt;slowSMA,AVERAGE(OFFSET(data!B981,0,0,-slowSMA,1)),"")</f>
        <v>14.053899999999997</v>
      </c>
      <c r="F981" s="11" t="str">
        <f ca="1">IF(ROW(data!B981)&gt;MAX(fastSMA,slowSMA)+2,IF(SIGN(D980-E980)&lt;&gt;SIGN(D979-E979),IF(SIGN(D980-E980)&gt;0,"BUY","SELL"),""),"")</f>
        <v/>
      </c>
      <c r="G981" s="11"/>
      <c r="H981" s="11">
        <f>(data!B981/data!B980)-1</f>
        <v>6.7775723967959944E-3</v>
      </c>
      <c r="I981" s="11">
        <f t="shared" si="315"/>
        <v>6.7775723967959944E-3</v>
      </c>
      <c r="J981" s="11">
        <f t="shared" si="316"/>
        <v>0</v>
      </c>
      <c r="K981" s="11">
        <f ca="1">IF(ROW(data!B981)&gt;rsi+1,100-100/(1+AVERAGE(OFFSET(I981,0,0,-rsi,1))/AVERAGE(OFFSET(J981,0,0,-rsi,1))),"")</f>
        <v>47.603650044919135</v>
      </c>
      <c r="L981" s="11"/>
      <c r="M981" s="11">
        <f t="shared" si="317"/>
        <v>1.006777572396796</v>
      </c>
      <c r="N981" s="11">
        <f t="shared" ca="1" si="318"/>
        <v>0.99391727493917303</v>
      </c>
      <c r="S981" s="13" t="str">
        <f ca="1">pricein</f>
        <v/>
      </c>
      <c r="T981" s="13" t="str">
        <f ca="1">priceout</f>
        <v/>
      </c>
      <c r="U981" s="16" t="str">
        <f t="shared" ca="1" si="319"/>
        <v/>
      </c>
      <c r="V981" s="16" t="str">
        <f t="shared" ca="1" si="326"/>
        <v/>
      </c>
      <c r="W981" s="16" t="str">
        <f t="shared" ca="1" si="327"/>
        <v/>
      </c>
      <c r="X981" s="16">
        <f t="shared" ca="1" si="328"/>
        <v>1.9688771079638998</v>
      </c>
      <c r="Y981" s="16"/>
      <c r="Z981" s="13" t="str">
        <f ca="1">priceincross</f>
        <v/>
      </c>
      <c r="AA981" s="13" t="str">
        <f ca="1">priceoutcross</f>
        <v/>
      </c>
      <c r="AB981" s="13" t="str">
        <f t="shared" ca="1" si="320"/>
        <v/>
      </c>
      <c r="AC981" s="13" t="str">
        <f t="shared" ca="1" si="329"/>
        <v/>
      </c>
      <c r="AD981" s="13" t="str">
        <f t="shared" ca="1" si="330"/>
        <v/>
      </c>
      <c r="AE981" s="13">
        <f t="shared" ca="1" si="331"/>
        <v>2.3182976325855877</v>
      </c>
      <c r="AG981" s="32">
        <f ca="1">IF(ROW(data!B981)&gt;fib+1,MIN(OFFSET(data!B981,0,0,-fib,1)),"")</f>
        <v>11.71</v>
      </c>
      <c r="AH981" s="32">
        <f ca="1">IF(ROW(data!B981)&gt;fib+1,MAX(OFFSET(data!B981,0,0,-fib,1)),"")</f>
        <v>16.59</v>
      </c>
      <c r="AI981" s="32">
        <f t="shared" ca="1" si="321"/>
        <v>4.879999999999999</v>
      </c>
      <c r="AJ981" s="31">
        <f t="shared" ca="1" si="322"/>
        <v>12.86168</v>
      </c>
      <c r="AK981" s="31">
        <f t="shared" ca="1" si="323"/>
        <v>13.574160000000001</v>
      </c>
      <c r="AL981" s="31">
        <f t="shared" ca="1" si="324"/>
        <v>14.15</v>
      </c>
      <c r="AM981" s="31">
        <f t="shared" ca="1" si="325"/>
        <v>14.72584</v>
      </c>
      <c r="AO981" s="32">
        <f t="shared" ca="1" si="332"/>
        <v>0.96887710796389981</v>
      </c>
      <c r="AP981" s="32">
        <f t="shared" ca="1" si="333"/>
        <v>0</v>
      </c>
      <c r="AQ981" s="32">
        <f t="shared" ca="1" si="334"/>
        <v>1.3182976325855877</v>
      </c>
      <c r="AR981" s="32">
        <f t="shared" ca="1" si="335"/>
        <v>0</v>
      </c>
    </row>
    <row r="982" spans="1:44">
      <c r="A982" s="10">
        <v>38330</v>
      </c>
      <c r="B982" s="11">
        <f ca="1">IF(ROW(data!B982)&gt;singleSMA,AVERAGE(OFFSET(data!B982,0,0,-singleSMA,1)),"")</f>
        <v>14.086499999999999</v>
      </c>
      <c r="C982" s="11" t="str">
        <f ca="1">IF(ROW(data!B980)&gt;singleSMA+2,IF(SIGN(data!B981-indicators!B981)&lt;&gt;SIGN(data!B980-indicators!B980),IF(SIGN(data!B981-indicators!B981)&gt;0,"BUY","SELL"),""),"")</f>
        <v/>
      </c>
      <c r="D982" s="11">
        <f ca="1">IF(ROW(data!B982)&gt;fastSMA,AVERAGE(OFFSET(data!B982,0,0,-fastSMA,1)),"")</f>
        <v>16.218499999999999</v>
      </c>
      <c r="E982" s="11">
        <f ca="1">IF(ROW(data!B982)&gt;slowSMA,AVERAGE(OFFSET(data!B982,0,0,-slowSMA,1)),"")</f>
        <v>14.086499999999999</v>
      </c>
      <c r="F982" s="11" t="str">
        <f ca="1">IF(ROW(data!B982)&gt;MAX(fastSMA,slowSMA)+2,IF(SIGN(D981-E981)&lt;&gt;SIGN(D980-E980),IF(SIGN(D981-E981)&gt;0,"BUY","SELL"),""),"")</f>
        <v/>
      </c>
      <c r="G982" s="11"/>
      <c r="H982" s="11">
        <f>(data!B982/data!B981)-1</f>
        <v>-9.7919216646267238E-3</v>
      </c>
      <c r="I982" s="11">
        <f t="shared" si="315"/>
        <v>0</v>
      </c>
      <c r="J982" s="11">
        <f t="shared" si="316"/>
        <v>9.7919216646267238E-3</v>
      </c>
      <c r="K982" s="11">
        <f ca="1">IF(ROW(data!B982)&gt;rsi+1,100-100/(1+AVERAGE(OFFSET(I982,0,0,-rsi,1))/AVERAGE(OFFSET(J982,0,0,-rsi,1))),"")</f>
        <v>47.579208875358653</v>
      </c>
      <c r="L982" s="11"/>
      <c r="M982" s="11">
        <f t="shared" si="317"/>
        <v>0.99020807833537328</v>
      </c>
      <c r="N982" s="11">
        <f t="shared" ca="1" si="318"/>
        <v>0.99385749385749378</v>
      </c>
      <c r="S982" s="13" t="str">
        <f ca="1">pricein</f>
        <v/>
      </c>
      <c r="T982" s="13" t="str">
        <f ca="1">priceout</f>
        <v/>
      </c>
      <c r="U982" s="16" t="str">
        <f t="shared" ca="1" si="319"/>
        <v/>
      </c>
      <c r="V982" s="16" t="str">
        <f t="shared" ca="1" si="326"/>
        <v/>
      </c>
      <c r="W982" s="16" t="str">
        <f t="shared" ca="1" si="327"/>
        <v/>
      </c>
      <c r="X982" s="16">
        <f t="shared" ca="1" si="328"/>
        <v>1.9688771079638998</v>
      </c>
      <c r="Y982" s="16"/>
      <c r="Z982" s="13" t="str">
        <f ca="1">priceincross</f>
        <v/>
      </c>
      <c r="AA982" s="13" t="str">
        <f ca="1">priceoutcross</f>
        <v/>
      </c>
      <c r="AB982" s="13" t="str">
        <f t="shared" ca="1" si="320"/>
        <v/>
      </c>
      <c r="AC982" s="13" t="str">
        <f t="shared" ca="1" si="329"/>
        <v/>
      </c>
      <c r="AD982" s="13" t="str">
        <f t="shared" ca="1" si="330"/>
        <v/>
      </c>
      <c r="AE982" s="13">
        <f t="shared" ca="1" si="331"/>
        <v>2.3182976325855877</v>
      </c>
      <c r="AG982" s="32">
        <f ca="1">IF(ROW(data!B982)&gt;fib+1,MIN(OFFSET(data!B982,0,0,-fib,1)),"")</f>
        <v>11.71</v>
      </c>
      <c r="AH982" s="32">
        <f ca="1">IF(ROW(data!B982)&gt;fib+1,MAX(OFFSET(data!B982,0,0,-fib,1)),"")</f>
        <v>16.59</v>
      </c>
      <c r="AI982" s="32">
        <f t="shared" ca="1" si="321"/>
        <v>4.879999999999999</v>
      </c>
      <c r="AJ982" s="31">
        <f t="shared" ca="1" si="322"/>
        <v>12.86168</v>
      </c>
      <c r="AK982" s="31">
        <f t="shared" ca="1" si="323"/>
        <v>13.574160000000001</v>
      </c>
      <c r="AL982" s="31">
        <f t="shared" ca="1" si="324"/>
        <v>14.15</v>
      </c>
      <c r="AM982" s="31">
        <f t="shared" ca="1" si="325"/>
        <v>14.72584</v>
      </c>
      <c r="AO982" s="32">
        <f t="shared" ca="1" si="332"/>
        <v>0.96887710796389981</v>
      </c>
      <c r="AP982" s="32">
        <f t="shared" ca="1" si="333"/>
        <v>0</v>
      </c>
      <c r="AQ982" s="32">
        <f t="shared" ca="1" si="334"/>
        <v>1.3182976325855877</v>
      </c>
      <c r="AR982" s="32">
        <f t="shared" ca="1" si="335"/>
        <v>0</v>
      </c>
    </row>
    <row r="983" spans="1:44">
      <c r="A983" s="10">
        <v>38331</v>
      </c>
      <c r="B983" s="11">
        <f ca="1">IF(ROW(data!B983)&gt;singleSMA,AVERAGE(OFFSET(data!B983,0,0,-singleSMA,1)),"")</f>
        <v>14.118599999999999</v>
      </c>
      <c r="C983" s="11" t="str">
        <f ca="1">IF(ROW(data!B981)&gt;singleSMA+2,IF(SIGN(data!B982-indicators!B982)&lt;&gt;SIGN(data!B981-indicators!B981),IF(SIGN(data!B982-indicators!B982)&gt;0,"BUY","SELL"),""),"")</f>
        <v/>
      </c>
      <c r="D983" s="11">
        <f ca="1">IF(ROW(data!B983)&gt;fastSMA,AVERAGE(OFFSET(data!B983,0,0,-fastSMA,1)),"")</f>
        <v>16.21</v>
      </c>
      <c r="E983" s="11">
        <f ca="1">IF(ROW(data!B983)&gt;slowSMA,AVERAGE(OFFSET(data!B983,0,0,-slowSMA,1)),"")</f>
        <v>14.118599999999999</v>
      </c>
      <c r="F983" s="11" t="str">
        <f ca="1">IF(ROW(data!B983)&gt;MAX(fastSMA,slowSMA)+2,IF(SIGN(D982-E982)&lt;&gt;SIGN(D981-E981),IF(SIGN(D982-E982)&gt;0,"BUY","SELL"),""),"")</f>
        <v/>
      </c>
      <c r="G983" s="11"/>
      <c r="H983" s="11">
        <f>(data!B983/data!B982)-1</f>
        <v>6.1804697156997435E-4</v>
      </c>
      <c r="I983" s="11">
        <f t="shared" si="315"/>
        <v>6.1804697156997435E-4</v>
      </c>
      <c r="J983" s="11">
        <f t="shared" si="316"/>
        <v>0</v>
      </c>
      <c r="K983" s="11">
        <f ca="1">IF(ROW(data!B983)&gt;rsi+1,100-100/(1+AVERAGE(OFFSET(I983,0,0,-rsi,1))/AVERAGE(OFFSET(J983,0,0,-rsi,1))),"")</f>
        <v>45.563316741235106</v>
      </c>
      <c r="L983" s="11"/>
      <c r="M983" s="11">
        <f t="shared" si="317"/>
        <v>1.00061804697157</v>
      </c>
      <c r="N983" s="11">
        <f t="shared" ca="1" si="318"/>
        <v>0.98960880195599077</v>
      </c>
      <c r="S983" s="13" t="str">
        <f ca="1">pricein</f>
        <v/>
      </c>
      <c r="T983" s="13" t="str">
        <f ca="1">priceout</f>
        <v/>
      </c>
      <c r="U983" s="16" t="str">
        <f t="shared" ca="1" si="319"/>
        <v/>
      </c>
      <c r="V983" s="16" t="str">
        <f t="shared" ca="1" si="326"/>
        <v/>
      </c>
      <c r="W983" s="16" t="str">
        <f t="shared" ca="1" si="327"/>
        <v/>
      </c>
      <c r="X983" s="16">
        <f t="shared" ca="1" si="328"/>
        <v>1.9688771079638998</v>
      </c>
      <c r="Y983" s="16"/>
      <c r="Z983" s="13" t="str">
        <f ca="1">priceincross</f>
        <v/>
      </c>
      <c r="AA983" s="13" t="str">
        <f ca="1">priceoutcross</f>
        <v/>
      </c>
      <c r="AB983" s="13" t="str">
        <f t="shared" ca="1" si="320"/>
        <v/>
      </c>
      <c r="AC983" s="13" t="str">
        <f t="shared" ca="1" si="329"/>
        <v/>
      </c>
      <c r="AD983" s="13" t="str">
        <f t="shared" ca="1" si="330"/>
        <v/>
      </c>
      <c r="AE983" s="13">
        <f t="shared" ca="1" si="331"/>
        <v>2.3182976325855877</v>
      </c>
      <c r="AG983" s="32">
        <f ca="1">IF(ROW(data!B983)&gt;fib+1,MIN(OFFSET(data!B983,0,0,-fib,1)),"")</f>
        <v>11.71</v>
      </c>
      <c r="AH983" s="32">
        <f ca="1">IF(ROW(data!B983)&gt;fib+1,MAX(OFFSET(data!B983,0,0,-fib,1)),"")</f>
        <v>16.59</v>
      </c>
      <c r="AI983" s="32">
        <f t="shared" ca="1" si="321"/>
        <v>4.879999999999999</v>
      </c>
      <c r="AJ983" s="31">
        <f t="shared" ca="1" si="322"/>
        <v>12.86168</v>
      </c>
      <c r="AK983" s="31">
        <f t="shared" ca="1" si="323"/>
        <v>13.574160000000001</v>
      </c>
      <c r="AL983" s="31">
        <f t="shared" ca="1" si="324"/>
        <v>14.15</v>
      </c>
      <c r="AM983" s="31">
        <f t="shared" ca="1" si="325"/>
        <v>14.72584</v>
      </c>
      <c r="AO983" s="32">
        <f t="shared" ca="1" si="332"/>
        <v>0.96887710796389981</v>
      </c>
      <c r="AP983" s="32">
        <f t="shared" ca="1" si="333"/>
        <v>0</v>
      </c>
      <c r="AQ983" s="32">
        <f t="shared" ca="1" si="334"/>
        <v>1.3182976325855877</v>
      </c>
      <c r="AR983" s="32">
        <f t="shared" ca="1" si="335"/>
        <v>0</v>
      </c>
    </row>
    <row r="984" spans="1:44">
      <c r="A984" s="10">
        <v>38334</v>
      </c>
      <c r="B984" s="11">
        <f ca="1">IF(ROW(data!B984)&gt;singleSMA,AVERAGE(OFFSET(data!B984,0,0,-singleSMA,1)),"")</f>
        <v>14.1547</v>
      </c>
      <c r="C984" s="11" t="str">
        <f ca="1">IF(ROW(data!B982)&gt;singleSMA+2,IF(SIGN(data!B983-indicators!B983)&lt;&gt;SIGN(data!B982-indicators!B982),IF(SIGN(data!B983-indicators!B983)&gt;0,"BUY","SELL"),""),"")</f>
        <v/>
      </c>
      <c r="D984" s="11">
        <f ca="1">IF(ROW(data!B984)&gt;fastSMA,AVERAGE(OFFSET(data!B984,0,0,-fastSMA,1)),"")</f>
        <v>16.2105</v>
      </c>
      <c r="E984" s="11">
        <f ca="1">IF(ROW(data!B984)&gt;slowSMA,AVERAGE(OFFSET(data!B984,0,0,-slowSMA,1)),"")</f>
        <v>14.1547</v>
      </c>
      <c r="F984" s="11" t="str">
        <f ca="1">IF(ROW(data!B984)&gt;MAX(fastSMA,slowSMA)+2,IF(SIGN(D983-E983)&lt;&gt;SIGN(D982-E982),IF(SIGN(D983-E983)&gt;0,"BUY","SELL"),""),"")</f>
        <v/>
      </c>
      <c r="G984" s="11"/>
      <c r="H984" s="11">
        <f>(data!B984/data!B983)-1</f>
        <v>9.8826436071648427E-3</v>
      </c>
      <c r="I984" s="11">
        <f t="shared" si="315"/>
        <v>9.8826436071648427E-3</v>
      </c>
      <c r="J984" s="11">
        <f t="shared" si="316"/>
        <v>0</v>
      </c>
      <c r="K984" s="11">
        <f ca="1">IF(ROW(data!B984)&gt;rsi+1,100-100/(1+AVERAGE(OFFSET(I984,0,0,-rsi,1))/AVERAGE(OFFSET(J984,0,0,-rsi,1))),"")</f>
        <v>50.495385247369327</v>
      </c>
      <c r="L984" s="11"/>
      <c r="M984" s="11">
        <f t="shared" si="317"/>
        <v>1.0098826436071648</v>
      </c>
      <c r="N984" s="11">
        <f t="shared" ca="1" si="318"/>
        <v>1.0006119951040391</v>
      </c>
      <c r="S984" s="13" t="str">
        <f ca="1">pricein</f>
        <v/>
      </c>
      <c r="T984" s="13" t="str">
        <f ca="1">priceout</f>
        <v/>
      </c>
      <c r="U984" s="16" t="str">
        <f t="shared" ca="1" si="319"/>
        <v/>
      </c>
      <c r="V984" s="16" t="str">
        <f t="shared" ca="1" si="326"/>
        <v/>
      </c>
      <c r="W984" s="16" t="str">
        <f t="shared" ca="1" si="327"/>
        <v/>
      </c>
      <c r="X984" s="16">
        <f t="shared" ca="1" si="328"/>
        <v>1.9688771079638998</v>
      </c>
      <c r="Y984" s="16"/>
      <c r="Z984" s="13" t="str">
        <f ca="1">priceincross</f>
        <v/>
      </c>
      <c r="AA984" s="13" t="str">
        <f ca="1">priceoutcross</f>
        <v/>
      </c>
      <c r="AB984" s="13" t="str">
        <f t="shared" ca="1" si="320"/>
        <v/>
      </c>
      <c r="AC984" s="13" t="str">
        <f t="shared" ca="1" si="329"/>
        <v/>
      </c>
      <c r="AD984" s="13" t="str">
        <f t="shared" ca="1" si="330"/>
        <v/>
      </c>
      <c r="AE984" s="13">
        <f t="shared" ca="1" si="331"/>
        <v>2.3182976325855877</v>
      </c>
      <c r="AG984" s="32">
        <f ca="1">IF(ROW(data!B984)&gt;fib+1,MIN(OFFSET(data!B984,0,0,-fib,1)),"")</f>
        <v>11.71</v>
      </c>
      <c r="AH984" s="32">
        <f ca="1">IF(ROW(data!B984)&gt;fib+1,MAX(OFFSET(data!B984,0,0,-fib,1)),"")</f>
        <v>16.59</v>
      </c>
      <c r="AI984" s="32">
        <f t="shared" ca="1" si="321"/>
        <v>4.879999999999999</v>
      </c>
      <c r="AJ984" s="31">
        <f t="shared" ca="1" si="322"/>
        <v>12.86168</v>
      </c>
      <c r="AK984" s="31">
        <f t="shared" ca="1" si="323"/>
        <v>13.574160000000001</v>
      </c>
      <c r="AL984" s="31">
        <f t="shared" ca="1" si="324"/>
        <v>14.15</v>
      </c>
      <c r="AM984" s="31">
        <f t="shared" ca="1" si="325"/>
        <v>14.72584</v>
      </c>
      <c r="AO984" s="32">
        <f t="shared" ca="1" si="332"/>
        <v>0.96887710796389981</v>
      </c>
      <c r="AP984" s="32">
        <f t="shared" ca="1" si="333"/>
        <v>0</v>
      </c>
      <c r="AQ984" s="32">
        <f t="shared" ca="1" si="334"/>
        <v>1.3182976325855877</v>
      </c>
      <c r="AR984" s="32">
        <f t="shared" ca="1" si="335"/>
        <v>0</v>
      </c>
    </row>
    <row r="985" spans="1:44">
      <c r="A985" s="10">
        <v>38335</v>
      </c>
      <c r="B985" s="11">
        <f ca="1">IF(ROW(data!B985)&gt;singleSMA,AVERAGE(OFFSET(data!B985,0,0,-singleSMA,1)),"")</f>
        <v>14.188799999999999</v>
      </c>
      <c r="C985" s="11" t="str">
        <f ca="1">IF(ROW(data!B983)&gt;singleSMA+2,IF(SIGN(data!B984-indicators!B984)&lt;&gt;SIGN(data!B983-indicators!B983),IF(SIGN(data!B984-indicators!B984)&gt;0,"BUY","SELL"),""),"")</f>
        <v/>
      </c>
      <c r="D985" s="11">
        <f ca="1">IF(ROW(data!B985)&gt;fastSMA,AVERAGE(OFFSET(data!B985,0,0,-fastSMA,1)),"")</f>
        <v>16.208999999999996</v>
      </c>
      <c r="E985" s="11">
        <f ca="1">IF(ROW(data!B985)&gt;slowSMA,AVERAGE(OFFSET(data!B985,0,0,-slowSMA,1)),"")</f>
        <v>14.188799999999999</v>
      </c>
      <c r="F985" s="11" t="str">
        <f ca="1">IF(ROW(data!B985)&gt;MAX(fastSMA,slowSMA)+2,IF(SIGN(D984-E984)&lt;&gt;SIGN(D983-E983),IF(SIGN(D984-E984)&gt;0,"BUY","SELL"),""),"")</f>
        <v/>
      </c>
      <c r="G985" s="11"/>
      <c r="H985" s="11">
        <f>(data!B985/data!B984)-1</f>
        <v>-5.5045871559632475E-3</v>
      </c>
      <c r="I985" s="11">
        <f t="shared" si="315"/>
        <v>0</v>
      </c>
      <c r="J985" s="11">
        <f t="shared" si="316"/>
        <v>5.5045871559632475E-3</v>
      </c>
      <c r="K985" s="11">
        <f ca="1">IF(ROW(data!B985)&gt;rsi+1,100-100/(1+AVERAGE(OFFSET(I985,0,0,-rsi,1))/AVERAGE(OFFSET(J985,0,0,-rsi,1))),"")</f>
        <v>49.490290206319429</v>
      </c>
      <c r="L985" s="11"/>
      <c r="M985" s="11">
        <f t="shared" si="317"/>
        <v>0.99449541284403675</v>
      </c>
      <c r="N985" s="11">
        <f t="shared" ca="1" si="318"/>
        <v>0.99815837937384921</v>
      </c>
      <c r="S985" s="13" t="str">
        <f ca="1">pricein</f>
        <v/>
      </c>
      <c r="T985" s="13" t="str">
        <f ca="1">priceout</f>
        <v/>
      </c>
      <c r="U985" s="16" t="str">
        <f t="shared" ca="1" si="319"/>
        <v/>
      </c>
      <c r="V985" s="16" t="str">
        <f t="shared" ca="1" si="326"/>
        <v/>
      </c>
      <c r="W985" s="16" t="str">
        <f t="shared" ca="1" si="327"/>
        <v/>
      </c>
      <c r="X985" s="16">
        <f t="shared" ca="1" si="328"/>
        <v>1.9688771079638998</v>
      </c>
      <c r="Y985" s="16"/>
      <c r="Z985" s="13" t="str">
        <f ca="1">priceincross</f>
        <v/>
      </c>
      <c r="AA985" s="13" t="str">
        <f ca="1">priceoutcross</f>
        <v/>
      </c>
      <c r="AB985" s="13" t="str">
        <f t="shared" ca="1" si="320"/>
        <v/>
      </c>
      <c r="AC985" s="13" t="str">
        <f t="shared" ca="1" si="329"/>
        <v/>
      </c>
      <c r="AD985" s="13" t="str">
        <f t="shared" ca="1" si="330"/>
        <v/>
      </c>
      <c r="AE985" s="13">
        <f t="shared" ca="1" si="331"/>
        <v>2.3182976325855877</v>
      </c>
      <c r="AG985" s="32">
        <f ca="1">IF(ROW(data!B985)&gt;fib+1,MIN(OFFSET(data!B985,0,0,-fib,1)),"")</f>
        <v>11.71</v>
      </c>
      <c r="AH985" s="32">
        <f ca="1">IF(ROW(data!B985)&gt;fib+1,MAX(OFFSET(data!B985,0,0,-fib,1)),"")</f>
        <v>16.59</v>
      </c>
      <c r="AI985" s="32">
        <f t="shared" ca="1" si="321"/>
        <v>4.879999999999999</v>
      </c>
      <c r="AJ985" s="31">
        <f t="shared" ca="1" si="322"/>
        <v>12.86168</v>
      </c>
      <c r="AK985" s="31">
        <f t="shared" ca="1" si="323"/>
        <v>13.574160000000001</v>
      </c>
      <c r="AL985" s="31">
        <f t="shared" ca="1" si="324"/>
        <v>14.15</v>
      </c>
      <c r="AM985" s="31">
        <f t="shared" ca="1" si="325"/>
        <v>14.72584</v>
      </c>
      <c r="AO985" s="32">
        <f t="shared" ca="1" si="332"/>
        <v>0.96887710796389981</v>
      </c>
      <c r="AP985" s="32">
        <f t="shared" ca="1" si="333"/>
        <v>0</v>
      </c>
      <c r="AQ985" s="32">
        <f t="shared" ca="1" si="334"/>
        <v>1.3182976325855877</v>
      </c>
      <c r="AR985" s="32">
        <f t="shared" ca="1" si="335"/>
        <v>0</v>
      </c>
    </row>
    <row r="986" spans="1:44">
      <c r="A986" s="10">
        <v>38336</v>
      </c>
      <c r="B986" s="11">
        <f ca="1">IF(ROW(data!B986)&gt;singleSMA,AVERAGE(OFFSET(data!B986,0,0,-singleSMA,1)),"")</f>
        <v>14.228399999999999</v>
      </c>
      <c r="C986" s="11" t="str">
        <f ca="1">IF(ROW(data!B984)&gt;singleSMA+2,IF(SIGN(data!B985-indicators!B985)&lt;&gt;SIGN(data!B984-indicators!B984),IF(SIGN(data!B985-indicators!B985)&gt;0,"BUY","SELL"),""),"")</f>
        <v/>
      </c>
      <c r="D986" s="11">
        <f ca="1">IF(ROW(data!B986)&gt;fastSMA,AVERAGE(OFFSET(data!B986,0,0,-fastSMA,1)),"")</f>
        <v>16.22</v>
      </c>
      <c r="E986" s="11">
        <f ca="1">IF(ROW(data!B986)&gt;slowSMA,AVERAGE(OFFSET(data!B986,0,0,-slowSMA,1)),"")</f>
        <v>14.228399999999999</v>
      </c>
      <c r="F986" s="11" t="str">
        <f ca="1">IF(ROW(data!B986)&gt;MAX(fastSMA,slowSMA)+2,IF(SIGN(D985-E985)&lt;&gt;SIGN(D984-E984),IF(SIGN(D985-E985)&gt;0,"BUY","SELL"),""),"")</f>
        <v/>
      </c>
      <c r="G986" s="11"/>
      <c r="H986" s="11">
        <f>(data!B986/data!B985)-1</f>
        <v>1.8450184501844769E-2</v>
      </c>
      <c r="I986" s="11">
        <f t="shared" si="315"/>
        <v>1.8450184501844769E-2</v>
      </c>
      <c r="J986" s="11">
        <f t="shared" si="316"/>
        <v>0</v>
      </c>
      <c r="K986" s="11">
        <f ca="1">IF(ROW(data!B986)&gt;rsi+1,100-100/(1+AVERAGE(OFFSET(I986,0,0,-rsi,1))/AVERAGE(OFFSET(J986,0,0,-rsi,1))),"")</f>
        <v>55.111848129730404</v>
      </c>
      <c r="L986" s="11"/>
      <c r="M986" s="11">
        <f t="shared" si="317"/>
        <v>1.0184501845018448</v>
      </c>
      <c r="N986" s="11">
        <f t="shared" ca="1" si="318"/>
        <v>1.0134638922888615</v>
      </c>
      <c r="S986" s="13" t="str">
        <f ca="1">pricein</f>
        <v/>
      </c>
      <c r="T986" s="13" t="str">
        <f ca="1">priceout</f>
        <v/>
      </c>
      <c r="U986" s="16" t="str">
        <f t="shared" ca="1" si="319"/>
        <v/>
      </c>
      <c r="V986" s="16" t="str">
        <f t="shared" ca="1" si="326"/>
        <v/>
      </c>
      <c r="W986" s="16" t="str">
        <f t="shared" ca="1" si="327"/>
        <v/>
      </c>
      <c r="X986" s="16">
        <f t="shared" ca="1" si="328"/>
        <v>1.9688771079638998</v>
      </c>
      <c r="Y986" s="16"/>
      <c r="Z986" s="13" t="str">
        <f ca="1">priceincross</f>
        <v/>
      </c>
      <c r="AA986" s="13" t="str">
        <f ca="1">priceoutcross</f>
        <v/>
      </c>
      <c r="AB986" s="13" t="str">
        <f t="shared" ca="1" si="320"/>
        <v/>
      </c>
      <c r="AC986" s="13" t="str">
        <f t="shared" ca="1" si="329"/>
        <v/>
      </c>
      <c r="AD986" s="13" t="str">
        <f t="shared" ca="1" si="330"/>
        <v/>
      </c>
      <c r="AE986" s="13">
        <f t="shared" ca="1" si="331"/>
        <v>2.3182976325855877</v>
      </c>
      <c r="AG986" s="32">
        <f ca="1">IF(ROW(data!B986)&gt;fib+1,MIN(OFFSET(data!B986,0,0,-fib,1)),"")</f>
        <v>11.71</v>
      </c>
      <c r="AH986" s="32">
        <f ca="1">IF(ROW(data!B986)&gt;fib+1,MAX(OFFSET(data!B986,0,0,-fib,1)),"")</f>
        <v>16.59</v>
      </c>
      <c r="AI986" s="32">
        <f t="shared" ca="1" si="321"/>
        <v>4.879999999999999</v>
      </c>
      <c r="AJ986" s="31">
        <f t="shared" ca="1" si="322"/>
        <v>12.86168</v>
      </c>
      <c r="AK986" s="31">
        <f t="shared" ca="1" si="323"/>
        <v>13.574160000000001</v>
      </c>
      <c r="AL986" s="31">
        <f t="shared" ca="1" si="324"/>
        <v>14.15</v>
      </c>
      <c r="AM986" s="31">
        <f t="shared" ca="1" si="325"/>
        <v>14.72584</v>
      </c>
      <c r="AO986" s="32">
        <f t="shared" ca="1" si="332"/>
        <v>0.96887710796389981</v>
      </c>
      <c r="AP986" s="32">
        <f t="shared" ca="1" si="333"/>
        <v>0</v>
      </c>
      <c r="AQ986" s="32">
        <f t="shared" ca="1" si="334"/>
        <v>1.3182976325855877</v>
      </c>
      <c r="AR986" s="32">
        <f t="shared" ca="1" si="335"/>
        <v>0</v>
      </c>
    </row>
    <row r="987" spans="1:44">
      <c r="A987" s="10">
        <v>38337</v>
      </c>
      <c r="B987" s="11">
        <f ca="1">IF(ROW(data!B987)&gt;singleSMA,AVERAGE(OFFSET(data!B987,0,0,-singleSMA,1)),"")</f>
        <v>14.265799999999999</v>
      </c>
      <c r="C987" s="11" t="str">
        <f ca="1">IF(ROW(data!B985)&gt;singleSMA+2,IF(SIGN(data!B986-indicators!B986)&lt;&gt;SIGN(data!B985-indicators!B985),IF(SIGN(data!B986-indicators!B986)&gt;0,"BUY","SELL"),""),"")</f>
        <v/>
      </c>
      <c r="D987" s="11">
        <f ca="1">IF(ROW(data!B987)&gt;fastSMA,AVERAGE(OFFSET(data!B987,0,0,-fastSMA,1)),"")</f>
        <v>16.248000000000001</v>
      </c>
      <c r="E987" s="11">
        <f ca="1">IF(ROW(data!B987)&gt;slowSMA,AVERAGE(OFFSET(data!B987,0,0,-slowSMA,1)),"")</f>
        <v>14.265799999999999</v>
      </c>
      <c r="F987" s="11" t="str">
        <f ca="1">IF(ROW(data!B987)&gt;MAX(fastSMA,slowSMA)+2,IF(SIGN(D986-E986)&lt;&gt;SIGN(D985-E985),IF(SIGN(D986-E986)&gt;0,"BUY","SELL"),""),"")</f>
        <v/>
      </c>
      <c r="G987" s="11"/>
      <c r="H987" s="11">
        <f>(data!B987/data!B986)-1</f>
        <v>1.0265700483091944E-2</v>
      </c>
      <c r="I987" s="11">
        <f t="shared" si="315"/>
        <v>1.0265700483091944E-2</v>
      </c>
      <c r="J987" s="11">
        <f t="shared" si="316"/>
        <v>0</v>
      </c>
      <c r="K987" s="11">
        <f ca="1">IF(ROW(data!B987)&gt;rsi+1,100-100/(1+AVERAGE(OFFSET(I987,0,0,-rsi,1))/AVERAGE(OFFSET(J987,0,0,-rsi,1))),"")</f>
        <v>62.602786682852233</v>
      </c>
      <c r="L987" s="11"/>
      <c r="M987" s="11">
        <f t="shared" si="317"/>
        <v>1.0102657004830919</v>
      </c>
      <c r="N987" s="11">
        <f t="shared" ca="1" si="318"/>
        <v>1.0346320346320348</v>
      </c>
      <c r="S987" s="13" t="str">
        <f ca="1">pricein</f>
        <v/>
      </c>
      <c r="T987" s="13" t="str">
        <f ca="1">priceout</f>
        <v/>
      </c>
      <c r="U987" s="16" t="str">
        <f t="shared" ca="1" si="319"/>
        <v/>
      </c>
      <c r="V987" s="16" t="str">
        <f t="shared" ca="1" si="326"/>
        <v/>
      </c>
      <c r="W987" s="16" t="str">
        <f t="shared" ca="1" si="327"/>
        <v/>
      </c>
      <c r="X987" s="16">
        <f t="shared" ca="1" si="328"/>
        <v>1.9688771079638998</v>
      </c>
      <c r="Y987" s="16"/>
      <c r="Z987" s="13" t="str">
        <f ca="1">priceincross</f>
        <v/>
      </c>
      <c r="AA987" s="13" t="str">
        <f ca="1">priceoutcross</f>
        <v/>
      </c>
      <c r="AB987" s="13" t="str">
        <f t="shared" ca="1" si="320"/>
        <v/>
      </c>
      <c r="AC987" s="13" t="str">
        <f t="shared" ca="1" si="329"/>
        <v/>
      </c>
      <c r="AD987" s="13" t="str">
        <f t="shared" ca="1" si="330"/>
        <v/>
      </c>
      <c r="AE987" s="13">
        <f t="shared" ca="1" si="331"/>
        <v>2.3182976325855877</v>
      </c>
      <c r="AG987" s="32">
        <f ca="1">IF(ROW(data!B987)&gt;fib+1,MIN(OFFSET(data!B987,0,0,-fib,1)),"")</f>
        <v>11.71</v>
      </c>
      <c r="AH987" s="32">
        <f ca="1">IF(ROW(data!B987)&gt;fib+1,MAX(OFFSET(data!B987,0,0,-fib,1)),"")</f>
        <v>16.73</v>
      </c>
      <c r="AI987" s="32">
        <f t="shared" ca="1" si="321"/>
        <v>5.0199999999999996</v>
      </c>
      <c r="AJ987" s="31">
        <f t="shared" ca="1" si="322"/>
        <v>12.894720000000001</v>
      </c>
      <c r="AK987" s="31">
        <f t="shared" ca="1" si="323"/>
        <v>13.627640000000001</v>
      </c>
      <c r="AL987" s="31">
        <f t="shared" ca="1" si="324"/>
        <v>14.22</v>
      </c>
      <c r="AM987" s="31">
        <f t="shared" ca="1" si="325"/>
        <v>14.81236</v>
      </c>
      <c r="AO987" s="32">
        <f t="shared" ca="1" si="332"/>
        <v>0.96887710796389981</v>
      </c>
      <c r="AP987" s="32">
        <f t="shared" ca="1" si="333"/>
        <v>0</v>
      </c>
      <c r="AQ987" s="32">
        <f t="shared" ca="1" si="334"/>
        <v>1.3182976325855877</v>
      </c>
      <c r="AR987" s="32">
        <f t="shared" ca="1" si="335"/>
        <v>0</v>
      </c>
    </row>
    <row r="988" spans="1:44">
      <c r="A988" s="10">
        <v>38338</v>
      </c>
      <c r="B988" s="11">
        <f ca="1">IF(ROW(data!B988)&gt;singleSMA,AVERAGE(OFFSET(data!B988,0,0,-singleSMA,1)),"")</f>
        <v>14.303500000000001</v>
      </c>
      <c r="C988" s="11" t="str">
        <f ca="1">IF(ROW(data!B986)&gt;singleSMA+2,IF(SIGN(data!B987-indicators!B987)&lt;&gt;SIGN(data!B986-indicators!B986),IF(SIGN(data!B987-indicators!B987)&gt;0,"BUY","SELL"),""),"")</f>
        <v/>
      </c>
      <c r="D988" s="11">
        <f ca="1">IF(ROW(data!B988)&gt;fastSMA,AVERAGE(OFFSET(data!B988,0,0,-fastSMA,1)),"")</f>
        <v>16.274999999999999</v>
      </c>
      <c r="E988" s="11">
        <f ca="1">IF(ROW(data!B988)&gt;slowSMA,AVERAGE(OFFSET(data!B988,0,0,-slowSMA,1)),"")</f>
        <v>14.303500000000001</v>
      </c>
      <c r="F988" s="11" t="str">
        <f ca="1">IF(ROW(data!B988)&gt;MAX(fastSMA,slowSMA)+2,IF(SIGN(D987-E987)&lt;&gt;SIGN(D986-E986),IF(SIGN(D987-E987)&gt;0,"BUY","SELL"),""),"")</f>
        <v/>
      </c>
      <c r="G988" s="11"/>
      <c r="H988" s="11">
        <f>(data!B988/data!B987)-1</f>
        <v>-2.3909145248056651E-3</v>
      </c>
      <c r="I988" s="11">
        <f t="shared" si="315"/>
        <v>0</v>
      </c>
      <c r="J988" s="11">
        <f t="shared" si="316"/>
        <v>2.3909145248056651E-3</v>
      </c>
      <c r="K988" s="11">
        <f ca="1">IF(ROW(data!B988)&gt;rsi+1,100-100/(1+AVERAGE(OFFSET(I988,0,0,-rsi,1))/AVERAGE(OFFSET(J988,0,0,-rsi,1))),"")</f>
        <v>62.083816584047419</v>
      </c>
      <c r="L988" s="11"/>
      <c r="M988" s="11">
        <f t="shared" si="317"/>
        <v>0.99760908547519433</v>
      </c>
      <c r="N988" s="11">
        <f t="shared" ca="1" si="318"/>
        <v>1.0334365325077401</v>
      </c>
      <c r="S988" s="13" t="str">
        <f ca="1">pricein</f>
        <v/>
      </c>
      <c r="T988" s="13" t="str">
        <f ca="1">priceout</f>
        <v/>
      </c>
      <c r="U988" s="16" t="str">
        <f t="shared" ca="1" si="319"/>
        <v/>
      </c>
      <c r="V988" s="16" t="str">
        <f t="shared" ca="1" si="326"/>
        <v/>
      </c>
      <c r="W988" s="16" t="str">
        <f t="shared" ca="1" si="327"/>
        <v/>
      </c>
      <c r="X988" s="16">
        <f t="shared" ca="1" si="328"/>
        <v>1.9688771079638998</v>
      </c>
      <c r="Y988" s="16"/>
      <c r="Z988" s="13" t="str">
        <f ca="1">priceincross</f>
        <v/>
      </c>
      <c r="AA988" s="13" t="str">
        <f ca="1">priceoutcross</f>
        <v/>
      </c>
      <c r="AB988" s="13" t="str">
        <f t="shared" ca="1" si="320"/>
        <v/>
      </c>
      <c r="AC988" s="13" t="str">
        <f t="shared" ca="1" si="329"/>
        <v/>
      </c>
      <c r="AD988" s="13" t="str">
        <f t="shared" ca="1" si="330"/>
        <v/>
      </c>
      <c r="AE988" s="13">
        <f t="shared" ca="1" si="331"/>
        <v>2.3182976325855877</v>
      </c>
      <c r="AG988" s="32">
        <f ca="1">IF(ROW(data!B988)&gt;fib+1,MIN(OFFSET(data!B988,0,0,-fib,1)),"")</f>
        <v>11.71</v>
      </c>
      <c r="AH988" s="32">
        <f ca="1">IF(ROW(data!B988)&gt;fib+1,MAX(OFFSET(data!B988,0,0,-fib,1)),"")</f>
        <v>16.73</v>
      </c>
      <c r="AI988" s="32">
        <f t="shared" ca="1" si="321"/>
        <v>5.0199999999999996</v>
      </c>
      <c r="AJ988" s="31">
        <f t="shared" ca="1" si="322"/>
        <v>12.894720000000001</v>
      </c>
      <c r="AK988" s="31">
        <f t="shared" ca="1" si="323"/>
        <v>13.627640000000001</v>
      </c>
      <c r="AL988" s="31">
        <f t="shared" ca="1" si="324"/>
        <v>14.22</v>
      </c>
      <c r="AM988" s="31">
        <f t="shared" ca="1" si="325"/>
        <v>14.81236</v>
      </c>
      <c r="AO988" s="32">
        <f t="shared" ca="1" si="332"/>
        <v>0.96887710796389981</v>
      </c>
      <c r="AP988" s="32">
        <f t="shared" ca="1" si="333"/>
        <v>0</v>
      </c>
      <c r="AQ988" s="32">
        <f t="shared" ca="1" si="334"/>
        <v>1.3182976325855877</v>
      </c>
      <c r="AR988" s="32">
        <f t="shared" ca="1" si="335"/>
        <v>0</v>
      </c>
    </row>
    <row r="989" spans="1:44">
      <c r="A989" s="10">
        <v>38341</v>
      </c>
      <c r="B989" s="11">
        <f ca="1">IF(ROW(data!B989)&gt;singleSMA,AVERAGE(OFFSET(data!B989,0,0,-singleSMA,1)),"")</f>
        <v>14.343300000000001</v>
      </c>
      <c r="C989" s="11" t="str">
        <f ca="1">IF(ROW(data!B987)&gt;singleSMA+2,IF(SIGN(data!B988-indicators!B988)&lt;&gt;SIGN(data!B987-indicators!B987),IF(SIGN(data!B988-indicators!B988)&gt;0,"BUY","SELL"),""),"")</f>
        <v/>
      </c>
      <c r="D989" s="11">
        <f ca="1">IF(ROW(data!B989)&gt;fastSMA,AVERAGE(OFFSET(data!B989,0,0,-fastSMA,1)),"")</f>
        <v>16.308</v>
      </c>
      <c r="E989" s="11">
        <f ca="1">IF(ROW(data!B989)&gt;slowSMA,AVERAGE(OFFSET(data!B989,0,0,-slowSMA,1)),"")</f>
        <v>14.343300000000001</v>
      </c>
      <c r="F989" s="11" t="str">
        <f ca="1">IF(ROW(data!B989)&gt;MAX(fastSMA,slowSMA)+2,IF(SIGN(D988-E988)&lt;&gt;SIGN(D987-E987),IF(SIGN(D988-E988)&gt;0,"BUY","SELL"),""),"")</f>
        <v/>
      </c>
      <c r="G989" s="11"/>
      <c r="H989" s="11">
        <f>(data!B989/data!B988)-1</f>
        <v>7.1899340922707555E-3</v>
      </c>
      <c r="I989" s="11">
        <f t="shared" si="315"/>
        <v>7.1899340922707555E-3</v>
      </c>
      <c r="J989" s="11">
        <f t="shared" si="316"/>
        <v>0</v>
      </c>
      <c r="K989" s="11">
        <f ca="1">IF(ROW(data!B989)&gt;rsi+1,100-100/(1+AVERAGE(OFFSET(I989,0,0,-rsi,1))/AVERAGE(OFFSET(J989,0,0,-rsi,1))),"")</f>
        <v>63.945908841612493</v>
      </c>
      <c r="L989" s="11"/>
      <c r="M989" s="11">
        <f t="shared" si="317"/>
        <v>1.0071899340922708</v>
      </c>
      <c r="N989" s="11">
        <f t="shared" ca="1" si="318"/>
        <v>1.0408668730650157</v>
      </c>
      <c r="S989" s="13" t="str">
        <f ca="1">pricein</f>
        <v/>
      </c>
      <c r="T989" s="13" t="str">
        <f ca="1">priceout</f>
        <v/>
      </c>
      <c r="U989" s="16" t="str">
        <f t="shared" ca="1" si="319"/>
        <v/>
      </c>
      <c r="V989" s="16" t="str">
        <f t="shared" ca="1" si="326"/>
        <v/>
      </c>
      <c r="W989" s="16" t="str">
        <f t="shared" ca="1" si="327"/>
        <v/>
      </c>
      <c r="X989" s="16">
        <f t="shared" ca="1" si="328"/>
        <v>1.9688771079638998</v>
      </c>
      <c r="Y989" s="16"/>
      <c r="Z989" s="13" t="str">
        <f ca="1">priceincross</f>
        <v/>
      </c>
      <c r="AA989" s="13" t="str">
        <f ca="1">priceoutcross</f>
        <v/>
      </c>
      <c r="AB989" s="13" t="str">
        <f t="shared" ca="1" si="320"/>
        <v/>
      </c>
      <c r="AC989" s="13" t="str">
        <f t="shared" ca="1" si="329"/>
        <v/>
      </c>
      <c r="AD989" s="13" t="str">
        <f t="shared" ca="1" si="330"/>
        <v/>
      </c>
      <c r="AE989" s="13">
        <f t="shared" ca="1" si="331"/>
        <v>2.3182976325855877</v>
      </c>
      <c r="AG989" s="32">
        <f ca="1">IF(ROW(data!B989)&gt;fib+1,MIN(OFFSET(data!B989,0,0,-fib,1)),"")</f>
        <v>11.71</v>
      </c>
      <c r="AH989" s="32">
        <f ca="1">IF(ROW(data!B989)&gt;fib+1,MAX(OFFSET(data!B989,0,0,-fib,1)),"")</f>
        <v>16.809999999999999</v>
      </c>
      <c r="AI989" s="32">
        <f t="shared" ca="1" si="321"/>
        <v>5.0999999999999979</v>
      </c>
      <c r="AJ989" s="31">
        <f t="shared" ca="1" si="322"/>
        <v>12.913600000000001</v>
      </c>
      <c r="AK989" s="31">
        <f t="shared" ca="1" si="323"/>
        <v>13.658200000000001</v>
      </c>
      <c r="AL989" s="31">
        <f t="shared" ca="1" si="324"/>
        <v>14.26</v>
      </c>
      <c r="AM989" s="31">
        <f t="shared" ca="1" si="325"/>
        <v>14.861799999999999</v>
      </c>
      <c r="AO989" s="32">
        <f t="shared" ca="1" si="332"/>
        <v>0.96887710796389981</v>
      </c>
      <c r="AP989" s="32">
        <f t="shared" ca="1" si="333"/>
        <v>0</v>
      </c>
      <c r="AQ989" s="32">
        <f t="shared" ca="1" si="334"/>
        <v>1.3182976325855877</v>
      </c>
      <c r="AR989" s="32">
        <f t="shared" ca="1" si="335"/>
        <v>0</v>
      </c>
    </row>
    <row r="990" spans="1:44">
      <c r="A990" s="10">
        <v>38342</v>
      </c>
      <c r="B990" s="11">
        <f ca="1">IF(ROW(data!B990)&gt;singleSMA,AVERAGE(OFFSET(data!B990,0,0,-singleSMA,1)),"")</f>
        <v>14.3848</v>
      </c>
      <c r="C990" s="11" t="str">
        <f ca="1">IF(ROW(data!B988)&gt;singleSMA+2,IF(SIGN(data!B989-indicators!B989)&lt;&gt;SIGN(data!B988-indicators!B988),IF(SIGN(data!B989-indicators!B989)&gt;0,"BUY","SELL"),""),"")</f>
        <v/>
      </c>
      <c r="D990" s="11">
        <f ca="1">IF(ROW(data!B990)&gt;fastSMA,AVERAGE(OFFSET(data!B990,0,0,-fastSMA,1)),"")</f>
        <v>16.338000000000001</v>
      </c>
      <c r="E990" s="11">
        <f ca="1">IF(ROW(data!B990)&gt;slowSMA,AVERAGE(OFFSET(data!B990,0,0,-slowSMA,1)),"")</f>
        <v>14.3848</v>
      </c>
      <c r="F990" s="11" t="str">
        <f ca="1">IF(ROW(data!B990)&gt;MAX(fastSMA,slowSMA)+2,IF(SIGN(D989-E989)&lt;&gt;SIGN(D988-E988),IF(SIGN(D989-E989)&gt;0,"BUY","SELL"),""),"")</f>
        <v/>
      </c>
      <c r="G990" s="11"/>
      <c r="H990" s="11">
        <f>(data!B990/data!B989)-1</f>
        <v>-1.2492563950029623E-2</v>
      </c>
      <c r="I990" s="11">
        <f t="shared" si="315"/>
        <v>0</v>
      </c>
      <c r="J990" s="11">
        <f t="shared" si="316"/>
        <v>1.2492563950029623E-2</v>
      </c>
      <c r="K990" s="11">
        <f ca="1">IF(ROW(data!B990)&gt;rsi+1,100-100/(1+AVERAGE(OFFSET(I990,0,0,-rsi,1))/AVERAGE(OFFSET(J990,0,0,-rsi,1))),"")</f>
        <v>62.576164168941609</v>
      </c>
      <c r="L990" s="11"/>
      <c r="M990" s="11">
        <f t="shared" si="317"/>
        <v>0.98750743604997038</v>
      </c>
      <c r="N990" s="11">
        <f t="shared" ca="1" si="318"/>
        <v>1.0375000000000001</v>
      </c>
      <c r="S990" s="13" t="str">
        <f ca="1">pricein</f>
        <v/>
      </c>
      <c r="T990" s="13" t="str">
        <f ca="1">priceout</f>
        <v/>
      </c>
      <c r="U990" s="16" t="str">
        <f t="shared" ca="1" si="319"/>
        <v/>
      </c>
      <c r="V990" s="16" t="str">
        <f t="shared" ca="1" si="326"/>
        <v/>
      </c>
      <c r="W990" s="16" t="str">
        <f t="shared" ca="1" si="327"/>
        <v/>
      </c>
      <c r="X990" s="16">
        <f t="shared" ca="1" si="328"/>
        <v>1.9688771079638998</v>
      </c>
      <c r="Y990" s="16"/>
      <c r="Z990" s="13" t="str">
        <f ca="1">priceincross</f>
        <v/>
      </c>
      <c r="AA990" s="13" t="str">
        <f ca="1">priceoutcross</f>
        <v/>
      </c>
      <c r="AB990" s="13" t="str">
        <f t="shared" ca="1" si="320"/>
        <v/>
      </c>
      <c r="AC990" s="13" t="str">
        <f t="shared" ca="1" si="329"/>
        <v/>
      </c>
      <c r="AD990" s="13" t="str">
        <f t="shared" ca="1" si="330"/>
        <v/>
      </c>
      <c r="AE990" s="13">
        <f t="shared" ca="1" si="331"/>
        <v>2.3182976325855877</v>
      </c>
      <c r="AG990" s="32">
        <f ca="1">IF(ROW(data!B990)&gt;fib+1,MIN(OFFSET(data!B990,0,0,-fib,1)),"")</f>
        <v>11.71</v>
      </c>
      <c r="AH990" s="32">
        <f ca="1">IF(ROW(data!B990)&gt;fib+1,MAX(OFFSET(data!B990,0,0,-fib,1)),"")</f>
        <v>16.809999999999999</v>
      </c>
      <c r="AI990" s="32">
        <f t="shared" ca="1" si="321"/>
        <v>5.0999999999999979</v>
      </c>
      <c r="AJ990" s="31">
        <f t="shared" ca="1" si="322"/>
        <v>12.913600000000001</v>
      </c>
      <c r="AK990" s="31">
        <f t="shared" ca="1" si="323"/>
        <v>13.658200000000001</v>
      </c>
      <c r="AL990" s="31">
        <f t="shared" ca="1" si="324"/>
        <v>14.26</v>
      </c>
      <c r="AM990" s="31">
        <f t="shared" ca="1" si="325"/>
        <v>14.861799999999999</v>
      </c>
      <c r="AO990" s="32">
        <f t="shared" ca="1" si="332"/>
        <v>0.96887710796389981</v>
      </c>
      <c r="AP990" s="32">
        <f t="shared" ca="1" si="333"/>
        <v>0</v>
      </c>
      <c r="AQ990" s="32">
        <f t="shared" ca="1" si="334"/>
        <v>1.3182976325855877</v>
      </c>
      <c r="AR990" s="32">
        <f t="shared" ca="1" si="335"/>
        <v>0</v>
      </c>
    </row>
    <row r="991" spans="1:44">
      <c r="A991" s="10">
        <v>38343</v>
      </c>
      <c r="B991" s="11">
        <f ca="1">IF(ROW(data!B991)&gt;singleSMA,AVERAGE(OFFSET(data!B991,0,0,-singleSMA,1)),"")</f>
        <v>14.4268</v>
      </c>
      <c r="C991" s="11" t="str">
        <f ca="1">IF(ROW(data!B989)&gt;singleSMA+2,IF(SIGN(data!B990-indicators!B990)&lt;&gt;SIGN(data!B989-indicators!B989),IF(SIGN(data!B990-indicators!B990)&gt;0,"BUY","SELL"),""),"")</f>
        <v/>
      </c>
      <c r="D991" s="11">
        <f ca="1">IF(ROW(data!B991)&gt;fastSMA,AVERAGE(OFFSET(data!B991,0,0,-fastSMA,1)),"")</f>
        <v>16.360500000000002</v>
      </c>
      <c r="E991" s="11">
        <f ca="1">IF(ROW(data!B991)&gt;slowSMA,AVERAGE(OFFSET(data!B991,0,0,-slowSMA,1)),"")</f>
        <v>14.4268</v>
      </c>
      <c r="F991" s="11" t="str">
        <f ca="1">IF(ROW(data!B991)&gt;MAX(fastSMA,slowSMA)+2,IF(SIGN(D990-E990)&lt;&gt;SIGN(D989-E989),IF(SIGN(D990-E990)&gt;0,"BUY","SELL"),""),"")</f>
        <v/>
      </c>
      <c r="G991" s="11"/>
      <c r="H991" s="11">
        <f>(data!B991/data!B990)-1</f>
        <v>-2.4096385542170529E-3</v>
      </c>
      <c r="I991" s="11">
        <f t="shared" si="315"/>
        <v>0</v>
      </c>
      <c r="J991" s="11">
        <f t="shared" si="316"/>
        <v>2.4096385542170529E-3</v>
      </c>
      <c r="K991" s="11">
        <f ca="1">IF(ROW(data!B991)&gt;rsi+1,100-100/(1+AVERAGE(OFFSET(I991,0,0,-rsi,1))/AVERAGE(OFFSET(J991,0,0,-rsi,1))),"")</f>
        <v>59.764603142201764</v>
      </c>
      <c r="L991" s="11"/>
      <c r="M991" s="11">
        <f t="shared" si="317"/>
        <v>0.99759036144578295</v>
      </c>
      <c r="N991" s="11">
        <f t="shared" ca="1" si="318"/>
        <v>1.0279329608938546</v>
      </c>
      <c r="S991" s="13" t="str">
        <f ca="1">pricein</f>
        <v/>
      </c>
      <c r="T991" s="13" t="str">
        <f ca="1">priceout</f>
        <v/>
      </c>
      <c r="U991" s="16" t="str">
        <f t="shared" ca="1" si="319"/>
        <v/>
      </c>
      <c r="V991" s="16" t="str">
        <f t="shared" ca="1" si="326"/>
        <v/>
      </c>
      <c r="W991" s="16" t="str">
        <f t="shared" ca="1" si="327"/>
        <v/>
      </c>
      <c r="X991" s="16">
        <f t="shared" ca="1" si="328"/>
        <v>1.9688771079638998</v>
      </c>
      <c r="Y991" s="16"/>
      <c r="Z991" s="13" t="str">
        <f ca="1">priceincross</f>
        <v/>
      </c>
      <c r="AA991" s="13" t="str">
        <f ca="1">priceoutcross</f>
        <v/>
      </c>
      <c r="AB991" s="13" t="str">
        <f t="shared" ca="1" si="320"/>
        <v/>
      </c>
      <c r="AC991" s="13" t="str">
        <f t="shared" ca="1" si="329"/>
        <v/>
      </c>
      <c r="AD991" s="13" t="str">
        <f t="shared" ca="1" si="330"/>
        <v/>
      </c>
      <c r="AE991" s="13">
        <f t="shared" ca="1" si="331"/>
        <v>2.3182976325855877</v>
      </c>
      <c r="AG991" s="32">
        <f ca="1">IF(ROW(data!B991)&gt;fib+1,MIN(OFFSET(data!B991,0,0,-fib,1)),"")</f>
        <v>11.71</v>
      </c>
      <c r="AH991" s="32">
        <f ca="1">IF(ROW(data!B991)&gt;fib+1,MAX(OFFSET(data!B991,0,0,-fib,1)),"")</f>
        <v>16.809999999999999</v>
      </c>
      <c r="AI991" s="32">
        <f t="shared" ca="1" si="321"/>
        <v>5.0999999999999979</v>
      </c>
      <c r="AJ991" s="31">
        <f t="shared" ca="1" si="322"/>
        <v>12.913600000000001</v>
      </c>
      <c r="AK991" s="31">
        <f t="shared" ca="1" si="323"/>
        <v>13.658200000000001</v>
      </c>
      <c r="AL991" s="31">
        <f t="shared" ca="1" si="324"/>
        <v>14.26</v>
      </c>
      <c r="AM991" s="31">
        <f t="shared" ca="1" si="325"/>
        <v>14.861799999999999</v>
      </c>
      <c r="AO991" s="32">
        <f t="shared" ca="1" si="332"/>
        <v>0.96887710796389981</v>
      </c>
      <c r="AP991" s="32">
        <f t="shared" ca="1" si="333"/>
        <v>0</v>
      </c>
      <c r="AQ991" s="32">
        <f t="shared" ca="1" si="334"/>
        <v>1.3182976325855877</v>
      </c>
      <c r="AR991" s="32">
        <f t="shared" ca="1" si="335"/>
        <v>0</v>
      </c>
    </row>
    <row r="992" spans="1:44">
      <c r="A992" s="10">
        <v>38344</v>
      </c>
      <c r="B992" s="11">
        <f ca="1">IF(ROW(data!B992)&gt;singleSMA,AVERAGE(OFFSET(data!B992,0,0,-singleSMA,1)),"")</f>
        <v>14.468300000000001</v>
      </c>
      <c r="C992" s="11" t="str">
        <f ca="1">IF(ROW(data!B990)&gt;singleSMA+2,IF(SIGN(data!B991-indicators!B991)&lt;&gt;SIGN(data!B990-indicators!B990),IF(SIGN(data!B991-indicators!B991)&gt;0,"BUY","SELL"),""),"")</f>
        <v/>
      </c>
      <c r="D992" s="11">
        <f ca="1">IF(ROW(data!B992)&gt;fastSMA,AVERAGE(OFFSET(data!B992,0,0,-fastSMA,1)),"")</f>
        <v>16.374500000000001</v>
      </c>
      <c r="E992" s="11">
        <f ca="1">IF(ROW(data!B992)&gt;slowSMA,AVERAGE(OFFSET(data!B992,0,0,-slowSMA,1)),"")</f>
        <v>14.468300000000001</v>
      </c>
      <c r="F992" s="11" t="str">
        <f ca="1">IF(ROW(data!B992)&gt;MAX(fastSMA,slowSMA)+2,IF(SIGN(D991-E991)&lt;&gt;SIGN(D990-E990),IF(SIGN(D991-E991)&gt;0,"BUY","SELL"),""),"")</f>
        <v/>
      </c>
      <c r="G992" s="11"/>
      <c r="H992" s="11">
        <f>(data!B992/data!B991)-1</f>
        <v>4.2270531400965261E-3</v>
      </c>
      <c r="I992" s="11">
        <f t="shared" si="315"/>
        <v>4.2270531400965261E-3</v>
      </c>
      <c r="J992" s="11">
        <f t="shared" si="316"/>
        <v>0</v>
      </c>
      <c r="K992" s="11">
        <f ca="1">IF(ROW(data!B992)&gt;rsi+1,100-100/(1+AVERAGE(OFFSET(I992,0,0,-rsi,1))/AVERAGE(OFFSET(J992,0,0,-rsi,1))),"")</f>
        <v>56.571853609089473</v>
      </c>
      <c r="L992" s="11"/>
      <c r="M992" s="11">
        <f t="shared" si="317"/>
        <v>1.0042270531400965</v>
      </c>
      <c r="N992" s="11">
        <f t="shared" ca="1" si="318"/>
        <v>1.0171253822629969</v>
      </c>
      <c r="S992" s="13" t="str">
        <f ca="1">pricein</f>
        <v/>
      </c>
      <c r="T992" s="13" t="str">
        <f ca="1">priceout</f>
        <v/>
      </c>
      <c r="U992" s="16" t="str">
        <f t="shared" ca="1" si="319"/>
        <v/>
      </c>
      <c r="V992" s="16" t="str">
        <f t="shared" ca="1" si="326"/>
        <v/>
      </c>
      <c r="W992" s="16" t="str">
        <f t="shared" ca="1" si="327"/>
        <v/>
      </c>
      <c r="X992" s="16">
        <f t="shared" ca="1" si="328"/>
        <v>1.9688771079638998</v>
      </c>
      <c r="Y992" s="16"/>
      <c r="Z992" s="13" t="str">
        <f ca="1">priceincross</f>
        <v/>
      </c>
      <c r="AA992" s="13" t="str">
        <f ca="1">priceoutcross</f>
        <v/>
      </c>
      <c r="AB992" s="13" t="str">
        <f t="shared" ca="1" si="320"/>
        <v/>
      </c>
      <c r="AC992" s="13" t="str">
        <f t="shared" ca="1" si="329"/>
        <v/>
      </c>
      <c r="AD992" s="13" t="str">
        <f t="shared" ca="1" si="330"/>
        <v/>
      </c>
      <c r="AE992" s="13">
        <f t="shared" ca="1" si="331"/>
        <v>2.3182976325855877</v>
      </c>
      <c r="AG992" s="32">
        <f ca="1">IF(ROW(data!B992)&gt;fib+1,MIN(OFFSET(data!B992,0,0,-fib,1)),"")</f>
        <v>11.71</v>
      </c>
      <c r="AH992" s="32">
        <f ca="1">IF(ROW(data!B992)&gt;fib+1,MAX(OFFSET(data!B992,0,0,-fib,1)),"")</f>
        <v>16.809999999999999</v>
      </c>
      <c r="AI992" s="32">
        <f t="shared" ca="1" si="321"/>
        <v>5.0999999999999979</v>
      </c>
      <c r="AJ992" s="31">
        <f t="shared" ca="1" si="322"/>
        <v>12.913600000000001</v>
      </c>
      <c r="AK992" s="31">
        <f t="shared" ca="1" si="323"/>
        <v>13.658200000000001</v>
      </c>
      <c r="AL992" s="31">
        <f t="shared" ca="1" si="324"/>
        <v>14.26</v>
      </c>
      <c r="AM992" s="31">
        <f t="shared" ca="1" si="325"/>
        <v>14.861799999999999</v>
      </c>
      <c r="AO992" s="32">
        <f t="shared" ca="1" si="332"/>
        <v>0.96887710796389981</v>
      </c>
      <c r="AP992" s="32">
        <f t="shared" ca="1" si="333"/>
        <v>0</v>
      </c>
      <c r="AQ992" s="32">
        <f t="shared" ca="1" si="334"/>
        <v>1.3182976325855877</v>
      </c>
      <c r="AR992" s="32">
        <f t="shared" ca="1" si="335"/>
        <v>0</v>
      </c>
    </row>
    <row r="993" spans="1:44">
      <c r="A993" s="10">
        <v>38345</v>
      </c>
      <c r="B993" s="11">
        <f ca="1">IF(ROW(data!B993)&gt;singleSMA,AVERAGE(OFFSET(data!B993,0,0,-singleSMA,1)),"")</f>
        <v>14.5143</v>
      </c>
      <c r="C993" s="11" t="str">
        <f ca="1">IF(ROW(data!B991)&gt;singleSMA+2,IF(SIGN(data!B992-indicators!B992)&lt;&gt;SIGN(data!B991-indicators!B991),IF(SIGN(data!B992-indicators!B992)&gt;0,"BUY","SELL"),""),"")</f>
        <v/>
      </c>
      <c r="D993" s="11">
        <f ca="1">IF(ROW(data!B993)&gt;fastSMA,AVERAGE(OFFSET(data!B993,0,0,-fastSMA,1)),"")</f>
        <v>16.3965</v>
      </c>
      <c r="E993" s="11">
        <f ca="1">IF(ROW(data!B993)&gt;slowSMA,AVERAGE(OFFSET(data!B993,0,0,-slowSMA,1)),"")</f>
        <v>14.5143</v>
      </c>
      <c r="F993" s="11" t="str">
        <f ca="1">IF(ROW(data!B993)&gt;MAX(fastSMA,slowSMA)+2,IF(SIGN(D992-E992)&lt;&gt;SIGN(D991-E991),IF(SIGN(D992-E992)&gt;0,"BUY","SELL"),""),"")</f>
        <v/>
      </c>
      <c r="G993" s="11"/>
      <c r="H993" s="11">
        <f>(data!B993/data!B992)-1</f>
        <v>9.6211665664462931E-3</v>
      </c>
      <c r="I993" s="11">
        <f t="shared" si="315"/>
        <v>9.6211665664462931E-3</v>
      </c>
      <c r="J993" s="11">
        <f t="shared" si="316"/>
        <v>0</v>
      </c>
      <c r="K993" s="11">
        <f ca="1">IF(ROW(data!B993)&gt;rsi+1,100-100/(1+AVERAGE(OFFSET(I993,0,0,-rsi,1))/AVERAGE(OFFSET(J993,0,0,-rsi,1))),"")</f>
        <v>59.471586964108333</v>
      </c>
      <c r="L993" s="11"/>
      <c r="M993" s="11">
        <f t="shared" si="317"/>
        <v>1.0096211665664463</v>
      </c>
      <c r="N993" s="11">
        <f t="shared" ca="1" si="318"/>
        <v>1.0269113149847096</v>
      </c>
      <c r="S993" s="13" t="str">
        <f ca="1">pricein</f>
        <v/>
      </c>
      <c r="T993" s="13" t="str">
        <f ca="1">priceout</f>
        <v/>
      </c>
      <c r="U993" s="16" t="str">
        <f t="shared" ca="1" si="319"/>
        <v/>
      </c>
      <c r="V993" s="16" t="str">
        <f t="shared" ca="1" si="326"/>
        <v/>
      </c>
      <c r="W993" s="16" t="str">
        <f t="shared" ca="1" si="327"/>
        <v/>
      </c>
      <c r="X993" s="16">
        <f t="shared" ca="1" si="328"/>
        <v>1.9688771079638998</v>
      </c>
      <c r="Y993" s="16"/>
      <c r="Z993" s="13" t="str">
        <f ca="1">priceincross</f>
        <v/>
      </c>
      <c r="AA993" s="13" t="str">
        <f ca="1">priceoutcross</f>
        <v/>
      </c>
      <c r="AB993" s="13" t="str">
        <f t="shared" ca="1" si="320"/>
        <v/>
      </c>
      <c r="AC993" s="13" t="str">
        <f t="shared" ca="1" si="329"/>
        <v/>
      </c>
      <c r="AD993" s="13" t="str">
        <f t="shared" ca="1" si="330"/>
        <v/>
      </c>
      <c r="AE993" s="13">
        <f t="shared" ca="1" si="331"/>
        <v>2.3182976325855877</v>
      </c>
      <c r="AG993" s="32">
        <f ca="1">IF(ROW(data!B993)&gt;fib+1,MIN(OFFSET(data!B993,0,0,-fib,1)),"")</f>
        <v>11.71</v>
      </c>
      <c r="AH993" s="32">
        <f ca="1">IF(ROW(data!B993)&gt;fib+1,MAX(OFFSET(data!B993,0,0,-fib,1)),"")</f>
        <v>16.809999999999999</v>
      </c>
      <c r="AI993" s="32">
        <f t="shared" ca="1" si="321"/>
        <v>5.0999999999999979</v>
      </c>
      <c r="AJ993" s="31">
        <f t="shared" ca="1" si="322"/>
        <v>12.913600000000001</v>
      </c>
      <c r="AK993" s="31">
        <f t="shared" ca="1" si="323"/>
        <v>13.658200000000001</v>
      </c>
      <c r="AL993" s="31">
        <f t="shared" ca="1" si="324"/>
        <v>14.26</v>
      </c>
      <c r="AM993" s="31">
        <f t="shared" ca="1" si="325"/>
        <v>14.861799999999999</v>
      </c>
      <c r="AO993" s="32">
        <f t="shared" ca="1" si="332"/>
        <v>0.96887710796389981</v>
      </c>
      <c r="AP993" s="32">
        <f t="shared" ca="1" si="333"/>
        <v>0</v>
      </c>
      <c r="AQ993" s="32">
        <f t="shared" ca="1" si="334"/>
        <v>1.3182976325855877</v>
      </c>
      <c r="AR993" s="32">
        <f t="shared" ca="1" si="335"/>
        <v>0</v>
      </c>
    </row>
    <row r="994" spans="1:44">
      <c r="A994" s="10">
        <v>38348</v>
      </c>
      <c r="B994" s="11">
        <f ca="1">IF(ROW(data!B994)&gt;singleSMA,AVERAGE(OFFSET(data!B994,0,0,-singleSMA,1)),"")</f>
        <v>14.5626</v>
      </c>
      <c r="C994" s="11" t="str">
        <f ca="1">IF(ROW(data!B992)&gt;singleSMA+2,IF(SIGN(data!B993-indicators!B993)&lt;&gt;SIGN(data!B992-indicators!B992),IF(SIGN(data!B993-indicators!B993)&gt;0,"BUY","SELL"),""),"")</f>
        <v/>
      </c>
      <c r="D994" s="11">
        <f ca="1">IF(ROW(data!B994)&gt;fastSMA,AVERAGE(OFFSET(data!B994,0,0,-fastSMA,1)),"")</f>
        <v>16.426500000000001</v>
      </c>
      <c r="E994" s="11">
        <f ca="1">IF(ROW(data!B994)&gt;slowSMA,AVERAGE(OFFSET(data!B994,0,0,-slowSMA,1)),"")</f>
        <v>14.5626</v>
      </c>
      <c r="F994" s="11" t="str">
        <f ca="1">IF(ROW(data!B994)&gt;MAX(fastSMA,slowSMA)+2,IF(SIGN(D993-E993)&lt;&gt;SIGN(D992-E992),IF(SIGN(D993-E993)&gt;0,"BUY","SELL"),""),"")</f>
        <v/>
      </c>
      <c r="G994" s="11"/>
      <c r="H994" s="11">
        <f>(data!B994/data!B993)-1</f>
        <v>1.2507444907683185E-2</v>
      </c>
      <c r="I994" s="11">
        <f t="shared" si="315"/>
        <v>1.2507444907683185E-2</v>
      </c>
      <c r="J994" s="11">
        <f t="shared" si="316"/>
        <v>0</v>
      </c>
      <c r="K994" s="11">
        <f ca="1">IF(ROW(data!B994)&gt;rsi+1,100-100/(1+AVERAGE(OFFSET(I994,0,0,-rsi,1))/AVERAGE(OFFSET(J994,0,0,-rsi,1))),"")</f>
        <v>61.965806992607561</v>
      </c>
      <c r="L994" s="11"/>
      <c r="M994" s="11">
        <f t="shared" si="317"/>
        <v>1.0125074449076832</v>
      </c>
      <c r="N994" s="11">
        <f t="shared" ca="1" si="318"/>
        <v>1.0365853658536583</v>
      </c>
      <c r="S994" s="13" t="str">
        <f ca="1">pricein</f>
        <v/>
      </c>
      <c r="T994" s="13" t="str">
        <f ca="1">priceout</f>
        <v/>
      </c>
      <c r="U994" s="16" t="str">
        <f t="shared" ca="1" si="319"/>
        <v/>
      </c>
      <c r="V994" s="16" t="str">
        <f t="shared" ca="1" si="326"/>
        <v/>
      </c>
      <c r="W994" s="16" t="str">
        <f t="shared" ca="1" si="327"/>
        <v/>
      </c>
      <c r="X994" s="16">
        <f t="shared" ca="1" si="328"/>
        <v>1.9688771079638998</v>
      </c>
      <c r="Y994" s="16"/>
      <c r="Z994" s="13" t="str">
        <f ca="1">priceincross</f>
        <v/>
      </c>
      <c r="AA994" s="13" t="str">
        <f ca="1">priceoutcross</f>
        <v/>
      </c>
      <c r="AB994" s="13" t="str">
        <f t="shared" ca="1" si="320"/>
        <v/>
      </c>
      <c r="AC994" s="13" t="str">
        <f t="shared" ca="1" si="329"/>
        <v/>
      </c>
      <c r="AD994" s="13" t="str">
        <f t="shared" ca="1" si="330"/>
        <v/>
      </c>
      <c r="AE994" s="13">
        <f t="shared" ca="1" si="331"/>
        <v>2.3182976325855877</v>
      </c>
      <c r="AG994" s="32">
        <f ca="1">IF(ROW(data!B994)&gt;fib+1,MIN(OFFSET(data!B994,0,0,-fib,1)),"")</f>
        <v>11.71</v>
      </c>
      <c r="AH994" s="32">
        <f ca="1">IF(ROW(data!B994)&gt;fib+1,MAX(OFFSET(data!B994,0,0,-fib,1)),"")</f>
        <v>17</v>
      </c>
      <c r="AI994" s="32">
        <f t="shared" ca="1" si="321"/>
        <v>5.2899999999999991</v>
      </c>
      <c r="AJ994" s="31">
        <f t="shared" ca="1" si="322"/>
        <v>12.958440000000001</v>
      </c>
      <c r="AK994" s="31">
        <f t="shared" ca="1" si="323"/>
        <v>13.730780000000001</v>
      </c>
      <c r="AL994" s="31">
        <f t="shared" ca="1" si="324"/>
        <v>14.355</v>
      </c>
      <c r="AM994" s="31">
        <f t="shared" ca="1" si="325"/>
        <v>14.97922</v>
      </c>
      <c r="AO994" s="32">
        <f t="shared" ca="1" si="332"/>
        <v>0.96887710796389981</v>
      </c>
      <c r="AP994" s="32">
        <f t="shared" ca="1" si="333"/>
        <v>0</v>
      </c>
      <c r="AQ994" s="32">
        <f t="shared" ca="1" si="334"/>
        <v>1.3182976325855877</v>
      </c>
      <c r="AR994" s="32">
        <f t="shared" ca="1" si="335"/>
        <v>0</v>
      </c>
    </row>
    <row r="995" spans="1:44">
      <c r="A995" s="10">
        <v>38349</v>
      </c>
      <c r="B995" s="11">
        <f ca="1">IF(ROW(data!B995)&gt;singleSMA,AVERAGE(OFFSET(data!B995,0,0,-singleSMA,1)),"")</f>
        <v>14.611699999999995</v>
      </c>
      <c r="C995" s="11" t="str">
        <f ca="1">IF(ROW(data!B993)&gt;singleSMA+2,IF(SIGN(data!B994-indicators!B994)&lt;&gt;SIGN(data!B993-indicators!B993),IF(SIGN(data!B994-indicators!B994)&gt;0,"BUY","SELL"),""),"")</f>
        <v/>
      </c>
      <c r="D995" s="11">
        <f ca="1">IF(ROW(data!B995)&gt;fastSMA,AVERAGE(OFFSET(data!B995,0,0,-fastSMA,1)),"")</f>
        <v>16.464499999999997</v>
      </c>
      <c r="E995" s="11">
        <f ca="1">IF(ROW(data!B995)&gt;slowSMA,AVERAGE(OFFSET(data!B995,0,0,-slowSMA,1)),"")</f>
        <v>14.611699999999995</v>
      </c>
      <c r="F995" s="11" t="str">
        <f ca="1">IF(ROW(data!B995)&gt;MAX(fastSMA,slowSMA)+2,IF(SIGN(D994-E994)&lt;&gt;SIGN(D993-E993),IF(SIGN(D994-E994)&gt;0,"BUY","SELL"),""),"")</f>
        <v/>
      </c>
      <c r="G995" s="11"/>
      <c r="H995" s="11">
        <f>(data!B995/data!B994)-1</f>
        <v>4.7058823529411153E-3</v>
      </c>
      <c r="I995" s="11">
        <f t="shared" si="315"/>
        <v>4.7058823529411153E-3</v>
      </c>
      <c r="J995" s="11">
        <f t="shared" si="316"/>
        <v>0</v>
      </c>
      <c r="K995" s="11">
        <f ca="1">IF(ROW(data!B995)&gt;rsi+1,100-100/(1+AVERAGE(OFFSET(I995,0,0,-rsi,1))/AVERAGE(OFFSET(J995,0,0,-rsi,1))),"")</f>
        <v>65.103696536580642</v>
      </c>
      <c r="L995" s="11"/>
      <c r="M995" s="11">
        <f t="shared" si="317"/>
        <v>1.0047058823529411</v>
      </c>
      <c r="N995" s="11">
        <f t="shared" ca="1" si="318"/>
        <v>1.0465686274509802</v>
      </c>
      <c r="S995" s="13" t="str">
        <f ca="1">pricein</f>
        <v/>
      </c>
      <c r="T995" s="13" t="str">
        <f ca="1">priceout</f>
        <v/>
      </c>
      <c r="U995" s="16" t="str">
        <f t="shared" ca="1" si="319"/>
        <v/>
      </c>
      <c r="V995" s="16" t="str">
        <f t="shared" ca="1" si="326"/>
        <v/>
      </c>
      <c r="W995" s="16" t="str">
        <f t="shared" ca="1" si="327"/>
        <v/>
      </c>
      <c r="X995" s="16">
        <f t="shared" ca="1" si="328"/>
        <v>1.9688771079638998</v>
      </c>
      <c r="Y995" s="16"/>
      <c r="Z995" s="13" t="str">
        <f ca="1">priceincross</f>
        <v/>
      </c>
      <c r="AA995" s="13" t="str">
        <f ca="1">priceoutcross</f>
        <v/>
      </c>
      <c r="AB995" s="13" t="str">
        <f t="shared" ca="1" si="320"/>
        <v/>
      </c>
      <c r="AC995" s="13" t="str">
        <f t="shared" ca="1" si="329"/>
        <v/>
      </c>
      <c r="AD995" s="13" t="str">
        <f t="shared" ca="1" si="330"/>
        <v/>
      </c>
      <c r="AE995" s="13">
        <f t="shared" ca="1" si="331"/>
        <v>2.3182976325855877</v>
      </c>
      <c r="AG995" s="32">
        <f ca="1">IF(ROW(data!B995)&gt;fib+1,MIN(OFFSET(data!B995,0,0,-fib,1)),"")</f>
        <v>11.71</v>
      </c>
      <c r="AH995" s="32">
        <f ca="1">IF(ROW(data!B995)&gt;fib+1,MAX(OFFSET(data!B995,0,0,-fib,1)),"")</f>
        <v>17.079999999999998</v>
      </c>
      <c r="AI995" s="32">
        <f t="shared" ca="1" si="321"/>
        <v>5.3699999999999974</v>
      </c>
      <c r="AJ995" s="31">
        <f t="shared" ca="1" si="322"/>
        <v>12.977320000000001</v>
      </c>
      <c r="AK995" s="31">
        <f t="shared" ca="1" si="323"/>
        <v>13.761340000000001</v>
      </c>
      <c r="AL995" s="31">
        <f t="shared" ca="1" si="324"/>
        <v>14.395</v>
      </c>
      <c r="AM995" s="31">
        <f t="shared" ca="1" si="325"/>
        <v>15.028659999999999</v>
      </c>
      <c r="AO995" s="32">
        <f t="shared" ca="1" si="332"/>
        <v>0.96887710796389981</v>
      </c>
      <c r="AP995" s="32">
        <f t="shared" ca="1" si="333"/>
        <v>0</v>
      </c>
      <c r="AQ995" s="32">
        <f t="shared" ca="1" si="334"/>
        <v>1.3182976325855877</v>
      </c>
      <c r="AR995" s="32">
        <f t="shared" ca="1" si="335"/>
        <v>0</v>
      </c>
    </row>
    <row r="996" spans="1:44">
      <c r="A996" s="10">
        <v>38350</v>
      </c>
      <c r="B996" s="11">
        <f ca="1">IF(ROW(data!B996)&gt;singleSMA,AVERAGE(OFFSET(data!B996,0,0,-singleSMA,1)),"")</f>
        <v>14.659499999999996</v>
      </c>
      <c r="C996" s="11" t="str">
        <f ca="1">IF(ROW(data!B994)&gt;singleSMA+2,IF(SIGN(data!B995-indicators!B995)&lt;&gt;SIGN(data!B994-indicators!B994),IF(SIGN(data!B995-indicators!B995)&gt;0,"BUY","SELL"),""),"")</f>
        <v/>
      </c>
      <c r="D996" s="11">
        <f ca="1">IF(ROW(data!B996)&gt;fastSMA,AVERAGE(OFFSET(data!B996,0,0,-fastSMA,1)),"")</f>
        <v>16.511500000000002</v>
      </c>
      <c r="E996" s="11">
        <f ca="1">IF(ROW(data!B996)&gt;slowSMA,AVERAGE(OFFSET(data!B996,0,0,-slowSMA,1)),"")</f>
        <v>14.659499999999996</v>
      </c>
      <c r="F996" s="11" t="str">
        <f ca="1">IF(ROW(data!B996)&gt;MAX(fastSMA,slowSMA)+2,IF(SIGN(D995-E995)&lt;&gt;SIGN(D994-E994),IF(SIGN(D995-E995)&gt;0,"BUY","SELL"),""),"")</f>
        <v/>
      </c>
      <c r="G996" s="11"/>
      <c r="H996" s="11">
        <f>(data!B996/data!B995)-1</f>
        <v>-1.7564402810302804E-3</v>
      </c>
      <c r="I996" s="11">
        <f t="shared" si="315"/>
        <v>0</v>
      </c>
      <c r="J996" s="11">
        <f t="shared" si="316"/>
        <v>1.7564402810302804E-3</v>
      </c>
      <c r="K996" s="11">
        <f ca="1">IF(ROW(data!B996)&gt;rsi+1,100-100/(1+AVERAGE(OFFSET(I996,0,0,-rsi,1))/AVERAGE(OFFSET(J996,0,0,-rsi,1))),"")</f>
        <v>70.188675619648293</v>
      </c>
      <c r="L996" s="11"/>
      <c r="M996" s="11">
        <f t="shared" si="317"/>
        <v>0.99824355971896972</v>
      </c>
      <c r="N996" s="11">
        <f t="shared" ca="1" si="318"/>
        <v>1.0583488516449413</v>
      </c>
      <c r="S996" s="13" t="str">
        <f ca="1">pricein</f>
        <v/>
      </c>
      <c r="T996" s="13" t="str">
        <f ca="1">priceout</f>
        <v/>
      </c>
      <c r="U996" s="16" t="str">
        <f t="shared" ca="1" si="319"/>
        <v/>
      </c>
      <c r="V996" s="16" t="str">
        <f t="shared" ca="1" si="326"/>
        <v/>
      </c>
      <c r="W996" s="16" t="str">
        <f t="shared" ca="1" si="327"/>
        <v/>
      </c>
      <c r="X996" s="16">
        <f t="shared" ca="1" si="328"/>
        <v>1.9688771079638998</v>
      </c>
      <c r="Y996" s="16"/>
      <c r="Z996" s="13" t="str">
        <f ca="1">priceincross</f>
        <v/>
      </c>
      <c r="AA996" s="13" t="str">
        <f ca="1">priceoutcross</f>
        <v/>
      </c>
      <c r="AB996" s="13" t="str">
        <f t="shared" ca="1" si="320"/>
        <v/>
      </c>
      <c r="AC996" s="13" t="str">
        <f t="shared" ca="1" si="329"/>
        <v/>
      </c>
      <c r="AD996" s="13" t="str">
        <f t="shared" ca="1" si="330"/>
        <v/>
      </c>
      <c r="AE996" s="13">
        <f t="shared" ca="1" si="331"/>
        <v>2.3182976325855877</v>
      </c>
      <c r="AG996" s="32">
        <f ca="1">IF(ROW(data!B996)&gt;fib+1,MIN(OFFSET(data!B996,0,0,-fib,1)),"")</f>
        <v>11.71</v>
      </c>
      <c r="AH996" s="32">
        <f ca="1">IF(ROW(data!B996)&gt;fib+1,MAX(OFFSET(data!B996,0,0,-fib,1)),"")</f>
        <v>17.079999999999998</v>
      </c>
      <c r="AI996" s="32">
        <f t="shared" ca="1" si="321"/>
        <v>5.3699999999999974</v>
      </c>
      <c r="AJ996" s="31">
        <f t="shared" ca="1" si="322"/>
        <v>12.977320000000001</v>
      </c>
      <c r="AK996" s="31">
        <f t="shared" ca="1" si="323"/>
        <v>13.761340000000001</v>
      </c>
      <c r="AL996" s="31">
        <f t="shared" ca="1" si="324"/>
        <v>14.395</v>
      </c>
      <c r="AM996" s="31">
        <f t="shared" ca="1" si="325"/>
        <v>15.028659999999999</v>
      </c>
      <c r="AO996" s="32">
        <f t="shared" ca="1" si="332"/>
        <v>0.96887710796389981</v>
      </c>
      <c r="AP996" s="32">
        <f t="shared" ca="1" si="333"/>
        <v>0</v>
      </c>
      <c r="AQ996" s="32">
        <f t="shared" ca="1" si="334"/>
        <v>1.3182976325855877</v>
      </c>
      <c r="AR996" s="32">
        <f t="shared" ca="1" si="335"/>
        <v>0</v>
      </c>
    </row>
    <row r="997" spans="1:44">
      <c r="A997" s="10">
        <v>38351</v>
      </c>
      <c r="B997" s="11">
        <f ca="1">IF(ROW(data!B997)&gt;singleSMA,AVERAGE(OFFSET(data!B997,0,0,-singleSMA,1)),"")</f>
        <v>14.709299999999995</v>
      </c>
      <c r="C997" s="11" t="str">
        <f ca="1">IF(ROW(data!B995)&gt;singleSMA+2,IF(SIGN(data!B996-indicators!B996)&lt;&gt;SIGN(data!B995-indicators!B995),IF(SIGN(data!B996-indicators!B996)&gt;0,"BUY","SELL"),""),"")</f>
        <v/>
      </c>
      <c r="D997" s="11">
        <f ca="1">IF(ROW(data!B997)&gt;fastSMA,AVERAGE(OFFSET(data!B997,0,0,-fastSMA,1)),"")</f>
        <v>16.559999999999999</v>
      </c>
      <c r="E997" s="11">
        <f ca="1">IF(ROW(data!B997)&gt;slowSMA,AVERAGE(OFFSET(data!B997,0,0,-slowSMA,1)),"")</f>
        <v>14.709299999999995</v>
      </c>
      <c r="F997" s="11" t="str">
        <f ca="1">IF(ROW(data!B997)&gt;MAX(fastSMA,slowSMA)+2,IF(SIGN(D996-E996)&lt;&gt;SIGN(D995-E995),IF(SIGN(D996-E996)&gt;0,"BUY","SELL"),""),"")</f>
        <v/>
      </c>
      <c r="G997" s="11"/>
      <c r="H997" s="11">
        <f>(data!B997/data!B996)-1</f>
        <v>3.5190615835776207E-3</v>
      </c>
      <c r="I997" s="11">
        <f t="shared" si="315"/>
        <v>3.5190615835776207E-3</v>
      </c>
      <c r="J997" s="11">
        <f t="shared" si="316"/>
        <v>0</v>
      </c>
      <c r="K997" s="11">
        <f ca="1">IF(ROW(data!B997)&gt;rsi+1,100-100/(1+AVERAGE(OFFSET(I997,0,0,-rsi,1))/AVERAGE(OFFSET(J997,0,0,-rsi,1))),"")</f>
        <v>70.531886883752648</v>
      </c>
      <c r="L997" s="11"/>
      <c r="M997" s="11">
        <f t="shared" si="317"/>
        <v>1.0035190615835776</v>
      </c>
      <c r="N997" s="11">
        <f t="shared" ca="1" si="318"/>
        <v>1.060099132589839</v>
      </c>
      <c r="S997" s="13" t="str">
        <f ca="1">pricein</f>
        <v/>
      </c>
      <c r="T997" s="13" t="str">
        <f ca="1">priceout</f>
        <v/>
      </c>
      <c r="U997" s="16" t="str">
        <f t="shared" ca="1" si="319"/>
        <v/>
      </c>
      <c r="V997" s="16" t="str">
        <f t="shared" ca="1" si="326"/>
        <v/>
      </c>
      <c r="W997" s="16" t="str">
        <f t="shared" ca="1" si="327"/>
        <v/>
      </c>
      <c r="X997" s="16">
        <f t="shared" ca="1" si="328"/>
        <v>1.9688771079638998</v>
      </c>
      <c r="Y997" s="16"/>
      <c r="Z997" s="13" t="str">
        <f ca="1">priceincross</f>
        <v/>
      </c>
      <c r="AA997" s="13" t="str">
        <f ca="1">priceoutcross</f>
        <v/>
      </c>
      <c r="AB997" s="13" t="str">
        <f t="shared" ca="1" si="320"/>
        <v/>
      </c>
      <c r="AC997" s="13" t="str">
        <f t="shared" ca="1" si="329"/>
        <v/>
      </c>
      <c r="AD997" s="13" t="str">
        <f t="shared" ca="1" si="330"/>
        <v/>
      </c>
      <c r="AE997" s="13">
        <f t="shared" ca="1" si="331"/>
        <v>2.3182976325855877</v>
      </c>
      <c r="AG997" s="32">
        <f ca="1">IF(ROW(data!B997)&gt;fib+1,MIN(OFFSET(data!B997,0,0,-fib,1)),"")</f>
        <v>11.71</v>
      </c>
      <c r="AH997" s="32">
        <f ca="1">IF(ROW(data!B997)&gt;fib+1,MAX(OFFSET(data!B997,0,0,-fib,1)),"")</f>
        <v>17.11</v>
      </c>
      <c r="AI997" s="32">
        <f t="shared" ca="1" si="321"/>
        <v>5.3999999999999986</v>
      </c>
      <c r="AJ997" s="31">
        <f t="shared" ca="1" si="322"/>
        <v>12.984400000000001</v>
      </c>
      <c r="AK997" s="31">
        <f t="shared" ca="1" si="323"/>
        <v>13.7728</v>
      </c>
      <c r="AL997" s="31">
        <f t="shared" ca="1" si="324"/>
        <v>14.41</v>
      </c>
      <c r="AM997" s="31">
        <f t="shared" ca="1" si="325"/>
        <v>15.0472</v>
      </c>
      <c r="AO997" s="32">
        <f t="shared" ca="1" si="332"/>
        <v>0.96887710796389981</v>
      </c>
      <c r="AP997" s="32">
        <f t="shared" ca="1" si="333"/>
        <v>0</v>
      </c>
      <c r="AQ997" s="32">
        <f t="shared" ca="1" si="334"/>
        <v>1.3182976325855877</v>
      </c>
      <c r="AR997" s="32">
        <f t="shared" ca="1" si="335"/>
        <v>0</v>
      </c>
    </row>
    <row r="998" spans="1:44">
      <c r="A998" s="10">
        <v>38352</v>
      </c>
      <c r="B998" s="11">
        <f ca="1">IF(ROW(data!B998)&gt;singleSMA,AVERAGE(OFFSET(data!B998,0,0,-singleSMA,1)),"")</f>
        <v>14.758799999999994</v>
      </c>
      <c r="C998" s="11" t="str">
        <f ca="1">IF(ROW(data!B996)&gt;singleSMA+2,IF(SIGN(data!B997-indicators!B997)&lt;&gt;SIGN(data!B996-indicators!B996),IF(SIGN(data!B997-indicators!B997)&gt;0,"BUY","SELL"),""),"")</f>
        <v/>
      </c>
      <c r="D998" s="11">
        <f ca="1">IF(ROW(data!B998)&gt;fastSMA,AVERAGE(OFFSET(data!B998,0,0,-fastSMA,1)),"")</f>
        <v>16.610999999999997</v>
      </c>
      <c r="E998" s="11">
        <f ca="1">IF(ROW(data!B998)&gt;slowSMA,AVERAGE(OFFSET(data!B998,0,0,-slowSMA,1)),"")</f>
        <v>14.758799999999994</v>
      </c>
      <c r="F998" s="11" t="str">
        <f ca="1">IF(ROW(data!B998)&gt;MAX(fastSMA,slowSMA)+2,IF(SIGN(D997-E997)&lt;&gt;SIGN(D996-E996),IF(SIGN(D997-E997)&gt;0,"BUY","SELL"),""),"")</f>
        <v/>
      </c>
      <c r="G998" s="11"/>
      <c r="H998" s="11">
        <f>(data!B998/data!B997)-1</f>
        <v>-3.506721215663311E-3</v>
      </c>
      <c r="I998" s="11">
        <f t="shared" si="315"/>
        <v>0</v>
      </c>
      <c r="J998" s="11">
        <f t="shared" si="316"/>
        <v>3.506721215663311E-3</v>
      </c>
      <c r="K998" s="11">
        <f ca="1">IF(ROW(data!B998)&gt;rsi+1,100-100/(1+AVERAGE(OFFSET(I998,0,0,-rsi,1))/AVERAGE(OFFSET(J998,0,0,-rsi,1))),"")</f>
        <v>72.19158856685462</v>
      </c>
      <c r="L998" s="11"/>
      <c r="M998" s="11">
        <f t="shared" si="317"/>
        <v>0.99649327878433669</v>
      </c>
      <c r="N998" s="11">
        <f t="shared" ca="1" si="318"/>
        <v>1.0636306924516534</v>
      </c>
      <c r="S998" s="13" t="str">
        <f ca="1">pricein</f>
        <v/>
      </c>
      <c r="T998" s="13" t="str">
        <f ca="1">priceout</f>
        <v/>
      </c>
      <c r="U998" s="16" t="str">
        <f t="shared" ca="1" si="319"/>
        <v/>
      </c>
      <c r="V998" s="16" t="str">
        <f t="shared" ca="1" si="326"/>
        <v/>
      </c>
      <c r="W998" s="16" t="str">
        <f t="shared" ca="1" si="327"/>
        <v/>
      </c>
      <c r="X998" s="16">
        <f t="shared" ca="1" si="328"/>
        <v>1.9688771079638998</v>
      </c>
      <c r="Y998" s="16"/>
      <c r="Z998" s="13" t="str">
        <f ca="1">priceincross</f>
        <v/>
      </c>
      <c r="AA998" s="13" t="str">
        <f ca="1">priceoutcross</f>
        <v/>
      </c>
      <c r="AB998" s="13" t="str">
        <f t="shared" ca="1" si="320"/>
        <v/>
      </c>
      <c r="AC998" s="13" t="str">
        <f t="shared" ca="1" si="329"/>
        <v/>
      </c>
      <c r="AD998" s="13" t="str">
        <f t="shared" ca="1" si="330"/>
        <v/>
      </c>
      <c r="AE998" s="13">
        <f t="shared" ca="1" si="331"/>
        <v>2.3182976325855877</v>
      </c>
      <c r="AG998" s="32">
        <f ca="1">IF(ROW(data!B998)&gt;fib+1,MIN(OFFSET(data!B998,0,0,-fib,1)),"")</f>
        <v>11.71</v>
      </c>
      <c r="AH998" s="32">
        <f ca="1">IF(ROW(data!B998)&gt;fib+1,MAX(OFFSET(data!B998,0,0,-fib,1)),"")</f>
        <v>17.11</v>
      </c>
      <c r="AI998" s="32">
        <f t="shared" ca="1" si="321"/>
        <v>5.3999999999999986</v>
      </c>
      <c r="AJ998" s="31">
        <f t="shared" ca="1" si="322"/>
        <v>12.984400000000001</v>
      </c>
      <c r="AK998" s="31">
        <f t="shared" ca="1" si="323"/>
        <v>13.7728</v>
      </c>
      <c r="AL998" s="31">
        <f t="shared" ca="1" si="324"/>
        <v>14.41</v>
      </c>
      <c r="AM998" s="31">
        <f t="shared" ca="1" si="325"/>
        <v>15.0472</v>
      </c>
      <c r="AO998" s="32">
        <f t="shared" ca="1" si="332"/>
        <v>0.96887710796389981</v>
      </c>
      <c r="AP998" s="32">
        <f t="shared" ca="1" si="333"/>
        <v>0</v>
      </c>
      <c r="AQ998" s="32">
        <f t="shared" ca="1" si="334"/>
        <v>1.3182976325855877</v>
      </c>
      <c r="AR998" s="32">
        <f t="shared" ca="1" si="335"/>
        <v>0</v>
      </c>
    </row>
    <row r="999" spans="1:44">
      <c r="A999" s="10">
        <v>38355</v>
      </c>
      <c r="B999" s="11">
        <f ca="1">IF(ROW(data!B999)&gt;singleSMA,AVERAGE(OFFSET(data!B999,0,0,-singleSMA,1)),"")</f>
        <v>14.814699999999995</v>
      </c>
      <c r="C999" s="11" t="str">
        <f ca="1">IF(ROW(data!B997)&gt;singleSMA+2,IF(SIGN(data!B998-indicators!B998)&lt;&gt;SIGN(data!B997-indicators!B997),IF(SIGN(data!B998-indicators!B998)&gt;0,"BUY","SELL"),""),"")</f>
        <v/>
      </c>
      <c r="D999" s="11">
        <f ca="1">IF(ROW(data!B999)&gt;fastSMA,AVERAGE(OFFSET(data!B999,0,0,-fastSMA,1)),"")</f>
        <v>16.687000000000001</v>
      </c>
      <c r="E999" s="11">
        <f ca="1">IF(ROW(data!B999)&gt;slowSMA,AVERAGE(OFFSET(data!B999,0,0,-slowSMA,1)),"")</f>
        <v>14.814699999999995</v>
      </c>
      <c r="F999" s="11" t="str">
        <f ca="1">IF(ROW(data!B999)&gt;MAX(fastSMA,slowSMA)+2,IF(SIGN(D998-E998)&lt;&gt;SIGN(D997-E997),IF(SIGN(D998-E998)&gt;0,"BUY","SELL"),""),"")</f>
        <v/>
      </c>
      <c r="G999" s="11"/>
      <c r="H999" s="11">
        <f>(data!B999/data!B998)-1</f>
        <v>2.8152492668621631E-2</v>
      </c>
      <c r="I999" s="11">
        <f t="shared" si="315"/>
        <v>2.8152492668621631E-2</v>
      </c>
      <c r="J999" s="11">
        <f t="shared" si="316"/>
        <v>0</v>
      </c>
      <c r="K999" s="11">
        <f ca="1">IF(ROW(data!B999)&gt;rsi+1,100-100/(1+AVERAGE(OFFSET(I999,0,0,-rsi,1))/AVERAGE(OFFSET(J999,0,0,-rsi,1))),"")</f>
        <v>77.402856545613048</v>
      </c>
      <c r="L999" s="11"/>
      <c r="M999" s="11">
        <f t="shared" si="317"/>
        <v>1.0281524926686216</v>
      </c>
      <c r="N999" s="11">
        <f t="shared" ca="1" si="318"/>
        <v>1.0949406620861952</v>
      </c>
      <c r="S999" s="13" t="str">
        <f ca="1">pricein</f>
        <v/>
      </c>
      <c r="T999" s="13" t="str">
        <f ca="1">priceout</f>
        <v/>
      </c>
      <c r="U999" s="16" t="str">
        <f t="shared" ca="1" si="319"/>
        <v/>
      </c>
      <c r="V999" s="16" t="str">
        <f t="shared" ca="1" si="326"/>
        <v/>
      </c>
      <c r="W999" s="16" t="str">
        <f t="shared" ca="1" si="327"/>
        <v/>
      </c>
      <c r="X999" s="16">
        <f t="shared" ca="1" si="328"/>
        <v>1.9688771079638998</v>
      </c>
      <c r="Y999" s="16"/>
      <c r="Z999" s="13" t="str">
        <f ca="1">priceincross</f>
        <v/>
      </c>
      <c r="AA999" s="13" t="str">
        <f ca="1">priceoutcross</f>
        <v/>
      </c>
      <c r="AB999" s="13" t="str">
        <f t="shared" ca="1" si="320"/>
        <v/>
      </c>
      <c r="AC999" s="13" t="str">
        <f t="shared" ca="1" si="329"/>
        <v/>
      </c>
      <c r="AD999" s="13" t="str">
        <f t="shared" ca="1" si="330"/>
        <v/>
      </c>
      <c r="AE999" s="13">
        <f t="shared" ca="1" si="331"/>
        <v>2.3182976325855877</v>
      </c>
      <c r="AG999" s="32">
        <f ca="1">IF(ROW(data!B999)&gt;fib+1,MIN(OFFSET(data!B999,0,0,-fib,1)),"")</f>
        <v>11.71</v>
      </c>
      <c r="AH999" s="32">
        <f ca="1">IF(ROW(data!B999)&gt;fib+1,MAX(OFFSET(data!B999,0,0,-fib,1)),"")</f>
        <v>17.53</v>
      </c>
      <c r="AI999" s="32">
        <f t="shared" ca="1" si="321"/>
        <v>5.82</v>
      </c>
      <c r="AJ999" s="31">
        <f t="shared" ca="1" si="322"/>
        <v>13.08352</v>
      </c>
      <c r="AK999" s="31">
        <f t="shared" ca="1" si="323"/>
        <v>13.933240000000001</v>
      </c>
      <c r="AL999" s="31">
        <f t="shared" ca="1" si="324"/>
        <v>14.620000000000001</v>
      </c>
      <c r="AM999" s="31">
        <f t="shared" ca="1" si="325"/>
        <v>15.306760000000001</v>
      </c>
      <c r="AO999" s="32">
        <f t="shared" ca="1" si="332"/>
        <v>0.96887710796389981</v>
      </c>
      <c r="AP999" s="32">
        <f t="shared" ca="1" si="333"/>
        <v>0</v>
      </c>
      <c r="AQ999" s="32">
        <f t="shared" ca="1" si="334"/>
        <v>1.3182976325855877</v>
      </c>
      <c r="AR999" s="32">
        <f t="shared" ca="1" si="335"/>
        <v>0</v>
      </c>
    </row>
    <row r="1000" spans="1:44">
      <c r="A1000" s="10">
        <v>38356</v>
      </c>
      <c r="B1000" s="11">
        <f ca="1">IF(ROW(data!B1000)&gt;singleSMA,AVERAGE(OFFSET(data!B1000,0,0,-singleSMA,1)),"")</f>
        <v>14.873199999999997</v>
      </c>
      <c r="C1000" s="11" t="str">
        <f ca="1">IF(ROW(data!B998)&gt;singleSMA+2,IF(SIGN(data!B999-indicators!B999)&lt;&gt;SIGN(data!B998-indicators!B998),IF(SIGN(data!B999-indicators!B999)&gt;0,"BUY","SELL"),""),"")</f>
        <v/>
      </c>
      <c r="D1000" s="11">
        <f ca="1">IF(ROW(data!B1000)&gt;fastSMA,AVERAGE(OFFSET(data!B1000,0,0,-fastSMA,1)),"")</f>
        <v>16.757999999999999</v>
      </c>
      <c r="E1000" s="11">
        <f ca="1">IF(ROW(data!B1000)&gt;slowSMA,AVERAGE(OFFSET(data!B1000,0,0,-slowSMA,1)),"")</f>
        <v>14.873199999999997</v>
      </c>
      <c r="F1000" s="11" t="str">
        <f ca="1">IF(ROW(data!B1000)&gt;MAX(fastSMA,slowSMA)+2,IF(SIGN(D999-E999)&lt;&gt;SIGN(D998-E998),IF(SIGN(D999-E999)&gt;0,"BUY","SELL"),""),"")</f>
        <v/>
      </c>
      <c r="G1000" s="11"/>
      <c r="H1000" s="11">
        <f>(data!B1000/data!B999)-1</f>
        <v>6.8454078722188783E-3</v>
      </c>
      <c r="I1000" s="11">
        <f t="shared" si="315"/>
        <v>6.8454078722188783E-3</v>
      </c>
      <c r="J1000" s="11">
        <f t="shared" si="316"/>
        <v>0</v>
      </c>
      <c r="K1000" s="11">
        <f ca="1">IF(ROW(data!B1000)&gt;rsi+1,100-100/(1+AVERAGE(OFFSET(I1000,0,0,-rsi,1))/AVERAGE(OFFSET(J1000,0,0,-rsi,1))),"")</f>
        <v>76.432650657709445</v>
      </c>
      <c r="L1000" s="11"/>
      <c r="M1000" s="11">
        <f t="shared" si="317"/>
        <v>1.0068454078722189</v>
      </c>
      <c r="N1000" s="11">
        <f t="shared" ca="1" si="318"/>
        <v>1.0874922982131849</v>
      </c>
      <c r="S1000" s="13" t="str">
        <f ca="1">pricein</f>
        <v/>
      </c>
      <c r="T1000" s="13" t="str">
        <f ca="1">priceout</f>
        <v/>
      </c>
      <c r="U1000" s="16" t="str">
        <f t="shared" ca="1" si="319"/>
        <v/>
      </c>
      <c r="V1000" s="16" t="str">
        <f t="shared" ca="1" si="326"/>
        <v/>
      </c>
      <c r="W1000" s="16" t="str">
        <f t="shared" ca="1" si="327"/>
        <v/>
      </c>
      <c r="X1000" s="16">
        <f t="shared" ca="1" si="328"/>
        <v>1.9688771079638998</v>
      </c>
      <c r="Y1000" s="16"/>
      <c r="Z1000" s="13" t="str">
        <f ca="1">priceincross</f>
        <v/>
      </c>
      <c r="AA1000" s="13" t="str">
        <f ca="1">priceoutcross</f>
        <v/>
      </c>
      <c r="AB1000" s="13" t="str">
        <f t="shared" ca="1" si="320"/>
        <v/>
      </c>
      <c r="AC1000" s="13" t="str">
        <f t="shared" ca="1" si="329"/>
        <v/>
      </c>
      <c r="AD1000" s="13" t="str">
        <f t="shared" ca="1" si="330"/>
        <v/>
      </c>
      <c r="AE1000" s="13">
        <f t="shared" ca="1" si="331"/>
        <v>2.3182976325855877</v>
      </c>
      <c r="AG1000" s="32">
        <f ca="1">IF(ROW(data!B1000)&gt;fib+1,MIN(OFFSET(data!B1000,0,0,-fib,1)),"")</f>
        <v>11.71</v>
      </c>
      <c r="AH1000" s="32">
        <f ca="1">IF(ROW(data!B1000)&gt;fib+1,MAX(OFFSET(data!B1000,0,0,-fib,1)),"")</f>
        <v>17.649999999999999</v>
      </c>
      <c r="AI1000" s="32">
        <f t="shared" ca="1" si="321"/>
        <v>5.9399999999999977</v>
      </c>
      <c r="AJ1000" s="31">
        <f t="shared" ca="1" si="322"/>
        <v>13.111840000000001</v>
      </c>
      <c r="AK1000" s="31">
        <f t="shared" ca="1" si="323"/>
        <v>13.97908</v>
      </c>
      <c r="AL1000" s="31">
        <f t="shared" ca="1" si="324"/>
        <v>14.68</v>
      </c>
      <c r="AM1000" s="31">
        <f t="shared" ca="1" si="325"/>
        <v>15.38092</v>
      </c>
      <c r="AO1000" s="32">
        <f t="shared" ca="1" si="332"/>
        <v>0.96887710796389981</v>
      </c>
      <c r="AP1000" s="32">
        <f t="shared" ca="1" si="333"/>
        <v>0</v>
      </c>
      <c r="AQ1000" s="32">
        <f t="shared" ca="1" si="334"/>
        <v>1.3182976325855877</v>
      </c>
      <c r="AR1000" s="32">
        <f t="shared" ca="1" si="335"/>
        <v>0</v>
      </c>
    </row>
    <row r="1001" spans="1:44">
      <c r="A1001" s="10">
        <v>38357</v>
      </c>
      <c r="B1001" s="11">
        <f ca="1">IF(ROW(data!B1001)&gt;singleSMA,AVERAGE(OFFSET(data!B1001,0,0,-singleSMA,1)),"")</f>
        <v>14.927699999999998</v>
      </c>
      <c r="C1001" s="11" t="str">
        <f ca="1">IF(ROW(data!B999)&gt;singleSMA+2,IF(SIGN(data!B1000-indicators!B1000)&lt;&gt;SIGN(data!B999-indicators!B999),IF(SIGN(data!B1000-indicators!B1000)&gt;0,"BUY","SELL"),""),"")</f>
        <v/>
      </c>
      <c r="D1001" s="11">
        <f ca="1">IF(ROW(data!B1001)&gt;fastSMA,AVERAGE(OFFSET(data!B1001,0,0,-fastSMA,1)),"")</f>
        <v>16.814</v>
      </c>
      <c r="E1001" s="11">
        <f ca="1">IF(ROW(data!B1001)&gt;slowSMA,AVERAGE(OFFSET(data!B1001,0,0,-slowSMA,1)),"")</f>
        <v>14.927699999999998</v>
      </c>
      <c r="F1001" s="11" t="str">
        <f ca="1">IF(ROW(data!B1001)&gt;MAX(fastSMA,slowSMA)+2,IF(SIGN(D1000-E1000)&lt;&gt;SIGN(D999-E999),IF(SIGN(D1000-E1000)&gt;0,"BUY","SELL"),""),"")</f>
        <v/>
      </c>
      <c r="G1001" s="11"/>
      <c r="H1001" s="11">
        <f>(data!B1001/data!B1000)-1</f>
        <v>-1.076487252124636E-2</v>
      </c>
      <c r="I1001" s="11">
        <f t="shared" si="315"/>
        <v>0</v>
      </c>
      <c r="J1001" s="11">
        <f t="shared" si="316"/>
        <v>1.076487252124636E-2</v>
      </c>
      <c r="K1001" s="11">
        <f ca="1">IF(ROW(data!B1001)&gt;rsi+1,100-100/(1+AVERAGE(OFFSET(I1001,0,0,-rsi,1))/AVERAGE(OFFSET(J1001,0,0,-rsi,1))),"")</f>
        <v>70.463627763151493</v>
      </c>
      <c r="L1001" s="11"/>
      <c r="M1001" s="11">
        <f t="shared" si="317"/>
        <v>0.98923512747875364</v>
      </c>
      <c r="N1001" s="11">
        <f t="shared" ca="1" si="318"/>
        <v>1.0685434516523871</v>
      </c>
      <c r="S1001" s="13" t="str">
        <f ca="1">pricein</f>
        <v/>
      </c>
      <c r="T1001" s="13" t="str">
        <f ca="1">priceout</f>
        <v/>
      </c>
      <c r="U1001" s="16" t="str">
        <f t="shared" ca="1" si="319"/>
        <v/>
      </c>
      <c r="V1001" s="16" t="str">
        <f t="shared" ca="1" si="326"/>
        <v/>
      </c>
      <c r="W1001" s="16" t="str">
        <f t="shared" ca="1" si="327"/>
        <v/>
      </c>
      <c r="X1001" s="16">
        <f t="shared" ca="1" si="328"/>
        <v>1.9688771079638998</v>
      </c>
      <c r="Y1001" s="16"/>
      <c r="Z1001" s="13" t="str">
        <f ca="1">priceincross</f>
        <v/>
      </c>
      <c r="AA1001" s="13" t="str">
        <f ca="1">priceoutcross</f>
        <v/>
      </c>
      <c r="AB1001" s="13" t="str">
        <f t="shared" ca="1" si="320"/>
        <v/>
      </c>
      <c r="AC1001" s="13" t="str">
        <f t="shared" ca="1" si="329"/>
        <v/>
      </c>
      <c r="AD1001" s="13" t="str">
        <f t="shared" ca="1" si="330"/>
        <v/>
      </c>
      <c r="AE1001" s="13">
        <f t="shared" ca="1" si="331"/>
        <v>2.3182976325855877</v>
      </c>
      <c r="AG1001" s="32">
        <f ca="1">IF(ROW(data!B1001)&gt;fib+1,MIN(OFFSET(data!B1001,0,0,-fib,1)),"")</f>
        <v>11.71</v>
      </c>
      <c r="AH1001" s="32">
        <f ca="1">IF(ROW(data!B1001)&gt;fib+1,MAX(OFFSET(data!B1001,0,0,-fib,1)),"")</f>
        <v>17.649999999999999</v>
      </c>
      <c r="AI1001" s="32">
        <f t="shared" ca="1" si="321"/>
        <v>5.9399999999999977</v>
      </c>
      <c r="AJ1001" s="31">
        <f t="shared" ca="1" si="322"/>
        <v>13.111840000000001</v>
      </c>
      <c r="AK1001" s="31">
        <f t="shared" ca="1" si="323"/>
        <v>13.97908</v>
      </c>
      <c r="AL1001" s="31">
        <f t="shared" ca="1" si="324"/>
        <v>14.68</v>
      </c>
      <c r="AM1001" s="31">
        <f t="shared" ca="1" si="325"/>
        <v>15.38092</v>
      </c>
      <c r="AO1001" s="32">
        <f t="shared" ca="1" si="332"/>
        <v>0.96887710796389981</v>
      </c>
      <c r="AP1001" s="32">
        <f t="shared" ca="1" si="333"/>
        <v>0</v>
      </c>
      <c r="AQ1001" s="32">
        <f t="shared" ca="1" si="334"/>
        <v>1.3182976325855877</v>
      </c>
      <c r="AR1001" s="32">
        <f t="shared" ca="1" si="335"/>
        <v>0</v>
      </c>
    </row>
    <row r="1002" spans="1:44">
      <c r="A1002" s="10">
        <v>38359</v>
      </c>
      <c r="B1002" s="11">
        <f ca="1">IF(ROW(data!B1002)&gt;singleSMA,AVERAGE(OFFSET(data!B1002,0,0,-singleSMA,1)),"")</f>
        <v>14.984399999999999</v>
      </c>
      <c r="C1002" s="11" t="str">
        <f ca="1">IF(ROW(data!B1000)&gt;singleSMA+2,IF(SIGN(data!B1001-indicators!B1001)&lt;&gt;SIGN(data!B1000-indicators!B1000),IF(SIGN(data!B1001-indicators!B1001)&gt;0,"BUY","SELL"),""),"")</f>
        <v/>
      </c>
      <c r="D1002" s="11">
        <f ca="1">IF(ROW(data!B1002)&gt;fastSMA,AVERAGE(OFFSET(data!B1002,0,0,-fastSMA,1)),"")</f>
        <v>16.88</v>
      </c>
      <c r="E1002" s="11">
        <f ca="1">IF(ROW(data!B1002)&gt;slowSMA,AVERAGE(OFFSET(data!B1002,0,0,-slowSMA,1)),"")</f>
        <v>14.984399999999999</v>
      </c>
      <c r="F1002" s="11" t="str">
        <f ca="1">IF(ROW(data!B1002)&gt;MAX(fastSMA,slowSMA)+2,IF(SIGN(D1001-E1001)&lt;&gt;SIGN(D1000-E1000),IF(SIGN(D1001-E1001)&gt;0,"BUY","SELL"),""),"")</f>
        <v/>
      </c>
      <c r="G1002" s="11"/>
      <c r="H1002" s="11">
        <f>(data!B1002/data!B1001)-1</f>
        <v>2.2909507445589838E-3</v>
      </c>
      <c r="I1002" s="11">
        <f t="shared" si="315"/>
        <v>2.2909507445589838E-3</v>
      </c>
      <c r="J1002" s="11">
        <f t="shared" si="316"/>
        <v>0</v>
      </c>
      <c r="K1002" s="11">
        <f ca="1">IF(ROW(data!B1002)&gt;rsi+1,100-100/(1+AVERAGE(OFFSET(I1002,0,0,-rsi,1))/AVERAGE(OFFSET(J1002,0,0,-rsi,1))),"")</f>
        <v>75.286240504576739</v>
      </c>
      <c r="L1002" s="11"/>
      <c r="M1002" s="11">
        <f t="shared" si="317"/>
        <v>1.002290950744559</v>
      </c>
      <c r="N1002" s="11">
        <f t="shared" ca="1" si="318"/>
        <v>1.0815822002472191</v>
      </c>
      <c r="S1002" s="13" t="str">
        <f ca="1">pricein</f>
        <v/>
      </c>
      <c r="T1002" s="13" t="str">
        <f ca="1">priceout</f>
        <v/>
      </c>
      <c r="U1002" s="16" t="str">
        <f t="shared" ca="1" si="319"/>
        <v/>
      </c>
      <c r="V1002" s="16" t="str">
        <f t="shared" ca="1" si="326"/>
        <v/>
      </c>
      <c r="W1002" s="16" t="str">
        <f t="shared" ca="1" si="327"/>
        <v/>
      </c>
      <c r="X1002" s="16">
        <f t="shared" ca="1" si="328"/>
        <v>1.9688771079638998</v>
      </c>
      <c r="Y1002" s="16"/>
      <c r="Z1002" s="13" t="str">
        <f ca="1">priceincross</f>
        <v/>
      </c>
      <c r="AA1002" s="13" t="str">
        <f ca="1">priceoutcross</f>
        <v/>
      </c>
      <c r="AB1002" s="13" t="str">
        <f t="shared" ca="1" si="320"/>
        <v/>
      </c>
      <c r="AC1002" s="13" t="str">
        <f t="shared" ca="1" si="329"/>
        <v/>
      </c>
      <c r="AD1002" s="13" t="str">
        <f t="shared" ca="1" si="330"/>
        <v/>
      </c>
      <c r="AE1002" s="13">
        <f t="shared" ca="1" si="331"/>
        <v>2.3182976325855877</v>
      </c>
      <c r="AG1002" s="32">
        <f ca="1">IF(ROW(data!B1002)&gt;fib+1,MIN(OFFSET(data!B1002,0,0,-fib,1)),"")</f>
        <v>11.71</v>
      </c>
      <c r="AH1002" s="32">
        <f ca="1">IF(ROW(data!B1002)&gt;fib+1,MAX(OFFSET(data!B1002,0,0,-fib,1)),"")</f>
        <v>17.649999999999999</v>
      </c>
      <c r="AI1002" s="32">
        <f t="shared" ca="1" si="321"/>
        <v>5.9399999999999977</v>
      </c>
      <c r="AJ1002" s="31">
        <f t="shared" ca="1" si="322"/>
        <v>13.111840000000001</v>
      </c>
      <c r="AK1002" s="31">
        <f t="shared" ca="1" si="323"/>
        <v>13.97908</v>
      </c>
      <c r="AL1002" s="31">
        <f t="shared" ca="1" si="324"/>
        <v>14.68</v>
      </c>
      <c r="AM1002" s="31">
        <f t="shared" ca="1" si="325"/>
        <v>15.38092</v>
      </c>
      <c r="AO1002" s="32">
        <f t="shared" ca="1" si="332"/>
        <v>0.96887710796389981</v>
      </c>
      <c r="AP1002" s="32">
        <f t="shared" ca="1" si="333"/>
        <v>0</v>
      </c>
      <c r="AQ1002" s="32">
        <f t="shared" ca="1" si="334"/>
        <v>1.3182976325855877</v>
      </c>
      <c r="AR1002" s="32">
        <f t="shared" ca="1" si="335"/>
        <v>0</v>
      </c>
    </row>
    <row r="1003" spans="1:44">
      <c r="A1003" s="10">
        <v>38362</v>
      </c>
      <c r="B1003" s="11">
        <f ca="1">IF(ROW(data!B1003)&gt;singleSMA,AVERAGE(OFFSET(data!B1003,0,0,-singleSMA,1)),"")</f>
        <v>15.038299999999998</v>
      </c>
      <c r="C1003" s="11" t="str">
        <f ca="1">IF(ROW(data!B1001)&gt;singleSMA+2,IF(SIGN(data!B1002-indicators!B1002)&lt;&gt;SIGN(data!B1001-indicators!B1001),IF(SIGN(data!B1002-indicators!B1002)&gt;0,"BUY","SELL"),""),"")</f>
        <v/>
      </c>
      <c r="D1003" s="11">
        <f ca="1">IF(ROW(data!B1003)&gt;fastSMA,AVERAGE(OFFSET(data!B1003,0,0,-fastSMA,1)),"")</f>
        <v>16.937000000000001</v>
      </c>
      <c r="E1003" s="11">
        <f ca="1">IF(ROW(data!B1003)&gt;slowSMA,AVERAGE(OFFSET(data!B1003,0,0,-slowSMA,1)),"")</f>
        <v>15.038299999999998</v>
      </c>
      <c r="F1003" s="11" t="str">
        <f ca="1">IF(ROW(data!B1003)&gt;MAX(fastSMA,slowSMA)+2,IF(SIGN(D1002-E1002)&lt;&gt;SIGN(D1001-E1001),IF(SIGN(D1002-E1002)&gt;0,"BUY","SELL"),""),"")</f>
        <v/>
      </c>
      <c r="G1003" s="11"/>
      <c r="H1003" s="11">
        <f>(data!B1003/data!B1002)-1</f>
        <v>-9.7142857142857864E-3</v>
      </c>
      <c r="I1003" s="11">
        <f t="shared" si="315"/>
        <v>0</v>
      </c>
      <c r="J1003" s="11">
        <f t="shared" si="316"/>
        <v>9.7142857142857864E-3</v>
      </c>
      <c r="K1003" s="11">
        <f ca="1">IF(ROW(data!B1003)&gt;rsi+1,100-100/(1+AVERAGE(OFFSET(I1003,0,0,-rsi,1))/AVERAGE(OFFSET(J1003,0,0,-rsi,1))),"")</f>
        <v>70.793848565740333</v>
      </c>
      <c r="L1003" s="11"/>
      <c r="M1003" s="11">
        <f t="shared" si="317"/>
        <v>0.99028571428571421</v>
      </c>
      <c r="N1003" s="11">
        <f t="shared" ca="1" si="318"/>
        <v>1.07041383570105</v>
      </c>
      <c r="S1003" s="13" t="str">
        <f ca="1">pricein</f>
        <v/>
      </c>
      <c r="T1003" s="13" t="str">
        <f ca="1">priceout</f>
        <v/>
      </c>
      <c r="U1003" s="16" t="str">
        <f t="shared" ca="1" si="319"/>
        <v/>
      </c>
      <c r="V1003" s="16" t="str">
        <f t="shared" ca="1" si="326"/>
        <v/>
      </c>
      <c r="W1003" s="16" t="str">
        <f t="shared" ca="1" si="327"/>
        <v/>
      </c>
      <c r="X1003" s="16">
        <f t="shared" ca="1" si="328"/>
        <v>1.9688771079638998</v>
      </c>
      <c r="Y1003" s="16"/>
      <c r="Z1003" s="13" t="str">
        <f ca="1">priceincross</f>
        <v/>
      </c>
      <c r="AA1003" s="13" t="str">
        <f ca="1">priceoutcross</f>
        <v/>
      </c>
      <c r="AB1003" s="13" t="str">
        <f t="shared" ca="1" si="320"/>
        <v/>
      </c>
      <c r="AC1003" s="13" t="str">
        <f t="shared" ca="1" si="329"/>
        <v/>
      </c>
      <c r="AD1003" s="13" t="str">
        <f t="shared" ca="1" si="330"/>
        <v/>
      </c>
      <c r="AE1003" s="13">
        <f t="shared" ca="1" si="331"/>
        <v>2.3182976325855877</v>
      </c>
      <c r="AG1003" s="32">
        <f ca="1">IF(ROW(data!B1003)&gt;fib+1,MIN(OFFSET(data!B1003,0,0,-fib,1)),"")</f>
        <v>11.71</v>
      </c>
      <c r="AH1003" s="32">
        <f ca="1">IF(ROW(data!B1003)&gt;fib+1,MAX(OFFSET(data!B1003,0,0,-fib,1)),"")</f>
        <v>17.649999999999999</v>
      </c>
      <c r="AI1003" s="32">
        <f t="shared" ca="1" si="321"/>
        <v>5.9399999999999977</v>
      </c>
      <c r="AJ1003" s="31">
        <f t="shared" ca="1" si="322"/>
        <v>13.111840000000001</v>
      </c>
      <c r="AK1003" s="31">
        <f t="shared" ca="1" si="323"/>
        <v>13.97908</v>
      </c>
      <c r="AL1003" s="31">
        <f t="shared" ca="1" si="324"/>
        <v>14.68</v>
      </c>
      <c r="AM1003" s="31">
        <f t="shared" ca="1" si="325"/>
        <v>15.38092</v>
      </c>
      <c r="AO1003" s="32">
        <f t="shared" ca="1" si="332"/>
        <v>0.96887710796389981</v>
      </c>
      <c r="AP1003" s="32">
        <f t="shared" ca="1" si="333"/>
        <v>0</v>
      </c>
      <c r="AQ1003" s="32">
        <f t="shared" ca="1" si="334"/>
        <v>1.3182976325855877</v>
      </c>
      <c r="AR1003" s="32">
        <f t="shared" ca="1" si="335"/>
        <v>0</v>
      </c>
    </row>
    <row r="1004" spans="1:44">
      <c r="A1004" s="10">
        <v>38363</v>
      </c>
      <c r="B1004" s="11">
        <f ca="1">IF(ROW(data!B1004)&gt;singleSMA,AVERAGE(OFFSET(data!B1004,0,0,-singleSMA,1)),"")</f>
        <v>15.098999999999997</v>
      </c>
      <c r="C1004" s="11" t="str">
        <f ca="1">IF(ROW(data!B1002)&gt;singleSMA+2,IF(SIGN(data!B1003-indicators!B1003)&lt;&gt;SIGN(data!B1002-indicators!B1002),IF(SIGN(data!B1003-indicators!B1003)&gt;0,"BUY","SELL"),""),"")</f>
        <v/>
      </c>
      <c r="D1004" s="11">
        <f ca="1">IF(ROW(data!B1004)&gt;fastSMA,AVERAGE(OFFSET(data!B1004,0,0,-fastSMA,1)),"")</f>
        <v>17.008499999999998</v>
      </c>
      <c r="E1004" s="11">
        <f ca="1">IF(ROW(data!B1004)&gt;slowSMA,AVERAGE(OFFSET(data!B1004,0,0,-slowSMA,1)),"")</f>
        <v>15.098999999999997</v>
      </c>
      <c r="F1004" s="11" t="str">
        <f ca="1">IF(ROW(data!B1004)&gt;MAX(fastSMA,slowSMA)+2,IF(SIGN(D1003-E1003)&lt;&gt;SIGN(D1002-E1002),IF(SIGN(D1003-E1003)&gt;0,"BUY","SELL"),""),"")</f>
        <v/>
      </c>
      <c r="G1004" s="11"/>
      <c r="H1004" s="11">
        <f>(data!B1004/data!B1003)-1</f>
        <v>2.5966532025389677E-2</v>
      </c>
      <c r="I1004" s="11">
        <f t="shared" si="315"/>
        <v>2.5966532025389677E-2</v>
      </c>
      <c r="J1004" s="11">
        <f t="shared" si="316"/>
        <v>0</v>
      </c>
      <c r="K1004" s="11">
        <f ca="1">IF(ROW(data!B1004)&gt;rsi+1,100-100/(1+AVERAGE(OFFSET(I1004,0,0,-rsi,1))/AVERAGE(OFFSET(J1004,0,0,-rsi,1))),"")</f>
        <v>73.370893509168454</v>
      </c>
      <c r="L1004" s="11"/>
      <c r="M1004" s="11">
        <f t="shared" si="317"/>
        <v>1.0259665320253897</v>
      </c>
      <c r="N1004" s="11">
        <f t="shared" ca="1" si="318"/>
        <v>1.0874617737003061</v>
      </c>
      <c r="S1004" s="13" t="str">
        <f ca="1">pricein</f>
        <v/>
      </c>
      <c r="T1004" s="13" t="str">
        <f ca="1">priceout</f>
        <v/>
      </c>
      <c r="U1004" s="16" t="str">
        <f t="shared" ca="1" si="319"/>
        <v/>
      </c>
      <c r="V1004" s="16" t="str">
        <f t="shared" ca="1" si="326"/>
        <v/>
      </c>
      <c r="W1004" s="16" t="str">
        <f t="shared" ca="1" si="327"/>
        <v/>
      </c>
      <c r="X1004" s="16">
        <f t="shared" ca="1" si="328"/>
        <v>1.9688771079638998</v>
      </c>
      <c r="Y1004" s="16"/>
      <c r="Z1004" s="13" t="str">
        <f ca="1">priceincross</f>
        <v/>
      </c>
      <c r="AA1004" s="13" t="str">
        <f ca="1">priceoutcross</f>
        <v/>
      </c>
      <c r="AB1004" s="13" t="str">
        <f t="shared" ca="1" si="320"/>
        <v/>
      </c>
      <c r="AC1004" s="13" t="str">
        <f t="shared" ca="1" si="329"/>
        <v/>
      </c>
      <c r="AD1004" s="13" t="str">
        <f t="shared" ca="1" si="330"/>
        <v/>
      </c>
      <c r="AE1004" s="13">
        <f t="shared" ca="1" si="331"/>
        <v>2.3182976325855877</v>
      </c>
      <c r="AG1004" s="32">
        <f ca="1">IF(ROW(data!B1004)&gt;fib+1,MIN(OFFSET(data!B1004,0,0,-fib,1)),"")</f>
        <v>11.84</v>
      </c>
      <c r="AH1004" s="32">
        <f ca="1">IF(ROW(data!B1004)&gt;fib+1,MAX(OFFSET(data!B1004,0,0,-fib,1)),"")</f>
        <v>17.78</v>
      </c>
      <c r="AI1004" s="32">
        <f t="shared" ca="1" si="321"/>
        <v>5.9400000000000013</v>
      </c>
      <c r="AJ1004" s="31">
        <f t="shared" ca="1" si="322"/>
        <v>13.24184</v>
      </c>
      <c r="AK1004" s="31">
        <f t="shared" ca="1" si="323"/>
        <v>14.109080000000001</v>
      </c>
      <c r="AL1004" s="31">
        <f t="shared" ca="1" si="324"/>
        <v>14.81</v>
      </c>
      <c r="AM1004" s="31">
        <f t="shared" ca="1" si="325"/>
        <v>15.51092</v>
      </c>
      <c r="AO1004" s="32">
        <f t="shared" ca="1" si="332"/>
        <v>0.96887710796389981</v>
      </c>
      <c r="AP1004" s="32">
        <f t="shared" ca="1" si="333"/>
        <v>0</v>
      </c>
      <c r="AQ1004" s="32">
        <f t="shared" ca="1" si="334"/>
        <v>1.3182976325855877</v>
      </c>
      <c r="AR1004" s="32">
        <f t="shared" ca="1" si="335"/>
        <v>0</v>
      </c>
    </row>
    <row r="1005" spans="1:44">
      <c r="A1005" s="10">
        <v>38364</v>
      </c>
      <c r="B1005" s="11">
        <f ca="1">IF(ROW(data!B1005)&gt;singleSMA,AVERAGE(OFFSET(data!B1005,0,0,-singleSMA,1)),"")</f>
        <v>15.161799999999996</v>
      </c>
      <c r="C1005" s="11" t="str">
        <f ca="1">IF(ROW(data!B1003)&gt;singleSMA+2,IF(SIGN(data!B1004-indicators!B1004)&lt;&gt;SIGN(data!B1003-indicators!B1003),IF(SIGN(data!B1004-indicators!B1004)&gt;0,"BUY","SELL"),""),"")</f>
        <v/>
      </c>
      <c r="D1005" s="11">
        <f ca="1">IF(ROW(data!B1005)&gt;fastSMA,AVERAGE(OFFSET(data!B1005,0,0,-fastSMA,1)),"")</f>
        <v>17.101499999999998</v>
      </c>
      <c r="E1005" s="11">
        <f ca="1">IF(ROW(data!B1005)&gt;slowSMA,AVERAGE(OFFSET(data!B1005,0,0,-slowSMA,1)),"")</f>
        <v>15.161799999999996</v>
      </c>
      <c r="F1005" s="11" t="str">
        <f ca="1">IF(ROW(data!B1005)&gt;MAX(fastSMA,slowSMA)+2,IF(SIGN(D1004-E1004)&lt;&gt;SIGN(D1003-E1003),IF(SIGN(D1004-E1004)&gt;0,"BUY","SELL"),""),"")</f>
        <v/>
      </c>
      <c r="G1005" s="11"/>
      <c r="H1005" s="11">
        <f>(data!B1005/data!B1004)-1</f>
        <v>1.9122609673790869E-2</v>
      </c>
      <c r="I1005" s="11">
        <f t="shared" si="315"/>
        <v>1.9122609673790869E-2</v>
      </c>
      <c r="J1005" s="11">
        <f t="shared" si="316"/>
        <v>0</v>
      </c>
      <c r="K1005" s="11">
        <f ca="1">IF(ROW(data!B1005)&gt;rsi+1,100-100/(1+AVERAGE(OFFSET(I1005,0,0,-rsi,1))/AVERAGE(OFFSET(J1005,0,0,-rsi,1))),"")</f>
        <v>78.031920319799355</v>
      </c>
      <c r="L1005" s="11"/>
      <c r="M1005" s="11">
        <f t="shared" si="317"/>
        <v>1.0191226096737909</v>
      </c>
      <c r="N1005" s="11">
        <f t="shared" ca="1" si="318"/>
        <v>1.1143911439114389</v>
      </c>
      <c r="S1005" s="13" t="str">
        <f ca="1">pricein</f>
        <v/>
      </c>
      <c r="T1005" s="13" t="str">
        <f ca="1">priceout</f>
        <v/>
      </c>
      <c r="U1005" s="16" t="str">
        <f t="shared" ca="1" si="319"/>
        <v/>
      </c>
      <c r="V1005" s="16" t="str">
        <f t="shared" ca="1" si="326"/>
        <v/>
      </c>
      <c r="W1005" s="16" t="str">
        <f t="shared" ca="1" si="327"/>
        <v/>
      </c>
      <c r="X1005" s="16">
        <f t="shared" ca="1" si="328"/>
        <v>1.9688771079638998</v>
      </c>
      <c r="Y1005" s="16"/>
      <c r="Z1005" s="13" t="str">
        <f ca="1">priceincross</f>
        <v/>
      </c>
      <c r="AA1005" s="13" t="str">
        <f ca="1">priceoutcross</f>
        <v/>
      </c>
      <c r="AB1005" s="13" t="str">
        <f t="shared" ca="1" si="320"/>
        <v/>
      </c>
      <c r="AC1005" s="13" t="str">
        <f t="shared" ca="1" si="329"/>
        <v/>
      </c>
      <c r="AD1005" s="13" t="str">
        <f t="shared" ca="1" si="330"/>
        <v/>
      </c>
      <c r="AE1005" s="13">
        <f t="shared" ca="1" si="331"/>
        <v>2.3182976325855877</v>
      </c>
      <c r="AG1005" s="32">
        <f ca="1">IF(ROW(data!B1005)&gt;fib+1,MIN(OFFSET(data!B1005,0,0,-fib,1)),"")</f>
        <v>11.97</v>
      </c>
      <c r="AH1005" s="32">
        <f ca="1">IF(ROW(data!B1005)&gt;fib+1,MAX(OFFSET(data!B1005,0,0,-fib,1)),"")</f>
        <v>18.12</v>
      </c>
      <c r="AI1005" s="32">
        <f t="shared" ca="1" si="321"/>
        <v>6.15</v>
      </c>
      <c r="AJ1005" s="31">
        <f t="shared" ca="1" si="322"/>
        <v>13.4214</v>
      </c>
      <c r="AK1005" s="31">
        <f t="shared" ca="1" si="323"/>
        <v>14.319300000000002</v>
      </c>
      <c r="AL1005" s="31">
        <f t="shared" ca="1" si="324"/>
        <v>15.045000000000002</v>
      </c>
      <c r="AM1005" s="31">
        <f t="shared" ca="1" si="325"/>
        <v>15.770700000000001</v>
      </c>
      <c r="AO1005" s="32">
        <f t="shared" ca="1" si="332"/>
        <v>0.96887710796389981</v>
      </c>
      <c r="AP1005" s="32">
        <f t="shared" ca="1" si="333"/>
        <v>0</v>
      </c>
      <c r="AQ1005" s="32">
        <f t="shared" ca="1" si="334"/>
        <v>1.3182976325855877</v>
      </c>
      <c r="AR1005" s="32">
        <f t="shared" ca="1" si="335"/>
        <v>0</v>
      </c>
    </row>
    <row r="1006" spans="1:44">
      <c r="A1006" s="10">
        <v>38365</v>
      </c>
      <c r="B1006" s="11">
        <f ca="1">IF(ROW(data!B1006)&gt;singleSMA,AVERAGE(OFFSET(data!B1006,0,0,-singleSMA,1)),"")</f>
        <v>15.225299999999997</v>
      </c>
      <c r="C1006" s="11" t="str">
        <f ca="1">IF(ROW(data!B1004)&gt;singleSMA+2,IF(SIGN(data!B1005-indicators!B1005)&lt;&gt;SIGN(data!B1004-indicators!B1004),IF(SIGN(data!B1005-indicators!B1005)&gt;0,"BUY","SELL"),""),"")</f>
        <v/>
      </c>
      <c r="D1006" s="11">
        <f ca="1">IF(ROW(data!B1006)&gt;fastSMA,AVERAGE(OFFSET(data!B1006,0,0,-fastSMA,1)),"")</f>
        <v>17.189500000000002</v>
      </c>
      <c r="E1006" s="11">
        <f ca="1">IF(ROW(data!B1006)&gt;slowSMA,AVERAGE(OFFSET(data!B1006,0,0,-slowSMA,1)),"")</f>
        <v>15.225299999999997</v>
      </c>
      <c r="F1006" s="11" t="str">
        <f ca="1">IF(ROW(data!B1006)&gt;MAX(fastSMA,slowSMA)+2,IF(SIGN(D1005-E1005)&lt;&gt;SIGN(D1004-E1004),IF(SIGN(D1005-E1005)&gt;0,"BUY","SELL"),""),"")</f>
        <v/>
      </c>
      <c r="G1006" s="11"/>
      <c r="H1006" s="11">
        <f>(data!B1006/data!B1005)-1</f>
        <v>1.1037527593819041E-2</v>
      </c>
      <c r="I1006" s="11">
        <f t="shared" si="315"/>
        <v>1.1037527593819041E-2</v>
      </c>
      <c r="J1006" s="11">
        <f t="shared" si="316"/>
        <v>0</v>
      </c>
      <c r="K1006" s="11">
        <f ca="1">IF(ROW(data!B1006)&gt;rsi+1,100-100/(1+AVERAGE(OFFSET(I1006,0,0,-rsi,1))/AVERAGE(OFFSET(J1006,0,0,-rsi,1))),"")</f>
        <v>77.167979228865391</v>
      </c>
      <c r="L1006" s="11"/>
      <c r="M1006" s="11">
        <f t="shared" si="317"/>
        <v>1.011037527593819</v>
      </c>
      <c r="N1006" s="11">
        <f t="shared" ca="1" si="318"/>
        <v>1.106280193236715</v>
      </c>
      <c r="S1006" s="13" t="str">
        <f ca="1">pricein</f>
        <v/>
      </c>
      <c r="T1006" s="13" t="str">
        <f ca="1">priceout</f>
        <v/>
      </c>
      <c r="U1006" s="16" t="str">
        <f t="shared" ca="1" si="319"/>
        <v/>
      </c>
      <c r="V1006" s="16" t="str">
        <f t="shared" ca="1" si="326"/>
        <v/>
      </c>
      <c r="W1006" s="16" t="str">
        <f t="shared" ca="1" si="327"/>
        <v/>
      </c>
      <c r="X1006" s="16">
        <f t="shared" ca="1" si="328"/>
        <v>1.9688771079638998</v>
      </c>
      <c r="Y1006" s="16"/>
      <c r="Z1006" s="13" t="str">
        <f ca="1">priceincross</f>
        <v/>
      </c>
      <c r="AA1006" s="13" t="str">
        <f ca="1">priceoutcross</f>
        <v/>
      </c>
      <c r="AB1006" s="13" t="str">
        <f t="shared" ca="1" si="320"/>
        <v/>
      </c>
      <c r="AC1006" s="13" t="str">
        <f t="shared" ca="1" si="329"/>
        <v/>
      </c>
      <c r="AD1006" s="13" t="str">
        <f t="shared" ca="1" si="330"/>
        <v/>
      </c>
      <c r="AE1006" s="13">
        <f t="shared" ca="1" si="331"/>
        <v>2.3182976325855877</v>
      </c>
      <c r="AG1006" s="32">
        <f ca="1">IF(ROW(data!B1006)&gt;fib+1,MIN(OFFSET(data!B1006,0,0,-fib,1)),"")</f>
        <v>12.34</v>
      </c>
      <c r="AH1006" s="32">
        <f ca="1">IF(ROW(data!B1006)&gt;fib+1,MAX(OFFSET(data!B1006,0,0,-fib,1)),"")</f>
        <v>18.32</v>
      </c>
      <c r="AI1006" s="32">
        <f t="shared" ca="1" si="321"/>
        <v>5.98</v>
      </c>
      <c r="AJ1006" s="31">
        <f t="shared" ca="1" si="322"/>
        <v>13.75128</v>
      </c>
      <c r="AK1006" s="31">
        <f t="shared" ca="1" si="323"/>
        <v>14.624359999999999</v>
      </c>
      <c r="AL1006" s="31">
        <f t="shared" ca="1" si="324"/>
        <v>15.33</v>
      </c>
      <c r="AM1006" s="31">
        <f t="shared" ca="1" si="325"/>
        <v>16.035640000000001</v>
      </c>
      <c r="AO1006" s="32">
        <f t="shared" ca="1" si="332"/>
        <v>0.96887710796389981</v>
      </c>
      <c r="AP1006" s="32">
        <f t="shared" ca="1" si="333"/>
        <v>0</v>
      </c>
      <c r="AQ1006" s="32">
        <f t="shared" ca="1" si="334"/>
        <v>1.3182976325855877</v>
      </c>
      <c r="AR1006" s="32">
        <f t="shared" ca="1" si="335"/>
        <v>0</v>
      </c>
    </row>
    <row r="1007" spans="1:44">
      <c r="A1007" s="10">
        <v>38366</v>
      </c>
      <c r="B1007" s="11">
        <f ca="1">IF(ROW(data!B1007)&gt;singleSMA,AVERAGE(OFFSET(data!B1007,0,0,-singleSMA,1)),"")</f>
        <v>15.284499999999996</v>
      </c>
      <c r="C1007" s="11" t="str">
        <f ca="1">IF(ROW(data!B1005)&gt;singleSMA+2,IF(SIGN(data!B1006-indicators!B1006)&lt;&gt;SIGN(data!B1005-indicators!B1005),IF(SIGN(data!B1006-indicators!B1006)&gt;0,"BUY","SELL"),""),"")</f>
        <v/>
      </c>
      <c r="D1007" s="11">
        <f ca="1">IF(ROW(data!B1007)&gt;fastSMA,AVERAGE(OFFSET(data!B1007,0,0,-fastSMA,1)),"")</f>
        <v>17.265999999999998</v>
      </c>
      <c r="E1007" s="11">
        <f ca="1">IF(ROW(data!B1007)&gt;slowSMA,AVERAGE(OFFSET(data!B1007,0,0,-slowSMA,1)),"")</f>
        <v>15.284499999999996</v>
      </c>
      <c r="F1007" s="11" t="str">
        <f ca="1">IF(ROW(data!B1007)&gt;MAX(fastSMA,slowSMA)+2,IF(SIGN(D1006-E1006)&lt;&gt;SIGN(D1005-E1005),IF(SIGN(D1006-E1006)&gt;0,"BUY","SELL"),""),"")</f>
        <v/>
      </c>
      <c r="G1007" s="11"/>
      <c r="H1007" s="11">
        <f>(data!B1007/data!B1006)-1</f>
        <v>-3.2751091703056012E-3</v>
      </c>
      <c r="I1007" s="11">
        <f t="shared" si="315"/>
        <v>0</v>
      </c>
      <c r="J1007" s="11">
        <f t="shared" si="316"/>
        <v>3.2751091703056012E-3</v>
      </c>
      <c r="K1007" s="11">
        <f ca="1">IF(ROW(data!B1007)&gt;rsi+1,100-100/(1+AVERAGE(OFFSET(I1007,0,0,-rsi,1))/AVERAGE(OFFSET(J1007,0,0,-rsi,1))),"")</f>
        <v>74.484070998513943</v>
      </c>
      <c r="L1007" s="11"/>
      <c r="M1007" s="11">
        <f t="shared" si="317"/>
        <v>0.9967248908296944</v>
      </c>
      <c r="N1007" s="11">
        <f t="shared" ca="1" si="318"/>
        <v>1.0914524805738197</v>
      </c>
      <c r="S1007" s="13" t="str">
        <f ca="1">pricein</f>
        <v/>
      </c>
      <c r="T1007" s="13" t="str">
        <f ca="1">priceout</f>
        <v/>
      </c>
      <c r="U1007" s="16" t="str">
        <f t="shared" ca="1" si="319"/>
        <v/>
      </c>
      <c r="V1007" s="16" t="str">
        <f t="shared" ca="1" si="326"/>
        <v/>
      </c>
      <c r="W1007" s="16" t="str">
        <f t="shared" ca="1" si="327"/>
        <v/>
      </c>
      <c r="X1007" s="16">
        <f t="shared" ca="1" si="328"/>
        <v>1.9688771079638998</v>
      </c>
      <c r="Y1007" s="16"/>
      <c r="Z1007" s="13" t="str">
        <f ca="1">priceincross</f>
        <v/>
      </c>
      <c r="AA1007" s="13" t="str">
        <f ca="1">priceoutcross</f>
        <v/>
      </c>
      <c r="AB1007" s="13" t="str">
        <f t="shared" ca="1" si="320"/>
        <v/>
      </c>
      <c r="AC1007" s="13" t="str">
        <f t="shared" ca="1" si="329"/>
        <v/>
      </c>
      <c r="AD1007" s="13" t="str">
        <f t="shared" ca="1" si="330"/>
        <v/>
      </c>
      <c r="AE1007" s="13">
        <f t="shared" ca="1" si="331"/>
        <v>2.3182976325855877</v>
      </c>
      <c r="AG1007" s="32">
        <f ca="1">IF(ROW(data!B1007)&gt;fib+1,MIN(OFFSET(data!B1007,0,0,-fib,1)),"")</f>
        <v>12.38</v>
      </c>
      <c r="AH1007" s="32">
        <f ca="1">IF(ROW(data!B1007)&gt;fib+1,MAX(OFFSET(data!B1007,0,0,-fib,1)),"")</f>
        <v>18.32</v>
      </c>
      <c r="AI1007" s="32">
        <f t="shared" ca="1" si="321"/>
        <v>5.9399999999999995</v>
      </c>
      <c r="AJ1007" s="31">
        <f t="shared" ca="1" si="322"/>
        <v>13.781840000000001</v>
      </c>
      <c r="AK1007" s="31">
        <f t="shared" ca="1" si="323"/>
        <v>14.649080000000001</v>
      </c>
      <c r="AL1007" s="31">
        <f t="shared" ca="1" si="324"/>
        <v>15.350000000000001</v>
      </c>
      <c r="AM1007" s="31">
        <f t="shared" ca="1" si="325"/>
        <v>16.050920000000001</v>
      </c>
      <c r="AO1007" s="32">
        <f t="shared" ca="1" si="332"/>
        <v>0.96887710796389981</v>
      </c>
      <c r="AP1007" s="32">
        <f t="shared" ca="1" si="333"/>
        <v>0</v>
      </c>
      <c r="AQ1007" s="32">
        <f t="shared" ca="1" si="334"/>
        <v>1.3182976325855877</v>
      </c>
      <c r="AR1007" s="32">
        <f t="shared" ca="1" si="335"/>
        <v>0</v>
      </c>
    </row>
    <row r="1008" spans="1:44">
      <c r="A1008" s="10">
        <v>38369</v>
      </c>
      <c r="B1008" s="11">
        <f ca="1">IF(ROW(data!B1008)&gt;singleSMA,AVERAGE(OFFSET(data!B1008,0,0,-singleSMA,1)),"")</f>
        <v>15.340999999999994</v>
      </c>
      <c r="C1008" s="11" t="str">
        <f ca="1">IF(ROW(data!B1006)&gt;singleSMA+2,IF(SIGN(data!B1007-indicators!B1007)&lt;&gt;SIGN(data!B1006-indicators!B1006),IF(SIGN(data!B1007-indicators!B1007)&gt;0,"BUY","SELL"),""),"")</f>
        <v/>
      </c>
      <c r="D1008" s="11">
        <f ca="1">IF(ROW(data!B1008)&gt;fastSMA,AVERAGE(OFFSET(data!B1008,0,0,-fastSMA,1)),"")</f>
        <v>17.336500000000004</v>
      </c>
      <c r="E1008" s="11">
        <f ca="1">IF(ROW(data!B1008)&gt;slowSMA,AVERAGE(OFFSET(data!B1008,0,0,-slowSMA,1)),"")</f>
        <v>15.340999999999994</v>
      </c>
      <c r="F1008" s="11" t="str">
        <f ca="1">IF(ROW(data!B1008)&gt;MAX(fastSMA,slowSMA)+2,IF(SIGN(D1007-E1007)&lt;&gt;SIGN(D1006-E1006),IF(SIGN(D1007-E1007)&gt;0,"BUY","SELL"),""),"")</f>
        <v/>
      </c>
      <c r="G1008" s="11"/>
      <c r="H1008" s="11">
        <f>(data!B1008/data!B1007)-1</f>
        <v>-8.7623220153341119E-3</v>
      </c>
      <c r="I1008" s="11">
        <f t="shared" si="315"/>
        <v>0</v>
      </c>
      <c r="J1008" s="11">
        <f t="shared" si="316"/>
        <v>8.7623220153341119E-3</v>
      </c>
      <c r="K1008" s="11">
        <f ca="1">IF(ROW(data!B1008)&gt;rsi+1,100-100/(1+AVERAGE(OFFSET(I1008,0,0,-rsi,1))/AVERAGE(OFFSET(J1008,0,0,-rsi,1))),"")</f>
        <v>71.957997767084336</v>
      </c>
      <c r="L1008" s="11"/>
      <c r="M1008" s="11">
        <f t="shared" si="317"/>
        <v>0.99123767798466589</v>
      </c>
      <c r="N1008" s="11">
        <f t="shared" ca="1" si="318"/>
        <v>1.0844817255841821</v>
      </c>
      <c r="S1008" s="13" t="str">
        <f ca="1">pricein</f>
        <v/>
      </c>
      <c r="T1008" s="13" t="str">
        <f ca="1">priceout</f>
        <v/>
      </c>
      <c r="U1008" s="16" t="str">
        <f t="shared" ca="1" si="319"/>
        <v/>
      </c>
      <c r="V1008" s="16" t="str">
        <f t="shared" ca="1" si="326"/>
        <v/>
      </c>
      <c r="W1008" s="16" t="str">
        <f t="shared" ca="1" si="327"/>
        <v/>
      </c>
      <c r="X1008" s="16">
        <f t="shared" ca="1" si="328"/>
        <v>1.9688771079638998</v>
      </c>
      <c r="Y1008" s="16"/>
      <c r="Z1008" s="13" t="str">
        <f ca="1">priceincross</f>
        <v/>
      </c>
      <c r="AA1008" s="13" t="str">
        <f ca="1">priceoutcross</f>
        <v/>
      </c>
      <c r="AB1008" s="13" t="str">
        <f t="shared" ca="1" si="320"/>
        <v/>
      </c>
      <c r="AC1008" s="13" t="str">
        <f t="shared" ca="1" si="329"/>
        <v/>
      </c>
      <c r="AD1008" s="13" t="str">
        <f t="shared" ca="1" si="330"/>
        <v/>
      </c>
      <c r="AE1008" s="13">
        <f t="shared" ca="1" si="331"/>
        <v>2.3182976325855877</v>
      </c>
      <c r="AG1008" s="32">
        <f ca="1">IF(ROW(data!B1008)&gt;fib+1,MIN(OFFSET(data!B1008,0,0,-fib,1)),"")</f>
        <v>12.38</v>
      </c>
      <c r="AH1008" s="32">
        <f ca="1">IF(ROW(data!B1008)&gt;fib+1,MAX(OFFSET(data!B1008,0,0,-fib,1)),"")</f>
        <v>18.32</v>
      </c>
      <c r="AI1008" s="32">
        <f t="shared" ca="1" si="321"/>
        <v>5.9399999999999995</v>
      </c>
      <c r="AJ1008" s="31">
        <f t="shared" ca="1" si="322"/>
        <v>13.781840000000001</v>
      </c>
      <c r="AK1008" s="31">
        <f t="shared" ca="1" si="323"/>
        <v>14.649080000000001</v>
      </c>
      <c r="AL1008" s="31">
        <f t="shared" ca="1" si="324"/>
        <v>15.350000000000001</v>
      </c>
      <c r="AM1008" s="31">
        <f t="shared" ca="1" si="325"/>
        <v>16.050920000000001</v>
      </c>
      <c r="AO1008" s="32">
        <f t="shared" ca="1" si="332"/>
        <v>0.96887710796389981</v>
      </c>
      <c r="AP1008" s="32">
        <f t="shared" ca="1" si="333"/>
        <v>0</v>
      </c>
      <c r="AQ1008" s="32">
        <f t="shared" ca="1" si="334"/>
        <v>1.3182976325855877</v>
      </c>
      <c r="AR1008" s="32">
        <f t="shared" ca="1" si="335"/>
        <v>0</v>
      </c>
    </row>
    <row r="1009" spans="1:44">
      <c r="A1009" s="10">
        <v>38370</v>
      </c>
      <c r="B1009" s="11">
        <f ca="1">IF(ROW(data!B1009)&gt;singleSMA,AVERAGE(OFFSET(data!B1009,0,0,-singleSMA,1)),"")</f>
        <v>15.396899999999995</v>
      </c>
      <c r="C1009" s="11" t="str">
        <f ca="1">IF(ROW(data!B1007)&gt;singleSMA+2,IF(SIGN(data!B1008-indicators!B1008)&lt;&gt;SIGN(data!B1007-indicators!B1007),IF(SIGN(data!B1008-indicators!B1008)&gt;0,"BUY","SELL"),""),"")</f>
        <v/>
      </c>
      <c r="D1009" s="11">
        <f ca="1">IF(ROW(data!B1009)&gt;fastSMA,AVERAGE(OFFSET(data!B1009,0,0,-fastSMA,1)),"")</f>
        <v>17.399999999999999</v>
      </c>
      <c r="E1009" s="11">
        <f ca="1">IF(ROW(data!B1009)&gt;slowSMA,AVERAGE(OFFSET(data!B1009,0,0,-slowSMA,1)),"")</f>
        <v>15.396899999999995</v>
      </c>
      <c r="F1009" s="11" t="str">
        <f ca="1">IF(ROW(data!B1009)&gt;MAX(fastSMA,slowSMA)+2,IF(SIGN(D1008-E1008)&lt;&gt;SIGN(D1007-E1007),IF(SIGN(D1008-E1008)&gt;0,"BUY","SELL"),""),"")</f>
        <v/>
      </c>
      <c r="G1009" s="11"/>
      <c r="H1009" s="11">
        <f>(data!B1009/data!B1008)-1</f>
        <v>-1.1049723756907381E-3</v>
      </c>
      <c r="I1009" s="11">
        <f t="shared" si="315"/>
        <v>0</v>
      </c>
      <c r="J1009" s="11">
        <f t="shared" si="316"/>
        <v>1.1049723756907381E-3</v>
      </c>
      <c r="K1009" s="11">
        <f ca="1">IF(ROW(data!B1009)&gt;rsi+1,100-100/(1+AVERAGE(OFFSET(I1009,0,0,-rsi,1))/AVERAGE(OFFSET(J1009,0,0,-rsi,1))),"")</f>
        <v>70.411474370139587</v>
      </c>
      <c r="L1009" s="11"/>
      <c r="M1009" s="11">
        <f t="shared" si="317"/>
        <v>0.99889502762430926</v>
      </c>
      <c r="N1009" s="11">
        <f t="shared" ca="1" si="318"/>
        <v>1.0755502676977988</v>
      </c>
      <c r="S1009" s="13" t="str">
        <f ca="1">pricein</f>
        <v/>
      </c>
      <c r="T1009" s="13" t="str">
        <f ca="1">priceout</f>
        <v/>
      </c>
      <c r="U1009" s="16" t="str">
        <f t="shared" ca="1" si="319"/>
        <v/>
      </c>
      <c r="V1009" s="16" t="str">
        <f t="shared" ca="1" si="326"/>
        <v/>
      </c>
      <c r="W1009" s="16" t="str">
        <f t="shared" ca="1" si="327"/>
        <v/>
      </c>
      <c r="X1009" s="16">
        <f t="shared" ca="1" si="328"/>
        <v>1.9688771079638998</v>
      </c>
      <c r="Y1009" s="16"/>
      <c r="Z1009" s="13" t="str">
        <f ca="1">priceincross</f>
        <v/>
      </c>
      <c r="AA1009" s="13" t="str">
        <f ca="1">priceoutcross</f>
        <v/>
      </c>
      <c r="AB1009" s="13" t="str">
        <f t="shared" ca="1" si="320"/>
        <v/>
      </c>
      <c r="AC1009" s="13" t="str">
        <f t="shared" ca="1" si="329"/>
        <v/>
      </c>
      <c r="AD1009" s="13" t="str">
        <f t="shared" ca="1" si="330"/>
        <v/>
      </c>
      <c r="AE1009" s="13">
        <f t="shared" ca="1" si="331"/>
        <v>2.3182976325855877</v>
      </c>
      <c r="AG1009" s="32">
        <f ca="1">IF(ROW(data!B1009)&gt;fib+1,MIN(OFFSET(data!B1009,0,0,-fib,1)),"")</f>
        <v>12.38</v>
      </c>
      <c r="AH1009" s="32">
        <f ca="1">IF(ROW(data!B1009)&gt;fib+1,MAX(OFFSET(data!B1009,0,0,-fib,1)),"")</f>
        <v>18.32</v>
      </c>
      <c r="AI1009" s="32">
        <f t="shared" ca="1" si="321"/>
        <v>5.9399999999999995</v>
      </c>
      <c r="AJ1009" s="31">
        <f t="shared" ca="1" si="322"/>
        <v>13.781840000000001</v>
      </c>
      <c r="AK1009" s="31">
        <f t="shared" ca="1" si="323"/>
        <v>14.649080000000001</v>
      </c>
      <c r="AL1009" s="31">
        <f t="shared" ca="1" si="324"/>
        <v>15.350000000000001</v>
      </c>
      <c r="AM1009" s="31">
        <f t="shared" ca="1" si="325"/>
        <v>16.050920000000001</v>
      </c>
      <c r="AO1009" s="32">
        <f t="shared" ca="1" si="332"/>
        <v>0.96887710796389981</v>
      </c>
      <c r="AP1009" s="32">
        <f t="shared" ca="1" si="333"/>
        <v>0</v>
      </c>
      <c r="AQ1009" s="32">
        <f t="shared" ca="1" si="334"/>
        <v>1.3182976325855877</v>
      </c>
      <c r="AR1009" s="32">
        <f t="shared" ca="1" si="335"/>
        <v>0</v>
      </c>
    </row>
    <row r="1010" spans="1:44">
      <c r="A1010" s="10">
        <v>38371</v>
      </c>
      <c r="B1010" s="11">
        <f ca="1">IF(ROW(data!B1010)&gt;singleSMA,AVERAGE(OFFSET(data!B1010,0,0,-singleSMA,1)),"")</f>
        <v>15.459499999999993</v>
      </c>
      <c r="C1010" s="11" t="str">
        <f ca="1">IF(ROW(data!B1008)&gt;singleSMA+2,IF(SIGN(data!B1009-indicators!B1009)&lt;&gt;SIGN(data!B1008-indicators!B1008),IF(SIGN(data!B1009-indicators!B1009)&gt;0,"BUY","SELL"),""),"")</f>
        <v/>
      </c>
      <c r="D1010" s="11">
        <f ca="1">IF(ROW(data!B1010)&gt;fastSMA,AVERAGE(OFFSET(data!B1010,0,0,-fastSMA,1)),"")</f>
        <v>17.506</v>
      </c>
      <c r="E1010" s="11">
        <f ca="1">IF(ROW(data!B1010)&gt;slowSMA,AVERAGE(OFFSET(data!B1010,0,0,-slowSMA,1)),"")</f>
        <v>15.459499999999993</v>
      </c>
      <c r="F1010" s="11" t="str">
        <f ca="1">IF(ROW(data!B1010)&gt;MAX(fastSMA,slowSMA)+2,IF(SIGN(D1009-E1009)&lt;&gt;SIGN(D1008-E1008),IF(SIGN(D1009-E1009)&gt;0,"BUY","SELL"),""),"")</f>
        <v/>
      </c>
      <c r="G1010" s="11"/>
      <c r="H1010" s="11">
        <f>(data!B1010/data!B1009)-1</f>
        <v>3.539823008849563E-2</v>
      </c>
      <c r="I1010" s="11">
        <f t="shared" si="315"/>
        <v>3.539823008849563E-2</v>
      </c>
      <c r="J1010" s="11">
        <f t="shared" si="316"/>
        <v>0</v>
      </c>
      <c r="K1010" s="11">
        <f ca="1">IF(ROW(data!B1010)&gt;rsi+1,100-100/(1+AVERAGE(OFFSET(I1010,0,0,-rsi,1))/AVERAGE(OFFSET(J1010,0,0,-rsi,1))),"")</f>
        <v>79.825775630022747</v>
      </c>
      <c r="L1010" s="11"/>
      <c r="M1010" s="11">
        <f t="shared" si="317"/>
        <v>1.0353982300884956</v>
      </c>
      <c r="N1010" s="11">
        <f t="shared" ca="1" si="318"/>
        <v>1.1277108433734939</v>
      </c>
      <c r="S1010" s="13" t="str">
        <f ca="1">pricein</f>
        <v/>
      </c>
      <c r="T1010" s="13" t="str">
        <f ca="1">priceout</f>
        <v/>
      </c>
      <c r="U1010" s="16" t="str">
        <f t="shared" ca="1" si="319"/>
        <v/>
      </c>
      <c r="V1010" s="16" t="str">
        <f t="shared" ca="1" si="326"/>
        <v/>
      </c>
      <c r="W1010" s="16" t="str">
        <f t="shared" ca="1" si="327"/>
        <v/>
      </c>
      <c r="X1010" s="16">
        <f t="shared" ca="1" si="328"/>
        <v>1.9688771079638998</v>
      </c>
      <c r="Y1010" s="16"/>
      <c r="Z1010" s="13" t="str">
        <f ca="1">priceincross</f>
        <v/>
      </c>
      <c r="AA1010" s="13" t="str">
        <f ca="1">priceoutcross</f>
        <v/>
      </c>
      <c r="AB1010" s="13" t="str">
        <f t="shared" ca="1" si="320"/>
        <v/>
      </c>
      <c r="AC1010" s="13" t="str">
        <f t="shared" ca="1" si="329"/>
        <v/>
      </c>
      <c r="AD1010" s="13" t="str">
        <f t="shared" ca="1" si="330"/>
        <v/>
      </c>
      <c r="AE1010" s="13">
        <f t="shared" ca="1" si="331"/>
        <v>2.3182976325855877</v>
      </c>
      <c r="AG1010" s="32">
        <f ca="1">IF(ROW(data!B1010)&gt;fib+1,MIN(OFFSET(data!B1010,0,0,-fib,1)),"")</f>
        <v>12.38</v>
      </c>
      <c r="AH1010" s="32">
        <f ca="1">IF(ROW(data!B1010)&gt;fib+1,MAX(OFFSET(data!B1010,0,0,-fib,1)),"")</f>
        <v>18.72</v>
      </c>
      <c r="AI1010" s="32">
        <f t="shared" ca="1" si="321"/>
        <v>6.3399999999999981</v>
      </c>
      <c r="AJ1010" s="31">
        <f t="shared" ca="1" si="322"/>
        <v>13.876240000000001</v>
      </c>
      <c r="AK1010" s="31">
        <f t="shared" ca="1" si="323"/>
        <v>14.801880000000001</v>
      </c>
      <c r="AL1010" s="31">
        <f t="shared" ca="1" si="324"/>
        <v>15.55</v>
      </c>
      <c r="AM1010" s="31">
        <f t="shared" ca="1" si="325"/>
        <v>16.298120000000001</v>
      </c>
      <c r="AO1010" s="32">
        <f t="shared" ca="1" si="332"/>
        <v>0.96887710796389981</v>
      </c>
      <c r="AP1010" s="32">
        <f t="shared" ca="1" si="333"/>
        <v>0</v>
      </c>
      <c r="AQ1010" s="32">
        <f t="shared" ca="1" si="334"/>
        <v>1.3182976325855877</v>
      </c>
      <c r="AR1010" s="32">
        <f t="shared" ca="1" si="335"/>
        <v>0</v>
      </c>
    </row>
    <row r="1011" spans="1:44">
      <c r="A1011" s="10">
        <v>38372</v>
      </c>
      <c r="B1011" s="11">
        <f ca="1">IF(ROW(data!B1011)&gt;singleSMA,AVERAGE(OFFSET(data!B1011,0,0,-singleSMA,1)),"")</f>
        <v>15.519799999999996</v>
      </c>
      <c r="C1011" s="11" t="str">
        <f ca="1">IF(ROW(data!B1009)&gt;singleSMA+2,IF(SIGN(data!B1010-indicators!B1010)&lt;&gt;SIGN(data!B1009-indicators!B1009),IF(SIGN(data!B1010-indicators!B1010)&gt;0,"BUY","SELL"),""),"")</f>
        <v/>
      </c>
      <c r="D1011" s="11">
        <f ca="1">IF(ROW(data!B1011)&gt;fastSMA,AVERAGE(OFFSET(data!B1011,0,0,-fastSMA,1)),"")</f>
        <v>17.611000000000004</v>
      </c>
      <c r="E1011" s="11">
        <f ca="1">IF(ROW(data!B1011)&gt;slowSMA,AVERAGE(OFFSET(data!B1011,0,0,-slowSMA,1)),"")</f>
        <v>15.519799999999996</v>
      </c>
      <c r="F1011" s="11" t="str">
        <f ca="1">IF(ROW(data!B1011)&gt;MAX(fastSMA,slowSMA)+2,IF(SIGN(D1010-E1010)&lt;&gt;SIGN(D1009-E1009),IF(SIGN(D1010-E1010)&gt;0,"BUY","SELL"),""),"")</f>
        <v/>
      </c>
      <c r="G1011" s="11"/>
      <c r="H1011" s="11">
        <f>(data!B1011/data!B1010)-1</f>
        <v>-3.2051282051280827E-3</v>
      </c>
      <c r="I1011" s="11">
        <f t="shared" si="315"/>
        <v>0</v>
      </c>
      <c r="J1011" s="11">
        <f t="shared" si="316"/>
        <v>3.2051282051280827E-3</v>
      </c>
      <c r="K1011" s="11">
        <f ca="1">IF(ROW(data!B1011)&gt;rsi+1,100-100/(1+AVERAGE(OFFSET(I1011,0,0,-rsi,1))/AVERAGE(OFFSET(J1011,0,0,-rsi,1))),"")</f>
        <v>79.516746638606506</v>
      </c>
      <c r="L1011" s="11"/>
      <c r="M1011" s="11">
        <f t="shared" si="317"/>
        <v>0.99679487179487192</v>
      </c>
      <c r="N1011" s="11">
        <f t="shared" ca="1" si="318"/>
        <v>1.1268115942028984</v>
      </c>
      <c r="S1011" s="13" t="str">
        <f ca="1">pricein</f>
        <v/>
      </c>
      <c r="T1011" s="13" t="str">
        <f ca="1">priceout</f>
        <v/>
      </c>
      <c r="U1011" s="16" t="str">
        <f t="shared" ca="1" si="319"/>
        <v/>
      </c>
      <c r="V1011" s="16" t="str">
        <f t="shared" ca="1" si="326"/>
        <v/>
      </c>
      <c r="W1011" s="16" t="str">
        <f t="shared" ca="1" si="327"/>
        <v/>
      </c>
      <c r="X1011" s="16">
        <f t="shared" ca="1" si="328"/>
        <v>1.9688771079638998</v>
      </c>
      <c r="Y1011" s="16"/>
      <c r="Z1011" s="13" t="str">
        <f ca="1">priceincross</f>
        <v/>
      </c>
      <c r="AA1011" s="13" t="str">
        <f ca="1">priceoutcross</f>
        <v/>
      </c>
      <c r="AB1011" s="13" t="str">
        <f t="shared" ca="1" si="320"/>
        <v/>
      </c>
      <c r="AC1011" s="13" t="str">
        <f t="shared" ca="1" si="329"/>
        <v/>
      </c>
      <c r="AD1011" s="13" t="str">
        <f t="shared" ca="1" si="330"/>
        <v/>
      </c>
      <c r="AE1011" s="13">
        <f t="shared" ca="1" si="331"/>
        <v>2.3182976325855877</v>
      </c>
      <c r="AG1011" s="32">
        <f ca="1">IF(ROW(data!B1011)&gt;fib+1,MIN(OFFSET(data!B1011,0,0,-fib,1)),"")</f>
        <v>12.38</v>
      </c>
      <c r="AH1011" s="32">
        <f ca="1">IF(ROW(data!B1011)&gt;fib+1,MAX(OFFSET(data!B1011,0,0,-fib,1)),"")</f>
        <v>18.72</v>
      </c>
      <c r="AI1011" s="32">
        <f t="shared" ca="1" si="321"/>
        <v>6.3399999999999981</v>
      </c>
      <c r="AJ1011" s="31">
        <f t="shared" ca="1" si="322"/>
        <v>13.876240000000001</v>
      </c>
      <c r="AK1011" s="31">
        <f t="shared" ca="1" si="323"/>
        <v>14.801880000000001</v>
      </c>
      <c r="AL1011" s="31">
        <f t="shared" ca="1" si="324"/>
        <v>15.55</v>
      </c>
      <c r="AM1011" s="31">
        <f t="shared" ca="1" si="325"/>
        <v>16.298120000000001</v>
      </c>
      <c r="AO1011" s="32">
        <f t="shared" ca="1" si="332"/>
        <v>0.96887710796389981</v>
      </c>
      <c r="AP1011" s="32">
        <f t="shared" ca="1" si="333"/>
        <v>0</v>
      </c>
      <c r="AQ1011" s="32">
        <f t="shared" ca="1" si="334"/>
        <v>1.3182976325855877</v>
      </c>
      <c r="AR1011" s="32">
        <f t="shared" ca="1" si="335"/>
        <v>0</v>
      </c>
    </row>
    <row r="1012" spans="1:44">
      <c r="A1012" s="10">
        <v>38373</v>
      </c>
      <c r="B1012" s="11">
        <f ca="1">IF(ROW(data!B1012)&gt;singleSMA,AVERAGE(OFFSET(data!B1012,0,0,-singleSMA,1)),"")</f>
        <v>15.578499999999995</v>
      </c>
      <c r="C1012" s="11" t="str">
        <f ca="1">IF(ROW(data!B1010)&gt;singleSMA+2,IF(SIGN(data!B1011-indicators!B1011)&lt;&gt;SIGN(data!B1010-indicators!B1010),IF(SIGN(data!B1011-indicators!B1011)&gt;0,"BUY","SELL"),""),"")</f>
        <v/>
      </c>
      <c r="D1012" s="11">
        <f ca="1">IF(ROW(data!B1012)&gt;fastSMA,AVERAGE(OFFSET(data!B1012,0,0,-fastSMA,1)),"")</f>
        <v>17.710000000000004</v>
      </c>
      <c r="E1012" s="11">
        <f ca="1">IF(ROW(data!B1012)&gt;slowSMA,AVERAGE(OFFSET(data!B1012,0,0,-slowSMA,1)),"")</f>
        <v>15.578499999999995</v>
      </c>
      <c r="F1012" s="11" t="str">
        <f ca="1">IF(ROW(data!B1012)&gt;MAX(fastSMA,slowSMA)+2,IF(SIGN(D1011-E1011)&lt;&gt;SIGN(D1010-E1010),IF(SIGN(D1011-E1011)&gt;0,"BUY","SELL"),""),"")</f>
        <v/>
      </c>
      <c r="G1012" s="11"/>
      <c r="H1012" s="11">
        <f>(data!B1012/data!B1011)-1</f>
        <v>-2.6795284030011191E-3</v>
      </c>
      <c r="I1012" s="11">
        <f t="shared" si="315"/>
        <v>0</v>
      </c>
      <c r="J1012" s="11">
        <f t="shared" si="316"/>
        <v>2.6795284030011191E-3</v>
      </c>
      <c r="K1012" s="11">
        <f ca="1">IF(ROW(data!B1012)&gt;rsi+1,100-100/(1+AVERAGE(OFFSET(I1012,0,0,-rsi,1))/AVERAGE(OFFSET(J1012,0,0,-rsi,1))),"")</f>
        <v>78.04741227076461</v>
      </c>
      <c r="L1012" s="11"/>
      <c r="M1012" s="11">
        <f t="shared" si="317"/>
        <v>0.99732047159699888</v>
      </c>
      <c r="N1012" s="11">
        <f t="shared" ca="1" si="318"/>
        <v>1.119061936259772</v>
      </c>
      <c r="S1012" s="13" t="str">
        <f ca="1">pricein</f>
        <v/>
      </c>
      <c r="T1012" s="13" t="str">
        <f ca="1">priceout</f>
        <v/>
      </c>
      <c r="U1012" s="16" t="str">
        <f t="shared" ca="1" si="319"/>
        <v/>
      </c>
      <c r="V1012" s="16" t="str">
        <f t="shared" ca="1" si="326"/>
        <v/>
      </c>
      <c r="W1012" s="16" t="str">
        <f t="shared" ca="1" si="327"/>
        <v/>
      </c>
      <c r="X1012" s="16">
        <f t="shared" ca="1" si="328"/>
        <v>1.9688771079638998</v>
      </c>
      <c r="Y1012" s="16"/>
      <c r="Z1012" s="13" t="str">
        <f ca="1">priceincross</f>
        <v/>
      </c>
      <c r="AA1012" s="13" t="str">
        <f ca="1">priceoutcross</f>
        <v/>
      </c>
      <c r="AB1012" s="13" t="str">
        <f t="shared" ca="1" si="320"/>
        <v/>
      </c>
      <c r="AC1012" s="13" t="str">
        <f t="shared" ca="1" si="329"/>
        <v/>
      </c>
      <c r="AD1012" s="13" t="str">
        <f t="shared" ca="1" si="330"/>
        <v/>
      </c>
      <c r="AE1012" s="13">
        <f t="shared" ca="1" si="331"/>
        <v>2.3182976325855877</v>
      </c>
      <c r="AG1012" s="32">
        <f ca="1">IF(ROW(data!B1012)&gt;fib+1,MIN(OFFSET(data!B1012,0,0,-fib,1)),"")</f>
        <v>12.38</v>
      </c>
      <c r="AH1012" s="32">
        <f ca="1">IF(ROW(data!B1012)&gt;fib+1,MAX(OFFSET(data!B1012,0,0,-fib,1)),"")</f>
        <v>18.72</v>
      </c>
      <c r="AI1012" s="32">
        <f t="shared" ca="1" si="321"/>
        <v>6.3399999999999981</v>
      </c>
      <c r="AJ1012" s="31">
        <f t="shared" ca="1" si="322"/>
        <v>13.876240000000001</v>
      </c>
      <c r="AK1012" s="31">
        <f t="shared" ca="1" si="323"/>
        <v>14.801880000000001</v>
      </c>
      <c r="AL1012" s="31">
        <f t="shared" ca="1" si="324"/>
        <v>15.55</v>
      </c>
      <c r="AM1012" s="31">
        <f t="shared" ca="1" si="325"/>
        <v>16.298120000000001</v>
      </c>
      <c r="AO1012" s="32">
        <f t="shared" ca="1" si="332"/>
        <v>0.96887710796389981</v>
      </c>
      <c r="AP1012" s="32">
        <f t="shared" ca="1" si="333"/>
        <v>0</v>
      </c>
      <c r="AQ1012" s="32">
        <f t="shared" ca="1" si="334"/>
        <v>1.3182976325855877</v>
      </c>
      <c r="AR1012" s="32">
        <f t="shared" ca="1" si="335"/>
        <v>0</v>
      </c>
    </row>
    <row r="1013" spans="1:44">
      <c r="A1013" s="10">
        <v>38376</v>
      </c>
      <c r="B1013" s="11">
        <f ca="1">IF(ROW(data!B1013)&gt;singleSMA,AVERAGE(OFFSET(data!B1013,0,0,-singleSMA,1)),"")</f>
        <v>15.637099999999997</v>
      </c>
      <c r="C1013" s="11" t="str">
        <f ca="1">IF(ROW(data!B1011)&gt;singleSMA+2,IF(SIGN(data!B1012-indicators!B1012)&lt;&gt;SIGN(data!B1011-indicators!B1011),IF(SIGN(data!B1012-indicators!B1012)&gt;0,"BUY","SELL"),""),"")</f>
        <v/>
      </c>
      <c r="D1013" s="11">
        <f ca="1">IF(ROW(data!B1013)&gt;fastSMA,AVERAGE(OFFSET(data!B1013,0,0,-fastSMA,1)),"")</f>
        <v>17.803000000000001</v>
      </c>
      <c r="E1013" s="11">
        <f ca="1">IF(ROW(data!B1013)&gt;slowSMA,AVERAGE(OFFSET(data!B1013,0,0,-slowSMA,1)),"")</f>
        <v>15.637099999999997</v>
      </c>
      <c r="F1013" s="11" t="str">
        <f ca="1">IF(ROW(data!B1013)&gt;MAX(fastSMA,slowSMA)+2,IF(SIGN(D1012-E1012)&lt;&gt;SIGN(D1011-E1011),IF(SIGN(D1012-E1012)&gt;0,"BUY","SELL"),""),"")</f>
        <v/>
      </c>
      <c r="G1013" s="11"/>
      <c r="H1013" s="11">
        <f>(data!B1013/data!B1012)-1</f>
        <v>2.1493820526599094E-3</v>
      </c>
      <c r="I1013" s="11">
        <f t="shared" si="315"/>
        <v>2.1493820526599094E-3</v>
      </c>
      <c r="J1013" s="11">
        <f t="shared" si="316"/>
        <v>0</v>
      </c>
      <c r="K1013" s="11">
        <f ca="1">IF(ROW(data!B1013)&gt;rsi+1,100-100/(1+AVERAGE(OFFSET(I1013,0,0,-rsi,1))/AVERAGE(OFFSET(J1013,0,0,-rsi,1))),"")</f>
        <v>77.212530295361532</v>
      </c>
      <c r="L1013" s="11"/>
      <c r="M1013" s="11">
        <f t="shared" si="317"/>
        <v>1.0021493820526599</v>
      </c>
      <c r="N1013" s="11">
        <f t="shared" ca="1" si="318"/>
        <v>1.1107802263251936</v>
      </c>
      <c r="S1013" s="13" t="str">
        <f ca="1">pricein</f>
        <v/>
      </c>
      <c r="T1013" s="13" t="str">
        <f ca="1">priceout</f>
        <v/>
      </c>
      <c r="U1013" s="16" t="str">
        <f t="shared" ca="1" si="319"/>
        <v/>
      </c>
      <c r="V1013" s="16" t="str">
        <f t="shared" ca="1" si="326"/>
        <v/>
      </c>
      <c r="W1013" s="16" t="str">
        <f t="shared" ca="1" si="327"/>
        <v/>
      </c>
      <c r="X1013" s="16">
        <f t="shared" ca="1" si="328"/>
        <v>1.9688771079638998</v>
      </c>
      <c r="Y1013" s="16"/>
      <c r="Z1013" s="13" t="str">
        <f ca="1">priceincross</f>
        <v/>
      </c>
      <c r="AA1013" s="13" t="str">
        <f ca="1">priceoutcross</f>
        <v/>
      </c>
      <c r="AB1013" s="13" t="str">
        <f t="shared" ca="1" si="320"/>
        <v/>
      </c>
      <c r="AC1013" s="13" t="str">
        <f t="shared" ca="1" si="329"/>
        <v/>
      </c>
      <c r="AD1013" s="13" t="str">
        <f t="shared" ca="1" si="330"/>
        <v/>
      </c>
      <c r="AE1013" s="13">
        <f t="shared" ca="1" si="331"/>
        <v>2.3182976325855877</v>
      </c>
      <c r="AG1013" s="32">
        <f ca="1">IF(ROW(data!B1013)&gt;fib+1,MIN(OFFSET(data!B1013,0,0,-fib,1)),"")</f>
        <v>12.38</v>
      </c>
      <c r="AH1013" s="32">
        <f ca="1">IF(ROW(data!B1013)&gt;fib+1,MAX(OFFSET(data!B1013,0,0,-fib,1)),"")</f>
        <v>18.72</v>
      </c>
      <c r="AI1013" s="32">
        <f t="shared" ca="1" si="321"/>
        <v>6.3399999999999981</v>
      </c>
      <c r="AJ1013" s="31">
        <f t="shared" ca="1" si="322"/>
        <v>13.876240000000001</v>
      </c>
      <c r="AK1013" s="31">
        <f t="shared" ca="1" si="323"/>
        <v>14.801880000000001</v>
      </c>
      <c r="AL1013" s="31">
        <f t="shared" ca="1" si="324"/>
        <v>15.55</v>
      </c>
      <c r="AM1013" s="31">
        <f t="shared" ca="1" si="325"/>
        <v>16.298120000000001</v>
      </c>
      <c r="AO1013" s="32">
        <f t="shared" ca="1" si="332"/>
        <v>0.96887710796389981</v>
      </c>
      <c r="AP1013" s="32">
        <f t="shared" ca="1" si="333"/>
        <v>0</v>
      </c>
      <c r="AQ1013" s="32">
        <f t="shared" ca="1" si="334"/>
        <v>1.3182976325855877</v>
      </c>
      <c r="AR1013" s="32">
        <f t="shared" ca="1" si="335"/>
        <v>0</v>
      </c>
    </row>
    <row r="1014" spans="1:44">
      <c r="A1014" s="10">
        <v>38377</v>
      </c>
      <c r="B1014" s="11">
        <f ca="1">IF(ROW(data!B1014)&gt;singleSMA,AVERAGE(OFFSET(data!B1014,0,0,-singleSMA,1)),"")</f>
        <v>15.695399999999996</v>
      </c>
      <c r="C1014" s="11" t="str">
        <f ca="1">IF(ROW(data!B1012)&gt;singleSMA+2,IF(SIGN(data!B1013-indicators!B1013)&lt;&gt;SIGN(data!B1012-indicators!B1012),IF(SIGN(data!B1013-indicators!B1013)&gt;0,"BUY","SELL"),""),"")</f>
        <v/>
      </c>
      <c r="D1014" s="11">
        <f ca="1">IF(ROW(data!B1014)&gt;fastSMA,AVERAGE(OFFSET(data!B1014,0,0,-fastSMA,1)),"")</f>
        <v>17.886000000000003</v>
      </c>
      <c r="E1014" s="11">
        <f ca="1">IF(ROW(data!B1014)&gt;slowSMA,AVERAGE(OFFSET(data!B1014,0,0,-slowSMA,1)),"")</f>
        <v>15.695399999999996</v>
      </c>
      <c r="F1014" s="11" t="str">
        <f ca="1">IF(ROW(data!B1014)&gt;MAX(fastSMA,slowSMA)+2,IF(SIGN(D1013-E1013)&lt;&gt;SIGN(D1012-E1012),IF(SIGN(D1013-E1013)&gt;0,"BUY","SELL"),""),"")</f>
        <v/>
      </c>
      <c r="G1014" s="11"/>
      <c r="H1014" s="11">
        <f>(data!B1014/data!B1013)-1</f>
        <v>5.361930294907058E-4</v>
      </c>
      <c r="I1014" s="11">
        <f t="shared" si="315"/>
        <v>5.361930294907058E-4</v>
      </c>
      <c r="J1014" s="11">
        <f t="shared" si="316"/>
        <v>0</v>
      </c>
      <c r="K1014" s="11">
        <f ca="1">IF(ROW(data!B1014)&gt;rsi+1,100-100/(1+AVERAGE(OFFSET(I1014,0,0,-rsi,1))/AVERAGE(OFFSET(J1014,0,0,-rsi,1))),"")</f>
        <v>75.733918212445914</v>
      </c>
      <c r="L1014" s="11"/>
      <c r="M1014" s="11">
        <f t="shared" si="317"/>
        <v>1.0005361930294907</v>
      </c>
      <c r="N1014" s="11">
        <f t="shared" ca="1" si="318"/>
        <v>1.0976470588235299</v>
      </c>
      <c r="S1014" s="13" t="str">
        <f ca="1">pricein</f>
        <v/>
      </c>
      <c r="T1014" s="13" t="str">
        <f ca="1">priceout</f>
        <v/>
      </c>
      <c r="U1014" s="16" t="str">
        <f t="shared" ca="1" si="319"/>
        <v/>
      </c>
      <c r="V1014" s="16" t="str">
        <f t="shared" ca="1" si="326"/>
        <v/>
      </c>
      <c r="W1014" s="16" t="str">
        <f t="shared" ca="1" si="327"/>
        <v/>
      </c>
      <c r="X1014" s="16">
        <f t="shared" ca="1" si="328"/>
        <v>1.9688771079638998</v>
      </c>
      <c r="Y1014" s="16"/>
      <c r="Z1014" s="13" t="str">
        <f ca="1">priceincross</f>
        <v/>
      </c>
      <c r="AA1014" s="13" t="str">
        <f ca="1">priceoutcross</f>
        <v/>
      </c>
      <c r="AB1014" s="13" t="str">
        <f t="shared" ca="1" si="320"/>
        <v/>
      </c>
      <c r="AC1014" s="13" t="str">
        <f t="shared" ca="1" si="329"/>
        <v/>
      </c>
      <c r="AD1014" s="13" t="str">
        <f t="shared" ca="1" si="330"/>
        <v/>
      </c>
      <c r="AE1014" s="13">
        <f t="shared" ca="1" si="331"/>
        <v>2.3182976325855877</v>
      </c>
      <c r="AG1014" s="32">
        <f ca="1">IF(ROW(data!B1014)&gt;fib+1,MIN(OFFSET(data!B1014,0,0,-fib,1)),"")</f>
        <v>12.38</v>
      </c>
      <c r="AH1014" s="32">
        <f ca="1">IF(ROW(data!B1014)&gt;fib+1,MAX(OFFSET(data!B1014,0,0,-fib,1)),"")</f>
        <v>18.72</v>
      </c>
      <c r="AI1014" s="32">
        <f t="shared" ca="1" si="321"/>
        <v>6.3399999999999981</v>
      </c>
      <c r="AJ1014" s="31">
        <f t="shared" ca="1" si="322"/>
        <v>13.876240000000001</v>
      </c>
      <c r="AK1014" s="31">
        <f t="shared" ca="1" si="323"/>
        <v>14.801880000000001</v>
      </c>
      <c r="AL1014" s="31">
        <f t="shared" ca="1" si="324"/>
        <v>15.55</v>
      </c>
      <c r="AM1014" s="31">
        <f t="shared" ca="1" si="325"/>
        <v>16.298120000000001</v>
      </c>
      <c r="AO1014" s="32">
        <f t="shared" ca="1" si="332"/>
        <v>0.96887710796389981</v>
      </c>
      <c r="AP1014" s="32">
        <f t="shared" ca="1" si="333"/>
        <v>0</v>
      </c>
      <c r="AQ1014" s="32">
        <f t="shared" ca="1" si="334"/>
        <v>1.3182976325855877</v>
      </c>
      <c r="AR1014" s="32">
        <f t="shared" ca="1" si="335"/>
        <v>0</v>
      </c>
    </row>
    <row r="1015" spans="1:44">
      <c r="A1015" s="10">
        <v>38378</v>
      </c>
      <c r="B1015" s="11">
        <f ca="1">IF(ROW(data!B1015)&gt;singleSMA,AVERAGE(OFFSET(data!B1015,0,0,-singleSMA,1)),"")</f>
        <v>15.752799999999995</v>
      </c>
      <c r="C1015" s="11" t="str">
        <f ca="1">IF(ROW(data!B1013)&gt;singleSMA+2,IF(SIGN(data!B1014-indicators!B1014)&lt;&gt;SIGN(data!B1013-indicators!B1013),IF(SIGN(data!B1014-indicators!B1014)&gt;0,"BUY","SELL"),""),"")</f>
        <v/>
      </c>
      <c r="D1015" s="11">
        <f ca="1">IF(ROW(data!B1015)&gt;fastSMA,AVERAGE(OFFSET(data!B1015,0,0,-fastSMA,1)),"")</f>
        <v>17.962499999999999</v>
      </c>
      <c r="E1015" s="11">
        <f ca="1">IF(ROW(data!B1015)&gt;slowSMA,AVERAGE(OFFSET(data!B1015,0,0,-slowSMA,1)),"")</f>
        <v>15.752799999999995</v>
      </c>
      <c r="F1015" s="11" t="str">
        <f ca="1">IF(ROW(data!B1015)&gt;MAX(fastSMA,slowSMA)+2,IF(SIGN(D1014-E1014)&lt;&gt;SIGN(D1013-E1013),IF(SIGN(D1014-E1014)&gt;0,"BUY","SELL"),""),"")</f>
        <v/>
      </c>
      <c r="G1015" s="11"/>
      <c r="H1015" s="11">
        <f>(data!B1015/data!B1014)-1</f>
        <v>-2.6795284030011191E-3</v>
      </c>
      <c r="I1015" s="11">
        <f t="shared" si="315"/>
        <v>0</v>
      </c>
      <c r="J1015" s="11">
        <f t="shared" si="316"/>
        <v>2.6795284030011191E-3</v>
      </c>
      <c r="K1015" s="11">
        <f ca="1">IF(ROW(data!B1015)&gt;rsi+1,100-100/(1+AVERAGE(OFFSET(I1015,0,0,-rsi,1))/AVERAGE(OFFSET(J1015,0,0,-rsi,1))),"")</f>
        <v>73.995938209660991</v>
      </c>
      <c r="L1015" s="11"/>
      <c r="M1015" s="11">
        <f t="shared" si="317"/>
        <v>0.99732047159699888</v>
      </c>
      <c r="N1015" s="11">
        <f t="shared" ca="1" si="318"/>
        <v>1.0895784543325528</v>
      </c>
      <c r="S1015" s="13" t="str">
        <f ca="1">pricein</f>
        <v/>
      </c>
      <c r="T1015" s="13" t="str">
        <f ca="1">priceout</f>
        <v/>
      </c>
      <c r="U1015" s="16" t="str">
        <f t="shared" ca="1" si="319"/>
        <v/>
      </c>
      <c r="V1015" s="16" t="str">
        <f t="shared" ca="1" si="326"/>
        <v/>
      </c>
      <c r="W1015" s="16" t="str">
        <f t="shared" ca="1" si="327"/>
        <v/>
      </c>
      <c r="X1015" s="16">
        <f t="shared" ca="1" si="328"/>
        <v>1.9688771079638998</v>
      </c>
      <c r="Y1015" s="16"/>
      <c r="Z1015" s="13" t="str">
        <f ca="1">priceincross</f>
        <v/>
      </c>
      <c r="AA1015" s="13" t="str">
        <f ca="1">priceoutcross</f>
        <v/>
      </c>
      <c r="AB1015" s="13" t="str">
        <f t="shared" ca="1" si="320"/>
        <v/>
      </c>
      <c r="AC1015" s="13" t="str">
        <f t="shared" ca="1" si="329"/>
        <v/>
      </c>
      <c r="AD1015" s="13" t="str">
        <f t="shared" ca="1" si="330"/>
        <v/>
      </c>
      <c r="AE1015" s="13">
        <f t="shared" ca="1" si="331"/>
        <v>2.3182976325855877</v>
      </c>
      <c r="AG1015" s="32">
        <f ca="1">IF(ROW(data!B1015)&gt;fib+1,MIN(OFFSET(data!B1015,0,0,-fib,1)),"")</f>
        <v>12.38</v>
      </c>
      <c r="AH1015" s="32">
        <f ca="1">IF(ROW(data!B1015)&gt;fib+1,MAX(OFFSET(data!B1015,0,0,-fib,1)),"")</f>
        <v>18.72</v>
      </c>
      <c r="AI1015" s="32">
        <f t="shared" ca="1" si="321"/>
        <v>6.3399999999999981</v>
      </c>
      <c r="AJ1015" s="31">
        <f t="shared" ca="1" si="322"/>
        <v>13.876240000000001</v>
      </c>
      <c r="AK1015" s="31">
        <f t="shared" ca="1" si="323"/>
        <v>14.801880000000001</v>
      </c>
      <c r="AL1015" s="31">
        <f t="shared" ca="1" si="324"/>
        <v>15.55</v>
      </c>
      <c r="AM1015" s="31">
        <f t="shared" ca="1" si="325"/>
        <v>16.298120000000001</v>
      </c>
      <c r="AO1015" s="32">
        <f t="shared" ca="1" si="332"/>
        <v>0.96887710796389981</v>
      </c>
      <c r="AP1015" s="32">
        <f t="shared" ca="1" si="333"/>
        <v>0</v>
      </c>
      <c r="AQ1015" s="32">
        <f t="shared" ca="1" si="334"/>
        <v>1.3182976325855877</v>
      </c>
      <c r="AR1015" s="32">
        <f t="shared" ca="1" si="335"/>
        <v>0</v>
      </c>
    </row>
    <row r="1016" spans="1:44">
      <c r="A1016" s="10">
        <v>38379</v>
      </c>
      <c r="B1016" s="11">
        <f ca="1">IF(ROW(data!B1016)&gt;singleSMA,AVERAGE(OFFSET(data!B1016,0,0,-singleSMA,1)),"")</f>
        <v>15.807499999999996</v>
      </c>
      <c r="C1016" s="11" t="str">
        <f ca="1">IF(ROW(data!B1014)&gt;singleSMA+2,IF(SIGN(data!B1015-indicators!B1015)&lt;&gt;SIGN(data!B1014-indicators!B1014),IF(SIGN(data!B1015-indicators!B1015)&gt;0,"BUY","SELL"),""),"")</f>
        <v/>
      </c>
      <c r="D1016" s="11">
        <f ca="1">IF(ROW(data!B1016)&gt;fastSMA,AVERAGE(OFFSET(data!B1016,0,0,-fastSMA,1)),"")</f>
        <v>18.023000000000003</v>
      </c>
      <c r="E1016" s="11">
        <f ca="1">IF(ROW(data!B1016)&gt;slowSMA,AVERAGE(OFFSET(data!B1016,0,0,-slowSMA,1)),"")</f>
        <v>15.807499999999996</v>
      </c>
      <c r="F1016" s="11" t="str">
        <f ca="1">IF(ROW(data!B1016)&gt;MAX(fastSMA,slowSMA)+2,IF(SIGN(D1015-E1015)&lt;&gt;SIGN(D1014-E1014),IF(SIGN(D1015-E1015)&gt;0,"BUY","SELL"),""),"")</f>
        <v/>
      </c>
      <c r="G1016" s="11"/>
      <c r="H1016" s="11">
        <f>(data!B1016/data!B1015)-1</f>
        <v>-1.8807092960773653E-2</v>
      </c>
      <c r="I1016" s="11">
        <f t="shared" si="315"/>
        <v>0</v>
      </c>
      <c r="J1016" s="11">
        <f t="shared" si="316"/>
        <v>1.8807092960773653E-2</v>
      </c>
      <c r="K1016" s="11">
        <f ca="1">IF(ROW(data!B1016)&gt;rsi+1,100-100/(1+AVERAGE(OFFSET(I1016,0,0,-rsi,1))/AVERAGE(OFFSET(J1016,0,0,-rsi,1))),"")</f>
        <v>67.672301400205868</v>
      </c>
      <c r="L1016" s="11"/>
      <c r="M1016" s="11">
        <f t="shared" si="317"/>
        <v>0.98119290703922635</v>
      </c>
      <c r="N1016" s="11">
        <f t="shared" ca="1" si="318"/>
        <v>1.0709677419354844</v>
      </c>
      <c r="S1016" s="13" t="str">
        <f ca="1">pricein</f>
        <v/>
      </c>
      <c r="T1016" s="13" t="str">
        <f ca="1">priceout</f>
        <v/>
      </c>
      <c r="U1016" s="16" t="str">
        <f t="shared" ca="1" si="319"/>
        <v/>
      </c>
      <c r="V1016" s="16" t="str">
        <f t="shared" ca="1" si="326"/>
        <v/>
      </c>
      <c r="W1016" s="16" t="str">
        <f t="shared" ca="1" si="327"/>
        <v/>
      </c>
      <c r="X1016" s="16">
        <f t="shared" ca="1" si="328"/>
        <v>1.9688771079638998</v>
      </c>
      <c r="Y1016" s="16"/>
      <c r="Z1016" s="13" t="str">
        <f ca="1">priceincross</f>
        <v/>
      </c>
      <c r="AA1016" s="13" t="str">
        <f ca="1">priceoutcross</f>
        <v/>
      </c>
      <c r="AB1016" s="13" t="str">
        <f t="shared" ca="1" si="320"/>
        <v/>
      </c>
      <c r="AC1016" s="13" t="str">
        <f t="shared" ca="1" si="329"/>
        <v/>
      </c>
      <c r="AD1016" s="13" t="str">
        <f t="shared" ca="1" si="330"/>
        <v/>
      </c>
      <c r="AE1016" s="13">
        <f t="shared" ca="1" si="331"/>
        <v>2.3182976325855877</v>
      </c>
      <c r="AG1016" s="32">
        <f ca="1">IF(ROW(data!B1016)&gt;fib+1,MIN(OFFSET(data!B1016,0,0,-fib,1)),"")</f>
        <v>12.38</v>
      </c>
      <c r="AH1016" s="32">
        <f ca="1">IF(ROW(data!B1016)&gt;fib+1,MAX(OFFSET(data!B1016,0,0,-fib,1)),"")</f>
        <v>18.72</v>
      </c>
      <c r="AI1016" s="32">
        <f t="shared" ca="1" si="321"/>
        <v>6.3399999999999981</v>
      </c>
      <c r="AJ1016" s="31">
        <f t="shared" ca="1" si="322"/>
        <v>13.876240000000001</v>
      </c>
      <c r="AK1016" s="31">
        <f t="shared" ca="1" si="323"/>
        <v>14.801880000000001</v>
      </c>
      <c r="AL1016" s="31">
        <f t="shared" ca="1" si="324"/>
        <v>15.55</v>
      </c>
      <c r="AM1016" s="31">
        <f t="shared" ca="1" si="325"/>
        <v>16.298120000000001</v>
      </c>
      <c r="AO1016" s="32">
        <f t="shared" ca="1" si="332"/>
        <v>0.96887710796389981</v>
      </c>
      <c r="AP1016" s="32">
        <f t="shared" ca="1" si="333"/>
        <v>0</v>
      </c>
      <c r="AQ1016" s="32">
        <f t="shared" ca="1" si="334"/>
        <v>1.3182976325855877</v>
      </c>
      <c r="AR1016" s="32">
        <f t="shared" ca="1" si="335"/>
        <v>0</v>
      </c>
    </row>
    <row r="1017" spans="1:44">
      <c r="A1017" s="10">
        <v>38380</v>
      </c>
      <c r="B1017" s="11">
        <f ca="1">IF(ROW(data!B1017)&gt;singleSMA,AVERAGE(OFFSET(data!B1017,0,0,-singleSMA,1)),"")</f>
        <v>15.865199999999994</v>
      </c>
      <c r="C1017" s="11" t="str">
        <f ca="1">IF(ROW(data!B1015)&gt;singleSMA+2,IF(SIGN(data!B1016-indicators!B1016)&lt;&gt;SIGN(data!B1015-indicators!B1015),IF(SIGN(data!B1016-indicators!B1016)&gt;0,"BUY","SELL"),""),"")</f>
        <v/>
      </c>
      <c r="D1017" s="11">
        <f ca="1">IF(ROW(data!B1017)&gt;fastSMA,AVERAGE(OFFSET(data!B1017,0,0,-fastSMA,1)),"")</f>
        <v>18.079000000000001</v>
      </c>
      <c r="E1017" s="11">
        <f ca="1">IF(ROW(data!B1017)&gt;slowSMA,AVERAGE(OFFSET(data!B1017,0,0,-slowSMA,1)),"")</f>
        <v>15.865199999999994</v>
      </c>
      <c r="F1017" s="11" t="str">
        <f ca="1">IF(ROW(data!B1017)&gt;MAX(fastSMA,slowSMA)+2,IF(SIGN(D1016-E1016)&lt;&gt;SIGN(D1015-E1015),IF(SIGN(D1016-E1016)&gt;0,"BUY","SELL"),""),"")</f>
        <v/>
      </c>
      <c r="G1017" s="11"/>
      <c r="H1017" s="11">
        <f>(data!B1017/data!B1016)-1</f>
        <v>-1.6429353778751876E-3</v>
      </c>
      <c r="I1017" s="11">
        <f t="shared" si="315"/>
        <v>0</v>
      </c>
      <c r="J1017" s="11">
        <f t="shared" si="316"/>
        <v>1.6429353778751876E-3</v>
      </c>
      <c r="K1017" s="11">
        <f ca="1">IF(ROW(data!B1017)&gt;rsi+1,100-100/(1+AVERAGE(OFFSET(I1017,0,0,-rsi,1))/AVERAGE(OFFSET(J1017,0,0,-rsi,1))),"")</f>
        <v>66.534159796887167</v>
      </c>
      <c r="L1017" s="11"/>
      <c r="M1017" s="11">
        <f t="shared" si="317"/>
        <v>0.99835706462212481</v>
      </c>
      <c r="N1017" s="11">
        <f t="shared" ca="1" si="318"/>
        <v>1.0654587960257165</v>
      </c>
      <c r="S1017" s="13" t="str">
        <f ca="1">pricein</f>
        <v/>
      </c>
      <c r="T1017" s="13" t="str">
        <f ca="1">priceout</f>
        <v/>
      </c>
      <c r="U1017" s="16" t="str">
        <f t="shared" ca="1" si="319"/>
        <v/>
      </c>
      <c r="V1017" s="16" t="str">
        <f t="shared" ca="1" si="326"/>
        <v/>
      </c>
      <c r="W1017" s="16" t="str">
        <f t="shared" ca="1" si="327"/>
        <v/>
      </c>
      <c r="X1017" s="16">
        <f t="shared" ca="1" si="328"/>
        <v>1.9688771079638998</v>
      </c>
      <c r="Y1017" s="16"/>
      <c r="Z1017" s="13" t="str">
        <f ca="1">priceincross</f>
        <v/>
      </c>
      <c r="AA1017" s="13" t="str">
        <f ca="1">priceoutcross</f>
        <v/>
      </c>
      <c r="AB1017" s="13" t="str">
        <f t="shared" ca="1" si="320"/>
        <v/>
      </c>
      <c r="AC1017" s="13" t="str">
        <f t="shared" ca="1" si="329"/>
        <v/>
      </c>
      <c r="AD1017" s="13" t="str">
        <f t="shared" ca="1" si="330"/>
        <v/>
      </c>
      <c r="AE1017" s="13">
        <f t="shared" ca="1" si="331"/>
        <v>2.3182976325855877</v>
      </c>
      <c r="AG1017" s="32">
        <f ca="1">IF(ROW(data!B1017)&gt;fib+1,MIN(OFFSET(data!B1017,0,0,-fib,1)),"")</f>
        <v>12.38</v>
      </c>
      <c r="AH1017" s="32">
        <f ca="1">IF(ROW(data!B1017)&gt;fib+1,MAX(OFFSET(data!B1017,0,0,-fib,1)),"")</f>
        <v>18.72</v>
      </c>
      <c r="AI1017" s="32">
        <f t="shared" ca="1" si="321"/>
        <v>6.3399999999999981</v>
      </c>
      <c r="AJ1017" s="31">
        <f t="shared" ca="1" si="322"/>
        <v>13.876240000000001</v>
      </c>
      <c r="AK1017" s="31">
        <f t="shared" ca="1" si="323"/>
        <v>14.801880000000001</v>
      </c>
      <c r="AL1017" s="31">
        <f t="shared" ca="1" si="324"/>
        <v>15.55</v>
      </c>
      <c r="AM1017" s="31">
        <f t="shared" ca="1" si="325"/>
        <v>16.298120000000001</v>
      </c>
      <c r="AO1017" s="32">
        <f t="shared" ca="1" si="332"/>
        <v>0.96887710796389981</v>
      </c>
      <c r="AP1017" s="32">
        <f t="shared" ca="1" si="333"/>
        <v>0</v>
      </c>
      <c r="AQ1017" s="32">
        <f t="shared" ca="1" si="334"/>
        <v>1.3182976325855877</v>
      </c>
      <c r="AR1017" s="32">
        <f t="shared" ca="1" si="335"/>
        <v>0</v>
      </c>
    </row>
    <row r="1018" spans="1:44">
      <c r="A1018" s="10">
        <v>38383</v>
      </c>
      <c r="B1018" s="11">
        <f ca="1">IF(ROW(data!B1018)&gt;singleSMA,AVERAGE(OFFSET(data!B1018,0,0,-singleSMA,1)),"")</f>
        <v>15.922999999999996</v>
      </c>
      <c r="C1018" s="11" t="str">
        <f ca="1">IF(ROW(data!B1016)&gt;singleSMA+2,IF(SIGN(data!B1017-indicators!B1017)&lt;&gt;SIGN(data!B1016-indicators!B1016),IF(SIGN(data!B1017-indicators!B1017)&gt;0,"BUY","SELL"),""),"")</f>
        <v/>
      </c>
      <c r="D1018" s="11">
        <f ca="1">IF(ROW(data!B1018)&gt;fastSMA,AVERAGE(OFFSET(data!B1018,0,0,-fastSMA,1)),"")</f>
        <v>18.134500000000003</v>
      </c>
      <c r="E1018" s="11">
        <f ca="1">IF(ROW(data!B1018)&gt;slowSMA,AVERAGE(OFFSET(data!B1018,0,0,-slowSMA,1)),"")</f>
        <v>15.922999999999996</v>
      </c>
      <c r="F1018" s="11" t="str">
        <f ca="1">IF(ROW(data!B1018)&gt;MAX(fastSMA,slowSMA)+2,IF(SIGN(D1017-E1017)&lt;&gt;SIGN(D1016-E1016),IF(SIGN(D1017-E1017)&gt;0,"BUY","SELL"),""),"")</f>
        <v/>
      </c>
      <c r="G1018" s="11"/>
      <c r="H1018" s="11">
        <f>(data!B1018/data!B1017)-1</f>
        <v>-3.8398244651672853E-3</v>
      </c>
      <c r="I1018" s="11">
        <f t="shared" si="315"/>
        <v>0</v>
      </c>
      <c r="J1018" s="11">
        <f t="shared" si="316"/>
        <v>3.8398244651672853E-3</v>
      </c>
      <c r="K1018" s="11">
        <f ca="1">IF(ROW(data!B1018)&gt;rsi+1,100-100/(1+AVERAGE(OFFSET(I1018,0,0,-rsi,1))/AVERAGE(OFFSET(J1018,0,0,-rsi,1))),"")</f>
        <v>66.422212565231618</v>
      </c>
      <c r="L1018" s="11"/>
      <c r="M1018" s="11">
        <f t="shared" si="317"/>
        <v>0.99616017553483271</v>
      </c>
      <c r="N1018" s="11">
        <f t="shared" ca="1" si="318"/>
        <v>1.0651026392961882</v>
      </c>
      <c r="S1018" s="13" t="str">
        <f ca="1">pricein</f>
        <v/>
      </c>
      <c r="T1018" s="13" t="str">
        <f ca="1">priceout</f>
        <v/>
      </c>
      <c r="U1018" s="16" t="str">
        <f t="shared" ca="1" si="319"/>
        <v/>
      </c>
      <c r="V1018" s="16" t="str">
        <f t="shared" ca="1" si="326"/>
        <v/>
      </c>
      <c r="W1018" s="16" t="str">
        <f t="shared" ca="1" si="327"/>
        <v/>
      </c>
      <c r="X1018" s="16">
        <f t="shared" ca="1" si="328"/>
        <v>1.9688771079638998</v>
      </c>
      <c r="Y1018" s="16"/>
      <c r="Z1018" s="13" t="str">
        <f ca="1">priceincross</f>
        <v/>
      </c>
      <c r="AA1018" s="13" t="str">
        <f ca="1">priceoutcross</f>
        <v/>
      </c>
      <c r="AB1018" s="13" t="str">
        <f t="shared" ca="1" si="320"/>
        <v/>
      </c>
      <c r="AC1018" s="13" t="str">
        <f t="shared" ca="1" si="329"/>
        <v/>
      </c>
      <c r="AD1018" s="13" t="str">
        <f t="shared" ca="1" si="330"/>
        <v/>
      </c>
      <c r="AE1018" s="13">
        <f t="shared" ca="1" si="331"/>
        <v>2.3182976325855877</v>
      </c>
      <c r="AG1018" s="32">
        <f ca="1">IF(ROW(data!B1018)&gt;fib+1,MIN(OFFSET(data!B1018,0,0,-fib,1)),"")</f>
        <v>12.68</v>
      </c>
      <c r="AH1018" s="32">
        <f ca="1">IF(ROW(data!B1018)&gt;fib+1,MAX(OFFSET(data!B1018,0,0,-fib,1)),"")</f>
        <v>18.72</v>
      </c>
      <c r="AI1018" s="32">
        <f t="shared" ca="1" si="321"/>
        <v>6.0399999999999991</v>
      </c>
      <c r="AJ1018" s="31">
        <f t="shared" ca="1" si="322"/>
        <v>14.10544</v>
      </c>
      <c r="AK1018" s="31">
        <f t="shared" ca="1" si="323"/>
        <v>14.987279999999998</v>
      </c>
      <c r="AL1018" s="31">
        <f t="shared" ca="1" si="324"/>
        <v>15.7</v>
      </c>
      <c r="AM1018" s="31">
        <f t="shared" ca="1" si="325"/>
        <v>16.41272</v>
      </c>
      <c r="AO1018" s="32">
        <f t="shared" ca="1" si="332"/>
        <v>0.96887710796389981</v>
      </c>
      <c r="AP1018" s="32">
        <f t="shared" ca="1" si="333"/>
        <v>0</v>
      </c>
      <c r="AQ1018" s="32">
        <f t="shared" ca="1" si="334"/>
        <v>1.3182976325855877</v>
      </c>
      <c r="AR1018" s="32">
        <f t="shared" ca="1" si="335"/>
        <v>0</v>
      </c>
    </row>
    <row r="1019" spans="1:44">
      <c r="A1019" s="10">
        <v>38384</v>
      </c>
      <c r="B1019" s="11">
        <f ca="1">IF(ROW(data!B1019)&gt;singleSMA,AVERAGE(OFFSET(data!B1019,0,0,-singleSMA,1)),"")</f>
        <v>15.975899999999998</v>
      </c>
      <c r="C1019" s="11" t="str">
        <f ca="1">IF(ROW(data!B1017)&gt;singleSMA+2,IF(SIGN(data!B1018-indicators!B1018)&lt;&gt;SIGN(data!B1017-indicators!B1017),IF(SIGN(data!B1018-indicators!B1018)&gt;0,"BUY","SELL"),""),"")</f>
        <v/>
      </c>
      <c r="D1019" s="11">
        <f ca="1">IF(ROW(data!B1019)&gt;fastSMA,AVERAGE(OFFSET(data!B1019,0,0,-fastSMA,1)),"")</f>
        <v>18.156500000000001</v>
      </c>
      <c r="E1019" s="11">
        <f ca="1">IF(ROW(data!B1019)&gt;slowSMA,AVERAGE(OFFSET(data!B1019,0,0,-slowSMA,1)),"")</f>
        <v>15.975899999999998</v>
      </c>
      <c r="F1019" s="11" t="str">
        <f ca="1">IF(ROW(data!B1019)&gt;MAX(fastSMA,slowSMA)+2,IF(SIGN(D1018-E1018)&lt;&gt;SIGN(D1017-E1017),IF(SIGN(D1018-E1018)&gt;0,"BUY","SELL"),""),"")</f>
        <v/>
      </c>
      <c r="G1019" s="11"/>
      <c r="H1019" s="11">
        <f>(data!B1019/data!B1018)-1</f>
        <v>-1.0462555066079404E-2</v>
      </c>
      <c r="I1019" s="11">
        <f t="shared" si="315"/>
        <v>0</v>
      </c>
      <c r="J1019" s="11">
        <f t="shared" si="316"/>
        <v>1.0462555066079404E-2</v>
      </c>
      <c r="K1019" s="11">
        <f ca="1">IF(ROW(data!B1019)&gt;rsi+1,100-100/(1+AVERAGE(OFFSET(I1019,0,0,-rsi,1))/AVERAGE(OFFSET(J1019,0,0,-rsi,1))),"")</f>
        <v>57.324147931257151</v>
      </c>
      <c r="L1019" s="11"/>
      <c r="M1019" s="11">
        <f t="shared" si="317"/>
        <v>0.9895374449339206</v>
      </c>
      <c r="N1019" s="11">
        <f t="shared" ca="1" si="318"/>
        <v>1.025099828864803</v>
      </c>
      <c r="S1019" s="13" t="str">
        <f ca="1">pricein</f>
        <v/>
      </c>
      <c r="T1019" s="13" t="str">
        <f ca="1">priceout</f>
        <v/>
      </c>
      <c r="U1019" s="16" t="str">
        <f t="shared" ca="1" si="319"/>
        <v/>
      </c>
      <c r="V1019" s="16" t="str">
        <f t="shared" ca="1" si="326"/>
        <v/>
      </c>
      <c r="W1019" s="16" t="str">
        <f t="shared" ca="1" si="327"/>
        <v/>
      </c>
      <c r="X1019" s="16">
        <f t="shared" ca="1" si="328"/>
        <v>1.9688771079638998</v>
      </c>
      <c r="Y1019" s="16"/>
      <c r="Z1019" s="13" t="str">
        <f ca="1">priceincross</f>
        <v/>
      </c>
      <c r="AA1019" s="13" t="str">
        <f ca="1">priceoutcross</f>
        <v/>
      </c>
      <c r="AB1019" s="13" t="str">
        <f t="shared" ca="1" si="320"/>
        <v/>
      </c>
      <c r="AC1019" s="13" t="str">
        <f t="shared" ca="1" si="329"/>
        <v/>
      </c>
      <c r="AD1019" s="13" t="str">
        <f t="shared" ca="1" si="330"/>
        <v/>
      </c>
      <c r="AE1019" s="13">
        <f t="shared" ca="1" si="331"/>
        <v>2.3182976325855877</v>
      </c>
      <c r="AG1019" s="32">
        <f ca="1">IF(ROW(data!B1019)&gt;fib+1,MIN(OFFSET(data!B1019,0,0,-fib,1)),"")</f>
        <v>12.79</v>
      </c>
      <c r="AH1019" s="32">
        <f ca="1">IF(ROW(data!B1019)&gt;fib+1,MAX(OFFSET(data!B1019,0,0,-fib,1)),"")</f>
        <v>18.72</v>
      </c>
      <c r="AI1019" s="32">
        <f t="shared" ca="1" si="321"/>
        <v>5.93</v>
      </c>
      <c r="AJ1019" s="31">
        <f t="shared" ca="1" si="322"/>
        <v>14.18948</v>
      </c>
      <c r="AK1019" s="31">
        <f t="shared" ca="1" si="323"/>
        <v>15.055259999999999</v>
      </c>
      <c r="AL1019" s="31">
        <f t="shared" ca="1" si="324"/>
        <v>15.754999999999999</v>
      </c>
      <c r="AM1019" s="31">
        <f t="shared" ca="1" si="325"/>
        <v>16.454739999999997</v>
      </c>
      <c r="AO1019" s="32">
        <f t="shared" ca="1" si="332"/>
        <v>0.96887710796389981</v>
      </c>
      <c r="AP1019" s="32">
        <f t="shared" ca="1" si="333"/>
        <v>0</v>
      </c>
      <c r="AQ1019" s="32">
        <f t="shared" ca="1" si="334"/>
        <v>1.3182976325855877</v>
      </c>
      <c r="AR1019" s="32">
        <f t="shared" ca="1" si="335"/>
        <v>0</v>
      </c>
    </row>
    <row r="1020" spans="1:44">
      <c r="A1020" s="10">
        <v>38385</v>
      </c>
      <c r="B1020" s="11">
        <f ca="1">IF(ROW(data!B1020)&gt;singleSMA,AVERAGE(OFFSET(data!B1020,0,0,-singleSMA,1)),"")</f>
        <v>16.0245</v>
      </c>
      <c r="C1020" s="11" t="str">
        <f ca="1">IF(ROW(data!B1018)&gt;singleSMA+2,IF(SIGN(data!B1019-indicators!B1019)&lt;&gt;SIGN(data!B1018-indicators!B1018),IF(SIGN(data!B1019-indicators!B1019)&gt;0,"BUY","SELL"),""),"")</f>
        <v/>
      </c>
      <c r="D1020" s="11">
        <f ca="1">IF(ROW(data!B1020)&gt;fastSMA,AVERAGE(OFFSET(data!B1020,0,0,-fastSMA,1)),"")</f>
        <v>18.156500000000001</v>
      </c>
      <c r="E1020" s="11">
        <f ca="1">IF(ROW(data!B1020)&gt;slowSMA,AVERAGE(OFFSET(data!B1020,0,0,-slowSMA,1)),"")</f>
        <v>16.0245</v>
      </c>
      <c r="F1020" s="11" t="str">
        <f ca="1">IF(ROW(data!B1020)&gt;MAX(fastSMA,slowSMA)+2,IF(SIGN(D1019-E1019)&lt;&gt;SIGN(D1018-E1018),IF(SIGN(D1019-E1019)&gt;0,"BUY","SELL"),""),"")</f>
        <v/>
      </c>
      <c r="G1020" s="11"/>
      <c r="H1020" s="11">
        <f>(data!B1020/data!B1019)-1</f>
        <v>-1.7807456872565353E-2</v>
      </c>
      <c r="I1020" s="11">
        <f t="shared" si="315"/>
        <v>0</v>
      </c>
      <c r="J1020" s="11">
        <f t="shared" si="316"/>
        <v>1.7807456872565353E-2</v>
      </c>
      <c r="K1020" s="11">
        <f ca="1">IF(ROW(data!B1020)&gt;rsi+1,100-100/(1+AVERAGE(OFFSET(I1020,0,0,-rsi,1))/AVERAGE(OFFSET(J1020,0,0,-rsi,1))),"")</f>
        <v>50.459043362843509</v>
      </c>
      <c r="L1020" s="11"/>
      <c r="M1020" s="11">
        <f t="shared" si="317"/>
        <v>0.98219254312743465</v>
      </c>
      <c r="N1020" s="11">
        <f t="shared" ca="1" si="318"/>
        <v>1.0000000000000002</v>
      </c>
      <c r="S1020" s="13" t="str">
        <f ca="1">pricein</f>
        <v/>
      </c>
      <c r="T1020" s="13" t="str">
        <f ca="1">priceout</f>
        <v/>
      </c>
      <c r="U1020" s="16" t="str">
        <f t="shared" ca="1" si="319"/>
        <v/>
      </c>
      <c r="V1020" s="16" t="str">
        <f t="shared" ca="1" si="326"/>
        <v/>
      </c>
      <c r="W1020" s="16" t="str">
        <f t="shared" ca="1" si="327"/>
        <v/>
      </c>
      <c r="X1020" s="16">
        <f t="shared" ca="1" si="328"/>
        <v>1.9688771079638998</v>
      </c>
      <c r="Y1020" s="16"/>
      <c r="Z1020" s="13" t="str">
        <f ca="1">priceincross</f>
        <v/>
      </c>
      <c r="AA1020" s="13" t="str">
        <f ca="1">priceoutcross</f>
        <v/>
      </c>
      <c r="AB1020" s="13" t="str">
        <f t="shared" ca="1" si="320"/>
        <v/>
      </c>
      <c r="AC1020" s="13" t="str">
        <f t="shared" ca="1" si="329"/>
        <v/>
      </c>
      <c r="AD1020" s="13" t="str">
        <f t="shared" ca="1" si="330"/>
        <v/>
      </c>
      <c r="AE1020" s="13">
        <f t="shared" ca="1" si="331"/>
        <v>2.3182976325855877</v>
      </c>
      <c r="AG1020" s="32">
        <f ca="1">IF(ROW(data!B1020)&gt;fib+1,MIN(OFFSET(data!B1020,0,0,-fib,1)),"")</f>
        <v>12.85</v>
      </c>
      <c r="AH1020" s="32">
        <f ca="1">IF(ROW(data!B1020)&gt;fib+1,MAX(OFFSET(data!B1020,0,0,-fib,1)),"")</f>
        <v>18.72</v>
      </c>
      <c r="AI1020" s="32">
        <f t="shared" ca="1" si="321"/>
        <v>5.8699999999999992</v>
      </c>
      <c r="AJ1020" s="31">
        <f t="shared" ca="1" si="322"/>
        <v>14.23532</v>
      </c>
      <c r="AK1020" s="31">
        <f t="shared" ca="1" si="323"/>
        <v>15.09234</v>
      </c>
      <c r="AL1020" s="31">
        <f t="shared" ca="1" si="324"/>
        <v>15.785</v>
      </c>
      <c r="AM1020" s="31">
        <f t="shared" ca="1" si="325"/>
        <v>16.47766</v>
      </c>
      <c r="AO1020" s="32">
        <f t="shared" ca="1" si="332"/>
        <v>0.96887710796389981</v>
      </c>
      <c r="AP1020" s="32">
        <f t="shared" ca="1" si="333"/>
        <v>0</v>
      </c>
      <c r="AQ1020" s="32">
        <f t="shared" ca="1" si="334"/>
        <v>1.3182976325855877</v>
      </c>
      <c r="AR1020" s="32">
        <f t="shared" ca="1" si="335"/>
        <v>0</v>
      </c>
    </row>
    <row r="1021" spans="1:44">
      <c r="A1021" s="10">
        <v>38386</v>
      </c>
      <c r="B1021" s="11">
        <f ca="1">IF(ROW(data!B1021)&gt;singleSMA,AVERAGE(OFFSET(data!B1021,0,0,-singleSMA,1)),"")</f>
        <v>16.0764</v>
      </c>
      <c r="C1021" s="11" t="str">
        <f ca="1">IF(ROW(data!B1019)&gt;singleSMA+2,IF(SIGN(data!B1020-indicators!B1020)&lt;&gt;SIGN(data!B1019-indicators!B1019),IF(SIGN(data!B1020-indicators!B1020)&gt;0,"BUY","SELL"),""),"")</f>
        <v/>
      </c>
      <c r="D1021" s="11">
        <f ca="1">IF(ROW(data!B1021)&gt;fastSMA,AVERAGE(OFFSET(data!B1021,0,0,-fastSMA,1)),"")</f>
        <v>18.185500000000005</v>
      </c>
      <c r="E1021" s="11">
        <f ca="1">IF(ROW(data!B1021)&gt;slowSMA,AVERAGE(OFFSET(data!B1021,0,0,-slowSMA,1)),"")</f>
        <v>16.0764</v>
      </c>
      <c r="F1021" s="11" t="str">
        <f ca="1">IF(ROW(data!B1021)&gt;MAX(fastSMA,slowSMA)+2,IF(SIGN(D1020-E1020)&lt;&gt;SIGN(D1019-E1019),IF(SIGN(D1020-E1020)&gt;0,"BUY","SELL"),""),"")</f>
        <v/>
      </c>
      <c r="G1021" s="11"/>
      <c r="H1021" s="11">
        <f>(data!B1021/data!B1020)-1</f>
        <v>2.2096317280453359E-2</v>
      </c>
      <c r="I1021" s="11">
        <f t="shared" si="315"/>
        <v>2.2096317280453359E-2</v>
      </c>
      <c r="J1021" s="11">
        <f t="shared" si="316"/>
        <v>0</v>
      </c>
      <c r="K1021" s="11">
        <f ca="1">IF(ROW(data!B1021)&gt;rsi+1,100-100/(1+AVERAGE(OFFSET(I1021,0,0,-rsi,1))/AVERAGE(OFFSET(J1021,0,0,-rsi,1))),"")</f>
        <v>58.544096885334248</v>
      </c>
      <c r="L1021" s="11"/>
      <c r="M1021" s="11">
        <f t="shared" si="317"/>
        <v>1.0220963172804534</v>
      </c>
      <c r="N1021" s="11">
        <f t="shared" ca="1" si="318"/>
        <v>1.0332187857961059</v>
      </c>
      <c r="S1021" s="13" t="str">
        <f ca="1">pricein</f>
        <v/>
      </c>
      <c r="T1021" s="13" t="str">
        <f ca="1">priceout</f>
        <v/>
      </c>
      <c r="U1021" s="16" t="str">
        <f t="shared" ca="1" si="319"/>
        <v/>
      </c>
      <c r="V1021" s="16" t="str">
        <f t="shared" ca="1" si="326"/>
        <v/>
      </c>
      <c r="W1021" s="16" t="str">
        <f t="shared" ca="1" si="327"/>
        <v/>
      </c>
      <c r="X1021" s="16">
        <f t="shared" ca="1" si="328"/>
        <v>1.9688771079638998</v>
      </c>
      <c r="Y1021" s="16"/>
      <c r="Z1021" s="13" t="str">
        <f ca="1">priceincross</f>
        <v/>
      </c>
      <c r="AA1021" s="13" t="str">
        <f ca="1">priceoutcross</f>
        <v/>
      </c>
      <c r="AB1021" s="13" t="str">
        <f t="shared" ca="1" si="320"/>
        <v/>
      </c>
      <c r="AC1021" s="13" t="str">
        <f t="shared" ca="1" si="329"/>
        <v/>
      </c>
      <c r="AD1021" s="13" t="str">
        <f t="shared" ca="1" si="330"/>
        <v/>
      </c>
      <c r="AE1021" s="13">
        <f t="shared" ca="1" si="331"/>
        <v>2.3182976325855877</v>
      </c>
      <c r="AG1021" s="32">
        <f ca="1">IF(ROW(data!B1021)&gt;fib+1,MIN(OFFSET(data!B1021,0,0,-fib,1)),"")</f>
        <v>12.87</v>
      </c>
      <c r="AH1021" s="32">
        <f ca="1">IF(ROW(data!B1021)&gt;fib+1,MAX(OFFSET(data!B1021,0,0,-fib,1)),"")</f>
        <v>18.72</v>
      </c>
      <c r="AI1021" s="32">
        <f t="shared" ca="1" si="321"/>
        <v>5.85</v>
      </c>
      <c r="AJ1021" s="31">
        <f t="shared" ca="1" si="322"/>
        <v>14.250599999999999</v>
      </c>
      <c r="AK1021" s="31">
        <f t="shared" ca="1" si="323"/>
        <v>15.104699999999999</v>
      </c>
      <c r="AL1021" s="31">
        <f t="shared" ca="1" si="324"/>
        <v>15.794999999999998</v>
      </c>
      <c r="AM1021" s="31">
        <f t="shared" ca="1" si="325"/>
        <v>16.485299999999999</v>
      </c>
      <c r="AO1021" s="32">
        <f t="shared" ca="1" si="332"/>
        <v>0.96887710796389981</v>
      </c>
      <c r="AP1021" s="32">
        <f t="shared" ca="1" si="333"/>
        <v>0</v>
      </c>
      <c r="AQ1021" s="32">
        <f t="shared" ca="1" si="334"/>
        <v>1.3182976325855877</v>
      </c>
      <c r="AR1021" s="32">
        <f t="shared" ca="1" si="335"/>
        <v>0</v>
      </c>
    </row>
    <row r="1022" spans="1:44">
      <c r="A1022" s="10">
        <v>38387</v>
      </c>
      <c r="B1022" s="11">
        <f ca="1">IF(ROW(data!B1022)&gt;singleSMA,AVERAGE(OFFSET(data!B1022,0,0,-singleSMA,1)),"")</f>
        <v>16.1266</v>
      </c>
      <c r="C1022" s="11" t="str">
        <f ca="1">IF(ROW(data!B1020)&gt;singleSMA+2,IF(SIGN(data!B1021-indicators!B1021)&lt;&gt;SIGN(data!B1020-indicators!B1020),IF(SIGN(data!B1021-indicators!B1021)&gt;0,"BUY","SELL"),""),"")</f>
        <v/>
      </c>
      <c r="D1022" s="11">
        <f ca="1">IF(ROW(data!B1022)&gt;fastSMA,AVERAGE(OFFSET(data!B1022,0,0,-fastSMA,1)),"")</f>
        <v>18.209500000000006</v>
      </c>
      <c r="E1022" s="11">
        <f ca="1">IF(ROW(data!B1022)&gt;slowSMA,AVERAGE(OFFSET(data!B1022,0,0,-slowSMA,1)),"")</f>
        <v>16.1266</v>
      </c>
      <c r="F1022" s="11" t="str">
        <f ca="1">IF(ROW(data!B1022)&gt;MAX(fastSMA,slowSMA)+2,IF(SIGN(D1021-E1021)&lt;&gt;SIGN(D1020-E1020),IF(SIGN(D1021-E1021)&gt;0,"BUY","SELL"),""),"")</f>
        <v/>
      </c>
      <c r="G1022" s="11"/>
      <c r="H1022" s="11">
        <f>(data!B1022/data!B1021)-1</f>
        <v>-3.3259423503325669E-3</v>
      </c>
      <c r="I1022" s="11">
        <f t="shared" si="315"/>
        <v>0</v>
      </c>
      <c r="J1022" s="11">
        <f t="shared" si="316"/>
        <v>3.3259423503325669E-3</v>
      </c>
      <c r="K1022" s="11">
        <f ca="1">IF(ROW(data!B1022)&gt;rsi+1,100-100/(1+AVERAGE(OFFSET(I1022,0,0,-rsi,1))/AVERAGE(OFFSET(J1022,0,0,-rsi,1))),"")</f>
        <v>57.121363316402338</v>
      </c>
      <c r="L1022" s="11"/>
      <c r="M1022" s="11">
        <f t="shared" si="317"/>
        <v>0.99667405764966743</v>
      </c>
      <c r="N1022" s="11">
        <f t="shared" ca="1" si="318"/>
        <v>1.0274285714285725</v>
      </c>
      <c r="S1022" s="13" t="str">
        <f ca="1">pricein</f>
        <v/>
      </c>
      <c r="T1022" s="13" t="str">
        <f ca="1">priceout</f>
        <v/>
      </c>
      <c r="U1022" s="16" t="str">
        <f t="shared" ca="1" si="319"/>
        <v/>
      </c>
      <c r="V1022" s="16" t="str">
        <f t="shared" ca="1" si="326"/>
        <v/>
      </c>
      <c r="W1022" s="16" t="str">
        <f t="shared" ca="1" si="327"/>
        <v/>
      </c>
      <c r="X1022" s="16">
        <f t="shared" ca="1" si="328"/>
        <v>1.9688771079638998</v>
      </c>
      <c r="Y1022" s="16"/>
      <c r="Z1022" s="13" t="str">
        <f ca="1">priceincross</f>
        <v/>
      </c>
      <c r="AA1022" s="13" t="str">
        <f ca="1">priceoutcross</f>
        <v/>
      </c>
      <c r="AB1022" s="13" t="str">
        <f t="shared" ca="1" si="320"/>
        <v/>
      </c>
      <c r="AC1022" s="13" t="str">
        <f t="shared" ca="1" si="329"/>
        <v/>
      </c>
      <c r="AD1022" s="13" t="str">
        <f t="shared" ca="1" si="330"/>
        <v/>
      </c>
      <c r="AE1022" s="13">
        <f t="shared" ca="1" si="331"/>
        <v>2.3182976325855877</v>
      </c>
      <c r="AG1022" s="32">
        <f ca="1">IF(ROW(data!B1022)&gt;fib+1,MIN(OFFSET(data!B1022,0,0,-fib,1)),"")</f>
        <v>12.87</v>
      </c>
      <c r="AH1022" s="32">
        <f ca="1">IF(ROW(data!B1022)&gt;fib+1,MAX(OFFSET(data!B1022,0,0,-fib,1)),"")</f>
        <v>18.72</v>
      </c>
      <c r="AI1022" s="32">
        <f t="shared" ca="1" si="321"/>
        <v>5.85</v>
      </c>
      <c r="AJ1022" s="31">
        <f t="shared" ca="1" si="322"/>
        <v>14.250599999999999</v>
      </c>
      <c r="AK1022" s="31">
        <f t="shared" ca="1" si="323"/>
        <v>15.104699999999999</v>
      </c>
      <c r="AL1022" s="31">
        <f t="shared" ca="1" si="324"/>
        <v>15.794999999999998</v>
      </c>
      <c r="AM1022" s="31">
        <f t="shared" ca="1" si="325"/>
        <v>16.485299999999999</v>
      </c>
      <c r="AO1022" s="32">
        <f t="shared" ca="1" si="332"/>
        <v>0.96887710796389981</v>
      </c>
      <c r="AP1022" s="32">
        <f t="shared" ca="1" si="333"/>
        <v>0</v>
      </c>
      <c r="AQ1022" s="32">
        <f t="shared" ca="1" si="334"/>
        <v>1.3182976325855877</v>
      </c>
      <c r="AR1022" s="32">
        <f t="shared" ca="1" si="335"/>
        <v>0</v>
      </c>
    </row>
    <row r="1023" spans="1:44">
      <c r="A1023" s="10">
        <v>38390</v>
      </c>
      <c r="B1023" s="11">
        <f ca="1">IF(ROW(data!B1023)&gt;singleSMA,AVERAGE(OFFSET(data!B1023,0,0,-singleSMA,1)),"")</f>
        <v>16.180799999999998</v>
      </c>
      <c r="C1023" s="11" t="str">
        <f ca="1">IF(ROW(data!B1021)&gt;singleSMA+2,IF(SIGN(data!B1022-indicators!B1022)&lt;&gt;SIGN(data!B1021-indicators!B1021),IF(SIGN(data!B1022-indicators!B1022)&gt;0,"BUY","SELL"),""),"")</f>
        <v/>
      </c>
      <c r="D1023" s="11">
        <f ca="1">IF(ROW(data!B1023)&gt;fastSMA,AVERAGE(OFFSET(data!B1023,0,0,-fastSMA,1)),"")</f>
        <v>18.257500000000004</v>
      </c>
      <c r="E1023" s="11">
        <f ca="1">IF(ROW(data!B1023)&gt;slowSMA,AVERAGE(OFFSET(data!B1023,0,0,-slowSMA,1)),"")</f>
        <v>16.180799999999998</v>
      </c>
      <c r="F1023" s="11" t="str">
        <f ca="1">IF(ROW(data!B1023)&gt;MAX(fastSMA,slowSMA)+2,IF(SIGN(D1022-E1022)&lt;&gt;SIGN(D1021-E1021),IF(SIGN(D1022-E1022)&gt;0,"BUY","SELL"),""),"")</f>
        <v/>
      </c>
      <c r="G1023" s="11"/>
      <c r="H1023" s="11">
        <f>(data!B1023/data!B1022)-1</f>
        <v>1.7241379310344751E-2</v>
      </c>
      <c r="I1023" s="11">
        <f t="shared" si="315"/>
        <v>1.7241379310344751E-2</v>
      </c>
      <c r="J1023" s="11">
        <f t="shared" si="316"/>
        <v>0</v>
      </c>
      <c r="K1023" s="11">
        <f ca="1">IF(ROW(data!B1023)&gt;rsi+1,100-100/(1+AVERAGE(OFFSET(I1023,0,0,-rsi,1))/AVERAGE(OFFSET(J1023,0,0,-rsi,1))),"")</f>
        <v>63.25083480131849</v>
      </c>
      <c r="L1023" s="11"/>
      <c r="M1023" s="11">
        <f t="shared" si="317"/>
        <v>1.0172413793103448</v>
      </c>
      <c r="N1023" s="11">
        <f t="shared" ca="1" si="318"/>
        <v>1.0553952683208319</v>
      </c>
      <c r="S1023" s="13" t="str">
        <f ca="1">pricein</f>
        <v/>
      </c>
      <c r="T1023" s="13" t="str">
        <f ca="1">priceout</f>
        <v/>
      </c>
      <c r="U1023" s="16" t="str">
        <f t="shared" ca="1" si="319"/>
        <v/>
      </c>
      <c r="V1023" s="16" t="str">
        <f t="shared" ca="1" si="326"/>
        <v/>
      </c>
      <c r="W1023" s="16" t="str">
        <f t="shared" ca="1" si="327"/>
        <v/>
      </c>
      <c r="X1023" s="16">
        <f t="shared" ca="1" si="328"/>
        <v>1.9688771079638998</v>
      </c>
      <c r="Y1023" s="16"/>
      <c r="Z1023" s="13" t="str">
        <f ca="1">priceincross</f>
        <v/>
      </c>
      <c r="AA1023" s="13" t="str">
        <f ca="1">priceoutcross</f>
        <v/>
      </c>
      <c r="AB1023" s="13" t="str">
        <f t="shared" ca="1" si="320"/>
        <v/>
      </c>
      <c r="AC1023" s="13" t="str">
        <f t="shared" ca="1" si="329"/>
        <v/>
      </c>
      <c r="AD1023" s="13" t="str">
        <f t="shared" ca="1" si="330"/>
        <v/>
      </c>
      <c r="AE1023" s="13">
        <f t="shared" ca="1" si="331"/>
        <v>2.3182976325855877</v>
      </c>
      <c r="AG1023" s="32">
        <f ca="1">IF(ROW(data!B1023)&gt;fib+1,MIN(OFFSET(data!B1023,0,0,-fib,1)),"")</f>
        <v>12.99</v>
      </c>
      <c r="AH1023" s="32">
        <f ca="1">IF(ROW(data!B1023)&gt;fib+1,MAX(OFFSET(data!B1023,0,0,-fib,1)),"")</f>
        <v>18.72</v>
      </c>
      <c r="AI1023" s="32">
        <f t="shared" ca="1" si="321"/>
        <v>5.7299999999999986</v>
      </c>
      <c r="AJ1023" s="31">
        <f t="shared" ca="1" si="322"/>
        <v>14.342280000000001</v>
      </c>
      <c r="AK1023" s="31">
        <f t="shared" ca="1" si="323"/>
        <v>15.17886</v>
      </c>
      <c r="AL1023" s="31">
        <f t="shared" ca="1" si="324"/>
        <v>15.855</v>
      </c>
      <c r="AM1023" s="31">
        <f t="shared" ca="1" si="325"/>
        <v>16.531140000000001</v>
      </c>
      <c r="AO1023" s="32">
        <f t="shared" ca="1" si="332"/>
        <v>0.96887710796389981</v>
      </c>
      <c r="AP1023" s="32">
        <f t="shared" ca="1" si="333"/>
        <v>0</v>
      </c>
      <c r="AQ1023" s="32">
        <f t="shared" ca="1" si="334"/>
        <v>1.3182976325855877</v>
      </c>
      <c r="AR1023" s="32">
        <f t="shared" ca="1" si="335"/>
        <v>0</v>
      </c>
    </row>
    <row r="1024" spans="1:44">
      <c r="A1024" s="10">
        <v>38391</v>
      </c>
      <c r="B1024" s="11">
        <f ca="1">IF(ROW(data!B1024)&gt;singleSMA,AVERAGE(OFFSET(data!B1024,0,0,-singleSMA,1)),"")</f>
        <v>16.231799999999996</v>
      </c>
      <c r="C1024" s="11" t="str">
        <f ca="1">IF(ROW(data!B1022)&gt;singleSMA+2,IF(SIGN(data!B1023-indicators!B1023)&lt;&gt;SIGN(data!B1022-indicators!B1022),IF(SIGN(data!B1023-indicators!B1023)&gt;0,"BUY","SELL"),""),"")</f>
        <v/>
      </c>
      <c r="D1024" s="11">
        <f ca="1">IF(ROW(data!B1024)&gt;fastSMA,AVERAGE(OFFSET(data!B1024,0,0,-fastSMA,1)),"")</f>
        <v>18.273</v>
      </c>
      <c r="E1024" s="11">
        <f ca="1">IF(ROW(data!B1024)&gt;slowSMA,AVERAGE(OFFSET(data!B1024,0,0,-slowSMA,1)),"")</f>
        <v>16.231799999999996</v>
      </c>
      <c r="F1024" s="11" t="str">
        <f ca="1">IF(ROW(data!B1024)&gt;MAX(fastSMA,slowSMA)+2,IF(SIGN(D1023-E1023)&lt;&gt;SIGN(D1022-E1022),IF(SIGN(D1023-E1023)&gt;0,"BUY","SELL"),""),"")</f>
        <v/>
      </c>
      <c r="G1024" s="11"/>
      <c r="H1024" s="11">
        <f>(data!B1024/data!B1023)-1</f>
        <v>-1.0934937124111532E-2</v>
      </c>
      <c r="I1024" s="11">
        <f t="shared" si="315"/>
        <v>0</v>
      </c>
      <c r="J1024" s="11">
        <f t="shared" si="316"/>
        <v>1.0934937124111532E-2</v>
      </c>
      <c r="K1024" s="11">
        <f ca="1">IF(ROW(data!B1024)&gt;rsi+1,100-100/(1+AVERAGE(OFFSET(I1024,0,0,-rsi,1))/AVERAGE(OFFSET(J1024,0,0,-rsi,1))),"")</f>
        <v>54.858091412903633</v>
      </c>
      <c r="L1024" s="11"/>
      <c r="M1024" s="11">
        <f t="shared" si="317"/>
        <v>0.98906506287588847</v>
      </c>
      <c r="N1024" s="11">
        <f t="shared" ca="1" si="318"/>
        <v>1.0174353205849274</v>
      </c>
      <c r="S1024" s="13" t="str">
        <f ca="1">pricein</f>
        <v/>
      </c>
      <c r="T1024" s="13" t="str">
        <f ca="1">priceout</f>
        <v/>
      </c>
      <c r="U1024" s="16" t="str">
        <f t="shared" ca="1" si="319"/>
        <v/>
      </c>
      <c r="V1024" s="16" t="str">
        <f t="shared" ca="1" si="326"/>
        <v/>
      </c>
      <c r="W1024" s="16" t="str">
        <f t="shared" ca="1" si="327"/>
        <v/>
      </c>
      <c r="X1024" s="16">
        <f t="shared" ca="1" si="328"/>
        <v>1.9688771079638998</v>
      </c>
      <c r="Y1024" s="16"/>
      <c r="Z1024" s="13" t="str">
        <f ca="1">priceincross</f>
        <v/>
      </c>
      <c r="AA1024" s="13" t="str">
        <f ca="1">priceoutcross</f>
        <v/>
      </c>
      <c r="AB1024" s="13" t="str">
        <f t="shared" ca="1" si="320"/>
        <v/>
      </c>
      <c r="AC1024" s="13" t="str">
        <f t="shared" ca="1" si="329"/>
        <v/>
      </c>
      <c r="AD1024" s="13" t="str">
        <f t="shared" ca="1" si="330"/>
        <v/>
      </c>
      <c r="AE1024" s="13">
        <f t="shared" ca="1" si="331"/>
        <v>2.3182976325855877</v>
      </c>
      <c r="AG1024" s="32">
        <f ca="1">IF(ROW(data!B1024)&gt;fib+1,MIN(OFFSET(data!B1024,0,0,-fib,1)),"")</f>
        <v>13.17</v>
      </c>
      <c r="AH1024" s="32">
        <f ca="1">IF(ROW(data!B1024)&gt;fib+1,MAX(OFFSET(data!B1024,0,0,-fib,1)),"")</f>
        <v>18.72</v>
      </c>
      <c r="AI1024" s="32">
        <f t="shared" ca="1" si="321"/>
        <v>5.5499999999999989</v>
      </c>
      <c r="AJ1024" s="31">
        <f t="shared" ca="1" si="322"/>
        <v>14.479799999999999</v>
      </c>
      <c r="AK1024" s="31">
        <f t="shared" ca="1" si="323"/>
        <v>15.290099999999999</v>
      </c>
      <c r="AL1024" s="31">
        <f t="shared" ca="1" si="324"/>
        <v>15.945</v>
      </c>
      <c r="AM1024" s="31">
        <f t="shared" ca="1" si="325"/>
        <v>16.599899999999998</v>
      </c>
      <c r="AO1024" s="32">
        <f t="shared" ca="1" si="332"/>
        <v>0.96887710796389981</v>
      </c>
      <c r="AP1024" s="32">
        <f t="shared" ca="1" si="333"/>
        <v>0</v>
      </c>
      <c r="AQ1024" s="32">
        <f t="shared" ca="1" si="334"/>
        <v>1.3182976325855877</v>
      </c>
      <c r="AR1024" s="32">
        <f t="shared" ca="1" si="335"/>
        <v>0</v>
      </c>
    </row>
    <row r="1025" spans="1:44">
      <c r="A1025" s="10">
        <v>38392</v>
      </c>
      <c r="B1025" s="11">
        <f ca="1">IF(ROW(data!B1025)&gt;singleSMA,AVERAGE(OFFSET(data!B1025,0,0,-singleSMA,1)),"")</f>
        <v>16.277899999999995</v>
      </c>
      <c r="C1025" s="11" t="str">
        <f ca="1">IF(ROW(data!B1023)&gt;singleSMA+2,IF(SIGN(data!B1024-indicators!B1024)&lt;&gt;SIGN(data!B1023-indicators!B1023),IF(SIGN(data!B1024-indicators!B1024)&gt;0,"BUY","SELL"),""),"")</f>
        <v/>
      </c>
      <c r="D1025" s="11">
        <f ca="1">IF(ROW(data!B1025)&gt;fastSMA,AVERAGE(OFFSET(data!B1025,0,0,-fastSMA,1)),"")</f>
        <v>18.256</v>
      </c>
      <c r="E1025" s="11">
        <f ca="1">IF(ROW(data!B1025)&gt;slowSMA,AVERAGE(OFFSET(data!B1025,0,0,-slowSMA,1)),"")</f>
        <v>16.277899999999995</v>
      </c>
      <c r="F1025" s="11" t="str">
        <f ca="1">IF(ROW(data!B1025)&gt;MAX(fastSMA,slowSMA)+2,IF(SIGN(D1024-E1024)&lt;&gt;SIGN(D1023-E1023),IF(SIGN(D1024-E1024)&gt;0,"BUY","SELL"),""),"")</f>
        <v/>
      </c>
      <c r="G1025" s="11"/>
      <c r="H1025" s="11">
        <f>(data!B1025/data!B1024)-1</f>
        <v>-1.7136539524599148E-2</v>
      </c>
      <c r="I1025" s="11">
        <f t="shared" si="315"/>
        <v>0</v>
      </c>
      <c r="J1025" s="11">
        <f t="shared" si="316"/>
        <v>1.7136539524599148E-2</v>
      </c>
      <c r="K1025" s="11">
        <f ca="1">IF(ROW(data!B1025)&gt;rsi+1,100-100/(1+AVERAGE(OFFSET(I1025,0,0,-rsi,1))/AVERAGE(OFFSET(J1025,0,0,-rsi,1))),"")</f>
        <v>45.568569496241786</v>
      </c>
      <c r="L1025" s="11"/>
      <c r="M1025" s="11">
        <f t="shared" si="317"/>
        <v>0.98286346047540085</v>
      </c>
      <c r="N1025" s="11">
        <f t="shared" ca="1" si="318"/>
        <v>0.98123620309050796</v>
      </c>
      <c r="S1025" s="13" t="str">
        <f ca="1">pricein</f>
        <v/>
      </c>
      <c r="T1025" s="13" t="str">
        <f ca="1">priceout</f>
        <v/>
      </c>
      <c r="U1025" s="16" t="str">
        <f t="shared" ca="1" si="319"/>
        <v/>
      </c>
      <c r="V1025" s="16" t="str">
        <f t="shared" ca="1" si="326"/>
        <v/>
      </c>
      <c r="W1025" s="16" t="str">
        <f t="shared" ca="1" si="327"/>
        <v/>
      </c>
      <c r="X1025" s="16">
        <f t="shared" ca="1" si="328"/>
        <v>1.9688771079638998</v>
      </c>
      <c r="Y1025" s="16"/>
      <c r="Z1025" s="13" t="str">
        <f ca="1">priceincross</f>
        <v/>
      </c>
      <c r="AA1025" s="13" t="str">
        <f ca="1">priceoutcross</f>
        <v/>
      </c>
      <c r="AB1025" s="13" t="str">
        <f t="shared" ca="1" si="320"/>
        <v/>
      </c>
      <c r="AC1025" s="13" t="str">
        <f t="shared" ca="1" si="329"/>
        <v/>
      </c>
      <c r="AD1025" s="13" t="str">
        <f t="shared" ca="1" si="330"/>
        <v/>
      </c>
      <c r="AE1025" s="13">
        <f t="shared" ca="1" si="331"/>
        <v>2.3182976325855877</v>
      </c>
      <c r="AG1025" s="32">
        <f ca="1">IF(ROW(data!B1025)&gt;fib+1,MIN(OFFSET(data!B1025,0,0,-fib,1)),"")</f>
        <v>13.53</v>
      </c>
      <c r="AH1025" s="32">
        <f ca="1">IF(ROW(data!B1025)&gt;fib+1,MAX(OFFSET(data!B1025,0,0,-fib,1)),"")</f>
        <v>18.72</v>
      </c>
      <c r="AI1025" s="32">
        <f t="shared" ca="1" si="321"/>
        <v>5.1899999999999995</v>
      </c>
      <c r="AJ1025" s="31">
        <f t="shared" ca="1" si="322"/>
        <v>14.75484</v>
      </c>
      <c r="AK1025" s="31">
        <f t="shared" ca="1" si="323"/>
        <v>15.51258</v>
      </c>
      <c r="AL1025" s="31">
        <f t="shared" ca="1" si="324"/>
        <v>16.125</v>
      </c>
      <c r="AM1025" s="31">
        <f t="shared" ca="1" si="325"/>
        <v>16.73742</v>
      </c>
      <c r="AO1025" s="32">
        <f t="shared" ca="1" si="332"/>
        <v>0.96887710796389981</v>
      </c>
      <c r="AP1025" s="32">
        <f t="shared" ca="1" si="333"/>
        <v>0</v>
      </c>
      <c r="AQ1025" s="32">
        <f t="shared" ca="1" si="334"/>
        <v>1.3182976325855877</v>
      </c>
      <c r="AR1025" s="32">
        <f t="shared" ca="1" si="335"/>
        <v>0</v>
      </c>
    </row>
    <row r="1026" spans="1:44">
      <c r="A1026" s="10">
        <v>38393</v>
      </c>
      <c r="B1026" s="11">
        <f ca="1">IF(ROW(data!B1026)&gt;singleSMA,AVERAGE(OFFSET(data!B1026,0,0,-singleSMA,1)),"")</f>
        <v>16.319099999999995</v>
      </c>
      <c r="C1026" s="11" t="str">
        <f ca="1">IF(ROW(data!B1024)&gt;singleSMA+2,IF(SIGN(data!B1025-indicators!B1025)&lt;&gt;SIGN(data!B1024-indicators!B1024),IF(SIGN(data!B1025-indicators!B1025)&gt;0,"BUY","SELL"),""),"")</f>
        <v/>
      </c>
      <c r="D1026" s="11">
        <f ca="1">IF(ROW(data!B1026)&gt;fastSMA,AVERAGE(OFFSET(data!B1026,0,0,-fastSMA,1)),"")</f>
        <v>18.222499999999997</v>
      </c>
      <c r="E1026" s="11">
        <f ca="1">IF(ROW(data!B1026)&gt;slowSMA,AVERAGE(OFFSET(data!B1026,0,0,-slowSMA,1)),"")</f>
        <v>16.319099999999995</v>
      </c>
      <c r="F1026" s="11" t="str">
        <f ca="1">IF(ROW(data!B1026)&gt;MAX(fastSMA,slowSMA)+2,IF(SIGN(D1025-E1025)&lt;&gt;SIGN(D1024-E1024),IF(SIGN(D1025-E1025)&gt;0,"BUY","SELL"),""),"")</f>
        <v/>
      </c>
      <c r="G1026" s="11"/>
      <c r="H1026" s="11">
        <f>(data!B1026/data!B1025)-1</f>
        <v>-7.311586051743646E-3</v>
      </c>
      <c r="I1026" s="11">
        <f t="shared" si="315"/>
        <v>0</v>
      </c>
      <c r="J1026" s="11">
        <f t="shared" si="316"/>
        <v>7.311586051743646E-3</v>
      </c>
      <c r="K1026" s="11">
        <f ca="1">IF(ROW(data!B1026)&gt;rsi+1,100-100/(1+AVERAGE(OFFSET(I1026,0,0,-rsi,1))/AVERAGE(OFFSET(J1026,0,0,-rsi,1))),"")</f>
        <v>40.663202663393321</v>
      </c>
      <c r="L1026" s="11"/>
      <c r="M1026" s="11">
        <f t="shared" si="317"/>
        <v>0.99268841394825635</v>
      </c>
      <c r="N1026" s="11">
        <f t="shared" ca="1" si="318"/>
        <v>0.96342794759825323</v>
      </c>
      <c r="S1026" s="13" t="str">
        <f ca="1">pricein</f>
        <v/>
      </c>
      <c r="T1026" s="13" t="str">
        <f ca="1">priceout</f>
        <v/>
      </c>
      <c r="U1026" s="16" t="str">
        <f t="shared" ca="1" si="319"/>
        <v/>
      </c>
      <c r="V1026" s="16" t="str">
        <f t="shared" ca="1" si="326"/>
        <v/>
      </c>
      <c r="W1026" s="16" t="str">
        <f t="shared" ca="1" si="327"/>
        <v/>
      </c>
      <c r="X1026" s="16">
        <f t="shared" ca="1" si="328"/>
        <v>1.9688771079638998</v>
      </c>
      <c r="Y1026" s="16"/>
      <c r="Z1026" s="13" t="str">
        <f ca="1">priceincross</f>
        <v/>
      </c>
      <c r="AA1026" s="13" t="str">
        <f ca="1">priceoutcross</f>
        <v/>
      </c>
      <c r="AB1026" s="13" t="str">
        <f t="shared" ca="1" si="320"/>
        <v/>
      </c>
      <c r="AC1026" s="13" t="str">
        <f t="shared" ca="1" si="329"/>
        <v/>
      </c>
      <c r="AD1026" s="13" t="str">
        <f t="shared" ca="1" si="330"/>
        <v/>
      </c>
      <c r="AE1026" s="13">
        <f t="shared" ca="1" si="331"/>
        <v>2.3182976325855877</v>
      </c>
      <c r="AG1026" s="32">
        <f ca="1">IF(ROW(data!B1026)&gt;fib+1,MIN(OFFSET(data!B1026,0,0,-fib,1)),"")</f>
        <v>13.58</v>
      </c>
      <c r="AH1026" s="32">
        <f ca="1">IF(ROW(data!B1026)&gt;fib+1,MAX(OFFSET(data!B1026,0,0,-fib,1)),"")</f>
        <v>18.72</v>
      </c>
      <c r="AI1026" s="32">
        <f t="shared" ca="1" si="321"/>
        <v>5.1399999999999988</v>
      </c>
      <c r="AJ1026" s="31">
        <f t="shared" ca="1" si="322"/>
        <v>14.79304</v>
      </c>
      <c r="AK1026" s="31">
        <f t="shared" ca="1" si="323"/>
        <v>15.543479999999999</v>
      </c>
      <c r="AL1026" s="31">
        <f t="shared" ca="1" si="324"/>
        <v>16.149999999999999</v>
      </c>
      <c r="AM1026" s="31">
        <f t="shared" ca="1" si="325"/>
        <v>16.756519999999998</v>
      </c>
      <c r="AO1026" s="32">
        <f t="shared" ca="1" si="332"/>
        <v>0.96887710796389981</v>
      </c>
      <c r="AP1026" s="32">
        <f t="shared" ca="1" si="333"/>
        <v>0</v>
      </c>
      <c r="AQ1026" s="32">
        <f t="shared" ca="1" si="334"/>
        <v>1.3182976325855877</v>
      </c>
      <c r="AR1026" s="32">
        <f t="shared" ca="1" si="335"/>
        <v>0</v>
      </c>
    </row>
    <row r="1027" spans="1:44">
      <c r="A1027" s="10">
        <v>38394</v>
      </c>
      <c r="B1027" s="11">
        <f ca="1">IF(ROW(data!B1027)&gt;singleSMA,AVERAGE(OFFSET(data!B1027,0,0,-singleSMA,1)),"")</f>
        <v>16.361899999999995</v>
      </c>
      <c r="C1027" s="11" t="str">
        <f ca="1">IF(ROW(data!B1025)&gt;singleSMA+2,IF(SIGN(data!B1026-indicators!B1026)&lt;&gt;SIGN(data!B1025-indicators!B1025),IF(SIGN(data!B1026-indicators!B1026)&gt;0,"BUY","SELL"),""),"")</f>
        <v/>
      </c>
      <c r="D1027" s="11">
        <f ca="1">IF(ROW(data!B1027)&gt;fastSMA,AVERAGE(OFFSET(data!B1027,0,0,-fastSMA,1)),"")</f>
        <v>18.202999999999996</v>
      </c>
      <c r="E1027" s="11">
        <f ca="1">IF(ROW(data!B1027)&gt;slowSMA,AVERAGE(OFFSET(data!B1027,0,0,-slowSMA,1)),"")</f>
        <v>16.361899999999995</v>
      </c>
      <c r="F1027" s="11" t="str">
        <f ca="1">IF(ROW(data!B1027)&gt;MAX(fastSMA,slowSMA)+2,IF(SIGN(D1026-E1026)&lt;&gt;SIGN(D1025-E1025),IF(SIGN(D1026-E1026)&gt;0,"BUY","SELL"),""),"")</f>
        <v/>
      </c>
      <c r="G1027" s="11"/>
      <c r="H1027" s="11">
        <f>(data!B1027/data!B1026)-1</f>
        <v>1.246458923512761E-2</v>
      </c>
      <c r="I1027" s="11">
        <f t="shared" ref="I1027:I1090" si="336">IF(H1027&gt;0,H1027,0)</f>
        <v>1.246458923512761E-2</v>
      </c>
      <c r="J1027" s="11">
        <f t="shared" ref="J1027:J1090" si="337">IF(H1027&lt;0,-H1027,0)</f>
        <v>0</v>
      </c>
      <c r="K1027" s="11">
        <f ca="1">IF(ROW(data!B1027)&gt;rsi+1,100-100/(1+AVERAGE(OFFSET(I1027,0,0,-rsi,1))/AVERAGE(OFFSET(J1027,0,0,-rsi,1))),"")</f>
        <v>45.036171249967595</v>
      </c>
      <c r="L1027" s="11"/>
      <c r="M1027" s="11">
        <f t="shared" ref="M1027:M1090" si="338">1+H1027</f>
        <v>1.0124645892351276</v>
      </c>
      <c r="N1027" s="11">
        <f t="shared" ref="N1027:N1090" ca="1" si="339">IF(ROW(M1027)&gt;priceindex+1,PRODUCT(OFFSET(M1027,0,0,-priceindex,1)),"")</f>
        <v>0.97864184008762367</v>
      </c>
      <c r="S1027" s="13" t="str">
        <f ca="1">pricein</f>
        <v/>
      </c>
      <c r="T1027" s="13" t="str">
        <f ca="1">priceout</f>
        <v/>
      </c>
      <c r="U1027" s="16" t="str">
        <f t="shared" ref="U1027:U1090" ca="1" si="340">IF(S1027&lt;&gt;"",OFFSET(C1027,MATCH("SELL",C1028:C6025,0),17),"")</f>
        <v/>
      </c>
      <c r="V1027" s="16" t="str">
        <f t="shared" ca="1" si="326"/>
        <v/>
      </c>
      <c r="W1027" s="16" t="str">
        <f t="shared" ca="1" si="327"/>
        <v/>
      </c>
      <c r="X1027" s="16">
        <f t="shared" ca="1" si="328"/>
        <v>1.9688771079638998</v>
      </c>
      <c r="Y1027" s="16"/>
      <c r="Z1027" s="13" t="str">
        <f ca="1">priceincross</f>
        <v/>
      </c>
      <c r="AA1027" s="13" t="str">
        <f ca="1">priceoutcross</f>
        <v/>
      </c>
      <c r="AB1027" s="13" t="str">
        <f t="shared" ref="AB1027:AB1090" ca="1" si="341">IF(Z1027&lt;&gt;"",OFFSET(F1027,MATCH("SELL",F1028:F6025,0),21),"")</f>
        <v/>
      </c>
      <c r="AC1027" s="13" t="str">
        <f t="shared" ca="1" si="329"/>
        <v/>
      </c>
      <c r="AD1027" s="13" t="str">
        <f t="shared" ca="1" si="330"/>
        <v/>
      </c>
      <c r="AE1027" s="13">
        <f t="shared" ca="1" si="331"/>
        <v>2.3182976325855877</v>
      </c>
      <c r="AG1027" s="32">
        <f ca="1">IF(ROW(data!B1027)&gt;fib+1,MIN(OFFSET(data!B1027,0,0,-fib,1)),"")</f>
        <v>13.58</v>
      </c>
      <c r="AH1027" s="32">
        <f ca="1">IF(ROW(data!B1027)&gt;fib+1,MAX(OFFSET(data!B1027,0,0,-fib,1)),"")</f>
        <v>18.72</v>
      </c>
      <c r="AI1027" s="32">
        <f t="shared" ref="AI1027:AI1090" ca="1" si="342">IF(AG1027&lt;&gt;"",AH1027-AG1027,"")</f>
        <v>5.1399999999999988</v>
      </c>
      <c r="AJ1027" s="31">
        <f t="shared" ref="AJ1027:AJ1090" ca="1" si="343">IF(AI1027&lt;&gt;"",AG1027+0.236*AI1027,"")</f>
        <v>14.79304</v>
      </c>
      <c r="AK1027" s="31">
        <f t="shared" ref="AK1027:AK1090" ca="1" si="344">IF(AI1027&lt;&gt;"",AG1027+0.382*AI1027,"")</f>
        <v>15.543479999999999</v>
      </c>
      <c r="AL1027" s="31">
        <f t="shared" ref="AL1027:AL1090" ca="1" si="345">IF(AI1027&lt;&gt;"",AG1027+0.5*AI1027,"")</f>
        <v>16.149999999999999</v>
      </c>
      <c r="AM1027" s="31">
        <f t="shared" ref="AM1027:AM1090" ca="1" si="346">IF(AI1027&lt;&gt;"",AG1027+0.618*AI1027,"")</f>
        <v>16.756519999999998</v>
      </c>
      <c r="AO1027" s="32">
        <f t="shared" ca="1" si="332"/>
        <v>0.96887710796389981</v>
      </c>
      <c r="AP1027" s="32">
        <f t="shared" ca="1" si="333"/>
        <v>0</v>
      </c>
      <c r="AQ1027" s="32">
        <f t="shared" ca="1" si="334"/>
        <v>1.3182976325855877</v>
      </c>
      <c r="AR1027" s="32">
        <f t="shared" ca="1" si="335"/>
        <v>0</v>
      </c>
    </row>
    <row r="1028" spans="1:44">
      <c r="A1028" s="10">
        <v>38397</v>
      </c>
      <c r="B1028" s="11">
        <f ca="1">IF(ROW(data!B1028)&gt;singleSMA,AVERAGE(OFFSET(data!B1028,0,0,-singleSMA,1)),"")</f>
        <v>16.405599999999996</v>
      </c>
      <c r="C1028" s="11" t="str">
        <f ca="1">IF(ROW(data!B1026)&gt;singleSMA+2,IF(SIGN(data!B1027-indicators!B1027)&lt;&gt;SIGN(data!B1026-indicators!B1026),IF(SIGN(data!B1027-indicators!B1027)&gt;0,"BUY","SELL"),""),"")</f>
        <v/>
      </c>
      <c r="D1028" s="11">
        <f ca="1">IF(ROW(data!B1028)&gt;fastSMA,AVERAGE(OFFSET(data!B1028,0,0,-fastSMA,1)),"")</f>
        <v>18.197499999999998</v>
      </c>
      <c r="E1028" s="11">
        <f ca="1">IF(ROW(data!B1028)&gt;slowSMA,AVERAGE(OFFSET(data!B1028,0,0,-slowSMA,1)),"")</f>
        <v>16.405599999999996</v>
      </c>
      <c r="F1028" s="11" t="str">
        <f ca="1">IF(ROW(data!B1028)&gt;MAX(fastSMA,slowSMA)+2,IF(SIGN(D1027-E1027)&lt;&gt;SIGN(D1026-E1026),IF(SIGN(D1027-E1027)&gt;0,"BUY","SELL"),""),"")</f>
        <v/>
      </c>
      <c r="G1028" s="11"/>
      <c r="H1028" s="11">
        <f>(data!B1028/data!B1027)-1</f>
        <v>6.7151650811414498E-3</v>
      </c>
      <c r="I1028" s="11">
        <f t="shared" si="336"/>
        <v>6.7151650811414498E-3</v>
      </c>
      <c r="J1028" s="11">
        <f t="shared" si="337"/>
        <v>0</v>
      </c>
      <c r="K1028" s="11">
        <f ca="1">IF(ROW(data!B1028)&gt;rsi+1,100-100/(1+AVERAGE(OFFSET(I1028,0,0,-rsi,1))/AVERAGE(OFFSET(J1028,0,0,-rsi,1))),"")</f>
        <v>48.902301600260415</v>
      </c>
      <c r="L1028" s="11"/>
      <c r="M1028" s="11">
        <f t="shared" si="338"/>
        <v>1.0067151650811414</v>
      </c>
      <c r="N1028" s="11">
        <f t="shared" ca="1" si="339"/>
        <v>0.99392265193370166</v>
      </c>
      <c r="S1028" s="13" t="str">
        <f ca="1">pricein</f>
        <v/>
      </c>
      <c r="T1028" s="13" t="str">
        <f ca="1">priceout</f>
        <v/>
      </c>
      <c r="U1028" s="16" t="str">
        <f t="shared" ca="1" si="340"/>
        <v/>
      </c>
      <c r="V1028" s="16" t="str">
        <f t="shared" ref="V1028:V1091" ca="1" si="347">IF(IFERROR(U1028,"")&lt;&gt;"",U1028/S1028,"")</f>
        <v/>
      </c>
      <c r="W1028" s="16" t="str">
        <f t="shared" ref="W1028:W1091" ca="1" si="348">IF(V1028&lt;&gt;"",V1028-1,"")</f>
        <v/>
      </c>
      <c r="X1028" s="16">
        <f t="shared" ref="X1028:X1091" ca="1" si="349">IF(V1028&lt;&gt;"",V1028*X1027,X1027)</f>
        <v>1.9688771079638998</v>
      </c>
      <c r="Y1028" s="16"/>
      <c r="Z1028" s="13" t="str">
        <f ca="1">priceincross</f>
        <v/>
      </c>
      <c r="AA1028" s="13" t="str">
        <f ca="1">priceoutcross</f>
        <v/>
      </c>
      <c r="AB1028" s="13" t="str">
        <f t="shared" ca="1" si="341"/>
        <v/>
      </c>
      <c r="AC1028" s="13" t="str">
        <f t="shared" ref="AC1028:AC1091" ca="1" si="350">IF(IFERROR(AB1028,"")&lt;&gt;"",AB1028/Z1028,"")</f>
        <v/>
      </c>
      <c r="AD1028" s="13" t="str">
        <f t="shared" ref="AD1028:AD1091" ca="1" si="351">IF(AC1028&lt;&gt;"",AC1028-1,"")</f>
        <v/>
      </c>
      <c r="AE1028" s="13">
        <f t="shared" ref="AE1028:AE1091" ca="1" si="352">IF(AC1028&lt;&gt;"",AC1028*AE1027,AE1027)</f>
        <v>2.3182976325855877</v>
      </c>
      <c r="AG1028" s="32">
        <f ca="1">IF(ROW(data!B1028)&gt;fib+1,MIN(OFFSET(data!B1028,0,0,-fib,1)),"")</f>
        <v>13.58</v>
      </c>
      <c r="AH1028" s="32">
        <f ca="1">IF(ROW(data!B1028)&gt;fib+1,MAX(OFFSET(data!B1028,0,0,-fib,1)),"")</f>
        <v>18.72</v>
      </c>
      <c r="AI1028" s="32">
        <f t="shared" ca="1" si="342"/>
        <v>5.1399999999999988</v>
      </c>
      <c r="AJ1028" s="31">
        <f t="shared" ca="1" si="343"/>
        <v>14.79304</v>
      </c>
      <c r="AK1028" s="31">
        <f t="shared" ca="1" si="344"/>
        <v>15.543479999999999</v>
      </c>
      <c r="AL1028" s="31">
        <f t="shared" ca="1" si="345"/>
        <v>16.149999999999999</v>
      </c>
      <c r="AM1028" s="31">
        <f t="shared" ca="1" si="346"/>
        <v>16.756519999999998</v>
      </c>
      <c r="AO1028" s="32">
        <f t="shared" ref="AO1028:AO1091" ca="1" si="353">MAX(AO1027,X1028-1)</f>
        <v>0.96887710796389981</v>
      </c>
      <c r="AP1028" s="32">
        <f t="shared" ref="AP1028:AP1091" ca="1" si="354">((1+AO1028)/X1028)-1</f>
        <v>0</v>
      </c>
      <c r="AQ1028" s="32">
        <f t="shared" ref="AQ1028:AQ1091" ca="1" si="355">MAX(AQ1027,AE1028-1)</f>
        <v>1.3182976325855877</v>
      </c>
      <c r="AR1028" s="32">
        <f t="shared" ref="AR1028:AR1091" ca="1" si="356">((1+AQ1028)/AE1028)-1</f>
        <v>0</v>
      </c>
    </row>
    <row r="1029" spans="1:44">
      <c r="A1029" s="10">
        <v>38398</v>
      </c>
      <c r="B1029" s="11">
        <f ca="1">IF(ROW(data!B1029)&gt;singleSMA,AVERAGE(OFFSET(data!B1029,0,0,-singleSMA,1)),"")</f>
        <v>16.457099999999997</v>
      </c>
      <c r="C1029" s="11" t="str">
        <f ca="1">IF(ROW(data!B1027)&gt;singleSMA+2,IF(SIGN(data!B1028-indicators!B1028)&lt;&gt;SIGN(data!B1027-indicators!B1027),IF(SIGN(data!B1028-indicators!B1028)&gt;0,"BUY","SELL"),""),"")</f>
        <v/>
      </c>
      <c r="D1029" s="11">
        <f ca="1">IF(ROW(data!B1029)&gt;fastSMA,AVERAGE(OFFSET(data!B1029,0,0,-fastSMA,1)),"")</f>
        <v>18.231999999999992</v>
      </c>
      <c r="E1029" s="11">
        <f ca="1">IF(ROW(data!B1029)&gt;slowSMA,AVERAGE(OFFSET(data!B1029,0,0,-slowSMA,1)),"")</f>
        <v>16.457099999999997</v>
      </c>
      <c r="F1029" s="11" t="str">
        <f ca="1">IF(ROW(data!B1029)&gt;MAX(fastSMA,slowSMA)+2,IF(SIGN(D1028-E1028)&lt;&gt;SIGN(D1027-E1027),IF(SIGN(D1028-E1028)&gt;0,"BUY","SELL"),""),"")</f>
        <v/>
      </c>
      <c r="G1029" s="11"/>
      <c r="H1029" s="11">
        <f>(data!B1029/data!B1028)-1</f>
        <v>4.3357420789327472E-2</v>
      </c>
      <c r="I1029" s="11">
        <f t="shared" si="336"/>
        <v>4.3357420789327472E-2</v>
      </c>
      <c r="J1029" s="11">
        <f t="shared" si="337"/>
        <v>0</v>
      </c>
      <c r="K1029" s="11">
        <f ca="1">IF(ROW(data!B1029)&gt;rsi+1,100-100/(1+AVERAGE(OFFSET(I1029,0,0,-rsi,1))/AVERAGE(OFFSET(J1029,0,0,-rsi,1))),"")</f>
        <v>58.366765147191558</v>
      </c>
      <c r="L1029" s="11"/>
      <c r="M1029" s="11">
        <f t="shared" si="338"/>
        <v>1.0433574207893275</v>
      </c>
      <c r="N1029" s="11">
        <f t="shared" ca="1" si="339"/>
        <v>1.0381637168141598</v>
      </c>
      <c r="S1029" s="13" t="str">
        <f ca="1">pricein</f>
        <v/>
      </c>
      <c r="T1029" s="13" t="str">
        <f ca="1">priceout</f>
        <v/>
      </c>
      <c r="U1029" s="16" t="str">
        <f t="shared" ca="1" si="340"/>
        <v/>
      </c>
      <c r="V1029" s="16" t="str">
        <f t="shared" ca="1" si="347"/>
        <v/>
      </c>
      <c r="W1029" s="16" t="str">
        <f t="shared" ca="1" si="348"/>
        <v/>
      </c>
      <c r="X1029" s="16">
        <f t="shared" ca="1" si="349"/>
        <v>1.9688771079638998</v>
      </c>
      <c r="Y1029" s="16"/>
      <c r="Z1029" s="13" t="str">
        <f ca="1">priceincross</f>
        <v/>
      </c>
      <c r="AA1029" s="13" t="str">
        <f ca="1">priceoutcross</f>
        <v/>
      </c>
      <c r="AB1029" s="13" t="str">
        <f t="shared" ca="1" si="341"/>
        <v/>
      </c>
      <c r="AC1029" s="13" t="str">
        <f t="shared" ca="1" si="350"/>
        <v/>
      </c>
      <c r="AD1029" s="13" t="str">
        <f t="shared" ca="1" si="351"/>
        <v/>
      </c>
      <c r="AE1029" s="13">
        <f t="shared" ca="1" si="352"/>
        <v>2.3182976325855877</v>
      </c>
      <c r="AG1029" s="32">
        <f ca="1">IF(ROW(data!B1029)&gt;fib+1,MIN(OFFSET(data!B1029,0,0,-fib,1)),"")</f>
        <v>13.58</v>
      </c>
      <c r="AH1029" s="32">
        <f ca="1">IF(ROW(data!B1029)&gt;fib+1,MAX(OFFSET(data!B1029,0,0,-fib,1)),"")</f>
        <v>18.77</v>
      </c>
      <c r="AI1029" s="32">
        <f t="shared" ca="1" si="342"/>
        <v>5.1899999999999995</v>
      </c>
      <c r="AJ1029" s="31">
        <f t="shared" ca="1" si="343"/>
        <v>14.80484</v>
      </c>
      <c r="AK1029" s="31">
        <f t="shared" ca="1" si="344"/>
        <v>15.562580000000001</v>
      </c>
      <c r="AL1029" s="31">
        <f t="shared" ca="1" si="345"/>
        <v>16.175000000000001</v>
      </c>
      <c r="AM1029" s="31">
        <f t="shared" ca="1" si="346"/>
        <v>16.787420000000001</v>
      </c>
      <c r="AO1029" s="32">
        <f t="shared" ca="1" si="353"/>
        <v>0.96887710796389981</v>
      </c>
      <c r="AP1029" s="32">
        <f t="shared" ca="1" si="354"/>
        <v>0</v>
      </c>
      <c r="AQ1029" s="32">
        <f t="shared" ca="1" si="355"/>
        <v>1.3182976325855877</v>
      </c>
      <c r="AR1029" s="32">
        <f t="shared" ca="1" si="356"/>
        <v>0</v>
      </c>
    </row>
    <row r="1030" spans="1:44">
      <c r="A1030" s="10">
        <v>38399</v>
      </c>
      <c r="B1030" s="11">
        <f ca="1">IF(ROW(data!B1030)&gt;singleSMA,AVERAGE(OFFSET(data!B1030,0,0,-singleSMA,1)),"")</f>
        <v>16.510699999999996</v>
      </c>
      <c r="C1030" s="11" t="str">
        <f ca="1">IF(ROW(data!B1028)&gt;singleSMA+2,IF(SIGN(data!B1029-indicators!B1029)&lt;&gt;SIGN(data!B1028-indicators!B1028),IF(SIGN(data!B1029-indicators!B1029)&gt;0,"BUY","SELL"),""),"")</f>
        <v/>
      </c>
      <c r="D1030" s="11">
        <f ca="1">IF(ROW(data!B1030)&gt;fastSMA,AVERAGE(OFFSET(data!B1030,0,0,-fastSMA,1)),"")</f>
        <v>18.242999999999999</v>
      </c>
      <c r="E1030" s="11">
        <f ca="1">IF(ROW(data!B1030)&gt;slowSMA,AVERAGE(OFFSET(data!B1030,0,0,-slowSMA,1)),"")</f>
        <v>16.510699999999996</v>
      </c>
      <c r="F1030" s="11" t="str">
        <f ca="1">IF(ROW(data!B1030)&gt;MAX(fastSMA,slowSMA)+2,IF(SIGN(D1029-E1029)&lt;&gt;SIGN(D1028-E1028),IF(SIGN(D1029-E1029)&gt;0,"BUY","SELL"),""),"")</f>
        <v/>
      </c>
      <c r="G1030" s="11"/>
      <c r="H1030" s="11">
        <f>(data!B1030/data!B1029)-1</f>
        <v>9.057005860415579E-3</v>
      </c>
      <c r="I1030" s="11">
        <f t="shared" si="336"/>
        <v>9.057005860415579E-3</v>
      </c>
      <c r="J1030" s="11">
        <f t="shared" si="337"/>
        <v>0</v>
      </c>
      <c r="K1030" s="11">
        <f ca="1">IF(ROW(data!B1030)&gt;rsi+1,100-100/(1+AVERAGE(OFFSET(I1030,0,0,-rsi,1))/AVERAGE(OFFSET(J1030,0,0,-rsi,1))),"")</f>
        <v>53.228944732830357</v>
      </c>
      <c r="L1030" s="11"/>
      <c r="M1030" s="11">
        <f t="shared" si="338"/>
        <v>1.0090570058604156</v>
      </c>
      <c r="N1030" s="11">
        <f t="shared" ca="1" si="339"/>
        <v>1.0117521367521372</v>
      </c>
      <c r="S1030" s="13" t="str">
        <f ca="1">pricein</f>
        <v/>
      </c>
      <c r="T1030" s="13" t="str">
        <f ca="1">priceout</f>
        <v/>
      </c>
      <c r="U1030" s="16" t="str">
        <f t="shared" ca="1" si="340"/>
        <v/>
      </c>
      <c r="V1030" s="16" t="str">
        <f t="shared" ca="1" si="347"/>
        <v/>
      </c>
      <c r="W1030" s="16" t="str">
        <f t="shared" ca="1" si="348"/>
        <v/>
      </c>
      <c r="X1030" s="16">
        <f t="shared" ca="1" si="349"/>
        <v>1.9688771079638998</v>
      </c>
      <c r="Y1030" s="16"/>
      <c r="Z1030" s="13" t="str">
        <f ca="1">priceincross</f>
        <v/>
      </c>
      <c r="AA1030" s="13" t="str">
        <f ca="1">priceoutcross</f>
        <v/>
      </c>
      <c r="AB1030" s="13" t="str">
        <f t="shared" ca="1" si="341"/>
        <v/>
      </c>
      <c r="AC1030" s="13" t="str">
        <f t="shared" ca="1" si="350"/>
        <v/>
      </c>
      <c r="AD1030" s="13" t="str">
        <f t="shared" ca="1" si="351"/>
        <v/>
      </c>
      <c r="AE1030" s="13">
        <f t="shared" ca="1" si="352"/>
        <v>2.3182976325855877</v>
      </c>
      <c r="AG1030" s="32">
        <f ca="1">IF(ROW(data!B1030)&gt;fib+1,MIN(OFFSET(data!B1030,0,0,-fib,1)),"")</f>
        <v>13.71</v>
      </c>
      <c r="AH1030" s="32">
        <f ca="1">IF(ROW(data!B1030)&gt;fib+1,MAX(OFFSET(data!B1030,0,0,-fib,1)),"")</f>
        <v>18.940000000000001</v>
      </c>
      <c r="AI1030" s="32">
        <f t="shared" ca="1" si="342"/>
        <v>5.23</v>
      </c>
      <c r="AJ1030" s="31">
        <f t="shared" ca="1" si="343"/>
        <v>14.944280000000001</v>
      </c>
      <c r="AK1030" s="31">
        <f t="shared" ca="1" si="344"/>
        <v>15.70786</v>
      </c>
      <c r="AL1030" s="31">
        <f t="shared" ca="1" si="345"/>
        <v>16.325000000000003</v>
      </c>
      <c r="AM1030" s="31">
        <f t="shared" ca="1" si="346"/>
        <v>16.942140000000002</v>
      </c>
      <c r="AO1030" s="32">
        <f t="shared" ca="1" si="353"/>
        <v>0.96887710796389981</v>
      </c>
      <c r="AP1030" s="32">
        <f t="shared" ca="1" si="354"/>
        <v>0</v>
      </c>
      <c r="AQ1030" s="32">
        <f t="shared" ca="1" si="355"/>
        <v>1.3182976325855877</v>
      </c>
      <c r="AR1030" s="32">
        <f t="shared" ca="1" si="356"/>
        <v>0</v>
      </c>
    </row>
    <row r="1031" spans="1:44">
      <c r="A1031" s="10">
        <v>38400</v>
      </c>
      <c r="B1031" s="11">
        <f ca="1">IF(ROW(data!B1031)&gt;singleSMA,AVERAGE(OFFSET(data!B1031,0,0,-singleSMA,1)),"")</f>
        <v>16.567099999999996</v>
      </c>
      <c r="C1031" s="11" t="str">
        <f ca="1">IF(ROW(data!B1029)&gt;singleSMA+2,IF(SIGN(data!B1030-indicators!B1030)&lt;&gt;SIGN(data!B1029-indicators!B1029),IF(SIGN(data!B1030-indicators!B1030)&gt;0,"BUY","SELL"),""),"")</f>
        <v/>
      </c>
      <c r="D1031" s="11">
        <f ca="1">IF(ROW(data!B1031)&gt;fastSMA,AVERAGE(OFFSET(data!B1031,0,0,-fastSMA,1)),"")</f>
        <v>18.2775</v>
      </c>
      <c r="E1031" s="11">
        <f ca="1">IF(ROW(data!B1031)&gt;slowSMA,AVERAGE(OFFSET(data!B1031,0,0,-slowSMA,1)),"")</f>
        <v>16.567099999999996</v>
      </c>
      <c r="F1031" s="11" t="str">
        <f ca="1">IF(ROW(data!B1031)&gt;MAX(fastSMA,slowSMA)+2,IF(SIGN(D1030-E1030)&lt;&gt;SIGN(D1029-E1029),IF(SIGN(D1030-E1030)&gt;0,"BUY","SELL"),""),"")</f>
        <v/>
      </c>
      <c r="G1031" s="11"/>
      <c r="H1031" s="11">
        <f>(data!B1031/data!B1030)-1</f>
        <v>2.1647307286166928E-2</v>
      </c>
      <c r="I1031" s="11">
        <f t="shared" si="336"/>
        <v>2.1647307286166928E-2</v>
      </c>
      <c r="J1031" s="11">
        <f t="shared" si="337"/>
        <v>0</v>
      </c>
      <c r="K1031" s="11">
        <f ca="1">IF(ROW(data!B1031)&gt;rsi+1,100-100/(1+AVERAGE(OFFSET(I1031,0,0,-rsi,1))/AVERAGE(OFFSET(J1031,0,0,-rsi,1))),"")</f>
        <v>58.330757193115716</v>
      </c>
      <c r="L1031" s="11"/>
      <c r="M1031" s="11">
        <f t="shared" si="338"/>
        <v>1.0216473072861669</v>
      </c>
      <c r="N1031" s="11">
        <f t="shared" ca="1" si="339"/>
        <v>1.036977491961415</v>
      </c>
      <c r="S1031" s="13" t="str">
        <f ca="1">pricein</f>
        <v/>
      </c>
      <c r="T1031" s="13" t="str">
        <f ca="1">priceout</f>
        <v/>
      </c>
      <c r="U1031" s="16" t="str">
        <f t="shared" ca="1" si="340"/>
        <v/>
      </c>
      <c r="V1031" s="16" t="str">
        <f t="shared" ca="1" si="347"/>
        <v/>
      </c>
      <c r="W1031" s="16" t="str">
        <f t="shared" ca="1" si="348"/>
        <v/>
      </c>
      <c r="X1031" s="16">
        <f t="shared" ca="1" si="349"/>
        <v>1.9688771079638998</v>
      </c>
      <c r="Y1031" s="16"/>
      <c r="Z1031" s="13" t="str">
        <f ca="1">priceincross</f>
        <v/>
      </c>
      <c r="AA1031" s="13" t="str">
        <f ca="1">priceoutcross</f>
        <v/>
      </c>
      <c r="AB1031" s="13" t="str">
        <f t="shared" ca="1" si="341"/>
        <v/>
      </c>
      <c r="AC1031" s="13" t="str">
        <f t="shared" ca="1" si="350"/>
        <v/>
      </c>
      <c r="AD1031" s="13" t="str">
        <f t="shared" ca="1" si="351"/>
        <v/>
      </c>
      <c r="AE1031" s="13">
        <f t="shared" ca="1" si="352"/>
        <v>2.3182976325855877</v>
      </c>
      <c r="AG1031" s="32">
        <f ca="1">IF(ROW(data!B1031)&gt;fib+1,MIN(OFFSET(data!B1031,0,0,-fib,1)),"")</f>
        <v>13.75</v>
      </c>
      <c r="AH1031" s="32">
        <f ca="1">IF(ROW(data!B1031)&gt;fib+1,MAX(OFFSET(data!B1031,0,0,-fib,1)),"")</f>
        <v>19.350000000000001</v>
      </c>
      <c r="AI1031" s="32">
        <f t="shared" ca="1" si="342"/>
        <v>5.6000000000000014</v>
      </c>
      <c r="AJ1031" s="31">
        <f t="shared" ca="1" si="343"/>
        <v>15.0716</v>
      </c>
      <c r="AK1031" s="31">
        <f t="shared" ca="1" si="344"/>
        <v>15.889200000000001</v>
      </c>
      <c r="AL1031" s="31">
        <f t="shared" ca="1" si="345"/>
        <v>16.55</v>
      </c>
      <c r="AM1031" s="31">
        <f t="shared" ca="1" si="346"/>
        <v>17.210799999999999</v>
      </c>
      <c r="AO1031" s="32">
        <f t="shared" ca="1" si="353"/>
        <v>0.96887710796389981</v>
      </c>
      <c r="AP1031" s="32">
        <f t="shared" ca="1" si="354"/>
        <v>0</v>
      </c>
      <c r="AQ1031" s="32">
        <f t="shared" ca="1" si="355"/>
        <v>1.3182976325855877</v>
      </c>
      <c r="AR1031" s="32">
        <f t="shared" ca="1" si="356"/>
        <v>0</v>
      </c>
    </row>
    <row r="1032" spans="1:44">
      <c r="A1032" s="10">
        <v>38401</v>
      </c>
      <c r="B1032" s="11">
        <f ca="1">IF(ROW(data!B1032)&gt;singleSMA,AVERAGE(OFFSET(data!B1032,0,0,-singleSMA,1)),"")</f>
        <v>16.621399999999998</v>
      </c>
      <c r="C1032" s="11" t="str">
        <f ca="1">IF(ROW(data!B1030)&gt;singleSMA+2,IF(SIGN(data!B1031-indicators!B1031)&lt;&gt;SIGN(data!B1030-indicators!B1030),IF(SIGN(data!B1031-indicators!B1031)&gt;0,"BUY","SELL"),""),"")</f>
        <v/>
      </c>
      <c r="D1032" s="11">
        <f ca="1">IF(ROW(data!B1032)&gt;fastSMA,AVERAGE(OFFSET(data!B1032,0,0,-fastSMA,1)),"")</f>
        <v>18.312999999999999</v>
      </c>
      <c r="E1032" s="11">
        <f ca="1">IF(ROW(data!B1032)&gt;slowSMA,AVERAGE(OFFSET(data!B1032,0,0,-slowSMA,1)),"")</f>
        <v>16.621399999999998</v>
      </c>
      <c r="F1032" s="11" t="str">
        <f ca="1">IF(ROW(data!B1032)&gt;MAX(fastSMA,slowSMA)+2,IF(SIGN(D1031-E1031)&lt;&gt;SIGN(D1030-E1030),IF(SIGN(D1031-E1031)&gt;0,"BUY","SELL"),""),"")</f>
        <v/>
      </c>
      <c r="G1032" s="11"/>
      <c r="H1032" s="11">
        <f>(data!B1032/data!B1031)-1</f>
        <v>-1.5503875968992942E-3</v>
      </c>
      <c r="I1032" s="11">
        <f t="shared" si="336"/>
        <v>0</v>
      </c>
      <c r="J1032" s="11">
        <f t="shared" si="337"/>
        <v>1.5503875968992942E-3</v>
      </c>
      <c r="K1032" s="11">
        <f ca="1">IF(ROW(data!B1032)&gt;rsi+1,100-100/(1+AVERAGE(OFFSET(I1032,0,0,-rsi,1))/AVERAGE(OFFSET(J1032,0,0,-rsi,1))),"")</f>
        <v>58.616173323261208</v>
      </c>
      <c r="L1032" s="11"/>
      <c r="M1032" s="11">
        <f t="shared" si="338"/>
        <v>0.99844961240310071</v>
      </c>
      <c r="N1032" s="11">
        <f t="shared" ca="1" si="339"/>
        <v>1.0381515314347127</v>
      </c>
      <c r="S1032" s="13" t="str">
        <f ca="1">pricein</f>
        <v/>
      </c>
      <c r="T1032" s="13" t="str">
        <f ca="1">priceout</f>
        <v/>
      </c>
      <c r="U1032" s="16" t="str">
        <f t="shared" ca="1" si="340"/>
        <v/>
      </c>
      <c r="V1032" s="16" t="str">
        <f t="shared" ca="1" si="347"/>
        <v/>
      </c>
      <c r="W1032" s="16" t="str">
        <f t="shared" ca="1" si="348"/>
        <v/>
      </c>
      <c r="X1032" s="16">
        <f t="shared" ca="1" si="349"/>
        <v>1.9688771079638998</v>
      </c>
      <c r="Y1032" s="16"/>
      <c r="Z1032" s="13" t="str">
        <f ca="1">priceincross</f>
        <v/>
      </c>
      <c r="AA1032" s="13" t="str">
        <f ca="1">priceoutcross</f>
        <v/>
      </c>
      <c r="AB1032" s="13" t="str">
        <f t="shared" ca="1" si="341"/>
        <v/>
      </c>
      <c r="AC1032" s="13" t="str">
        <f t="shared" ca="1" si="350"/>
        <v/>
      </c>
      <c r="AD1032" s="13" t="str">
        <f t="shared" ca="1" si="351"/>
        <v/>
      </c>
      <c r="AE1032" s="13">
        <f t="shared" ca="1" si="352"/>
        <v>2.3182976325855877</v>
      </c>
      <c r="AG1032" s="32">
        <f ca="1">IF(ROW(data!B1032)&gt;fib+1,MIN(OFFSET(data!B1032,0,0,-fib,1)),"")</f>
        <v>13.75</v>
      </c>
      <c r="AH1032" s="32">
        <f ca="1">IF(ROW(data!B1032)&gt;fib+1,MAX(OFFSET(data!B1032,0,0,-fib,1)),"")</f>
        <v>19.350000000000001</v>
      </c>
      <c r="AI1032" s="32">
        <f t="shared" ca="1" si="342"/>
        <v>5.6000000000000014</v>
      </c>
      <c r="AJ1032" s="31">
        <f t="shared" ca="1" si="343"/>
        <v>15.0716</v>
      </c>
      <c r="AK1032" s="31">
        <f t="shared" ca="1" si="344"/>
        <v>15.889200000000001</v>
      </c>
      <c r="AL1032" s="31">
        <f t="shared" ca="1" si="345"/>
        <v>16.55</v>
      </c>
      <c r="AM1032" s="31">
        <f t="shared" ca="1" si="346"/>
        <v>17.210799999999999</v>
      </c>
      <c r="AO1032" s="32">
        <f t="shared" ca="1" si="353"/>
        <v>0.96887710796389981</v>
      </c>
      <c r="AP1032" s="32">
        <f t="shared" ca="1" si="354"/>
        <v>0</v>
      </c>
      <c r="AQ1032" s="32">
        <f t="shared" ca="1" si="355"/>
        <v>1.3182976325855877</v>
      </c>
      <c r="AR1032" s="32">
        <f t="shared" ca="1" si="356"/>
        <v>0</v>
      </c>
    </row>
    <row r="1033" spans="1:44">
      <c r="A1033" s="10">
        <v>38404</v>
      </c>
      <c r="B1033" s="11">
        <f ca="1">IF(ROW(data!B1033)&gt;singleSMA,AVERAGE(OFFSET(data!B1033,0,0,-singleSMA,1)),"")</f>
        <v>16.673299999999998</v>
      </c>
      <c r="C1033" s="11" t="str">
        <f ca="1">IF(ROW(data!B1031)&gt;singleSMA+2,IF(SIGN(data!B1032-indicators!B1032)&lt;&gt;SIGN(data!B1031-indicators!B1031),IF(SIGN(data!B1032-indicators!B1032)&gt;0,"BUY","SELL"),""),"")</f>
        <v/>
      </c>
      <c r="D1033" s="11">
        <f ca="1">IF(ROW(data!B1033)&gt;fastSMA,AVERAGE(OFFSET(data!B1033,0,0,-fastSMA,1)),"")</f>
        <v>18.327499999999997</v>
      </c>
      <c r="E1033" s="11">
        <f ca="1">IF(ROW(data!B1033)&gt;slowSMA,AVERAGE(OFFSET(data!B1033,0,0,-slowSMA,1)),"")</f>
        <v>16.673299999999998</v>
      </c>
      <c r="F1033" s="11" t="str">
        <f ca="1">IF(ROW(data!B1033)&gt;MAX(fastSMA,slowSMA)+2,IF(SIGN(D1032-E1032)&lt;&gt;SIGN(D1031-E1031),IF(SIGN(D1032-E1032)&gt;0,"BUY","SELL"),""),"")</f>
        <v/>
      </c>
      <c r="G1033" s="11"/>
      <c r="H1033" s="11">
        <f>(data!B1033/data!B1032)-1</f>
        <v>-1.9668737060041352E-2</v>
      </c>
      <c r="I1033" s="11">
        <f t="shared" si="336"/>
        <v>0</v>
      </c>
      <c r="J1033" s="11">
        <f t="shared" si="337"/>
        <v>1.9668737060041352E-2</v>
      </c>
      <c r="K1033" s="11">
        <f ca="1">IF(ROW(data!B1033)&gt;rsi+1,100-100/(1+AVERAGE(OFFSET(I1033,0,0,-rsi,1))/AVERAGE(OFFSET(J1033,0,0,-rsi,1))),"")</f>
        <v>53.614396111617445</v>
      </c>
      <c r="L1033" s="11"/>
      <c r="M1033" s="11">
        <f t="shared" si="338"/>
        <v>0.98033126293995865</v>
      </c>
      <c r="N1033" s="11">
        <f t="shared" ca="1" si="339"/>
        <v>1.015549597855228</v>
      </c>
      <c r="S1033" s="13" t="str">
        <f ca="1">pricein</f>
        <v/>
      </c>
      <c r="T1033" s="13" t="str">
        <f ca="1">priceout</f>
        <v/>
      </c>
      <c r="U1033" s="16" t="str">
        <f t="shared" ca="1" si="340"/>
        <v/>
      </c>
      <c r="V1033" s="16" t="str">
        <f t="shared" ca="1" si="347"/>
        <v/>
      </c>
      <c r="W1033" s="16" t="str">
        <f t="shared" ca="1" si="348"/>
        <v/>
      </c>
      <c r="X1033" s="16">
        <f t="shared" ca="1" si="349"/>
        <v>1.9688771079638998</v>
      </c>
      <c r="Y1033" s="16"/>
      <c r="Z1033" s="13" t="str">
        <f ca="1">priceincross</f>
        <v/>
      </c>
      <c r="AA1033" s="13" t="str">
        <f ca="1">priceoutcross</f>
        <v/>
      </c>
      <c r="AB1033" s="13" t="str">
        <f t="shared" ca="1" si="341"/>
        <v/>
      </c>
      <c r="AC1033" s="13" t="str">
        <f t="shared" ca="1" si="350"/>
        <v/>
      </c>
      <c r="AD1033" s="13" t="str">
        <f t="shared" ca="1" si="351"/>
        <v/>
      </c>
      <c r="AE1033" s="13">
        <f t="shared" ca="1" si="352"/>
        <v>2.3182976325855877</v>
      </c>
      <c r="AG1033" s="32">
        <f ca="1">IF(ROW(data!B1033)&gt;fib+1,MIN(OFFSET(data!B1033,0,0,-fib,1)),"")</f>
        <v>13.78</v>
      </c>
      <c r="AH1033" s="32">
        <f ca="1">IF(ROW(data!B1033)&gt;fib+1,MAX(OFFSET(data!B1033,0,0,-fib,1)),"")</f>
        <v>19.350000000000001</v>
      </c>
      <c r="AI1033" s="32">
        <f t="shared" ca="1" si="342"/>
        <v>5.5700000000000021</v>
      </c>
      <c r="AJ1033" s="31">
        <f t="shared" ca="1" si="343"/>
        <v>15.094519999999999</v>
      </c>
      <c r="AK1033" s="31">
        <f t="shared" ca="1" si="344"/>
        <v>15.90774</v>
      </c>
      <c r="AL1033" s="31">
        <f t="shared" ca="1" si="345"/>
        <v>16.565000000000001</v>
      </c>
      <c r="AM1033" s="31">
        <f t="shared" ca="1" si="346"/>
        <v>17.222260000000002</v>
      </c>
      <c r="AO1033" s="32">
        <f t="shared" ca="1" si="353"/>
        <v>0.96887710796389981</v>
      </c>
      <c r="AP1033" s="32">
        <f t="shared" ca="1" si="354"/>
        <v>0</v>
      </c>
      <c r="AQ1033" s="32">
        <f t="shared" ca="1" si="355"/>
        <v>1.3182976325855877</v>
      </c>
      <c r="AR1033" s="32">
        <f t="shared" ca="1" si="356"/>
        <v>0</v>
      </c>
    </row>
    <row r="1034" spans="1:44">
      <c r="A1034" s="10">
        <v>38405</v>
      </c>
      <c r="B1034" s="11">
        <f ca="1">IF(ROW(data!B1034)&gt;singleSMA,AVERAGE(OFFSET(data!B1034,0,0,-singleSMA,1)),"")</f>
        <v>16.726599999999998</v>
      </c>
      <c r="C1034" s="11" t="str">
        <f ca="1">IF(ROW(data!B1032)&gt;singleSMA+2,IF(SIGN(data!B1033-indicators!B1033)&lt;&gt;SIGN(data!B1032-indicators!B1032),IF(SIGN(data!B1033-indicators!B1033)&gt;0,"BUY","SELL"),""),"")</f>
        <v/>
      </c>
      <c r="D1034" s="11">
        <f ca="1">IF(ROW(data!B1034)&gt;fastSMA,AVERAGE(OFFSET(data!B1034,0,0,-fastSMA,1)),"")</f>
        <v>18.350000000000001</v>
      </c>
      <c r="E1034" s="11">
        <f ca="1">IF(ROW(data!B1034)&gt;slowSMA,AVERAGE(OFFSET(data!B1034,0,0,-slowSMA,1)),"")</f>
        <v>16.726599999999998</v>
      </c>
      <c r="F1034" s="11" t="str">
        <f ca="1">IF(ROW(data!B1034)&gt;MAX(fastSMA,slowSMA)+2,IF(SIGN(D1033-E1033)&lt;&gt;SIGN(D1032-E1032),IF(SIGN(D1033-E1033)&gt;0,"BUY","SELL"),""),"")</f>
        <v/>
      </c>
      <c r="G1034" s="11"/>
      <c r="H1034" s="11">
        <f>(data!B1034/data!B1033)-1</f>
        <v>8.9757127771910028E-3</v>
      </c>
      <c r="I1034" s="11">
        <f t="shared" si="336"/>
        <v>8.9757127771910028E-3</v>
      </c>
      <c r="J1034" s="11">
        <f t="shared" si="337"/>
        <v>0</v>
      </c>
      <c r="K1034" s="11">
        <f ca="1">IF(ROW(data!B1034)&gt;rsi+1,100-100/(1+AVERAGE(OFFSET(I1034,0,0,-rsi,1))/AVERAGE(OFFSET(J1034,0,0,-rsi,1))),"")</f>
        <v>55.139281313709219</v>
      </c>
      <c r="L1034" s="11"/>
      <c r="M1034" s="11">
        <f t="shared" si="338"/>
        <v>1.008975712777191</v>
      </c>
      <c r="N1034" s="11">
        <f t="shared" ca="1" si="339"/>
        <v>1.0241157556270097</v>
      </c>
      <c r="S1034" s="13" t="str">
        <f ca="1">pricein</f>
        <v/>
      </c>
      <c r="T1034" s="13" t="str">
        <f ca="1">priceout</f>
        <v/>
      </c>
      <c r="U1034" s="16" t="str">
        <f t="shared" ca="1" si="340"/>
        <v/>
      </c>
      <c r="V1034" s="16" t="str">
        <f t="shared" ca="1" si="347"/>
        <v/>
      </c>
      <c r="W1034" s="16" t="str">
        <f t="shared" ca="1" si="348"/>
        <v/>
      </c>
      <c r="X1034" s="16">
        <f t="shared" ca="1" si="349"/>
        <v>1.9688771079638998</v>
      </c>
      <c r="Y1034" s="16"/>
      <c r="Z1034" s="13" t="str">
        <f ca="1">priceincross</f>
        <v/>
      </c>
      <c r="AA1034" s="13" t="str">
        <f ca="1">priceoutcross</f>
        <v/>
      </c>
      <c r="AB1034" s="13" t="str">
        <f t="shared" ca="1" si="341"/>
        <v/>
      </c>
      <c r="AC1034" s="13" t="str">
        <f t="shared" ca="1" si="350"/>
        <v/>
      </c>
      <c r="AD1034" s="13" t="str">
        <f t="shared" ca="1" si="351"/>
        <v/>
      </c>
      <c r="AE1034" s="13">
        <f t="shared" ca="1" si="352"/>
        <v>2.3182976325855877</v>
      </c>
      <c r="AG1034" s="32">
        <f ca="1">IF(ROW(data!B1034)&gt;fib+1,MIN(OFFSET(data!B1034,0,0,-fib,1)),"")</f>
        <v>13.88</v>
      </c>
      <c r="AH1034" s="32">
        <f ca="1">IF(ROW(data!B1034)&gt;fib+1,MAX(OFFSET(data!B1034,0,0,-fib,1)),"")</f>
        <v>19.350000000000001</v>
      </c>
      <c r="AI1034" s="32">
        <f t="shared" ca="1" si="342"/>
        <v>5.4700000000000006</v>
      </c>
      <c r="AJ1034" s="31">
        <f t="shared" ca="1" si="343"/>
        <v>15.170920000000001</v>
      </c>
      <c r="AK1034" s="31">
        <f t="shared" ca="1" si="344"/>
        <v>15.969540000000002</v>
      </c>
      <c r="AL1034" s="31">
        <f t="shared" ca="1" si="345"/>
        <v>16.615000000000002</v>
      </c>
      <c r="AM1034" s="31">
        <f t="shared" ca="1" si="346"/>
        <v>17.260460000000002</v>
      </c>
      <c r="AO1034" s="32">
        <f t="shared" ca="1" si="353"/>
        <v>0.96887710796389981</v>
      </c>
      <c r="AP1034" s="32">
        <f t="shared" ca="1" si="354"/>
        <v>0</v>
      </c>
      <c r="AQ1034" s="32">
        <f t="shared" ca="1" si="355"/>
        <v>1.3182976325855877</v>
      </c>
      <c r="AR1034" s="32">
        <f t="shared" ca="1" si="356"/>
        <v>0</v>
      </c>
    </row>
    <row r="1035" spans="1:44">
      <c r="A1035" s="10">
        <v>38406</v>
      </c>
      <c r="B1035" s="11">
        <f ca="1">IF(ROW(data!B1035)&gt;singleSMA,AVERAGE(OFFSET(data!B1035,0,0,-singleSMA,1)),"")</f>
        <v>16.780599999999996</v>
      </c>
      <c r="C1035" s="11" t="str">
        <f ca="1">IF(ROW(data!B1033)&gt;singleSMA+2,IF(SIGN(data!B1034-indicators!B1034)&lt;&gt;SIGN(data!B1033-indicators!B1033),IF(SIGN(data!B1034-indicators!B1034)&gt;0,"BUY","SELL"),""),"")</f>
        <v/>
      </c>
      <c r="D1035" s="11">
        <f ca="1">IF(ROW(data!B1035)&gt;fastSMA,AVERAGE(OFFSET(data!B1035,0,0,-fastSMA,1)),"")</f>
        <v>18.386500000000005</v>
      </c>
      <c r="E1035" s="11">
        <f ca="1">IF(ROW(data!B1035)&gt;slowSMA,AVERAGE(OFFSET(data!B1035,0,0,-slowSMA,1)),"")</f>
        <v>16.780599999999996</v>
      </c>
      <c r="F1035" s="11" t="str">
        <f ca="1">IF(ROW(data!B1035)&gt;MAX(fastSMA,slowSMA)+2,IF(SIGN(D1034-E1034)&lt;&gt;SIGN(D1033-E1033),IF(SIGN(D1034-E1034)&gt;0,"BUY","SELL"),""),"")</f>
        <v/>
      </c>
      <c r="G1035" s="11"/>
      <c r="H1035" s="11">
        <f>(data!B1035/data!B1034)-1</f>
        <v>1.2035583464155009E-2</v>
      </c>
      <c r="I1035" s="11">
        <f t="shared" si="336"/>
        <v>1.2035583464155009E-2</v>
      </c>
      <c r="J1035" s="11">
        <f t="shared" si="337"/>
        <v>0</v>
      </c>
      <c r="K1035" s="11">
        <f ca="1">IF(ROW(data!B1035)&gt;rsi+1,100-100/(1+AVERAGE(OFFSET(I1035,0,0,-rsi,1))/AVERAGE(OFFSET(J1035,0,0,-rsi,1))),"")</f>
        <v>57.723752654468953</v>
      </c>
      <c r="L1035" s="11"/>
      <c r="M1035" s="11">
        <f t="shared" si="338"/>
        <v>1.012035583464155</v>
      </c>
      <c r="N1035" s="11">
        <f t="shared" ca="1" si="339"/>
        <v>1.0392262224610425</v>
      </c>
      <c r="S1035" s="13" t="str">
        <f ca="1">pricein</f>
        <v/>
      </c>
      <c r="T1035" s="13" t="str">
        <f ca="1">priceout</f>
        <v/>
      </c>
      <c r="U1035" s="16" t="str">
        <f t="shared" ca="1" si="340"/>
        <v/>
      </c>
      <c r="V1035" s="16" t="str">
        <f t="shared" ca="1" si="347"/>
        <v/>
      </c>
      <c r="W1035" s="16" t="str">
        <f t="shared" ca="1" si="348"/>
        <v/>
      </c>
      <c r="X1035" s="16">
        <f t="shared" ca="1" si="349"/>
        <v>1.9688771079638998</v>
      </c>
      <c r="Y1035" s="16"/>
      <c r="Z1035" s="13" t="str">
        <f ca="1">priceincross</f>
        <v/>
      </c>
      <c r="AA1035" s="13" t="str">
        <f ca="1">priceoutcross</f>
        <v/>
      </c>
      <c r="AB1035" s="13" t="str">
        <f t="shared" ca="1" si="341"/>
        <v/>
      </c>
      <c r="AC1035" s="13" t="str">
        <f t="shared" ca="1" si="350"/>
        <v/>
      </c>
      <c r="AD1035" s="13" t="str">
        <f t="shared" ca="1" si="351"/>
        <v/>
      </c>
      <c r="AE1035" s="13">
        <f t="shared" ca="1" si="352"/>
        <v>2.3182976325855877</v>
      </c>
      <c r="AG1035" s="32">
        <f ca="1">IF(ROW(data!B1035)&gt;fib+1,MIN(OFFSET(data!B1035,0,0,-fib,1)),"")</f>
        <v>13.88</v>
      </c>
      <c r="AH1035" s="32">
        <f ca="1">IF(ROW(data!B1035)&gt;fib+1,MAX(OFFSET(data!B1035,0,0,-fib,1)),"")</f>
        <v>19.350000000000001</v>
      </c>
      <c r="AI1035" s="32">
        <f t="shared" ca="1" si="342"/>
        <v>5.4700000000000006</v>
      </c>
      <c r="AJ1035" s="31">
        <f t="shared" ca="1" si="343"/>
        <v>15.170920000000001</v>
      </c>
      <c r="AK1035" s="31">
        <f t="shared" ca="1" si="344"/>
        <v>15.969540000000002</v>
      </c>
      <c r="AL1035" s="31">
        <f t="shared" ca="1" si="345"/>
        <v>16.615000000000002</v>
      </c>
      <c r="AM1035" s="31">
        <f t="shared" ca="1" si="346"/>
        <v>17.260460000000002</v>
      </c>
      <c r="AO1035" s="32">
        <f t="shared" ca="1" si="353"/>
        <v>0.96887710796389981</v>
      </c>
      <c r="AP1035" s="32">
        <f t="shared" ca="1" si="354"/>
        <v>0</v>
      </c>
      <c r="AQ1035" s="32">
        <f t="shared" ca="1" si="355"/>
        <v>1.3182976325855877</v>
      </c>
      <c r="AR1035" s="32">
        <f t="shared" ca="1" si="356"/>
        <v>0</v>
      </c>
    </row>
    <row r="1036" spans="1:44">
      <c r="A1036" s="10">
        <v>38407</v>
      </c>
      <c r="B1036" s="11">
        <f ca="1">IF(ROW(data!B1036)&gt;singleSMA,AVERAGE(OFFSET(data!B1036,0,0,-singleSMA,1)),"")</f>
        <v>16.841699999999992</v>
      </c>
      <c r="C1036" s="11" t="str">
        <f ca="1">IF(ROW(data!B1034)&gt;singleSMA+2,IF(SIGN(data!B1035-indicators!B1035)&lt;&gt;SIGN(data!B1034-indicators!B1034),IF(SIGN(data!B1035-indicators!B1035)&gt;0,"BUY","SELL"),""),"")</f>
        <v/>
      </c>
      <c r="D1036" s="11">
        <f ca="1">IF(ROW(data!B1036)&gt;fastSMA,AVERAGE(OFFSET(data!B1036,0,0,-fastSMA,1)),"")</f>
        <v>18.473000000000003</v>
      </c>
      <c r="E1036" s="11">
        <f ca="1">IF(ROW(data!B1036)&gt;slowSMA,AVERAGE(OFFSET(data!B1036,0,0,-slowSMA,1)),"")</f>
        <v>16.841699999999992</v>
      </c>
      <c r="F1036" s="11" t="str">
        <f ca="1">IF(ROW(data!B1036)&gt;MAX(fastSMA,slowSMA)+2,IF(SIGN(D1035-E1035)&lt;&gt;SIGN(D1034-E1034),IF(SIGN(D1035-E1035)&gt;0,"BUY","SELL"),""),"")</f>
        <v/>
      </c>
      <c r="G1036" s="11"/>
      <c r="H1036" s="11">
        <f>(data!B1036/data!B1035)-1</f>
        <v>3.3609100310237672E-2</v>
      </c>
      <c r="I1036" s="11">
        <f t="shared" si="336"/>
        <v>3.3609100310237672E-2</v>
      </c>
      <c r="J1036" s="11">
        <f t="shared" si="337"/>
        <v>0</v>
      </c>
      <c r="K1036" s="11">
        <f ca="1">IF(ROW(data!B1036)&gt;rsi+1,100-100/(1+AVERAGE(OFFSET(I1036,0,0,-rsi,1))/AVERAGE(OFFSET(J1036,0,0,-rsi,1))),"")</f>
        <v>66.647415111390316</v>
      </c>
      <c r="L1036" s="11"/>
      <c r="M1036" s="11">
        <f t="shared" si="338"/>
        <v>1.0336091003102377</v>
      </c>
      <c r="N1036" s="11">
        <f t="shared" ca="1" si="339"/>
        <v>1.0947426067907993</v>
      </c>
      <c r="S1036" s="13" t="str">
        <f ca="1">pricein</f>
        <v/>
      </c>
      <c r="T1036" s="13" t="str">
        <f ca="1">priceout</f>
        <v/>
      </c>
      <c r="U1036" s="16" t="str">
        <f t="shared" ca="1" si="340"/>
        <v/>
      </c>
      <c r="V1036" s="16" t="str">
        <f t="shared" ca="1" si="347"/>
        <v/>
      </c>
      <c r="W1036" s="16" t="str">
        <f t="shared" ca="1" si="348"/>
        <v/>
      </c>
      <c r="X1036" s="16">
        <f t="shared" ca="1" si="349"/>
        <v>1.9688771079638998</v>
      </c>
      <c r="Y1036" s="16"/>
      <c r="Z1036" s="13" t="str">
        <f ca="1">priceincross</f>
        <v/>
      </c>
      <c r="AA1036" s="13" t="str">
        <f ca="1">priceoutcross</f>
        <v/>
      </c>
      <c r="AB1036" s="13" t="str">
        <f t="shared" ca="1" si="341"/>
        <v/>
      </c>
      <c r="AC1036" s="13" t="str">
        <f t="shared" ca="1" si="350"/>
        <v/>
      </c>
      <c r="AD1036" s="13" t="str">
        <f t="shared" ca="1" si="351"/>
        <v/>
      </c>
      <c r="AE1036" s="13">
        <f t="shared" ca="1" si="352"/>
        <v>2.3182976325855877</v>
      </c>
      <c r="AG1036" s="32">
        <f ca="1">IF(ROW(data!B1036)&gt;fib+1,MIN(OFFSET(data!B1036,0,0,-fib,1)),"")</f>
        <v>13.99</v>
      </c>
      <c r="AH1036" s="32">
        <f ca="1">IF(ROW(data!B1036)&gt;fib+1,MAX(OFFSET(data!B1036,0,0,-fib,1)),"")</f>
        <v>19.989999999999998</v>
      </c>
      <c r="AI1036" s="32">
        <f t="shared" ca="1" si="342"/>
        <v>5.9999999999999982</v>
      </c>
      <c r="AJ1036" s="31">
        <f t="shared" ca="1" si="343"/>
        <v>15.405999999999999</v>
      </c>
      <c r="AK1036" s="31">
        <f t="shared" ca="1" si="344"/>
        <v>16.282</v>
      </c>
      <c r="AL1036" s="31">
        <f t="shared" ca="1" si="345"/>
        <v>16.989999999999998</v>
      </c>
      <c r="AM1036" s="31">
        <f t="shared" ca="1" si="346"/>
        <v>17.698</v>
      </c>
      <c r="AO1036" s="32">
        <f t="shared" ca="1" si="353"/>
        <v>0.96887710796389981</v>
      </c>
      <c r="AP1036" s="32">
        <f t="shared" ca="1" si="354"/>
        <v>0</v>
      </c>
      <c r="AQ1036" s="32">
        <f t="shared" ca="1" si="355"/>
        <v>1.3182976325855877</v>
      </c>
      <c r="AR1036" s="32">
        <f t="shared" ca="1" si="356"/>
        <v>0</v>
      </c>
    </row>
    <row r="1037" spans="1:44">
      <c r="A1037" s="10">
        <v>38408</v>
      </c>
      <c r="B1037" s="11">
        <f ca="1">IF(ROW(data!B1037)&gt;singleSMA,AVERAGE(OFFSET(data!B1037,0,0,-singleSMA,1)),"")</f>
        <v>16.899799999999992</v>
      </c>
      <c r="C1037" s="11" t="str">
        <f ca="1">IF(ROW(data!B1035)&gt;singleSMA+2,IF(SIGN(data!B1036-indicators!B1036)&lt;&gt;SIGN(data!B1035-indicators!B1035),IF(SIGN(data!B1036-indicators!B1036)&gt;0,"BUY","SELL"),""),"")</f>
        <v/>
      </c>
      <c r="D1037" s="11">
        <f ca="1">IF(ROW(data!B1037)&gt;fastSMA,AVERAGE(OFFSET(data!B1037,0,0,-fastSMA,1)),"")</f>
        <v>18.551500000000001</v>
      </c>
      <c r="E1037" s="11">
        <f ca="1">IF(ROW(data!B1037)&gt;slowSMA,AVERAGE(OFFSET(data!B1037,0,0,-slowSMA,1)),"")</f>
        <v>16.899799999999992</v>
      </c>
      <c r="F1037" s="11" t="str">
        <f ca="1">IF(ROW(data!B1037)&gt;MAX(fastSMA,slowSMA)+2,IF(SIGN(D1036-E1036)&lt;&gt;SIGN(D1035-E1035),IF(SIGN(D1036-E1036)&gt;0,"BUY","SELL"),""),"")</f>
        <v/>
      </c>
      <c r="G1037" s="11"/>
      <c r="H1037" s="11">
        <f>(data!B1037/data!B1036)-1</f>
        <v>-9.5047523761879749E-3</v>
      </c>
      <c r="I1037" s="11">
        <f t="shared" si="336"/>
        <v>0</v>
      </c>
      <c r="J1037" s="11">
        <f t="shared" si="337"/>
        <v>9.5047523761879749E-3</v>
      </c>
      <c r="K1037" s="11">
        <f ca="1">IF(ROW(data!B1037)&gt;rsi+1,100-100/(1+AVERAGE(OFFSET(I1037,0,0,-rsi,1))/AVERAGE(OFFSET(J1037,0,0,-rsi,1))),"")</f>
        <v>64.83275275942475</v>
      </c>
      <c r="L1037" s="11"/>
      <c r="M1037" s="11">
        <f t="shared" si="338"/>
        <v>0.99049524762381203</v>
      </c>
      <c r="N1037" s="11">
        <f t="shared" ca="1" si="339"/>
        <v>1.0861217772901812</v>
      </c>
      <c r="S1037" s="13" t="str">
        <f ca="1">pricein</f>
        <v/>
      </c>
      <c r="T1037" s="13" t="str">
        <f ca="1">priceout</f>
        <v/>
      </c>
      <c r="U1037" s="16" t="str">
        <f t="shared" ca="1" si="340"/>
        <v/>
      </c>
      <c r="V1037" s="16" t="str">
        <f t="shared" ca="1" si="347"/>
        <v/>
      </c>
      <c r="W1037" s="16" t="str">
        <f t="shared" ca="1" si="348"/>
        <v/>
      </c>
      <c r="X1037" s="16">
        <f t="shared" ca="1" si="349"/>
        <v>1.9688771079638998</v>
      </c>
      <c r="Y1037" s="16"/>
      <c r="Z1037" s="13" t="str">
        <f ca="1">priceincross</f>
        <v/>
      </c>
      <c r="AA1037" s="13" t="str">
        <f ca="1">priceoutcross</f>
        <v/>
      </c>
      <c r="AB1037" s="13" t="str">
        <f t="shared" ca="1" si="341"/>
        <v/>
      </c>
      <c r="AC1037" s="13" t="str">
        <f t="shared" ca="1" si="350"/>
        <v/>
      </c>
      <c r="AD1037" s="13" t="str">
        <f t="shared" ca="1" si="351"/>
        <v/>
      </c>
      <c r="AE1037" s="13">
        <f t="shared" ca="1" si="352"/>
        <v>2.3182976325855877</v>
      </c>
      <c r="AG1037" s="32">
        <f ca="1">IF(ROW(data!B1037)&gt;fib+1,MIN(OFFSET(data!B1037,0,0,-fib,1)),"")</f>
        <v>14.42</v>
      </c>
      <c r="AH1037" s="32">
        <f ca="1">IF(ROW(data!B1037)&gt;fib+1,MAX(OFFSET(data!B1037,0,0,-fib,1)),"")</f>
        <v>19.989999999999998</v>
      </c>
      <c r="AI1037" s="32">
        <f t="shared" ca="1" si="342"/>
        <v>5.5699999999999985</v>
      </c>
      <c r="AJ1037" s="31">
        <f t="shared" ca="1" si="343"/>
        <v>15.73452</v>
      </c>
      <c r="AK1037" s="31">
        <f t="shared" ca="1" si="344"/>
        <v>16.547739999999997</v>
      </c>
      <c r="AL1037" s="31">
        <f t="shared" ca="1" si="345"/>
        <v>17.204999999999998</v>
      </c>
      <c r="AM1037" s="31">
        <f t="shared" ca="1" si="346"/>
        <v>17.862259999999999</v>
      </c>
      <c r="AO1037" s="32">
        <f t="shared" ca="1" si="353"/>
        <v>0.96887710796389981</v>
      </c>
      <c r="AP1037" s="32">
        <f t="shared" ca="1" si="354"/>
        <v>0</v>
      </c>
      <c r="AQ1037" s="32">
        <f t="shared" ca="1" si="355"/>
        <v>1.3182976325855877</v>
      </c>
      <c r="AR1037" s="32">
        <f t="shared" ca="1" si="356"/>
        <v>0</v>
      </c>
    </row>
    <row r="1038" spans="1:44">
      <c r="A1038" s="10">
        <v>38411</v>
      </c>
      <c r="B1038" s="11">
        <f ca="1">IF(ROW(data!B1038)&gt;singleSMA,AVERAGE(OFFSET(data!B1038,0,0,-singleSMA,1)),"")</f>
        <v>16.957699999999992</v>
      </c>
      <c r="C1038" s="11" t="str">
        <f ca="1">IF(ROW(data!B1036)&gt;singleSMA+2,IF(SIGN(data!B1037-indicators!B1037)&lt;&gt;SIGN(data!B1036-indicators!B1036),IF(SIGN(data!B1037-indicators!B1037)&gt;0,"BUY","SELL"),""),"")</f>
        <v/>
      </c>
      <c r="D1038" s="11">
        <f ca="1">IF(ROW(data!B1038)&gt;fastSMA,AVERAGE(OFFSET(data!B1038,0,0,-fastSMA,1)),"")</f>
        <v>18.655500000000004</v>
      </c>
      <c r="E1038" s="11">
        <f ca="1">IF(ROW(data!B1038)&gt;slowSMA,AVERAGE(OFFSET(data!B1038,0,0,-slowSMA,1)),"")</f>
        <v>16.957699999999992</v>
      </c>
      <c r="F1038" s="11" t="str">
        <f ca="1">IF(ROW(data!B1038)&gt;MAX(fastSMA,slowSMA)+2,IF(SIGN(D1037-E1037)&lt;&gt;SIGN(D1036-E1036),IF(SIGN(D1037-E1037)&gt;0,"BUY","SELL"),""),"")</f>
        <v/>
      </c>
      <c r="G1038" s="11"/>
      <c r="H1038" s="11">
        <f>(data!B1038/data!B1037)-1</f>
        <v>2.2222222222222143E-2</v>
      </c>
      <c r="I1038" s="11">
        <f t="shared" si="336"/>
        <v>2.2222222222222143E-2</v>
      </c>
      <c r="J1038" s="11">
        <f t="shared" si="337"/>
        <v>0</v>
      </c>
      <c r="K1038" s="11">
        <f ca="1">IF(ROW(data!B1038)&gt;rsi+1,100-100/(1+AVERAGE(OFFSET(I1038,0,0,-rsi,1))/AVERAGE(OFFSET(J1038,0,0,-rsi,1))),"")</f>
        <v>68.187874575527346</v>
      </c>
      <c r="L1038" s="11"/>
      <c r="M1038" s="11">
        <f t="shared" si="338"/>
        <v>1.0222222222222221</v>
      </c>
      <c r="N1038" s="11">
        <f t="shared" ca="1" si="339"/>
        <v>1.1145374449339205</v>
      </c>
      <c r="S1038" s="13" t="str">
        <f ca="1">pricein</f>
        <v/>
      </c>
      <c r="T1038" s="13" t="str">
        <f ca="1">priceout</f>
        <v/>
      </c>
      <c r="U1038" s="16" t="str">
        <f t="shared" ca="1" si="340"/>
        <v/>
      </c>
      <c r="V1038" s="16" t="str">
        <f t="shared" ca="1" si="347"/>
        <v/>
      </c>
      <c r="W1038" s="16" t="str">
        <f t="shared" ca="1" si="348"/>
        <v/>
      </c>
      <c r="X1038" s="16">
        <f t="shared" ca="1" si="349"/>
        <v>1.9688771079638998</v>
      </c>
      <c r="Y1038" s="16"/>
      <c r="Z1038" s="13" t="str">
        <f ca="1">priceincross</f>
        <v/>
      </c>
      <c r="AA1038" s="13" t="str">
        <f ca="1">priceoutcross</f>
        <v/>
      </c>
      <c r="AB1038" s="13" t="str">
        <f t="shared" ca="1" si="341"/>
        <v/>
      </c>
      <c r="AC1038" s="13" t="str">
        <f t="shared" ca="1" si="350"/>
        <v/>
      </c>
      <c r="AD1038" s="13" t="str">
        <f t="shared" ca="1" si="351"/>
        <v/>
      </c>
      <c r="AE1038" s="13">
        <f t="shared" ca="1" si="352"/>
        <v>2.3182976325855877</v>
      </c>
      <c r="AG1038" s="32">
        <f ca="1">IF(ROW(data!B1038)&gt;fib+1,MIN(OFFSET(data!B1038,0,0,-fib,1)),"")</f>
        <v>14.42</v>
      </c>
      <c r="AH1038" s="32">
        <f ca="1">IF(ROW(data!B1038)&gt;fib+1,MAX(OFFSET(data!B1038,0,0,-fib,1)),"")</f>
        <v>20.239999999999998</v>
      </c>
      <c r="AI1038" s="32">
        <f t="shared" ca="1" si="342"/>
        <v>5.8199999999999985</v>
      </c>
      <c r="AJ1038" s="31">
        <f t="shared" ca="1" si="343"/>
        <v>15.793519999999999</v>
      </c>
      <c r="AK1038" s="31">
        <f t="shared" ca="1" si="344"/>
        <v>16.643239999999999</v>
      </c>
      <c r="AL1038" s="31">
        <f t="shared" ca="1" si="345"/>
        <v>17.329999999999998</v>
      </c>
      <c r="AM1038" s="31">
        <f t="shared" ca="1" si="346"/>
        <v>18.016759999999998</v>
      </c>
      <c r="AO1038" s="32">
        <f t="shared" ca="1" si="353"/>
        <v>0.96887710796389981</v>
      </c>
      <c r="AP1038" s="32">
        <f t="shared" ca="1" si="354"/>
        <v>0</v>
      </c>
      <c r="AQ1038" s="32">
        <f t="shared" ca="1" si="355"/>
        <v>1.3182976325855877</v>
      </c>
      <c r="AR1038" s="32">
        <f t="shared" ca="1" si="356"/>
        <v>0</v>
      </c>
    </row>
    <row r="1039" spans="1:44">
      <c r="A1039" s="10">
        <v>38412</v>
      </c>
      <c r="B1039" s="11">
        <f ca="1">IF(ROW(data!B1039)&gt;singleSMA,AVERAGE(OFFSET(data!B1039,0,0,-singleSMA,1)),"")</f>
        <v>17.015599999999996</v>
      </c>
      <c r="C1039" s="11" t="str">
        <f ca="1">IF(ROW(data!B1037)&gt;singleSMA+2,IF(SIGN(data!B1038-indicators!B1038)&lt;&gt;SIGN(data!B1037-indicators!B1037),IF(SIGN(data!B1038-indicators!B1038)&gt;0,"BUY","SELL"),""),"")</f>
        <v/>
      </c>
      <c r="D1039" s="11">
        <f ca="1">IF(ROW(data!B1039)&gt;fastSMA,AVERAGE(OFFSET(data!B1039,0,0,-fastSMA,1)),"")</f>
        <v>18.767500000000002</v>
      </c>
      <c r="E1039" s="11">
        <f ca="1">IF(ROW(data!B1039)&gt;slowSMA,AVERAGE(OFFSET(data!B1039,0,0,-slowSMA,1)),"")</f>
        <v>17.015599999999996</v>
      </c>
      <c r="F1039" s="11" t="str">
        <f ca="1">IF(ROW(data!B1039)&gt;MAX(fastSMA,slowSMA)+2,IF(SIGN(D1038-E1038)&lt;&gt;SIGN(D1037-E1037),IF(SIGN(D1038-E1038)&gt;0,"BUY","SELL"),""),"")</f>
        <v/>
      </c>
      <c r="G1039" s="11"/>
      <c r="H1039" s="11">
        <f>(data!B1039/data!B1038)-1</f>
        <v>-1.4822134387351138E-3</v>
      </c>
      <c r="I1039" s="11">
        <f t="shared" si="336"/>
        <v>0</v>
      </c>
      <c r="J1039" s="11">
        <f t="shared" si="337"/>
        <v>1.4822134387351138E-3</v>
      </c>
      <c r="K1039" s="11">
        <f ca="1">IF(ROW(data!B1039)&gt;rsi+1,100-100/(1+AVERAGE(OFFSET(I1039,0,0,-rsi,1))/AVERAGE(OFFSET(J1039,0,0,-rsi,1))),"")</f>
        <v>70.241746789382347</v>
      </c>
      <c r="L1039" s="11"/>
      <c r="M1039" s="11">
        <f t="shared" si="338"/>
        <v>0.99851778656126489</v>
      </c>
      <c r="N1039" s="11">
        <f t="shared" ca="1" si="339"/>
        <v>1.1246521981079578</v>
      </c>
      <c r="S1039" s="13" t="str">
        <f ca="1">pricein</f>
        <v/>
      </c>
      <c r="T1039" s="13" t="str">
        <f ca="1">priceout</f>
        <v/>
      </c>
      <c r="U1039" s="16" t="str">
        <f t="shared" ca="1" si="340"/>
        <v/>
      </c>
      <c r="V1039" s="16" t="str">
        <f t="shared" ca="1" si="347"/>
        <v/>
      </c>
      <c r="W1039" s="16" t="str">
        <f t="shared" ca="1" si="348"/>
        <v/>
      </c>
      <c r="X1039" s="16">
        <f t="shared" ca="1" si="349"/>
        <v>1.9688771079638998</v>
      </c>
      <c r="Y1039" s="16"/>
      <c r="Z1039" s="13" t="str">
        <f ca="1">priceincross</f>
        <v/>
      </c>
      <c r="AA1039" s="13" t="str">
        <f ca="1">priceoutcross</f>
        <v/>
      </c>
      <c r="AB1039" s="13" t="str">
        <f t="shared" ca="1" si="341"/>
        <v/>
      </c>
      <c r="AC1039" s="13" t="str">
        <f t="shared" ca="1" si="350"/>
        <v/>
      </c>
      <c r="AD1039" s="13" t="str">
        <f t="shared" ca="1" si="351"/>
        <v/>
      </c>
      <c r="AE1039" s="13">
        <f t="shared" ca="1" si="352"/>
        <v>2.3182976325855877</v>
      </c>
      <c r="AG1039" s="32">
        <f ca="1">IF(ROW(data!B1039)&gt;fib+1,MIN(OFFSET(data!B1039,0,0,-fib,1)),"")</f>
        <v>14.45</v>
      </c>
      <c r="AH1039" s="32">
        <f ca="1">IF(ROW(data!B1039)&gt;fib+1,MAX(OFFSET(data!B1039,0,0,-fib,1)),"")</f>
        <v>20.239999999999998</v>
      </c>
      <c r="AI1039" s="32">
        <f t="shared" ca="1" si="342"/>
        <v>5.7899999999999991</v>
      </c>
      <c r="AJ1039" s="31">
        <f t="shared" ca="1" si="343"/>
        <v>15.816439999999998</v>
      </c>
      <c r="AK1039" s="31">
        <f t="shared" ca="1" si="344"/>
        <v>16.66178</v>
      </c>
      <c r="AL1039" s="31">
        <f t="shared" ca="1" si="345"/>
        <v>17.344999999999999</v>
      </c>
      <c r="AM1039" s="31">
        <f t="shared" ca="1" si="346"/>
        <v>18.028219999999997</v>
      </c>
      <c r="AO1039" s="32">
        <f t="shared" ca="1" si="353"/>
        <v>0.96887710796389981</v>
      </c>
      <c r="AP1039" s="32">
        <f t="shared" ca="1" si="354"/>
        <v>0</v>
      </c>
      <c r="AQ1039" s="32">
        <f t="shared" ca="1" si="355"/>
        <v>1.3182976325855877</v>
      </c>
      <c r="AR1039" s="32">
        <f t="shared" ca="1" si="356"/>
        <v>0</v>
      </c>
    </row>
    <row r="1040" spans="1:44">
      <c r="A1040" s="10">
        <v>38413</v>
      </c>
      <c r="B1040" s="11">
        <f ca="1">IF(ROW(data!B1040)&gt;singleSMA,AVERAGE(OFFSET(data!B1040,0,0,-singleSMA,1)),"")</f>
        <v>17.065999999999995</v>
      </c>
      <c r="C1040" s="11" t="str">
        <f ca="1">IF(ROW(data!B1038)&gt;singleSMA+2,IF(SIGN(data!B1039-indicators!B1039)&lt;&gt;SIGN(data!B1038-indicators!B1038),IF(SIGN(data!B1039-indicators!B1039)&gt;0,"BUY","SELL"),""),"")</f>
        <v/>
      </c>
      <c r="D1040" s="11">
        <f ca="1">IF(ROW(data!B1040)&gt;fastSMA,AVERAGE(OFFSET(data!B1040,0,0,-fastSMA,1)),"")</f>
        <v>18.860999999999997</v>
      </c>
      <c r="E1040" s="11">
        <f ca="1">IF(ROW(data!B1040)&gt;slowSMA,AVERAGE(OFFSET(data!B1040,0,0,-slowSMA,1)),"")</f>
        <v>17.065999999999995</v>
      </c>
      <c r="F1040" s="11" t="str">
        <f ca="1">IF(ROW(data!B1040)&gt;MAX(fastSMA,slowSMA)+2,IF(SIGN(D1039-E1039)&lt;&gt;SIGN(D1038-E1038),IF(SIGN(D1039-E1039)&gt;0,"BUY","SELL"),""),"")</f>
        <v/>
      </c>
      <c r="G1040" s="11"/>
      <c r="H1040" s="11">
        <f>(data!B1040/data!B1039)-1</f>
        <v>-3.4141514101929782E-2</v>
      </c>
      <c r="I1040" s="11">
        <f t="shared" si="336"/>
        <v>0</v>
      </c>
      <c r="J1040" s="11">
        <f t="shared" si="337"/>
        <v>3.4141514101929782E-2</v>
      </c>
      <c r="K1040" s="11">
        <f ca="1">IF(ROW(data!B1040)&gt;rsi+1,100-100/(1+AVERAGE(OFFSET(I1040,0,0,-rsi,1))/AVERAGE(OFFSET(J1040,0,0,-rsi,1))),"")</f>
        <v>66.593379640354186</v>
      </c>
      <c r="L1040" s="11"/>
      <c r="M1040" s="11">
        <f t="shared" si="338"/>
        <v>0.96585848589807022</v>
      </c>
      <c r="N1040" s="11">
        <f t="shared" ca="1" si="339"/>
        <v>1.1059490084985835</v>
      </c>
      <c r="S1040" s="13" t="str">
        <f ca="1">pricein</f>
        <v/>
      </c>
      <c r="T1040" s="13" t="str">
        <f ca="1">priceout</f>
        <v/>
      </c>
      <c r="U1040" s="16" t="str">
        <f t="shared" ca="1" si="340"/>
        <v/>
      </c>
      <c r="V1040" s="16" t="str">
        <f t="shared" ca="1" si="347"/>
        <v/>
      </c>
      <c r="W1040" s="16" t="str">
        <f t="shared" ca="1" si="348"/>
        <v/>
      </c>
      <c r="X1040" s="16">
        <f t="shared" ca="1" si="349"/>
        <v>1.9688771079638998</v>
      </c>
      <c r="Y1040" s="16"/>
      <c r="Z1040" s="13" t="str">
        <f ca="1">priceincross</f>
        <v/>
      </c>
      <c r="AA1040" s="13" t="str">
        <f ca="1">priceoutcross</f>
        <v/>
      </c>
      <c r="AB1040" s="13" t="str">
        <f t="shared" ca="1" si="341"/>
        <v/>
      </c>
      <c r="AC1040" s="13" t="str">
        <f t="shared" ca="1" si="350"/>
        <v/>
      </c>
      <c r="AD1040" s="13" t="str">
        <f t="shared" ca="1" si="351"/>
        <v/>
      </c>
      <c r="AE1040" s="13">
        <f t="shared" ca="1" si="352"/>
        <v>2.3182976325855877</v>
      </c>
      <c r="AG1040" s="32">
        <f ca="1">IF(ROW(data!B1040)&gt;fib+1,MIN(OFFSET(data!B1040,0,0,-fib,1)),"")</f>
        <v>14.45</v>
      </c>
      <c r="AH1040" s="32">
        <f ca="1">IF(ROW(data!B1040)&gt;fib+1,MAX(OFFSET(data!B1040,0,0,-fib,1)),"")</f>
        <v>20.239999999999998</v>
      </c>
      <c r="AI1040" s="32">
        <f t="shared" ca="1" si="342"/>
        <v>5.7899999999999991</v>
      </c>
      <c r="AJ1040" s="31">
        <f t="shared" ca="1" si="343"/>
        <v>15.816439999999998</v>
      </c>
      <c r="AK1040" s="31">
        <f t="shared" ca="1" si="344"/>
        <v>16.66178</v>
      </c>
      <c r="AL1040" s="31">
        <f t="shared" ca="1" si="345"/>
        <v>17.344999999999999</v>
      </c>
      <c r="AM1040" s="31">
        <f t="shared" ca="1" si="346"/>
        <v>18.028219999999997</v>
      </c>
      <c r="AO1040" s="32">
        <f t="shared" ca="1" si="353"/>
        <v>0.96887710796389981</v>
      </c>
      <c r="AP1040" s="32">
        <f t="shared" ca="1" si="354"/>
        <v>0</v>
      </c>
      <c r="AQ1040" s="32">
        <f t="shared" ca="1" si="355"/>
        <v>1.3182976325855877</v>
      </c>
      <c r="AR1040" s="32">
        <f t="shared" ca="1" si="356"/>
        <v>0</v>
      </c>
    </row>
    <row r="1041" spans="1:44">
      <c r="A1041" s="10">
        <v>38414</v>
      </c>
      <c r="B1041" s="11">
        <f ca="1">IF(ROW(data!B1041)&gt;singleSMA,AVERAGE(OFFSET(data!B1041,0,0,-singleSMA,1)),"")</f>
        <v>17.117499999999996</v>
      </c>
      <c r="C1041" s="11" t="str">
        <f ca="1">IF(ROW(data!B1039)&gt;singleSMA+2,IF(SIGN(data!B1040-indicators!B1040)&lt;&gt;SIGN(data!B1039-indicators!B1039),IF(SIGN(data!B1040-indicators!B1040)&gt;0,"BUY","SELL"),""),"")</f>
        <v/>
      </c>
      <c r="D1041" s="11">
        <f ca="1">IF(ROW(data!B1041)&gt;fastSMA,AVERAGE(OFFSET(data!B1041,0,0,-fastSMA,1)),"")</f>
        <v>18.939</v>
      </c>
      <c r="E1041" s="11">
        <f ca="1">IF(ROW(data!B1041)&gt;slowSMA,AVERAGE(OFFSET(data!B1041,0,0,-slowSMA,1)),"")</f>
        <v>17.117499999999996</v>
      </c>
      <c r="F1041" s="11" t="str">
        <f ca="1">IF(ROW(data!B1041)&gt;MAX(fastSMA,slowSMA)+2,IF(SIGN(D1040-E1040)&lt;&gt;SIGN(D1039-E1039),IF(SIGN(D1040-E1040)&gt;0,"BUY","SELL"),""),"")</f>
        <v/>
      </c>
      <c r="G1041" s="11"/>
      <c r="H1041" s="11">
        <f>(data!B1041/data!B1040)-1</f>
        <v>4.098360655737876E-3</v>
      </c>
      <c r="I1041" s="11">
        <f t="shared" si="336"/>
        <v>4.098360655737876E-3</v>
      </c>
      <c r="J1041" s="11">
        <f t="shared" si="337"/>
        <v>0</v>
      </c>
      <c r="K1041" s="11">
        <f ca="1">IF(ROW(data!B1041)&gt;rsi+1,100-100/(1+AVERAGE(OFFSET(I1041,0,0,-rsi,1))/AVERAGE(OFFSET(J1041,0,0,-rsi,1))),"")</f>
        <v>64.565418299925369</v>
      </c>
      <c r="L1041" s="11"/>
      <c r="M1041" s="11">
        <f t="shared" si="338"/>
        <v>1.0040983606557379</v>
      </c>
      <c r="N1041" s="11">
        <f t="shared" ca="1" si="339"/>
        <v>1.0864745011086481</v>
      </c>
      <c r="S1041" s="13" t="str">
        <f ca="1">pricein</f>
        <v/>
      </c>
      <c r="T1041" s="13" t="str">
        <f ca="1">priceout</f>
        <v/>
      </c>
      <c r="U1041" s="16" t="str">
        <f t="shared" ca="1" si="340"/>
        <v/>
      </c>
      <c r="V1041" s="16" t="str">
        <f t="shared" ca="1" si="347"/>
        <v/>
      </c>
      <c r="W1041" s="16" t="str">
        <f t="shared" ca="1" si="348"/>
        <v/>
      </c>
      <c r="X1041" s="16">
        <f t="shared" ca="1" si="349"/>
        <v>1.9688771079638998</v>
      </c>
      <c r="Y1041" s="16"/>
      <c r="Z1041" s="13" t="str">
        <f ca="1">priceincross</f>
        <v/>
      </c>
      <c r="AA1041" s="13" t="str">
        <f ca="1">priceoutcross</f>
        <v/>
      </c>
      <c r="AB1041" s="13" t="str">
        <f t="shared" ca="1" si="341"/>
        <v/>
      </c>
      <c r="AC1041" s="13" t="str">
        <f t="shared" ca="1" si="350"/>
        <v/>
      </c>
      <c r="AD1041" s="13" t="str">
        <f t="shared" ca="1" si="351"/>
        <v/>
      </c>
      <c r="AE1041" s="13">
        <f t="shared" ca="1" si="352"/>
        <v>2.3182976325855877</v>
      </c>
      <c r="AG1041" s="32">
        <f ca="1">IF(ROW(data!B1041)&gt;fib+1,MIN(OFFSET(data!B1041,0,0,-fib,1)),"")</f>
        <v>14.53</v>
      </c>
      <c r="AH1041" s="32">
        <f ca="1">IF(ROW(data!B1041)&gt;fib+1,MAX(OFFSET(data!B1041,0,0,-fib,1)),"")</f>
        <v>20.239999999999998</v>
      </c>
      <c r="AI1041" s="32">
        <f t="shared" ca="1" si="342"/>
        <v>5.7099999999999991</v>
      </c>
      <c r="AJ1041" s="31">
        <f t="shared" ca="1" si="343"/>
        <v>15.877559999999999</v>
      </c>
      <c r="AK1041" s="31">
        <f t="shared" ca="1" si="344"/>
        <v>16.711219999999997</v>
      </c>
      <c r="AL1041" s="31">
        <f t="shared" ca="1" si="345"/>
        <v>17.384999999999998</v>
      </c>
      <c r="AM1041" s="31">
        <f t="shared" ca="1" si="346"/>
        <v>18.058779999999999</v>
      </c>
      <c r="AO1041" s="32">
        <f t="shared" ca="1" si="353"/>
        <v>0.96887710796389981</v>
      </c>
      <c r="AP1041" s="32">
        <f t="shared" ca="1" si="354"/>
        <v>0</v>
      </c>
      <c r="AQ1041" s="32">
        <f t="shared" ca="1" si="355"/>
        <v>1.3182976325855877</v>
      </c>
      <c r="AR1041" s="32">
        <f t="shared" ca="1" si="356"/>
        <v>0</v>
      </c>
    </row>
    <row r="1042" spans="1:44">
      <c r="A1042" s="10">
        <v>38415</v>
      </c>
      <c r="B1042" s="11">
        <f ca="1">IF(ROW(data!B1042)&gt;singleSMA,AVERAGE(OFFSET(data!B1042,0,0,-singleSMA,1)),"")</f>
        <v>17.172399999999993</v>
      </c>
      <c r="C1042" s="11" t="str">
        <f ca="1">IF(ROW(data!B1040)&gt;singleSMA+2,IF(SIGN(data!B1041-indicators!B1041)&lt;&gt;SIGN(data!B1040-indicators!B1040),IF(SIGN(data!B1041-indicators!B1041)&gt;0,"BUY","SELL"),""),"")</f>
        <v/>
      </c>
      <c r="D1042" s="11">
        <f ca="1">IF(ROW(data!B1042)&gt;fastSMA,AVERAGE(OFFSET(data!B1042,0,0,-fastSMA,1)),"")</f>
        <v>19.040999999999997</v>
      </c>
      <c r="E1042" s="11">
        <f ca="1">IF(ROW(data!B1042)&gt;slowSMA,AVERAGE(OFFSET(data!B1042,0,0,-slowSMA,1)),"")</f>
        <v>17.172399999999993</v>
      </c>
      <c r="F1042" s="11" t="str">
        <f ca="1">IF(ROW(data!B1042)&gt;MAX(fastSMA,slowSMA)+2,IF(SIGN(D1041-E1041)&lt;&gt;SIGN(D1040-E1040),IF(SIGN(D1041-E1041)&gt;0,"BUY","SELL"),""),"")</f>
        <v/>
      </c>
      <c r="G1042" s="11"/>
      <c r="H1042" s="11">
        <f>(data!B1042/data!B1041)-1</f>
        <v>2.1428571428571352E-2</v>
      </c>
      <c r="I1042" s="11">
        <f t="shared" si="336"/>
        <v>2.1428571428571352E-2</v>
      </c>
      <c r="J1042" s="11">
        <f t="shared" si="337"/>
        <v>0</v>
      </c>
      <c r="K1042" s="11">
        <f ca="1">IF(ROW(data!B1042)&gt;rsi+1,100-100/(1+AVERAGE(OFFSET(I1042,0,0,-rsi,1))/AVERAGE(OFFSET(J1042,0,0,-rsi,1))),"")</f>
        <v>67.66174918478734</v>
      </c>
      <c r="L1042" s="11"/>
      <c r="M1042" s="11">
        <f t="shared" si="338"/>
        <v>1.0214285714285714</v>
      </c>
      <c r="N1042" s="11">
        <f t="shared" ca="1" si="339"/>
        <v>1.1134593993325914</v>
      </c>
      <c r="S1042" s="13" t="str">
        <f ca="1">pricein</f>
        <v/>
      </c>
      <c r="T1042" s="13" t="str">
        <f ca="1">priceout</f>
        <v/>
      </c>
      <c r="U1042" s="16" t="str">
        <f t="shared" ca="1" si="340"/>
        <v/>
      </c>
      <c r="V1042" s="16" t="str">
        <f t="shared" ca="1" si="347"/>
        <v/>
      </c>
      <c r="W1042" s="16" t="str">
        <f t="shared" ca="1" si="348"/>
        <v/>
      </c>
      <c r="X1042" s="16">
        <f t="shared" ca="1" si="349"/>
        <v>1.9688771079638998</v>
      </c>
      <c r="Y1042" s="16"/>
      <c r="Z1042" s="13" t="str">
        <f ca="1">priceincross</f>
        <v/>
      </c>
      <c r="AA1042" s="13" t="str">
        <f ca="1">priceoutcross</f>
        <v/>
      </c>
      <c r="AB1042" s="13" t="str">
        <f t="shared" ca="1" si="341"/>
        <v/>
      </c>
      <c r="AC1042" s="13" t="str">
        <f t="shared" ca="1" si="350"/>
        <v/>
      </c>
      <c r="AD1042" s="13" t="str">
        <f t="shared" ca="1" si="351"/>
        <v/>
      </c>
      <c r="AE1042" s="13">
        <f t="shared" ca="1" si="352"/>
        <v>2.3182976325855877</v>
      </c>
      <c r="AG1042" s="32">
        <f ca="1">IF(ROW(data!B1042)&gt;fib+1,MIN(OFFSET(data!B1042,0,0,-fib,1)),"")</f>
        <v>14.62</v>
      </c>
      <c r="AH1042" s="32">
        <f ca="1">IF(ROW(data!B1042)&gt;fib+1,MAX(OFFSET(data!B1042,0,0,-fib,1)),"")</f>
        <v>20.239999999999998</v>
      </c>
      <c r="AI1042" s="32">
        <f t="shared" ca="1" si="342"/>
        <v>5.6199999999999992</v>
      </c>
      <c r="AJ1042" s="31">
        <f t="shared" ca="1" si="343"/>
        <v>15.946319999999998</v>
      </c>
      <c r="AK1042" s="31">
        <f t="shared" ca="1" si="344"/>
        <v>16.766839999999998</v>
      </c>
      <c r="AL1042" s="31">
        <f t="shared" ca="1" si="345"/>
        <v>17.43</v>
      </c>
      <c r="AM1042" s="31">
        <f t="shared" ca="1" si="346"/>
        <v>18.093159999999997</v>
      </c>
      <c r="AO1042" s="32">
        <f t="shared" ca="1" si="353"/>
        <v>0.96887710796389981</v>
      </c>
      <c r="AP1042" s="32">
        <f t="shared" ca="1" si="354"/>
        <v>0</v>
      </c>
      <c r="AQ1042" s="32">
        <f t="shared" ca="1" si="355"/>
        <v>1.3182976325855877</v>
      </c>
      <c r="AR1042" s="32">
        <f t="shared" ca="1" si="356"/>
        <v>0</v>
      </c>
    </row>
    <row r="1043" spans="1:44">
      <c r="A1043" s="10">
        <v>38418</v>
      </c>
      <c r="B1043" s="11">
        <f ca="1">IF(ROW(data!B1043)&gt;singleSMA,AVERAGE(OFFSET(data!B1043,0,0,-singleSMA,1)),"")</f>
        <v>17.224099999999993</v>
      </c>
      <c r="C1043" s="11" t="str">
        <f ca="1">IF(ROW(data!B1041)&gt;singleSMA+2,IF(SIGN(data!B1042-indicators!B1042)&lt;&gt;SIGN(data!B1041-indicators!B1041),IF(SIGN(data!B1042-indicators!B1042)&gt;0,"BUY","SELL"),""),"")</f>
        <v/>
      </c>
      <c r="D1043" s="11">
        <f ca="1">IF(ROW(data!B1043)&gt;fastSMA,AVERAGE(OFFSET(data!B1043,0,0,-fastSMA,1)),"")</f>
        <v>19.116</v>
      </c>
      <c r="E1043" s="11">
        <f ca="1">IF(ROW(data!B1043)&gt;slowSMA,AVERAGE(OFFSET(data!B1043,0,0,-slowSMA,1)),"")</f>
        <v>17.224099999999993</v>
      </c>
      <c r="F1043" s="11" t="str">
        <f ca="1">IF(ROW(data!B1043)&gt;MAX(fastSMA,slowSMA)+2,IF(SIGN(D1042-E1042)&lt;&gt;SIGN(D1041-E1041),IF(SIGN(D1042-E1042)&gt;0,"BUY","SELL"),""),"")</f>
        <v/>
      </c>
      <c r="G1043" s="11"/>
      <c r="H1043" s="11">
        <f>(data!B1043/data!B1042)-1</f>
        <v>-1.1488511488511488E-2</v>
      </c>
      <c r="I1043" s="11">
        <f t="shared" si="336"/>
        <v>0</v>
      </c>
      <c r="J1043" s="11">
        <f t="shared" si="337"/>
        <v>1.1488511488511488E-2</v>
      </c>
      <c r="K1043" s="11">
        <f ca="1">IF(ROW(data!B1043)&gt;rsi+1,100-100/(1+AVERAGE(OFFSET(I1043,0,0,-rsi,1))/AVERAGE(OFFSET(J1043,0,0,-rsi,1))),"")</f>
        <v>63.339345630582443</v>
      </c>
      <c r="L1043" s="11"/>
      <c r="M1043" s="11">
        <f t="shared" si="338"/>
        <v>0.98851148851148851</v>
      </c>
      <c r="N1043" s="11">
        <f t="shared" ca="1" si="339"/>
        <v>1.0820120284308363</v>
      </c>
      <c r="S1043" s="13" t="str">
        <f ca="1">pricein</f>
        <v/>
      </c>
      <c r="T1043" s="13" t="str">
        <f ca="1">priceout</f>
        <v/>
      </c>
      <c r="U1043" s="16" t="str">
        <f t="shared" ca="1" si="340"/>
        <v/>
      </c>
      <c r="V1043" s="16" t="str">
        <f t="shared" ca="1" si="347"/>
        <v/>
      </c>
      <c r="W1043" s="16" t="str">
        <f t="shared" ca="1" si="348"/>
        <v/>
      </c>
      <c r="X1043" s="16">
        <f t="shared" ca="1" si="349"/>
        <v>1.9688771079638998</v>
      </c>
      <c r="Y1043" s="16"/>
      <c r="Z1043" s="13" t="str">
        <f ca="1">priceincross</f>
        <v/>
      </c>
      <c r="AA1043" s="13" t="str">
        <f ca="1">priceoutcross</f>
        <v/>
      </c>
      <c r="AB1043" s="13" t="str">
        <f t="shared" ca="1" si="341"/>
        <v/>
      </c>
      <c r="AC1043" s="13" t="str">
        <f t="shared" ca="1" si="350"/>
        <v/>
      </c>
      <c r="AD1043" s="13" t="str">
        <f t="shared" ca="1" si="351"/>
        <v/>
      </c>
      <c r="AE1043" s="13">
        <f t="shared" ca="1" si="352"/>
        <v>2.3182976325855877</v>
      </c>
      <c r="AG1043" s="32">
        <f ca="1">IF(ROW(data!B1043)&gt;fib+1,MIN(OFFSET(data!B1043,0,0,-fib,1)),"")</f>
        <v>14.66</v>
      </c>
      <c r="AH1043" s="32">
        <f ca="1">IF(ROW(data!B1043)&gt;fib+1,MAX(OFFSET(data!B1043,0,0,-fib,1)),"")</f>
        <v>20.239999999999998</v>
      </c>
      <c r="AI1043" s="32">
        <f t="shared" ca="1" si="342"/>
        <v>5.5799999999999983</v>
      </c>
      <c r="AJ1043" s="31">
        <f t="shared" ca="1" si="343"/>
        <v>15.97688</v>
      </c>
      <c r="AK1043" s="31">
        <f t="shared" ca="1" si="344"/>
        <v>16.79156</v>
      </c>
      <c r="AL1043" s="31">
        <f t="shared" ca="1" si="345"/>
        <v>17.45</v>
      </c>
      <c r="AM1043" s="31">
        <f t="shared" ca="1" si="346"/>
        <v>18.108439999999998</v>
      </c>
      <c r="AO1043" s="32">
        <f t="shared" ca="1" si="353"/>
        <v>0.96887710796389981</v>
      </c>
      <c r="AP1043" s="32">
        <f t="shared" ca="1" si="354"/>
        <v>0</v>
      </c>
      <c r="AQ1043" s="32">
        <f t="shared" ca="1" si="355"/>
        <v>1.3182976325855877</v>
      </c>
      <c r="AR1043" s="32">
        <f t="shared" ca="1" si="356"/>
        <v>0</v>
      </c>
    </row>
    <row r="1044" spans="1:44">
      <c r="A1044" s="10">
        <v>38419</v>
      </c>
      <c r="B1044" s="11">
        <f ca="1">IF(ROW(data!B1044)&gt;singleSMA,AVERAGE(OFFSET(data!B1044,0,0,-singleSMA,1)),"")</f>
        <v>17.276099999999996</v>
      </c>
      <c r="C1044" s="11" t="str">
        <f ca="1">IF(ROW(data!B1042)&gt;singleSMA+2,IF(SIGN(data!B1043-indicators!B1043)&lt;&gt;SIGN(data!B1042-indicators!B1042),IF(SIGN(data!B1043-indicators!B1043)&gt;0,"BUY","SELL"),""),"")</f>
        <v/>
      </c>
      <c r="D1044" s="11">
        <f ca="1">IF(ROW(data!B1044)&gt;fastSMA,AVERAGE(OFFSET(data!B1044,0,0,-fastSMA,1)),"")</f>
        <v>19.208499999999997</v>
      </c>
      <c r="E1044" s="11">
        <f ca="1">IF(ROW(data!B1044)&gt;slowSMA,AVERAGE(OFFSET(data!B1044,0,0,-slowSMA,1)),"")</f>
        <v>17.276099999999996</v>
      </c>
      <c r="F1044" s="11" t="str">
        <f ca="1">IF(ROW(data!B1044)&gt;MAX(fastSMA,slowSMA)+2,IF(SIGN(D1043-E1043)&lt;&gt;SIGN(D1042-E1042),IF(SIGN(D1043-E1043)&gt;0,"BUY","SELL"),""),"")</f>
        <v/>
      </c>
      <c r="G1044" s="11"/>
      <c r="H1044" s="11">
        <f>(data!B1044/data!B1043)-1</f>
        <v>7.5795856493179325E-3</v>
      </c>
      <c r="I1044" s="11">
        <f t="shared" si="336"/>
        <v>7.5795856493179325E-3</v>
      </c>
      <c r="J1044" s="11">
        <f t="shared" si="337"/>
        <v>0</v>
      </c>
      <c r="K1044" s="11">
        <f ca="1">IF(ROW(data!B1044)&gt;rsi+1,100-100/(1+AVERAGE(OFFSET(I1044,0,0,-rsi,1))/AVERAGE(OFFSET(J1044,0,0,-rsi,1))),"")</f>
        <v>66.516315124500053</v>
      </c>
      <c r="L1044" s="11"/>
      <c r="M1044" s="11">
        <f t="shared" si="338"/>
        <v>1.0075795856493179</v>
      </c>
      <c r="N1044" s="11">
        <f t="shared" ca="1" si="339"/>
        <v>1.1022664455500277</v>
      </c>
      <c r="S1044" s="13" t="str">
        <f ca="1">pricein</f>
        <v/>
      </c>
      <c r="T1044" s="13" t="str">
        <f ca="1">priceout</f>
        <v/>
      </c>
      <c r="U1044" s="16" t="str">
        <f t="shared" ca="1" si="340"/>
        <v/>
      </c>
      <c r="V1044" s="16" t="str">
        <f t="shared" ca="1" si="347"/>
        <v/>
      </c>
      <c r="W1044" s="16" t="str">
        <f t="shared" ca="1" si="348"/>
        <v/>
      </c>
      <c r="X1044" s="16">
        <f t="shared" ca="1" si="349"/>
        <v>1.9688771079638998</v>
      </c>
      <c r="Y1044" s="16"/>
      <c r="Z1044" s="13" t="str">
        <f ca="1">priceincross</f>
        <v/>
      </c>
      <c r="AA1044" s="13" t="str">
        <f ca="1">priceoutcross</f>
        <v/>
      </c>
      <c r="AB1044" s="13" t="str">
        <f t="shared" ca="1" si="341"/>
        <v/>
      </c>
      <c r="AC1044" s="13" t="str">
        <f t="shared" ca="1" si="350"/>
        <v/>
      </c>
      <c r="AD1044" s="13" t="str">
        <f t="shared" ca="1" si="351"/>
        <v/>
      </c>
      <c r="AE1044" s="13">
        <f t="shared" ca="1" si="352"/>
        <v>2.3182976325855877</v>
      </c>
      <c r="AG1044" s="32">
        <f ca="1">IF(ROW(data!B1044)&gt;fib+1,MIN(OFFSET(data!B1044,0,0,-fib,1)),"")</f>
        <v>14.66</v>
      </c>
      <c r="AH1044" s="32">
        <f ca="1">IF(ROW(data!B1044)&gt;fib+1,MAX(OFFSET(data!B1044,0,0,-fib,1)),"")</f>
        <v>20.239999999999998</v>
      </c>
      <c r="AI1044" s="32">
        <f t="shared" ca="1" si="342"/>
        <v>5.5799999999999983</v>
      </c>
      <c r="AJ1044" s="31">
        <f t="shared" ca="1" si="343"/>
        <v>15.97688</v>
      </c>
      <c r="AK1044" s="31">
        <f t="shared" ca="1" si="344"/>
        <v>16.79156</v>
      </c>
      <c r="AL1044" s="31">
        <f t="shared" ca="1" si="345"/>
        <v>17.45</v>
      </c>
      <c r="AM1044" s="31">
        <f t="shared" ca="1" si="346"/>
        <v>18.108439999999998</v>
      </c>
      <c r="AO1044" s="32">
        <f t="shared" ca="1" si="353"/>
        <v>0.96887710796389981</v>
      </c>
      <c r="AP1044" s="32">
        <f t="shared" ca="1" si="354"/>
        <v>0</v>
      </c>
      <c r="AQ1044" s="32">
        <f t="shared" ca="1" si="355"/>
        <v>1.3182976325855877</v>
      </c>
      <c r="AR1044" s="32">
        <f t="shared" ca="1" si="356"/>
        <v>0</v>
      </c>
    </row>
    <row r="1045" spans="1:44">
      <c r="A1045" s="10">
        <v>38420</v>
      </c>
      <c r="B1045" s="11">
        <f ca="1">IF(ROW(data!B1045)&gt;singleSMA,AVERAGE(OFFSET(data!B1045,0,0,-singleSMA,1)),"")</f>
        <v>17.329899999999999</v>
      </c>
      <c r="C1045" s="11" t="str">
        <f ca="1">IF(ROW(data!B1043)&gt;singleSMA+2,IF(SIGN(data!B1044-indicators!B1044)&lt;&gt;SIGN(data!B1043-indicators!B1043),IF(SIGN(data!B1044-indicators!B1044)&gt;0,"BUY","SELL"),""),"")</f>
        <v/>
      </c>
      <c r="D1045" s="11">
        <f ca="1">IF(ROW(data!B1045)&gt;fastSMA,AVERAGE(OFFSET(data!B1045,0,0,-fastSMA,1)),"")</f>
        <v>19.326500000000003</v>
      </c>
      <c r="E1045" s="11">
        <f ca="1">IF(ROW(data!B1045)&gt;slowSMA,AVERAGE(OFFSET(data!B1045,0,0,-slowSMA,1)),"")</f>
        <v>17.329899999999999</v>
      </c>
      <c r="F1045" s="11" t="str">
        <f ca="1">IF(ROW(data!B1045)&gt;MAX(fastSMA,slowSMA)+2,IF(SIGN(D1044-E1044)&lt;&gt;SIGN(D1043-E1043),IF(SIGN(D1044-E1044)&gt;0,"BUY","SELL"),""),"")</f>
        <v/>
      </c>
      <c r="G1045" s="11"/>
      <c r="H1045" s="11">
        <f>(data!B1045/data!B1044)-1</f>
        <v>1.0030090270812364E-2</v>
      </c>
      <c r="I1045" s="11">
        <f t="shared" si="336"/>
        <v>1.0030090270812364E-2</v>
      </c>
      <c r="J1045" s="11">
        <f t="shared" si="337"/>
        <v>0</v>
      </c>
      <c r="K1045" s="11">
        <f ca="1">IF(ROW(data!B1045)&gt;rsi+1,100-100/(1+AVERAGE(OFFSET(I1045,0,0,-rsi,1))/AVERAGE(OFFSET(J1045,0,0,-rsi,1))),"")</f>
        <v>71.462226823819876</v>
      </c>
      <c r="L1045" s="11"/>
      <c r="M1045" s="11">
        <f t="shared" si="338"/>
        <v>1.0100300902708124</v>
      </c>
      <c r="N1045" s="11">
        <f t="shared" ca="1" si="339"/>
        <v>1.1327334083239595</v>
      </c>
      <c r="S1045" s="13" t="str">
        <f ca="1">pricein</f>
        <v/>
      </c>
      <c r="T1045" s="13" t="str">
        <f ca="1">priceout</f>
        <v/>
      </c>
      <c r="U1045" s="16" t="str">
        <f t="shared" ca="1" si="340"/>
        <v/>
      </c>
      <c r="V1045" s="16" t="str">
        <f t="shared" ca="1" si="347"/>
        <v/>
      </c>
      <c r="W1045" s="16" t="str">
        <f t="shared" ca="1" si="348"/>
        <v/>
      </c>
      <c r="X1045" s="16">
        <f t="shared" ca="1" si="349"/>
        <v>1.9688771079638998</v>
      </c>
      <c r="Y1045" s="16"/>
      <c r="Z1045" s="13" t="str">
        <f ca="1">priceincross</f>
        <v/>
      </c>
      <c r="AA1045" s="13" t="str">
        <f ca="1">priceoutcross</f>
        <v/>
      </c>
      <c r="AB1045" s="13" t="str">
        <f t="shared" ca="1" si="341"/>
        <v/>
      </c>
      <c r="AC1045" s="13" t="str">
        <f t="shared" ca="1" si="350"/>
        <v/>
      </c>
      <c r="AD1045" s="13" t="str">
        <f t="shared" ca="1" si="351"/>
        <v/>
      </c>
      <c r="AE1045" s="13">
        <f t="shared" ca="1" si="352"/>
        <v>2.3182976325855877</v>
      </c>
      <c r="AG1045" s="32">
        <f ca="1">IF(ROW(data!B1045)&gt;fib+1,MIN(OFFSET(data!B1045,0,0,-fib,1)),"")</f>
        <v>14.66</v>
      </c>
      <c r="AH1045" s="32">
        <f ca="1">IF(ROW(data!B1045)&gt;fib+1,MAX(OFFSET(data!B1045,0,0,-fib,1)),"")</f>
        <v>20.239999999999998</v>
      </c>
      <c r="AI1045" s="32">
        <f t="shared" ca="1" si="342"/>
        <v>5.5799999999999983</v>
      </c>
      <c r="AJ1045" s="31">
        <f t="shared" ca="1" si="343"/>
        <v>15.97688</v>
      </c>
      <c r="AK1045" s="31">
        <f t="shared" ca="1" si="344"/>
        <v>16.79156</v>
      </c>
      <c r="AL1045" s="31">
        <f t="shared" ca="1" si="345"/>
        <v>17.45</v>
      </c>
      <c r="AM1045" s="31">
        <f t="shared" ca="1" si="346"/>
        <v>18.108439999999998</v>
      </c>
      <c r="AO1045" s="32">
        <f t="shared" ca="1" si="353"/>
        <v>0.96887710796389981</v>
      </c>
      <c r="AP1045" s="32">
        <f t="shared" ca="1" si="354"/>
        <v>0</v>
      </c>
      <c r="AQ1045" s="32">
        <f t="shared" ca="1" si="355"/>
        <v>1.3182976325855877</v>
      </c>
      <c r="AR1045" s="32">
        <f t="shared" ca="1" si="356"/>
        <v>0</v>
      </c>
    </row>
    <row r="1046" spans="1:44">
      <c r="A1046" s="10">
        <v>38421</v>
      </c>
      <c r="B1046" s="11">
        <f ca="1">IF(ROW(data!B1046)&gt;singleSMA,AVERAGE(OFFSET(data!B1046,0,0,-singleSMA,1)),"")</f>
        <v>17.387699999999999</v>
      </c>
      <c r="C1046" s="11" t="str">
        <f ca="1">IF(ROW(data!B1044)&gt;singleSMA+2,IF(SIGN(data!B1045-indicators!B1045)&lt;&gt;SIGN(data!B1044-indicators!B1044),IF(SIGN(data!B1045-indicators!B1045)&gt;0,"BUY","SELL"),""),"")</f>
        <v/>
      </c>
      <c r="D1046" s="11">
        <f ca="1">IF(ROW(data!B1046)&gt;fastSMA,AVERAGE(OFFSET(data!B1046,0,0,-fastSMA,1)),"")</f>
        <v>19.4665</v>
      </c>
      <c r="E1046" s="11">
        <f ca="1">IF(ROW(data!B1046)&gt;slowSMA,AVERAGE(OFFSET(data!B1046,0,0,-slowSMA,1)),"")</f>
        <v>17.387699999999999</v>
      </c>
      <c r="F1046" s="11" t="str">
        <f ca="1">IF(ROW(data!B1046)&gt;MAX(fastSMA,slowSMA)+2,IF(SIGN(D1045-E1045)&lt;&gt;SIGN(D1044-E1044),IF(SIGN(D1045-E1045)&gt;0,"BUY","SELL"),""),"")</f>
        <v/>
      </c>
      <c r="G1046" s="11"/>
      <c r="H1046" s="11">
        <f>(data!B1046/data!B1045)-1</f>
        <v>1.5392254220456758E-2</v>
      </c>
      <c r="I1046" s="11">
        <f t="shared" si="336"/>
        <v>1.5392254220456758E-2</v>
      </c>
      <c r="J1046" s="11">
        <f t="shared" si="337"/>
        <v>0</v>
      </c>
      <c r="K1046" s="11">
        <f ca="1">IF(ROW(data!B1046)&gt;rsi+1,100-100/(1+AVERAGE(OFFSET(I1046,0,0,-rsi,1))/AVERAGE(OFFSET(J1046,0,0,-rsi,1))),"")</f>
        <v>74.600636845511303</v>
      </c>
      <c r="L1046" s="11"/>
      <c r="M1046" s="11">
        <f t="shared" si="338"/>
        <v>1.0153922542204568</v>
      </c>
      <c r="N1046" s="11">
        <f t="shared" ca="1" si="339"/>
        <v>1.1586402266288951</v>
      </c>
      <c r="S1046" s="13" t="str">
        <f ca="1">pricein</f>
        <v/>
      </c>
      <c r="T1046" s="13" t="str">
        <f ca="1">priceout</f>
        <v/>
      </c>
      <c r="U1046" s="16" t="str">
        <f t="shared" ca="1" si="340"/>
        <v/>
      </c>
      <c r="V1046" s="16" t="str">
        <f t="shared" ca="1" si="347"/>
        <v/>
      </c>
      <c r="W1046" s="16" t="str">
        <f t="shared" ca="1" si="348"/>
        <v/>
      </c>
      <c r="X1046" s="16">
        <f t="shared" ca="1" si="349"/>
        <v>1.9688771079638998</v>
      </c>
      <c r="Y1046" s="16"/>
      <c r="Z1046" s="13" t="str">
        <f ca="1">priceincross</f>
        <v/>
      </c>
      <c r="AA1046" s="13" t="str">
        <f ca="1">priceoutcross</f>
        <v/>
      </c>
      <c r="AB1046" s="13" t="str">
        <f t="shared" ca="1" si="341"/>
        <v/>
      </c>
      <c r="AC1046" s="13" t="str">
        <f t="shared" ca="1" si="350"/>
        <v/>
      </c>
      <c r="AD1046" s="13" t="str">
        <f t="shared" ca="1" si="351"/>
        <v/>
      </c>
      <c r="AE1046" s="13">
        <f t="shared" ca="1" si="352"/>
        <v>2.3182976325855877</v>
      </c>
      <c r="AG1046" s="32">
        <f ca="1">IF(ROW(data!B1046)&gt;fib+1,MIN(OFFSET(data!B1046,0,0,-fib,1)),"")</f>
        <v>14.66</v>
      </c>
      <c r="AH1046" s="32">
        <f ca="1">IF(ROW(data!B1046)&gt;fib+1,MAX(OFFSET(data!B1046,0,0,-fib,1)),"")</f>
        <v>20.45</v>
      </c>
      <c r="AI1046" s="32">
        <f t="shared" ca="1" si="342"/>
        <v>5.7899999999999991</v>
      </c>
      <c r="AJ1046" s="31">
        <f t="shared" ca="1" si="343"/>
        <v>16.026440000000001</v>
      </c>
      <c r="AK1046" s="31">
        <f t="shared" ca="1" si="344"/>
        <v>16.871780000000001</v>
      </c>
      <c r="AL1046" s="31">
        <f t="shared" ca="1" si="345"/>
        <v>17.555</v>
      </c>
      <c r="AM1046" s="31">
        <f t="shared" ca="1" si="346"/>
        <v>18.238219999999998</v>
      </c>
      <c r="AO1046" s="32">
        <f t="shared" ca="1" si="353"/>
        <v>0.96887710796389981</v>
      </c>
      <c r="AP1046" s="32">
        <f t="shared" ca="1" si="354"/>
        <v>0</v>
      </c>
      <c r="AQ1046" s="32">
        <f t="shared" ca="1" si="355"/>
        <v>1.3182976325855877</v>
      </c>
      <c r="AR1046" s="32">
        <f t="shared" ca="1" si="356"/>
        <v>0</v>
      </c>
    </row>
    <row r="1047" spans="1:44">
      <c r="A1047" s="10">
        <v>38422</v>
      </c>
      <c r="B1047" s="11">
        <f ca="1">IF(ROW(data!B1047)&gt;singleSMA,AVERAGE(OFFSET(data!B1047,0,0,-singleSMA,1)),"")</f>
        <v>17.449699999999996</v>
      </c>
      <c r="C1047" s="11" t="str">
        <f ca="1">IF(ROW(data!B1045)&gt;singleSMA+2,IF(SIGN(data!B1046-indicators!B1046)&lt;&gt;SIGN(data!B1045-indicators!B1045),IF(SIGN(data!B1046-indicators!B1046)&gt;0,"BUY","SELL"),""),"")</f>
        <v/>
      </c>
      <c r="D1047" s="11">
        <f ca="1">IF(ROW(data!B1047)&gt;fastSMA,AVERAGE(OFFSET(data!B1047,0,0,-fastSMA,1)),"")</f>
        <v>19.616000000000003</v>
      </c>
      <c r="E1047" s="11">
        <f ca="1">IF(ROW(data!B1047)&gt;slowSMA,AVERAGE(OFFSET(data!B1047,0,0,-slowSMA,1)),"")</f>
        <v>17.449699999999996</v>
      </c>
      <c r="F1047" s="11" t="str">
        <f ca="1">IF(ROW(data!B1047)&gt;MAX(fastSMA,slowSMA)+2,IF(SIGN(D1046-E1046)&lt;&gt;SIGN(D1045-E1045),IF(SIGN(D1046-E1046)&gt;0,"BUY","SELL"),""),"")</f>
        <v/>
      </c>
      <c r="G1047" s="11"/>
      <c r="H1047" s="11">
        <f>(data!B1047/data!B1046)-1</f>
        <v>2.0048899755501282E-2</v>
      </c>
      <c r="I1047" s="11">
        <f t="shared" si="336"/>
        <v>2.0048899755501282E-2</v>
      </c>
      <c r="J1047" s="11">
        <f t="shared" si="337"/>
        <v>0</v>
      </c>
      <c r="K1047" s="11">
        <f ca="1">IF(ROW(data!B1047)&gt;rsi+1,100-100/(1+AVERAGE(OFFSET(I1047,0,0,-rsi,1))/AVERAGE(OFFSET(J1047,0,0,-rsi,1))),"")</f>
        <v>75.21406414254146</v>
      </c>
      <c r="L1047" s="11"/>
      <c r="M1047" s="11">
        <f t="shared" si="338"/>
        <v>1.0200488997555013</v>
      </c>
      <c r="N1047" s="11">
        <f t="shared" ca="1" si="339"/>
        <v>1.1673195299384442</v>
      </c>
      <c r="S1047" s="13" t="str">
        <f ca="1">pricein</f>
        <v/>
      </c>
      <c r="T1047" s="13" t="str">
        <f ca="1">priceout</f>
        <v/>
      </c>
      <c r="U1047" s="16" t="str">
        <f t="shared" ca="1" si="340"/>
        <v/>
      </c>
      <c r="V1047" s="16" t="str">
        <f t="shared" ca="1" si="347"/>
        <v/>
      </c>
      <c r="W1047" s="16" t="str">
        <f t="shared" ca="1" si="348"/>
        <v/>
      </c>
      <c r="X1047" s="16">
        <f t="shared" ca="1" si="349"/>
        <v>1.9688771079638998</v>
      </c>
      <c r="Y1047" s="16"/>
      <c r="Z1047" s="13" t="str">
        <f ca="1">priceincross</f>
        <v/>
      </c>
      <c r="AA1047" s="13" t="str">
        <f ca="1">priceoutcross</f>
        <v/>
      </c>
      <c r="AB1047" s="13" t="str">
        <f t="shared" ca="1" si="341"/>
        <v/>
      </c>
      <c r="AC1047" s="13" t="str">
        <f t="shared" ca="1" si="350"/>
        <v/>
      </c>
      <c r="AD1047" s="13" t="str">
        <f t="shared" ca="1" si="351"/>
        <v/>
      </c>
      <c r="AE1047" s="13">
        <f t="shared" ca="1" si="352"/>
        <v>2.3182976325855877</v>
      </c>
      <c r="AG1047" s="32">
        <f ca="1">IF(ROW(data!B1047)&gt;fib+1,MIN(OFFSET(data!B1047,0,0,-fib,1)),"")</f>
        <v>14.94</v>
      </c>
      <c r="AH1047" s="32">
        <f ca="1">IF(ROW(data!B1047)&gt;fib+1,MAX(OFFSET(data!B1047,0,0,-fib,1)),"")</f>
        <v>20.86</v>
      </c>
      <c r="AI1047" s="32">
        <f t="shared" ca="1" si="342"/>
        <v>5.92</v>
      </c>
      <c r="AJ1047" s="31">
        <f t="shared" ca="1" si="343"/>
        <v>16.337119999999999</v>
      </c>
      <c r="AK1047" s="31">
        <f t="shared" ca="1" si="344"/>
        <v>17.201439999999998</v>
      </c>
      <c r="AL1047" s="31">
        <f t="shared" ca="1" si="345"/>
        <v>17.899999999999999</v>
      </c>
      <c r="AM1047" s="31">
        <f t="shared" ca="1" si="346"/>
        <v>18.598559999999999</v>
      </c>
      <c r="AO1047" s="32">
        <f t="shared" ca="1" si="353"/>
        <v>0.96887710796389981</v>
      </c>
      <c r="AP1047" s="32">
        <f t="shared" ca="1" si="354"/>
        <v>0</v>
      </c>
      <c r="AQ1047" s="32">
        <f t="shared" ca="1" si="355"/>
        <v>1.3182976325855877</v>
      </c>
      <c r="AR1047" s="32">
        <f t="shared" ca="1" si="356"/>
        <v>0</v>
      </c>
    </row>
    <row r="1048" spans="1:44">
      <c r="A1048" s="10">
        <v>38426</v>
      </c>
      <c r="B1048" s="11">
        <f ca="1">IF(ROW(data!B1048)&gt;singleSMA,AVERAGE(OFFSET(data!B1048,0,0,-singleSMA,1)),"")</f>
        <v>17.505399999999998</v>
      </c>
      <c r="C1048" s="11" t="str">
        <f ca="1">IF(ROW(data!B1046)&gt;singleSMA+2,IF(SIGN(data!B1047-indicators!B1047)&lt;&gt;SIGN(data!B1046-indicators!B1046),IF(SIGN(data!B1047-indicators!B1047)&gt;0,"BUY","SELL"),""),"")</f>
        <v/>
      </c>
      <c r="D1048" s="11">
        <f ca="1">IF(ROW(data!B1048)&gt;fastSMA,AVERAGE(OFFSET(data!B1048,0,0,-fastSMA,1)),"")</f>
        <v>19.755000000000003</v>
      </c>
      <c r="E1048" s="11">
        <f ca="1">IF(ROW(data!B1048)&gt;slowSMA,AVERAGE(OFFSET(data!B1048,0,0,-slowSMA,1)),"")</f>
        <v>17.505399999999998</v>
      </c>
      <c r="F1048" s="11" t="str">
        <f ca="1">IF(ROW(data!B1048)&gt;MAX(fastSMA,slowSMA)+2,IF(SIGN(D1047-E1047)&lt;&gt;SIGN(D1046-E1046),IF(SIGN(D1047-E1047)&gt;0,"BUY","SELL"),""),"")</f>
        <v/>
      </c>
      <c r="G1048" s="11"/>
      <c r="H1048" s="11">
        <f>(data!B1048/data!B1047)-1</f>
        <v>-4.3144774688398391E-3</v>
      </c>
      <c r="I1048" s="11">
        <f t="shared" si="336"/>
        <v>0</v>
      </c>
      <c r="J1048" s="11">
        <f t="shared" si="337"/>
        <v>4.3144774688398391E-3</v>
      </c>
      <c r="K1048" s="11">
        <f ca="1">IF(ROW(data!B1048)&gt;rsi+1,100-100/(1+AVERAGE(OFFSET(I1048,0,0,-rsi,1))/AVERAGE(OFFSET(J1048,0,0,-rsi,1))),"")</f>
        <v>73.638648523113886</v>
      </c>
      <c r="L1048" s="11"/>
      <c r="M1048" s="11">
        <f t="shared" si="338"/>
        <v>0.99568552253116016</v>
      </c>
      <c r="N1048" s="11">
        <f t="shared" ca="1" si="339"/>
        <v>1.1545302946081162</v>
      </c>
      <c r="S1048" s="13" t="str">
        <f ca="1">pricein</f>
        <v/>
      </c>
      <c r="T1048" s="13" t="str">
        <f ca="1">priceout</f>
        <v/>
      </c>
      <c r="U1048" s="16" t="str">
        <f t="shared" ca="1" si="340"/>
        <v/>
      </c>
      <c r="V1048" s="16" t="str">
        <f t="shared" ca="1" si="347"/>
        <v/>
      </c>
      <c r="W1048" s="16" t="str">
        <f t="shared" ca="1" si="348"/>
        <v/>
      </c>
      <c r="X1048" s="16">
        <f t="shared" ca="1" si="349"/>
        <v>1.9688771079638998</v>
      </c>
      <c r="Y1048" s="16"/>
      <c r="Z1048" s="13" t="str">
        <f ca="1">priceincross</f>
        <v/>
      </c>
      <c r="AA1048" s="13" t="str">
        <f ca="1">priceoutcross</f>
        <v/>
      </c>
      <c r="AB1048" s="13" t="str">
        <f t="shared" ca="1" si="341"/>
        <v/>
      </c>
      <c r="AC1048" s="13" t="str">
        <f t="shared" ca="1" si="350"/>
        <v/>
      </c>
      <c r="AD1048" s="13" t="str">
        <f t="shared" ca="1" si="351"/>
        <v/>
      </c>
      <c r="AE1048" s="13">
        <f t="shared" ca="1" si="352"/>
        <v>2.3182976325855877</v>
      </c>
      <c r="AG1048" s="32">
        <f ca="1">IF(ROW(data!B1048)&gt;fib+1,MIN(OFFSET(data!B1048,0,0,-fib,1)),"")</f>
        <v>14.94</v>
      </c>
      <c r="AH1048" s="32">
        <f ca="1">IF(ROW(data!B1048)&gt;fib+1,MAX(OFFSET(data!B1048,0,0,-fib,1)),"")</f>
        <v>20.86</v>
      </c>
      <c r="AI1048" s="32">
        <f t="shared" ca="1" si="342"/>
        <v>5.92</v>
      </c>
      <c r="AJ1048" s="31">
        <f t="shared" ca="1" si="343"/>
        <v>16.337119999999999</v>
      </c>
      <c r="AK1048" s="31">
        <f t="shared" ca="1" si="344"/>
        <v>17.201439999999998</v>
      </c>
      <c r="AL1048" s="31">
        <f t="shared" ca="1" si="345"/>
        <v>17.899999999999999</v>
      </c>
      <c r="AM1048" s="31">
        <f t="shared" ca="1" si="346"/>
        <v>18.598559999999999</v>
      </c>
      <c r="AO1048" s="32">
        <f t="shared" ca="1" si="353"/>
        <v>0.96887710796389981</v>
      </c>
      <c r="AP1048" s="32">
        <f t="shared" ca="1" si="354"/>
        <v>0</v>
      </c>
      <c r="AQ1048" s="32">
        <f t="shared" ca="1" si="355"/>
        <v>1.3182976325855877</v>
      </c>
      <c r="AR1048" s="32">
        <f t="shared" ca="1" si="356"/>
        <v>0</v>
      </c>
    </row>
    <row r="1049" spans="1:44">
      <c r="A1049" s="10">
        <v>38427</v>
      </c>
      <c r="B1049" s="11">
        <f ca="1">IF(ROW(data!B1049)&gt;singleSMA,AVERAGE(OFFSET(data!B1049,0,0,-singleSMA,1)),"")</f>
        <v>17.551799999999997</v>
      </c>
      <c r="C1049" s="11" t="str">
        <f ca="1">IF(ROW(data!B1047)&gt;singleSMA+2,IF(SIGN(data!B1048-indicators!B1048)&lt;&gt;SIGN(data!B1047-indicators!B1047),IF(SIGN(data!B1048-indicators!B1048)&gt;0,"BUY","SELL"),""),"")</f>
        <v/>
      </c>
      <c r="D1049" s="11">
        <f ca="1">IF(ROW(data!B1049)&gt;fastSMA,AVERAGE(OFFSET(data!B1049,0,0,-fastSMA,1)),"")</f>
        <v>19.820500000000003</v>
      </c>
      <c r="E1049" s="11">
        <f ca="1">IF(ROW(data!B1049)&gt;slowSMA,AVERAGE(OFFSET(data!B1049,0,0,-slowSMA,1)),"")</f>
        <v>17.551799999999997</v>
      </c>
      <c r="F1049" s="11" t="str">
        <f ca="1">IF(ROW(data!B1049)&gt;MAX(fastSMA,slowSMA)+2,IF(SIGN(D1048-E1048)&lt;&gt;SIGN(D1047-E1047),IF(SIGN(D1048-E1048)&gt;0,"BUY","SELL"),""),"")</f>
        <v/>
      </c>
      <c r="G1049" s="11"/>
      <c r="H1049" s="11">
        <f>(data!B1049/data!B1048)-1</f>
        <v>-3.3220991815118062E-2</v>
      </c>
      <c r="I1049" s="11">
        <f t="shared" si="336"/>
        <v>0</v>
      </c>
      <c r="J1049" s="11">
        <f t="shared" si="337"/>
        <v>3.3220991815118062E-2</v>
      </c>
      <c r="K1049" s="11">
        <f ca="1">IF(ROW(data!B1049)&gt;rsi+1,100-100/(1+AVERAGE(OFFSET(I1049,0,0,-rsi,1))/AVERAGE(OFFSET(J1049,0,0,-rsi,1))),"")</f>
        <v>61.73366197606493</v>
      </c>
      <c r="L1049" s="11"/>
      <c r="M1049" s="11">
        <f t="shared" si="338"/>
        <v>0.96677900818488194</v>
      </c>
      <c r="N1049" s="11">
        <f t="shared" ca="1" si="339"/>
        <v>1.0697922216302609</v>
      </c>
      <c r="S1049" s="13" t="str">
        <f ca="1">pricein</f>
        <v/>
      </c>
      <c r="T1049" s="13" t="str">
        <f ca="1">priceout</f>
        <v/>
      </c>
      <c r="U1049" s="16" t="str">
        <f t="shared" ca="1" si="340"/>
        <v/>
      </c>
      <c r="V1049" s="16" t="str">
        <f t="shared" ca="1" si="347"/>
        <v/>
      </c>
      <c r="W1049" s="16" t="str">
        <f t="shared" ca="1" si="348"/>
        <v/>
      </c>
      <c r="X1049" s="16">
        <f t="shared" ca="1" si="349"/>
        <v>1.9688771079638998</v>
      </c>
      <c r="Y1049" s="16"/>
      <c r="Z1049" s="13" t="str">
        <f ca="1">priceincross</f>
        <v/>
      </c>
      <c r="AA1049" s="13" t="str">
        <f ca="1">priceoutcross</f>
        <v/>
      </c>
      <c r="AB1049" s="13" t="str">
        <f t="shared" ca="1" si="341"/>
        <v/>
      </c>
      <c r="AC1049" s="13" t="str">
        <f t="shared" ca="1" si="350"/>
        <v/>
      </c>
      <c r="AD1049" s="13" t="str">
        <f t="shared" ca="1" si="351"/>
        <v/>
      </c>
      <c r="AE1049" s="13">
        <f t="shared" ca="1" si="352"/>
        <v>2.3182976325855877</v>
      </c>
      <c r="AG1049" s="32">
        <f ca="1">IF(ROW(data!B1049)&gt;fib+1,MIN(OFFSET(data!B1049,0,0,-fib,1)),"")</f>
        <v>14.94</v>
      </c>
      <c r="AH1049" s="32">
        <f ca="1">IF(ROW(data!B1049)&gt;fib+1,MAX(OFFSET(data!B1049,0,0,-fib,1)),"")</f>
        <v>20.86</v>
      </c>
      <c r="AI1049" s="32">
        <f t="shared" ca="1" si="342"/>
        <v>5.92</v>
      </c>
      <c r="AJ1049" s="31">
        <f t="shared" ca="1" si="343"/>
        <v>16.337119999999999</v>
      </c>
      <c r="AK1049" s="31">
        <f t="shared" ca="1" si="344"/>
        <v>17.201439999999998</v>
      </c>
      <c r="AL1049" s="31">
        <f t="shared" ca="1" si="345"/>
        <v>17.899999999999999</v>
      </c>
      <c r="AM1049" s="31">
        <f t="shared" ca="1" si="346"/>
        <v>18.598559999999999</v>
      </c>
      <c r="AO1049" s="32">
        <f t="shared" ca="1" si="353"/>
        <v>0.96887710796389981</v>
      </c>
      <c r="AP1049" s="32">
        <f t="shared" ca="1" si="354"/>
        <v>0</v>
      </c>
      <c r="AQ1049" s="32">
        <f t="shared" ca="1" si="355"/>
        <v>1.3182976325855877</v>
      </c>
      <c r="AR1049" s="32">
        <f t="shared" ca="1" si="356"/>
        <v>0</v>
      </c>
    </row>
    <row r="1050" spans="1:44">
      <c r="A1050" s="10">
        <v>38428</v>
      </c>
      <c r="B1050" s="11">
        <f ca="1">IF(ROW(data!B1050)&gt;singleSMA,AVERAGE(OFFSET(data!B1050,0,0,-singleSMA,1)),"")</f>
        <v>17.594399999999997</v>
      </c>
      <c r="C1050" s="11" t="str">
        <f ca="1">IF(ROW(data!B1048)&gt;singleSMA+2,IF(SIGN(data!B1049-indicators!B1049)&lt;&gt;SIGN(data!B1048-indicators!B1048),IF(SIGN(data!B1049-indicators!B1049)&gt;0,"BUY","SELL"),""),"")</f>
        <v/>
      </c>
      <c r="D1050" s="11">
        <f ca="1">IF(ROW(data!B1050)&gt;fastSMA,AVERAGE(OFFSET(data!B1050,0,0,-fastSMA,1)),"")</f>
        <v>19.833499999999997</v>
      </c>
      <c r="E1050" s="11">
        <f ca="1">IF(ROW(data!B1050)&gt;slowSMA,AVERAGE(OFFSET(data!B1050,0,0,-slowSMA,1)),"")</f>
        <v>17.594399999999997</v>
      </c>
      <c r="F1050" s="11" t="str">
        <f ca="1">IF(ROW(data!B1050)&gt;MAX(fastSMA,slowSMA)+2,IF(SIGN(D1049-E1049)&lt;&gt;SIGN(D1048-E1048),IF(SIGN(D1049-E1049)&gt;0,"BUY","SELL"),""),"")</f>
        <v/>
      </c>
      <c r="G1050" s="11"/>
      <c r="H1050" s="11">
        <f>(data!B1050/data!B1049)-1</f>
        <v>-4.3824701195219085E-2</v>
      </c>
      <c r="I1050" s="11">
        <f t="shared" si="336"/>
        <v>0</v>
      </c>
      <c r="J1050" s="11">
        <f t="shared" si="337"/>
        <v>4.3824701195219085E-2</v>
      </c>
      <c r="K1050" s="11">
        <f ca="1">IF(ROW(data!B1050)&gt;rsi+1,100-100/(1+AVERAGE(OFFSET(I1050,0,0,-rsi,1))/AVERAGE(OFFSET(J1050,0,0,-rsi,1))),"")</f>
        <v>52.657347032359269</v>
      </c>
      <c r="L1050" s="11"/>
      <c r="M1050" s="11">
        <f t="shared" si="338"/>
        <v>0.95617529880478092</v>
      </c>
      <c r="N1050" s="11">
        <f t="shared" ca="1" si="339"/>
        <v>1.0137275607180569</v>
      </c>
      <c r="S1050" s="13" t="str">
        <f ca="1">pricein</f>
        <v/>
      </c>
      <c r="T1050" s="13" t="str">
        <f ca="1">priceout</f>
        <v/>
      </c>
      <c r="U1050" s="16" t="str">
        <f t="shared" ca="1" si="340"/>
        <v/>
      </c>
      <c r="V1050" s="16" t="str">
        <f t="shared" ca="1" si="347"/>
        <v/>
      </c>
      <c r="W1050" s="16" t="str">
        <f t="shared" ca="1" si="348"/>
        <v/>
      </c>
      <c r="X1050" s="16">
        <f t="shared" ca="1" si="349"/>
        <v>1.9688771079638998</v>
      </c>
      <c r="Y1050" s="16"/>
      <c r="Z1050" s="13" t="str">
        <f ca="1">priceincross</f>
        <v/>
      </c>
      <c r="AA1050" s="13" t="str">
        <f ca="1">priceoutcross</f>
        <v/>
      </c>
      <c r="AB1050" s="13" t="str">
        <f t="shared" ca="1" si="341"/>
        <v/>
      </c>
      <c r="AC1050" s="13" t="str">
        <f t="shared" ca="1" si="350"/>
        <v/>
      </c>
      <c r="AD1050" s="13" t="str">
        <f t="shared" ca="1" si="351"/>
        <v/>
      </c>
      <c r="AE1050" s="13">
        <f t="shared" ca="1" si="352"/>
        <v>2.3182976325855877</v>
      </c>
      <c r="AG1050" s="32">
        <f ca="1">IF(ROW(data!B1050)&gt;fib+1,MIN(OFFSET(data!B1050,0,0,-fib,1)),"")</f>
        <v>15.36</v>
      </c>
      <c r="AH1050" s="32">
        <f ca="1">IF(ROW(data!B1050)&gt;fib+1,MAX(OFFSET(data!B1050,0,0,-fib,1)),"")</f>
        <v>20.86</v>
      </c>
      <c r="AI1050" s="32">
        <f t="shared" ca="1" si="342"/>
        <v>5.5</v>
      </c>
      <c r="AJ1050" s="31">
        <f t="shared" ca="1" si="343"/>
        <v>16.658000000000001</v>
      </c>
      <c r="AK1050" s="31">
        <f t="shared" ca="1" si="344"/>
        <v>17.460999999999999</v>
      </c>
      <c r="AL1050" s="31">
        <f t="shared" ca="1" si="345"/>
        <v>18.11</v>
      </c>
      <c r="AM1050" s="31">
        <f t="shared" ca="1" si="346"/>
        <v>18.759</v>
      </c>
      <c r="AO1050" s="32">
        <f t="shared" ca="1" si="353"/>
        <v>0.96887710796389981</v>
      </c>
      <c r="AP1050" s="32">
        <f t="shared" ca="1" si="354"/>
        <v>0</v>
      </c>
      <c r="AQ1050" s="32">
        <f t="shared" ca="1" si="355"/>
        <v>1.3182976325855877</v>
      </c>
      <c r="AR1050" s="32">
        <f t="shared" ca="1" si="356"/>
        <v>0</v>
      </c>
    </row>
    <row r="1051" spans="1:44">
      <c r="A1051" s="10">
        <v>38429</v>
      </c>
      <c r="B1051" s="11">
        <f ca="1">IF(ROW(data!B1051)&gt;singleSMA,AVERAGE(OFFSET(data!B1051,0,0,-singleSMA,1)),"")</f>
        <v>17.634899999999998</v>
      </c>
      <c r="C1051" s="11" t="str">
        <f ca="1">IF(ROW(data!B1049)&gt;singleSMA+2,IF(SIGN(data!B1050-indicators!B1050)&lt;&gt;SIGN(data!B1049-indicators!B1049),IF(SIGN(data!B1050-indicators!B1050)&gt;0,"BUY","SELL"),""),"")</f>
        <v/>
      </c>
      <c r="D1051" s="11">
        <f ca="1">IF(ROW(data!B1051)&gt;fastSMA,AVERAGE(OFFSET(data!B1051,0,0,-fastSMA,1)),"")</f>
        <v>19.836500000000001</v>
      </c>
      <c r="E1051" s="11">
        <f ca="1">IF(ROW(data!B1051)&gt;slowSMA,AVERAGE(OFFSET(data!B1051,0,0,-slowSMA,1)),"")</f>
        <v>17.634899999999998</v>
      </c>
      <c r="F1051" s="11" t="str">
        <f ca="1">IF(ROW(data!B1051)&gt;MAX(fastSMA,slowSMA)+2,IF(SIGN(D1050-E1050)&lt;&gt;SIGN(D1049-E1049),IF(SIGN(D1050-E1050)&gt;0,"BUY","SELL"),""),"")</f>
        <v/>
      </c>
      <c r="G1051" s="11"/>
      <c r="H1051" s="11">
        <f>(data!B1051/data!B1050)-1</f>
        <v>1.0937500000000044E-2</v>
      </c>
      <c r="I1051" s="11">
        <f t="shared" si="336"/>
        <v>1.0937500000000044E-2</v>
      </c>
      <c r="J1051" s="11">
        <f t="shared" si="337"/>
        <v>0</v>
      </c>
      <c r="K1051" s="11">
        <f ca="1">IF(ROW(data!B1051)&gt;rsi+1,100-100/(1+AVERAGE(OFFSET(I1051,0,0,-rsi,1))/AVERAGE(OFFSET(J1051,0,0,-rsi,1))),"")</f>
        <v>51.099908238345009</v>
      </c>
      <c r="L1051" s="11"/>
      <c r="M1051" s="11">
        <f t="shared" si="338"/>
        <v>1.0109375</v>
      </c>
      <c r="N1051" s="11">
        <f t="shared" ca="1" si="339"/>
        <v>1.0031007751937984</v>
      </c>
      <c r="S1051" s="13" t="str">
        <f ca="1">pricein</f>
        <v/>
      </c>
      <c r="T1051" s="13" t="str">
        <f ca="1">priceout</f>
        <v/>
      </c>
      <c r="U1051" s="16" t="str">
        <f t="shared" ca="1" si="340"/>
        <v/>
      </c>
      <c r="V1051" s="16" t="str">
        <f t="shared" ca="1" si="347"/>
        <v/>
      </c>
      <c r="W1051" s="16" t="str">
        <f t="shared" ca="1" si="348"/>
        <v/>
      </c>
      <c r="X1051" s="16">
        <f t="shared" ca="1" si="349"/>
        <v>1.9688771079638998</v>
      </c>
      <c r="Y1051" s="16"/>
      <c r="Z1051" s="13" t="str">
        <f ca="1">priceincross</f>
        <v/>
      </c>
      <c r="AA1051" s="13" t="str">
        <f ca="1">priceoutcross</f>
        <v/>
      </c>
      <c r="AB1051" s="13" t="str">
        <f t="shared" ca="1" si="341"/>
        <v/>
      </c>
      <c r="AC1051" s="13" t="str">
        <f t="shared" ca="1" si="350"/>
        <v/>
      </c>
      <c r="AD1051" s="13" t="str">
        <f t="shared" ca="1" si="351"/>
        <v/>
      </c>
      <c r="AE1051" s="13">
        <f t="shared" ca="1" si="352"/>
        <v>2.3182976325855877</v>
      </c>
      <c r="AG1051" s="32">
        <f ca="1">IF(ROW(data!B1051)&gt;fib+1,MIN(OFFSET(data!B1051,0,0,-fib,1)),"")</f>
        <v>15.36</v>
      </c>
      <c r="AH1051" s="32">
        <f ca="1">IF(ROW(data!B1051)&gt;fib+1,MAX(OFFSET(data!B1051,0,0,-fib,1)),"")</f>
        <v>20.86</v>
      </c>
      <c r="AI1051" s="32">
        <f t="shared" ca="1" si="342"/>
        <v>5.5</v>
      </c>
      <c r="AJ1051" s="31">
        <f t="shared" ca="1" si="343"/>
        <v>16.658000000000001</v>
      </c>
      <c r="AK1051" s="31">
        <f t="shared" ca="1" si="344"/>
        <v>17.460999999999999</v>
      </c>
      <c r="AL1051" s="31">
        <f t="shared" ca="1" si="345"/>
        <v>18.11</v>
      </c>
      <c r="AM1051" s="31">
        <f t="shared" ca="1" si="346"/>
        <v>18.759</v>
      </c>
      <c r="AO1051" s="32">
        <f t="shared" ca="1" si="353"/>
        <v>0.96887710796389981</v>
      </c>
      <c r="AP1051" s="32">
        <f t="shared" ca="1" si="354"/>
        <v>0</v>
      </c>
      <c r="AQ1051" s="32">
        <f t="shared" ca="1" si="355"/>
        <v>1.3182976325855877</v>
      </c>
      <c r="AR1051" s="32">
        <f t="shared" ca="1" si="356"/>
        <v>0</v>
      </c>
    </row>
    <row r="1052" spans="1:44">
      <c r="A1052" s="10">
        <v>38432</v>
      </c>
      <c r="B1052" s="11">
        <f ca="1">IF(ROW(data!B1052)&gt;singleSMA,AVERAGE(OFFSET(data!B1052,0,0,-singleSMA,1)),"")</f>
        <v>17.668699999999994</v>
      </c>
      <c r="C1052" s="11" t="str">
        <f ca="1">IF(ROW(data!B1050)&gt;singleSMA+2,IF(SIGN(data!B1051-indicators!B1051)&lt;&gt;SIGN(data!B1050-indicators!B1050),IF(SIGN(data!B1051-indicators!B1051)&gt;0,"BUY","SELL"),""),"")</f>
        <v/>
      </c>
      <c r="D1052" s="11">
        <f ca="1">IF(ROW(data!B1052)&gt;fastSMA,AVERAGE(OFFSET(data!B1052,0,0,-fastSMA,1)),"")</f>
        <v>19.811999999999998</v>
      </c>
      <c r="E1052" s="11">
        <f ca="1">IF(ROW(data!B1052)&gt;slowSMA,AVERAGE(OFFSET(data!B1052,0,0,-slowSMA,1)),"")</f>
        <v>17.668699999999994</v>
      </c>
      <c r="F1052" s="11" t="str">
        <f ca="1">IF(ROW(data!B1052)&gt;MAX(fastSMA,slowSMA)+2,IF(SIGN(D1051-E1051)&lt;&gt;SIGN(D1050-E1050),IF(SIGN(D1051-E1051)&gt;0,"BUY","SELL"),""),"")</f>
        <v/>
      </c>
      <c r="G1052" s="11"/>
      <c r="H1052" s="11">
        <f>(data!B1052/data!B1051)-1</f>
        <v>-2.988150437918613E-2</v>
      </c>
      <c r="I1052" s="11">
        <f t="shared" si="336"/>
        <v>0</v>
      </c>
      <c r="J1052" s="11">
        <f t="shared" si="337"/>
        <v>2.988150437918613E-2</v>
      </c>
      <c r="K1052" s="11">
        <f ca="1">IF(ROW(data!B1052)&gt;rsi+1,100-100/(1+AVERAGE(OFFSET(I1052,0,0,-rsi,1))/AVERAGE(OFFSET(J1052,0,0,-rsi,1))),"")</f>
        <v>47.008985182200867</v>
      </c>
      <c r="L1052" s="11"/>
      <c r="M1052" s="11">
        <f t="shared" si="338"/>
        <v>0.97011849562081387</v>
      </c>
      <c r="N1052" s="11">
        <f t="shared" ca="1" si="339"/>
        <v>0.97463768115942029</v>
      </c>
      <c r="S1052" s="13" t="str">
        <f ca="1">pricein</f>
        <v/>
      </c>
      <c r="T1052" s="13" t="str">
        <f ca="1">priceout</f>
        <v/>
      </c>
      <c r="U1052" s="16" t="str">
        <f t="shared" ca="1" si="340"/>
        <v/>
      </c>
      <c r="V1052" s="16" t="str">
        <f t="shared" ca="1" si="347"/>
        <v/>
      </c>
      <c r="W1052" s="16" t="str">
        <f t="shared" ca="1" si="348"/>
        <v/>
      </c>
      <c r="X1052" s="16">
        <f t="shared" ca="1" si="349"/>
        <v>1.9688771079638998</v>
      </c>
      <c r="Y1052" s="16"/>
      <c r="Z1052" s="13" t="str">
        <f ca="1">priceincross</f>
        <v/>
      </c>
      <c r="AA1052" s="13" t="str">
        <f ca="1">priceoutcross</f>
        <v/>
      </c>
      <c r="AB1052" s="13" t="str">
        <f t="shared" ca="1" si="341"/>
        <v/>
      </c>
      <c r="AC1052" s="13" t="str">
        <f t="shared" ca="1" si="350"/>
        <v/>
      </c>
      <c r="AD1052" s="13" t="str">
        <f t="shared" ca="1" si="351"/>
        <v/>
      </c>
      <c r="AE1052" s="13">
        <f t="shared" ca="1" si="352"/>
        <v>2.3182976325855877</v>
      </c>
      <c r="AG1052" s="32">
        <f ca="1">IF(ROW(data!B1052)&gt;fib+1,MIN(OFFSET(data!B1052,0,0,-fib,1)),"")</f>
        <v>15.36</v>
      </c>
      <c r="AH1052" s="32">
        <f ca="1">IF(ROW(data!B1052)&gt;fib+1,MAX(OFFSET(data!B1052,0,0,-fib,1)),"")</f>
        <v>20.86</v>
      </c>
      <c r="AI1052" s="32">
        <f t="shared" ca="1" si="342"/>
        <v>5.5</v>
      </c>
      <c r="AJ1052" s="31">
        <f t="shared" ca="1" si="343"/>
        <v>16.658000000000001</v>
      </c>
      <c r="AK1052" s="31">
        <f t="shared" ca="1" si="344"/>
        <v>17.460999999999999</v>
      </c>
      <c r="AL1052" s="31">
        <f t="shared" ca="1" si="345"/>
        <v>18.11</v>
      </c>
      <c r="AM1052" s="31">
        <f t="shared" ca="1" si="346"/>
        <v>18.759</v>
      </c>
      <c r="AO1052" s="32">
        <f t="shared" ca="1" si="353"/>
        <v>0.96887710796389981</v>
      </c>
      <c r="AP1052" s="32">
        <f t="shared" ca="1" si="354"/>
        <v>0</v>
      </c>
      <c r="AQ1052" s="32">
        <f t="shared" ca="1" si="355"/>
        <v>1.3182976325855877</v>
      </c>
      <c r="AR1052" s="32">
        <f t="shared" ca="1" si="356"/>
        <v>0</v>
      </c>
    </row>
    <row r="1053" spans="1:44">
      <c r="A1053" s="10">
        <v>38433</v>
      </c>
      <c r="B1053" s="11">
        <f ca="1">IF(ROW(data!B1053)&gt;singleSMA,AVERAGE(OFFSET(data!B1053,0,0,-singleSMA,1)),"")</f>
        <v>17.702599999999997</v>
      </c>
      <c r="C1053" s="11" t="str">
        <f ca="1">IF(ROW(data!B1051)&gt;singleSMA+2,IF(SIGN(data!B1052-indicators!B1052)&lt;&gt;SIGN(data!B1051-indicators!B1051),IF(SIGN(data!B1052-indicators!B1052)&gt;0,"BUY","SELL"),""),"")</f>
        <v/>
      </c>
      <c r="D1053" s="11">
        <f ca="1">IF(ROW(data!B1053)&gt;fastSMA,AVERAGE(OFFSET(data!B1053,0,0,-fastSMA,1)),"")</f>
        <v>19.802499999999998</v>
      </c>
      <c r="E1053" s="11">
        <f ca="1">IF(ROW(data!B1053)&gt;slowSMA,AVERAGE(OFFSET(data!B1053,0,0,-slowSMA,1)),"")</f>
        <v>17.702599999999997</v>
      </c>
      <c r="F1053" s="11" t="str">
        <f ca="1">IF(ROW(data!B1053)&gt;MAX(fastSMA,slowSMA)+2,IF(SIGN(D1052-E1052)&lt;&gt;SIGN(D1051-E1051),IF(SIGN(D1052-E1052)&gt;0,"BUY","SELL"),""),"")</f>
        <v/>
      </c>
      <c r="G1053" s="11"/>
      <c r="H1053" s="11">
        <f>(data!B1053/data!B1052)-1</f>
        <v>-4.2485395645246449E-3</v>
      </c>
      <c r="I1053" s="11">
        <f t="shared" si="336"/>
        <v>0</v>
      </c>
      <c r="J1053" s="11">
        <f t="shared" si="337"/>
        <v>4.2485395645246449E-3</v>
      </c>
      <c r="K1053" s="11">
        <f ca="1">IF(ROW(data!B1053)&gt;rsi+1,100-100/(1+AVERAGE(OFFSET(I1053,0,0,-rsi,1))/AVERAGE(OFFSET(J1053,0,0,-rsi,1))),"")</f>
        <v>49.150676790315266</v>
      </c>
      <c r="L1053" s="11"/>
      <c r="M1053" s="11">
        <f t="shared" si="338"/>
        <v>0.99575146043547536</v>
      </c>
      <c r="N1053" s="11">
        <f t="shared" ca="1" si="339"/>
        <v>0.98996832101372745</v>
      </c>
      <c r="S1053" s="13" t="str">
        <f ca="1">pricein</f>
        <v/>
      </c>
      <c r="T1053" s="13" t="str">
        <f ca="1">priceout</f>
        <v/>
      </c>
      <c r="U1053" s="16" t="str">
        <f t="shared" ca="1" si="340"/>
        <v/>
      </c>
      <c r="V1053" s="16" t="str">
        <f t="shared" ca="1" si="347"/>
        <v/>
      </c>
      <c r="W1053" s="16" t="str">
        <f t="shared" ca="1" si="348"/>
        <v/>
      </c>
      <c r="X1053" s="16">
        <f t="shared" ca="1" si="349"/>
        <v>1.9688771079638998</v>
      </c>
      <c r="Y1053" s="16"/>
      <c r="Z1053" s="13" t="str">
        <f ca="1">priceincross</f>
        <v/>
      </c>
      <c r="AA1053" s="13" t="str">
        <f ca="1">priceoutcross</f>
        <v/>
      </c>
      <c r="AB1053" s="13" t="str">
        <f t="shared" ca="1" si="341"/>
        <v/>
      </c>
      <c r="AC1053" s="13" t="str">
        <f t="shared" ca="1" si="350"/>
        <v/>
      </c>
      <c r="AD1053" s="13" t="str">
        <f t="shared" ca="1" si="351"/>
        <v/>
      </c>
      <c r="AE1053" s="13">
        <f t="shared" ca="1" si="352"/>
        <v>2.3182976325855877</v>
      </c>
      <c r="AG1053" s="32">
        <f ca="1">IF(ROW(data!B1053)&gt;fib+1,MIN(OFFSET(data!B1053,0,0,-fib,1)),"")</f>
        <v>15.43</v>
      </c>
      <c r="AH1053" s="32">
        <f ca="1">IF(ROW(data!B1053)&gt;fib+1,MAX(OFFSET(data!B1053,0,0,-fib,1)),"")</f>
        <v>20.86</v>
      </c>
      <c r="AI1053" s="32">
        <f t="shared" ca="1" si="342"/>
        <v>5.43</v>
      </c>
      <c r="AJ1053" s="31">
        <f t="shared" ca="1" si="343"/>
        <v>16.711479999999998</v>
      </c>
      <c r="AK1053" s="31">
        <f t="shared" ca="1" si="344"/>
        <v>17.504259999999999</v>
      </c>
      <c r="AL1053" s="31">
        <f t="shared" ca="1" si="345"/>
        <v>18.145</v>
      </c>
      <c r="AM1053" s="31">
        <f t="shared" ca="1" si="346"/>
        <v>18.785740000000001</v>
      </c>
      <c r="AO1053" s="32">
        <f t="shared" ca="1" si="353"/>
        <v>0.96887710796389981</v>
      </c>
      <c r="AP1053" s="32">
        <f t="shared" ca="1" si="354"/>
        <v>0</v>
      </c>
      <c r="AQ1053" s="32">
        <f t="shared" ca="1" si="355"/>
        <v>1.3182976325855877</v>
      </c>
      <c r="AR1053" s="32">
        <f t="shared" ca="1" si="356"/>
        <v>0</v>
      </c>
    </row>
    <row r="1054" spans="1:44">
      <c r="A1054" s="10">
        <v>38434</v>
      </c>
      <c r="B1054" s="11">
        <f ca="1">IF(ROW(data!B1054)&gt;singleSMA,AVERAGE(OFFSET(data!B1054,0,0,-singleSMA,1)),"")</f>
        <v>17.736099999999997</v>
      </c>
      <c r="C1054" s="11" t="str">
        <f ca="1">IF(ROW(data!B1052)&gt;singleSMA+2,IF(SIGN(data!B1053-indicators!B1053)&lt;&gt;SIGN(data!B1052-indicators!B1052),IF(SIGN(data!B1053-indicators!B1053)&gt;0,"BUY","SELL"),""),"")</f>
        <v/>
      </c>
      <c r="D1054" s="11">
        <f ca="1">IF(ROW(data!B1054)&gt;fastSMA,AVERAGE(OFFSET(data!B1054,0,0,-fastSMA,1)),"")</f>
        <v>19.785999999999994</v>
      </c>
      <c r="E1054" s="11">
        <f ca="1">IF(ROW(data!B1054)&gt;slowSMA,AVERAGE(OFFSET(data!B1054,0,0,-slowSMA,1)),"")</f>
        <v>17.736099999999997</v>
      </c>
      <c r="F1054" s="11" t="str">
        <f ca="1">IF(ROW(data!B1054)&gt;MAX(fastSMA,slowSMA)+2,IF(SIGN(D1053-E1053)&lt;&gt;SIGN(D1052-E1052),IF(SIGN(D1053-E1053)&gt;0,"BUY","SELL"),""),"")</f>
        <v/>
      </c>
      <c r="G1054" s="11"/>
      <c r="H1054" s="11">
        <f>(data!B1054/data!B1053)-1</f>
        <v>1.6000000000000458E-3</v>
      </c>
      <c r="I1054" s="11">
        <f t="shared" si="336"/>
        <v>1.6000000000000458E-3</v>
      </c>
      <c r="J1054" s="11">
        <f t="shared" si="337"/>
        <v>0</v>
      </c>
      <c r="K1054" s="11">
        <f ca="1">IF(ROW(data!B1054)&gt;rsi+1,100-100/(1+AVERAGE(OFFSET(I1054,0,0,-rsi,1))/AVERAGE(OFFSET(J1054,0,0,-rsi,1))),"")</f>
        <v>48.017901072995578</v>
      </c>
      <c r="L1054" s="11"/>
      <c r="M1054" s="11">
        <f t="shared" si="338"/>
        <v>1.0016</v>
      </c>
      <c r="N1054" s="11">
        <f t="shared" ca="1" si="339"/>
        <v>0.98273155416012559</v>
      </c>
      <c r="S1054" s="13" t="str">
        <f ca="1">pricein</f>
        <v/>
      </c>
      <c r="T1054" s="13" t="str">
        <f ca="1">priceout</f>
        <v/>
      </c>
      <c r="U1054" s="16" t="str">
        <f t="shared" ca="1" si="340"/>
        <v/>
      </c>
      <c r="V1054" s="16" t="str">
        <f t="shared" ca="1" si="347"/>
        <v/>
      </c>
      <c r="W1054" s="16" t="str">
        <f t="shared" ca="1" si="348"/>
        <v/>
      </c>
      <c r="X1054" s="16">
        <f t="shared" ca="1" si="349"/>
        <v>1.9688771079638998</v>
      </c>
      <c r="Y1054" s="16"/>
      <c r="Z1054" s="13" t="str">
        <f ca="1">priceincross</f>
        <v/>
      </c>
      <c r="AA1054" s="13" t="str">
        <f ca="1">priceoutcross</f>
        <v/>
      </c>
      <c r="AB1054" s="13" t="str">
        <f t="shared" ca="1" si="341"/>
        <v/>
      </c>
      <c r="AC1054" s="13" t="str">
        <f t="shared" ca="1" si="350"/>
        <v/>
      </c>
      <c r="AD1054" s="13" t="str">
        <f t="shared" ca="1" si="351"/>
        <v/>
      </c>
      <c r="AE1054" s="13">
        <f t="shared" ca="1" si="352"/>
        <v>2.3182976325855877</v>
      </c>
      <c r="AG1054" s="32">
        <f ca="1">IF(ROW(data!B1054)&gt;fib+1,MIN(OFFSET(data!B1054,0,0,-fib,1)),"")</f>
        <v>15.82</v>
      </c>
      <c r="AH1054" s="32">
        <f ca="1">IF(ROW(data!B1054)&gt;fib+1,MAX(OFFSET(data!B1054,0,0,-fib,1)),"")</f>
        <v>20.86</v>
      </c>
      <c r="AI1054" s="32">
        <f t="shared" ca="1" si="342"/>
        <v>5.0399999999999991</v>
      </c>
      <c r="AJ1054" s="31">
        <f t="shared" ca="1" si="343"/>
        <v>17.009440000000001</v>
      </c>
      <c r="AK1054" s="31">
        <f t="shared" ca="1" si="344"/>
        <v>17.745280000000001</v>
      </c>
      <c r="AL1054" s="31">
        <f t="shared" ca="1" si="345"/>
        <v>18.34</v>
      </c>
      <c r="AM1054" s="31">
        <f t="shared" ca="1" si="346"/>
        <v>18.934719999999999</v>
      </c>
      <c r="AO1054" s="32">
        <f t="shared" ca="1" si="353"/>
        <v>0.96887710796389981</v>
      </c>
      <c r="AP1054" s="32">
        <f t="shared" ca="1" si="354"/>
        <v>0</v>
      </c>
      <c r="AQ1054" s="32">
        <f t="shared" ca="1" si="355"/>
        <v>1.3182976325855877</v>
      </c>
      <c r="AR1054" s="32">
        <f t="shared" ca="1" si="356"/>
        <v>0</v>
      </c>
    </row>
    <row r="1055" spans="1:44">
      <c r="A1055" s="10">
        <v>38435</v>
      </c>
      <c r="B1055" s="11">
        <f ca="1">IF(ROW(data!B1055)&gt;singleSMA,AVERAGE(OFFSET(data!B1055,0,0,-singleSMA,1)),"")</f>
        <v>17.767199999999999</v>
      </c>
      <c r="C1055" s="11" t="str">
        <f ca="1">IF(ROW(data!B1053)&gt;singleSMA+2,IF(SIGN(data!B1054-indicators!B1054)&lt;&gt;SIGN(data!B1053-indicators!B1053),IF(SIGN(data!B1054-indicators!B1054)&gt;0,"BUY","SELL"),""),"")</f>
        <v/>
      </c>
      <c r="D1055" s="11">
        <f ca="1">IF(ROW(data!B1055)&gt;fastSMA,AVERAGE(OFFSET(data!B1055,0,0,-fastSMA,1)),"")</f>
        <v>19.771000000000001</v>
      </c>
      <c r="E1055" s="11">
        <f ca="1">IF(ROW(data!B1055)&gt;slowSMA,AVERAGE(OFFSET(data!B1055,0,0,-slowSMA,1)),"")</f>
        <v>17.767199999999999</v>
      </c>
      <c r="F1055" s="11" t="str">
        <f ca="1">IF(ROW(data!B1055)&gt;MAX(fastSMA,slowSMA)+2,IF(SIGN(D1054-E1054)&lt;&gt;SIGN(D1053-E1053),IF(SIGN(D1054-E1054)&gt;0,"BUY","SELL"),""),"")</f>
        <v/>
      </c>
      <c r="G1055" s="11"/>
      <c r="H1055" s="11">
        <f>(data!B1055/data!B1054)-1</f>
        <v>1.3844515441959526E-2</v>
      </c>
      <c r="I1055" s="11">
        <f t="shared" si="336"/>
        <v>1.3844515441959526E-2</v>
      </c>
      <c r="J1055" s="11">
        <f t="shared" si="337"/>
        <v>0</v>
      </c>
      <c r="K1055" s="11">
        <f ca="1">IF(ROW(data!B1055)&gt;rsi+1,100-100/(1+AVERAGE(OFFSET(I1055,0,0,-rsi,1))/AVERAGE(OFFSET(J1055,0,0,-rsi,1))),"")</f>
        <v>48.300365956081315</v>
      </c>
      <c r="L1055" s="11"/>
      <c r="M1055" s="11">
        <f t="shared" si="338"/>
        <v>1.0138445154419595</v>
      </c>
      <c r="N1055" s="11">
        <f t="shared" ca="1" si="339"/>
        <v>0.98448810754912131</v>
      </c>
      <c r="S1055" s="13" t="str">
        <f ca="1">pricein</f>
        <v/>
      </c>
      <c r="T1055" s="13" t="str">
        <f ca="1">priceout</f>
        <v/>
      </c>
      <c r="U1055" s="16" t="str">
        <f t="shared" ca="1" si="340"/>
        <v/>
      </c>
      <c r="V1055" s="16" t="str">
        <f t="shared" ca="1" si="347"/>
        <v/>
      </c>
      <c r="W1055" s="16" t="str">
        <f t="shared" ca="1" si="348"/>
        <v/>
      </c>
      <c r="X1055" s="16">
        <f t="shared" ca="1" si="349"/>
        <v>1.9688771079638998</v>
      </c>
      <c r="Y1055" s="16"/>
      <c r="Z1055" s="13" t="str">
        <f ca="1">priceincross</f>
        <v/>
      </c>
      <c r="AA1055" s="13" t="str">
        <f ca="1">priceoutcross</f>
        <v/>
      </c>
      <c r="AB1055" s="13" t="str">
        <f t="shared" ca="1" si="341"/>
        <v/>
      </c>
      <c r="AC1055" s="13" t="str">
        <f t="shared" ca="1" si="350"/>
        <v/>
      </c>
      <c r="AD1055" s="13" t="str">
        <f t="shared" ca="1" si="351"/>
        <v/>
      </c>
      <c r="AE1055" s="13">
        <f t="shared" ca="1" si="352"/>
        <v>2.3182976325855877</v>
      </c>
      <c r="AG1055" s="32">
        <f ca="1">IF(ROW(data!B1055)&gt;fib+1,MIN(OFFSET(data!B1055,0,0,-fib,1)),"")</f>
        <v>15.82</v>
      </c>
      <c r="AH1055" s="32">
        <f ca="1">IF(ROW(data!B1055)&gt;fib+1,MAX(OFFSET(data!B1055,0,0,-fib,1)),"")</f>
        <v>20.86</v>
      </c>
      <c r="AI1055" s="32">
        <f t="shared" ca="1" si="342"/>
        <v>5.0399999999999991</v>
      </c>
      <c r="AJ1055" s="31">
        <f t="shared" ca="1" si="343"/>
        <v>17.009440000000001</v>
      </c>
      <c r="AK1055" s="31">
        <f t="shared" ca="1" si="344"/>
        <v>17.745280000000001</v>
      </c>
      <c r="AL1055" s="31">
        <f t="shared" ca="1" si="345"/>
        <v>18.34</v>
      </c>
      <c r="AM1055" s="31">
        <f t="shared" ca="1" si="346"/>
        <v>18.934719999999999</v>
      </c>
      <c r="AO1055" s="32">
        <f t="shared" ca="1" si="353"/>
        <v>0.96887710796389981</v>
      </c>
      <c r="AP1055" s="32">
        <f t="shared" ca="1" si="354"/>
        <v>0</v>
      </c>
      <c r="AQ1055" s="32">
        <f t="shared" ca="1" si="355"/>
        <v>1.3182976325855877</v>
      </c>
      <c r="AR1055" s="32">
        <f t="shared" ca="1" si="356"/>
        <v>0</v>
      </c>
    </row>
    <row r="1056" spans="1:44">
      <c r="A1056" s="10">
        <v>38440</v>
      </c>
      <c r="B1056" s="11">
        <f ca="1">IF(ROW(data!B1056)&gt;singleSMA,AVERAGE(OFFSET(data!B1056,0,0,-singleSMA,1)),"")</f>
        <v>17.799999999999997</v>
      </c>
      <c r="C1056" s="11" t="str">
        <f ca="1">IF(ROW(data!B1054)&gt;singleSMA+2,IF(SIGN(data!B1055-indicators!B1055)&lt;&gt;SIGN(data!B1054-indicators!B1054),IF(SIGN(data!B1055-indicators!B1055)&gt;0,"BUY","SELL"),""),"")</f>
        <v/>
      </c>
      <c r="D1056" s="11">
        <f ca="1">IF(ROW(data!B1056)&gt;fastSMA,AVERAGE(OFFSET(data!B1056,0,0,-fastSMA,1)),"")</f>
        <v>19.726500000000001</v>
      </c>
      <c r="E1056" s="11">
        <f ca="1">IF(ROW(data!B1056)&gt;slowSMA,AVERAGE(OFFSET(data!B1056,0,0,-slowSMA,1)),"")</f>
        <v>17.799999999999997</v>
      </c>
      <c r="F1056" s="11" t="str">
        <f ca="1">IF(ROW(data!B1056)&gt;MAX(fastSMA,slowSMA)+2,IF(SIGN(D1055-E1055)&lt;&gt;SIGN(D1054-E1054),IF(SIGN(D1055-E1055)&gt;0,"BUY","SELL"),""),"")</f>
        <v/>
      </c>
      <c r="G1056" s="11"/>
      <c r="H1056" s="11">
        <f>(data!B1056/data!B1055)-1</f>
        <v>3.1512605042018915E-3</v>
      </c>
      <c r="I1056" s="11">
        <f t="shared" si="336"/>
        <v>3.1512605042018915E-3</v>
      </c>
      <c r="J1056" s="11">
        <f t="shared" si="337"/>
        <v>0</v>
      </c>
      <c r="K1056" s="11">
        <f ca="1">IF(ROW(data!B1056)&gt;rsi+1,100-100/(1+AVERAGE(OFFSET(I1056,0,0,-rsi,1))/AVERAGE(OFFSET(J1056,0,0,-rsi,1))),"")</f>
        <v>43.093856414927771</v>
      </c>
      <c r="L1056" s="11"/>
      <c r="M1056" s="11">
        <f t="shared" si="338"/>
        <v>1.0031512605042019</v>
      </c>
      <c r="N1056" s="11">
        <f t="shared" ca="1" si="339"/>
        <v>0.95547773886943488</v>
      </c>
      <c r="S1056" s="13" t="str">
        <f ca="1">pricein</f>
        <v/>
      </c>
      <c r="T1056" s="13" t="str">
        <f ca="1">priceout</f>
        <v/>
      </c>
      <c r="U1056" s="16" t="str">
        <f t="shared" ca="1" si="340"/>
        <v/>
      </c>
      <c r="V1056" s="16" t="str">
        <f t="shared" ca="1" si="347"/>
        <v/>
      </c>
      <c r="W1056" s="16" t="str">
        <f t="shared" ca="1" si="348"/>
        <v/>
      </c>
      <c r="X1056" s="16">
        <f t="shared" ca="1" si="349"/>
        <v>1.9688771079638998</v>
      </c>
      <c r="Y1056" s="16"/>
      <c r="Z1056" s="13" t="str">
        <f ca="1">priceincross</f>
        <v/>
      </c>
      <c r="AA1056" s="13" t="str">
        <f ca="1">priceoutcross</f>
        <v/>
      </c>
      <c r="AB1056" s="13" t="str">
        <f t="shared" ca="1" si="341"/>
        <v/>
      </c>
      <c r="AC1056" s="13" t="str">
        <f t="shared" ca="1" si="350"/>
        <v/>
      </c>
      <c r="AD1056" s="13" t="str">
        <f t="shared" ca="1" si="351"/>
        <v/>
      </c>
      <c r="AE1056" s="13">
        <f t="shared" ca="1" si="352"/>
        <v>2.3182976325855877</v>
      </c>
      <c r="AG1056" s="32">
        <f ca="1">IF(ROW(data!B1056)&gt;fib+1,MIN(OFFSET(data!B1056,0,0,-fib,1)),"")</f>
        <v>15.94</v>
      </c>
      <c r="AH1056" s="32">
        <f ca="1">IF(ROW(data!B1056)&gt;fib+1,MAX(OFFSET(data!B1056,0,0,-fib,1)),"")</f>
        <v>20.86</v>
      </c>
      <c r="AI1056" s="32">
        <f t="shared" ca="1" si="342"/>
        <v>4.92</v>
      </c>
      <c r="AJ1056" s="31">
        <f t="shared" ca="1" si="343"/>
        <v>17.101119999999998</v>
      </c>
      <c r="AK1056" s="31">
        <f t="shared" ca="1" si="344"/>
        <v>17.81944</v>
      </c>
      <c r="AL1056" s="31">
        <f t="shared" ca="1" si="345"/>
        <v>18.399999999999999</v>
      </c>
      <c r="AM1056" s="31">
        <f t="shared" ca="1" si="346"/>
        <v>18.980560000000001</v>
      </c>
      <c r="AO1056" s="32">
        <f t="shared" ca="1" si="353"/>
        <v>0.96887710796389981</v>
      </c>
      <c r="AP1056" s="32">
        <f t="shared" ca="1" si="354"/>
        <v>0</v>
      </c>
      <c r="AQ1056" s="32">
        <f t="shared" ca="1" si="355"/>
        <v>1.3182976325855877</v>
      </c>
      <c r="AR1056" s="32">
        <f t="shared" ca="1" si="356"/>
        <v>0</v>
      </c>
    </row>
    <row r="1057" spans="1:44">
      <c r="A1057" s="10">
        <v>38441</v>
      </c>
      <c r="B1057" s="11">
        <f ca="1">IF(ROW(data!B1057)&gt;singleSMA,AVERAGE(OFFSET(data!B1057,0,0,-singleSMA,1)),"")</f>
        <v>17.822599999999994</v>
      </c>
      <c r="C1057" s="11" t="str">
        <f ca="1">IF(ROW(data!B1055)&gt;singleSMA+2,IF(SIGN(data!B1056-indicators!B1056)&lt;&gt;SIGN(data!B1055-indicators!B1055),IF(SIGN(data!B1056-indicators!B1056)&gt;0,"BUY","SELL"),""),"")</f>
        <v/>
      </c>
      <c r="D1057" s="11">
        <f ca="1">IF(ROW(data!B1057)&gt;fastSMA,AVERAGE(OFFSET(data!B1057,0,0,-fastSMA,1)),"")</f>
        <v>19.663500000000006</v>
      </c>
      <c r="E1057" s="11">
        <f ca="1">IF(ROW(data!B1057)&gt;slowSMA,AVERAGE(OFFSET(data!B1057,0,0,-slowSMA,1)),"")</f>
        <v>17.822599999999994</v>
      </c>
      <c r="F1057" s="11" t="str">
        <f ca="1">IF(ROW(data!B1057)&gt;MAX(fastSMA,slowSMA)+2,IF(SIGN(D1056-E1056)&lt;&gt;SIGN(D1055-E1055),IF(SIGN(D1056-E1056)&gt;0,"BUY","SELL"),""),"")</f>
        <v/>
      </c>
      <c r="G1057" s="11"/>
      <c r="H1057" s="11">
        <f>(data!B1057/data!B1056)-1</f>
        <v>-2.9319371727748789E-2</v>
      </c>
      <c r="I1057" s="11">
        <f t="shared" si="336"/>
        <v>0</v>
      </c>
      <c r="J1057" s="11">
        <f t="shared" si="337"/>
        <v>2.9319371727748789E-2</v>
      </c>
      <c r="K1057" s="11">
        <f ca="1">IF(ROW(data!B1057)&gt;rsi+1,100-100/(1+AVERAGE(OFFSET(I1057,0,0,-rsi,1))/AVERAGE(OFFSET(J1057,0,0,-rsi,1))),"")</f>
        <v>40.444128295410508</v>
      </c>
      <c r="L1057" s="11"/>
      <c r="M1057" s="11">
        <f t="shared" si="338"/>
        <v>0.97068062827225121</v>
      </c>
      <c r="N1057" s="11">
        <f t="shared" ca="1" si="339"/>
        <v>0.9363636363636364</v>
      </c>
      <c r="S1057" s="13" t="str">
        <f ca="1">pricein</f>
        <v/>
      </c>
      <c r="T1057" s="13" t="str">
        <f ca="1">priceout</f>
        <v/>
      </c>
      <c r="U1057" s="16" t="str">
        <f t="shared" ca="1" si="340"/>
        <v/>
      </c>
      <c r="V1057" s="16" t="str">
        <f t="shared" ca="1" si="347"/>
        <v/>
      </c>
      <c r="W1057" s="16" t="str">
        <f t="shared" ca="1" si="348"/>
        <v/>
      </c>
      <c r="X1057" s="16">
        <f t="shared" ca="1" si="349"/>
        <v>1.9688771079638998</v>
      </c>
      <c r="Y1057" s="16"/>
      <c r="Z1057" s="13" t="str">
        <f ca="1">priceincross</f>
        <v/>
      </c>
      <c r="AA1057" s="13" t="str">
        <f ca="1">priceoutcross</f>
        <v/>
      </c>
      <c r="AB1057" s="13" t="str">
        <f t="shared" ca="1" si="341"/>
        <v/>
      </c>
      <c r="AC1057" s="13" t="str">
        <f t="shared" ca="1" si="350"/>
        <v/>
      </c>
      <c r="AD1057" s="13" t="str">
        <f t="shared" ca="1" si="351"/>
        <v/>
      </c>
      <c r="AE1057" s="13">
        <f t="shared" ca="1" si="352"/>
        <v>2.3182976325855877</v>
      </c>
      <c r="AG1057" s="32">
        <f ca="1">IF(ROW(data!B1057)&gt;fib+1,MIN(OFFSET(data!B1057,0,0,-fib,1)),"")</f>
        <v>15.94</v>
      </c>
      <c r="AH1057" s="32">
        <f ca="1">IF(ROW(data!B1057)&gt;fib+1,MAX(OFFSET(data!B1057,0,0,-fib,1)),"")</f>
        <v>20.86</v>
      </c>
      <c r="AI1057" s="32">
        <f t="shared" ca="1" si="342"/>
        <v>4.92</v>
      </c>
      <c r="AJ1057" s="31">
        <f t="shared" ca="1" si="343"/>
        <v>17.101119999999998</v>
      </c>
      <c r="AK1057" s="31">
        <f t="shared" ca="1" si="344"/>
        <v>17.81944</v>
      </c>
      <c r="AL1057" s="31">
        <f t="shared" ca="1" si="345"/>
        <v>18.399999999999999</v>
      </c>
      <c r="AM1057" s="31">
        <f t="shared" ca="1" si="346"/>
        <v>18.980560000000001</v>
      </c>
      <c r="AO1057" s="32">
        <f t="shared" ca="1" si="353"/>
        <v>0.96887710796389981</v>
      </c>
      <c r="AP1057" s="32">
        <f t="shared" ca="1" si="354"/>
        <v>0</v>
      </c>
      <c r="AQ1057" s="32">
        <f t="shared" ca="1" si="355"/>
        <v>1.3182976325855877</v>
      </c>
      <c r="AR1057" s="32">
        <f t="shared" ca="1" si="356"/>
        <v>0</v>
      </c>
    </row>
    <row r="1058" spans="1:44">
      <c r="A1058" s="10">
        <v>38442</v>
      </c>
      <c r="B1058" s="11">
        <f ca="1">IF(ROW(data!B1058)&gt;singleSMA,AVERAGE(OFFSET(data!B1058,0,0,-singleSMA,1)),"")</f>
        <v>17.839899999999993</v>
      </c>
      <c r="C1058" s="11" t="str">
        <f ca="1">IF(ROW(data!B1056)&gt;singleSMA+2,IF(SIGN(data!B1057-indicators!B1057)&lt;&gt;SIGN(data!B1056-indicators!B1056),IF(SIGN(data!B1057-indicators!B1057)&gt;0,"BUY","SELL"),""),"")</f>
        <v/>
      </c>
      <c r="D1058" s="11">
        <f ca="1">IF(ROW(data!B1058)&gt;fastSMA,AVERAGE(OFFSET(data!B1058,0,0,-fastSMA,1)),"")</f>
        <v>19.567500000000003</v>
      </c>
      <c r="E1058" s="11">
        <f ca="1">IF(ROW(data!B1058)&gt;slowSMA,AVERAGE(OFFSET(data!B1058,0,0,-slowSMA,1)),"")</f>
        <v>17.839899999999993</v>
      </c>
      <c r="F1058" s="11" t="str">
        <f ca="1">IF(ROW(data!B1058)&gt;MAX(fastSMA,slowSMA)+2,IF(SIGN(D1057-E1057)&lt;&gt;SIGN(D1056-E1056),IF(SIGN(D1057-E1057)&gt;0,"BUY","SELL"),""),"")</f>
        <v/>
      </c>
      <c r="G1058" s="11"/>
      <c r="H1058" s="11">
        <f>(data!B1058/data!B1057)-1</f>
        <v>-1.1866235167205974E-2</v>
      </c>
      <c r="I1058" s="11">
        <f t="shared" si="336"/>
        <v>0</v>
      </c>
      <c r="J1058" s="11">
        <f t="shared" si="337"/>
        <v>1.1866235167205974E-2</v>
      </c>
      <c r="K1058" s="11">
        <f ca="1">IF(ROW(data!B1058)&gt;rsi+1,100-100/(1+AVERAGE(OFFSET(I1058,0,0,-rsi,1))/AVERAGE(OFFSET(J1058,0,0,-rsi,1))),"")</f>
        <v>34.662183547491694</v>
      </c>
      <c r="L1058" s="11"/>
      <c r="M1058" s="11">
        <f t="shared" si="338"/>
        <v>0.98813376483279403</v>
      </c>
      <c r="N1058" s="11">
        <f t="shared" ca="1" si="339"/>
        <v>0.90513833992094883</v>
      </c>
      <c r="S1058" s="13" t="str">
        <f ca="1">pricein</f>
        <v/>
      </c>
      <c r="T1058" s="13" t="str">
        <f ca="1">priceout</f>
        <v/>
      </c>
      <c r="U1058" s="16" t="str">
        <f t="shared" ca="1" si="340"/>
        <v/>
      </c>
      <c r="V1058" s="16" t="str">
        <f t="shared" ca="1" si="347"/>
        <v/>
      </c>
      <c r="W1058" s="16" t="str">
        <f t="shared" ca="1" si="348"/>
        <v/>
      </c>
      <c r="X1058" s="16">
        <f t="shared" ca="1" si="349"/>
        <v>1.9688771079638998</v>
      </c>
      <c r="Y1058" s="16"/>
      <c r="Z1058" s="13" t="str">
        <f ca="1">priceincross</f>
        <v/>
      </c>
      <c r="AA1058" s="13" t="str">
        <f ca="1">priceoutcross</f>
        <v/>
      </c>
      <c r="AB1058" s="13" t="str">
        <f t="shared" ca="1" si="341"/>
        <v/>
      </c>
      <c r="AC1058" s="13" t="str">
        <f t="shared" ca="1" si="350"/>
        <v/>
      </c>
      <c r="AD1058" s="13" t="str">
        <f t="shared" ca="1" si="351"/>
        <v/>
      </c>
      <c r="AE1058" s="13">
        <f t="shared" ca="1" si="352"/>
        <v>2.3182976325855877</v>
      </c>
      <c r="AG1058" s="32">
        <f ca="1">IF(ROW(data!B1058)&gt;fib+1,MIN(OFFSET(data!B1058,0,0,-fib,1)),"")</f>
        <v>15.94</v>
      </c>
      <c r="AH1058" s="32">
        <f ca="1">IF(ROW(data!B1058)&gt;fib+1,MAX(OFFSET(data!B1058,0,0,-fib,1)),"")</f>
        <v>20.86</v>
      </c>
      <c r="AI1058" s="32">
        <f t="shared" ca="1" si="342"/>
        <v>4.92</v>
      </c>
      <c r="AJ1058" s="31">
        <f t="shared" ca="1" si="343"/>
        <v>17.101119999999998</v>
      </c>
      <c r="AK1058" s="31">
        <f t="shared" ca="1" si="344"/>
        <v>17.81944</v>
      </c>
      <c r="AL1058" s="31">
        <f t="shared" ca="1" si="345"/>
        <v>18.399999999999999</v>
      </c>
      <c r="AM1058" s="31">
        <f t="shared" ca="1" si="346"/>
        <v>18.980560000000001</v>
      </c>
      <c r="AO1058" s="32">
        <f t="shared" ca="1" si="353"/>
        <v>0.96887710796389981</v>
      </c>
      <c r="AP1058" s="32">
        <f t="shared" ca="1" si="354"/>
        <v>0</v>
      </c>
      <c r="AQ1058" s="32">
        <f t="shared" ca="1" si="355"/>
        <v>1.3182976325855877</v>
      </c>
      <c r="AR1058" s="32">
        <f t="shared" ca="1" si="356"/>
        <v>0</v>
      </c>
    </row>
    <row r="1059" spans="1:44">
      <c r="A1059" s="10">
        <v>38443</v>
      </c>
      <c r="B1059" s="11">
        <f ca="1">IF(ROW(data!B1059)&gt;singleSMA,AVERAGE(OFFSET(data!B1059,0,0,-singleSMA,1)),"")</f>
        <v>17.861799999999995</v>
      </c>
      <c r="C1059" s="11" t="str">
        <f ca="1">IF(ROW(data!B1057)&gt;singleSMA+2,IF(SIGN(data!B1058-indicators!B1058)&lt;&gt;SIGN(data!B1057-indicators!B1057),IF(SIGN(data!B1058-indicators!B1058)&gt;0,"BUY","SELL"),""),"")</f>
        <v/>
      </c>
      <c r="D1059" s="11">
        <f ca="1">IF(ROW(data!B1059)&gt;fastSMA,AVERAGE(OFFSET(data!B1059,0,0,-fastSMA,1)),"")</f>
        <v>19.484000000000002</v>
      </c>
      <c r="E1059" s="11">
        <f ca="1">IF(ROW(data!B1059)&gt;slowSMA,AVERAGE(OFFSET(data!B1059,0,0,-slowSMA,1)),"")</f>
        <v>17.861799999999995</v>
      </c>
      <c r="F1059" s="11" t="str">
        <f ca="1">IF(ROW(data!B1059)&gt;MAX(fastSMA,slowSMA)+2,IF(SIGN(D1058-E1058)&lt;&gt;SIGN(D1057-E1057),IF(SIGN(D1058-E1058)&gt;0,"BUY","SELL"),""),"")</f>
        <v/>
      </c>
      <c r="G1059" s="11"/>
      <c r="H1059" s="11">
        <f>(data!B1059/data!B1058)-1</f>
        <v>1.2008733624454093E-2</v>
      </c>
      <c r="I1059" s="11">
        <f t="shared" si="336"/>
        <v>1.2008733624454093E-2</v>
      </c>
      <c r="J1059" s="11">
        <f t="shared" si="337"/>
        <v>0</v>
      </c>
      <c r="K1059" s="11">
        <f ca="1">IF(ROW(data!B1059)&gt;rsi+1,100-100/(1+AVERAGE(OFFSET(I1059,0,0,-rsi,1))/AVERAGE(OFFSET(J1059,0,0,-rsi,1))),"")</f>
        <v>37.255033308147972</v>
      </c>
      <c r="L1059" s="11"/>
      <c r="M1059" s="11">
        <f t="shared" si="338"/>
        <v>1.0120087336244541</v>
      </c>
      <c r="N1059" s="11">
        <f t="shared" ca="1" si="339"/>
        <v>0.91736763978228619</v>
      </c>
      <c r="S1059" s="13" t="str">
        <f ca="1">pricein</f>
        <v/>
      </c>
      <c r="T1059" s="13" t="str">
        <f ca="1">priceout</f>
        <v/>
      </c>
      <c r="U1059" s="16" t="str">
        <f t="shared" ca="1" si="340"/>
        <v/>
      </c>
      <c r="V1059" s="16" t="str">
        <f t="shared" ca="1" si="347"/>
        <v/>
      </c>
      <c r="W1059" s="16" t="str">
        <f t="shared" ca="1" si="348"/>
        <v/>
      </c>
      <c r="X1059" s="16">
        <f t="shared" ca="1" si="349"/>
        <v>1.9688771079638998</v>
      </c>
      <c r="Y1059" s="16"/>
      <c r="Z1059" s="13" t="str">
        <f ca="1">priceincross</f>
        <v/>
      </c>
      <c r="AA1059" s="13" t="str">
        <f ca="1">priceoutcross</f>
        <v/>
      </c>
      <c r="AB1059" s="13" t="str">
        <f t="shared" ca="1" si="341"/>
        <v/>
      </c>
      <c r="AC1059" s="13" t="str">
        <f t="shared" ca="1" si="350"/>
        <v/>
      </c>
      <c r="AD1059" s="13" t="str">
        <f t="shared" ca="1" si="351"/>
        <v/>
      </c>
      <c r="AE1059" s="13">
        <f t="shared" ca="1" si="352"/>
        <v>2.3182976325855877</v>
      </c>
      <c r="AG1059" s="32">
        <f ca="1">IF(ROW(data!B1059)&gt;fib+1,MIN(OFFSET(data!B1059,0,0,-fib,1)),"")</f>
        <v>15.94</v>
      </c>
      <c r="AH1059" s="32">
        <f ca="1">IF(ROW(data!B1059)&gt;fib+1,MAX(OFFSET(data!B1059,0,0,-fib,1)),"")</f>
        <v>20.86</v>
      </c>
      <c r="AI1059" s="32">
        <f t="shared" ca="1" si="342"/>
        <v>4.92</v>
      </c>
      <c r="AJ1059" s="31">
        <f t="shared" ca="1" si="343"/>
        <v>17.101119999999998</v>
      </c>
      <c r="AK1059" s="31">
        <f t="shared" ca="1" si="344"/>
        <v>17.81944</v>
      </c>
      <c r="AL1059" s="31">
        <f t="shared" ca="1" si="345"/>
        <v>18.399999999999999</v>
      </c>
      <c r="AM1059" s="31">
        <f t="shared" ca="1" si="346"/>
        <v>18.980560000000001</v>
      </c>
      <c r="AO1059" s="32">
        <f t="shared" ca="1" si="353"/>
        <v>0.96887710796389981</v>
      </c>
      <c r="AP1059" s="32">
        <f t="shared" ca="1" si="354"/>
        <v>0</v>
      </c>
      <c r="AQ1059" s="32">
        <f t="shared" ca="1" si="355"/>
        <v>1.3182976325855877</v>
      </c>
      <c r="AR1059" s="32">
        <f t="shared" ca="1" si="356"/>
        <v>0</v>
      </c>
    </row>
    <row r="1060" spans="1:44">
      <c r="A1060" s="10">
        <v>38446</v>
      </c>
      <c r="B1060" s="11">
        <f ca="1">IF(ROW(data!B1060)&gt;singleSMA,AVERAGE(OFFSET(data!B1060,0,0,-singleSMA,1)),"")</f>
        <v>17.890699999999992</v>
      </c>
      <c r="C1060" s="11" t="str">
        <f ca="1">IF(ROW(data!B1058)&gt;singleSMA+2,IF(SIGN(data!B1059-indicators!B1059)&lt;&gt;SIGN(data!B1058-indicators!B1058),IF(SIGN(data!B1059-indicators!B1059)&gt;0,"BUY","SELL"),""),"")</f>
        <v/>
      </c>
      <c r="D1060" s="11">
        <f ca="1">IF(ROW(data!B1060)&gt;fastSMA,AVERAGE(OFFSET(data!B1060,0,0,-fastSMA,1)),"")</f>
        <v>19.449500000000004</v>
      </c>
      <c r="E1060" s="11">
        <f ca="1">IF(ROW(data!B1060)&gt;slowSMA,AVERAGE(OFFSET(data!B1060,0,0,-slowSMA,1)),"")</f>
        <v>17.890699999999992</v>
      </c>
      <c r="F1060" s="11" t="str">
        <f ca="1">IF(ROW(data!B1060)&gt;MAX(fastSMA,slowSMA)+2,IF(SIGN(D1059-E1059)&lt;&gt;SIGN(D1058-E1058),IF(SIGN(D1059-E1059)&gt;0,"BUY","SELL"),""),"")</f>
        <v/>
      </c>
      <c r="G1060" s="11"/>
      <c r="H1060" s="11">
        <f>(data!B1060/data!B1059)-1</f>
        <v>1.5641855447680708E-2</v>
      </c>
      <c r="I1060" s="11">
        <f t="shared" si="336"/>
        <v>1.5641855447680708E-2</v>
      </c>
      <c r="J1060" s="11">
        <f t="shared" si="337"/>
        <v>0</v>
      </c>
      <c r="K1060" s="11">
        <f ca="1">IF(ROW(data!B1060)&gt;rsi+1,100-100/(1+AVERAGE(OFFSET(I1060,0,0,-rsi,1))/AVERAGE(OFFSET(J1060,0,0,-rsi,1))),"")</f>
        <v>44.669309290255306</v>
      </c>
      <c r="L1060" s="11"/>
      <c r="M1060" s="11">
        <f t="shared" si="338"/>
        <v>1.0156418554476807</v>
      </c>
      <c r="N1060" s="11">
        <f t="shared" ca="1" si="339"/>
        <v>0.96465163934426235</v>
      </c>
      <c r="S1060" s="13" t="str">
        <f ca="1">pricein</f>
        <v/>
      </c>
      <c r="T1060" s="13" t="str">
        <f ca="1">priceout</f>
        <v/>
      </c>
      <c r="U1060" s="16" t="str">
        <f t="shared" ca="1" si="340"/>
        <v/>
      </c>
      <c r="V1060" s="16" t="str">
        <f t="shared" ca="1" si="347"/>
        <v/>
      </c>
      <c r="W1060" s="16" t="str">
        <f t="shared" ca="1" si="348"/>
        <v/>
      </c>
      <c r="X1060" s="16">
        <f t="shared" ca="1" si="349"/>
        <v>1.9688771079638998</v>
      </c>
      <c r="Y1060" s="16"/>
      <c r="Z1060" s="13" t="str">
        <f ca="1">priceincross</f>
        <v/>
      </c>
      <c r="AA1060" s="13" t="str">
        <f ca="1">priceoutcross</f>
        <v/>
      </c>
      <c r="AB1060" s="13" t="str">
        <f t="shared" ca="1" si="341"/>
        <v/>
      </c>
      <c r="AC1060" s="13" t="str">
        <f t="shared" ca="1" si="350"/>
        <v/>
      </c>
      <c r="AD1060" s="13" t="str">
        <f t="shared" ca="1" si="351"/>
        <v/>
      </c>
      <c r="AE1060" s="13">
        <f t="shared" ca="1" si="352"/>
        <v>2.3182976325855877</v>
      </c>
      <c r="AG1060" s="32">
        <f ca="1">IF(ROW(data!B1060)&gt;fib+1,MIN(OFFSET(data!B1060,0,0,-fib,1)),"")</f>
        <v>16</v>
      </c>
      <c r="AH1060" s="32">
        <f ca="1">IF(ROW(data!B1060)&gt;fib+1,MAX(OFFSET(data!B1060,0,0,-fib,1)),"")</f>
        <v>20.86</v>
      </c>
      <c r="AI1060" s="32">
        <f t="shared" ca="1" si="342"/>
        <v>4.8599999999999994</v>
      </c>
      <c r="AJ1060" s="31">
        <f t="shared" ca="1" si="343"/>
        <v>17.14696</v>
      </c>
      <c r="AK1060" s="31">
        <f t="shared" ca="1" si="344"/>
        <v>17.85652</v>
      </c>
      <c r="AL1060" s="31">
        <f t="shared" ca="1" si="345"/>
        <v>18.43</v>
      </c>
      <c r="AM1060" s="31">
        <f t="shared" ca="1" si="346"/>
        <v>19.00348</v>
      </c>
      <c r="AO1060" s="32">
        <f t="shared" ca="1" si="353"/>
        <v>0.96887710796389981</v>
      </c>
      <c r="AP1060" s="32">
        <f t="shared" ca="1" si="354"/>
        <v>0</v>
      </c>
      <c r="AQ1060" s="32">
        <f t="shared" ca="1" si="355"/>
        <v>1.3182976325855877</v>
      </c>
      <c r="AR1060" s="32">
        <f t="shared" ca="1" si="356"/>
        <v>0</v>
      </c>
    </row>
    <row r="1061" spans="1:44">
      <c r="A1061" s="10">
        <v>38447</v>
      </c>
      <c r="B1061" s="11">
        <f ca="1">IF(ROW(data!B1061)&gt;singleSMA,AVERAGE(OFFSET(data!B1061,0,0,-singleSMA,1)),"")</f>
        <v>17.920899999999993</v>
      </c>
      <c r="C1061" s="11" t="str">
        <f ca="1">IF(ROW(data!B1059)&gt;singleSMA+2,IF(SIGN(data!B1060-indicators!B1060)&lt;&gt;SIGN(data!B1059-indicators!B1059),IF(SIGN(data!B1060-indicators!B1060)&gt;0,"BUY","SELL"),""),"")</f>
        <v/>
      </c>
      <c r="D1061" s="11">
        <f ca="1">IF(ROW(data!B1061)&gt;fastSMA,AVERAGE(OFFSET(data!B1061,0,0,-fastSMA,1)),"")</f>
        <v>19.442500000000003</v>
      </c>
      <c r="E1061" s="11">
        <f ca="1">IF(ROW(data!B1061)&gt;slowSMA,AVERAGE(OFFSET(data!B1061,0,0,-slowSMA,1)),"")</f>
        <v>17.920899999999993</v>
      </c>
      <c r="F1061" s="11" t="str">
        <f ca="1">IF(ROW(data!B1061)&gt;MAX(fastSMA,slowSMA)+2,IF(SIGN(D1060-E1060)&lt;&gt;SIGN(D1059-E1059),IF(SIGN(D1060-E1060)&gt;0,"BUY","SELL"),""),"")</f>
        <v/>
      </c>
      <c r="G1061" s="11"/>
      <c r="H1061" s="11">
        <f>(data!B1061/data!B1060)-1</f>
        <v>3.3457249070632189E-2</v>
      </c>
      <c r="I1061" s="11">
        <f t="shared" si="336"/>
        <v>3.3457249070632189E-2</v>
      </c>
      <c r="J1061" s="11">
        <f t="shared" si="337"/>
        <v>0</v>
      </c>
      <c r="K1061" s="11">
        <f ca="1">IF(ROW(data!B1061)&gt;rsi+1,100-100/(1+AVERAGE(OFFSET(I1061,0,0,-rsi,1))/AVERAGE(OFFSET(J1061,0,0,-rsi,1))),"")</f>
        <v>49.543360970499748</v>
      </c>
      <c r="L1061" s="11"/>
      <c r="M1061" s="11">
        <f t="shared" si="338"/>
        <v>1.0334572490706322</v>
      </c>
      <c r="N1061" s="11">
        <f t="shared" ca="1" si="339"/>
        <v>0.99285714285714322</v>
      </c>
      <c r="S1061" s="13" t="str">
        <f ca="1">pricein</f>
        <v/>
      </c>
      <c r="T1061" s="13" t="str">
        <f ca="1">priceout</f>
        <v/>
      </c>
      <c r="U1061" s="16" t="str">
        <f t="shared" ca="1" si="340"/>
        <v/>
      </c>
      <c r="V1061" s="16" t="str">
        <f t="shared" ca="1" si="347"/>
        <v/>
      </c>
      <c r="W1061" s="16" t="str">
        <f t="shared" ca="1" si="348"/>
        <v/>
      </c>
      <c r="X1061" s="16">
        <f t="shared" ca="1" si="349"/>
        <v>1.9688771079638998</v>
      </c>
      <c r="Y1061" s="16"/>
      <c r="Z1061" s="13" t="str">
        <f ca="1">priceincross</f>
        <v/>
      </c>
      <c r="AA1061" s="13" t="str">
        <f ca="1">priceoutcross</f>
        <v/>
      </c>
      <c r="AB1061" s="13" t="str">
        <f t="shared" ca="1" si="341"/>
        <v/>
      </c>
      <c r="AC1061" s="13" t="str">
        <f t="shared" ca="1" si="350"/>
        <v/>
      </c>
      <c r="AD1061" s="13" t="str">
        <f t="shared" ca="1" si="351"/>
        <v/>
      </c>
      <c r="AE1061" s="13">
        <f t="shared" ca="1" si="352"/>
        <v>2.3182976325855877</v>
      </c>
      <c r="AG1061" s="32">
        <f ca="1">IF(ROW(data!B1061)&gt;fib+1,MIN(OFFSET(data!B1061,0,0,-fib,1)),"")</f>
        <v>16</v>
      </c>
      <c r="AH1061" s="32">
        <f ca="1">IF(ROW(data!B1061)&gt;fib+1,MAX(OFFSET(data!B1061,0,0,-fib,1)),"")</f>
        <v>20.86</v>
      </c>
      <c r="AI1061" s="32">
        <f t="shared" ca="1" si="342"/>
        <v>4.8599999999999994</v>
      </c>
      <c r="AJ1061" s="31">
        <f t="shared" ca="1" si="343"/>
        <v>17.14696</v>
      </c>
      <c r="AK1061" s="31">
        <f t="shared" ca="1" si="344"/>
        <v>17.85652</v>
      </c>
      <c r="AL1061" s="31">
        <f t="shared" ca="1" si="345"/>
        <v>18.43</v>
      </c>
      <c r="AM1061" s="31">
        <f t="shared" ca="1" si="346"/>
        <v>19.00348</v>
      </c>
      <c r="AO1061" s="32">
        <f t="shared" ca="1" si="353"/>
        <v>0.96887710796389981</v>
      </c>
      <c r="AP1061" s="32">
        <f t="shared" ca="1" si="354"/>
        <v>0</v>
      </c>
      <c r="AQ1061" s="32">
        <f t="shared" ca="1" si="355"/>
        <v>1.3182976325855877</v>
      </c>
      <c r="AR1061" s="32">
        <f t="shared" ca="1" si="356"/>
        <v>0</v>
      </c>
    </row>
    <row r="1062" spans="1:44">
      <c r="A1062" s="10">
        <v>38448</v>
      </c>
      <c r="B1062" s="11">
        <f ca="1">IF(ROW(data!B1062)&gt;singleSMA,AVERAGE(OFFSET(data!B1062,0,0,-singleSMA,1)),"")</f>
        <v>17.955299999999994</v>
      </c>
      <c r="C1062" s="11" t="str">
        <f ca="1">IF(ROW(data!B1060)&gt;singleSMA+2,IF(SIGN(data!B1061-indicators!B1061)&lt;&gt;SIGN(data!B1060-indicators!B1060),IF(SIGN(data!B1061-indicators!B1061)&gt;0,"BUY","SELL"),""),"")</f>
        <v/>
      </c>
      <c r="D1062" s="11">
        <f ca="1">IF(ROW(data!B1062)&gt;fastSMA,AVERAGE(OFFSET(data!B1062,0,0,-fastSMA,1)),"")</f>
        <v>19.427499999999998</v>
      </c>
      <c r="E1062" s="11">
        <f ca="1">IF(ROW(data!B1062)&gt;slowSMA,AVERAGE(OFFSET(data!B1062,0,0,-slowSMA,1)),"")</f>
        <v>17.955299999999994</v>
      </c>
      <c r="F1062" s="11" t="str">
        <f ca="1">IF(ROW(data!B1062)&gt;MAX(fastSMA,slowSMA)+2,IF(SIGN(D1061-E1061)&lt;&gt;SIGN(D1060-E1060),IF(SIGN(D1061-E1061)&gt;0,"BUY","SELL"),""),"")</f>
        <v/>
      </c>
      <c r="G1062" s="11"/>
      <c r="H1062" s="11">
        <f>(data!B1062/data!B1061)-1</f>
        <v>1.3360739979444869E-2</v>
      </c>
      <c r="I1062" s="11">
        <f t="shared" si="336"/>
        <v>1.3360739979444869E-2</v>
      </c>
      <c r="J1062" s="11">
        <f t="shared" si="337"/>
        <v>0</v>
      </c>
      <c r="K1062" s="11">
        <f ca="1">IF(ROW(data!B1062)&gt;rsi+1,100-100/(1+AVERAGE(OFFSET(I1062,0,0,-rsi,1))/AVERAGE(OFFSET(J1062,0,0,-rsi,1))),"")</f>
        <v>48.291656298888746</v>
      </c>
      <c r="L1062" s="11"/>
      <c r="M1062" s="11">
        <f t="shared" si="338"/>
        <v>1.0133607399794449</v>
      </c>
      <c r="N1062" s="11">
        <f t="shared" ca="1" si="339"/>
        <v>0.9850149850149853</v>
      </c>
      <c r="S1062" s="13" t="str">
        <f ca="1">pricein</f>
        <v/>
      </c>
      <c r="T1062" s="13" t="str">
        <f ca="1">priceout</f>
        <v/>
      </c>
      <c r="U1062" s="16" t="str">
        <f t="shared" ca="1" si="340"/>
        <v/>
      </c>
      <c r="V1062" s="16" t="str">
        <f t="shared" ca="1" si="347"/>
        <v/>
      </c>
      <c r="W1062" s="16" t="str">
        <f t="shared" ca="1" si="348"/>
        <v/>
      </c>
      <c r="X1062" s="16">
        <f t="shared" ca="1" si="349"/>
        <v>1.9688771079638998</v>
      </c>
      <c r="Y1062" s="16"/>
      <c r="Z1062" s="13" t="str">
        <f ca="1">priceincross</f>
        <v/>
      </c>
      <c r="AA1062" s="13" t="str">
        <f ca="1">priceoutcross</f>
        <v/>
      </c>
      <c r="AB1062" s="13" t="str">
        <f t="shared" ca="1" si="341"/>
        <v/>
      </c>
      <c r="AC1062" s="13" t="str">
        <f t="shared" ca="1" si="350"/>
        <v/>
      </c>
      <c r="AD1062" s="13" t="str">
        <f t="shared" ca="1" si="351"/>
        <v/>
      </c>
      <c r="AE1062" s="13">
        <f t="shared" ca="1" si="352"/>
        <v>2.3182976325855877</v>
      </c>
      <c r="AG1062" s="32">
        <f ca="1">IF(ROW(data!B1062)&gt;fib+1,MIN(OFFSET(data!B1062,0,0,-fib,1)),"")</f>
        <v>16</v>
      </c>
      <c r="AH1062" s="32">
        <f ca="1">IF(ROW(data!B1062)&gt;fib+1,MAX(OFFSET(data!B1062,0,0,-fib,1)),"")</f>
        <v>20.86</v>
      </c>
      <c r="AI1062" s="32">
        <f t="shared" ca="1" si="342"/>
        <v>4.8599999999999994</v>
      </c>
      <c r="AJ1062" s="31">
        <f t="shared" ca="1" si="343"/>
        <v>17.14696</v>
      </c>
      <c r="AK1062" s="31">
        <f t="shared" ca="1" si="344"/>
        <v>17.85652</v>
      </c>
      <c r="AL1062" s="31">
        <f t="shared" ca="1" si="345"/>
        <v>18.43</v>
      </c>
      <c r="AM1062" s="31">
        <f t="shared" ca="1" si="346"/>
        <v>19.00348</v>
      </c>
      <c r="AO1062" s="32">
        <f t="shared" ca="1" si="353"/>
        <v>0.96887710796389981</v>
      </c>
      <c r="AP1062" s="32">
        <f t="shared" ca="1" si="354"/>
        <v>0</v>
      </c>
      <c r="AQ1062" s="32">
        <f t="shared" ca="1" si="355"/>
        <v>1.3182976325855877</v>
      </c>
      <c r="AR1062" s="32">
        <f t="shared" ca="1" si="356"/>
        <v>0</v>
      </c>
    </row>
    <row r="1063" spans="1:44">
      <c r="A1063" s="10">
        <v>38449</v>
      </c>
      <c r="B1063" s="11">
        <f ca="1">IF(ROW(data!B1063)&gt;singleSMA,AVERAGE(OFFSET(data!B1063,0,0,-singleSMA,1)),"")</f>
        <v>17.989599999999992</v>
      </c>
      <c r="C1063" s="11" t="str">
        <f ca="1">IF(ROW(data!B1061)&gt;singleSMA+2,IF(SIGN(data!B1062-indicators!B1062)&lt;&gt;SIGN(data!B1061-indicators!B1061),IF(SIGN(data!B1062-indicators!B1062)&gt;0,"BUY","SELL"),""),"")</f>
        <v/>
      </c>
      <c r="D1063" s="11">
        <f ca="1">IF(ROW(data!B1063)&gt;fastSMA,AVERAGE(OFFSET(data!B1063,0,0,-fastSMA,1)),"")</f>
        <v>19.427500000000002</v>
      </c>
      <c r="E1063" s="11">
        <f ca="1">IF(ROW(data!B1063)&gt;slowSMA,AVERAGE(OFFSET(data!B1063,0,0,-slowSMA,1)),"")</f>
        <v>17.989599999999992</v>
      </c>
      <c r="F1063" s="11" t="str">
        <f ca="1">IF(ROW(data!B1063)&gt;MAX(fastSMA,slowSMA)+2,IF(SIGN(D1062-E1062)&lt;&gt;SIGN(D1061-E1061),IF(SIGN(D1062-E1062)&gt;0,"BUY","SELL"),""),"")</f>
        <v/>
      </c>
      <c r="G1063" s="11"/>
      <c r="H1063" s="11">
        <f>(data!B1063/data!B1062)-1</f>
        <v>3.5496957403651219E-3</v>
      </c>
      <c r="I1063" s="11">
        <f t="shared" si="336"/>
        <v>3.5496957403651219E-3</v>
      </c>
      <c r="J1063" s="11">
        <f t="shared" si="337"/>
        <v>0</v>
      </c>
      <c r="K1063" s="11">
        <f ca="1">IF(ROW(data!B1063)&gt;rsi+1,100-100/(1+AVERAGE(OFFSET(I1063,0,0,-rsi,1))/AVERAGE(OFFSET(J1063,0,0,-rsi,1))),"")</f>
        <v>50.618787924025028</v>
      </c>
      <c r="L1063" s="11"/>
      <c r="M1063" s="11">
        <f t="shared" si="338"/>
        <v>1.0035496957403651</v>
      </c>
      <c r="N1063" s="11">
        <f t="shared" ca="1" si="339"/>
        <v>1.0000000000000002</v>
      </c>
      <c r="S1063" s="13" t="str">
        <f ca="1">pricein</f>
        <v/>
      </c>
      <c r="T1063" s="13" t="str">
        <f ca="1">priceout</f>
        <v/>
      </c>
      <c r="U1063" s="16" t="str">
        <f t="shared" ca="1" si="340"/>
        <v/>
      </c>
      <c r="V1063" s="16" t="str">
        <f t="shared" ca="1" si="347"/>
        <v/>
      </c>
      <c r="W1063" s="16" t="str">
        <f t="shared" ca="1" si="348"/>
        <v/>
      </c>
      <c r="X1063" s="16">
        <f t="shared" ca="1" si="349"/>
        <v>1.9688771079638998</v>
      </c>
      <c r="Y1063" s="16"/>
      <c r="Z1063" s="13" t="str">
        <f ca="1">priceincross</f>
        <v/>
      </c>
      <c r="AA1063" s="13" t="str">
        <f ca="1">priceoutcross</f>
        <v/>
      </c>
      <c r="AB1063" s="13" t="str">
        <f t="shared" ca="1" si="341"/>
        <v/>
      </c>
      <c r="AC1063" s="13" t="str">
        <f t="shared" ca="1" si="350"/>
        <v/>
      </c>
      <c r="AD1063" s="13" t="str">
        <f t="shared" ca="1" si="351"/>
        <v/>
      </c>
      <c r="AE1063" s="13">
        <f t="shared" ca="1" si="352"/>
        <v>2.3182976325855877</v>
      </c>
      <c r="AG1063" s="32">
        <f ca="1">IF(ROW(data!B1063)&gt;fib+1,MIN(OFFSET(data!B1063,0,0,-fib,1)),"")</f>
        <v>16</v>
      </c>
      <c r="AH1063" s="32">
        <f ca="1">IF(ROW(data!B1063)&gt;fib+1,MAX(OFFSET(data!B1063,0,0,-fib,1)),"")</f>
        <v>20.86</v>
      </c>
      <c r="AI1063" s="32">
        <f t="shared" ca="1" si="342"/>
        <v>4.8599999999999994</v>
      </c>
      <c r="AJ1063" s="31">
        <f t="shared" ca="1" si="343"/>
        <v>17.14696</v>
      </c>
      <c r="AK1063" s="31">
        <f t="shared" ca="1" si="344"/>
        <v>17.85652</v>
      </c>
      <c r="AL1063" s="31">
        <f t="shared" ca="1" si="345"/>
        <v>18.43</v>
      </c>
      <c r="AM1063" s="31">
        <f t="shared" ca="1" si="346"/>
        <v>19.00348</v>
      </c>
      <c r="AO1063" s="32">
        <f t="shared" ca="1" si="353"/>
        <v>0.96887710796389981</v>
      </c>
      <c r="AP1063" s="32">
        <f t="shared" ca="1" si="354"/>
        <v>0</v>
      </c>
      <c r="AQ1063" s="32">
        <f t="shared" ca="1" si="355"/>
        <v>1.3182976325855877</v>
      </c>
      <c r="AR1063" s="32">
        <f t="shared" ca="1" si="356"/>
        <v>0</v>
      </c>
    </row>
    <row r="1064" spans="1:44">
      <c r="A1064" s="10">
        <v>38450</v>
      </c>
      <c r="B1064" s="11">
        <f ca="1">IF(ROW(data!B1064)&gt;singleSMA,AVERAGE(OFFSET(data!B1064,0,0,-singleSMA,1)),"")</f>
        <v>18.021899999999992</v>
      </c>
      <c r="C1064" s="11" t="str">
        <f ca="1">IF(ROW(data!B1062)&gt;singleSMA+2,IF(SIGN(data!B1063-indicators!B1063)&lt;&gt;SIGN(data!B1062-indicators!B1062),IF(SIGN(data!B1063-indicators!B1063)&gt;0,"BUY","SELL"),""),"")</f>
        <v/>
      </c>
      <c r="D1064" s="11">
        <f ca="1">IF(ROW(data!B1064)&gt;fastSMA,AVERAGE(OFFSET(data!B1064,0,0,-fastSMA,1)),"")</f>
        <v>19.408999999999999</v>
      </c>
      <c r="E1064" s="11">
        <f ca="1">IF(ROW(data!B1064)&gt;slowSMA,AVERAGE(OFFSET(data!B1064,0,0,-slowSMA,1)),"")</f>
        <v>18.021899999999992</v>
      </c>
      <c r="F1064" s="11" t="str">
        <f ca="1">IF(ROW(data!B1064)&gt;MAX(fastSMA,slowSMA)+2,IF(SIGN(D1063-E1063)&lt;&gt;SIGN(D1062-E1062),IF(SIGN(D1063-E1063)&gt;0,"BUY","SELL"),""),"")</f>
        <v/>
      </c>
      <c r="G1064" s="11"/>
      <c r="H1064" s="11">
        <f>(data!B1064/data!B1063)-1</f>
        <v>-1.1116725618999457E-2</v>
      </c>
      <c r="I1064" s="11">
        <f t="shared" si="336"/>
        <v>0</v>
      </c>
      <c r="J1064" s="11">
        <f t="shared" si="337"/>
        <v>1.1116725618999457E-2</v>
      </c>
      <c r="K1064" s="11">
        <f ca="1">IF(ROW(data!B1064)&gt;rsi+1,100-100/(1+AVERAGE(OFFSET(I1064,0,0,-rsi,1))/AVERAGE(OFFSET(J1064,0,0,-rsi,1))),"")</f>
        <v>47.698091239083659</v>
      </c>
      <c r="L1064" s="11"/>
      <c r="M1064" s="11">
        <f t="shared" si="338"/>
        <v>0.98888327438100054</v>
      </c>
      <c r="N1064" s="11">
        <f t="shared" ca="1" si="339"/>
        <v>0.98144433299899703</v>
      </c>
      <c r="S1064" s="13" t="str">
        <f ca="1">pricein</f>
        <v/>
      </c>
      <c r="T1064" s="13" t="str">
        <f ca="1">priceout</f>
        <v/>
      </c>
      <c r="U1064" s="16" t="str">
        <f t="shared" ca="1" si="340"/>
        <v/>
      </c>
      <c r="V1064" s="16" t="str">
        <f t="shared" ca="1" si="347"/>
        <v/>
      </c>
      <c r="W1064" s="16" t="str">
        <f t="shared" ca="1" si="348"/>
        <v/>
      </c>
      <c r="X1064" s="16">
        <f t="shared" ca="1" si="349"/>
        <v>1.9688771079638998</v>
      </c>
      <c r="Y1064" s="16"/>
      <c r="Z1064" s="13" t="str">
        <f ca="1">priceincross</f>
        <v/>
      </c>
      <c r="AA1064" s="13" t="str">
        <f ca="1">priceoutcross</f>
        <v/>
      </c>
      <c r="AB1064" s="13" t="str">
        <f t="shared" ca="1" si="341"/>
        <v/>
      </c>
      <c r="AC1064" s="13" t="str">
        <f t="shared" ca="1" si="350"/>
        <v/>
      </c>
      <c r="AD1064" s="13" t="str">
        <f t="shared" ca="1" si="351"/>
        <v/>
      </c>
      <c r="AE1064" s="13">
        <f t="shared" ca="1" si="352"/>
        <v>2.3182976325855877</v>
      </c>
      <c r="AG1064" s="32">
        <f ca="1">IF(ROW(data!B1064)&gt;fib+1,MIN(OFFSET(data!B1064,0,0,-fib,1)),"")</f>
        <v>16</v>
      </c>
      <c r="AH1064" s="32">
        <f ca="1">IF(ROW(data!B1064)&gt;fib+1,MAX(OFFSET(data!B1064,0,0,-fib,1)),"")</f>
        <v>20.86</v>
      </c>
      <c r="AI1064" s="32">
        <f t="shared" ca="1" si="342"/>
        <v>4.8599999999999994</v>
      </c>
      <c r="AJ1064" s="31">
        <f t="shared" ca="1" si="343"/>
        <v>17.14696</v>
      </c>
      <c r="AK1064" s="31">
        <f t="shared" ca="1" si="344"/>
        <v>17.85652</v>
      </c>
      <c r="AL1064" s="31">
        <f t="shared" ca="1" si="345"/>
        <v>18.43</v>
      </c>
      <c r="AM1064" s="31">
        <f t="shared" ca="1" si="346"/>
        <v>19.00348</v>
      </c>
      <c r="AO1064" s="32">
        <f t="shared" ca="1" si="353"/>
        <v>0.96887710796389981</v>
      </c>
      <c r="AP1064" s="32">
        <f t="shared" ca="1" si="354"/>
        <v>0</v>
      </c>
      <c r="AQ1064" s="32">
        <f t="shared" ca="1" si="355"/>
        <v>1.3182976325855877</v>
      </c>
      <c r="AR1064" s="32">
        <f t="shared" ca="1" si="356"/>
        <v>0</v>
      </c>
    </row>
    <row r="1065" spans="1:44">
      <c r="A1065" s="10">
        <v>38453</v>
      </c>
      <c r="B1065" s="11">
        <f ca="1">IF(ROW(data!B1065)&gt;singleSMA,AVERAGE(OFFSET(data!B1065,0,0,-singleSMA,1)),"")</f>
        <v>18.052699999999991</v>
      </c>
      <c r="C1065" s="11" t="str">
        <f ca="1">IF(ROW(data!B1063)&gt;singleSMA+2,IF(SIGN(data!B1064-indicators!B1064)&lt;&gt;SIGN(data!B1063-indicators!B1063),IF(SIGN(data!B1064-indicators!B1064)&gt;0,"BUY","SELL"),""),"")</f>
        <v/>
      </c>
      <c r="D1065" s="11">
        <f ca="1">IF(ROW(data!B1065)&gt;fastSMA,AVERAGE(OFFSET(data!B1065,0,0,-fastSMA,1)),"")</f>
        <v>19.3705</v>
      </c>
      <c r="E1065" s="11">
        <f ca="1">IF(ROW(data!B1065)&gt;slowSMA,AVERAGE(OFFSET(data!B1065,0,0,-slowSMA,1)),"")</f>
        <v>18.052699999999991</v>
      </c>
      <c r="F1065" s="11" t="str">
        <f ca="1">IF(ROW(data!B1065)&gt;MAX(fastSMA,slowSMA)+2,IF(SIGN(D1064-E1064)&lt;&gt;SIGN(D1063-E1063),IF(SIGN(D1064-E1064)&gt;0,"BUY","SELL"),""),"")</f>
        <v/>
      </c>
      <c r="G1065" s="11"/>
      <c r="H1065" s="11">
        <f>(data!B1065/data!B1064)-1</f>
        <v>-1.0219724067450198E-2</v>
      </c>
      <c r="I1065" s="11">
        <f t="shared" si="336"/>
        <v>0</v>
      </c>
      <c r="J1065" s="11">
        <f t="shared" si="337"/>
        <v>1.0219724067450198E-2</v>
      </c>
      <c r="K1065" s="11">
        <f ca="1">IF(ROW(data!B1065)&gt;rsi+1,100-100/(1+AVERAGE(OFFSET(I1065,0,0,-rsi,1))/AVERAGE(OFFSET(J1065,0,0,-rsi,1))),"")</f>
        <v>44.545323286248816</v>
      </c>
      <c r="L1065" s="11"/>
      <c r="M1065" s="11">
        <f t="shared" si="338"/>
        <v>0.9897802759325498</v>
      </c>
      <c r="N1065" s="11">
        <f t="shared" ca="1" si="339"/>
        <v>0.96176762661370419</v>
      </c>
      <c r="S1065" s="13" t="str">
        <f ca="1">pricein</f>
        <v/>
      </c>
      <c r="T1065" s="13" t="str">
        <f ca="1">priceout</f>
        <v/>
      </c>
      <c r="U1065" s="16" t="str">
        <f t="shared" ca="1" si="340"/>
        <v/>
      </c>
      <c r="V1065" s="16" t="str">
        <f t="shared" ca="1" si="347"/>
        <v/>
      </c>
      <c r="W1065" s="16" t="str">
        <f t="shared" ca="1" si="348"/>
        <v/>
      </c>
      <c r="X1065" s="16">
        <f t="shared" ca="1" si="349"/>
        <v>1.9688771079638998</v>
      </c>
      <c r="Y1065" s="16"/>
      <c r="Z1065" s="13" t="str">
        <f ca="1">priceincross</f>
        <v/>
      </c>
      <c r="AA1065" s="13" t="str">
        <f ca="1">priceoutcross</f>
        <v/>
      </c>
      <c r="AB1065" s="13" t="str">
        <f t="shared" ca="1" si="341"/>
        <v/>
      </c>
      <c r="AC1065" s="13" t="str">
        <f t="shared" ca="1" si="350"/>
        <v/>
      </c>
      <c r="AD1065" s="13" t="str">
        <f t="shared" ca="1" si="351"/>
        <v/>
      </c>
      <c r="AE1065" s="13">
        <f t="shared" ca="1" si="352"/>
        <v>2.3182976325855877</v>
      </c>
      <c r="AG1065" s="32">
        <f ca="1">IF(ROW(data!B1065)&gt;fib+1,MIN(OFFSET(data!B1065,0,0,-fib,1)),"")</f>
        <v>16</v>
      </c>
      <c r="AH1065" s="32">
        <f ca="1">IF(ROW(data!B1065)&gt;fib+1,MAX(OFFSET(data!B1065,0,0,-fib,1)),"")</f>
        <v>20.86</v>
      </c>
      <c r="AI1065" s="32">
        <f t="shared" ca="1" si="342"/>
        <v>4.8599999999999994</v>
      </c>
      <c r="AJ1065" s="31">
        <f t="shared" ca="1" si="343"/>
        <v>17.14696</v>
      </c>
      <c r="AK1065" s="31">
        <f t="shared" ca="1" si="344"/>
        <v>17.85652</v>
      </c>
      <c r="AL1065" s="31">
        <f t="shared" ca="1" si="345"/>
        <v>18.43</v>
      </c>
      <c r="AM1065" s="31">
        <f t="shared" ca="1" si="346"/>
        <v>19.00348</v>
      </c>
      <c r="AO1065" s="32">
        <f t="shared" ca="1" si="353"/>
        <v>0.96887710796389981</v>
      </c>
      <c r="AP1065" s="32">
        <f t="shared" ca="1" si="354"/>
        <v>0</v>
      </c>
      <c r="AQ1065" s="32">
        <f t="shared" ca="1" si="355"/>
        <v>1.3182976325855877</v>
      </c>
      <c r="AR1065" s="32">
        <f t="shared" ca="1" si="356"/>
        <v>0</v>
      </c>
    </row>
    <row r="1066" spans="1:44">
      <c r="A1066" s="10">
        <v>38454</v>
      </c>
      <c r="B1066" s="11">
        <f ca="1">IF(ROW(data!B1066)&gt;singleSMA,AVERAGE(OFFSET(data!B1066,0,0,-singleSMA,1)),"")</f>
        <v>18.083599999999993</v>
      </c>
      <c r="C1066" s="11" t="str">
        <f ca="1">IF(ROW(data!B1064)&gt;singleSMA+2,IF(SIGN(data!B1065-indicators!B1065)&lt;&gt;SIGN(data!B1064-indicators!B1064),IF(SIGN(data!B1065-indicators!B1065)&gt;0,"BUY","SELL"),""),"")</f>
        <v/>
      </c>
      <c r="D1066" s="11">
        <f ca="1">IF(ROW(data!B1066)&gt;fastSMA,AVERAGE(OFFSET(data!B1066,0,0,-fastSMA,1)),"")</f>
        <v>19.319499999999998</v>
      </c>
      <c r="E1066" s="11">
        <f ca="1">IF(ROW(data!B1066)&gt;slowSMA,AVERAGE(OFFSET(data!B1066,0,0,-slowSMA,1)),"")</f>
        <v>18.083599999999993</v>
      </c>
      <c r="F1066" s="11" t="str">
        <f ca="1">IF(ROW(data!B1066)&gt;MAX(fastSMA,slowSMA)+2,IF(SIGN(D1065-E1065)&lt;&gt;SIGN(D1064-E1064),IF(SIGN(D1065-E1065)&gt;0,"BUY","SELL"),""),"")</f>
        <v/>
      </c>
      <c r="G1066" s="11"/>
      <c r="H1066" s="11">
        <f>(data!B1066/data!B1065)-1</f>
        <v>3.0975735673721694E-3</v>
      </c>
      <c r="I1066" s="11">
        <f t="shared" si="336"/>
        <v>3.0975735673721694E-3</v>
      </c>
      <c r="J1066" s="11">
        <f t="shared" si="337"/>
        <v>0</v>
      </c>
      <c r="K1066" s="11">
        <f ca="1">IF(ROW(data!B1066)&gt;rsi+1,100-100/(1+AVERAGE(OFFSET(I1066,0,0,-rsi,1))/AVERAGE(OFFSET(J1066,0,0,-rsi,1))),"")</f>
        <v>42.336788119567693</v>
      </c>
      <c r="L1066" s="11"/>
      <c r="M1066" s="11">
        <f t="shared" si="338"/>
        <v>1.0030975735673722</v>
      </c>
      <c r="N1066" s="11">
        <f t="shared" ca="1" si="339"/>
        <v>0.950122249388753</v>
      </c>
      <c r="S1066" s="13" t="str">
        <f ca="1">pricein</f>
        <v/>
      </c>
      <c r="T1066" s="13" t="str">
        <f ca="1">priceout</f>
        <v/>
      </c>
      <c r="U1066" s="16" t="str">
        <f t="shared" ca="1" si="340"/>
        <v/>
      </c>
      <c r="V1066" s="16" t="str">
        <f t="shared" ca="1" si="347"/>
        <v/>
      </c>
      <c r="W1066" s="16" t="str">
        <f t="shared" ca="1" si="348"/>
        <v/>
      </c>
      <c r="X1066" s="16">
        <f t="shared" ca="1" si="349"/>
        <v>1.9688771079638998</v>
      </c>
      <c r="Y1066" s="16"/>
      <c r="Z1066" s="13" t="str">
        <f ca="1">priceincross</f>
        <v/>
      </c>
      <c r="AA1066" s="13" t="str">
        <f ca="1">priceoutcross</f>
        <v/>
      </c>
      <c r="AB1066" s="13" t="str">
        <f t="shared" ca="1" si="341"/>
        <v/>
      </c>
      <c r="AC1066" s="13" t="str">
        <f t="shared" ca="1" si="350"/>
        <v/>
      </c>
      <c r="AD1066" s="13" t="str">
        <f t="shared" ca="1" si="351"/>
        <v/>
      </c>
      <c r="AE1066" s="13">
        <f t="shared" ca="1" si="352"/>
        <v>2.3182976325855877</v>
      </c>
      <c r="AG1066" s="32">
        <f ca="1">IF(ROW(data!B1066)&gt;fib+1,MIN(OFFSET(data!B1066,0,0,-fib,1)),"")</f>
        <v>16</v>
      </c>
      <c r="AH1066" s="32">
        <f ca="1">IF(ROW(data!B1066)&gt;fib+1,MAX(OFFSET(data!B1066,0,0,-fib,1)),"")</f>
        <v>20.86</v>
      </c>
      <c r="AI1066" s="32">
        <f t="shared" ca="1" si="342"/>
        <v>4.8599999999999994</v>
      </c>
      <c r="AJ1066" s="31">
        <f t="shared" ca="1" si="343"/>
        <v>17.14696</v>
      </c>
      <c r="AK1066" s="31">
        <f t="shared" ca="1" si="344"/>
        <v>17.85652</v>
      </c>
      <c r="AL1066" s="31">
        <f t="shared" ca="1" si="345"/>
        <v>18.43</v>
      </c>
      <c r="AM1066" s="31">
        <f t="shared" ca="1" si="346"/>
        <v>19.00348</v>
      </c>
      <c r="AO1066" s="32">
        <f t="shared" ca="1" si="353"/>
        <v>0.96887710796389981</v>
      </c>
      <c r="AP1066" s="32">
        <f t="shared" ca="1" si="354"/>
        <v>0</v>
      </c>
      <c r="AQ1066" s="32">
        <f t="shared" ca="1" si="355"/>
        <v>1.3182976325855877</v>
      </c>
      <c r="AR1066" s="32">
        <f t="shared" ca="1" si="356"/>
        <v>0</v>
      </c>
    </row>
    <row r="1067" spans="1:44">
      <c r="A1067" s="10">
        <v>38455</v>
      </c>
      <c r="B1067" s="11">
        <f ca="1">IF(ROW(data!B1067)&gt;singleSMA,AVERAGE(OFFSET(data!B1067,0,0,-singleSMA,1)),"")</f>
        <v>18.114099999999993</v>
      </c>
      <c r="C1067" s="11" t="str">
        <f ca="1">IF(ROW(data!B1065)&gt;singleSMA+2,IF(SIGN(data!B1066-indicators!B1066)&lt;&gt;SIGN(data!B1065-indicators!B1065),IF(SIGN(data!B1066-indicators!B1066)&gt;0,"BUY","SELL"),""),"")</f>
        <v/>
      </c>
      <c r="D1067" s="11">
        <f ca="1">IF(ROW(data!B1067)&gt;fastSMA,AVERAGE(OFFSET(data!B1067,0,0,-fastSMA,1)),"")</f>
        <v>19.237499999999994</v>
      </c>
      <c r="E1067" s="11">
        <f ca="1">IF(ROW(data!B1067)&gt;slowSMA,AVERAGE(OFFSET(data!B1067,0,0,-slowSMA,1)),"")</f>
        <v>18.114099999999993</v>
      </c>
      <c r="F1067" s="11" t="str">
        <f ca="1">IF(ROW(data!B1067)&gt;MAX(fastSMA,slowSMA)+2,IF(SIGN(D1066-E1066)&lt;&gt;SIGN(D1065-E1065),IF(SIGN(D1066-E1066)&gt;0,"BUY","SELL"),""),"")</f>
        <v/>
      </c>
      <c r="G1067" s="11"/>
      <c r="H1067" s="11">
        <f>(data!B1067/data!B1066)-1</f>
        <v>-1.0808028821410187E-2</v>
      </c>
      <c r="I1067" s="11">
        <f t="shared" si="336"/>
        <v>0</v>
      </c>
      <c r="J1067" s="11">
        <f t="shared" si="337"/>
        <v>1.0808028821410187E-2</v>
      </c>
      <c r="K1067" s="11">
        <f ca="1">IF(ROW(data!B1067)&gt;rsi+1,100-100/(1+AVERAGE(OFFSET(I1067,0,0,-rsi,1))/AVERAGE(OFFSET(J1067,0,0,-rsi,1))),"")</f>
        <v>36.948387649427573</v>
      </c>
      <c r="L1067" s="11"/>
      <c r="M1067" s="11">
        <f t="shared" si="338"/>
        <v>0.98919197117858981</v>
      </c>
      <c r="N1067" s="11">
        <f t="shared" ca="1" si="339"/>
        <v>0.92138063279002891</v>
      </c>
      <c r="S1067" s="13" t="str">
        <f ca="1">pricein</f>
        <v/>
      </c>
      <c r="T1067" s="13" t="str">
        <f ca="1">priceout</f>
        <v/>
      </c>
      <c r="U1067" s="16" t="str">
        <f t="shared" ca="1" si="340"/>
        <v/>
      </c>
      <c r="V1067" s="16" t="str">
        <f t="shared" ca="1" si="347"/>
        <v/>
      </c>
      <c r="W1067" s="16" t="str">
        <f t="shared" ca="1" si="348"/>
        <v/>
      </c>
      <c r="X1067" s="16">
        <f t="shared" ca="1" si="349"/>
        <v>1.9688771079638998</v>
      </c>
      <c r="Y1067" s="16"/>
      <c r="Z1067" s="13" t="str">
        <f ca="1">priceincross</f>
        <v/>
      </c>
      <c r="AA1067" s="13" t="str">
        <f ca="1">priceoutcross</f>
        <v/>
      </c>
      <c r="AB1067" s="13" t="str">
        <f t="shared" ca="1" si="341"/>
        <v/>
      </c>
      <c r="AC1067" s="13" t="str">
        <f t="shared" ca="1" si="350"/>
        <v/>
      </c>
      <c r="AD1067" s="13" t="str">
        <f t="shared" ca="1" si="351"/>
        <v/>
      </c>
      <c r="AE1067" s="13">
        <f t="shared" ca="1" si="352"/>
        <v>2.3182976325855877</v>
      </c>
      <c r="AG1067" s="32">
        <f ca="1">IF(ROW(data!B1067)&gt;fib+1,MIN(OFFSET(data!B1067,0,0,-fib,1)),"")</f>
        <v>16</v>
      </c>
      <c r="AH1067" s="32">
        <f ca="1">IF(ROW(data!B1067)&gt;fib+1,MAX(OFFSET(data!B1067,0,0,-fib,1)),"")</f>
        <v>20.86</v>
      </c>
      <c r="AI1067" s="32">
        <f t="shared" ca="1" si="342"/>
        <v>4.8599999999999994</v>
      </c>
      <c r="AJ1067" s="31">
        <f t="shared" ca="1" si="343"/>
        <v>17.14696</v>
      </c>
      <c r="AK1067" s="31">
        <f t="shared" ca="1" si="344"/>
        <v>17.85652</v>
      </c>
      <c r="AL1067" s="31">
        <f t="shared" ca="1" si="345"/>
        <v>18.43</v>
      </c>
      <c r="AM1067" s="31">
        <f t="shared" ca="1" si="346"/>
        <v>19.00348</v>
      </c>
      <c r="AO1067" s="32">
        <f t="shared" ca="1" si="353"/>
        <v>0.96887710796389981</v>
      </c>
      <c r="AP1067" s="32">
        <f t="shared" ca="1" si="354"/>
        <v>0</v>
      </c>
      <c r="AQ1067" s="32">
        <f t="shared" ca="1" si="355"/>
        <v>1.3182976325855877</v>
      </c>
      <c r="AR1067" s="32">
        <f t="shared" ca="1" si="356"/>
        <v>0</v>
      </c>
    </row>
    <row r="1068" spans="1:44">
      <c r="A1068" s="10">
        <v>38456</v>
      </c>
      <c r="B1068" s="11">
        <f ca="1">IF(ROW(data!B1068)&gt;singleSMA,AVERAGE(OFFSET(data!B1068,0,0,-singleSMA,1)),"")</f>
        <v>18.142799999999994</v>
      </c>
      <c r="C1068" s="11" t="str">
        <f ca="1">IF(ROW(data!B1066)&gt;singleSMA+2,IF(SIGN(data!B1067-indicators!B1067)&lt;&gt;SIGN(data!B1066-indicators!B1066),IF(SIGN(data!B1067-indicators!B1067)&gt;0,"BUY","SELL"),""),"")</f>
        <v/>
      </c>
      <c r="D1068" s="11">
        <f ca="1">IF(ROW(data!B1068)&gt;fastSMA,AVERAGE(OFFSET(data!B1068,0,0,-fastSMA,1)),"")</f>
        <v>19.149999999999999</v>
      </c>
      <c r="E1068" s="11">
        <f ca="1">IF(ROW(data!B1068)&gt;slowSMA,AVERAGE(OFFSET(data!B1068,0,0,-slowSMA,1)),"")</f>
        <v>18.142799999999994</v>
      </c>
      <c r="F1068" s="11" t="str">
        <f ca="1">IF(ROW(data!B1068)&gt;MAX(fastSMA,slowSMA)+2,IF(SIGN(D1067-E1067)&lt;&gt;SIGN(D1066-E1066),IF(SIGN(D1067-E1067)&gt;0,"BUY","SELL"),""),"")</f>
        <v/>
      </c>
      <c r="G1068" s="11"/>
      <c r="H1068" s="11">
        <f>(data!B1068/data!B1067)-1</f>
        <v>-1.0405827263267442E-2</v>
      </c>
      <c r="I1068" s="11">
        <f t="shared" si="336"/>
        <v>0</v>
      </c>
      <c r="J1068" s="11">
        <f t="shared" si="337"/>
        <v>1.0405827263267442E-2</v>
      </c>
      <c r="K1068" s="11">
        <f ca="1">IF(ROW(data!B1068)&gt;rsi+1,100-100/(1+AVERAGE(OFFSET(I1068,0,0,-rsi,1))/AVERAGE(OFFSET(J1068,0,0,-rsi,1))),"")</f>
        <v>36.211822051344264</v>
      </c>
      <c r="L1068" s="11"/>
      <c r="M1068" s="11">
        <f t="shared" si="338"/>
        <v>0.98959417273673256</v>
      </c>
      <c r="N1068" s="11">
        <f t="shared" ca="1" si="339"/>
        <v>0.91574386133846908</v>
      </c>
      <c r="S1068" s="13" t="str">
        <f ca="1">pricein</f>
        <v/>
      </c>
      <c r="T1068" s="13" t="str">
        <f ca="1">priceout</f>
        <v/>
      </c>
      <c r="U1068" s="16" t="str">
        <f t="shared" ca="1" si="340"/>
        <v/>
      </c>
      <c r="V1068" s="16" t="str">
        <f t="shared" ca="1" si="347"/>
        <v/>
      </c>
      <c r="W1068" s="16" t="str">
        <f t="shared" ca="1" si="348"/>
        <v/>
      </c>
      <c r="X1068" s="16">
        <f t="shared" ca="1" si="349"/>
        <v>1.9688771079638998</v>
      </c>
      <c r="Y1068" s="16"/>
      <c r="Z1068" s="13" t="str">
        <f ca="1">priceincross</f>
        <v/>
      </c>
      <c r="AA1068" s="13" t="str">
        <f ca="1">priceoutcross</f>
        <v/>
      </c>
      <c r="AB1068" s="13" t="str">
        <f t="shared" ca="1" si="341"/>
        <v/>
      </c>
      <c r="AC1068" s="13" t="str">
        <f t="shared" ca="1" si="350"/>
        <v/>
      </c>
      <c r="AD1068" s="13" t="str">
        <f t="shared" ca="1" si="351"/>
        <v/>
      </c>
      <c r="AE1068" s="13">
        <f t="shared" ca="1" si="352"/>
        <v>2.3182976325855877</v>
      </c>
      <c r="AG1068" s="32">
        <f ca="1">IF(ROW(data!B1068)&gt;fib+1,MIN(OFFSET(data!B1068,0,0,-fib,1)),"")</f>
        <v>16</v>
      </c>
      <c r="AH1068" s="32">
        <f ca="1">IF(ROW(data!B1068)&gt;fib+1,MAX(OFFSET(data!B1068,0,0,-fib,1)),"")</f>
        <v>20.86</v>
      </c>
      <c r="AI1068" s="32">
        <f t="shared" ca="1" si="342"/>
        <v>4.8599999999999994</v>
      </c>
      <c r="AJ1068" s="31">
        <f t="shared" ca="1" si="343"/>
        <v>17.14696</v>
      </c>
      <c r="AK1068" s="31">
        <f t="shared" ca="1" si="344"/>
        <v>17.85652</v>
      </c>
      <c r="AL1068" s="31">
        <f t="shared" ca="1" si="345"/>
        <v>18.43</v>
      </c>
      <c r="AM1068" s="31">
        <f t="shared" ca="1" si="346"/>
        <v>19.00348</v>
      </c>
      <c r="AO1068" s="32">
        <f t="shared" ca="1" si="353"/>
        <v>0.96887710796389981</v>
      </c>
      <c r="AP1068" s="32">
        <f t="shared" ca="1" si="354"/>
        <v>0</v>
      </c>
      <c r="AQ1068" s="32">
        <f t="shared" ca="1" si="355"/>
        <v>1.3182976325855877</v>
      </c>
      <c r="AR1068" s="32">
        <f t="shared" ca="1" si="356"/>
        <v>0</v>
      </c>
    </row>
    <row r="1069" spans="1:44">
      <c r="A1069" s="10">
        <v>38457</v>
      </c>
      <c r="B1069" s="11">
        <f ca="1">IF(ROW(data!B1069)&gt;singleSMA,AVERAGE(OFFSET(data!B1069,0,0,-singleSMA,1)),"")</f>
        <v>18.169399999999992</v>
      </c>
      <c r="C1069" s="11" t="str">
        <f ca="1">IF(ROW(data!B1067)&gt;singleSMA+2,IF(SIGN(data!B1068-indicators!B1068)&lt;&gt;SIGN(data!B1067-indicators!B1067),IF(SIGN(data!B1068-indicators!B1068)&gt;0,"BUY","SELL"),""),"")</f>
        <v/>
      </c>
      <c r="D1069" s="11">
        <f ca="1">IF(ROW(data!B1069)&gt;fastSMA,AVERAGE(OFFSET(data!B1069,0,0,-fastSMA,1)),"")</f>
        <v>19.086499999999997</v>
      </c>
      <c r="E1069" s="11">
        <f ca="1">IF(ROW(data!B1069)&gt;slowSMA,AVERAGE(OFFSET(data!B1069,0,0,-slowSMA,1)),"")</f>
        <v>18.169399999999992</v>
      </c>
      <c r="F1069" s="11" t="str">
        <f ca="1">IF(ROW(data!B1069)&gt;MAX(fastSMA,slowSMA)+2,IF(SIGN(D1068-E1068)&lt;&gt;SIGN(D1067-E1067),IF(SIGN(D1068-E1068)&gt;0,"BUY","SELL"),""),"")</f>
        <v/>
      </c>
      <c r="G1069" s="11"/>
      <c r="H1069" s="11">
        <f>(data!B1069/data!B1068)-1</f>
        <v>-1.104100946372244E-2</v>
      </c>
      <c r="I1069" s="11">
        <f t="shared" si="336"/>
        <v>0</v>
      </c>
      <c r="J1069" s="11">
        <f t="shared" si="337"/>
        <v>1.104100946372244E-2</v>
      </c>
      <c r="K1069" s="11">
        <f ca="1">IF(ROW(data!B1069)&gt;rsi+1,100-100/(1+AVERAGE(OFFSET(I1069,0,0,-rsi,1))/AVERAGE(OFFSET(J1069,0,0,-rsi,1))),"")</f>
        <v>39.046091700260938</v>
      </c>
      <c r="L1069" s="11"/>
      <c r="M1069" s="11">
        <f t="shared" si="338"/>
        <v>0.98895899053627756</v>
      </c>
      <c r="N1069" s="11">
        <f t="shared" ca="1" si="339"/>
        <v>0.93675298804780893</v>
      </c>
      <c r="S1069" s="13" t="str">
        <f ca="1">pricein</f>
        <v/>
      </c>
      <c r="T1069" s="13" t="str">
        <f ca="1">priceout</f>
        <v/>
      </c>
      <c r="U1069" s="16" t="str">
        <f t="shared" ca="1" si="340"/>
        <v/>
      </c>
      <c r="V1069" s="16" t="str">
        <f t="shared" ca="1" si="347"/>
        <v/>
      </c>
      <c r="W1069" s="16" t="str">
        <f t="shared" ca="1" si="348"/>
        <v/>
      </c>
      <c r="X1069" s="16">
        <f t="shared" ca="1" si="349"/>
        <v>1.9688771079638998</v>
      </c>
      <c r="Y1069" s="16"/>
      <c r="Z1069" s="13" t="str">
        <f ca="1">priceincross</f>
        <v/>
      </c>
      <c r="AA1069" s="13" t="str">
        <f ca="1">priceoutcross</f>
        <v/>
      </c>
      <c r="AB1069" s="13" t="str">
        <f t="shared" ca="1" si="341"/>
        <v/>
      </c>
      <c r="AC1069" s="13" t="str">
        <f t="shared" ca="1" si="350"/>
        <v/>
      </c>
      <c r="AD1069" s="13" t="str">
        <f t="shared" ca="1" si="351"/>
        <v/>
      </c>
      <c r="AE1069" s="13">
        <f t="shared" ca="1" si="352"/>
        <v>2.3182976325855877</v>
      </c>
      <c r="AG1069" s="32">
        <f ca="1">IF(ROW(data!B1069)&gt;fib+1,MIN(OFFSET(data!B1069,0,0,-fib,1)),"")</f>
        <v>16</v>
      </c>
      <c r="AH1069" s="32">
        <f ca="1">IF(ROW(data!B1069)&gt;fib+1,MAX(OFFSET(data!B1069,0,0,-fib,1)),"")</f>
        <v>20.86</v>
      </c>
      <c r="AI1069" s="32">
        <f t="shared" ca="1" si="342"/>
        <v>4.8599999999999994</v>
      </c>
      <c r="AJ1069" s="31">
        <f t="shared" ca="1" si="343"/>
        <v>17.14696</v>
      </c>
      <c r="AK1069" s="31">
        <f t="shared" ca="1" si="344"/>
        <v>17.85652</v>
      </c>
      <c r="AL1069" s="31">
        <f t="shared" ca="1" si="345"/>
        <v>18.43</v>
      </c>
      <c r="AM1069" s="31">
        <f t="shared" ca="1" si="346"/>
        <v>19.00348</v>
      </c>
      <c r="AO1069" s="32">
        <f t="shared" ca="1" si="353"/>
        <v>0.96887710796389981</v>
      </c>
      <c r="AP1069" s="32">
        <f t="shared" ca="1" si="354"/>
        <v>0</v>
      </c>
      <c r="AQ1069" s="32">
        <f t="shared" ca="1" si="355"/>
        <v>1.3182976325855877</v>
      </c>
      <c r="AR1069" s="32">
        <f t="shared" ca="1" si="356"/>
        <v>0</v>
      </c>
    </row>
    <row r="1070" spans="1:44">
      <c r="A1070" s="10">
        <v>38460</v>
      </c>
      <c r="B1070" s="11">
        <f ca="1">IF(ROW(data!B1070)&gt;singleSMA,AVERAGE(OFFSET(data!B1070,0,0,-singleSMA,1)),"")</f>
        <v>18.193199999999994</v>
      </c>
      <c r="C1070" s="11" t="str">
        <f ca="1">IF(ROW(data!B1068)&gt;singleSMA+2,IF(SIGN(data!B1069-indicators!B1069)&lt;&gt;SIGN(data!B1068-indicators!B1068),IF(SIGN(data!B1069-indicators!B1069)&gt;0,"BUY","SELL"),""),"")</f>
        <v/>
      </c>
      <c r="D1070" s="11">
        <f ca="1">IF(ROW(data!B1070)&gt;fastSMA,AVERAGE(OFFSET(data!B1070,0,0,-fastSMA,1)),"")</f>
        <v>19.045500000000001</v>
      </c>
      <c r="E1070" s="11">
        <f ca="1">IF(ROW(data!B1070)&gt;slowSMA,AVERAGE(OFFSET(data!B1070,0,0,-slowSMA,1)),"")</f>
        <v>18.193199999999994</v>
      </c>
      <c r="F1070" s="11" t="str">
        <f ca="1">IF(ROW(data!B1070)&gt;MAX(fastSMA,slowSMA)+2,IF(SIGN(D1069-E1069)&lt;&gt;SIGN(D1068-E1068),IF(SIGN(D1069-E1069)&gt;0,"BUY","SELL"),""),"")</f>
        <v/>
      </c>
      <c r="G1070" s="11"/>
      <c r="H1070" s="11">
        <f>(data!B1070/data!B1069)-1</f>
        <v>-2.2860180754917581E-2</v>
      </c>
      <c r="I1070" s="11">
        <f t="shared" si="336"/>
        <v>0</v>
      </c>
      <c r="J1070" s="11">
        <f t="shared" si="337"/>
        <v>2.2860180754917581E-2</v>
      </c>
      <c r="K1070" s="11">
        <f ca="1">IF(ROW(data!B1070)&gt;rsi+1,100-100/(1+AVERAGE(OFFSET(I1070,0,0,-rsi,1))/AVERAGE(OFFSET(J1070,0,0,-rsi,1))),"")</f>
        <v>42.165496556240157</v>
      </c>
      <c r="L1070" s="11"/>
      <c r="M1070" s="11">
        <f t="shared" si="338"/>
        <v>0.97713981924508242</v>
      </c>
      <c r="N1070" s="11">
        <f t="shared" ca="1" si="339"/>
        <v>0.95729166666666665</v>
      </c>
      <c r="S1070" s="13" t="str">
        <f ca="1">pricein</f>
        <v/>
      </c>
      <c r="T1070" s="13" t="str">
        <f ca="1">priceout</f>
        <v/>
      </c>
      <c r="U1070" s="16" t="str">
        <f t="shared" ca="1" si="340"/>
        <v/>
      </c>
      <c r="V1070" s="16" t="str">
        <f t="shared" ca="1" si="347"/>
        <v/>
      </c>
      <c r="W1070" s="16" t="str">
        <f t="shared" ca="1" si="348"/>
        <v/>
      </c>
      <c r="X1070" s="16">
        <f t="shared" ca="1" si="349"/>
        <v>1.9688771079638998</v>
      </c>
      <c r="Y1070" s="16"/>
      <c r="Z1070" s="13" t="str">
        <f ca="1">priceincross</f>
        <v/>
      </c>
      <c r="AA1070" s="13" t="str">
        <f ca="1">priceoutcross</f>
        <v/>
      </c>
      <c r="AB1070" s="13" t="str">
        <f t="shared" ca="1" si="341"/>
        <v/>
      </c>
      <c r="AC1070" s="13" t="str">
        <f t="shared" ca="1" si="350"/>
        <v/>
      </c>
      <c r="AD1070" s="13" t="str">
        <f t="shared" ca="1" si="351"/>
        <v/>
      </c>
      <c r="AE1070" s="13">
        <f t="shared" ca="1" si="352"/>
        <v>2.3182976325855877</v>
      </c>
      <c r="AG1070" s="32">
        <f ca="1">IF(ROW(data!B1070)&gt;fib+1,MIN(OFFSET(data!B1070,0,0,-fib,1)),"")</f>
        <v>16.010000000000002</v>
      </c>
      <c r="AH1070" s="32">
        <f ca="1">IF(ROW(data!B1070)&gt;fib+1,MAX(OFFSET(data!B1070,0,0,-fib,1)),"")</f>
        <v>20.86</v>
      </c>
      <c r="AI1070" s="32">
        <f t="shared" ca="1" si="342"/>
        <v>4.8499999999999979</v>
      </c>
      <c r="AJ1070" s="31">
        <f t="shared" ca="1" si="343"/>
        <v>17.154600000000002</v>
      </c>
      <c r="AK1070" s="31">
        <f t="shared" ca="1" si="344"/>
        <v>17.8627</v>
      </c>
      <c r="AL1070" s="31">
        <f t="shared" ca="1" si="345"/>
        <v>18.435000000000002</v>
      </c>
      <c r="AM1070" s="31">
        <f t="shared" ca="1" si="346"/>
        <v>19.007300000000001</v>
      </c>
      <c r="AO1070" s="32">
        <f t="shared" ca="1" si="353"/>
        <v>0.96887710796389981</v>
      </c>
      <c r="AP1070" s="32">
        <f t="shared" ca="1" si="354"/>
        <v>0</v>
      </c>
      <c r="AQ1070" s="32">
        <f t="shared" ca="1" si="355"/>
        <v>1.3182976325855877</v>
      </c>
      <c r="AR1070" s="32">
        <f t="shared" ca="1" si="356"/>
        <v>0</v>
      </c>
    </row>
    <row r="1071" spans="1:44">
      <c r="A1071" s="10">
        <v>38461</v>
      </c>
      <c r="B1071" s="11">
        <f ca="1">IF(ROW(data!B1071)&gt;singleSMA,AVERAGE(OFFSET(data!B1071,0,0,-singleSMA,1)),"")</f>
        <v>18.221699999999991</v>
      </c>
      <c r="C1071" s="11" t="str">
        <f ca="1">IF(ROW(data!B1069)&gt;singleSMA+2,IF(SIGN(data!B1070-indicators!B1070)&lt;&gt;SIGN(data!B1069-indicators!B1069),IF(SIGN(data!B1070-indicators!B1070)&gt;0,"BUY","SELL"),""),"")</f>
        <v/>
      </c>
      <c r="D1071" s="11">
        <f ca="1">IF(ROW(data!B1071)&gt;fastSMA,AVERAGE(OFFSET(data!B1071,0,0,-fastSMA,1)),"")</f>
        <v>19.022999999999996</v>
      </c>
      <c r="E1071" s="11">
        <f ca="1">IF(ROW(data!B1071)&gt;slowSMA,AVERAGE(OFFSET(data!B1071,0,0,-slowSMA,1)),"")</f>
        <v>18.221699999999991</v>
      </c>
      <c r="F1071" s="11" t="str">
        <f ca="1">IF(ROW(data!B1071)&gt;MAX(fastSMA,slowSMA)+2,IF(SIGN(D1070-E1070)&lt;&gt;SIGN(D1069-E1069),IF(SIGN(D1070-E1070)&gt;0,"BUY","SELL"),""),"")</f>
        <v/>
      </c>
      <c r="G1071" s="11"/>
      <c r="H1071" s="11">
        <f>(data!B1071/data!B1070)-1</f>
        <v>3.1556039173014305E-2</v>
      </c>
      <c r="I1071" s="11">
        <f t="shared" si="336"/>
        <v>3.1556039173014305E-2</v>
      </c>
      <c r="J1071" s="11">
        <f t="shared" si="337"/>
        <v>0</v>
      </c>
      <c r="K1071" s="11">
        <f ca="1">IF(ROW(data!B1071)&gt;rsi+1,100-100/(1+AVERAGE(OFFSET(I1071,0,0,-rsi,1))/AVERAGE(OFFSET(J1071,0,0,-rsi,1))),"")</f>
        <v>46.378628423056902</v>
      </c>
      <c r="L1071" s="11"/>
      <c r="M1071" s="11">
        <f t="shared" si="338"/>
        <v>1.0315560391730143</v>
      </c>
      <c r="N1071" s="11">
        <f t="shared" ca="1" si="339"/>
        <v>0.9768160741885632</v>
      </c>
      <c r="S1071" s="13" t="str">
        <f ca="1">pricein</f>
        <v/>
      </c>
      <c r="T1071" s="13" t="str">
        <f ca="1">priceout</f>
        <v/>
      </c>
      <c r="U1071" s="16" t="str">
        <f t="shared" ca="1" si="340"/>
        <v/>
      </c>
      <c r="V1071" s="16" t="str">
        <f t="shared" ca="1" si="347"/>
        <v/>
      </c>
      <c r="W1071" s="16" t="str">
        <f t="shared" ca="1" si="348"/>
        <v/>
      </c>
      <c r="X1071" s="16">
        <f t="shared" ca="1" si="349"/>
        <v>1.9688771079638998</v>
      </c>
      <c r="Y1071" s="16"/>
      <c r="Z1071" s="13" t="str">
        <f ca="1">priceincross</f>
        <v/>
      </c>
      <c r="AA1071" s="13" t="str">
        <f ca="1">priceoutcross</f>
        <v/>
      </c>
      <c r="AB1071" s="13" t="str">
        <f t="shared" ca="1" si="341"/>
        <v/>
      </c>
      <c r="AC1071" s="13" t="str">
        <f t="shared" ca="1" si="350"/>
        <v/>
      </c>
      <c r="AD1071" s="13" t="str">
        <f t="shared" ca="1" si="351"/>
        <v/>
      </c>
      <c r="AE1071" s="13">
        <f t="shared" ca="1" si="352"/>
        <v>2.3182976325855877</v>
      </c>
      <c r="AG1071" s="32">
        <f ca="1">IF(ROW(data!B1071)&gt;fib+1,MIN(OFFSET(data!B1071,0,0,-fib,1)),"")</f>
        <v>16.010000000000002</v>
      </c>
      <c r="AH1071" s="32">
        <f ca="1">IF(ROW(data!B1071)&gt;fib+1,MAX(OFFSET(data!B1071,0,0,-fib,1)),"")</f>
        <v>20.86</v>
      </c>
      <c r="AI1071" s="32">
        <f t="shared" ca="1" si="342"/>
        <v>4.8499999999999979</v>
      </c>
      <c r="AJ1071" s="31">
        <f t="shared" ca="1" si="343"/>
        <v>17.154600000000002</v>
      </c>
      <c r="AK1071" s="31">
        <f t="shared" ca="1" si="344"/>
        <v>17.8627</v>
      </c>
      <c r="AL1071" s="31">
        <f t="shared" ca="1" si="345"/>
        <v>18.435000000000002</v>
      </c>
      <c r="AM1071" s="31">
        <f t="shared" ca="1" si="346"/>
        <v>19.007300000000001</v>
      </c>
      <c r="AO1071" s="32">
        <f t="shared" ca="1" si="353"/>
        <v>0.96887710796389981</v>
      </c>
      <c r="AP1071" s="32">
        <f t="shared" ca="1" si="354"/>
        <v>0</v>
      </c>
      <c r="AQ1071" s="32">
        <f t="shared" ca="1" si="355"/>
        <v>1.3182976325855877</v>
      </c>
      <c r="AR1071" s="32">
        <f t="shared" ca="1" si="356"/>
        <v>0</v>
      </c>
    </row>
    <row r="1072" spans="1:44">
      <c r="A1072" s="10">
        <v>38462</v>
      </c>
      <c r="B1072" s="11">
        <f ca="1">IF(ROW(data!B1072)&gt;singleSMA,AVERAGE(OFFSET(data!B1072,0,0,-singleSMA,1)),"")</f>
        <v>18.247799999999994</v>
      </c>
      <c r="C1072" s="11" t="str">
        <f ca="1">IF(ROW(data!B1070)&gt;singleSMA+2,IF(SIGN(data!B1071-indicators!B1071)&lt;&gt;SIGN(data!B1070-indicators!B1070),IF(SIGN(data!B1071-indicators!B1071)&gt;0,"BUY","SELL"),""),"")</f>
        <v/>
      </c>
      <c r="D1072" s="11">
        <f ca="1">IF(ROW(data!B1072)&gt;fastSMA,AVERAGE(OFFSET(data!B1072,0,0,-fastSMA,1)),"")</f>
        <v>19.029499999999992</v>
      </c>
      <c r="E1072" s="11">
        <f ca="1">IF(ROW(data!B1072)&gt;slowSMA,AVERAGE(OFFSET(data!B1072,0,0,-slowSMA,1)),"")</f>
        <v>18.247799999999994</v>
      </c>
      <c r="F1072" s="11" t="str">
        <f ca="1">IF(ROW(data!B1072)&gt;MAX(fastSMA,slowSMA)+2,IF(SIGN(D1071-E1071)&lt;&gt;SIGN(D1070-E1070),IF(SIGN(D1071-E1071)&gt;0,"BUY","SELL"),""),"")</f>
        <v/>
      </c>
      <c r="G1072" s="11"/>
      <c r="H1072" s="11">
        <f>(data!B1072/data!B1071)-1</f>
        <v>0</v>
      </c>
      <c r="I1072" s="11">
        <f t="shared" si="336"/>
        <v>0</v>
      </c>
      <c r="J1072" s="11">
        <f t="shared" si="337"/>
        <v>0</v>
      </c>
      <c r="K1072" s="11">
        <f ca="1">IF(ROW(data!B1072)&gt;rsi+1,100-100/(1+AVERAGE(OFFSET(I1072,0,0,-rsi,1))/AVERAGE(OFFSET(J1072,0,0,-rsi,1))),"")</f>
        <v>51.853031328178503</v>
      </c>
      <c r="L1072" s="11"/>
      <c r="M1072" s="11">
        <f t="shared" si="338"/>
        <v>1</v>
      </c>
      <c r="N1072" s="11">
        <f t="shared" ca="1" si="339"/>
        <v>1.0069038767923533</v>
      </c>
      <c r="S1072" s="13" t="str">
        <f ca="1">pricein</f>
        <v/>
      </c>
      <c r="T1072" s="13" t="str">
        <f ca="1">priceout</f>
        <v/>
      </c>
      <c r="U1072" s="16" t="str">
        <f t="shared" ca="1" si="340"/>
        <v/>
      </c>
      <c r="V1072" s="16" t="str">
        <f t="shared" ca="1" si="347"/>
        <v/>
      </c>
      <c r="W1072" s="16" t="str">
        <f t="shared" ca="1" si="348"/>
        <v/>
      </c>
      <c r="X1072" s="16">
        <f t="shared" ca="1" si="349"/>
        <v>1.9688771079638998</v>
      </c>
      <c r="Y1072" s="16"/>
      <c r="Z1072" s="13" t="str">
        <f ca="1">priceincross</f>
        <v/>
      </c>
      <c r="AA1072" s="13" t="str">
        <f ca="1">priceoutcross</f>
        <v/>
      </c>
      <c r="AB1072" s="13" t="str">
        <f t="shared" ca="1" si="341"/>
        <v/>
      </c>
      <c r="AC1072" s="13" t="str">
        <f t="shared" ca="1" si="350"/>
        <v/>
      </c>
      <c r="AD1072" s="13" t="str">
        <f t="shared" ca="1" si="351"/>
        <v/>
      </c>
      <c r="AE1072" s="13">
        <f t="shared" ca="1" si="352"/>
        <v>2.3182976325855877</v>
      </c>
      <c r="AG1072" s="32">
        <f ca="1">IF(ROW(data!B1072)&gt;fib+1,MIN(OFFSET(data!B1072,0,0,-fib,1)),"")</f>
        <v>16.010000000000002</v>
      </c>
      <c r="AH1072" s="32">
        <f ca="1">IF(ROW(data!B1072)&gt;fib+1,MAX(OFFSET(data!B1072,0,0,-fib,1)),"")</f>
        <v>20.86</v>
      </c>
      <c r="AI1072" s="32">
        <f t="shared" ca="1" si="342"/>
        <v>4.8499999999999979</v>
      </c>
      <c r="AJ1072" s="31">
        <f t="shared" ca="1" si="343"/>
        <v>17.154600000000002</v>
      </c>
      <c r="AK1072" s="31">
        <f t="shared" ca="1" si="344"/>
        <v>17.8627</v>
      </c>
      <c r="AL1072" s="31">
        <f t="shared" ca="1" si="345"/>
        <v>18.435000000000002</v>
      </c>
      <c r="AM1072" s="31">
        <f t="shared" ca="1" si="346"/>
        <v>19.007300000000001</v>
      </c>
      <c r="AO1072" s="32">
        <f t="shared" ca="1" si="353"/>
        <v>0.96887710796389981</v>
      </c>
      <c r="AP1072" s="32">
        <f t="shared" ca="1" si="354"/>
        <v>0</v>
      </c>
      <c r="AQ1072" s="32">
        <f t="shared" ca="1" si="355"/>
        <v>1.3182976325855877</v>
      </c>
      <c r="AR1072" s="32">
        <f t="shared" ca="1" si="356"/>
        <v>0</v>
      </c>
    </row>
    <row r="1073" spans="1:44">
      <c r="A1073" s="10">
        <v>38463</v>
      </c>
      <c r="B1073" s="11">
        <f ca="1">IF(ROW(data!B1073)&gt;singleSMA,AVERAGE(OFFSET(data!B1073,0,0,-singleSMA,1)),"")</f>
        <v>18.273699999999995</v>
      </c>
      <c r="C1073" s="11" t="str">
        <f ca="1">IF(ROW(data!B1071)&gt;singleSMA+2,IF(SIGN(data!B1072-indicators!B1072)&lt;&gt;SIGN(data!B1071-indicators!B1071),IF(SIGN(data!B1072-indicators!B1072)&gt;0,"BUY","SELL"),""),"")</f>
        <v/>
      </c>
      <c r="D1073" s="11">
        <f ca="1">IF(ROW(data!B1073)&gt;fastSMA,AVERAGE(OFFSET(data!B1073,0,0,-fastSMA,1)),"")</f>
        <v>19.038999999999994</v>
      </c>
      <c r="E1073" s="11">
        <f ca="1">IF(ROW(data!B1073)&gt;slowSMA,AVERAGE(OFFSET(data!B1073,0,0,-slowSMA,1)),"")</f>
        <v>18.273699999999995</v>
      </c>
      <c r="F1073" s="11" t="str">
        <f ca="1">IF(ROW(data!B1073)&gt;MAX(fastSMA,slowSMA)+2,IF(SIGN(D1072-E1072)&lt;&gt;SIGN(D1071-E1071),IF(SIGN(D1072-E1072)&gt;0,"BUY","SELL"),""),"")</f>
        <v/>
      </c>
      <c r="G1073" s="11"/>
      <c r="H1073" s="11">
        <f>(data!B1073/data!B1072)-1</f>
        <v>-1.0548523206750371E-3</v>
      </c>
      <c r="I1073" s="11">
        <f t="shared" si="336"/>
        <v>0</v>
      </c>
      <c r="J1073" s="11">
        <f t="shared" si="337"/>
        <v>1.0548523206750371E-3</v>
      </c>
      <c r="K1073" s="11">
        <f ca="1">IF(ROW(data!B1073)&gt;rsi+1,100-100/(1+AVERAGE(OFFSET(I1073,0,0,-rsi,1))/AVERAGE(OFFSET(J1073,0,0,-rsi,1))),"")</f>
        <v>52.515547802621064</v>
      </c>
      <c r="L1073" s="11"/>
      <c r="M1073" s="11">
        <f t="shared" si="338"/>
        <v>0.99894514767932496</v>
      </c>
      <c r="N1073" s="11">
        <f t="shared" ca="1" si="339"/>
        <v>1.0101333333333338</v>
      </c>
      <c r="S1073" s="13" t="str">
        <f ca="1">pricein</f>
        <v/>
      </c>
      <c r="T1073" s="13" t="str">
        <f ca="1">priceout</f>
        <v/>
      </c>
      <c r="U1073" s="16" t="str">
        <f t="shared" ca="1" si="340"/>
        <v/>
      </c>
      <c r="V1073" s="16" t="str">
        <f t="shared" ca="1" si="347"/>
        <v/>
      </c>
      <c r="W1073" s="16" t="str">
        <f t="shared" ca="1" si="348"/>
        <v/>
      </c>
      <c r="X1073" s="16">
        <f t="shared" ca="1" si="349"/>
        <v>1.9688771079638998</v>
      </c>
      <c r="Y1073" s="16"/>
      <c r="Z1073" s="13" t="str">
        <f ca="1">priceincross</f>
        <v/>
      </c>
      <c r="AA1073" s="13" t="str">
        <f ca="1">priceoutcross</f>
        <v/>
      </c>
      <c r="AB1073" s="13" t="str">
        <f t="shared" ca="1" si="341"/>
        <v/>
      </c>
      <c r="AC1073" s="13" t="str">
        <f t="shared" ca="1" si="350"/>
        <v/>
      </c>
      <c r="AD1073" s="13" t="str">
        <f t="shared" ca="1" si="351"/>
        <v/>
      </c>
      <c r="AE1073" s="13">
        <f t="shared" ca="1" si="352"/>
        <v>2.3182976325855877</v>
      </c>
      <c r="AG1073" s="32">
        <f ca="1">IF(ROW(data!B1073)&gt;fib+1,MIN(OFFSET(data!B1073,0,0,-fib,1)),"")</f>
        <v>16.010000000000002</v>
      </c>
      <c r="AH1073" s="32">
        <f ca="1">IF(ROW(data!B1073)&gt;fib+1,MAX(OFFSET(data!B1073,0,0,-fib,1)),"")</f>
        <v>20.86</v>
      </c>
      <c r="AI1073" s="32">
        <f t="shared" ca="1" si="342"/>
        <v>4.8499999999999979</v>
      </c>
      <c r="AJ1073" s="31">
        <f t="shared" ca="1" si="343"/>
        <v>17.154600000000002</v>
      </c>
      <c r="AK1073" s="31">
        <f t="shared" ca="1" si="344"/>
        <v>17.8627</v>
      </c>
      <c r="AL1073" s="31">
        <f t="shared" ca="1" si="345"/>
        <v>18.435000000000002</v>
      </c>
      <c r="AM1073" s="31">
        <f t="shared" ca="1" si="346"/>
        <v>19.007300000000001</v>
      </c>
      <c r="AO1073" s="32">
        <f t="shared" ca="1" si="353"/>
        <v>0.96887710796389981</v>
      </c>
      <c r="AP1073" s="32">
        <f t="shared" ca="1" si="354"/>
        <v>0</v>
      </c>
      <c r="AQ1073" s="32">
        <f t="shared" ca="1" si="355"/>
        <v>1.3182976325855877</v>
      </c>
      <c r="AR1073" s="32">
        <f t="shared" ca="1" si="356"/>
        <v>0</v>
      </c>
    </row>
    <row r="1074" spans="1:44">
      <c r="A1074" s="10">
        <v>38464</v>
      </c>
      <c r="B1074" s="11">
        <f ca="1">IF(ROW(data!B1074)&gt;singleSMA,AVERAGE(OFFSET(data!B1074,0,0,-singleSMA,1)),"")</f>
        <v>18.299699999999994</v>
      </c>
      <c r="C1074" s="11" t="str">
        <f ca="1">IF(ROW(data!B1072)&gt;singleSMA+2,IF(SIGN(data!B1073-indicators!B1073)&lt;&gt;SIGN(data!B1072-indicators!B1072),IF(SIGN(data!B1073-indicators!B1073)&gt;0,"BUY","SELL"),""),"")</f>
        <v/>
      </c>
      <c r="D1074" s="11">
        <f ca="1">IF(ROW(data!B1074)&gt;fastSMA,AVERAGE(OFFSET(data!B1074,0,0,-fastSMA,1)),"")</f>
        <v>19.049999999999997</v>
      </c>
      <c r="E1074" s="11">
        <f ca="1">IF(ROW(data!B1074)&gt;slowSMA,AVERAGE(OFFSET(data!B1074,0,0,-slowSMA,1)),"")</f>
        <v>18.299699999999994</v>
      </c>
      <c r="F1074" s="11" t="str">
        <f ca="1">IF(ROW(data!B1074)&gt;MAX(fastSMA,slowSMA)+2,IF(SIGN(D1073-E1073)&lt;&gt;SIGN(D1072-E1072),IF(SIGN(D1073-E1073)&gt;0,"BUY","SELL"),""),"")</f>
        <v/>
      </c>
      <c r="G1074" s="11"/>
      <c r="H1074" s="11">
        <f>(data!B1074/data!B1073)-1</f>
        <v>3.1678986272438703E-3</v>
      </c>
      <c r="I1074" s="11">
        <f t="shared" si="336"/>
        <v>3.1678986272438703E-3</v>
      </c>
      <c r="J1074" s="11">
        <f t="shared" si="337"/>
        <v>0</v>
      </c>
      <c r="K1074" s="11">
        <f ca="1">IF(ROW(data!B1074)&gt;rsi+1,100-100/(1+AVERAGE(OFFSET(I1074,0,0,-rsi,1))/AVERAGE(OFFSET(J1074,0,0,-rsi,1))),"")</f>
        <v>52.811542485376549</v>
      </c>
      <c r="L1074" s="11"/>
      <c r="M1074" s="11">
        <f t="shared" si="338"/>
        <v>1.0031678986272439</v>
      </c>
      <c r="N1074" s="11">
        <f t="shared" ca="1" si="339"/>
        <v>1.0117145899893507</v>
      </c>
      <c r="S1074" s="13" t="str">
        <f ca="1">pricein</f>
        <v/>
      </c>
      <c r="T1074" s="13" t="str">
        <f ca="1">priceout</f>
        <v/>
      </c>
      <c r="U1074" s="16" t="str">
        <f t="shared" ca="1" si="340"/>
        <v/>
      </c>
      <c r="V1074" s="16" t="str">
        <f t="shared" ca="1" si="347"/>
        <v/>
      </c>
      <c r="W1074" s="16" t="str">
        <f t="shared" ca="1" si="348"/>
        <v/>
      </c>
      <c r="X1074" s="16">
        <f t="shared" ca="1" si="349"/>
        <v>1.9688771079638998</v>
      </c>
      <c r="Y1074" s="16"/>
      <c r="Z1074" s="13" t="str">
        <f ca="1">priceincross</f>
        <v/>
      </c>
      <c r="AA1074" s="13" t="str">
        <f ca="1">priceoutcross</f>
        <v/>
      </c>
      <c r="AB1074" s="13" t="str">
        <f t="shared" ca="1" si="341"/>
        <v/>
      </c>
      <c r="AC1074" s="13" t="str">
        <f t="shared" ca="1" si="350"/>
        <v/>
      </c>
      <c r="AD1074" s="13" t="str">
        <f t="shared" ca="1" si="351"/>
        <v/>
      </c>
      <c r="AE1074" s="13">
        <f t="shared" ca="1" si="352"/>
        <v>2.3182976325855877</v>
      </c>
      <c r="AG1074" s="32">
        <f ca="1">IF(ROW(data!B1074)&gt;fib+1,MIN(OFFSET(data!B1074,0,0,-fib,1)),"")</f>
        <v>16.010000000000002</v>
      </c>
      <c r="AH1074" s="32">
        <f ca="1">IF(ROW(data!B1074)&gt;fib+1,MAX(OFFSET(data!B1074,0,0,-fib,1)),"")</f>
        <v>20.86</v>
      </c>
      <c r="AI1074" s="32">
        <f t="shared" ca="1" si="342"/>
        <v>4.8499999999999979</v>
      </c>
      <c r="AJ1074" s="31">
        <f t="shared" ca="1" si="343"/>
        <v>17.154600000000002</v>
      </c>
      <c r="AK1074" s="31">
        <f t="shared" ca="1" si="344"/>
        <v>17.8627</v>
      </c>
      <c r="AL1074" s="31">
        <f t="shared" ca="1" si="345"/>
        <v>18.435000000000002</v>
      </c>
      <c r="AM1074" s="31">
        <f t="shared" ca="1" si="346"/>
        <v>19.007300000000001</v>
      </c>
      <c r="AO1074" s="32">
        <f t="shared" ca="1" si="353"/>
        <v>0.96887710796389981</v>
      </c>
      <c r="AP1074" s="32">
        <f t="shared" ca="1" si="354"/>
        <v>0</v>
      </c>
      <c r="AQ1074" s="32">
        <f t="shared" ca="1" si="355"/>
        <v>1.3182976325855877</v>
      </c>
      <c r="AR1074" s="32">
        <f t="shared" ca="1" si="356"/>
        <v>0</v>
      </c>
    </row>
    <row r="1075" spans="1:44">
      <c r="A1075" s="10">
        <v>38467</v>
      </c>
      <c r="B1075" s="11">
        <f ca="1">IF(ROW(data!B1075)&gt;singleSMA,AVERAGE(OFFSET(data!B1075,0,0,-singleSMA,1)),"")</f>
        <v>18.324899999999996</v>
      </c>
      <c r="C1075" s="11" t="str">
        <f ca="1">IF(ROW(data!B1073)&gt;singleSMA+2,IF(SIGN(data!B1074-indicators!B1074)&lt;&gt;SIGN(data!B1073-indicators!B1073),IF(SIGN(data!B1074-indicators!B1074)&gt;0,"BUY","SELL"),""),"")</f>
        <v/>
      </c>
      <c r="D1075" s="11">
        <f ca="1">IF(ROW(data!B1075)&gt;fastSMA,AVERAGE(OFFSET(data!B1075,0,0,-fastSMA,1)),"")</f>
        <v>19.039999999999996</v>
      </c>
      <c r="E1075" s="11">
        <f ca="1">IF(ROW(data!B1075)&gt;slowSMA,AVERAGE(OFFSET(data!B1075,0,0,-slowSMA,1)),"")</f>
        <v>18.324899999999996</v>
      </c>
      <c r="F1075" s="11" t="str">
        <f ca="1">IF(ROW(data!B1075)&gt;MAX(fastSMA,slowSMA)+2,IF(SIGN(D1074-E1074)&lt;&gt;SIGN(D1073-E1073),IF(SIGN(D1074-E1074)&gt;0,"BUY","SELL"),""),"")</f>
        <v/>
      </c>
      <c r="G1075" s="11"/>
      <c r="H1075" s="11">
        <f>(data!B1075/data!B1074)-1</f>
        <v>-8.4210526315789958E-3</v>
      </c>
      <c r="I1075" s="11">
        <f t="shared" si="336"/>
        <v>0</v>
      </c>
      <c r="J1075" s="11">
        <f t="shared" si="337"/>
        <v>8.4210526315789958E-3</v>
      </c>
      <c r="K1075" s="11">
        <f ca="1">IF(ROW(data!B1075)&gt;rsi+1,100-100/(1+AVERAGE(OFFSET(I1075,0,0,-rsi,1))/AVERAGE(OFFSET(J1075,0,0,-rsi,1))),"")</f>
        <v>48.34989266029887</v>
      </c>
      <c r="L1075" s="11"/>
      <c r="M1075" s="11">
        <f t="shared" si="338"/>
        <v>0.991578947368421</v>
      </c>
      <c r="N1075" s="11">
        <f t="shared" ca="1" si="339"/>
        <v>0.98949579831932821</v>
      </c>
      <c r="S1075" s="13" t="str">
        <f ca="1">pricein</f>
        <v/>
      </c>
      <c r="T1075" s="13" t="str">
        <f ca="1">priceout</f>
        <v/>
      </c>
      <c r="U1075" s="16" t="str">
        <f t="shared" ca="1" si="340"/>
        <v/>
      </c>
      <c r="V1075" s="16" t="str">
        <f t="shared" ca="1" si="347"/>
        <v/>
      </c>
      <c r="W1075" s="16" t="str">
        <f t="shared" ca="1" si="348"/>
        <v/>
      </c>
      <c r="X1075" s="16">
        <f t="shared" ca="1" si="349"/>
        <v>1.9688771079638998</v>
      </c>
      <c r="Y1075" s="16"/>
      <c r="Z1075" s="13" t="str">
        <f ca="1">priceincross</f>
        <v/>
      </c>
      <c r="AA1075" s="13" t="str">
        <f ca="1">priceoutcross</f>
        <v/>
      </c>
      <c r="AB1075" s="13" t="str">
        <f t="shared" ca="1" si="341"/>
        <v/>
      </c>
      <c r="AC1075" s="13" t="str">
        <f t="shared" ca="1" si="350"/>
        <v/>
      </c>
      <c r="AD1075" s="13" t="str">
        <f t="shared" ca="1" si="351"/>
        <v/>
      </c>
      <c r="AE1075" s="13">
        <f t="shared" ca="1" si="352"/>
        <v>2.3182976325855877</v>
      </c>
      <c r="AG1075" s="32">
        <f ca="1">IF(ROW(data!B1075)&gt;fib+1,MIN(OFFSET(data!B1075,0,0,-fib,1)),"")</f>
        <v>16.010000000000002</v>
      </c>
      <c r="AH1075" s="32">
        <f ca="1">IF(ROW(data!B1075)&gt;fib+1,MAX(OFFSET(data!B1075,0,0,-fib,1)),"")</f>
        <v>20.86</v>
      </c>
      <c r="AI1075" s="32">
        <f t="shared" ca="1" si="342"/>
        <v>4.8499999999999979</v>
      </c>
      <c r="AJ1075" s="31">
        <f t="shared" ca="1" si="343"/>
        <v>17.154600000000002</v>
      </c>
      <c r="AK1075" s="31">
        <f t="shared" ca="1" si="344"/>
        <v>17.8627</v>
      </c>
      <c r="AL1075" s="31">
        <f t="shared" ca="1" si="345"/>
        <v>18.435000000000002</v>
      </c>
      <c r="AM1075" s="31">
        <f t="shared" ca="1" si="346"/>
        <v>19.007300000000001</v>
      </c>
      <c r="AO1075" s="32">
        <f t="shared" ca="1" si="353"/>
        <v>0.96887710796389981</v>
      </c>
      <c r="AP1075" s="32">
        <f t="shared" ca="1" si="354"/>
        <v>0</v>
      </c>
      <c r="AQ1075" s="32">
        <f t="shared" ca="1" si="355"/>
        <v>1.3182976325855877</v>
      </c>
      <c r="AR1075" s="32">
        <f t="shared" ca="1" si="356"/>
        <v>0</v>
      </c>
    </row>
    <row r="1076" spans="1:44">
      <c r="A1076" s="10">
        <v>38468</v>
      </c>
      <c r="B1076" s="11">
        <f ca="1">IF(ROW(data!B1076)&gt;singleSMA,AVERAGE(OFFSET(data!B1076,0,0,-singleSMA,1)),"")</f>
        <v>18.351899999999997</v>
      </c>
      <c r="C1076" s="11" t="str">
        <f ca="1">IF(ROW(data!B1074)&gt;singleSMA+2,IF(SIGN(data!B1075-indicators!B1075)&lt;&gt;SIGN(data!B1074-indicators!B1074),IF(SIGN(data!B1075-indicators!B1075)&gt;0,"BUY","SELL"),""),"")</f>
        <v/>
      </c>
      <c r="D1076" s="11">
        <f ca="1">IF(ROW(data!B1076)&gt;fastSMA,AVERAGE(OFFSET(data!B1076,0,0,-fastSMA,1)),"")</f>
        <v>19.025499999999997</v>
      </c>
      <c r="E1076" s="11">
        <f ca="1">IF(ROW(data!B1076)&gt;slowSMA,AVERAGE(OFFSET(data!B1076,0,0,-slowSMA,1)),"")</f>
        <v>18.351899999999997</v>
      </c>
      <c r="F1076" s="11" t="str">
        <f ca="1">IF(ROW(data!B1076)&gt;MAX(fastSMA,slowSMA)+2,IF(SIGN(D1075-E1075)&lt;&gt;SIGN(D1074-E1074),IF(SIGN(D1075-E1075)&gt;0,"BUY","SELL"),""),"")</f>
        <v/>
      </c>
      <c r="G1076" s="11"/>
      <c r="H1076" s="11">
        <f>(data!B1076/data!B1075)-1</f>
        <v>-1.5923566878981443E-3</v>
      </c>
      <c r="I1076" s="11">
        <f t="shared" si="336"/>
        <v>0</v>
      </c>
      <c r="J1076" s="11">
        <f t="shared" si="337"/>
        <v>1.5923566878981443E-3</v>
      </c>
      <c r="K1076" s="11">
        <f ca="1">IF(ROW(data!B1076)&gt;rsi+1,100-100/(1+AVERAGE(OFFSET(I1076,0,0,-rsi,1))/AVERAGE(OFFSET(J1076,0,0,-rsi,1))),"")</f>
        <v>47.369487943728977</v>
      </c>
      <c r="L1076" s="11"/>
      <c r="M1076" s="11">
        <f t="shared" si="338"/>
        <v>0.99840764331210186</v>
      </c>
      <c r="N1076" s="11">
        <f t="shared" ca="1" si="339"/>
        <v>0.98481675392670132</v>
      </c>
      <c r="S1076" s="13" t="str">
        <f ca="1">pricein</f>
        <v/>
      </c>
      <c r="T1076" s="13" t="str">
        <f ca="1">priceout</f>
        <v/>
      </c>
      <c r="U1076" s="16" t="str">
        <f t="shared" ca="1" si="340"/>
        <v/>
      </c>
      <c r="V1076" s="16" t="str">
        <f t="shared" ca="1" si="347"/>
        <v/>
      </c>
      <c r="W1076" s="16" t="str">
        <f t="shared" ca="1" si="348"/>
        <v/>
      </c>
      <c r="X1076" s="16">
        <f t="shared" ca="1" si="349"/>
        <v>1.9688771079638998</v>
      </c>
      <c r="Y1076" s="16"/>
      <c r="Z1076" s="13" t="str">
        <f ca="1">priceincross</f>
        <v/>
      </c>
      <c r="AA1076" s="13" t="str">
        <f ca="1">priceoutcross</f>
        <v/>
      </c>
      <c r="AB1076" s="13" t="str">
        <f t="shared" ca="1" si="341"/>
        <v/>
      </c>
      <c r="AC1076" s="13" t="str">
        <f t="shared" ca="1" si="350"/>
        <v/>
      </c>
      <c r="AD1076" s="13" t="str">
        <f t="shared" ca="1" si="351"/>
        <v/>
      </c>
      <c r="AE1076" s="13">
        <f t="shared" ca="1" si="352"/>
        <v>2.3182976325855877</v>
      </c>
      <c r="AG1076" s="32">
        <f ca="1">IF(ROW(data!B1076)&gt;fib+1,MIN(OFFSET(data!B1076,0,0,-fib,1)),"")</f>
        <v>16.010000000000002</v>
      </c>
      <c r="AH1076" s="32">
        <f ca="1">IF(ROW(data!B1076)&gt;fib+1,MAX(OFFSET(data!B1076,0,0,-fib,1)),"")</f>
        <v>20.86</v>
      </c>
      <c r="AI1076" s="32">
        <f t="shared" ca="1" si="342"/>
        <v>4.8499999999999979</v>
      </c>
      <c r="AJ1076" s="31">
        <f t="shared" ca="1" si="343"/>
        <v>17.154600000000002</v>
      </c>
      <c r="AK1076" s="31">
        <f t="shared" ca="1" si="344"/>
        <v>17.8627</v>
      </c>
      <c r="AL1076" s="31">
        <f t="shared" ca="1" si="345"/>
        <v>18.435000000000002</v>
      </c>
      <c r="AM1076" s="31">
        <f t="shared" ca="1" si="346"/>
        <v>19.007300000000001</v>
      </c>
      <c r="AO1076" s="32">
        <f t="shared" ca="1" si="353"/>
        <v>0.96887710796389981</v>
      </c>
      <c r="AP1076" s="32">
        <f t="shared" ca="1" si="354"/>
        <v>0</v>
      </c>
      <c r="AQ1076" s="32">
        <f t="shared" ca="1" si="355"/>
        <v>1.3182976325855877</v>
      </c>
      <c r="AR1076" s="32">
        <f t="shared" ca="1" si="356"/>
        <v>0</v>
      </c>
    </row>
    <row r="1077" spans="1:44">
      <c r="A1077" s="10">
        <v>38469</v>
      </c>
      <c r="B1077" s="11">
        <f ca="1">IF(ROW(data!B1077)&gt;singleSMA,AVERAGE(OFFSET(data!B1077,0,0,-singleSMA,1)),"")</f>
        <v>18.375699999999995</v>
      </c>
      <c r="C1077" s="11" t="str">
        <f ca="1">IF(ROW(data!B1075)&gt;singleSMA+2,IF(SIGN(data!B1076-indicators!B1076)&lt;&gt;SIGN(data!B1075-indicators!B1075),IF(SIGN(data!B1076-indicators!B1076)&gt;0,"BUY","SELL"),""),"")</f>
        <v/>
      </c>
      <c r="D1077" s="11">
        <f ca="1">IF(ROW(data!B1077)&gt;fastSMA,AVERAGE(OFFSET(data!B1077,0,0,-fastSMA,1)),"")</f>
        <v>19.024499999999996</v>
      </c>
      <c r="E1077" s="11">
        <f ca="1">IF(ROW(data!B1077)&gt;slowSMA,AVERAGE(OFFSET(data!B1077,0,0,-slowSMA,1)),"")</f>
        <v>18.375699999999995</v>
      </c>
      <c r="F1077" s="11" t="str">
        <f ca="1">IF(ROW(data!B1077)&gt;MAX(fastSMA,slowSMA)+2,IF(SIGN(D1076-E1076)&lt;&gt;SIGN(D1075-E1075),IF(SIGN(D1076-E1076)&gt;0,"BUY","SELL"),""),"")</f>
        <v/>
      </c>
      <c r="G1077" s="11"/>
      <c r="H1077" s="11">
        <f>(data!B1077/data!B1076)-1</f>
        <v>-1.5417331206804885E-2</v>
      </c>
      <c r="I1077" s="11">
        <f t="shared" si="336"/>
        <v>0</v>
      </c>
      <c r="J1077" s="11">
        <f t="shared" si="337"/>
        <v>1.5417331206804885E-2</v>
      </c>
      <c r="K1077" s="11">
        <f ca="1">IF(ROW(data!B1077)&gt;rsi+1,100-100/(1+AVERAGE(OFFSET(I1077,0,0,-rsi,1))/AVERAGE(OFFSET(J1077,0,0,-rsi,1))),"")</f>
        <v>50.224689397771002</v>
      </c>
      <c r="L1077" s="11"/>
      <c r="M1077" s="11">
        <f t="shared" si="338"/>
        <v>0.98458266879319511</v>
      </c>
      <c r="N1077" s="11">
        <f t="shared" ca="1" si="339"/>
        <v>0.99892125134843557</v>
      </c>
      <c r="S1077" s="13" t="str">
        <f ca="1">pricein</f>
        <v/>
      </c>
      <c r="T1077" s="13" t="str">
        <f ca="1">priceout</f>
        <v/>
      </c>
      <c r="U1077" s="16" t="str">
        <f t="shared" ca="1" si="340"/>
        <v/>
      </c>
      <c r="V1077" s="16" t="str">
        <f t="shared" ca="1" si="347"/>
        <v/>
      </c>
      <c r="W1077" s="16" t="str">
        <f t="shared" ca="1" si="348"/>
        <v/>
      </c>
      <c r="X1077" s="16">
        <f t="shared" ca="1" si="349"/>
        <v>1.9688771079638998</v>
      </c>
      <c r="Y1077" s="16"/>
      <c r="Z1077" s="13" t="str">
        <f ca="1">priceincross</f>
        <v/>
      </c>
      <c r="AA1077" s="13" t="str">
        <f ca="1">priceoutcross</f>
        <v/>
      </c>
      <c r="AB1077" s="13" t="str">
        <f t="shared" ca="1" si="341"/>
        <v/>
      </c>
      <c r="AC1077" s="13" t="str">
        <f t="shared" ca="1" si="350"/>
        <v/>
      </c>
      <c r="AD1077" s="13" t="str">
        <f t="shared" ca="1" si="351"/>
        <v/>
      </c>
      <c r="AE1077" s="13">
        <f t="shared" ca="1" si="352"/>
        <v>2.3182976325855877</v>
      </c>
      <c r="AG1077" s="32">
        <f ca="1">IF(ROW(data!B1077)&gt;fib+1,MIN(OFFSET(data!B1077,0,0,-fib,1)),"")</f>
        <v>16.010000000000002</v>
      </c>
      <c r="AH1077" s="32">
        <f ca="1">IF(ROW(data!B1077)&gt;fib+1,MAX(OFFSET(data!B1077,0,0,-fib,1)),"")</f>
        <v>20.86</v>
      </c>
      <c r="AI1077" s="32">
        <f t="shared" ca="1" si="342"/>
        <v>4.8499999999999979</v>
      </c>
      <c r="AJ1077" s="31">
        <f t="shared" ca="1" si="343"/>
        <v>17.154600000000002</v>
      </c>
      <c r="AK1077" s="31">
        <f t="shared" ca="1" si="344"/>
        <v>17.8627</v>
      </c>
      <c r="AL1077" s="31">
        <f t="shared" ca="1" si="345"/>
        <v>18.435000000000002</v>
      </c>
      <c r="AM1077" s="31">
        <f t="shared" ca="1" si="346"/>
        <v>19.007300000000001</v>
      </c>
      <c r="AO1077" s="32">
        <f t="shared" ca="1" si="353"/>
        <v>0.96887710796389981</v>
      </c>
      <c r="AP1077" s="32">
        <f t="shared" ca="1" si="354"/>
        <v>0</v>
      </c>
      <c r="AQ1077" s="32">
        <f t="shared" ca="1" si="355"/>
        <v>1.3182976325855877</v>
      </c>
      <c r="AR1077" s="32">
        <f t="shared" ca="1" si="356"/>
        <v>0</v>
      </c>
    </row>
    <row r="1078" spans="1:44">
      <c r="A1078" s="10">
        <v>38470</v>
      </c>
      <c r="B1078" s="11">
        <f ca="1">IF(ROW(data!B1078)&gt;singleSMA,AVERAGE(OFFSET(data!B1078,0,0,-singleSMA,1)),"")</f>
        <v>18.398499999999995</v>
      </c>
      <c r="C1078" s="11" t="str">
        <f ca="1">IF(ROW(data!B1076)&gt;singleSMA+2,IF(SIGN(data!B1077-indicators!B1077)&lt;&gt;SIGN(data!B1076-indicators!B1076),IF(SIGN(data!B1077-indicators!B1077)&gt;0,"BUY","SELL"),""),"")</f>
        <v/>
      </c>
      <c r="D1078" s="11">
        <f ca="1">IF(ROW(data!B1078)&gt;fastSMA,AVERAGE(OFFSET(data!B1078,0,0,-fastSMA,1)),"")</f>
        <v>19.023999999999997</v>
      </c>
      <c r="E1078" s="11">
        <f ca="1">IF(ROW(data!B1078)&gt;slowSMA,AVERAGE(OFFSET(data!B1078,0,0,-slowSMA,1)),"")</f>
        <v>18.398499999999995</v>
      </c>
      <c r="F1078" s="11" t="str">
        <f ca="1">IF(ROW(data!B1078)&gt;MAX(fastSMA,slowSMA)+2,IF(SIGN(D1077-E1077)&lt;&gt;SIGN(D1076-E1076),IF(SIGN(D1077-E1077)&gt;0,"BUY","SELL"),""),"")</f>
        <v/>
      </c>
      <c r="G1078" s="11"/>
      <c r="H1078" s="11">
        <f>(data!B1078/data!B1077)-1</f>
        <v>-1.1339092872570289E-2</v>
      </c>
      <c r="I1078" s="11">
        <f t="shared" si="336"/>
        <v>0</v>
      </c>
      <c r="J1078" s="11">
        <f t="shared" si="337"/>
        <v>1.1339092872570289E-2</v>
      </c>
      <c r="K1078" s="11">
        <f ca="1">IF(ROW(data!B1078)&gt;rsi+1,100-100/(1+AVERAGE(OFFSET(I1078,0,0,-rsi,1))/AVERAGE(OFFSET(J1078,0,0,-rsi,1))),"")</f>
        <v>50.339742509333078</v>
      </c>
      <c r="L1078" s="11"/>
      <c r="M1078" s="11">
        <f t="shared" si="338"/>
        <v>0.98866090712742971</v>
      </c>
      <c r="N1078" s="11">
        <f t="shared" ca="1" si="339"/>
        <v>0.99945414847161607</v>
      </c>
      <c r="S1078" s="13" t="str">
        <f ca="1">pricein</f>
        <v/>
      </c>
      <c r="T1078" s="13" t="str">
        <f ca="1">priceout</f>
        <v/>
      </c>
      <c r="U1078" s="16" t="str">
        <f t="shared" ca="1" si="340"/>
        <v/>
      </c>
      <c r="V1078" s="16" t="str">
        <f t="shared" ca="1" si="347"/>
        <v/>
      </c>
      <c r="W1078" s="16" t="str">
        <f t="shared" ca="1" si="348"/>
        <v/>
      </c>
      <c r="X1078" s="16">
        <f t="shared" ca="1" si="349"/>
        <v>1.9688771079638998</v>
      </c>
      <c r="Y1078" s="16"/>
      <c r="Z1078" s="13" t="str">
        <f ca="1">priceincross</f>
        <v/>
      </c>
      <c r="AA1078" s="13" t="str">
        <f ca="1">priceoutcross</f>
        <v/>
      </c>
      <c r="AB1078" s="13" t="str">
        <f t="shared" ca="1" si="341"/>
        <v/>
      </c>
      <c r="AC1078" s="13" t="str">
        <f t="shared" ca="1" si="350"/>
        <v/>
      </c>
      <c r="AD1078" s="13" t="str">
        <f t="shared" ca="1" si="351"/>
        <v/>
      </c>
      <c r="AE1078" s="13">
        <f t="shared" ca="1" si="352"/>
        <v>2.3182976325855877</v>
      </c>
      <c r="AG1078" s="32">
        <f ca="1">IF(ROW(data!B1078)&gt;fib+1,MIN(OFFSET(data!B1078,0,0,-fib,1)),"")</f>
        <v>16.010000000000002</v>
      </c>
      <c r="AH1078" s="32">
        <f ca="1">IF(ROW(data!B1078)&gt;fib+1,MAX(OFFSET(data!B1078,0,0,-fib,1)),"")</f>
        <v>20.86</v>
      </c>
      <c r="AI1078" s="32">
        <f t="shared" ca="1" si="342"/>
        <v>4.8499999999999979</v>
      </c>
      <c r="AJ1078" s="31">
        <f t="shared" ca="1" si="343"/>
        <v>17.154600000000002</v>
      </c>
      <c r="AK1078" s="31">
        <f t="shared" ca="1" si="344"/>
        <v>17.8627</v>
      </c>
      <c r="AL1078" s="31">
        <f t="shared" ca="1" si="345"/>
        <v>18.435000000000002</v>
      </c>
      <c r="AM1078" s="31">
        <f t="shared" ca="1" si="346"/>
        <v>19.007300000000001</v>
      </c>
      <c r="AO1078" s="32">
        <f t="shared" ca="1" si="353"/>
        <v>0.96887710796389981</v>
      </c>
      <c r="AP1078" s="32">
        <f t="shared" ca="1" si="354"/>
        <v>0</v>
      </c>
      <c r="AQ1078" s="32">
        <f t="shared" ca="1" si="355"/>
        <v>1.3182976325855877</v>
      </c>
      <c r="AR1078" s="32">
        <f t="shared" ca="1" si="356"/>
        <v>0</v>
      </c>
    </row>
    <row r="1079" spans="1:44">
      <c r="A1079" s="10">
        <v>38475</v>
      </c>
      <c r="B1079" s="11">
        <f ca="1">IF(ROW(data!B1079)&gt;singleSMA,AVERAGE(OFFSET(data!B1079,0,0,-singleSMA,1)),"")</f>
        <v>18.419299999999993</v>
      </c>
      <c r="C1079" s="11" t="str">
        <f ca="1">IF(ROW(data!B1077)&gt;singleSMA+2,IF(SIGN(data!B1078-indicators!B1078)&lt;&gt;SIGN(data!B1077-indicators!B1077),IF(SIGN(data!B1078-indicators!B1078)&gt;0,"BUY","SELL"),""),"")</f>
        <v>SELL</v>
      </c>
      <c r="D1079" s="11">
        <f ca="1">IF(ROW(data!B1079)&gt;fastSMA,AVERAGE(OFFSET(data!B1079,0,0,-fastSMA,1)),"")</f>
        <v>19.0015</v>
      </c>
      <c r="E1079" s="11">
        <f ca="1">IF(ROW(data!B1079)&gt;slowSMA,AVERAGE(OFFSET(data!B1079,0,0,-slowSMA,1)),"")</f>
        <v>18.419299999999993</v>
      </c>
      <c r="F1079" s="11" t="str">
        <f ca="1">IF(ROW(data!B1079)&gt;MAX(fastSMA,slowSMA)+2,IF(SIGN(D1078-E1078)&lt;&gt;SIGN(D1077-E1077),IF(SIGN(D1078-E1078)&gt;0,"BUY","SELL"),""),"")</f>
        <v/>
      </c>
      <c r="G1079" s="11"/>
      <c r="H1079" s="11">
        <f>(data!B1079/data!B1078)-1</f>
        <v>-1.2015292190060034E-2</v>
      </c>
      <c r="I1079" s="11">
        <f t="shared" si="336"/>
        <v>0</v>
      </c>
      <c r="J1079" s="11">
        <f t="shared" si="337"/>
        <v>1.2015292190060034E-2</v>
      </c>
      <c r="K1079" s="11">
        <f ca="1">IF(ROW(data!B1079)&gt;rsi+1,100-100/(1+AVERAGE(OFFSET(I1079,0,0,-rsi,1))/AVERAGE(OFFSET(J1079,0,0,-rsi,1))),"")</f>
        <v>45.119899226661552</v>
      </c>
      <c r="L1079" s="11"/>
      <c r="M1079" s="11">
        <f t="shared" si="338"/>
        <v>0.98798470780993997</v>
      </c>
      <c r="N1079" s="11">
        <f t="shared" ca="1" si="339"/>
        <v>0.9757281553398055</v>
      </c>
      <c r="S1079" s="13" t="str">
        <f ca="1">pricein</f>
        <v/>
      </c>
      <c r="T1079" s="13">
        <f ca="1">priceout</f>
        <v>18.09</v>
      </c>
      <c r="U1079" s="16" t="str">
        <f t="shared" ca="1" si="340"/>
        <v/>
      </c>
      <c r="V1079" s="16" t="str">
        <f t="shared" ca="1" si="347"/>
        <v/>
      </c>
      <c r="W1079" s="16" t="str">
        <f t="shared" ca="1" si="348"/>
        <v/>
      </c>
      <c r="X1079" s="16">
        <f t="shared" ca="1" si="349"/>
        <v>1.9688771079638998</v>
      </c>
      <c r="Y1079" s="16"/>
      <c r="Z1079" s="13" t="str">
        <f ca="1">priceincross</f>
        <v/>
      </c>
      <c r="AA1079" s="13" t="str">
        <f ca="1">priceoutcross</f>
        <v/>
      </c>
      <c r="AB1079" s="13" t="str">
        <f t="shared" ca="1" si="341"/>
        <v/>
      </c>
      <c r="AC1079" s="13" t="str">
        <f t="shared" ca="1" si="350"/>
        <v/>
      </c>
      <c r="AD1079" s="13" t="str">
        <f t="shared" ca="1" si="351"/>
        <v/>
      </c>
      <c r="AE1079" s="13">
        <f t="shared" ca="1" si="352"/>
        <v>2.3182976325855877</v>
      </c>
      <c r="AG1079" s="32">
        <f ca="1">IF(ROW(data!B1079)&gt;fib+1,MIN(OFFSET(data!B1079,0,0,-fib,1)),"")</f>
        <v>16.18</v>
      </c>
      <c r="AH1079" s="32">
        <f ca="1">IF(ROW(data!B1079)&gt;fib+1,MAX(OFFSET(data!B1079,0,0,-fib,1)),"")</f>
        <v>20.86</v>
      </c>
      <c r="AI1079" s="32">
        <f t="shared" ca="1" si="342"/>
        <v>4.68</v>
      </c>
      <c r="AJ1079" s="31">
        <f t="shared" ca="1" si="343"/>
        <v>17.284479999999999</v>
      </c>
      <c r="AK1079" s="31">
        <f t="shared" ca="1" si="344"/>
        <v>17.967759999999998</v>
      </c>
      <c r="AL1079" s="31">
        <f t="shared" ca="1" si="345"/>
        <v>18.52</v>
      </c>
      <c r="AM1079" s="31">
        <f t="shared" ca="1" si="346"/>
        <v>19.072240000000001</v>
      </c>
      <c r="AO1079" s="32">
        <f t="shared" ca="1" si="353"/>
        <v>0.96887710796389981</v>
      </c>
      <c r="AP1079" s="32">
        <f t="shared" ca="1" si="354"/>
        <v>0</v>
      </c>
      <c r="AQ1079" s="32">
        <f t="shared" ca="1" si="355"/>
        <v>1.3182976325855877</v>
      </c>
      <c r="AR1079" s="32">
        <f t="shared" ca="1" si="356"/>
        <v>0</v>
      </c>
    </row>
    <row r="1080" spans="1:44">
      <c r="A1080" s="10">
        <v>38476</v>
      </c>
      <c r="B1080" s="11">
        <f ca="1">IF(ROW(data!B1080)&gt;singleSMA,AVERAGE(OFFSET(data!B1080,0,0,-singleSMA,1)),"")</f>
        <v>18.441099999999995</v>
      </c>
      <c r="C1080" s="11" t="str">
        <f ca="1">IF(ROW(data!B1078)&gt;singleSMA+2,IF(SIGN(data!B1079-indicators!B1079)&lt;&gt;SIGN(data!B1078-indicators!B1078),IF(SIGN(data!B1079-indicators!B1079)&gt;0,"BUY","SELL"),""),"")</f>
        <v/>
      </c>
      <c r="D1080" s="11">
        <f ca="1">IF(ROW(data!B1080)&gt;fastSMA,AVERAGE(OFFSET(data!B1080,0,0,-fastSMA,1)),"")</f>
        <v>18.980499999999999</v>
      </c>
      <c r="E1080" s="11">
        <f ca="1">IF(ROW(data!B1080)&gt;slowSMA,AVERAGE(OFFSET(data!B1080,0,0,-slowSMA,1)),"")</f>
        <v>18.441099999999995</v>
      </c>
      <c r="F1080" s="11" t="str">
        <f ca="1">IF(ROW(data!B1080)&gt;MAX(fastSMA,slowSMA)+2,IF(SIGN(D1079-E1079)&lt;&gt;SIGN(D1078-E1078),IF(SIGN(D1079-E1079)&gt;0,"BUY","SELL"),""),"")</f>
        <v/>
      </c>
      <c r="G1080" s="11"/>
      <c r="H1080" s="11">
        <f>(data!B1080/data!B1079)-1</f>
        <v>1.7689331122166863E-2</v>
      </c>
      <c r="I1080" s="11">
        <f t="shared" si="336"/>
        <v>1.7689331122166863E-2</v>
      </c>
      <c r="J1080" s="11">
        <f t="shared" si="337"/>
        <v>0</v>
      </c>
      <c r="K1080" s="11">
        <f ca="1">IF(ROW(data!B1080)&gt;rsi+1,100-100/(1+AVERAGE(OFFSET(I1080,0,0,-rsi,1))/AVERAGE(OFFSET(J1080,0,0,-rsi,1))),"")</f>
        <v>45.603879373863435</v>
      </c>
      <c r="L1080" s="11"/>
      <c r="M1080" s="11">
        <f t="shared" si="338"/>
        <v>1.0176893311221669</v>
      </c>
      <c r="N1080" s="11">
        <f t="shared" ca="1" si="339"/>
        <v>0.97769516728624506</v>
      </c>
      <c r="S1080" s="13" t="str">
        <f ca="1">pricein</f>
        <v/>
      </c>
      <c r="T1080" s="13" t="str">
        <f ca="1">priceout</f>
        <v/>
      </c>
      <c r="U1080" s="16" t="str">
        <f t="shared" ca="1" si="340"/>
        <v/>
      </c>
      <c r="V1080" s="16" t="str">
        <f t="shared" ca="1" si="347"/>
        <v/>
      </c>
      <c r="W1080" s="16" t="str">
        <f t="shared" ca="1" si="348"/>
        <v/>
      </c>
      <c r="X1080" s="16">
        <f t="shared" ca="1" si="349"/>
        <v>1.9688771079638998</v>
      </c>
      <c r="Y1080" s="16"/>
      <c r="Z1080" s="13" t="str">
        <f ca="1">priceincross</f>
        <v/>
      </c>
      <c r="AA1080" s="13" t="str">
        <f ca="1">priceoutcross</f>
        <v/>
      </c>
      <c r="AB1080" s="13" t="str">
        <f t="shared" ca="1" si="341"/>
        <v/>
      </c>
      <c r="AC1080" s="13" t="str">
        <f t="shared" ca="1" si="350"/>
        <v/>
      </c>
      <c r="AD1080" s="13" t="str">
        <f t="shared" ca="1" si="351"/>
        <v/>
      </c>
      <c r="AE1080" s="13">
        <f t="shared" ca="1" si="352"/>
        <v>2.3182976325855877</v>
      </c>
      <c r="AG1080" s="32">
        <f ca="1">IF(ROW(data!B1080)&gt;fib+1,MIN(OFFSET(data!B1080,0,0,-fib,1)),"")</f>
        <v>16.18</v>
      </c>
      <c r="AH1080" s="32">
        <f ca="1">IF(ROW(data!B1080)&gt;fib+1,MAX(OFFSET(data!B1080,0,0,-fib,1)),"")</f>
        <v>20.86</v>
      </c>
      <c r="AI1080" s="32">
        <f t="shared" ca="1" si="342"/>
        <v>4.68</v>
      </c>
      <c r="AJ1080" s="31">
        <f t="shared" ca="1" si="343"/>
        <v>17.284479999999999</v>
      </c>
      <c r="AK1080" s="31">
        <f t="shared" ca="1" si="344"/>
        <v>17.967759999999998</v>
      </c>
      <c r="AL1080" s="31">
        <f t="shared" ca="1" si="345"/>
        <v>18.52</v>
      </c>
      <c r="AM1080" s="31">
        <f t="shared" ca="1" si="346"/>
        <v>19.072240000000001</v>
      </c>
      <c r="AO1080" s="32">
        <f t="shared" ca="1" si="353"/>
        <v>0.96887710796389981</v>
      </c>
      <c r="AP1080" s="32">
        <f t="shared" ca="1" si="354"/>
        <v>0</v>
      </c>
      <c r="AQ1080" s="32">
        <f t="shared" ca="1" si="355"/>
        <v>1.3182976325855877</v>
      </c>
      <c r="AR1080" s="32">
        <f t="shared" ca="1" si="356"/>
        <v>0</v>
      </c>
    </row>
    <row r="1081" spans="1:44">
      <c r="A1081" s="10">
        <v>38477</v>
      </c>
      <c r="B1081" s="11">
        <f ca="1">IF(ROW(data!B1081)&gt;singleSMA,AVERAGE(OFFSET(data!B1081,0,0,-singleSMA,1)),"")</f>
        <v>18.462599999999995</v>
      </c>
      <c r="C1081" s="11" t="str">
        <f ca="1">IF(ROW(data!B1079)&gt;singleSMA+2,IF(SIGN(data!B1080-indicators!B1080)&lt;&gt;SIGN(data!B1079-indicators!B1079),IF(SIGN(data!B1080-indicators!B1080)&gt;0,"BUY","SELL"),""),"")</f>
        <v/>
      </c>
      <c r="D1081" s="11">
        <f ca="1">IF(ROW(data!B1081)&gt;fastSMA,AVERAGE(OFFSET(data!B1081,0,0,-fastSMA,1)),"")</f>
        <v>18.931999999999999</v>
      </c>
      <c r="E1081" s="11">
        <f ca="1">IF(ROW(data!B1081)&gt;slowSMA,AVERAGE(OFFSET(data!B1081,0,0,-slowSMA,1)),"")</f>
        <v>18.462599999999995</v>
      </c>
      <c r="F1081" s="11" t="str">
        <f ca="1">IF(ROW(data!B1081)&gt;MAX(fastSMA,slowSMA)+2,IF(SIGN(D1080-E1080)&lt;&gt;SIGN(D1079-E1079),IF(SIGN(D1080-E1080)&gt;0,"BUY","SELL"),""),"")</f>
        <v/>
      </c>
      <c r="G1081" s="11"/>
      <c r="H1081" s="11">
        <f>(data!B1081/data!B1080)-1</f>
        <v>4.3454644215099592E-3</v>
      </c>
      <c r="I1081" s="11">
        <f t="shared" si="336"/>
        <v>4.3454644215099592E-3</v>
      </c>
      <c r="J1081" s="11">
        <f t="shared" si="337"/>
        <v>0</v>
      </c>
      <c r="K1081" s="11">
        <f ca="1">IF(ROW(data!B1081)&gt;rsi+1,100-100/(1+AVERAGE(OFFSET(I1081,0,0,-rsi,1))/AVERAGE(OFFSET(J1081,0,0,-rsi,1))),"")</f>
        <v>37.805287539101968</v>
      </c>
      <c r="L1081" s="11"/>
      <c r="M1081" s="11">
        <f t="shared" si="338"/>
        <v>1.00434546442151</v>
      </c>
      <c r="N1081" s="11">
        <f t="shared" ca="1" si="339"/>
        <v>0.95015416238437778</v>
      </c>
      <c r="S1081" s="13" t="str">
        <f ca="1">pricein</f>
        <v/>
      </c>
      <c r="T1081" s="13" t="str">
        <f ca="1">priceout</f>
        <v/>
      </c>
      <c r="U1081" s="16" t="str">
        <f t="shared" ca="1" si="340"/>
        <v/>
      </c>
      <c r="V1081" s="16" t="str">
        <f t="shared" ca="1" si="347"/>
        <v/>
      </c>
      <c r="W1081" s="16" t="str">
        <f t="shared" ca="1" si="348"/>
        <v/>
      </c>
      <c r="X1081" s="16">
        <f t="shared" ca="1" si="349"/>
        <v>1.9688771079638998</v>
      </c>
      <c r="Y1081" s="16"/>
      <c r="Z1081" s="13" t="str">
        <f ca="1">priceincross</f>
        <v/>
      </c>
      <c r="AA1081" s="13" t="str">
        <f ca="1">priceoutcross</f>
        <v/>
      </c>
      <c r="AB1081" s="13" t="str">
        <f t="shared" ca="1" si="341"/>
        <v/>
      </c>
      <c r="AC1081" s="13" t="str">
        <f t="shared" ca="1" si="350"/>
        <v/>
      </c>
      <c r="AD1081" s="13" t="str">
        <f t="shared" ca="1" si="351"/>
        <v/>
      </c>
      <c r="AE1081" s="13">
        <f t="shared" ca="1" si="352"/>
        <v>2.3182976325855877</v>
      </c>
      <c r="AG1081" s="32">
        <f ca="1">IF(ROW(data!B1081)&gt;fib+1,MIN(OFFSET(data!B1081,0,0,-fib,1)),"")</f>
        <v>16.18</v>
      </c>
      <c r="AH1081" s="32">
        <f ca="1">IF(ROW(data!B1081)&gt;fib+1,MAX(OFFSET(data!B1081,0,0,-fib,1)),"")</f>
        <v>20.86</v>
      </c>
      <c r="AI1081" s="32">
        <f t="shared" ca="1" si="342"/>
        <v>4.68</v>
      </c>
      <c r="AJ1081" s="31">
        <f t="shared" ca="1" si="343"/>
        <v>17.284479999999999</v>
      </c>
      <c r="AK1081" s="31">
        <f t="shared" ca="1" si="344"/>
        <v>17.967759999999998</v>
      </c>
      <c r="AL1081" s="31">
        <f t="shared" ca="1" si="345"/>
        <v>18.52</v>
      </c>
      <c r="AM1081" s="31">
        <f t="shared" ca="1" si="346"/>
        <v>19.072240000000001</v>
      </c>
      <c r="AO1081" s="32">
        <f t="shared" ca="1" si="353"/>
        <v>0.96887710796389981</v>
      </c>
      <c r="AP1081" s="32">
        <f t="shared" ca="1" si="354"/>
        <v>0</v>
      </c>
      <c r="AQ1081" s="32">
        <f t="shared" ca="1" si="355"/>
        <v>1.3182976325855877</v>
      </c>
      <c r="AR1081" s="32">
        <f t="shared" ca="1" si="356"/>
        <v>0</v>
      </c>
    </row>
    <row r="1082" spans="1:44">
      <c r="A1082" s="10">
        <v>38478</v>
      </c>
      <c r="B1082" s="11">
        <f ca="1">IF(ROW(data!B1082)&gt;singleSMA,AVERAGE(OFFSET(data!B1082,0,0,-singleSMA,1)),"")</f>
        <v>18.486899999999995</v>
      </c>
      <c r="C1082" s="11" t="str">
        <f ca="1">IF(ROW(data!B1080)&gt;singleSMA+2,IF(SIGN(data!B1081-indicators!B1081)&lt;&gt;SIGN(data!B1080-indicators!B1080),IF(SIGN(data!B1081-indicators!B1081)&gt;0,"BUY","SELL"),""),"")</f>
        <v>BUY</v>
      </c>
      <c r="D1082" s="11">
        <f ca="1">IF(ROW(data!B1082)&gt;fastSMA,AVERAGE(OFFSET(data!B1082,0,0,-fastSMA,1)),"")</f>
        <v>18.8765</v>
      </c>
      <c r="E1082" s="11">
        <f ca="1">IF(ROW(data!B1082)&gt;slowSMA,AVERAGE(OFFSET(data!B1082,0,0,-slowSMA,1)),"")</f>
        <v>18.486899999999995</v>
      </c>
      <c r="F1082" s="11" t="str">
        <f ca="1">IF(ROW(data!B1082)&gt;MAX(fastSMA,slowSMA)+2,IF(SIGN(D1081-E1081)&lt;&gt;SIGN(D1080-E1080),IF(SIGN(D1081-E1081)&gt;0,"BUY","SELL"),""),"")</f>
        <v/>
      </c>
      <c r="G1082" s="11"/>
      <c r="H1082" s="11">
        <f>(data!B1082/data!B1081)-1</f>
        <v>6.489994591671211E-3</v>
      </c>
      <c r="I1082" s="11">
        <f t="shared" si="336"/>
        <v>6.489994591671211E-3</v>
      </c>
      <c r="J1082" s="11">
        <f t="shared" si="337"/>
        <v>0</v>
      </c>
      <c r="K1082" s="11">
        <f ca="1">IF(ROW(data!B1082)&gt;rsi+1,100-100/(1+AVERAGE(OFFSET(I1082,0,0,-rsi,1))/AVERAGE(OFFSET(J1082,0,0,-rsi,1))),"")</f>
        <v>35.627146237337556</v>
      </c>
      <c r="L1082" s="11"/>
      <c r="M1082" s="11">
        <f t="shared" si="338"/>
        <v>1.0064899945916712</v>
      </c>
      <c r="N1082" s="11">
        <f t="shared" ca="1" si="339"/>
        <v>0.9437119675456388</v>
      </c>
      <c r="S1082" s="13">
        <f ca="1">pricein</f>
        <v>18.61</v>
      </c>
      <c r="T1082" s="13" t="str">
        <f ca="1">priceout</f>
        <v/>
      </c>
      <c r="U1082" s="16">
        <f t="shared" ca="1" si="340"/>
        <v>18.260000000000002</v>
      </c>
      <c r="V1082" s="16">
        <f t="shared" ca="1" si="347"/>
        <v>0.98119290703922635</v>
      </c>
      <c r="W1082" s="16">
        <f t="shared" ca="1" si="348"/>
        <v>-1.8807092960773653E-2</v>
      </c>
      <c r="X1082" s="16">
        <f t="shared" ca="1" si="349"/>
        <v>1.9318482531660837</v>
      </c>
      <c r="Y1082" s="16"/>
      <c r="Z1082" s="13" t="str">
        <f ca="1">priceincross</f>
        <v/>
      </c>
      <c r="AA1082" s="13" t="str">
        <f ca="1">priceoutcross</f>
        <v/>
      </c>
      <c r="AB1082" s="13" t="str">
        <f t="shared" ca="1" si="341"/>
        <v/>
      </c>
      <c r="AC1082" s="13" t="str">
        <f t="shared" ca="1" si="350"/>
        <v/>
      </c>
      <c r="AD1082" s="13" t="str">
        <f t="shared" ca="1" si="351"/>
        <v/>
      </c>
      <c r="AE1082" s="13">
        <f t="shared" ca="1" si="352"/>
        <v>2.3182976325855877</v>
      </c>
      <c r="AG1082" s="32">
        <f ca="1">IF(ROW(data!B1082)&gt;fib+1,MIN(OFFSET(data!B1082,0,0,-fib,1)),"")</f>
        <v>16.190000000000001</v>
      </c>
      <c r="AH1082" s="32">
        <f ca="1">IF(ROW(data!B1082)&gt;fib+1,MAX(OFFSET(data!B1082,0,0,-fib,1)),"")</f>
        <v>20.86</v>
      </c>
      <c r="AI1082" s="32">
        <f t="shared" ca="1" si="342"/>
        <v>4.6699999999999982</v>
      </c>
      <c r="AJ1082" s="31">
        <f t="shared" ca="1" si="343"/>
        <v>17.292120000000001</v>
      </c>
      <c r="AK1082" s="31">
        <f t="shared" ca="1" si="344"/>
        <v>17.973939999999999</v>
      </c>
      <c r="AL1082" s="31">
        <f t="shared" ca="1" si="345"/>
        <v>18.524999999999999</v>
      </c>
      <c r="AM1082" s="31">
        <f t="shared" ca="1" si="346"/>
        <v>19.076059999999998</v>
      </c>
      <c r="AO1082" s="32">
        <f t="shared" ca="1" si="353"/>
        <v>0.96887710796389981</v>
      </c>
      <c r="AP1082" s="32">
        <f t="shared" ca="1" si="354"/>
        <v>1.9167579408543078E-2</v>
      </c>
      <c r="AQ1082" s="32">
        <f t="shared" ca="1" si="355"/>
        <v>1.3182976325855877</v>
      </c>
      <c r="AR1082" s="32">
        <f t="shared" ca="1" si="356"/>
        <v>0</v>
      </c>
    </row>
    <row r="1083" spans="1:44">
      <c r="A1083" s="10">
        <v>38481</v>
      </c>
      <c r="B1083" s="11">
        <f ca="1">IF(ROW(data!B1083)&gt;singleSMA,AVERAGE(OFFSET(data!B1083,0,0,-singleSMA,1)),"")</f>
        <v>18.511099999999995</v>
      </c>
      <c r="C1083" s="11" t="str">
        <f ca="1">IF(ROW(data!B1081)&gt;singleSMA+2,IF(SIGN(data!B1082-indicators!B1082)&lt;&gt;SIGN(data!B1081-indicators!B1081),IF(SIGN(data!B1082-indicators!B1082)&gt;0,"BUY","SELL"),""),"")</f>
        <v/>
      </c>
      <c r="D1083" s="11">
        <f ca="1">IF(ROW(data!B1083)&gt;fastSMA,AVERAGE(OFFSET(data!B1083,0,0,-fastSMA,1)),"")</f>
        <v>18.817500000000003</v>
      </c>
      <c r="E1083" s="11">
        <f ca="1">IF(ROW(data!B1083)&gt;slowSMA,AVERAGE(OFFSET(data!B1083,0,0,-slowSMA,1)),"")</f>
        <v>18.511099999999995</v>
      </c>
      <c r="F1083" s="11" t="str">
        <f ca="1">IF(ROW(data!B1083)&gt;MAX(fastSMA,slowSMA)+2,IF(SIGN(D1082-E1082)&lt;&gt;SIGN(D1081-E1081),IF(SIGN(D1082-E1082)&gt;0,"BUY","SELL"),""),"")</f>
        <v/>
      </c>
      <c r="G1083" s="11"/>
      <c r="H1083" s="11">
        <f>(data!B1083/data!B1082)-1</f>
        <v>0</v>
      </c>
      <c r="I1083" s="11">
        <f t="shared" si="336"/>
        <v>0</v>
      </c>
      <c r="J1083" s="11">
        <f t="shared" si="337"/>
        <v>0</v>
      </c>
      <c r="K1083" s="11">
        <f ca="1">IF(ROW(data!B1083)&gt;rsi+1,100-100/(1+AVERAGE(OFFSET(I1083,0,0,-rsi,1))/AVERAGE(OFFSET(J1083,0,0,-rsi,1))),"")</f>
        <v>34.440961210443277</v>
      </c>
      <c r="L1083" s="11"/>
      <c r="M1083" s="11">
        <f t="shared" si="338"/>
        <v>1</v>
      </c>
      <c r="N1083" s="11">
        <f t="shared" ca="1" si="339"/>
        <v>0.94037392622536609</v>
      </c>
      <c r="S1083" s="13" t="str">
        <f ca="1">pricein</f>
        <v/>
      </c>
      <c r="T1083" s="13" t="str">
        <f ca="1">priceout</f>
        <v/>
      </c>
      <c r="U1083" s="16" t="str">
        <f t="shared" ca="1" si="340"/>
        <v/>
      </c>
      <c r="V1083" s="16" t="str">
        <f t="shared" ca="1" si="347"/>
        <v/>
      </c>
      <c r="W1083" s="16" t="str">
        <f t="shared" ca="1" si="348"/>
        <v/>
      </c>
      <c r="X1083" s="16">
        <f t="shared" ca="1" si="349"/>
        <v>1.9318482531660837</v>
      </c>
      <c r="Y1083" s="16"/>
      <c r="Z1083" s="13" t="str">
        <f ca="1">priceincross</f>
        <v/>
      </c>
      <c r="AA1083" s="13" t="str">
        <f ca="1">priceoutcross</f>
        <v/>
      </c>
      <c r="AB1083" s="13" t="str">
        <f t="shared" ca="1" si="341"/>
        <v/>
      </c>
      <c r="AC1083" s="13" t="str">
        <f t="shared" ca="1" si="350"/>
        <v/>
      </c>
      <c r="AD1083" s="13" t="str">
        <f t="shared" ca="1" si="351"/>
        <v/>
      </c>
      <c r="AE1083" s="13">
        <f t="shared" ca="1" si="352"/>
        <v>2.3182976325855877</v>
      </c>
      <c r="AG1083" s="32">
        <f ca="1">IF(ROW(data!B1083)&gt;fib+1,MIN(OFFSET(data!B1083,0,0,-fib,1)),"")</f>
        <v>16.260000000000002</v>
      </c>
      <c r="AH1083" s="32">
        <f ca="1">IF(ROW(data!B1083)&gt;fib+1,MAX(OFFSET(data!B1083,0,0,-fib,1)),"")</f>
        <v>20.86</v>
      </c>
      <c r="AI1083" s="32">
        <f t="shared" ca="1" si="342"/>
        <v>4.5999999999999979</v>
      </c>
      <c r="AJ1083" s="31">
        <f t="shared" ca="1" si="343"/>
        <v>17.345600000000001</v>
      </c>
      <c r="AK1083" s="31">
        <f t="shared" ca="1" si="344"/>
        <v>18.017200000000003</v>
      </c>
      <c r="AL1083" s="31">
        <f t="shared" ca="1" si="345"/>
        <v>18.560000000000002</v>
      </c>
      <c r="AM1083" s="31">
        <f t="shared" ca="1" si="346"/>
        <v>19.102800000000002</v>
      </c>
      <c r="AO1083" s="32">
        <f t="shared" ca="1" si="353"/>
        <v>0.96887710796389981</v>
      </c>
      <c r="AP1083" s="32">
        <f t="shared" ca="1" si="354"/>
        <v>1.9167579408543078E-2</v>
      </c>
      <c r="AQ1083" s="32">
        <f t="shared" ca="1" si="355"/>
        <v>1.3182976325855877</v>
      </c>
      <c r="AR1083" s="32">
        <f t="shared" ca="1" si="356"/>
        <v>0</v>
      </c>
    </row>
    <row r="1084" spans="1:44">
      <c r="A1084" s="10">
        <v>38482</v>
      </c>
      <c r="B1084" s="11">
        <f ca="1">IF(ROW(data!B1084)&gt;singleSMA,AVERAGE(OFFSET(data!B1084,0,0,-singleSMA,1)),"")</f>
        <v>18.534199999999995</v>
      </c>
      <c r="C1084" s="11" t="str">
        <f ca="1">IF(ROW(data!B1082)&gt;singleSMA+2,IF(SIGN(data!B1083-indicators!B1083)&lt;&gt;SIGN(data!B1082-indicators!B1082),IF(SIGN(data!B1083-indicators!B1083)&gt;0,"BUY","SELL"),""),"")</f>
        <v/>
      </c>
      <c r="D1084" s="11">
        <f ca="1">IF(ROW(data!B1084)&gt;fastSMA,AVERAGE(OFFSET(data!B1084,0,0,-fastSMA,1)),"")</f>
        <v>18.772000000000002</v>
      </c>
      <c r="E1084" s="11">
        <f ca="1">IF(ROW(data!B1084)&gt;slowSMA,AVERAGE(OFFSET(data!B1084,0,0,-slowSMA,1)),"")</f>
        <v>18.534199999999995</v>
      </c>
      <c r="F1084" s="11" t="str">
        <f ca="1">IF(ROW(data!B1084)&gt;MAX(fastSMA,slowSMA)+2,IF(SIGN(D1083-E1083)&lt;&gt;SIGN(D1082-E1082),IF(SIGN(D1083-E1083)&gt;0,"BUY","SELL"),""),"")</f>
        <v/>
      </c>
      <c r="G1084" s="11"/>
      <c r="H1084" s="11">
        <f>(data!B1084/data!B1083)-1</f>
        <v>2.6867275658248868E-3</v>
      </c>
      <c r="I1084" s="11">
        <f t="shared" si="336"/>
        <v>2.6867275658248868E-3</v>
      </c>
      <c r="J1084" s="11">
        <f t="shared" si="337"/>
        <v>0</v>
      </c>
      <c r="K1084" s="11">
        <f ca="1">IF(ROW(data!B1084)&gt;rsi+1,100-100/(1+AVERAGE(OFFSET(I1084,0,0,-rsi,1))/AVERAGE(OFFSET(J1084,0,0,-rsi,1))),"")</f>
        <v>37.475632170488602</v>
      </c>
      <c r="L1084" s="11"/>
      <c r="M1084" s="11">
        <f t="shared" si="338"/>
        <v>1.0026867275658249</v>
      </c>
      <c r="N1084" s="11">
        <f t="shared" ca="1" si="339"/>
        <v>0.95350025549310147</v>
      </c>
      <c r="S1084" s="13" t="str">
        <f ca="1">pricein</f>
        <v/>
      </c>
      <c r="T1084" s="13" t="str">
        <f ca="1">priceout</f>
        <v/>
      </c>
      <c r="U1084" s="16" t="str">
        <f t="shared" ca="1" si="340"/>
        <v/>
      </c>
      <c r="V1084" s="16" t="str">
        <f t="shared" ca="1" si="347"/>
        <v/>
      </c>
      <c r="W1084" s="16" t="str">
        <f t="shared" ca="1" si="348"/>
        <v/>
      </c>
      <c r="X1084" s="16">
        <f t="shared" ca="1" si="349"/>
        <v>1.9318482531660837</v>
      </c>
      <c r="Y1084" s="16"/>
      <c r="Z1084" s="13" t="str">
        <f ca="1">priceincross</f>
        <v/>
      </c>
      <c r="AA1084" s="13" t="str">
        <f ca="1">priceoutcross</f>
        <v/>
      </c>
      <c r="AB1084" s="13" t="str">
        <f t="shared" ca="1" si="341"/>
        <v/>
      </c>
      <c r="AC1084" s="13" t="str">
        <f t="shared" ca="1" si="350"/>
        <v/>
      </c>
      <c r="AD1084" s="13" t="str">
        <f t="shared" ca="1" si="351"/>
        <v/>
      </c>
      <c r="AE1084" s="13">
        <f t="shared" ca="1" si="352"/>
        <v>2.3182976325855877</v>
      </c>
      <c r="AG1084" s="32">
        <f ca="1">IF(ROW(data!B1084)&gt;fib+1,MIN(OFFSET(data!B1084,0,0,-fib,1)),"")</f>
        <v>16.260000000000002</v>
      </c>
      <c r="AH1084" s="32">
        <f ca="1">IF(ROW(data!B1084)&gt;fib+1,MAX(OFFSET(data!B1084,0,0,-fib,1)),"")</f>
        <v>20.86</v>
      </c>
      <c r="AI1084" s="32">
        <f t="shared" ca="1" si="342"/>
        <v>4.5999999999999979</v>
      </c>
      <c r="AJ1084" s="31">
        <f t="shared" ca="1" si="343"/>
        <v>17.345600000000001</v>
      </c>
      <c r="AK1084" s="31">
        <f t="shared" ca="1" si="344"/>
        <v>18.017200000000003</v>
      </c>
      <c r="AL1084" s="31">
        <f t="shared" ca="1" si="345"/>
        <v>18.560000000000002</v>
      </c>
      <c r="AM1084" s="31">
        <f t="shared" ca="1" si="346"/>
        <v>19.102800000000002</v>
      </c>
      <c r="AO1084" s="32">
        <f t="shared" ca="1" si="353"/>
        <v>0.96887710796389981</v>
      </c>
      <c r="AP1084" s="32">
        <f t="shared" ca="1" si="354"/>
        <v>1.9167579408543078E-2</v>
      </c>
      <c r="AQ1084" s="32">
        <f t="shared" ca="1" si="355"/>
        <v>1.3182976325855877</v>
      </c>
      <c r="AR1084" s="32">
        <f t="shared" ca="1" si="356"/>
        <v>0</v>
      </c>
    </row>
    <row r="1085" spans="1:44">
      <c r="A1085" s="10">
        <v>38483</v>
      </c>
      <c r="B1085" s="11">
        <f ca="1">IF(ROW(data!B1085)&gt;singleSMA,AVERAGE(OFFSET(data!B1085,0,0,-singleSMA,1)),"")</f>
        <v>18.560999999999996</v>
      </c>
      <c r="C1085" s="11" t="str">
        <f ca="1">IF(ROW(data!B1083)&gt;singleSMA+2,IF(SIGN(data!B1084-indicators!B1084)&lt;&gt;SIGN(data!B1083-indicators!B1083),IF(SIGN(data!B1084-indicators!B1084)&gt;0,"BUY","SELL"),""),"")</f>
        <v/>
      </c>
      <c r="D1085" s="11">
        <f ca="1">IF(ROW(data!B1085)&gt;fastSMA,AVERAGE(OFFSET(data!B1085,0,0,-fastSMA,1)),"")</f>
        <v>18.750500000000006</v>
      </c>
      <c r="E1085" s="11">
        <f ca="1">IF(ROW(data!B1085)&gt;slowSMA,AVERAGE(OFFSET(data!B1085,0,0,-slowSMA,1)),"")</f>
        <v>18.560999999999996</v>
      </c>
      <c r="F1085" s="11" t="str">
        <f ca="1">IF(ROW(data!B1085)&gt;MAX(fastSMA,slowSMA)+2,IF(SIGN(D1084-E1084)&lt;&gt;SIGN(D1083-E1083),IF(SIGN(D1084-E1084)&gt;0,"BUY","SELL"),""),"")</f>
        <v/>
      </c>
      <c r="G1085" s="11"/>
      <c r="H1085" s="11">
        <f>(data!B1085/data!B1084)-1</f>
        <v>1.5005359056806E-2</v>
      </c>
      <c r="I1085" s="11">
        <f t="shared" si="336"/>
        <v>1.5005359056806E-2</v>
      </c>
      <c r="J1085" s="11">
        <f t="shared" si="337"/>
        <v>0</v>
      </c>
      <c r="K1085" s="11">
        <f ca="1">IF(ROW(data!B1085)&gt;rsi+1,100-100/(1+AVERAGE(OFFSET(I1085,0,0,-rsi,1))/AVERAGE(OFFSET(J1085,0,0,-rsi,1))),"")</f>
        <v>44.466305510736248</v>
      </c>
      <c r="L1085" s="11"/>
      <c r="M1085" s="11">
        <f t="shared" si="338"/>
        <v>1.015005359056806</v>
      </c>
      <c r="N1085" s="11">
        <f t="shared" ca="1" si="339"/>
        <v>0.97780072276716545</v>
      </c>
      <c r="S1085" s="13" t="str">
        <f ca="1">pricein</f>
        <v/>
      </c>
      <c r="T1085" s="13" t="str">
        <f ca="1">priceout</f>
        <v/>
      </c>
      <c r="U1085" s="16" t="str">
        <f t="shared" ca="1" si="340"/>
        <v/>
      </c>
      <c r="V1085" s="16" t="str">
        <f t="shared" ca="1" si="347"/>
        <v/>
      </c>
      <c r="W1085" s="16" t="str">
        <f t="shared" ca="1" si="348"/>
        <v/>
      </c>
      <c r="X1085" s="16">
        <f t="shared" ca="1" si="349"/>
        <v>1.9318482531660837</v>
      </c>
      <c r="Y1085" s="16"/>
      <c r="Z1085" s="13" t="str">
        <f ca="1">priceincross</f>
        <v/>
      </c>
      <c r="AA1085" s="13" t="str">
        <f ca="1">priceoutcross</f>
        <v/>
      </c>
      <c r="AB1085" s="13" t="str">
        <f t="shared" ca="1" si="341"/>
        <v/>
      </c>
      <c r="AC1085" s="13" t="str">
        <f t="shared" ca="1" si="350"/>
        <v/>
      </c>
      <c r="AD1085" s="13" t="str">
        <f t="shared" ca="1" si="351"/>
        <v/>
      </c>
      <c r="AE1085" s="13">
        <f t="shared" ca="1" si="352"/>
        <v>2.3182976325855877</v>
      </c>
      <c r="AG1085" s="32">
        <f ca="1">IF(ROW(data!B1085)&gt;fib+1,MIN(OFFSET(data!B1085,0,0,-fib,1)),"")</f>
        <v>16.559999999999999</v>
      </c>
      <c r="AH1085" s="32">
        <f ca="1">IF(ROW(data!B1085)&gt;fib+1,MAX(OFFSET(data!B1085,0,0,-fib,1)),"")</f>
        <v>20.86</v>
      </c>
      <c r="AI1085" s="32">
        <f t="shared" ca="1" si="342"/>
        <v>4.3000000000000007</v>
      </c>
      <c r="AJ1085" s="31">
        <f t="shared" ca="1" si="343"/>
        <v>17.5748</v>
      </c>
      <c r="AK1085" s="31">
        <f t="shared" ca="1" si="344"/>
        <v>18.2026</v>
      </c>
      <c r="AL1085" s="31">
        <f t="shared" ca="1" si="345"/>
        <v>18.71</v>
      </c>
      <c r="AM1085" s="31">
        <f t="shared" ca="1" si="346"/>
        <v>19.217399999999998</v>
      </c>
      <c r="AO1085" s="32">
        <f t="shared" ca="1" si="353"/>
        <v>0.96887710796389981</v>
      </c>
      <c r="AP1085" s="32">
        <f t="shared" ca="1" si="354"/>
        <v>1.9167579408543078E-2</v>
      </c>
      <c r="AQ1085" s="32">
        <f t="shared" ca="1" si="355"/>
        <v>1.3182976325855877</v>
      </c>
      <c r="AR1085" s="32">
        <f t="shared" ca="1" si="356"/>
        <v>0</v>
      </c>
    </row>
    <row r="1086" spans="1:44">
      <c r="A1086" s="10">
        <v>38484</v>
      </c>
      <c r="B1086" s="11">
        <f ca="1">IF(ROW(data!B1086)&gt;singleSMA,AVERAGE(OFFSET(data!B1086,0,0,-singleSMA,1)),"")</f>
        <v>18.584299999999999</v>
      </c>
      <c r="C1086" s="11" t="str">
        <f ca="1">IF(ROW(data!B1084)&gt;singleSMA+2,IF(SIGN(data!B1085-indicators!B1085)&lt;&gt;SIGN(data!B1084-indicators!B1084),IF(SIGN(data!B1085-indicators!B1085)&gt;0,"BUY","SELL"),""),"")</f>
        <v/>
      </c>
      <c r="D1086" s="11">
        <f ca="1">IF(ROW(data!B1086)&gt;fastSMA,AVERAGE(OFFSET(data!B1086,0,0,-fastSMA,1)),"")</f>
        <v>18.723500000000005</v>
      </c>
      <c r="E1086" s="11">
        <f ca="1">IF(ROW(data!B1086)&gt;slowSMA,AVERAGE(OFFSET(data!B1086,0,0,-slowSMA,1)),"")</f>
        <v>18.584299999999999</v>
      </c>
      <c r="F1086" s="11" t="str">
        <f ca="1">IF(ROW(data!B1086)&gt;MAX(fastSMA,slowSMA)+2,IF(SIGN(D1085-E1085)&lt;&gt;SIGN(D1084-E1084),IF(SIGN(D1085-E1085)&gt;0,"BUY","SELL"),""),"")</f>
        <v/>
      </c>
      <c r="G1086" s="11"/>
      <c r="H1086" s="11">
        <f>(data!B1086/data!B1085)-1</f>
        <v>-2.6399155227032622E-3</v>
      </c>
      <c r="I1086" s="11">
        <f t="shared" si="336"/>
        <v>0</v>
      </c>
      <c r="J1086" s="11">
        <f t="shared" si="337"/>
        <v>2.6399155227032622E-3</v>
      </c>
      <c r="K1086" s="11">
        <f ca="1">IF(ROW(data!B1086)&gt;rsi+1,100-100/(1+AVERAGE(OFFSET(I1086,0,0,-rsi,1))/AVERAGE(OFFSET(J1086,0,0,-rsi,1))),"")</f>
        <v>42.931281051383763</v>
      </c>
      <c r="L1086" s="11"/>
      <c r="M1086" s="11">
        <f t="shared" si="338"/>
        <v>0.99736008447729674</v>
      </c>
      <c r="N1086" s="11">
        <f t="shared" ca="1" si="339"/>
        <v>0.97220792588780225</v>
      </c>
      <c r="S1086" s="13" t="str">
        <f ca="1">pricein</f>
        <v/>
      </c>
      <c r="T1086" s="13" t="str">
        <f ca="1">priceout</f>
        <v/>
      </c>
      <c r="U1086" s="16" t="str">
        <f t="shared" ca="1" si="340"/>
        <v/>
      </c>
      <c r="V1086" s="16" t="str">
        <f t="shared" ca="1" si="347"/>
        <v/>
      </c>
      <c r="W1086" s="16" t="str">
        <f t="shared" ca="1" si="348"/>
        <v/>
      </c>
      <c r="X1086" s="16">
        <f t="shared" ca="1" si="349"/>
        <v>1.9318482531660837</v>
      </c>
      <c r="Y1086" s="16"/>
      <c r="Z1086" s="13" t="str">
        <f ca="1">priceincross</f>
        <v/>
      </c>
      <c r="AA1086" s="13" t="str">
        <f ca="1">priceoutcross</f>
        <v/>
      </c>
      <c r="AB1086" s="13" t="str">
        <f t="shared" ca="1" si="341"/>
        <v/>
      </c>
      <c r="AC1086" s="13" t="str">
        <f t="shared" ca="1" si="350"/>
        <v/>
      </c>
      <c r="AD1086" s="13" t="str">
        <f t="shared" ca="1" si="351"/>
        <v/>
      </c>
      <c r="AE1086" s="13">
        <f t="shared" ca="1" si="352"/>
        <v>2.3182976325855877</v>
      </c>
      <c r="AG1086" s="32">
        <f ca="1">IF(ROW(data!B1086)&gt;fib+1,MIN(OFFSET(data!B1086,0,0,-fib,1)),"")</f>
        <v>16.559999999999999</v>
      </c>
      <c r="AH1086" s="32">
        <f ca="1">IF(ROW(data!B1086)&gt;fib+1,MAX(OFFSET(data!B1086,0,0,-fib,1)),"")</f>
        <v>20.86</v>
      </c>
      <c r="AI1086" s="32">
        <f t="shared" ca="1" si="342"/>
        <v>4.3000000000000007</v>
      </c>
      <c r="AJ1086" s="31">
        <f t="shared" ca="1" si="343"/>
        <v>17.5748</v>
      </c>
      <c r="AK1086" s="31">
        <f t="shared" ca="1" si="344"/>
        <v>18.2026</v>
      </c>
      <c r="AL1086" s="31">
        <f t="shared" ca="1" si="345"/>
        <v>18.71</v>
      </c>
      <c r="AM1086" s="31">
        <f t="shared" ca="1" si="346"/>
        <v>19.217399999999998</v>
      </c>
      <c r="AO1086" s="32">
        <f t="shared" ca="1" si="353"/>
        <v>0.96887710796389981</v>
      </c>
      <c r="AP1086" s="32">
        <f t="shared" ca="1" si="354"/>
        <v>1.9167579408543078E-2</v>
      </c>
      <c r="AQ1086" s="32">
        <f t="shared" ca="1" si="355"/>
        <v>1.3182976325855877</v>
      </c>
      <c r="AR1086" s="32">
        <f t="shared" ca="1" si="356"/>
        <v>0</v>
      </c>
    </row>
    <row r="1087" spans="1:44">
      <c r="A1087" s="10">
        <v>38485</v>
      </c>
      <c r="B1087" s="11">
        <f ca="1">IF(ROW(data!B1087)&gt;singleSMA,AVERAGE(OFFSET(data!B1087,0,0,-singleSMA,1)),"")</f>
        <v>18.6038</v>
      </c>
      <c r="C1087" s="11" t="str">
        <f ca="1">IF(ROW(data!B1085)&gt;singleSMA+2,IF(SIGN(data!B1086-indicators!B1086)&lt;&gt;SIGN(data!B1085-indicators!B1085),IF(SIGN(data!B1086-indicators!B1086)&gt;0,"BUY","SELL"),""),"")</f>
        <v/>
      </c>
      <c r="D1087" s="11">
        <f ca="1">IF(ROW(data!B1087)&gt;fastSMA,AVERAGE(OFFSET(data!B1087,0,0,-fastSMA,1)),"")</f>
        <v>18.696500000000004</v>
      </c>
      <c r="E1087" s="11">
        <f ca="1">IF(ROW(data!B1087)&gt;slowSMA,AVERAGE(OFFSET(data!B1087,0,0,-slowSMA,1)),"")</f>
        <v>18.6038</v>
      </c>
      <c r="F1087" s="11" t="str">
        <f ca="1">IF(ROW(data!B1087)&gt;MAX(fastSMA,slowSMA)+2,IF(SIGN(D1086-E1086)&lt;&gt;SIGN(D1085-E1085),IF(SIGN(D1086-E1086)&gt;0,"BUY","SELL"),""),"")</f>
        <v/>
      </c>
      <c r="G1087" s="11"/>
      <c r="H1087" s="11">
        <f>(data!B1087/data!B1086)-1</f>
        <v>-1.1116993118051921E-2</v>
      </c>
      <c r="I1087" s="11">
        <f t="shared" si="336"/>
        <v>0</v>
      </c>
      <c r="J1087" s="11">
        <f t="shared" si="337"/>
        <v>1.1116993118051921E-2</v>
      </c>
      <c r="K1087" s="11">
        <f ca="1">IF(ROW(data!B1087)&gt;rsi+1,100-100/(1+AVERAGE(OFFSET(I1087,0,0,-rsi,1))/AVERAGE(OFFSET(J1087,0,0,-rsi,1))),"")</f>
        <v>42.861042216255242</v>
      </c>
      <c r="L1087" s="11"/>
      <c r="M1087" s="11">
        <f t="shared" si="338"/>
        <v>0.98888300688194808</v>
      </c>
      <c r="N1087" s="11">
        <f t="shared" ca="1" si="339"/>
        <v>0.97190426638917793</v>
      </c>
      <c r="S1087" s="13" t="str">
        <f ca="1">pricein</f>
        <v/>
      </c>
      <c r="T1087" s="13" t="str">
        <f ca="1">priceout</f>
        <v/>
      </c>
      <c r="U1087" s="16" t="str">
        <f t="shared" ca="1" si="340"/>
        <v/>
      </c>
      <c r="V1087" s="16" t="str">
        <f t="shared" ca="1" si="347"/>
        <v/>
      </c>
      <c r="W1087" s="16" t="str">
        <f t="shared" ca="1" si="348"/>
        <v/>
      </c>
      <c r="X1087" s="16">
        <f t="shared" ca="1" si="349"/>
        <v>1.9318482531660837</v>
      </c>
      <c r="Y1087" s="16"/>
      <c r="Z1087" s="13" t="str">
        <f ca="1">priceincross</f>
        <v/>
      </c>
      <c r="AA1087" s="13" t="str">
        <f ca="1">priceoutcross</f>
        <v/>
      </c>
      <c r="AB1087" s="13" t="str">
        <f t="shared" ca="1" si="341"/>
        <v/>
      </c>
      <c r="AC1087" s="13" t="str">
        <f t="shared" ca="1" si="350"/>
        <v/>
      </c>
      <c r="AD1087" s="13" t="str">
        <f t="shared" ca="1" si="351"/>
        <v/>
      </c>
      <c r="AE1087" s="13">
        <f t="shared" ca="1" si="352"/>
        <v>2.3182976325855877</v>
      </c>
      <c r="AG1087" s="32">
        <f ca="1">IF(ROW(data!B1087)&gt;fib+1,MIN(OFFSET(data!B1087,0,0,-fib,1)),"")</f>
        <v>16.559999999999999</v>
      </c>
      <c r="AH1087" s="32">
        <f ca="1">IF(ROW(data!B1087)&gt;fib+1,MAX(OFFSET(data!B1087,0,0,-fib,1)),"")</f>
        <v>20.86</v>
      </c>
      <c r="AI1087" s="32">
        <f t="shared" ca="1" si="342"/>
        <v>4.3000000000000007</v>
      </c>
      <c r="AJ1087" s="31">
        <f t="shared" ca="1" si="343"/>
        <v>17.5748</v>
      </c>
      <c r="AK1087" s="31">
        <f t="shared" ca="1" si="344"/>
        <v>18.2026</v>
      </c>
      <c r="AL1087" s="31">
        <f t="shared" ca="1" si="345"/>
        <v>18.71</v>
      </c>
      <c r="AM1087" s="31">
        <f t="shared" ca="1" si="346"/>
        <v>19.217399999999998</v>
      </c>
      <c r="AO1087" s="32">
        <f t="shared" ca="1" si="353"/>
        <v>0.96887710796389981</v>
      </c>
      <c r="AP1087" s="32">
        <f t="shared" ca="1" si="354"/>
        <v>1.9167579408543078E-2</v>
      </c>
      <c r="AQ1087" s="32">
        <f t="shared" ca="1" si="355"/>
        <v>1.3182976325855877</v>
      </c>
      <c r="AR1087" s="32">
        <f t="shared" ca="1" si="356"/>
        <v>0</v>
      </c>
    </row>
    <row r="1088" spans="1:44">
      <c r="A1088" s="10">
        <v>38488</v>
      </c>
      <c r="B1088" s="11">
        <f ca="1">IF(ROW(data!B1088)&gt;singleSMA,AVERAGE(OFFSET(data!B1088,0,0,-singleSMA,1)),"")</f>
        <v>18.625999999999998</v>
      </c>
      <c r="C1088" s="11" t="str">
        <f ca="1">IF(ROW(data!B1086)&gt;singleSMA+2,IF(SIGN(data!B1087-indicators!B1087)&lt;&gt;SIGN(data!B1086-indicators!B1086),IF(SIGN(data!B1087-indicators!B1087)&gt;0,"BUY","SELL"),""),"")</f>
        <v/>
      </c>
      <c r="D1088" s="11">
        <f ca="1">IF(ROW(data!B1088)&gt;fastSMA,AVERAGE(OFFSET(data!B1088,0,0,-fastSMA,1)),"")</f>
        <v>18.691000000000003</v>
      </c>
      <c r="E1088" s="11">
        <f ca="1">IF(ROW(data!B1088)&gt;slowSMA,AVERAGE(OFFSET(data!B1088,0,0,-slowSMA,1)),"")</f>
        <v>18.625999999999998</v>
      </c>
      <c r="F1088" s="11" t="str">
        <f ca="1">IF(ROW(data!B1088)&gt;MAX(fastSMA,slowSMA)+2,IF(SIGN(D1087-E1087)&lt;&gt;SIGN(D1086-E1086),IF(SIGN(D1087-E1087)&gt;0,"BUY","SELL"),""),"")</f>
        <v/>
      </c>
      <c r="G1088" s="11"/>
      <c r="H1088" s="11">
        <f>(data!B1088/data!B1087)-1</f>
        <v>1.2312633832976427E-2</v>
      </c>
      <c r="I1088" s="11">
        <f t="shared" si="336"/>
        <v>1.2312633832976427E-2</v>
      </c>
      <c r="J1088" s="11">
        <f t="shared" si="337"/>
        <v>0</v>
      </c>
      <c r="K1088" s="11">
        <f ca="1">IF(ROW(data!B1088)&gt;rsi+1,100-100/(1+AVERAGE(OFFSET(I1088,0,0,-rsi,1))/AVERAGE(OFFSET(J1088,0,0,-rsi,1))),"")</f>
        <v>48.887393331664228</v>
      </c>
      <c r="L1088" s="11"/>
      <c r="M1088" s="11">
        <f t="shared" si="338"/>
        <v>1.0123126338329764</v>
      </c>
      <c r="N1088" s="11">
        <f t="shared" ca="1" si="339"/>
        <v>0.99421661409043116</v>
      </c>
      <c r="S1088" s="13" t="str">
        <f ca="1">pricein</f>
        <v/>
      </c>
      <c r="T1088" s="13" t="str">
        <f ca="1">priceout</f>
        <v/>
      </c>
      <c r="U1088" s="16" t="str">
        <f t="shared" ca="1" si="340"/>
        <v/>
      </c>
      <c r="V1088" s="16" t="str">
        <f t="shared" ca="1" si="347"/>
        <v/>
      </c>
      <c r="W1088" s="16" t="str">
        <f t="shared" ca="1" si="348"/>
        <v/>
      </c>
      <c r="X1088" s="16">
        <f t="shared" ca="1" si="349"/>
        <v>1.9318482531660837</v>
      </c>
      <c r="Y1088" s="16"/>
      <c r="Z1088" s="13" t="str">
        <f ca="1">priceincross</f>
        <v/>
      </c>
      <c r="AA1088" s="13" t="str">
        <f ca="1">priceoutcross</f>
        <v/>
      </c>
      <c r="AB1088" s="13" t="str">
        <f t="shared" ca="1" si="341"/>
        <v/>
      </c>
      <c r="AC1088" s="13" t="str">
        <f t="shared" ca="1" si="350"/>
        <v/>
      </c>
      <c r="AD1088" s="13" t="str">
        <f t="shared" ca="1" si="351"/>
        <v/>
      </c>
      <c r="AE1088" s="13">
        <f t="shared" ca="1" si="352"/>
        <v>2.3182976325855877</v>
      </c>
      <c r="AG1088" s="32">
        <f ca="1">IF(ROW(data!B1088)&gt;fib+1,MIN(OFFSET(data!B1088,0,0,-fib,1)),"")</f>
        <v>16.559999999999999</v>
      </c>
      <c r="AH1088" s="32">
        <f ca="1">IF(ROW(data!B1088)&gt;fib+1,MAX(OFFSET(data!B1088,0,0,-fib,1)),"")</f>
        <v>20.86</v>
      </c>
      <c r="AI1088" s="32">
        <f t="shared" ca="1" si="342"/>
        <v>4.3000000000000007</v>
      </c>
      <c r="AJ1088" s="31">
        <f t="shared" ca="1" si="343"/>
        <v>17.5748</v>
      </c>
      <c r="AK1088" s="31">
        <f t="shared" ca="1" si="344"/>
        <v>18.2026</v>
      </c>
      <c r="AL1088" s="31">
        <f t="shared" ca="1" si="345"/>
        <v>18.71</v>
      </c>
      <c r="AM1088" s="31">
        <f t="shared" ca="1" si="346"/>
        <v>19.217399999999998</v>
      </c>
      <c r="AO1088" s="32">
        <f t="shared" ca="1" si="353"/>
        <v>0.96887710796389981</v>
      </c>
      <c r="AP1088" s="32">
        <f t="shared" ca="1" si="354"/>
        <v>1.9167579408543078E-2</v>
      </c>
      <c r="AQ1088" s="32">
        <f t="shared" ca="1" si="355"/>
        <v>1.3182976325855877</v>
      </c>
      <c r="AR1088" s="32">
        <f t="shared" ca="1" si="356"/>
        <v>0</v>
      </c>
    </row>
    <row r="1089" spans="1:44">
      <c r="A1089" s="10">
        <v>38489</v>
      </c>
      <c r="B1089" s="11">
        <f ca="1">IF(ROW(data!B1089)&gt;singleSMA,AVERAGE(OFFSET(data!B1089,0,0,-singleSMA,1)),"")</f>
        <v>18.647200000000002</v>
      </c>
      <c r="C1089" s="11" t="str">
        <f ca="1">IF(ROW(data!B1087)&gt;singleSMA+2,IF(SIGN(data!B1088-indicators!B1088)&lt;&gt;SIGN(data!B1087-indicators!B1087),IF(SIGN(data!B1088-indicators!B1088)&gt;0,"BUY","SELL"),""),"")</f>
        <v/>
      </c>
      <c r="D1089" s="11">
        <f ca="1">IF(ROW(data!B1089)&gt;fastSMA,AVERAGE(OFFSET(data!B1089,0,0,-fastSMA,1)),"")</f>
        <v>18.697000000000006</v>
      </c>
      <c r="E1089" s="11">
        <f ca="1">IF(ROW(data!B1089)&gt;slowSMA,AVERAGE(OFFSET(data!B1089,0,0,-slowSMA,1)),"")</f>
        <v>18.647200000000002</v>
      </c>
      <c r="F1089" s="11" t="str">
        <f ca="1">IF(ROW(data!B1089)&gt;MAX(fastSMA,slowSMA)+2,IF(SIGN(D1088-E1088)&lt;&gt;SIGN(D1087-E1087),IF(SIGN(D1088-E1088)&gt;0,"BUY","SELL"),""),"")</f>
        <v/>
      </c>
      <c r="G1089" s="11"/>
      <c r="H1089" s="11">
        <f>(data!B1089/data!B1088)-1</f>
        <v>1.0576414595451222E-3</v>
      </c>
      <c r="I1089" s="11">
        <f t="shared" si="336"/>
        <v>1.0576414595451222E-3</v>
      </c>
      <c r="J1089" s="11">
        <f t="shared" si="337"/>
        <v>0</v>
      </c>
      <c r="K1089" s="11">
        <f ca="1">IF(ROW(data!B1089)&gt;rsi+1,100-100/(1+AVERAGE(OFFSET(I1089,0,0,-rsi,1))/AVERAGE(OFFSET(J1089,0,0,-rsi,1))),"")</f>
        <v>52.172402116905971</v>
      </c>
      <c r="L1089" s="11"/>
      <c r="M1089" s="11">
        <f t="shared" si="338"/>
        <v>1.0010576414595451</v>
      </c>
      <c r="N1089" s="11">
        <f t="shared" ca="1" si="339"/>
        <v>1.0063795853269533</v>
      </c>
      <c r="S1089" s="13" t="str">
        <f ca="1">pricein</f>
        <v/>
      </c>
      <c r="T1089" s="13" t="str">
        <f ca="1">priceout</f>
        <v/>
      </c>
      <c r="U1089" s="16" t="str">
        <f t="shared" ca="1" si="340"/>
        <v/>
      </c>
      <c r="V1089" s="16" t="str">
        <f t="shared" ca="1" si="347"/>
        <v/>
      </c>
      <c r="W1089" s="16" t="str">
        <f t="shared" ca="1" si="348"/>
        <v/>
      </c>
      <c r="X1089" s="16">
        <f t="shared" ca="1" si="349"/>
        <v>1.9318482531660837</v>
      </c>
      <c r="Y1089" s="16"/>
      <c r="Z1089" s="13" t="str">
        <f ca="1">priceincross</f>
        <v/>
      </c>
      <c r="AA1089" s="13" t="str">
        <f ca="1">priceoutcross</f>
        <v/>
      </c>
      <c r="AB1089" s="13" t="str">
        <f t="shared" ca="1" si="341"/>
        <v/>
      </c>
      <c r="AC1089" s="13" t="str">
        <f t="shared" ca="1" si="350"/>
        <v/>
      </c>
      <c r="AD1089" s="13" t="str">
        <f t="shared" ca="1" si="351"/>
        <v/>
      </c>
      <c r="AE1089" s="13">
        <f t="shared" ca="1" si="352"/>
        <v>2.3182976325855877</v>
      </c>
      <c r="AG1089" s="32">
        <f ca="1">IF(ROW(data!B1089)&gt;fib+1,MIN(OFFSET(data!B1089,0,0,-fib,1)),"")</f>
        <v>16.559999999999999</v>
      </c>
      <c r="AH1089" s="32">
        <f ca="1">IF(ROW(data!B1089)&gt;fib+1,MAX(OFFSET(data!B1089,0,0,-fib,1)),"")</f>
        <v>20.86</v>
      </c>
      <c r="AI1089" s="32">
        <f t="shared" ca="1" si="342"/>
        <v>4.3000000000000007</v>
      </c>
      <c r="AJ1089" s="31">
        <f t="shared" ca="1" si="343"/>
        <v>17.5748</v>
      </c>
      <c r="AK1089" s="31">
        <f t="shared" ca="1" si="344"/>
        <v>18.2026</v>
      </c>
      <c r="AL1089" s="31">
        <f t="shared" ca="1" si="345"/>
        <v>18.71</v>
      </c>
      <c r="AM1089" s="31">
        <f t="shared" ca="1" si="346"/>
        <v>19.217399999999998</v>
      </c>
      <c r="AO1089" s="32">
        <f t="shared" ca="1" si="353"/>
        <v>0.96887710796389981</v>
      </c>
      <c r="AP1089" s="32">
        <f t="shared" ca="1" si="354"/>
        <v>1.9167579408543078E-2</v>
      </c>
      <c r="AQ1089" s="32">
        <f t="shared" ca="1" si="355"/>
        <v>1.3182976325855877</v>
      </c>
      <c r="AR1089" s="32">
        <f t="shared" ca="1" si="356"/>
        <v>0</v>
      </c>
    </row>
    <row r="1090" spans="1:44">
      <c r="A1090" s="10">
        <v>38490</v>
      </c>
      <c r="B1090" s="11">
        <f ca="1">IF(ROW(data!B1090)&gt;singleSMA,AVERAGE(OFFSET(data!B1090,0,0,-singleSMA,1)),"")</f>
        <v>18.663899999999998</v>
      </c>
      <c r="C1090" s="11" t="str">
        <f ca="1">IF(ROW(data!B1088)&gt;singleSMA+2,IF(SIGN(data!B1089-indicators!B1089)&lt;&gt;SIGN(data!B1088-indicators!B1088),IF(SIGN(data!B1089-indicators!B1089)&gt;0,"BUY","SELL"),""),"")</f>
        <v/>
      </c>
      <c r="D1090" s="11">
        <f ca="1">IF(ROW(data!B1090)&gt;fastSMA,AVERAGE(OFFSET(data!B1090,0,0,-fastSMA,1)),"")</f>
        <v>18.691500000000001</v>
      </c>
      <c r="E1090" s="11">
        <f ca="1">IF(ROW(data!B1090)&gt;slowSMA,AVERAGE(OFFSET(data!B1090,0,0,-slowSMA,1)),"")</f>
        <v>18.663899999999998</v>
      </c>
      <c r="F1090" s="11" t="str">
        <f ca="1">IF(ROW(data!B1090)&gt;MAX(fastSMA,slowSMA)+2,IF(SIGN(D1089-E1089)&lt;&gt;SIGN(D1088-E1088),IF(SIGN(D1089-E1089)&gt;0,"BUY","SELL"),""),"")</f>
        <v/>
      </c>
      <c r="G1090" s="11"/>
      <c r="H1090" s="11">
        <f>(data!B1090/data!B1089)-1</f>
        <v>-3.4865293185419977E-2</v>
      </c>
      <c r="I1090" s="11">
        <f t="shared" si="336"/>
        <v>0</v>
      </c>
      <c r="J1090" s="11">
        <f t="shared" si="337"/>
        <v>3.4865293185419977E-2</v>
      </c>
      <c r="K1090" s="11">
        <f ca="1">IF(ROW(data!B1090)&gt;rsi+1,100-100/(1+AVERAGE(OFFSET(I1090,0,0,-rsi,1))/AVERAGE(OFFSET(J1090,0,0,-rsi,1))),"")</f>
        <v>48.923323266263118</v>
      </c>
      <c r="L1090" s="11"/>
      <c r="M1090" s="11">
        <f t="shared" si="338"/>
        <v>0.96513470681458002</v>
      </c>
      <c r="N1090" s="11">
        <f t="shared" ca="1" si="339"/>
        <v>0.99401523394994573</v>
      </c>
      <c r="S1090" s="13" t="str">
        <f ca="1">pricein</f>
        <v/>
      </c>
      <c r="T1090" s="13" t="str">
        <f ca="1">priceout</f>
        <v/>
      </c>
      <c r="U1090" s="16" t="str">
        <f t="shared" ca="1" si="340"/>
        <v/>
      </c>
      <c r="V1090" s="16" t="str">
        <f t="shared" ca="1" si="347"/>
        <v/>
      </c>
      <c r="W1090" s="16" t="str">
        <f t="shared" ca="1" si="348"/>
        <v/>
      </c>
      <c r="X1090" s="16">
        <f t="shared" ca="1" si="349"/>
        <v>1.9318482531660837</v>
      </c>
      <c r="Y1090" s="16"/>
      <c r="Z1090" s="13" t="str">
        <f ca="1">priceincross</f>
        <v/>
      </c>
      <c r="AA1090" s="13" t="str">
        <f ca="1">priceoutcross</f>
        <v/>
      </c>
      <c r="AB1090" s="13" t="str">
        <f t="shared" ca="1" si="341"/>
        <v/>
      </c>
      <c r="AC1090" s="13" t="str">
        <f t="shared" ca="1" si="350"/>
        <v/>
      </c>
      <c r="AD1090" s="13" t="str">
        <f t="shared" ca="1" si="351"/>
        <v/>
      </c>
      <c r="AE1090" s="13">
        <f t="shared" ca="1" si="352"/>
        <v>2.3182976325855877</v>
      </c>
      <c r="AG1090" s="32">
        <f ca="1">IF(ROW(data!B1090)&gt;fib+1,MIN(OFFSET(data!B1090,0,0,-fib,1)),"")</f>
        <v>16.559999999999999</v>
      </c>
      <c r="AH1090" s="32">
        <f ca="1">IF(ROW(data!B1090)&gt;fib+1,MAX(OFFSET(data!B1090,0,0,-fib,1)),"")</f>
        <v>20.86</v>
      </c>
      <c r="AI1090" s="32">
        <f t="shared" ca="1" si="342"/>
        <v>4.3000000000000007</v>
      </c>
      <c r="AJ1090" s="31">
        <f t="shared" ca="1" si="343"/>
        <v>17.5748</v>
      </c>
      <c r="AK1090" s="31">
        <f t="shared" ca="1" si="344"/>
        <v>18.2026</v>
      </c>
      <c r="AL1090" s="31">
        <f t="shared" ca="1" si="345"/>
        <v>18.71</v>
      </c>
      <c r="AM1090" s="31">
        <f t="shared" ca="1" si="346"/>
        <v>19.217399999999998</v>
      </c>
      <c r="AO1090" s="32">
        <f t="shared" ca="1" si="353"/>
        <v>0.96887710796389981</v>
      </c>
      <c r="AP1090" s="32">
        <f t="shared" ca="1" si="354"/>
        <v>1.9167579408543078E-2</v>
      </c>
      <c r="AQ1090" s="32">
        <f t="shared" ca="1" si="355"/>
        <v>1.3182976325855877</v>
      </c>
      <c r="AR1090" s="32">
        <f t="shared" ca="1" si="356"/>
        <v>0</v>
      </c>
    </row>
    <row r="1091" spans="1:44">
      <c r="A1091" s="10">
        <v>38491</v>
      </c>
      <c r="B1091" s="11">
        <f ca="1">IF(ROW(data!B1091)&gt;singleSMA,AVERAGE(OFFSET(data!B1091,0,0,-singleSMA,1)),"")</f>
        <v>18.680899999999998</v>
      </c>
      <c r="C1091" s="11" t="str">
        <f ca="1">IF(ROW(data!B1089)&gt;singleSMA+2,IF(SIGN(data!B1090-indicators!B1090)&lt;&gt;SIGN(data!B1089-indicators!B1089),IF(SIGN(data!B1090-indicators!B1090)&gt;0,"BUY","SELL"),""),"")</f>
        <v>SELL</v>
      </c>
      <c r="D1091" s="11">
        <f ca="1">IF(ROW(data!B1091)&gt;fastSMA,AVERAGE(OFFSET(data!B1091,0,0,-fastSMA,1)),"")</f>
        <v>18.656500000000001</v>
      </c>
      <c r="E1091" s="11">
        <f ca="1">IF(ROW(data!B1091)&gt;slowSMA,AVERAGE(OFFSET(data!B1091,0,0,-slowSMA,1)),"")</f>
        <v>18.680899999999998</v>
      </c>
      <c r="F1091" s="11" t="str">
        <f ca="1">IF(ROW(data!B1091)&gt;MAX(fastSMA,slowSMA)+2,IF(SIGN(D1090-E1090)&lt;&gt;SIGN(D1089-E1089),IF(SIGN(D1090-E1090)&gt;0,"BUY","SELL"),""),"")</f>
        <v/>
      </c>
      <c r="G1091" s="11"/>
      <c r="H1091" s="11">
        <f>(data!B1091/data!B1090)-1</f>
        <v>-5.4734537493150714E-4</v>
      </c>
      <c r="I1091" s="11">
        <f t="shared" ref="I1091:I1154" si="357">IF(H1091&gt;0,H1091,0)</f>
        <v>0</v>
      </c>
      <c r="J1091" s="11">
        <f t="shared" ref="J1091:J1154" si="358">IF(H1091&lt;0,-H1091,0)</f>
        <v>5.4734537493150714E-4</v>
      </c>
      <c r="K1091" s="11">
        <f ca="1">IF(ROW(data!B1091)&gt;rsi+1,100-100/(1+AVERAGE(OFFSET(I1091,0,0,-rsi,1))/AVERAGE(OFFSET(J1091,0,0,-rsi,1))),"")</f>
        <v>38.794062526901861</v>
      </c>
      <c r="L1091" s="11"/>
      <c r="M1091" s="11">
        <f t="shared" ref="M1091:M1154" si="359">1+H1091</f>
        <v>0.99945265462506849</v>
      </c>
      <c r="N1091" s="11">
        <f t="shared" ref="N1091:N1154" ca="1" si="360">IF(ROW(M1091)&gt;priceindex+1,PRODUCT(OFFSET(M1091,0,0,-priceindex,1)),"")</f>
        <v>0.96308016877637137</v>
      </c>
      <c r="S1091" s="13" t="str">
        <f ca="1">pricein</f>
        <v/>
      </c>
      <c r="T1091" s="13">
        <f ca="1">priceout</f>
        <v>18.260000000000002</v>
      </c>
      <c r="U1091" s="16" t="str">
        <f t="shared" ref="U1091:U1154" ca="1" si="361">IF(S1091&lt;&gt;"",OFFSET(C1091,MATCH("SELL",C1092:C6089,0),17),"")</f>
        <v/>
      </c>
      <c r="V1091" s="16" t="str">
        <f t="shared" ca="1" si="347"/>
        <v/>
      </c>
      <c r="W1091" s="16" t="str">
        <f t="shared" ca="1" si="348"/>
        <v/>
      </c>
      <c r="X1091" s="16">
        <f t="shared" ca="1" si="349"/>
        <v>1.9318482531660837</v>
      </c>
      <c r="Y1091" s="16"/>
      <c r="Z1091" s="13" t="str">
        <f ca="1">priceincross</f>
        <v/>
      </c>
      <c r="AA1091" s="13" t="str">
        <f ca="1">priceoutcross</f>
        <v/>
      </c>
      <c r="AB1091" s="13" t="str">
        <f t="shared" ref="AB1091:AB1154" ca="1" si="362">IF(Z1091&lt;&gt;"",OFFSET(F1091,MATCH("SELL",F1092:F6089,0),21),"")</f>
        <v/>
      </c>
      <c r="AC1091" s="13" t="str">
        <f t="shared" ca="1" si="350"/>
        <v/>
      </c>
      <c r="AD1091" s="13" t="str">
        <f t="shared" ca="1" si="351"/>
        <v/>
      </c>
      <c r="AE1091" s="13">
        <f t="shared" ca="1" si="352"/>
        <v>2.3182976325855877</v>
      </c>
      <c r="AG1091" s="32">
        <f ca="1">IF(ROW(data!B1091)&gt;fib+1,MIN(OFFSET(data!B1091,0,0,-fib,1)),"")</f>
        <v>16.63</v>
      </c>
      <c r="AH1091" s="32">
        <f ca="1">IF(ROW(data!B1091)&gt;fib+1,MAX(OFFSET(data!B1091,0,0,-fib,1)),"")</f>
        <v>20.86</v>
      </c>
      <c r="AI1091" s="32">
        <f t="shared" ref="AI1091:AI1154" ca="1" si="363">IF(AG1091&lt;&gt;"",AH1091-AG1091,"")</f>
        <v>4.2300000000000004</v>
      </c>
      <c r="AJ1091" s="31">
        <f t="shared" ref="AJ1091:AJ1154" ca="1" si="364">IF(AI1091&lt;&gt;"",AG1091+0.236*AI1091,"")</f>
        <v>17.62828</v>
      </c>
      <c r="AK1091" s="31">
        <f t="shared" ref="AK1091:AK1154" ca="1" si="365">IF(AI1091&lt;&gt;"",AG1091+0.382*AI1091,"")</f>
        <v>18.24586</v>
      </c>
      <c r="AL1091" s="31">
        <f t="shared" ref="AL1091:AL1154" ca="1" si="366">IF(AI1091&lt;&gt;"",AG1091+0.5*AI1091,"")</f>
        <v>18.744999999999997</v>
      </c>
      <c r="AM1091" s="31">
        <f t="shared" ref="AM1091:AM1154" ca="1" si="367">IF(AI1091&lt;&gt;"",AG1091+0.618*AI1091,"")</f>
        <v>19.244139999999998</v>
      </c>
      <c r="AO1091" s="32">
        <f t="shared" ca="1" si="353"/>
        <v>0.96887710796389981</v>
      </c>
      <c r="AP1091" s="32">
        <f t="shared" ca="1" si="354"/>
        <v>1.9167579408543078E-2</v>
      </c>
      <c r="AQ1091" s="32">
        <f t="shared" ca="1" si="355"/>
        <v>1.3182976325855877</v>
      </c>
      <c r="AR1091" s="32">
        <f t="shared" ca="1" si="356"/>
        <v>0</v>
      </c>
    </row>
    <row r="1092" spans="1:44">
      <c r="A1092" s="10">
        <v>38492</v>
      </c>
      <c r="B1092" s="11">
        <f ca="1">IF(ROW(data!B1092)&gt;singleSMA,AVERAGE(OFFSET(data!B1092,0,0,-singleSMA,1)),"")</f>
        <v>18.6995</v>
      </c>
      <c r="C1092" s="11" t="str">
        <f ca="1">IF(ROW(data!B1090)&gt;singleSMA+2,IF(SIGN(data!B1091-indicators!B1091)&lt;&gt;SIGN(data!B1090-indicators!B1090),IF(SIGN(data!B1091-indicators!B1091)&gt;0,"BUY","SELL"),""),"")</f>
        <v/>
      </c>
      <c r="D1092" s="11">
        <f ca="1">IF(ROW(data!B1092)&gt;fastSMA,AVERAGE(OFFSET(data!B1092,0,0,-fastSMA,1)),"")</f>
        <v>18.633000000000003</v>
      </c>
      <c r="E1092" s="11">
        <f ca="1">IF(ROW(data!B1092)&gt;slowSMA,AVERAGE(OFFSET(data!B1092,0,0,-slowSMA,1)),"")</f>
        <v>18.6995</v>
      </c>
      <c r="F1092" s="11" t="str">
        <f ca="1">IF(ROW(data!B1092)&gt;MAX(fastSMA,slowSMA)+2,IF(SIGN(D1091-E1091)&lt;&gt;SIGN(D1090-E1090),IF(SIGN(D1091-E1091)&gt;0,"BUY","SELL"),""),"")</f>
        <v>SELL</v>
      </c>
      <c r="G1092" s="11"/>
      <c r="H1092" s="11">
        <f>(data!B1092/data!B1091)-1</f>
        <v>1.259583789704255E-2</v>
      </c>
      <c r="I1092" s="11">
        <f t="shared" si="357"/>
        <v>1.259583789704255E-2</v>
      </c>
      <c r="J1092" s="11">
        <f t="shared" si="358"/>
        <v>0</v>
      </c>
      <c r="K1092" s="11">
        <f ca="1">IF(ROW(data!B1092)&gt;rsi+1,100-100/(1+AVERAGE(OFFSET(I1092,0,0,-rsi,1))/AVERAGE(OFFSET(J1092,0,0,-rsi,1))),"")</f>
        <v>43.21559405720852</v>
      </c>
      <c r="L1092" s="11"/>
      <c r="M1092" s="11">
        <f t="shared" si="359"/>
        <v>1.0125958378970425</v>
      </c>
      <c r="N1092" s="11">
        <f t="shared" ca="1" si="360"/>
        <v>0.97521097046413496</v>
      </c>
      <c r="S1092" s="13" t="str">
        <f ca="1">pricein</f>
        <v/>
      </c>
      <c r="T1092" s="13" t="str">
        <f ca="1">priceout</f>
        <v/>
      </c>
      <c r="U1092" s="16" t="str">
        <f t="shared" ca="1" si="361"/>
        <v/>
      </c>
      <c r="V1092" s="16" t="str">
        <f t="shared" ref="V1092:V1155" ca="1" si="368">IF(IFERROR(U1092,"")&lt;&gt;"",U1092/S1092,"")</f>
        <v/>
      </c>
      <c r="W1092" s="16" t="str">
        <f t="shared" ref="W1092:W1155" ca="1" si="369">IF(V1092&lt;&gt;"",V1092-1,"")</f>
        <v/>
      </c>
      <c r="X1092" s="16">
        <f t="shared" ref="X1092:X1155" ca="1" si="370">IF(V1092&lt;&gt;"",V1092*X1091,X1091)</f>
        <v>1.9318482531660837</v>
      </c>
      <c r="Y1092" s="16"/>
      <c r="Z1092" s="13" t="str">
        <f ca="1">priceincross</f>
        <v/>
      </c>
      <c r="AA1092" s="13">
        <f ca="1">priceoutcross</f>
        <v>18.489999999999998</v>
      </c>
      <c r="AB1092" s="13" t="str">
        <f t="shared" ca="1" si="362"/>
        <v/>
      </c>
      <c r="AC1092" s="13" t="str">
        <f t="shared" ref="AC1092:AC1155" ca="1" si="371">IF(IFERROR(AB1092,"")&lt;&gt;"",AB1092/Z1092,"")</f>
        <v/>
      </c>
      <c r="AD1092" s="13" t="str">
        <f t="shared" ref="AD1092:AD1155" ca="1" si="372">IF(AC1092&lt;&gt;"",AC1092-1,"")</f>
        <v/>
      </c>
      <c r="AE1092" s="13">
        <f t="shared" ref="AE1092:AE1155" ca="1" si="373">IF(AC1092&lt;&gt;"",AC1092*AE1091,AE1091)</f>
        <v>2.3182976325855877</v>
      </c>
      <c r="AG1092" s="32">
        <f ca="1">IF(ROW(data!B1092)&gt;fib+1,MIN(OFFSET(data!B1092,0,0,-fib,1)),"")</f>
        <v>16.79</v>
      </c>
      <c r="AH1092" s="32">
        <f ca="1">IF(ROW(data!B1092)&gt;fib+1,MAX(OFFSET(data!B1092,0,0,-fib,1)),"")</f>
        <v>20.86</v>
      </c>
      <c r="AI1092" s="32">
        <f t="shared" ca="1" si="363"/>
        <v>4.07</v>
      </c>
      <c r="AJ1092" s="31">
        <f t="shared" ca="1" si="364"/>
        <v>17.750519999999998</v>
      </c>
      <c r="AK1092" s="31">
        <f t="shared" ca="1" si="365"/>
        <v>18.344739999999998</v>
      </c>
      <c r="AL1092" s="31">
        <f t="shared" ca="1" si="366"/>
        <v>18.824999999999999</v>
      </c>
      <c r="AM1092" s="31">
        <f t="shared" ca="1" si="367"/>
        <v>19.305260000000001</v>
      </c>
      <c r="AO1092" s="32">
        <f t="shared" ref="AO1092:AO1155" ca="1" si="374">MAX(AO1091,X1092-1)</f>
        <v>0.96887710796389981</v>
      </c>
      <c r="AP1092" s="32">
        <f t="shared" ref="AP1092:AP1155" ca="1" si="375">((1+AO1092)/X1092)-1</f>
        <v>1.9167579408543078E-2</v>
      </c>
      <c r="AQ1092" s="32">
        <f t="shared" ref="AQ1092:AQ1155" ca="1" si="376">MAX(AQ1091,AE1092-1)</f>
        <v>1.3182976325855877</v>
      </c>
      <c r="AR1092" s="32">
        <f t="shared" ref="AR1092:AR1155" ca="1" si="377">((1+AQ1092)/AE1092)-1</f>
        <v>0</v>
      </c>
    </row>
    <row r="1093" spans="1:44">
      <c r="A1093" s="10">
        <v>38495</v>
      </c>
      <c r="B1093" s="11">
        <f ca="1">IF(ROW(data!B1093)&gt;singleSMA,AVERAGE(OFFSET(data!B1093,0,0,-singleSMA,1)),"")</f>
        <v>18.717300000000002</v>
      </c>
      <c r="C1093" s="11" t="str">
        <f ca="1">IF(ROW(data!B1091)&gt;singleSMA+2,IF(SIGN(data!B1092-indicators!B1092)&lt;&gt;SIGN(data!B1091-indicators!B1091),IF(SIGN(data!B1092-indicators!B1092)&gt;0,"BUY","SELL"),""),"")</f>
        <v/>
      </c>
      <c r="D1093" s="11">
        <f ca="1">IF(ROW(data!B1093)&gt;fastSMA,AVERAGE(OFFSET(data!B1093,0,0,-fastSMA,1)),"")</f>
        <v>18.614500000000003</v>
      </c>
      <c r="E1093" s="11">
        <f ca="1">IF(ROW(data!B1093)&gt;slowSMA,AVERAGE(OFFSET(data!B1093,0,0,-slowSMA,1)),"")</f>
        <v>18.717300000000002</v>
      </c>
      <c r="F1093" s="11" t="str">
        <f ca="1">IF(ROW(data!B1093)&gt;MAX(fastSMA,slowSMA)+2,IF(SIGN(D1092-E1092)&lt;&gt;SIGN(D1091-E1091),IF(SIGN(D1092-E1092)&gt;0,"BUY","SELL"),""),"")</f>
        <v/>
      </c>
      <c r="G1093" s="11"/>
      <c r="H1093" s="11">
        <f>(data!B1093/data!B1092)-1</f>
        <v>4.3266630611142887E-3</v>
      </c>
      <c r="I1093" s="11">
        <f t="shared" si="357"/>
        <v>4.3266630611142887E-3</v>
      </c>
      <c r="J1093" s="11">
        <f t="shared" si="358"/>
        <v>0</v>
      </c>
      <c r="K1093" s="11">
        <f ca="1">IF(ROW(data!B1093)&gt;rsi+1,100-100/(1+AVERAGE(OFFSET(I1093,0,0,-rsi,1))/AVERAGE(OFFSET(J1093,0,0,-rsi,1))),"")</f>
        <v>44.855347554987091</v>
      </c>
      <c r="L1093" s="11"/>
      <c r="M1093" s="11">
        <f t="shared" si="359"/>
        <v>1.0043266630611143</v>
      </c>
      <c r="N1093" s="11">
        <f t="shared" ca="1" si="360"/>
        <v>0.98046462513199539</v>
      </c>
      <c r="S1093" s="13" t="str">
        <f ca="1">pricein</f>
        <v/>
      </c>
      <c r="T1093" s="13" t="str">
        <f ca="1">priceout</f>
        <v/>
      </c>
      <c r="U1093" s="16" t="str">
        <f t="shared" ca="1" si="361"/>
        <v/>
      </c>
      <c r="V1093" s="16" t="str">
        <f t="shared" ca="1" si="368"/>
        <v/>
      </c>
      <c r="W1093" s="16" t="str">
        <f t="shared" ca="1" si="369"/>
        <v/>
      </c>
      <c r="X1093" s="16">
        <f t="shared" ca="1" si="370"/>
        <v>1.9318482531660837</v>
      </c>
      <c r="Y1093" s="16"/>
      <c r="Z1093" s="13" t="str">
        <f ca="1">priceincross</f>
        <v/>
      </c>
      <c r="AA1093" s="13" t="str">
        <f ca="1">priceoutcross</f>
        <v/>
      </c>
      <c r="AB1093" s="13" t="str">
        <f t="shared" ca="1" si="362"/>
        <v/>
      </c>
      <c r="AC1093" s="13" t="str">
        <f t="shared" ca="1" si="371"/>
        <v/>
      </c>
      <c r="AD1093" s="13" t="str">
        <f t="shared" ca="1" si="372"/>
        <v/>
      </c>
      <c r="AE1093" s="13">
        <f t="shared" ca="1" si="373"/>
        <v>2.3182976325855877</v>
      </c>
      <c r="AG1093" s="32">
        <f ca="1">IF(ROW(data!B1093)&gt;fib+1,MIN(OFFSET(data!B1093,0,0,-fib,1)),"")</f>
        <v>17</v>
      </c>
      <c r="AH1093" s="32">
        <f ca="1">IF(ROW(data!B1093)&gt;fib+1,MAX(OFFSET(data!B1093,0,0,-fib,1)),"")</f>
        <v>20.86</v>
      </c>
      <c r="AI1093" s="32">
        <f t="shared" ca="1" si="363"/>
        <v>3.8599999999999994</v>
      </c>
      <c r="AJ1093" s="31">
        <f t="shared" ca="1" si="364"/>
        <v>17.910959999999999</v>
      </c>
      <c r="AK1093" s="31">
        <f t="shared" ca="1" si="365"/>
        <v>18.474519999999998</v>
      </c>
      <c r="AL1093" s="31">
        <f t="shared" ca="1" si="366"/>
        <v>18.93</v>
      </c>
      <c r="AM1093" s="31">
        <f t="shared" ca="1" si="367"/>
        <v>19.385480000000001</v>
      </c>
      <c r="AO1093" s="32">
        <f t="shared" ca="1" si="374"/>
        <v>0.96887710796389981</v>
      </c>
      <c r="AP1093" s="32">
        <f t="shared" ca="1" si="375"/>
        <v>1.9167579408543078E-2</v>
      </c>
      <c r="AQ1093" s="32">
        <f t="shared" ca="1" si="376"/>
        <v>1.3182976325855877</v>
      </c>
      <c r="AR1093" s="32">
        <f t="shared" ca="1" si="377"/>
        <v>0</v>
      </c>
    </row>
    <row r="1094" spans="1:44">
      <c r="A1094" s="10">
        <v>38496</v>
      </c>
      <c r="B1094" s="11">
        <f ca="1">IF(ROW(data!B1094)&gt;singleSMA,AVERAGE(OFFSET(data!B1094,0,0,-singleSMA,1)),"")</f>
        <v>18.734100000000002</v>
      </c>
      <c r="C1094" s="11" t="str">
        <f ca="1">IF(ROW(data!B1092)&gt;singleSMA+2,IF(SIGN(data!B1093-indicators!B1093)&lt;&gt;SIGN(data!B1092-indicators!B1092),IF(SIGN(data!B1093-indicators!B1093)&gt;0,"BUY","SELL"),""),"")</f>
        <v/>
      </c>
      <c r="D1094" s="11">
        <f ca="1">IF(ROW(data!B1094)&gt;fastSMA,AVERAGE(OFFSET(data!B1094,0,0,-fastSMA,1)),"")</f>
        <v>18.598500000000001</v>
      </c>
      <c r="E1094" s="11">
        <f ca="1">IF(ROW(data!B1094)&gt;slowSMA,AVERAGE(OFFSET(data!B1094,0,0,-slowSMA,1)),"")</f>
        <v>18.734100000000002</v>
      </c>
      <c r="F1094" s="11" t="str">
        <f ca="1">IF(ROW(data!B1094)&gt;MAX(fastSMA,slowSMA)+2,IF(SIGN(D1093-E1093)&lt;&gt;SIGN(D1092-E1092),IF(SIGN(D1093-E1093)&gt;0,"BUY","SELL"),""),"")</f>
        <v/>
      </c>
      <c r="G1094" s="11"/>
      <c r="H1094" s="11">
        <f>(data!B1094/data!B1093)-1</f>
        <v>5.9235325794291249E-3</v>
      </c>
      <c r="I1094" s="11">
        <f t="shared" si="357"/>
        <v>5.9235325794291249E-3</v>
      </c>
      <c r="J1094" s="11">
        <f t="shared" si="358"/>
        <v>0</v>
      </c>
      <c r="K1094" s="11">
        <f ca="1">IF(ROW(data!B1094)&gt;rsi+1,100-100/(1+AVERAGE(OFFSET(I1094,0,0,-rsi,1))/AVERAGE(OFFSET(J1094,0,0,-rsi,1))),"")</f>
        <v>45.697746139488366</v>
      </c>
      <c r="L1094" s="11"/>
      <c r="M1094" s="11">
        <f t="shared" si="359"/>
        <v>1.0059235325794291</v>
      </c>
      <c r="N1094" s="11">
        <f t="shared" ca="1" si="360"/>
        <v>0.98315789473684168</v>
      </c>
      <c r="S1094" s="13" t="str">
        <f ca="1">pricein</f>
        <v/>
      </c>
      <c r="T1094" s="13" t="str">
        <f ca="1">priceout</f>
        <v/>
      </c>
      <c r="U1094" s="16" t="str">
        <f t="shared" ca="1" si="361"/>
        <v/>
      </c>
      <c r="V1094" s="16" t="str">
        <f t="shared" ca="1" si="368"/>
        <v/>
      </c>
      <c r="W1094" s="16" t="str">
        <f t="shared" ca="1" si="369"/>
        <v/>
      </c>
      <c r="X1094" s="16">
        <f t="shared" ca="1" si="370"/>
        <v>1.9318482531660837</v>
      </c>
      <c r="Y1094" s="16"/>
      <c r="Z1094" s="13" t="str">
        <f ca="1">priceincross</f>
        <v/>
      </c>
      <c r="AA1094" s="13" t="str">
        <f ca="1">priceoutcross</f>
        <v/>
      </c>
      <c r="AB1094" s="13" t="str">
        <f t="shared" ca="1" si="362"/>
        <v/>
      </c>
      <c r="AC1094" s="13" t="str">
        <f t="shared" ca="1" si="371"/>
        <v/>
      </c>
      <c r="AD1094" s="13" t="str">
        <f t="shared" ca="1" si="372"/>
        <v/>
      </c>
      <c r="AE1094" s="13">
        <f t="shared" ca="1" si="373"/>
        <v>2.3182976325855877</v>
      </c>
      <c r="AG1094" s="32">
        <f ca="1">IF(ROW(data!B1094)&gt;fib+1,MIN(OFFSET(data!B1094,0,0,-fib,1)),"")</f>
        <v>17.05</v>
      </c>
      <c r="AH1094" s="32">
        <f ca="1">IF(ROW(data!B1094)&gt;fib+1,MAX(OFFSET(data!B1094,0,0,-fib,1)),"")</f>
        <v>20.86</v>
      </c>
      <c r="AI1094" s="32">
        <f t="shared" ca="1" si="363"/>
        <v>3.8099999999999987</v>
      </c>
      <c r="AJ1094" s="31">
        <f t="shared" ca="1" si="364"/>
        <v>17.949159999999999</v>
      </c>
      <c r="AK1094" s="31">
        <f t="shared" ca="1" si="365"/>
        <v>18.505420000000001</v>
      </c>
      <c r="AL1094" s="31">
        <f t="shared" ca="1" si="366"/>
        <v>18.954999999999998</v>
      </c>
      <c r="AM1094" s="31">
        <f t="shared" ca="1" si="367"/>
        <v>19.404579999999999</v>
      </c>
      <c r="AO1094" s="32">
        <f t="shared" ca="1" si="374"/>
        <v>0.96887710796389981</v>
      </c>
      <c r="AP1094" s="32">
        <f t="shared" ca="1" si="375"/>
        <v>1.9167579408543078E-2</v>
      </c>
      <c r="AQ1094" s="32">
        <f t="shared" ca="1" si="376"/>
        <v>1.3182976325855877</v>
      </c>
      <c r="AR1094" s="32">
        <f t="shared" ca="1" si="377"/>
        <v>0</v>
      </c>
    </row>
    <row r="1095" spans="1:44">
      <c r="A1095" s="10">
        <v>38497</v>
      </c>
      <c r="B1095" s="11">
        <f ca="1">IF(ROW(data!B1095)&gt;singleSMA,AVERAGE(OFFSET(data!B1095,0,0,-singleSMA,1)),"")</f>
        <v>18.7516</v>
      </c>
      <c r="C1095" s="11" t="str">
        <f ca="1">IF(ROW(data!B1093)&gt;singleSMA+2,IF(SIGN(data!B1094-indicators!B1094)&lt;&gt;SIGN(data!B1093-indicators!B1093),IF(SIGN(data!B1094-indicators!B1094)&gt;0,"BUY","SELL"),""),"")</f>
        <v/>
      </c>
      <c r="D1095" s="11">
        <f ca="1">IF(ROW(data!B1095)&gt;fastSMA,AVERAGE(OFFSET(data!B1095,0,0,-fastSMA,1)),"")</f>
        <v>18.597999999999999</v>
      </c>
      <c r="E1095" s="11">
        <f ca="1">IF(ROW(data!B1095)&gt;slowSMA,AVERAGE(OFFSET(data!B1095,0,0,-slowSMA,1)),"")</f>
        <v>18.7516</v>
      </c>
      <c r="F1095" s="11" t="str">
        <f ca="1">IF(ROW(data!B1095)&gt;MAX(fastSMA,slowSMA)+2,IF(SIGN(D1094-E1094)&lt;&gt;SIGN(D1093-E1093),IF(SIGN(D1094-E1094)&gt;0,"BUY","SELL"),""),"")</f>
        <v/>
      </c>
      <c r="G1095" s="11"/>
      <c r="H1095" s="11">
        <f>(data!B1095/data!B1094)-1</f>
        <v>8.0299785867237183E-3</v>
      </c>
      <c r="I1095" s="11">
        <f t="shared" si="357"/>
        <v>8.0299785867237183E-3</v>
      </c>
      <c r="J1095" s="11">
        <f t="shared" si="358"/>
        <v>0</v>
      </c>
      <c r="K1095" s="11">
        <f ca="1">IF(ROW(data!B1095)&gt;rsi+1,100-100/(1+AVERAGE(OFFSET(I1095,0,0,-rsi,1))/AVERAGE(OFFSET(J1095,0,0,-rsi,1))),"")</f>
        <v>50.258211284110814</v>
      </c>
      <c r="L1095" s="11"/>
      <c r="M1095" s="11">
        <f t="shared" si="359"/>
        <v>1.0080299785867237</v>
      </c>
      <c r="N1095" s="11">
        <f t="shared" ca="1" si="360"/>
        <v>0.9994692144373668</v>
      </c>
      <c r="S1095" s="13" t="str">
        <f ca="1">pricein</f>
        <v/>
      </c>
      <c r="T1095" s="13" t="str">
        <f ca="1">priceout</f>
        <v/>
      </c>
      <c r="U1095" s="16" t="str">
        <f t="shared" ca="1" si="361"/>
        <v/>
      </c>
      <c r="V1095" s="16" t="str">
        <f t="shared" ca="1" si="368"/>
        <v/>
      </c>
      <c r="W1095" s="16" t="str">
        <f t="shared" ca="1" si="369"/>
        <v/>
      </c>
      <c r="X1095" s="16">
        <f t="shared" ca="1" si="370"/>
        <v>1.9318482531660837</v>
      </c>
      <c r="Y1095" s="16"/>
      <c r="Z1095" s="13" t="str">
        <f ca="1">priceincross</f>
        <v/>
      </c>
      <c r="AA1095" s="13" t="str">
        <f ca="1">priceoutcross</f>
        <v/>
      </c>
      <c r="AB1095" s="13" t="str">
        <f t="shared" ca="1" si="362"/>
        <v/>
      </c>
      <c r="AC1095" s="13" t="str">
        <f t="shared" ca="1" si="371"/>
        <v/>
      </c>
      <c r="AD1095" s="13" t="str">
        <f t="shared" ca="1" si="372"/>
        <v/>
      </c>
      <c r="AE1095" s="13">
        <f t="shared" ca="1" si="373"/>
        <v>2.3182976325855877</v>
      </c>
      <c r="AG1095" s="32">
        <f ca="1">IF(ROW(data!B1095)&gt;fib+1,MIN(OFFSET(data!B1095,0,0,-fib,1)),"")</f>
        <v>17.05</v>
      </c>
      <c r="AH1095" s="32">
        <f ca="1">IF(ROW(data!B1095)&gt;fib+1,MAX(OFFSET(data!B1095,0,0,-fib,1)),"")</f>
        <v>20.86</v>
      </c>
      <c r="AI1095" s="32">
        <f t="shared" ca="1" si="363"/>
        <v>3.8099999999999987</v>
      </c>
      <c r="AJ1095" s="31">
        <f t="shared" ca="1" si="364"/>
        <v>17.949159999999999</v>
      </c>
      <c r="AK1095" s="31">
        <f t="shared" ca="1" si="365"/>
        <v>18.505420000000001</v>
      </c>
      <c r="AL1095" s="31">
        <f t="shared" ca="1" si="366"/>
        <v>18.954999999999998</v>
      </c>
      <c r="AM1095" s="31">
        <f t="shared" ca="1" si="367"/>
        <v>19.404579999999999</v>
      </c>
      <c r="AO1095" s="32">
        <f t="shared" ca="1" si="374"/>
        <v>0.96887710796389981</v>
      </c>
      <c r="AP1095" s="32">
        <f t="shared" ca="1" si="375"/>
        <v>1.9167579408543078E-2</v>
      </c>
      <c r="AQ1095" s="32">
        <f t="shared" ca="1" si="376"/>
        <v>1.3182976325855877</v>
      </c>
      <c r="AR1095" s="32">
        <f t="shared" ca="1" si="377"/>
        <v>0</v>
      </c>
    </row>
    <row r="1096" spans="1:44">
      <c r="A1096" s="10">
        <v>38498</v>
      </c>
      <c r="B1096" s="11">
        <f ca="1">IF(ROW(data!B1096)&gt;singleSMA,AVERAGE(OFFSET(data!B1096,0,0,-singleSMA,1)),"")</f>
        <v>18.773800000000001</v>
      </c>
      <c r="C1096" s="11" t="str">
        <f ca="1">IF(ROW(data!B1094)&gt;singleSMA+2,IF(SIGN(data!B1095-indicators!B1095)&lt;&gt;SIGN(data!B1094-indicators!B1094),IF(SIGN(data!B1095-indicators!B1095)&gt;0,"BUY","SELL"),""),"")</f>
        <v>BUY</v>
      </c>
      <c r="D1096" s="11">
        <f ca="1">IF(ROW(data!B1096)&gt;fastSMA,AVERAGE(OFFSET(data!B1096,0,0,-fastSMA,1)),"")</f>
        <v>18.620999999999999</v>
      </c>
      <c r="E1096" s="11">
        <f ca="1">IF(ROW(data!B1096)&gt;slowSMA,AVERAGE(OFFSET(data!B1096,0,0,-slowSMA,1)),"")</f>
        <v>18.773800000000001</v>
      </c>
      <c r="F1096" s="11" t="str">
        <f ca="1">IF(ROW(data!B1096)&gt;MAX(fastSMA,slowSMA)+2,IF(SIGN(D1095-E1095)&lt;&gt;SIGN(D1094-E1094),IF(SIGN(D1095-E1095)&gt;0,"BUY","SELL"),""),"")</f>
        <v/>
      </c>
      <c r="G1096" s="11"/>
      <c r="H1096" s="11">
        <f>(data!B1096/data!B1095)-1</f>
        <v>2.3366967604885991E-2</v>
      </c>
      <c r="I1096" s="11">
        <f t="shared" si="357"/>
        <v>2.3366967604885991E-2</v>
      </c>
      <c r="J1096" s="11">
        <f t="shared" si="358"/>
        <v>0</v>
      </c>
      <c r="K1096" s="11">
        <f ca="1">IF(ROW(data!B1096)&gt;rsi+1,100-100/(1+AVERAGE(OFFSET(I1096,0,0,-rsi,1))/AVERAGE(OFFSET(J1096,0,0,-rsi,1))),"")</f>
        <v>56.415396066683975</v>
      </c>
      <c r="L1096" s="11"/>
      <c r="M1096" s="11">
        <f t="shared" si="359"/>
        <v>1.023366967604886</v>
      </c>
      <c r="N1096" s="11">
        <f t="shared" ca="1" si="360"/>
        <v>1.0244550770866556</v>
      </c>
      <c r="S1096" s="13">
        <f ca="1">pricein</f>
        <v>19.27</v>
      </c>
      <c r="T1096" s="13" t="str">
        <f ca="1">priceout</f>
        <v/>
      </c>
      <c r="U1096" s="16">
        <f t="shared" ca="1" si="361"/>
        <v>26.98</v>
      </c>
      <c r="V1096" s="16">
        <f t="shared" ca="1" si="368"/>
        <v>1.4001037882719254</v>
      </c>
      <c r="W1096" s="16">
        <f t="shared" ca="1" si="369"/>
        <v>0.40010378827192539</v>
      </c>
      <c r="X1096" s="16">
        <f t="shared" ca="1" si="370"/>
        <v>2.7047880576243353</v>
      </c>
      <c r="Y1096" s="16"/>
      <c r="Z1096" s="13" t="str">
        <f ca="1">priceincross</f>
        <v/>
      </c>
      <c r="AA1096" s="13" t="str">
        <f ca="1">priceoutcross</f>
        <v/>
      </c>
      <c r="AB1096" s="13" t="str">
        <f t="shared" ca="1" si="362"/>
        <v/>
      </c>
      <c r="AC1096" s="13" t="str">
        <f t="shared" ca="1" si="371"/>
        <v/>
      </c>
      <c r="AD1096" s="13" t="str">
        <f t="shared" ca="1" si="372"/>
        <v/>
      </c>
      <c r="AE1096" s="13">
        <f t="shared" ca="1" si="373"/>
        <v>2.3182976325855877</v>
      </c>
      <c r="AG1096" s="32">
        <f ca="1">IF(ROW(data!B1096)&gt;fib+1,MIN(OFFSET(data!B1096,0,0,-fib,1)),"")</f>
        <v>17.05</v>
      </c>
      <c r="AH1096" s="32">
        <f ca="1">IF(ROW(data!B1096)&gt;fib+1,MAX(OFFSET(data!B1096,0,0,-fib,1)),"")</f>
        <v>20.86</v>
      </c>
      <c r="AI1096" s="32">
        <f t="shared" ca="1" si="363"/>
        <v>3.8099999999999987</v>
      </c>
      <c r="AJ1096" s="31">
        <f t="shared" ca="1" si="364"/>
        <v>17.949159999999999</v>
      </c>
      <c r="AK1096" s="31">
        <f t="shared" ca="1" si="365"/>
        <v>18.505420000000001</v>
      </c>
      <c r="AL1096" s="31">
        <f t="shared" ca="1" si="366"/>
        <v>18.954999999999998</v>
      </c>
      <c r="AM1096" s="31">
        <f t="shared" ca="1" si="367"/>
        <v>19.404579999999999</v>
      </c>
      <c r="AO1096" s="32">
        <f t="shared" ca="1" si="374"/>
        <v>1.7047880576243353</v>
      </c>
      <c r="AP1096" s="32">
        <f t="shared" ca="1" si="375"/>
        <v>0</v>
      </c>
      <c r="AQ1096" s="32">
        <f t="shared" ca="1" si="376"/>
        <v>1.3182976325855877</v>
      </c>
      <c r="AR1096" s="32">
        <f t="shared" ca="1" si="377"/>
        <v>0</v>
      </c>
    </row>
    <row r="1097" spans="1:44">
      <c r="A1097" s="10">
        <v>38499</v>
      </c>
      <c r="B1097" s="11">
        <f ca="1">IF(ROW(data!B1097)&gt;singleSMA,AVERAGE(OFFSET(data!B1097,0,0,-singleSMA,1)),"")</f>
        <v>18.796700000000001</v>
      </c>
      <c r="C1097" s="11" t="str">
        <f ca="1">IF(ROW(data!B1095)&gt;singleSMA+2,IF(SIGN(data!B1096-indicators!B1096)&lt;&gt;SIGN(data!B1095-indicators!B1095),IF(SIGN(data!B1096-indicators!B1096)&gt;0,"BUY","SELL"),""),"")</f>
        <v/>
      </c>
      <c r="D1097" s="11">
        <f ca="1">IF(ROW(data!B1097)&gt;fastSMA,AVERAGE(OFFSET(data!B1097,0,0,-fastSMA,1)),"")</f>
        <v>18.664999999999999</v>
      </c>
      <c r="E1097" s="11">
        <f ca="1">IF(ROW(data!B1097)&gt;slowSMA,AVERAGE(OFFSET(data!B1097,0,0,-slowSMA,1)),"")</f>
        <v>18.796700000000001</v>
      </c>
      <c r="F1097" s="11" t="str">
        <f ca="1">IF(ROW(data!B1097)&gt;MAX(fastSMA,slowSMA)+2,IF(SIGN(D1096-E1096)&lt;&gt;SIGN(D1095-E1095),IF(SIGN(D1096-E1096)&gt;0,"BUY","SELL"),""),"")</f>
        <v/>
      </c>
      <c r="G1097" s="11"/>
      <c r="H1097" s="11">
        <f>(data!B1097/data!B1096)-1</f>
        <v>6.7462376751425968E-3</v>
      </c>
      <c r="I1097" s="11">
        <f t="shared" si="357"/>
        <v>6.7462376751425968E-3</v>
      </c>
      <c r="J1097" s="11">
        <f t="shared" si="358"/>
        <v>0</v>
      </c>
      <c r="K1097" s="11">
        <f ca="1">IF(ROW(data!B1097)&gt;rsi+1,100-100/(1+AVERAGE(OFFSET(I1097,0,0,-rsi,1))/AVERAGE(OFFSET(J1097,0,0,-rsi,1))),"")</f>
        <v>62.44235165958812</v>
      </c>
      <c r="L1097" s="11"/>
      <c r="M1097" s="11">
        <f t="shared" si="359"/>
        <v>1.0067462376751426</v>
      </c>
      <c r="N1097" s="11">
        <f t="shared" ca="1" si="360"/>
        <v>1.0475161987041033</v>
      </c>
      <c r="S1097" s="13" t="str">
        <f ca="1">pricein</f>
        <v/>
      </c>
      <c r="T1097" s="13" t="str">
        <f ca="1">priceout</f>
        <v/>
      </c>
      <c r="U1097" s="16" t="str">
        <f t="shared" ca="1" si="361"/>
        <v/>
      </c>
      <c r="V1097" s="16" t="str">
        <f t="shared" ca="1" si="368"/>
        <v/>
      </c>
      <c r="W1097" s="16" t="str">
        <f t="shared" ca="1" si="369"/>
        <v/>
      </c>
      <c r="X1097" s="16">
        <f t="shared" ca="1" si="370"/>
        <v>2.7047880576243353</v>
      </c>
      <c r="Y1097" s="16"/>
      <c r="Z1097" s="13" t="str">
        <f ca="1">priceincross</f>
        <v/>
      </c>
      <c r="AA1097" s="13" t="str">
        <f ca="1">priceoutcross</f>
        <v/>
      </c>
      <c r="AB1097" s="13" t="str">
        <f t="shared" ca="1" si="362"/>
        <v/>
      </c>
      <c r="AC1097" s="13" t="str">
        <f t="shared" ca="1" si="371"/>
        <v/>
      </c>
      <c r="AD1097" s="13" t="str">
        <f t="shared" ca="1" si="372"/>
        <v/>
      </c>
      <c r="AE1097" s="13">
        <f t="shared" ca="1" si="373"/>
        <v>2.3182976325855877</v>
      </c>
      <c r="AG1097" s="32">
        <f ca="1">IF(ROW(data!B1097)&gt;fib+1,MIN(OFFSET(data!B1097,0,0,-fib,1)),"")</f>
        <v>17.05</v>
      </c>
      <c r="AH1097" s="32">
        <f ca="1">IF(ROW(data!B1097)&gt;fib+1,MAX(OFFSET(data!B1097,0,0,-fib,1)),"")</f>
        <v>20.86</v>
      </c>
      <c r="AI1097" s="32">
        <f t="shared" ca="1" si="363"/>
        <v>3.8099999999999987</v>
      </c>
      <c r="AJ1097" s="31">
        <f t="shared" ca="1" si="364"/>
        <v>17.949159999999999</v>
      </c>
      <c r="AK1097" s="31">
        <f t="shared" ca="1" si="365"/>
        <v>18.505420000000001</v>
      </c>
      <c r="AL1097" s="31">
        <f t="shared" ca="1" si="366"/>
        <v>18.954999999999998</v>
      </c>
      <c r="AM1097" s="31">
        <f t="shared" ca="1" si="367"/>
        <v>19.404579999999999</v>
      </c>
      <c r="AO1097" s="32">
        <f t="shared" ca="1" si="374"/>
        <v>1.7047880576243353</v>
      </c>
      <c r="AP1097" s="32">
        <f t="shared" ca="1" si="375"/>
        <v>0</v>
      </c>
      <c r="AQ1097" s="32">
        <f t="shared" ca="1" si="376"/>
        <v>1.3182976325855877</v>
      </c>
      <c r="AR1097" s="32">
        <f t="shared" ca="1" si="377"/>
        <v>0</v>
      </c>
    </row>
    <row r="1098" spans="1:44">
      <c r="A1098" s="10">
        <v>38502</v>
      </c>
      <c r="B1098" s="11">
        <f ca="1">IF(ROW(data!B1098)&gt;singleSMA,AVERAGE(OFFSET(data!B1098,0,0,-singleSMA,1)),"")</f>
        <v>18.820700000000002</v>
      </c>
      <c r="C1098" s="11" t="str">
        <f ca="1">IF(ROW(data!B1096)&gt;singleSMA+2,IF(SIGN(data!B1097-indicators!B1097)&lt;&gt;SIGN(data!B1096-indicators!B1096),IF(SIGN(data!B1097-indicators!B1097)&gt;0,"BUY","SELL"),""),"")</f>
        <v/>
      </c>
      <c r="D1098" s="11">
        <f ca="1">IF(ROW(data!B1098)&gt;fastSMA,AVERAGE(OFFSET(data!B1098,0,0,-fastSMA,1)),"")</f>
        <v>18.721999999999998</v>
      </c>
      <c r="E1098" s="11">
        <f ca="1">IF(ROW(data!B1098)&gt;slowSMA,AVERAGE(OFFSET(data!B1098,0,0,-slowSMA,1)),"")</f>
        <v>18.820700000000002</v>
      </c>
      <c r="F1098" s="11" t="str">
        <f ca="1">IF(ROW(data!B1098)&gt;MAX(fastSMA,slowSMA)+2,IF(SIGN(D1097-E1097)&lt;&gt;SIGN(D1096-E1096),IF(SIGN(D1097-E1097)&gt;0,"BUY","SELL"),""),"")</f>
        <v/>
      </c>
      <c r="G1098" s="11"/>
      <c r="H1098" s="11">
        <f>(data!B1098/data!B1097)-1</f>
        <v>2.5773195876288568E-3</v>
      </c>
      <c r="I1098" s="11">
        <f t="shared" si="357"/>
        <v>2.5773195876288568E-3</v>
      </c>
      <c r="J1098" s="11">
        <f t="shared" si="358"/>
        <v>0</v>
      </c>
      <c r="K1098" s="11">
        <f ca="1">IF(ROW(data!B1098)&gt;rsi+1,100-100/(1+AVERAGE(OFFSET(I1098,0,0,-rsi,1))/AVERAGE(OFFSET(J1098,0,0,-rsi,1))),"")</f>
        <v>66.808436678393832</v>
      </c>
      <c r="L1098" s="11"/>
      <c r="M1098" s="11">
        <f t="shared" si="359"/>
        <v>1.0025773195876289</v>
      </c>
      <c r="N1098" s="11">
        <f t="shared" ca="1" si="360"/>
        <v>1.0622610595303106</v>
      </c>
      <c r="S1098" s="13" t="str">
        <f ca="1">pricein</f>
        <v/>
      </c>
      <c r="T1098" s="13" t="str">
        <f ca="1">priceout</f>
        <v/>
      </c>
      <c r="U1098" s="16" t="str">
        <f t="shared" ca="1" si="361"/>
        <v/>
      </c>
      <c r="V1098" s="16" t="str">
        <f t="shared" ca="1" si="368"/>
        <v/>
      </c>
      <c r="W1098" s="16" t="str">
        <f t="shared" ca="1" si="369"/>
        <v/>
      </c>
      <c r="X1098" s="16">
        <f t="shared" ca="1" si="370"/>
        <v>2.7047880576243353</v>
      </c>
      <c r="Y1098" s="16"/>
      <c r="Z1098" s="13" t="str">
        <f ca="1">priceincross</f>
        <v/>
      </c>
      <c r="AA1098" s="13" t="str">
        <f ca="1">priceoutcross</f>
        <v/>
      </c>
      <c r="AB1098" s="13" t="str">
        <f t="shared" ca="1" si="362"/>
        <v/>
      </c>
      <c r="AC1098" s="13" t="str">
        <f t="shared" ca="1" si="371"/>
        <v/>
      </c>
      <c r="AD1098" s="13" t="str">
        <f t="shared" ca="1" si="372"/>
        <v/>
      </c>
      <c r="AE1098" s="13">
        <f t="shared" ca="1" si="373"/>
        <v>2.3182976325855877</v>
      </c>
      <c r="AG1098" s="32">
        <f ca="1">IF(ROW(data!B1098)&gt;fib+1,MIN(OFFSET(data!B1098,0,0,-fib,1)),"")</f>
        <v>17.329999999999998</v>
      </c>
      <c r="AH1098" s="32">
        <f ca="1">IF(ROW(data!B1098)&gt;fib+1,MAX(OFFSET(data!B1098,0,0,-fib,1)),"")</f>
        <v>20.86</v>
      </c>
      <c r="AI1098" s="32">
        <f t="shared" ca="1" si="363"/>
        <v>3.5300000000000011</v>
      </c>
      <c r="AJ1098" s="31">
        <f t="shared" ca="1" si="364"/>
        <v>18.163079999999997</v>
      </c>
      <c r="AK1098" s="31">
        <f t="shared" ca="1" si="365"/>
        <v>18.678459999999998</v>
      </c>
      <c r="AL1098" s="31">
        <f t="shared" ca="1" si="366"/>
        <v>19.094999999999999</v>
      </c>
      <c r="AM1098" s="31">
        <f t="shared" ca="1" si="367"/>
        <v>19.51154</v>
      </c>
      <c r="AO1098" s="32">
        <f t="shared" ca="1" si="374"/>
        <v>1.7047880576243353</v>
      </c>
      <c r="AP1098" s="32">
        <f t="shared" ca="1" si="375"/>
        <v>0</v>
      </c>
      <c r="AQ1098" s="32">
        <f t="shared" ca="1" si="376"/>
        <v>1.3182976325855877</v>
      </c>
      <c r="AR1098" s="32">
        <f t="shared" ca="1" si="377"/>
        <v>0</v>
      </c>
    </row>
    <row r="1099" spans="1:44">
      <c r="A1099" s="10">
        <v>38503</v>
      </c>
      <c r="B1099" s="11">
        <f ca="1">IF(ROW(data!B1099)&gt;singleSMA,AVERAGE(OFFSET(data!B1099,0,0,-singleSMA,1)),"")</f>
        <v>18.838100000000001</v>
      </c>
      <c r="C1099" s="11" t="str">
        <f ca="1">IF(ROW(data!B1097)&gt;singleSMA+2,IF(SIGN(data!B1098-indicators!B1098)&lt;&gt;SIGN(data!B1097-indicators!B1097),IF(SIGN(data!B1098-indicators!B1098)&gt;0,"BUY","SELL"),""),"")</f>
        <v/>
      </c>
      <c r="D1099" s="11">
        <f ca="1">IF(ROW(data!B1099)&gt;fastSMA,AVERAGE(OFFSET(data!B1099,0,0,-fastSMA,1)),"")</f>
        <v>18.780999999999999</v>
      </c>
      <c r="E1099" s="11">
        <f ca="1">IF(ROW(data!B1099)&gt;slowSMA,AVERAGE(OFFSET(data!B1099,0,0,-slowSMA,1)),"")</f>
        <v>18.838100000000001</v>
      </c>
      <c r="F1099" s="11" t="str">
        <f ca="1">IF(ROW(data!B1099)&gt;MAX(fastSMA,slowSMA)+2,IF(SIGN(D1098-E1098)&lt;&gt;SIGN(D1097-E1097),IF(SIGN(D1098-E1098)&gt;0,"BUY","SELL"),""),"")</f>
        <v/>
      </c>
      <c r="G1099" s="11"/>
      <c r="H1099" s="11">
        <f>(data!B1099/data!B1098)-1</f>
        <v>-9.2544987146528923E-3</v>
      </c>
      <c r="I1099" s="11">
        <f t="shared" si="357"/>
        <v>0</v>
      </c>
      <c r="J1099" s="11">
        <f t="shared" si="358"/>
        <v>9.2544987146528923E-3</v>
      </c>
      <c r="K1099" s="11">
        <f ca="1">IF(ROW(data!B1099)&gt;rsi+1,100-100/(1+AVERAGE(OFFSET(I1099,0,0,-rsi,1))/AVERAGE(OFFSET(J1099,0,0,-rsi,1))),"")</f>
        <v>67.824223642177117</v>
      </c>
      <c r="L1099" s="11"/>
      <c r="M1099" s="11">
        <f t="shared" si="359"/>
        <v>0.99074550128534711</v>
      </c>
      <c r="N1099" s="11">
        <f t="shared" ca="1" si="360"/>
        <v>1.0652294085129903</v>
      </c>
      <c r="S1099" s="13" t="str">
        <f ca="1">pricein</f>
        <v/>
      </c>
      <c r="T1099" s="13" t="str">
        <f ca="1">priceout</f>
        <v/>
      </c>
      <c r="U1099" s="16" t="str">
        <f t="shared" ca="1" si="361"/>
        <v/>
      </c>
      <c r="V1099" s="16" t="str">
        <f t="shared" ca="1" si="368"/>
        <v/>
      </c>
      <c r="W1099" s="16" t="str">
        <f t="shared" ca="1" si="369"/>
        <v/>
      </c>
      <c r="X1099" s="16">
        <f t="shared" ca="1" si="370"/>
        <v>2.7047880576243353</v>
      </c>
      <c r="Y1099" s="16"/>
      <c r="Z1099" s="13" t="str">
        <f ca="1">priceincross</f>
        <v/>
      </c>
      <c r="AA1099" s="13" t="str">
        <f ca="1">priceoutcross</f>
        <v/>
      </c>
      <c r="AB1099" s="13" t="str">
        <f t="shared" ca="1" si="362"/>
        <v/>
      </c>
      <c r="AC1099" s="13" t="str">
        <f t="shared" ca="1" si="371"/>
        <v/>
      </c>
      <c r="AD1099" s="13" t="str">
        <f t="shared" ca="1" si="372"/>
        <v/>
      </c>
      <c r="AE1099" s="13">
        <f t="shared" ca="1" si="373"/>
        <v>2.3182976325855877</v>
      </c>
      <c r="AG1099" s="32">
        <f ca="1">IF(ROW(data!B1099)&gt;fib+1,MIN(OFFSET(data!B1099,0,0,-fib,1)),"")</f>
        <v>17.329999999999998</v>
      </c>
      <c r="AH1099" s="32">
        <f ca="1">IF(ROW(data!B1099)&gt;fib+1,MAX(OFFSET(data!B1099,0,0,-fib,1)),"")</f>
        <v>20.86</v>
      </c>
      <c r="AI1099" s="32">
        <f t="shared" ca="1" si="363"/>
        <v>3.5300000000000011</v>
      </c>
      <c r="AJ1099" s="31">
        <f t="shared" ca="1" si="364"/>
        <v>18.163079999999997</v>
      </c>
      <c r="AK1099" s="31">
        <f t="shared" ca="1" si="365"/>
        <v>18.678459999999998</v>
      </c>
      <c r="AL1099" s="31">
        <f t="shared" ca="1" si="366"/>
        <v>19.094999999999999</v>
      </c>
      <c r="AM1099" s="31">
        <f t="shared" ca="1" si="367"/>
        <v>19.51154</v>
      </c>
      <c r="AO1099" s="32">
        <f t="shared" ca="1" si="374"/>
        <v>1.7047880576243353</v>
      </c>
      <c r="AP1099" s="32">
        <f t="shared" ca="1" si="375"/>
        <v>0</v>
      </c>
      <c r="AQ1099" s="32">
        <f t="shared" ca="1" si="376"/>
        <v>1.3182976325855877</v>
      </c>
      <c r="AR1099" s="32">
        <f t="shared" ca="1" si="377"/>
        <v>0</v>
      </c>
    </row>
    <row r="1100" spans="1:44">
      <c r="A1100" s="10">
        <v>38504</v>
      </c>
      <c r="B1100" s="11">
        <f ca="1">IF(ROW(data!B1100)&gt;singleSMA,AVERAGE(OFFSET(data!B1100,0,0,-singleSMA,1)),"")</f>
        <v>18.853900000000003</v>
      </c>
      <c r="C1100" s="11" t="str">
        <f ca="1">IF(ROW(data!B1098)&gt;singleSMA+2,IF(SIGN(data!B1099-indicators!B1099)&lt;&gt;SIGN(data!B1098-indicators!B1098),IF(SIGN(data!B1099-indicators!B1099)&gt;0,"BUY","SELL"),""),"")</f>
        <v/>
      </c>
      <c r="D1100" s="11">
        <f ca="1">IF(ROW(data!B1100)&gt;fastSMA,AVERAGE(OFFSET(data!B1100,0,0,-fastSMA,1)),"")</f>
        <v>18.821999999999996</v>
      </c>
      <c r="E1100" s="11">
        <f ca="1">IF(ROW(data!B1100)&gt;slowSMA,AVERAGE(OFFSET(data!B1100,0,0,-slowSMA,1)),"")</f>
        <v>18.853900000000003</v>
      </c>
      <c r="F1100" s="11" t="str">
        <f ca="1">IF(ROW(data!B1100)&gt;MAX(fastSMA,slowSMA)+2,IF(SIGN(D1099-E1099)&lt;&gt;SIGN(D1098-E1098),IF(SIGN(D1099-E1099)&gt;0,"BUY","SELL"),""),"")</f>
        <v/>
      </c>
      <c r="G1100" s="11"/>
      <c r="H1100" s="11">
        <f>(data!B1100/data!B1099)-1</f>
        <v>-2.0757654385054058E-3</v>
      </c>
      <c r="I1100" s="11">
        <f t="shared" si="357"/>
        <v>0</v>
      </c>
      <c r="J1100" s="11">
        <f t="shared" si="358"/>
        <v>2.0757654385054058E-3</v>
      </c>
      <c r="K1100" s="11">
        <f ca="1">IF(ROW(data!B1100)&gt;rsi+1,100-100/(1+AVERAGE(OFFSET(I1100,0,0,-rsi,1))/AVERAGE(OFFSET(J1100,0,0,-rsi,1))),"")</f>
        <v>63.54646209557675</v>
      </c>
      <c r="L1100" s="11"/>
      <c r="M1100" s="11">
        <f t="shared" si="359"/>
        <v>0.99792423456149459</v>
      </c>
      <c r="N1100" s="11">
        <f t="shared" ca="1" si="360"/>
        <v>1.044541010320478</v>
      </c>
      <c r="S1100" s="13" t="str">
        <f ca="1">pricein</f>
        <v/>
      </c>
      <c r="T1100" s="13" t="str">
        <f ca="1">priceout</f>
        <v/>
      </c>
      <c r="U1100" s="16" t="str">
        <f t="shared" ca="1" si="361"/>
        <v/>
      </c>
      <c r="V1100" s="16" t="str">
        <f t="shared" ca="1" si="368"/>
        <v/>
      </c>
      <c r="W1100" s="16" t="str">
        <f t="shared" ca="1" si="369"/>
        <v/>
      </c>
      <c r="X1100" s="16">
        <f t="shared" ca="1" si="370"/>
        <v>2.7047880576243353</v>
      </c>
      <c r="Y1100" s="16"/>
      <c r="Z1100" s="13" t="str">
        <f ca="1">priceincross</f>
        <v/>
      </c>
      <c r="AA1100" s="13" t="str">
        <f ca="1">priceoutcross</f>
        <v/>
      </c>
      <c r="AB1100" s="13" t="str">
        <f t="shared" ca="1" si="362"/>
        <v/>
      </c>
      <c r="AC1100" s="13" t="str">
        <f t="shared" ca="1" si="371"/>
        <v/>
      </c>
      <c r="AD1100" s="13" t="str">
        <f t="shared" ca="1" si="372"/>
        <v/>
      </c>
      <c r="AE1100" s="13">
        <f t="shared" ca="1" si="373"/>
        <v>2.3182976325855877</v>
      </c>
      <c r="AG1100" s="32">
        <f ca="1">IF(ROW(data!B1100)&gt;fib+1,MIN(OFFSET(data!B1100,0,0,-fib,1)),"")</f>
        <v>17.329999999999998</v>
      </c>
      <c r="AH1100" s="32">
        <f ca="1">IF(ROW(data!B1100)&gt;fib+1,MAX(OFFSET(data!B1100,0,0,-fib,1)),"")</f>
        <v>20.86</v>
      </c>
      <c r="AI1100" s="32">
        <f t="shared" ca="1" si="363"/>
        <v>3.5300000000000011</v>
      </c>
      <c r="AJ1100" s="31">
        <f t="shared" ca="1" si="364"/>
        <v>18.163079999999997</v>
      </c>
      <c r="AK1100" s="31">
        <f t="shared" ca="1" si="365"/>
        <v>18.678459999999998</v>
      </c>
      <c r="AL1100" s="31">
        <f t="shared" ca="1" si="366"/>
        <v>19.094999999999999</v>
      </c>
      <c r="AM1100" s="31">
        <f t="shared" ca="1" si="367"/>
        <v>19.51154</v>
      </c>
      <c r="AO1100" s="32">
        <f t="shared" ca="1" si="374"/>
        <v>1.7047880576243353</v>
      </c>
      <c r="AP1100" s="32">
        <f t="shared" ca="1" si="375"/>
        <v>0</v>
      </c>
      <c r="AQ1100" s="32">
        <f t="shared" ca="1" si="376"/>
        <v>1.3182976325855877</v>
      </c>
      <c r="AR1100" s="32">
        <f t="shared" ca="1" si="377"/>
        <v>0</v>
      </c>
    </row>
    <row r="1101" spans="1:44">
      <c r="A1101" s="10">
        <v>38505</v>
      </c>
      <c r="B1101" s="11">
        <f ca="1">IF(ROW(data!B1101)&gt;singleSMA,AVERAGE(OFFSET(data!B1101,0,0,-singleSMA,1)),"")</f>
        <v>18.874600000000001</v>
      </c>
      <c r="C1101" s="11" t="str">
        <f ca="1">IF(ROW(data!B1099)&gt;singleSMA+2,IF(SIGN(data!B1100-indicators!B1100)&lt;&gt;SIGN(data!B1099-indicators!B1099),IF(SIGN(data!B1100-indicators!B1100)&gt;0,"BUY","SELL"),""),"")</f>
        <v/>
      </c>
      <c r="D1101" s="11">
        <f ca="1">IF(ROW(data!B1101)&gt;fastSMA,AVERAGE(OFFSET(data!B1101,0,0,-fastSMA,1)),"")</f>
        <v>18.873999999999995</v>
      </c>
      <c r="E1101" s="11">
        <f ca="1">IF(ROW(data!B1101)&gt;slowSMA,AVERAGE(OFFSET(data!B1101,0,0,-slowSMA,1)),"")</f>
        <v>18.874600000000001</v>
      </c>
      <c r="F1101" s="11" t="str">
        <f ca="1">IF(ROW(data!B1101)&gt;MAX(fastSMA,slowSMA)+2,IF(SIGN(D1100-E1100)&lt;&gt;SIGN(D1099-E1099),IF(SIGN(D1100-E1100)&gt;0,"BUY","SELL"),""),"")</f>
        <v/>
      </c>
      <c r="G1101" s="11"/>
      <c r="H1101" s="11">
        <f>(data!B1101/data!B1100)-1</f>
        <v>1.5600624024961096E-2</v>
      </c>
      <c r="I1101" s="11">
        <f t="shared" si="357"/>
        <v>1.5600624024961096E-2</v>
      </c>
      <c r="J1101" s="11">
        <f t="shared" si="358"/>
        <v>0</v>
      </c>
      <c r="K1101" s="11">
        <f ca="1">IF(ROW(data!B1101)&gt;rsi+1,100-100/(1+AVERAGE(OFFSET(I1101,0,0,-rsi,1))/AVERAGE(OFFSET(J1101,0,0,-rsi,1))),"")</f>
        <v>65.861618065426683</v>
      </c>
      <c r="L1101" s="11"/>
      <c r="M1101" s="11">
        <f t="shared" si="359"/>
        <v>1.0156006240249611</v>
      </c>
      <c r="N1101" s="11">
        <f t="shared" ca="1" si="360"/>
        <v>1.056246619794484</v>
      </c>
      <c r="S1101" s="13" t="str">
        <f ca="1">pricein</f>
        <v/>
      </c>
      <c r="T1101" s="13" t="str">
        <f ca="1">priceout</f>
        <v/>
      </c>
      <c r="U1101" s="16" t="str">
        <f t="shared" ca="1" si="361"/>
        <v/>
      </c>
      <c r="V1101" s="16" t="str">
        <f t="shared" ca="1" si="368"/>
        <v/>
      </c>
      <c r="W1101" s="16" t="str">
        <f t="shared" ca="1" si="369"/>
        <v/>
      </c>
      <c r="X1101" s="16">
        <f t="shared" ca="1" si="370"/>
        <v>2.7047880576243353</v>
      </c>
      <c r="Y1101" s="16"/>
      <c r="Z1101" s="13" t="str">
        <f ca="1">priceincross</f>
        <v/>
      </c>
      <c r="AA1101" s="13" t="str">
        <f ca="1">priceoutcross</f>
        <v/>
      </c>
      <c r="AB1101" s="13" t="str">
        <f t="shared" ca="1" si="362"/>
        <v/>
      </c>
      <c r="AC1101" s="13" t="str">
        <f t="shared" ca="1" si="371"/>
        <v/>
      </c>
      <c r="AD1101" s="13" t="str">
        <f t="shared" ca="1" si="372"/>
        <v/>
      </c>
      <c r="AE1101" s="13">
        <f t="shared" ca="1" si="373"/>
        <v>2.3182976325855877</v>
      </c>
      <c r="AG1101" s="32">
        <f ca="1">IF(ROW(data!B1101)&gt;fib+1,MIN(OFFSET(data!B1101,0,0,-fib,1)),"")</f>
        <v>17.329999999999998</v>
      </c>
      <c r="AH1101" s="32">
        <f ca="1">IF(ROW(data!B1101)&gt;fib+1,MAX(OFFSET(data!B1101,0,0,-fib,1)),"")</f>
        <v>20.86</v>
      </c>
      <c r="AI1101" s="32">
        <f t="shared" ca="1" si="363"/>
        <v>3.5300000000000011</v>
      </c>
      <c r="AJ1101" s="31">
        <f t="shared" ca="1" si="364"/>
        <v>18.163079999999997</v>
      </c>
      <c r="AK1101" s="31">
        <f t="shared" ca="1" si="365"/>
        <v>18.678459999999998</v>
      </c>
      <c r="AL1101" s="31">
        <f t="shared" ca="1" si="366"/>
        <v>19.094999999999999</v>
      </c>
      <c r="AM1101" s="31">
        <f t="shared" ca="1" si="367"/>
        <v>19.51154</v>
      </c>
      <c r="AO1101" s="32">
        <f t="shared" ca="1" si="374"/>
        <v>1.7047880576243353</v>
      </c>
      <c r="AP1101" s="32">
        <f t="shared" ca="1" si="375"/>
        <v>0</v>
      </c>
      <c r="AQ1101" s="32">
        <f t="shared" ca="1" si="376"/>
        <v>1.3182976325855877</v>
      </c>
      <c r="AR1101" s="32">
        <f t="shared" ca="1" si="377"/>
        <v>0</v>
      </c>
    </row>
    <row r="1102" spans="1:44">
      <c r="A1102" s="10">
        <v>38506</v>
      </c>
      <c r="B1102" s="11">
        <f ca="1">IF(ROW(data!B1102)&gt;singleSMA,AVERAGE(OFFSET(data!B1102,0,0,-singleSMA,1)),"")</f>
        <v>18.897500000000001</v>
      </c>
      <c r="C1102" s="11" t="str">
        <f ca="1">IF(ROW(data!B1100)&gt;singleSMA+2,IF(SIGN(data!B1101-indicators!B1101)&lt;&gt;SIGN(data!B1100-indicators!B1100),IF(SIGN(data!B1101-indicators!B1101)&gt;0,"BUY","SELL"),""),"")</f>
        <v/>
      </c>
      <c r="D1102" s="11">
        <f ca="1">IF(ROW(data!B1102)&gt;fastSMA,AVERAGE(OFFSET(data!B1102,0,0,-fastSMA,1)),"")</f>
        <v>18.933</v>
      </c>
      <c r="E1102" s="11">
        <f ca="1">IF(ROW(data!B1102)&gt;slowSMA,AVERAGE(OFFSET(data!B1102,0,0,-slowSMA,1)),"")</f>
        <v>18.897500000000001</v>
      </c>
      <c r="F1102" s="11" t="str">
        <f ca="1">IF(ROW(data!B1102)&gt;MAX(fastSMA,slowSMA)+2,IF(SIGN(D1101-E1101)&lt;&gt;SIGN(D1100-E1100),IF(SIGN(D1101-E1101)&gt;0,"BUY","SELL"),""),"")</f>
        <v/>
      </c>
      <c r="G1102" s="11"/>
      <c r="H1102" s="11">
        <f>(data!B1102/data!B1101)-1</f>
        <v>1.3312852022529409E-2</v>
      </c>
      <c r="I1102" s="11">
        <f t="shared" si="357"/>
        <v>1.3312852022529409E-2</v>
      </c>
      <c r="J1102" s="11">
        <f t="shared" si="358"/>
        <v>0</v>
      </c>
      <c r="K1102" s="11">
        <f ca="1">IF(ROW(data!B1102)&gt;rsi+1,100-100/(1+AVERAGE(OFFSET(I1102,0,0,-rsi,1))/AVERAGE(OFFSET(J1102,0,0,-rsi,1))),"")</f>
        <v>67.127204600401171</v>
      </c>
      <c r="L1102" s="11"/>
      <c r="M1102" s="11">
        <f t="shared" si="359"/>
        <v>1.0133128520225294</v>
      </c>
      <c r="N1102" s="11">
        <f t="shared" ca="1" si="360"/>
        <v>1.0634067705534658</v>
      </c>
      <c r="S1102" s="13" t="str">
        <f ca="1">pricein</f>
        <v/>
      </c>
      <c r="T1102" s="13" t="str">
        <f ca="1">priceout</f>
        <v/>
      </c>
      <c r="U1102" s="16" t="str">
        <f t="shared" ca="1" si="361"/>
        <v/>
      </c>
      <c r="V1102" s="16" t="str">
        <f t="shared" ca="1" si="368"/>
        <v/>
      </c>
      <c r="W1102" s="16" t="str">
        <f t="shared" ca="1" si="369"/>
        <v/>
      </c>
      <c r="X1102" s="16">
        <f t="shared" ca="1" si="370"/>
        <v>2.7047880576243353</v>
      </c>
      <c r="Y1102" s="16"/>
      <c r="Z1102" s="13" t="str">
        <f ca="1">priceincross</f>
        <v/>
      </c>
      <c r="AA1102" s="13" t="str">
        <f ca="1">priceoutcross</f>
        <v/>
      </c>
      <c r="AB1102" s="13" t="str">
        <f t="shared" ca="1" si="362"/>
        <v/>
      </c>
      <c r="AC1102" s="13" t="str">
        <f t="shared" ca="1" si="371"/>
        <v/>
      </c>
      <c r="AD1102" s="13" t="str">
        <f t="shared" ca="1" si="372"/>
        <v/>
      </c>
      <c r="AE1102" s="13">
        <f t="shared" ca="1" si="373"/>
        <v>2.3182976325855877</v>
      </c>
      <c r="AG1102" s="32">
        <f ca="1">IF(ROW(data!B1102)&gt;fib+1,MIN(OFFSET(data!B1102,0,0,-fib,1)),"")</f>
        <v>17.329999999999998</v>
      </c>
      <c r="AH1102" s="32">
        <f ca="1">IF(ROW(data!B1102)&gt;fib+1,MAX(OFFSET(data!B1102,0,0,-fib,1)),"")</f>
        <v>20.86</v>
      </c>
      <c r="AI1102" s="32">
        <f t="shared" ca="1" si="363"/>
        <v>3.5300000000000011</v>
      </c>
      <c r="AJ1102" s="31">
        <f t="shared" ca="1" si="364"/>
        <v>18.163079999999997</v>
      </c>
      <c r="AK1102" s="31">
        <f t="shared" ca="1" si="365"/>
        <v>18.678459999999998</v>
      </c>
      <c r="AL1102" s="31">
        <f t="shared" ca="1" si="366"/>
        <v>19.094999999999999</v>
      </c>
      <c r="AM1102" s="31">
        <f t="shared" ca="1" si="367"/>
        <v>19.51154</v>
      </c>
      <c r="AO1102" s="32">
        <f t="shared" ca="1" si="374"/>
        <v>1.7047880576243353</v>
      </c>
      <c r="AP1102" s="32">
        <f t="shared" ca="1" si="375"/>
        <v>0</v>
      </c>
      <c r="AQ1102" s="32">
        <f t="shared" ca="1" si="376"/>
        <v>1.3182976325855877</v>
      </c>
      <c r="AR1102" s="32">
        <f t="shared" ca="1" si="377"/>
        <v>0</v>
      </c>
    </row>
    <row r="1103" spans="1:44">
      <c r="A1103" s="10">
        <v>38509</v>
      </c>
      <c r="B1103" s="11">
        <f ca="1">IF(ROW(data!B1103)&gt;singleSMA,AVERAGE(OFFSET(data!B1103,0,0,-singleSMA,1)),"")</f>
        <v>18.926100000000005</v>
      </c>
      <c r="C1103" s="11" t="str">
        <f ca="1">IF(ROW(data!B1101)&gt;singleSMA+2,IF(SIGN(data!B1102-indicators!B1102)&lt;&gt;SIGN(data!B1101-indicators!B1101),IF(SIGN(data!B1102-indicators!B1102)&gt;0,"BUY","SELL"),""),"")</f>
        <v/>
      </c>
      <c r="D1103" s="11">
        <f ca="1">IF(ROW(data!B1103)&gt;fastSMA,AVERAGE(OFFSET(data!B1103,0,0,-fastSMA,1)),"")</f>
        <v>19.012</v>
      </c>
      <c r="E1103" s="11">
        <f ca="1">IF(ROW(data!B1103)&gt;slowSMA,AVERAGE(OFFSET(data!B1103,0,0,-slowSMA,1)),"")</f>
        <v>18.926100000000005</v>
      </c>
      <c r="F1103" s="11" t="str">
        <f ca="1">IF(ROW(data!B1103)&gt;MAX(fastSMA,slowSMA)+2,IF(SIGN(D1102-E1102)&lt;&gt;SIGN(D1101-E1101),IF(SIGN(D1102-E1102)&gt;0,"BUY","SELL"),""),"")</f>
        <v>BUY</v>
      </c>
      <c r="G1103" s="11"/>
      <c r="H1103" s="11">
        <f>(data!B1103/data!B1102)-1</f>
        <v>2.0212228398180931E-2</v>
      </c>
      <c r="I1103" s="11">
        <f t="shared" si="357"/>
        <v>2.0212228398180931E-2</v>
      </c>
      <c r="J1103" s="11">
        <f t="shared" si="358"/>
        <v>0</v>
      </c>
      <c r="K1103" s="11">
        <f ca="1">IF(ROW(data!B1103)&gt;rsi+1,100-100/(1+AVERAGE(OFFSET(I1103,0,0,-rsi,1))/AVERAGE(OFFSET(J1103,0,0,-rsi,1))),"")</f>
        <v>70.380169534629403</v>
      </c>
      <c r="L1103" s="11"/>
      <c r="M1103" s="11">
        <f t="shared" si="359"/>
        <v>1.0202122283981809</v>
      </c>
      <c r="N1103" s="11">
        <f t="shared" ca="1" si="360"/>
        <v>1.0849005910800644</v>
      </c>
      <c r="S1103" s="13" t="str">
        <f ca="1">pricein</f>
        <v/>
      </c>
      <c r="T1103" s="13" t="str">
        <f ca="1">priceout</f>
        <v/>
      </c>
      <c r="U1103" s="16" t="str">
        <f t="shared" ca="1" si="361"/>
        <v/>
      </c>
      <c r="V1103" s="16" t="str">
        <f t="shared" ca="1" si="368"/>
        <v/>
      </c>
      <c r="W1103" s="16" t="str">
        <f t="shared" ca="1" si="369"/>
        <v/>
      </c>
      <c r="X1103" s="16">
        <f t="shared" ca="1" si="370"/>
        <v>2.7047880576243353</v>
      </c>
      <c r="Y1103" s="16"/>
      <c r="Z1103" s="13">
        <f ca="1">priceincross</f>
        <v>20.190000000000001</v>
      </c>
      <c r="AA1103" s="13" t="str">
        <f ca="1">priceoutcross</f>
        <v/>
      </c>
      <c r="AB1103" s="13">
        <f t="shared" ca="1" si="362"/>
        <v>23.81</v>
      </c>
      <c r="AC1103" s="13">
        <f t="shared" ca="1" si="371"/>
        <v>1.1792966815255075</v>
      </c>
      <c r="AD1103" s="13">
        <f t="shared" ca="1" si="372"/>
        <v>0.17929668152550748</v>
      </c>
      <c r="AE1103" s="13">
        <f t="shared" ca="1" si="373"/>
        <v>2.7339607048966239</v>
      </c>
      <c r="AG1103" s="32">
        <f ca="1">IF(ROW(data!B1103)&gt;fib+1,MIN(OFFSET(data!B1103,0,0,-fib,1)),"")</f>
        <v>17.649999999999999</v>
      </c>
      <c r="AH1103" s="32">
        <f ca="1">IF(ROW(data!B1103)&gt;fib+1,MAX(OFFSET(data!B1103,0,0,-fib,1)),"")</f>
        <v>20.86</v>
      </c>
      <c r="AI1103" s="32">
        <f t="shared" ca="1" si="363"/>
        <v>3.2100000000000009</v>
      </c>
      <c r="AJ1103" s="31">
        <f t="shared" ca="1" si="364"/>
        <v>18.40756</v>
      </c>
      <c r="AK1103" s="31">
        <f t="shared" ca="1" si="365"/>
        <v>18.87622</v>
      </c>
      <c r="AL1103" s="31">
        <f t="shared" ca="1" si="366"/>
        <v>19.254999999999999</v>
      </c>
      <c r="AM1103" s="31">
        <f t="shared" ca="1" si="367"/>
        <v>19.633779999999998</v>
      </c>
      <c r="AO1103" s="32">
        <f t="shared" ca="1" si="374"/>
        <v>1.7047880576243353</v>
      </c>
      <c r="AP1103" s="32">
        <f t="shared" ca="1" si="375"/>
        <v>0</v>
      </c>
      <c r="AQ1103" s="32">
        <f t="shared" ca="1" si="376"/>
        <v>1.7339607048966239</v>
      </c>
      <c r="AR1103" s="32">
        <f t="shared" ca="1" si="377"/>
        <v>0</v>
      </c>
    </row>
    <row r="1104" spans="1:44">
      <c r="A1104" s="10">
        <v>38510</v>
      </c>
      <c r="B1104" s="11">
        <f ca="1">IF(ROW(data!B1104)&gt;singleSMA,AVERAGE(OFFSET(data!B1104,0,0,-singleSMA,1)),"")</f>
        <v>18.950400000000005</v>
      </c>
      <c r="C1104" s="11" t="str">
        <f ca="1">IF(ROW(data!B1102)&gt;singleSMA+2,IF(SIGN(data!B1103-indicators!B1103)&lt;&gt;SIGN(data!B1102-indicators!B1102),IF(SIGN(data!B1103-indicators!B1103)&gt;0,"BUY","SELL"),""),"")</f>
        <v/>
      </c>
      <c r="D1104" s="11">
        <f ca="1">IF(ROW(data!B1104)&gt;fastSMA,AVERAGE(OFFSET(data!B1104,0,0,-fastSMA,1)),"")</f>
        <v>19.089500000000001</v>
      </c>
      <c r="E1104" s="11">
        <f ca="1">IF(ROW(data!B1104)&gt;slowSMA,AVERAGE(OFFSET(data!B1104,0,0,-slowSMA,1)),"")</f>
        <v>18.950400000000005</v>
      </c>
      <c r="F1104" s="11" t="str">
        <f ca="1">IF(ROW(data!B1104)&gt;MAX(fastSMA,slowSMA)+2,IF(SIGN(D1103-E1103)&lt;&gt;SIGN(D1102-E1102),IF(SIGN(D1103-E1103)&gt;0,"BUY","SELL"),""),"")</f>
        <v/>
      </c>
      <c r="G1104" s="11"/>
      <c r="H1104" s="11">
        <f>(data!B1104/data!B1103)-1</f>
        <v>9.9058940069340906E-4</v>
      </c>
      <c r="I1104" s="11">
        <f t="shared" si="357"/>
        <v>9.9058940069340906E-4</v>
      </c>
      <c r="J1104" s="11">
        <f t="shared" si="358"/>
        <v>0</v>
      </c>
      <c r="K1104" s="11">
        <f ca="1">IF(ROW(data!B1104)&gt;rsi+1,100-100/(1+AVERAGE(OFFSET(I1104,0,0,-rsi,1))/AVERAGE(OFFSET(J1104,0,0,-rsi,1))),"")</f>
        <v>70.132145480738714</v>
      </c>
      <c r="L1104" s="11"/>
      <c r="M1104" s="11">
        <f t="shared" si="359"/>
        <v>1.0009905894006934</v>
      </c>
      <c r="N1104" s="11">
        <f t="shared" ca="1" si="360"/>
        <v>1.0830653804930337</v>
      </c>
      <c r="S1104" s="13" t="str">
        <f ca="1">pricein</f>
        <v/>
      </c>
      <c r="T1104" s="13" t="str">
        <f ca="1">priceout</f>
        <v/>
      </c>
      <c r="U1104" s="16" t="str">
        <f t="shared" ca="1" si="361"/>
        <v/>
      </c>
      <c r="V1104" s="16" t="str">
        <f t="shared" ca="1" si="368"/>
        <v/>
      </c>
      <c r="W1104" s="16" t="str">
        <f t="shared" ca="1" si="369"/>
        <v/>
      </c>
      <c r="X1104" s="16">
        <f t="shared" ca="1" si="370"/>
        <v>2.7047880576243353</v>
      </c>
      <c r="Y1104" s="16"/>
      <c r="Z1104" s="13" t="str">
        <f ca="1">priceincross</f>
        <v/>
      </c>
      <c r="AA1104" s="13" t="str">
        <f ca="1">priceoutcross</f>
        <v/>
      </c>
      <c r="AB1104" s="13" t="str">
        <f t="shared" ca="1" si="362"/>
        <v/>
      </c>
      <c r="AC1104" s="13" t="str">
        <f t="shared" ca="1" si="371"/>
        <v/>
      </c>
      <c r="AD1104" s="13" t="str">
        <f t="shared" ca="1" si="372"/>
        <v/>
      </c>
      <c r="AE1104" s="13">
        <f t="shared" ca="1" si="373"/>
        <v>2.7339607048966239</v>
      </c>
      <c r="AG1104" s="32">
        <f ca="1">IF(ROW(data!B1104)&gt;fib+1,MIN(OFFSET(data!B1104,0,0,-fib,1)),"")</f>
        <v>17.649999999999999</v>
      </c>
      <c r="AH1104" s="32">
        <f ca="1">IF(ROW(data!B1104)&gt;fib+1,MAX(OFFSET(data!B1104,0,0,-fib,1)),"")</f>
        <v>20.86</v>
      </c>
      <c r="AI1104" s="32">
        <f t="shared" ca="1" si="363"/>
        <v>3.2100000000000009</v>
      </c>
      <c r="AJ1104" s="31">
        <f t="shared" ca="1" si="364"/>
        <v>18.40756</v>
      </c>
      <c r="AK1104" s="31">
        <f t="shared" ca="1" si="365"/>
        <v>18.87622</v>
      </c>
      <c r="AL1104" s="31">
        <f t="shared" ca="1" si="366"/>
        <v>19.254999999999999</v>
      </c>
      <c r="AM1104" s="31">
        <f t="shared" ca="1" si="367"/>
        <v>19.633779999999998</v>
      </c>
      <c r="AO1104" s="32">
        <f t="shared" ca="1" si="374"/>
        <v>1.7047880576243353</v>
      </c>
      <c r="AP1104" s="32">
        <f t="shared" ca="1" si="375"/>
        <v>0</v>
      </c>
      <c r="AQ1104" s="32">
        <f t="shared" ca="1" si="376"/>
        <v>1.7339607048966239</v>
      </c>
      <c r="AR1104" s="32">
        <f t="shared" ca="1" si="377"/>
        <v>0</v>
      </c>
    </row>
    <row r="1105" spans="1:44">
      <c r="A1105" s="10">
        <v>38511</v>
      </c>
      <c r="B1105" s="11">
        <f ca="1">IF(ROW(data!B1105)&gt;singleSMA,AVERAGE(OFFSET(data!B1105,0,0,-singleSMA,1)),"")</f>
        <v>18.972800000000003</v>
      </c>
      <c r="C1105" s="11" t="str">
        <f ca="1">IF(ROW(data!B1103)&gt;singleSMA+2,IF(SIGN(data!B1104-indicators!B1104)&lt;&gt;SIGN(data!B1103-indicators!B1103),IF(SIGN(data!B1104-indicators!B1104)&gt;0,"BUY","SELL"),""),"")</f>
        <v/>
      </c>
      <c r="D1105" s="11">
        <f ca="1">IF(ROW(data!B1105)&gt;fastSMA,AVERAGE(OFFSET(data!B1105,0,0,-fastSMA,1)),"")</f>
        <v>19.160499999999999</v>
      </c>
      <c r="E1105" s="11">
        <f ca="1">IF(ROW(data!B1105)&gt;slowSMA,AVERAGE(OFFSET(data!B1105,0,0,-slowSMA,1)),"")</f>
        <v>18.972800000000003</v>
      </c>
      <c r="F1105" s="11" t="str">
        <f ca="1">IF(ROW(data!B1105)&gt;MAX(fastSMA,slowSMA)+2,IF(SIGN(D1104-E1104)&lt;&gt;SIGN(D1103-E1103),IF(SIGN(D1104-E1104)&gt;0,"BUY","SELL"),""),"")</f>
        <v/>
      </c>
      <c r="G1105" s="11"/>
      <c r="H1105" s="11">
        <f>(data!B1105/data!B1104)-1</f>
        <v>7.4220682830281604E-3</v>
      </c>
      <c r="I1105" s="11">
        <f t="shared" si="357"/>
        <v>7.4220682830281604E-3</v>
      </c>
      <c r="J1105" s="11">
        <f t="shared" si="358"/>
        <v>0</v>
      </c>
      <c r="K1105" s="11">
        <f ca="1">IF(ROW(data!B1105)&gt;rsi+1,100-100/(1+AVERAGE(OFFSET(I1105,0,0,-rsi,1))/AVERAGE(OFFSET(J1105,0,0,-rsi,1))),"")</f>
        <v>68.970475306915546</v>
      </c>
      <c r="L1105" s="11"/>
      <c r="M1105" s="11">
        <f t="shared" si="359"/>
        <v>1.0074220682830282</v>
      </c>
      <c r="N1105" s="11">
        <f t="shared" ca="1" si="360"/>
        <v>1.074973600844773</v>
      </c>
      <c r="S1105" s="13" t="str">
        <f ca="1">pricein</f>
        <v/>
      </c>
      <c r="T1105" s="13" t="str">
        <f ca="1">priceout</f>
        <v/>
      </c>
      <c r="U1105" s="16" t="str">
        <f t="shared" ca="1" si="361"/>
        <v/>
      </c>
      <c r="V1105" s="16" t="str">
        <f t="shared" ca="1" si="368"/>
        <v/>
      </c>
      <c r="W1105" s="16" t="str">
        <f t="shared" ca="1" si="369"/>
        <v/>
      </c>
      <c r="X1105" s="16">
        <f t="shared" ca="1" si="370"/>
        <v>2.7047880576243353</v>
      </c>
      <c r="Y1105" s="16"/>
      <c r="Z1105" s="13" t="str">
        <f ca="1">priceincross</f>
        <v/>
      </c>
      <c r="AA1105" s="13" t="str">
        <f ca="1">priceoutcross</f>
        <v/>
      </c>
      <c r="AB1105" s="13" t="str">
        <f t="shared" ca="1" si="362"/>
        <v/>
      </c>
      <c r="AC1105" s="13" t="str">
        <f t="shared" ca="1" si="371"/>
        <v/>
      </c>
      <c r="AD1105" s="13" t="str">
        <f t="shared" ca="1" si="372"/>
        <v/>
      </c>
      <c r="AE1105" s="13">
        <f t="shared" ca="1" si="373"/>
        <v>2.7339607048966239</v>
      </c>
      <c r="AG1105" s="32">
        <f ca="1">IF(ROW(data!B1105)&gt;fib+1,MIN(OFFSET(data!B1105,0,0,-fib,1)),"")</f>
        <v>17.649999999999999</v>
      </c>
      <c r="AH1105" s="32">
        <f ca="1">IF(ROW(data!B1105)&gt;fib+1,MAX(OFFSET(data!B1105,0,0,-fib,1)),"")</f>
        <v>20.86</v>
      </c>
      <c r="AI1105" s="32">
        <f t="shared" ca="1" si="363"/>
        <v>3.2100000000000009</v>
      </c>
      <c r="AJ1105" s="31">
        <f t="shared" ca="1" si="364"/>
        <v>18.40756</v>
      </c>
      <c r="AK1105" s="31">
        <f t="shared" ca="1" si="365"/>
        <v>18.87622</v>
      </c>
      <c r="AL1105" s="31">
        <f t="shared" ca="1" si="366"/>
        <v>19.254999999999999</v>
      </c>
      <c r="AM1105" s="31">
        <f t="shared" ca="1" si="367"/>
        <v>19.633779999999998</v>
      </c>
      <c r="AO1105" s="32">
        <f t="shared" ca="1" si="374"/>
        <v>1.7047880576243353</v>
      </c>
      <c r="AP1105" s="32">
        <f t="shared" ca="1" si="375"/>
        <v>0</v>
      </c>
      <c r="AQ1105" s="32">
        <f t="shared" ca="1" si="376"/>
        <v>1.7339607048966239</v>
      </c>
      <c r="AR1105" s="32">
        <f t="shared" ca="1" si="377"/>
        <v>0</v>
      </c>
    </row>
    <row r="1106" spans="1:44">
      <c r="A1106" s="10">
        <v>38512</v>
      </c>
      <c r="B1106" s="11">
        <f ca="1">IF(ROW(data!B1106)&gt;singleSMA,AVERAGE(OFFSET(data!B1106,0,0,-singleSMA,1)),"")</f>
        <v>18.995200000000001</v>
      </c>
      <c r="C1106" s="11" t="str">
        <f ca="1">IF(ROW(data!B1104)&gt;singleSMA+2,IF(SIGN(data!B1105-indicators!B1105)&lt;&gt;SIGN(data!B1104-indicators!B1104),IF(SIGN(data!B1105-indicators!B1105)&gt;0,"BUY","SELL"),""),"")</f>
        <v/>
      </c>
      <c r="D1106" s="11">
        <f ca="1">IF(ROW(data!B1106)&gt;fastSMA,AVERAGE(OFFSET(data!B1106,0,0,-fastSMA,1)),"")</f>
        <v>19.244</v>
      </c>
      <c r="E1106" s="11">
        <f ca="1">IF(ROW(data!B1106)&gt;slowSMA,AVERAGE(OFFSET(data!B1106,0,0,-slowSMA,1)),"")</f>
        <v>18.995200000000001</v>
      </c>
      <c r="F1106" s="11" t="str">
        <f ca="1">IF(ROW(data!B1106)&gt;MAX(fastSMA,slowSMA)+2,IF(SIGN(D1105-E1105)&lt;&gt;SIGN(D1104-E1104),IF(SIGN(D1105-E1105)&gt;0,"BUY","SELL"),""),"")</f>
        <v/>
      </c>
      <c r="G1106" s="11"/>
      <c r="H1106" s="11">
        <f>(data!B1106/data!B1105)-1</f>
        <v>9.8231827111983083E-3</v>
      </c>
      <c r="I1106" s="11">
        <f t="shared" si="357"/>
        <v>9.8231827111983083E-3</v>
      </c>
      <c r="J1106" s="11">
        <f t="shared" si="358"/>
        <v>0</v>
      </c>
      <c r="K1106" s="11">
        <f ca="1">IF(ROW(data!B1106)&gt;rsi+1,100-100/(1+AVERAGE(OFFSET(I1106,0,0,-rsi,1))/AVERAGE(OFFSET(J1106,0,0,-rsi,1))),"")</f>
        <v>71.378909846450185</v>
      </c>
      <c r="L1106" s="11"/>
      <c r="M1106" s="11">
        <f t="shared" si="359"/>
        <v>1.0098231827111983</v>
      </c>
      <c r="N1106" s="11">
        <f t="shared" ca="1" si="360"/>
        <v>1.088406564319746</v>
      </c>
      <c r="S1106" s="13" t="str">
        <f ca="1">pricein</f>
        <v/>
      </c>
      <c r="T1106" s="13" t="str">
        <f ca="1">priceout</f>
        <v/>
      </c>
      <c r="U1106" s="16" t="str">
        <f t="shared" ca="1" si="361"/>
        <v/>
      </c>
      <c r="V1106" s="16" t="str">
        <f t="shared" ca="1" si="368"/>
        <v/>
      </c>
      <c r="W1106" s="16" t="str">
        <f t="shared" ca="1" si="369"/>
        <v/>
      </c>
      <c r="X1106" s="16">
        <f t="shared" ca="1" si="370"/>
        <v>2.7047880576243353</v>
      </c>
      <c r="Y1106" s="16"/>
      <c r="Z1106" s="13" t="str">
        <f ca="1">priceincross</f>
        <v/>
      </c>
      <c r="AA1106" s="13" t="str">
        <f ca="1">priceoutcross</f>
        <v/>
      </c>
      <c r="AB1106" s="13" t="str">
        <f t="shared" ca="1" si="362"/>
        <v/>
      </c>
      <c r="AC1106" s="13" t="str">
        <f t="shared" ca="1" si="371"/>
        <v/>
      </c>
      <c r="AD1106" s="13" t="str">
        <f t="shared" ca="1" si="372"/>
        <v/>
      </c>
      <c r="AE1106" s="13">
        <f t="shared" ca="1" si="373"/>
        <v>2.7339607048966239</v>
      </c>
      <c r="AG1106" s="32">
        <f ca="1">IF(ROW(data!B1106)&gt;fib+1,MIN(OFFSET(data!B1106,0,0,-fib,1)),"")</f>
        <v>17.649999999999999</v>
      </c>
      <c r="AH1106" s="32">
        <f ca="1">IF(ROW(data!B1106)&gt;fib+1,MAX(OFFSET(data!B1106,0,0,-fib,1)),"")</f>
        <v>20.86</v>
      </c>
      <c r="AI1106" s="32">
        <f t="shared" ca="1" si="363"/>
        <v>3.2100000000000009</v>
      </c>
      <c r="AJ1106" s="31">
        <f t="shared" ca="1" si="364"/>
        <v>18.40756</v>
      </c>
      <c r="AK1106" s="31">
        <f t="shared" ca="1" si="365"/>
        <v>18.87622</v>
      </c>
      <c r="AL1106" s="31">
        <f t="shared" ca="1" si="366"/>
        <v>19.254999999999999</v>
      </c>
      <c r="AM1106" s="31">
        <f t="shared" ca="1" si="367"/>
        <v>19.633779999999998</v>
      </c>
      <c r="AO1106" s="32">
        <f t="shared" ca="1" si="374"/>
        <v>1.7047880576243353</v>
      </c>
      <c r="AP1106" s="32">
        <f t="shared" ca="1" si="375"/>
        <v>0</v>
      </c>
      <c r="AQ1106" s="32">
        <f t="shared" ca="1" si="376"/>
        <v>1.7339607048966239</v>
      </c>
      <c r="AR1106" s="32">
        <f t="shared" ca="1" si="377"/>
        <v>0</v>
      </c>
    </row>
    <row r="1107" spans="1:44">
      <c r="A1107" s="10">
        <v>38513</v>
      </c>
      <c r="B1107" s="11">
        <f ca="1">IF(ROW(data!B1107)&gt;singleSMA,AVERAGE(OFFSET(data!B1107,0,0,-singleSMA,1)),"")</f>
        <v>19.020099999999999</v>
      </c>
      <c r="C1107" s="11" t="str">
        <f ca="1">IF(ROW(data!B1105)&gt;singleSMA+2,IF(SIGN(data!B1106-indicators!B1106)&lt;&gt;SIGN(data!B1105-indicators!B1105),IF(SIGN(data!B1106-indicators!B1106)&gt;0,"BUY","SELL"),""),"")</f>
        <v/>
      </c>
      <c r="D1107" s="11">
        <f ca="1">IF(ROW(data!B1107)&gt;fastSMA,AVERAGE(OFFSET(data!B1107,0,0,-fastSMA,1)),"")</f>
        <v>19.347500000000004</v>
      </c>
      <c r="E1107" s="11">
        <f ca="1">IF(ROW(data!B1107)&gt;slowSMA,AVERAGE(OFFSET(data!B1107,0,0,-slowSMA,1)),"")</f>
        <v>19.020099999999999</v>
      </c>
      <c r="F1107" s="11" t="str">
        <f ca="1">IF(ROW(data!B1107)&gt;MAX(fastSMA,slowSMA)+2,IF(SIGN(D1106-E1106)&lt;&gt;SIGN(D1105-E1105),IF(SIGN(D1106-E1106)&gt;0,"BUY","SELL"),""),"")</f>
        <v/>
      </c>
      <c r="G1107" s="11"/>
      <c r="H1107" s="11">
        <f>(data!B1107/data!B1106)-1</f>
        <v>9.2412451361867376E-3</v>
      </c>
      <c r="I1107" s="11">
        <f t="shared" si="357"/>
        <v>9.2412451361867376E-3</v>
      </c>
      <c r="J1107" s="11">
        <f t="shared" si="358"/>
        <v>0</v>
      </c>
      <c r="K1107" s="11">
        <f ca="1">IF(ROW(data!B1107)&gt;rsi+1,100-100/(1+AVERAGE(OFFSET(I1107,0,0,-rsi,1))/AVERAGE(OFFSET(J1107,0,0,-rsi,1))),"")</f>
        <v>76.661514834060739</v>
      </c>
      <c r="L1107" s="11"/>
      <c r="M1107" s="11">
        <f t="shared" si="359"/>
        <v>1.0092412451361867</v>
      </c>
      <c r="N1107" s="11">
        <f t="shared" ca="1" si="360"/>
        <v>1.1108137044967878</v>
      </c>
      <c r="S1107" s="13" t="str">
        <f ca="1">pricein</f>
        <v/>
      </c>
      <c r="T1107" s="13" t="str">
        <f ca="1">priceout</f>
        <v/>
      </c>
      <c r="U1107" s="16" t="str">
        <f t="shared" ca="1" si="361"/>
        <v/>
      </c>
      <c r="V1107" s="16" t="str">
        <f t="shared" ca="1" si="368"/>
        <v/>
      </c>
      <c r="W1107" s="16" t="str">
        <f t="shared" ca="1" si="369"/>
        <v/>
      </c>
      <c r="X1107" s="16">
        <f t="shared" ca="1" si="370"/>
        <v>2.7047880576243353</v>
      </c>
      <c r="Y1107" s="16"/>
      <c r="Z1107" s="13" t="str">
        <f ca="1">priceincross</f>
        <v/>
      </c>
      <c r="AA1107" s="13" t="str">
        <f ca="1">priceoutcross</f>
        <v/>
      </c>
      <c r="AB1107" s="13" t="str">
        <f t="shared" ca="1" si="362"/>
        <v/>
      </c>
      <c r="AC1107" s="13" t="str">
        <f t="shared" ca="1" si="371"/>
        <v/>
      </c>
      <c r="AD1107" s="13" t="str">
        <f t="shared" ca="1" si="372"/>
        <v/>
      </c>
      <c r="AE1107" s="13">
        <f t="shared" ca="1" si="373"/>
        <v>2.7339607048966239</v>
      </c>
      <c r="AG1107" s="32">
        <f ca="1">IF(ROW(data!B1107)&gt;fib+1,MIN(OFFSET(data!B1107,0,0,-fib,1)),"")</f>
        <v>17.649999999999999</v>
      </c>
      <c r="AH1107" s="32">
        <f ca="1">IF(ROW(data!B1107)&gt;fib+1,MAX(OFFSET(data!B1107,0,0,-fib,1)),"")</f>
        <v>20.86</v>
      </c>
      <c r="AI1107" s="32">
        <f t="shared" ca="1" si="363"/>
        <v>3.2100000000000009</v>
      </c>
      <c r="AJ1107" s="31">
        <f t="shared" ca="1" si="364"/>
        <v>18.40756</v>
      </c>
      <c r="AK1107" s="31">
        <f t="shared" ca="1" si="365"/>
        <v>18.87622</v>
      </c>
      <c r="AL1107" s="31">
        <f t="shared" ca="1" si="366"/>
        <v>19.254999999999999</v>
      </c>
      <c r="AM1107" s="31">
        <f t="shared" ca="1" si="367"/>
        <v>19.633779999999998</v>
      </c>
      <c r="AO1107" s="32">
        <f t="shared" ca="1" si="374"/>
        <v>1.7047880576243353</v>
      </c>
      <c r="AP1107" s="32">
        <f t="shared" ca="1" si="375"/>
        <v>0</v>
      </c>
      <c r="AQ1107" s="32">
        <f t="shared" ca="1" si="376"/>
        <v>1.7339607048966239</v>
      </c>
      <c r="AR1107" s="32">
        <f t="shared" ca="1" si="377"/>
        <v>0</v>
      </c>
    </row>
    <row r="1108" spans="1:44">
      <c r="A1108" s="10">
        <v>38516</v>
      </c>
      <c r="B1108" s="11">
        <f ca="1">IF(ROW(data!B1108)&gt;singleSMA,AVERAGE(OFFSET(data!B1108,0,0,-singleSMA,1)),"")</f>
        <v>19.043400000000002</v>
      </c>
      <c r="C1108" s="11" t="str">
        <f ca="1">IF(ROW(data!B1106)&gt;singleSMA+2,IF(SIGN(data!B1107-indicators!B1107)&lt;&gt;SIGN(data!B1106-indicators!B1106),IF(SIGN(data!B1107-indicators!B1107)&gt;0,"BUY","SELL"),""),"")</f>
        <v/>
      </c>
      <c r="D1108" s="11">
        <f ca="1">IF(ROW(data!B1108)&gt;fastSMA,AVERAGE(OFFSET(data!B1108,0,0,-fastSMA,1)),"")</f>
        <v>19.423500000000001</v>
      </c>
      <c r="E1108" s="11">
        <f ca="1">IF(ROW(data!B1108)&gt;slowSMA,AVERAGE(OFFSET(data!B1108,0,0,-slowSMA,1)),"")</f>
        <v>19.043400000000002</v>
      </c>
      <c r="F1108" s="11" t="str">
        <f ca="1">IF(ROW(data!B1108)&gt;MAX(fastSMA,slowSMA)+2,IF(SIGN(D1107-E1107)&lt;&gt;SIGN(D1106-E1106),IF(SIGN(D1107-E1107)&gt;0,"BUY","SELL"),""),"")</f>
        <v/>
      </c>
      <c r="G1108" s="11"/>
      <c r="H1108" s="11">
        <f>(data!B1108/data!B1107)-1</f>
        <v>-1.5421686746987961E-2</v>
      </c>
      <c r="I1108" s="11">
        <f t="shared" si="357"/>
        <v>0</v>
      </c>
      <c r="J1108" s="11">
        <f t="shared" si="358"/>
        <v>1.5421686746987961E-2</v>
      </c>
      <c r="K1108" s="11">
        <f ca="1">IF(ROW(data!B1108)&gt;rsi+1,100-100/(1+AVERAGE(OFFSET(I1108,0,0,-rsi,1))/AVERAGE(OFFSET(J1108,0,0,-rsi,1))),"")</f>
        <v>69.436003093850843</v>
      </c>
      <c r="L1108" s="11"/>
      <c r="M1108" s="11">
        <f t="shared" si="359"/>
        <v>0.98457831325301204</v>
      </c>
      <c r="N1108" s="11">
        <f t="shared" ca="1" si="360"/>
        <v>1.080380750925436</v>
      </c>
      <c r="S1108" s="13" t="str">
        <f ca="1">pricein</f>
        <v/>
      </c>
      <c r="T1108" s="13" t="str">
        <f ca="1">priceout</f>
        <v/>
      </c>
      <c r="U1108" s="16" t="str">
        <f t="shared" ca="1" si="361"/>
        <v/>
      </c>
      <c r="V1108" s="16" t="str">
        <f t="shared" ca="1" si="368"/>
        <v/>
      </c>
      <c r="W1108" s="16" t="str">
        <f t="shared" ca="1" si="369"/>
        <v/>
      </c>
      <c r="X1108" s="16">
        <f t="shared" ca="1" si="370"/>
        <v>2.7047880576243353</v>
      </c>
      <c r="Y1108" s="16"/>
      <c r="Z1108" s="13" t="str">
        <f ca="1">priceincross</f>
        <v/>
      </c>
      <c r="AA1108" s="13" t="str">
        <f ca="1">priceoutcross</f>
        <v/>
      </c>
      <c r="AB1108" s="13" t="str">
        <f t="shared" ca="1" si="362"/>
        <v/>
      </c>
      <c r="AC1108" s="13" t="str">
        <f t="shared" ca="1" si="371"/>
        <v/>
      </c>
      <c r="AD1108" s="13" t="str">
        <f t="shared" ca="1" si="372"/>
        <v/>
      </c>
      <c r="AE1108" s="13">
        <f t="shared" ca="1" si="373"/>
        <v>2.7339607048966239</v>
      </c>
      <c r="AG1108" s="32">
        <f ca="1">IF(ROW(data!B1108)&gt;fib+1,MIN(OFFSET(data!B1108,0,0,-fib,1)),"")</f>
        <v>17.649999999999999</v>
      </c>
      <c r="AH1108" s="32">
        <f ca="1">IF(ROW(data!B1108)&gt;fib+1,MAX(OFFSET(data!B1108,0,0,-fib,1)),"")</f>
        <v>20.86</v>
      </c>
      <c r="AI1108" s="32">
        <f t="shared" ca="1" si="363"/>
        <v>3.2100000000000009</v>
      </c>
      <c r="AJ1108" s="31">
        <f t="shared" ca="1" si="364"/>
        <v>18.40756</v>
      </c>
      <c r="AK1108" s="31">
        <f t="shared" ca="1" si="365"/>
        <v>18.87622</v>
      </c>
      <c r="AL1108" s="31">
        <f t="shared" ca="1" si="366"/>
        <v>19.254999999999999</v>
      </c>
      <c r="AM1108" s="31">
        <f t="shared" ca="1" si="367"/>
        <v>19.633779999999998</v>
      </c>
      <c r="AO1108" s="32">
        <f t="shared" ca="1" si="374"/>
        <v>1.7047880576243353</v>
      </c>
      <c r="AP1108" s="32">
        <f t="shared" ca="1" si="375"/>
        <v>0</v>
      </c>
      <c r="AQ1108" s="32">
        <f t="shared" ca="1" si="376"/>
        <v>1.7339607048966239</v>
      </c>
      <c r="AR1108" s="32">
        <f t="shared" ca="1" si="377"/>
        <v>0</v>
      </c>
    </row>
    <row r="1109" spans="1:44">
      <c r="A1109" s="10">
        <v>38517</v>
      </c>
      <c r="B1109" s="11">
        <f ca="1">IF(ROW(data!B1109)&gt;singleSMA,AVERAGE(OFFSET(data!B1109,0,0,-singleSMA,1)),"")</f>
        <v>19.061900000000001</v>
      </c>
      <c r="C1109" s="11" t="str">
        <f ca="1">IF(ROW(data!B1107)&gt;singleSMA+2,IF(SIGN(data!B1108-indicators!B1108)&lt;&gt;SIGN(data!B1107-indicators!B1107),IF(SIGN(data!B1108-indicators!B1108)&gt;0,"BUY","SELL"),""),"")</f>
        <v/>
      </c>
      <c r="D1109" s="11">
        <f ca="1">IF(ROW(data!B1109)&gt;fastSMA,AVERAGE(OFFSET(data!B1109,0,0,-fastSMA,1)),"")</f>
        <v>19.473500000000001</v>
      </c>
      <c r="E1109" s="11">
        <f ca="1">IF(ROW(data!B1109)&gt;slowSMA,AVERAGE(OFFSET(data!B1109,0,0,-slowSMA,1)),"")</f>
        <v>19.061900000000001</v>
      </c>
      <c r="F1109" s="11" t="str">
        <f ca="1">IF(ROW(data!B1109)&gt;MAX(fastSMA,slowSMA)+2,IF(SIGN(D1108-E1108)&lt;&gt;SIGN(D1107-E1107),IF(SIGN(D1108-E1108)&gt;0,"BUY","SELL"),""),"")</f>
        <v/>
      </c>
      <c r="G1109" s="11"/>
      <c r="H1109" s="11">
        <f>(data!B1109/data!B1108)-1</f>
        <v>-2.4473813020068569E-2</v>
      </c>
      <c r="I1109" s="11">
        <f t="shared" si="357"/>
        <v>0</v>
      </c>
      <c r="J1109" s="11">
        <f t="shared" si="358"/>
        <v>2.4473813020068569E-2</v>
      </c>
      <c r="K1109" s="11">
        <f ca="1">IF(ROW(data!B1109)&gt;rsi+1,100-100/(1+AVERAGE(OFFSET(I1109,0,0,-rsi,1))/AVERAGE(OFFSET(J1109,0,0,-rsi,1))),"")</f>
        <v>61.800948014018694</v>
      </c>
      <c r="L1109" s="11"/>
      <c r="M1109" s="11">
        <f t="shared" si="359"/>
        <v>0.97552618697993143</v>
      </c>
      <c r="N1109" s="11">
        <f t="shared" ca="1" si="360"/>
        <v>1.0528262017960908</v>
      </c>
      <c r="S1109" s="13" t="str">
        <f ca="1">pricein</f>
        <v/>
      </c>
      <c r="T1109" s="13" t="str">
        <f ca="1">priceout</f>
        <v/>
      </c>
      <c r="U1109" s="16" t="str">
        <f t="shared" ca="1" si="361"/>
        <v/>
      </c>
      <c r="V1109" s="16" t="str">
        <f t="shared" ca="1" si="368"/>
        <v/>
      </c>
      <c r="W1109" s="16" t="str">
        <f t="shared" ca="1" si="369"/>
        <v/>
      </c>
      <c r="X1109" s="16">
        <f t="shared" ca="1" si="370"/>
        <v>2.7047880576243353</v>
      </c>
      <c r="Y1109" s="16"/>
      <c r="Z1109" s="13" t="str">
        <f ca="1">priceincross</f>
        <v/>
      </c>
      <c r="AA1109" s="13" t="str">
        <f ca="1">priceoutcross</f>
        <v/>
      </c>
      <c r="AB1109" s="13" t="str">
        <f t="shared" ca="1" si="362"/>
        <v/>
      </c>
      <c r="AC1109" s="13" t="str">
        <f t="shared" ca="1" si="371"/>
        <v/>
      </c>
      <c r="AD1109" s="13" t="str">
        <f t="shared" ca="1" si="372"/>
        <v/>
      </c>
      <c r="AE1109" s="13">
        <f t="shared" ca="1" si="373"/>
        <v>2.7339607048966239</v>
      </c>
      <c r="AG1109" s="32">
        <f ca="1">IF(ROW(data!B1109)&gt;fib+1,MIN(OFFSET(data!B1109,0,0,-fib,1)),"")</f>
        <v>17.649999999999999</v>
      </c>
      <c r="AH1109" s="32">
        <f ca="1">IF(ROW(data!B1109)&gt;fib+1,MAX(OFFSET(data!B1109,0,0,-fib,1)),"")</f>
        <v>20.86</v>
      </c>
      <c r="AI1109" s="32">
        <f t="shared" ca="1" si="363"/>
        <v>3.2100000000000009</v>
      </c>
      <c r="AJ1109" s="31">
        <f t="shared" ca="1" si="364"/>
        <v>18.40756</v>
      </c>
      <c r="AK1109" s="31">
        <f t="shared" ca="1" si="365"/>
        <v>18.87622</v>
      </c>
      <c r="AL1109" s="31">
        <f t="shared" ca="1" si="366"/>
        <v>19.254999999999999</v>
      </c>
      <c r="AM1109" s="31">
        <f t="shared" ca="1" si="367"/>
        <v>19.633779999999998</v>
      </c>
      <c r="AO1109" s="32">
        <f t="shared" ca="1" si="374"/>
        <v>1.7047880576243353</v>
      </c>
      <c r="AP1109" s="32">
        <f t="shared" ca="1" si="375"/>
        <v>0</v>
      </c>
      <c r="AQ1109" s="32">
        <f t="shared" ca="1" si="376"/>
        <v>1.7339607048966239</v>
      </c>
      <c r="AR1109" s="32">
        <f t="shared" ca="1" si="377"/>
        <v>0</v>
      </c>
    </row>
    <row r="1110" spans="1:44">
      <c r="A1110" s="10">
        <v>38518</v>
      </c>
      <c r="B1110" s="11">
        <f ca="1">IF(ROW(data!B1110)&gt;singleSMA,AVERAGE(OFFSET(data!B1110,0,0,-singleSMA,1)),"")</f>
        <v>19.078300000000002</v>
      </c>
      <c r="C1110" s="11" t="str">
        <f ca="1">IF(ROW(data!B1108)&gt;singleSMA+2,IF(SIGN(data!B1109-indicators!B1109)&lt;&gt;SIGN(data!B1108-indicators!B1108),IF(SIGN(data!B1109-indicators!B1109)&gt;0,"BUY","SELL"),""),"")</f>
        <v/>
      </c>
      <c r="D1110" s="11">
        <f ca="1">IF(ROW(data!B1110)&gt;fastSMA,AVERAGE(OFFSET(data!B1110,0,0,-fastSMA,1)),"")</f>
        <v>19.577999999999999</v>
      </c>
      <c r="E1110" s="11">
        <f ca="1">IF(ROW(data!B1110)&gt;slowSMA,AVERAGE(OFFSET(data!B1110,0,0,-slowSMA,1)),"")</f>
        <v>19.078300000000002</v>
      </c>
      <c r="F1110" s="11" t="str">
        <f ca="1">IF(ROW(data!B1110)&gt;MAX(fastSMA,slowSMA)+2,IF(SIGN(D1109-E1109)&lt;&gt;SIGN(D1108-E1108),IF(SIGN(D1109-E1109)&gt;0,"BUY","SELL"),""),"")</f>
        <v/>
      </c>
      <c r="G1110" s="11"/>
      <c r="H1110" s="11">
        <f>(data!B1110/data!B1109)-1</f>
        <v>2.1575514300050225E-2</v>
      </c>
      <c r="I1110" s="11">
        <f t="shared" si="357"/>
        <v>2.1575514300050225E-2</v>
      </c>
      <c r="J1110" s="11">
        <f t="shared" si="358"/>
        <v>0</v>
      </c>
      <c r="K1110" s="11">
        <f ca="1">IF(ROW(data!B1110)&gt;rsi+1,100-100/(1+AVERAGE(OFFSET(I1110,0,0,-rsi,1))/AVERAGE(OFFSET(J1110,0,0,-rsi,1))),"")</f>
        <v>75.752338780695652</v>
      </c>
      <c r="L1110" s="11"/>
      <c r="M1110" s="11">
        <f t="shared" si="359"/>
        <v>1.0215755143000502</v>
      </c>
      <c r="N1110" s="11">
        <f t="shared" ca="1" si="360"/>
        <v>1.1143951833607006</v>
      </c>
      <c r="S1110" s="13" t="str">
        <f ca="1">pricein</f>
        <v/>
      </c>
      <c r="T1110" s="13" t="str">
        <f ca="1">priceout</f>
        <v/>
      </c>
      <c r="U1110" s="16" t="str">
        <f t="shared" ca="1" si="361"/>
        <v/>
      </c>
      <c r="V1110" s="16" t="str">
        <f t="shared" ca="1" si="368"/>
        <v/>
      </c>
      <c r="W1110" s="16" t="str">
        <f t="shared" ca="1" si="369"/>
        <v/>
      </c>
      <c r="X1110" s="16">
        <f t="shared" ca="1" si="370"/>
        <v>2.7047880576243353</v>
      </c>
      <c r="Y1110" s="16"/>
      <c r="Z1110" s="13" t="str">
        <f ca="1">priceincross</f>
        <v/>
      </c>
      <c r="AA1110" s="13" t="str">
        <f ca="1">priceoutcross</f>
        <v/>
      </c>
      <c r="AB1110" s="13" t="str">
        <f t="shared" ca="1" si="362"/>
        <v/>
      </c>
      <c r="AC1110" s="13" t="str">
        <f t="shared" ca="1" si="371"/>
        <v/>
      </c>
      <c r="AD1110" s="13" t="str">
        <f t="shared" ca="1" si="372"/>
        <v/>
      </c>
      <c r="AE1110" s="13">
        <f t="shared" ca="1" si="373"/>
        <v>2.7339607048966239</v>
      </c>
      <c r="AG1110" s="32">
        <f ca="1">IF(ROW(data!B1110)&gt;fib+1,MIN(OFFSET(data!B1110,0,0,-fib,1)),"")</f>
        <v>17.649999999999999</v>
      </c>
      <c r="AH1110" s="32">
        <f ca="1">IF(ROW(data!B1110)&gt;fib+1,MAX(OFFSET(data!B1110,0,0,-fib,1)),"")</f>
        <v>20.86</v>
      </c>
      <c r="AI1110" s="32">
        <f t="shared" ca="1" si="363"/>
        <v>3.2100000000000009</v>
      </c>
      <c r="AJ1110" s="31">
        <f t="shared" ca="1" si="364"/>
        <v>18.40756</v>
      </c>
      <c r="AK1110" s="31">
        <f t="shared" ca="1" si="365"/>
        <v>18.87622</v>
      </c>
      <c r="AL1110" s="31">
        <f t="shared" ca="1" si="366"/>
        <v>19.254999999999999</v>
      </c>
      <c r="AM1110" s="31">
        <f t="shared" ca="1" si="367"/>
        <v>19.633779999999998</v>
      </c>
      <c r="AO1110" s="32">
        <f t="shared" ca="1" si="374"/>
        <v>1.7047880576243353</v>
      </c>
      <c r="AP1110" s="32">
        <f t="shared" ca="1" si="375"/>
        <v>0</v>
      </c>
      <c r="AQ1110" s="32">
        <f t="shared" ca="1" si="376"/>
        <v>1.7339607048966239</v>
      </c>
      <c r="AR1110" s="32">
        <f t="shared" ca="1" si="377"/>
        <v>0</v>
      </c>
    </row>
    <row r="1111" spans="1:44">
      <c r="A1111" s="10">
        <v>38519</v>
      </c>
      <c r="B1111" s="11">
        <f ca="1">IF(ROW(data!B1111)&gt;singleSMA,AVERAGE(OFFSET(data!B1111,0,0,-singleSMA,1)),"")</f>
        <v>19.095500000000005</v>
      </c>
      <c r="C1111" s="11" t="str">
        <f ca="1">IF(ROW(data!B1109)&gt;singleSMA+2,IF(SIGN(data!B1110-indicators!B1110)&lt;&gt;SIGN(data!B1109-indicators!B1109),IF(SIGN(data!B1110-indicators!B1110)&gt;0,"BUY","SELL"),""),"")</f>
        <v/>
      </c>
      <c r="D1111" s="11">
        <f ca="1">IF(ROW(data!B1111)&gt;fastSMA,AVERAGE(OFFSET(data!B1111,0,0,-fastSMA,1)),"")</f>
        <v>19.684000000000001</v>
      </c>
      <c r="E1111" s="11">
        <f ca="1">IF(ROW(data!B1111)&gt;slowSMA,AVERAGE(OFFSET(data!B1111,0,0,-slowSMA,1)),"")</f>
        <v>19.095500000000005</v>
      </c>
      <c r="F1111" s="11" t="str">
        <f ca="1">IF(ROW(data!B1111)&gt;MAX(fastSMA,slowSMA)+2,IF(SIGN(D1110-E1110)&lt;&gt;SIGN(D1109-E1109),IF(SIGN(D1110-E1110)&gt;0,"BUY","SELL"),""),"")</f>
        <v/>
      </c>
      <c r="G1111" s="11"/>
      <c r="H1111" s="11">
        <f>(data!B1111/data!B1110)-1</f>
        <v>9.8231827111971981E-4</v>
      </c>
      <c r="I1111" s="11">
        <f t="shared" si="357"/>
        <v>9.8231827111971981E-4</v>
      </c>
      <c r="J1111" s="11">
        <f t="shared" si="358"/>
        <v>0</v>
      </c>
      <c r="K1111" s="11">
        <f ca="1">IF(ROW(data!B1111)&gt;rsi+1,100-100/(1+AVERAGE(OFFSET(I1111,0,0,-rsi,1))/AVERAGE(OFFSET(J1111,0,0,-rsi,1))),"")</f>
        <v>76.057460168446482</v>
      </c>
      <c r="L1111" s="11"/>
      <c r="M1111" s="11">
        <f t="shared" si="359"/>
        <v>1.0009823182711197</v>
      </c>
      <c r="N1111" s="11">
        <f t="shared" ca="1" si="360"/>
        <v>1.1161007667031759</v>
      </c>
      <c r="S1111" s="13" t="str">
        <f ca="1">pricein</f>
        <v/>
      </c>
      <c r="T1111" s="13" t="str">
        <f ca="1">priceout</f>
        <v/>
      </c>
      <c r="U1111" s="16" t="str">
        <f t="shared" ca="1" si="361"/>
        <v/>
      </c>
      <c r="V1111" s="16" t="str">
        <f t="shared" ca="1" si="368"/>
        <v/>
      </c>
      <c r="W1111" s="16" t="str">
        <f t="shared" ca="1" si="369"/>
        <v/>
      </c>
      <c r="X1111" s="16">
        <f t="shared" ca="1" si="370"/>
        <v>2.7047880576243353</v>
      </c>
      <c r="Y1111" s="16"/>
      <c r="Z1111" s="13" t="str">
        <f ca="1">priceincross</f>
        <v/>
      </c>
      <c r="AA1111" s="13" t="str">
        <f ca="1">priceoutcross</f>
        <v/>
      </c>
      <c r="AB1111" s="13" t="str">
        <f t="shared" ca="1" si="362"/>
        <v/>
      </c>
      <c r="AC1111" s="13" t="str">
        <f t="shared" ca="1" si="371"/>
        <v/>
      </c>
      <c r="AD1111" s="13" t="str">
        <f t="shared" ca="1" si="372"/>
        <v/>
      </c>
      <c r="AE1111" s="13">
        <f t="shared" ca="1" si="373"/>
        <v>2.7339607048966239</v>
      </c>
      <c r="AG1111" s="32">
        <f ca="1">IF(ROW(data!B1111)&gt;fib+1,MIN(OFFSET(data!B1111,0,0,-fib,1)),"")</f>
        <v>17.649999999999999</v>
      </c>
      <c r="AH1111" s="32">
        <f ca="1">IF(ROW(data!B1111)&gt;fib+1,MAX(OFFSET(data!B1111,0,0,-fib,1)),"")</f>
        <v>20.86</v>
      </c>
      <c r="AI1111" s="32">
        <f t="shared" ca="1" si="363"/>
        <v>3.2100000000000009</v>
      </c>
      <c r="AJ1111" s="31">
        <f t="shared" ca="1" si="364"/>
        <v>18.40756</v>
      </c>
      <c r="AK1111" s="31">
        <f t="shared" ca="1" si="365"/>
        <v>18.87622</v>
      </c>
      <c r="AL1111" s="31">
        <f t="shared" ca="1" si="366"/>
        <v>19.254999999999999</v>
      </c>
      <c r="AM1111" s="31">
        <f t="shared" ca="1" si="367"/>
        <v>19.633779999999998</v>
      </c>
      <c r="AO1111" s="32">
        <f t="shared" ca="1" si="374"/>
        <v>1.7047880576243353</v>
      </c>
      <c r="AP1111" s="32">
        <f t="shared" ca="1" si="375"/>
        <v>0</v>
      </c>
      <c r="AQ1111" s="32">
        <f t="shared" ca="1" si="376"/>
        <v>1.7339607048966239</v>
      </c>
      <c r="AR1111" s="32">
        <f t="shared" ca="1" si="377"/>
        <v>0</v>
      </c>
    </row>
    <row r="1112" spans="1:44">
      <c r="A1112" s="10">
        <v>38520</v>
      </c>
      <c r="B1112" s="11">
        <f ca="1">IF(ROW(data!B1112)&gt;singleSMA,AVERAGE(OFFSET(data!B1112,0,0,-singleSMA,1)),"")</f>
        <v>19.113000000000003</v>
      </c>
      <c r="C1112" s="11" t="str">
        <f ca="1">IF(ROW(data!B1110)&gt;singleSMA+2,IF(SIGN(data!B1111-indicators!B1111)&lt;&gt;SIGN(data!B1110-indicators!B1110),IF(SIGN(data!B1111-indicators!B1111)&gt;0,"BUY","SELL"),""),"")</f>
        <v/>
      </c>
      <c r="D1112" s="11">
        <f ca="1">IF(ROW(data!B1112)&gt;fastSMA,AVERAGE(OFFSET(data!B1112,0,0,-fastSMA,1)),"")</f>
        <v>19.7775</v>
      </c>
      <c r="E1112" s="11">
        <f ca="1">IF(ROW(data!B1112)&gt;slowSMA,AVERAGE(OFFSET(data!B1112,0,0,-slowSMA,1)),"")</f>
        <v>19.113000000000003</v>
      </c>
      <c r="F1112" s="11" t="str">
        <f ca="1">IF(ROW(data!B1112)&gt;MAX(fastSMA,slowSMA)+2,IF(SIGN(D1111-E1111)&lt;&gt;SIGN(D1110-E1110),IF(SIGN(D1111-E1111)&gt;0,"BUY","SELL"),""),"")</f>
        <v/>
      </c>
      <c r="G1112" s="11"/>
      <c r="H1112" s="11">
        <f>(data!B1112/data!B1111)-1</f>
        <v>-9.8135426889101041E-4</v>
      </c>
      <c r="I1112" s="11">
        <f t="shared" si="357"/>
        <v>0</v>
      </c>
      <c r="J1112" s="11">
        <f t="shared" si="358"/>
        <v>9.8135426889101041E-4</v>
      </c>
      <c r="K1112" s="11">
        <f ca="1">IF(ROW(data!B1112)&gt;rsi+1,100-100/(1+AVERAGE(OFFSET(I1112,0,0,-rsi,1))/AVERAGE(OFFSET(J1112,0,0,-rsi,1))),"")</f>
        <v>74.198121606325245</v>
      </c>
      <c r="L1112" s="11"/>
      <c r="M1112" s="11">
        <f t="shared" si="359"/>
        <v>0.99901864573110899</v>
      </c>
      <c r="N1112" s="11">
        <f t="shared" ca="1" si="360"/>
        <v>1.1011357490535423</v>
      </c>
      <c r="S1112" s="13" t="str">
        <f ca="1">pricein</f>
        <v/>
      </c>
      <c r="T1112" s="13" t="str">
        <f ca="1">priceout</f>
        <v/>
      </c>
      <c r="U1112" s="16" t="str">
        <f t="shared" ca="1" si="361"/>
        <v/>
      </c>
      <c r="V1112" s="16" t="str">
        <f t="shared" ca="1" si="368"/>
        <v/>
      </c>
      <c r="W1112" s="16" t="str">
        <f t="shared" ca="1" si="369"/>
        <v/>
      </c>
      <c r="X1112" s="16">
        <f t="shared" ca="1" si="370"/>
        <v>2.7047880576243353</v>
      </c>
      <c r="Y1112" s="16"/>
      <c r="Z1112" s="13" t="str">
        <f ca="1">priceincross</f>
        <v/>
      </c>
      <c r="AA1112" s="13" t="str">
        <f ca="1">priceoutcross</f>
        <v/>
      </c>
      <c r="AB1112" s="13" t="str">
        <f t="shared" ca="1" si="362"/>
        <v/>
      </c>
      <c r="AC1112" s="13" t="str">
        <f t="shared" ca="1" si="371"/>
        <v/>
      </c>
      <c r="AD1112" s="13" t="str">
        <f t="shared" ca="1" si="372"/>
        <v/>
      </c>
      <c r="AE1112" s="13">
        <f t="shared" ca="1" si="373"/>
        <v>2.7339607048966239</v>
      </c>
      <c r="AG1112" s="32">
        <f ca="1">IF(ROW(data!B1112)&gt;fib+1,MIN(OFFSET(data!B1112,0,0,-fib,1)),"")</f>
        <v>17.649999999999999</v>
      </c>
      <c r="AH1112" s="32">
        <f ca="1">IF(ROW(data!B1112)&gt;fib+1,MAX(OFFSET(data!B1112,0,0,-fib,1)),"")</f>
        <v>20.86</v>
      </c>
      <c r="AI1112" s="32">
        <f t="shared" ca="1" si="363"/>
        <v>3.2100000000000009</v>
      </c>
      <c r="AJ1112" s="31">
        <f t="shared" ca="1" si="364"/>
        <v>18.40756</v>
      </c>
      <c r="AK1112" s="31">
        <f t="shared" ca="1" si="365"/>
        <v>18.87622</v>
      </c>
      <c r="AL1112" s="31">
        <f t="shared" ca="1" si="366"/>
        <v>19.254999999999999</v>
      </c>
      <c r="AM1112" s="31">
        <f t="shared" ca="1" si="367"/>
        <v>19.633779999999998</v>
      </c>
      <c r="AO1112" s="32">
        <f t="shared" ca="1" si="374"/>
        <v>1.7047880576243353</v>
      </c>
      <c r="AP1112" s="32">
        <f t="shared" ca="1" si="375"/>
        <v>0</v>
      </c>
      <c r="AQ1112" s="32">
        <f t="shared" ca="1" si="376"/>
        <v>1.7339607048966239</v>
      </c>
      <c r="AR1112" s="32">
        <f t="shared" ca="1" si="377"/>
        <v>0</v>
      </c>
    </row>
    <row r="1113" spans="1:44">
      <c r="A1113" s="10">
        <v>38524</v>
      </c>
      <c r="B1113" s="11">
        <f ca="1">IF(ROW(data!B1113)&gt;singleSMA,AVERAGE(OFFSET(data!B1113,0,0,-singleSMA,1)),"")</f>
        <v>19.124500000000001</v>
      </c>
      <c r="C1113" s="11" t="str">
        <f ca="1">IF(ROW(data!B1111)&gt;singleSMA+2,IF(SIGN(data!B1112-indicators!B1112)&lt;&gt;SIGN(data!B1111-indicators!B1111),IF(SIGN(data!B1112-indicators!B1112)&gt;0,"BUY","SELL"),""),"")</f>
        <v/>
      </c>
      <c r="D1113" s="11">
        <f ca="1">IF(ROW(data!B1113)&gt;fastSMA,AVERAGE(OFFSET(data!B1113,0,0,-fastSMA,1)),"")</f>
        <v>19.839000000000002</v>
      </c>
      <c r="E1113" s="11">
        <f ca="1">IF(ROW(data!B1113)&gt;slowSMA,AVERAGE(OFFSET(data!B1113,0,0,-slowSMA,1)),"")</f>
        <v>19.124500000000001</v>
      </c>
      <c r="F1113" s="11" t="str">
        <f ca="1">IF(ROW(data!B1113)&gt;MAX(fastSMA,slowSMA)+2,IF(SIGN(D1112-E1112)&lt;&gt;SIGN(D1111-E1111),IF(SIGN(D1112-E1112)&gt;0,"BUY","SELL"),""),"")</f>
        <v/>
      </c>
      <c r="G1113" s="11"/>
      <c r="H1113" s="11">
        <f>(data!B1113/data!B1112)-1</f>
        <v>-2.7504911591355485E-2</v>
      </c>
      <c r="I1113" s="11">
        <f t="shared" si="357"/>
        <v>0</v>
      </c>
      <c r="J1113" s="11">
        <f t="shared" si="358"/>
        <v>2.7504911591355485E-2</v>
      </c>
      <c r="K1113" s="11">
        <f ca="1">IF(ROW(data!B1113)&gt;rsi+1,100-100/(1+AVERAGE(OFFSET(I1113,0,0,-rsi,1))/AVERAGE(OFFSET(J1113,0,0,-rsi,1))),"")</f>
        <v>64.653600423384304</v>
      </c>
      <c r="L1113" s="11"/>
      <c r="M1113" s="11">
        <f t="shared" si="359"/>
        <v>0.97249508840864451</v>
      </c>
      <c r="N1113" s="11">
        <f t="shared" ca="1" si="360"/>
        <v>1.066235864297254</v>
      </c>
      <c r="S1113" s="13" t="str">
        <f ca="1">pricein</f>
        <v/>
      </c>
      <c r="T1113" s="13" t="str">
        <f ca="1">priceout</f>
        <v/>
      </c>
      <c r="U1113" s="16" t="str">
        <f t="shared" ca="1" si="361"/>
        <v/>
      </c>
      <c r="V1113" s="16" t="str">
        <f t="shared" ca="1" si="368"/>
        <v/>
      </c>
      <c r="W1113" s="16" t="str">
        <f t="shared" ca="1" si="369"/>
        <v/>
      </c>
      <c r="X1113" s="16">
        <f t="shared" ca="1" si="370"/>
        <v>2.7047880576243353</v>
      </c>
      <c r="Y1113" s="16"/>
      <c r="Z1113" s="13" t="str">
        <f ca="1">priceincross</f>
        <v/>
      </c>
      <c r="AA1113" s="13" t="str">
        <f ca="1">priceoutcross</f>
        <v/>
      </c>
      <c r="AB1113" s="13" t="str">
        <f t="shared" ca="1" si="362"/>
        <v/>
      </c>
      <c r="AC1113" s="13" t="str">
        <f t="shared" ca="1" si="371"/>
        <v/>
      </c>
      <c r="AD1113" s="13" t="str">
        <f t="shared" ca="1" si="372"/>
        <v/>
      </c>
      <c r="AE1113" s="13">
        <f t="shared" ca="1" si="373"/>
        <v>2.7339607048966239</v>
      </c>
      <c r="AG1113" s="32">
        <f ca="1">IF(ROW(data!B1113)&gt;fib+1,MIN(OFFSET(data!B1113,0,0,-fib,1)),"")</f>
        <v>17.649999999999999</v>
      </c>
      <c r="AH1113" s="32">
        <f ca="1">IF(ROW(data!B1113)&gt;fib+1,MAX(OFFSET(data!B1113,0,0,-fib,1)),"")</f>
        <v>20.86</v>
      </c>
      <c r="AI1113" s="32">
        <f t="shared" ca="1" si="363"/>
        <v>3.2100000000000009</v>
      </c>
      <c r="AJ1113" s="31">
        <f t="shared" ca="1" si="364"/>
        <v>18.40756</v>
      </c>
      <c r="AK1113" s="31">
        <f t="shared" ca="1" si="365"/>
        <v>18.87622</v>
      </c>
      <c r="AL1113" s="31">
        <f t="shared" ca="1" si="366"/>
        <v>19.254999999999999</v>
      </c>
      <c r="AM1113" s="31">
        <f t="shared" ca="1" si="367"/>
        <v>19.633779999999998</v>
      </c>
      <c r="AO1113" s="32">
        <f t="shared" ca="1" si="374"/>
        <v>1.7047880576243353</v>
      </c>
      <c r="AP1113" s="32">
        <f t="shared" ca="1" si="375"/>
        <v>0</v>
      </c>
      <c r="AQ1113" s="32">
        <f t="shared" ca="1" si="376"/>
        <v>1.7339607048966239</v>
      </c>
      <c r="AR1113" s="32">
        <f t="shared" ca="1" si="377"/>
        <v>0</v>
      </c>
    </row>
    <row r="1114" spans="1:44">
      <c r="A1114" s="10">
        <v>38525</v>
      </c>
      <c r="B1114" s="11">
        <f ca="1">IF(ROW(data!B1114)&gt;singleSMA,AVERAGE(OFFSET(data!B1114,0,0,-singleSMA,1)),"")</f>
        <v>19.130900000000004</v>
      </c>
      <c r="C1114" s="11" t="str">
        <f ca="1">IF(ROW(data!B1112)&gt;singleSMA+2,IF(SIGN(data!B1113-indicators!B1113)&lt;&gt;SIGN(data!B1112-indicators!B1112),IF(SIGN(data!B1113-indicators!B1113)&gt;0,"BUY","SELL"),""),"")</f>
        <v/>
      </c>
      <c r="D1114" s="11">
        <f ca="1">IF(ROW(data!B1114)&gt;fastSMA,AVERAGE(OFFSET(data!B1114,0,0,-fastSMA,1)),"")</f>
        <v>19.87</v>
      </c>
      <c r="E1114" s="11">
        <f ca="1">IF(ROW(data!B1114)&gt;slowSMA,AVERAGE(OFFSET(data!B1114,0,0,-slowSMA,1)),"")</f>
        <v>19.130900000000004</v>
      </c>
      <c r="F1114" s="11" t="str">
        <f ca="1">IF(ROW(data!B1114)&gt;MAX(fastSMA,slowSMA)+2,IF(SIGN(D1113-E1113)&lt;&gt;SIGN(D1112-E1112),IF(SIGN(D1113-E1113)&gt;0,"BUY","SELL"),""),"")</f>
        <v/>
      </c>
      <c r="G1114" s="11"/>
      <c r="H1114" s="11">
        <f>(data!B1114/data!B1113)-1</f>
        <v>-2.5252525252525304E-2</v>
      </c>
      <c r="I1114" s="11">
        <f t="shared" si="357"/>
        <v>0</v>
      </c>
      <c r="J1114" s="11">
        <f t="shared" si="358"/>
        <v>2.5252525252525304E-2</v>
      </c>
      <c r="K1114" s="11">
        <f ca="1">IF(ROW(data!B1114)&gt;rsi+1,100-100/(1+AVERAGE(OFFSET(I1114,0,0,-rsi,1))/AVERAGE(OFFSET(J1114,0,0,-rsi,1))),"")</f>
        <v>57.130322009704201</v>
      </c>
      <c r="L1114" s="11"/>
      <c r="M1114" s="11">
        <f t="shared" si="359"/>
        <v>0.9747474747474747</v>
      </c>
      <c r="N1114" s="11">
        <f t="shared" ca="1" si="360"/>
        <v>1.0331905781584583</v>
      </c>
      <c r="S1114" s="13" t="str">
        <f ca="1">pricein</f>
        <v/>
      </c>
      <c r="T1114" s="13" t="str">
        <f ca="1">priceout</f>
        <v/>
      </c>
      <c r="U1114" s="16" t="str">
        <f t="shared" ca="1" si="361"/>
        <v/>
      </c>
      <c r="V1114" s="16" t="str">
        <f t="shared" ca="1" si="368"/>
        <v/>
      </c>
      <c r="W1114" s="16" t="str">
        <f t="shared" ca="1" si="369"/>
        <v/>
      </c>
      <c r="X1114" s="16">
        <f t="shared" ca="1" si="370"/>
        <v>2.7047880576243353</v>
      </c>
      <c r="Y1114" s="16"/>
      <c r="Z1114" s="13" t="str">
        <f ca="1">priceincross</f>
        <v/>
      </c>
      <c r="AA1114" s="13" t="str">
        <f ca="1">priceoutcross</f>
        <v/>
      </c>
      <c r="AB1114" s="13" t="str">
        <f t="shared" ca="1" si="362"/>
        <v/>
      </c>
      <c r="AC1114" s="13" t="str">
        <f t="shared" ca="1" si="371"/>
        <v/>
      </c>
      <c r="AD1114" s="13" t="str">
        <f t="shared" ca="1" si="372"/>
        <v/>
      </c>
      <c r="AE1114" s="13">
        <f t="shared" ca="1" si="373"/>
        <v>2.7339607048966239</v>
      </c>
      <c r="AG1114" s="32">
        <f ca="1">IF(ROW(data!B1114)&gt;fib+1,MIN(OFFSET(data!B1114,0,0,-fib,1)),"")</f>
        <v>17.649999999999999</v>
      </c>
      <c r="AH1114" s="32">
        <f ca="1">IF(ROW(data!B1114)&gt;fib+1,MAX(OFFSET(data!B1114,0,0,-fib,1)),"")</f>
        <v>20.86</v>
      </c>
      <c r="AI1114" s="32">
        <f t="shared" ca="1" si="363"/>
        <v>3.2100000000000009</v>
      </c>
      <c r="AJ1114" s="31">
        <f t="shared" ca="1" si="364"/>
        <v>18.40756</v>
      </c>
      <c r="AK1114" s="31">
        <f t="shared" ca="1" si="365"/>
        <v>18.87622</v>
      </c>
      <c r="AL1114" s="31">
        <f t="shared" ca="1" si="366"/>
        <v>19.254999999999999</v>
      </c>
      <c r="AM1114" s="31">
        <f t="shared" ca="1" si="367"/>
        <v>19.633779999999998</v>
      </c>
      <c r="AO1114" s="32">
        <f t="shared" ca="1" si="374"/>
        <v>1.7047880576243353</v>
      </c>
      <c r="AP1114" s="32">
        <f t="shared" ca="1" si="375"/>
        <v>0</v>
      </c>
      <c r="AQ1114" s="32">
        <f t="shared" ca="1" si="376"/>
        <v>1.7339607048966239</v>
      </c>
      <c r="AR1114" s="32">
        <f t="shared" ca="1" si="377"/>
        <v>0</v>
      </c>
    </row>
    <row r="1115" spans="1:44">
      <c r="A1115" s="10">
        <v>38526</v>
      </c>
      <c r="B1115" s="11">
        <f ca="1">IF(ROW(data!B1115)&gt;singleSMA,AVERAGE(OFFSET(data!B1115,0,0,-singleSMA,1)),"")</f>
        <v>19.142000000000007</v>
      </c>
      <c r="C1115" s="11" t="str">
        <f ca="1">IF(ROW(data!B1113)&gt;singleSMA+2,IF(SIGN(data!B1114-indicators!B1114)&lt;&gt;SIGN(data!B1113-indicators!B1113),IF(SIGN(data!B1114-indicators!B1114)&gt;0,"BUY","SELL"),""),"")</f>
        <v/>
      </c>
      <c r="D1115" s="11">
        <f ca="1">IF(ROW(data!B1115)&gt;fastSMA,AVERAGE(OFFSET(data!B1115,0,0,-fastSMA,1)),"")</f>
        <v>19.914500000000004</v>
      </c>
      <c r="E1115" s="11">
        <f ca="1">IF(ROW(data!B1115)&gt;slowSMA,AVERAGE(OFFSET(data!B1115,0,0,-slowSMA,1)),"")</f>
        <v>19.142000000000007</v>
      </c>
      <c r="F1115" s="11" t="str">
        <f ca="1">IF(ROW(data!B1115)&gt;MAX(fastSMA,slowSMA)+2,IF(SIGN(D1114-E1114)&lt;&gt;SIGN(D1113-E1113),IF(SIGN(D1114-E1114)&gt;0,"BUY","SELL"),""),"")</f>
        <v/>
      </c>
      <c r="G1115" s="11"/>
      <c r="H1115" s="11">
        <f>(data!B1115/data!B1114)-1</f>
        <v>2.1761658031087983E-2</v>
      </c>
      <c r="I1115" s="11">
        <f t="shared" si="357"/>
        <v>2.1761658031087983E-2</v>
      </c>
      <c r="J1115" s="11">
        <f t="shared" si="358"/>
        <v>0</v>
      </c>
      <c r="K1115" s="11">
        <f ca="1">IF(ROW(data!B1115)&gt;rsi+1,100-100/(1+AVERAGE(OFFSET(I1115,0,0,-rsi,1))/AVERAGE(OFFSET(J1115,0,0,-rsi,1))),"")</f>
        <v>59.406904441181688</v>
      </c>
      <c r="L1115" s="11"/>
      <c r="M1115" s="11">
        <f t="shared" si="359"/>
        <v>1.021761658031088</v>
      </c>
      <c r="N1115" s="11">
        <f t="shared" ca="1" si="360"/>
        <v>1.0472650026553374</v>
      </c>
      <c r="S1115" s="13" t="str">
        <f ca="1">pricein</f>
        <v/>
      </c>
      <c r="T1115" s="13" t="str">
        <f ca="1">priceout</f>
        <v/>
      </c>
      <c r="U1115" s="16" t="str">
        <f t="shared" ca="1" si="361"/>
        <v/>
      </c>
      <c r="V1115" s="16" t="str">
        <f t="shared" ca="1" si="368"/>
        <v/>
      </c>
      <c r="W1115" s="16" t="str">
        <f t="shared" ca="1" si="369"/>
        <v/>
      </c>
      <c r="X1115" s="16">
        <f t="shared" ca="1" si="370"/>
        <v>2.7047880576243353</v>
      </c>
      <c r="Y1115" s="16"/>
      <c r="Z1115" s="13" t="str">
        <f ca="1">priceincross</f>
        <v/>
      </c>
      <c r="AA1115" s="13" t="str">
        <f ca="1">priceoutcross</f>
        <v/>
      </c>
      <c r="AB1115" s="13" t="str">
        <f t="shared" ca="1" si="362"/>
        <v/>
      </c>
      <c r="AC1115" s="13" t="str">
        <f t="shared" ca="1" si="371"/>
        <v/>
      </c>
      <c r="AD1115" s="13" t="str">
        <f t="shared" ca="1" si="372"/>
        <v/>
      </c>
      <c r="AE1115" s="13">
        <f t="shared" ca="1" si="373"/>
        <v>2.7339607048966239</v>
      </c>
      <c r="AG1115" s="32">
        <f ca="1">IF(ROW(data!B1115)&gt;fib+1,MIN(OFFSET(data!B1115,0,0,-fib,1)),"")</f>
        <v>17.649999999999999</v>
      </c>
      <c r="AH1115" s="32">
        <f ca="1">IF(ROW(data!B1115)&gt;fib+1,MAX(OFFSET(data!B1115,0,0,-fib,1)),"")</f>
        <v>20.86</v>
      </c>
      <c r="AI1115" s="32">
        <f t="shared" ca="1" si="363"/>
        <v>3.2100000000000009</v>
      </c>
      <c r="AJ1115" s="31">
        <f t="shared" ca="1" si="364"/>
        <v>18.40756</v>
      </c>
      <c r="AK1115" s="31">
        <f t="shared" ca="1" si="365"/>
        <v>18.87622</v>
      </c>
      <c r="AL1115" s="31">
        <f t="shared" ca="1" si="366"/>
        <v>19.254999999999999</v>
      </c>
      <c r="AM1115" s="31">
        <f t="shared" ca="1" si="367"/>
        <v>19.633779999999998</v>
      </c>
      <c r="AO1115" s="32">
        <f t="shared" ca="1" si="374"/>
        <v>1.7047880576243353</v>
      </c>
      <c r="AP1115" s="32">
        <f t="shared" ca="1" si="375"/>
        <v>0</v>
      </c>
      <c r="AQ1115" s="32">
        <f t="shared" ca="1" si="376"/>
        <v>1.7339607048966239</v>
      </c>
      <c r="AR1115" s="32">
        <f t="shared" ca="1" si="377"/>
        <v>0</v>
      </c>
    </row>
    <row r="1116" spans="1:44">
      <c r="A1116" s="10">
        <v>38527</v>
      </c>
      <c r="B1116" s="11">
        <f ca="1">IF(ROW(data!B1116)&gt;singleSMA,AVERAGE(OFFSET(data!B1116,0,0,-singleSMA,1)),"")</f>
        <v>19.160400000000003</v>
      </c>
      <c r="C1116" s="11" t="str">
        <f ca="1">IF(ROW(data!B1114)&gt;singleSMA+2,IF(SIGN(data!B1115-indicators!B1115)&lt;&gt;SIGN(data!B1114-indicators!B1114),IF(SIGN(data!B1115-indicators!B1115)&gt;0,"BUY","SELL"),""),"")</f>
        <v/>
      </c>
      <c r="D1116" s="11">
        <f ca="1">IF(ROW(data!B1116)&gt;fastSMA,AVERAGE(OFFSET(data!B1116,0,0,-fastSMA,1)),"")</f>
        <v>19.956000000000007</v>
      </c>
      <c r="E1116" s="11">
        <f ca="1">IF(ROW(data!B1116)&gt;slowSMA,AVERAGE(OFFSET(data!B1116,0,0,-slowSMA,1)),"")</f>
        <v>19.160400000000003</v>
      </c>
      <c r="F1116" s="11" t="str">
        <f ca="1">IF(ROW(data!B1116)&gt;MAX(fastSMA,slowSMA)+2,IF(SIGN(D1115-E1115)&lt;&gt;SIGN(D1114-E1114),IF(SIGN(D1115-E1115)&gt;0,"BUY","SELL"),""),"")</f>
        <v/>
      </c>
      <c r="G1116" s="11"/>
      <c r="H1116" s="11">
        <f>(data!B1116/data!B1115)-1</f>
        <v>1.9269776876267963E-2</v>
      </c>
      <c r="I1116" s="11">
        <f t="shared" si="357"/>
        <v>1.9269776876267963E-2</v>
      </c>
      <c r="J1116" s="11">
        <f t="shared" si="358"/>
        <v>0</v>
      </c>
      <c r="K1116" s="11">
        <f ca="1">IF(ROW(data!B1116)&gt;rsi+1,100-100/(1+AVERAGE(OFFSET(I1116,0,0,-rsi,1))/AVERAGE(OFFSET(J1116,0,0,-rsi,1))),"")</f>
        <v>58.753346032555221</v>
      </c>
      <c r="L1116" s="11"/>
      <c r="M1116" s="11">
        <f t="shared" si="359"/>
        <v>1.019269776876268</v>
      </c>
      <c r="N1116" s="11">
        <f t="shared" ca="1" si="360"/>
        <v>1.0430721328489878</v>
      </c>
      <c r="S1116" s="13" t="str">
        <f ca="1">pricein</f>
        <v/>
      </c>
      <c r="T1116" s="13" t="str">
        <f ca="1">priceout</f>
        <v/>
      </c>
      <c r="U1116" s="16" t="str">
        <f t="shared" ca="1" si="361"/>
        <v/>
      </c>
      <c r="V1116" s="16" t="str">
        <f t="shared" ca="1" si="368"/>
        <v/>
      </c>
      <c r="W1116" s="16" t="str">
        <f t="shared" ca="1" si="369"/>
        <v/>
      </c>
      <c r="X1116" s="16">
        <f t="shared" ca="1" si="370"/>
        <v>2.7047880576243353</v>
      </c>
      <c r="Y1116" s="16"/>
      <c r="Z1116" s="13" t="str">
        <f ca="1">priceincross</f>
        <v/>
      </c>
      <c r="AA1116" s="13" t="str">
        <f ca="1">priceoutcross</f>
        <v/>
      </c>
      <c r="AB1116" s="13" t="str">
        <f t="shared" ca="1" si="362"/>
        <v/>
      </c>
      <c r="AC1116" s="13" t="str">
        <f t="shared" ca="1" si="371"/>
        <v/>
      </c>
      <c r="AD1116" s="13" t="str">
        <f t="shared" ca="1" si="372"/>
        <v/>
      </c>
      <c r="AE1116" s="13">
        <f t="shared" ca="1" si="373"/>
        <v>2.7339607048966239</v>
      </c>
      <c r="AG1116" s="32">
        <f ca="1">IF(ROW(data!B1116)&gt;fib+1,MIN(OFFSET(data!B1116,0,0,-fib,1)),"")</f>
        <v>17.649999999999999</v>
      </c>
      <c r="AH1116" s="32">
        <f ca="1">IF(ROW(data!B1116)&gt;fib+1,MAX(OFFSET(data!B1116,0,0,-fib,1)),"")</f>
        <v>20.86</v>
      </c>
      <c r="AI1116" s="32">
        <f t="shared" ca="1" si="363"/>
        <v>3.2100000000000009</v>
      </c>
      <c r="AJ1116" s="31">
        <f t="shared" ca="1" si="364"/>
        <v>18.40756</v>
      </c>
      <c r="AK1116" s="31">
        <f t="shared" ca="1" si="365"/>
        <v>18.87622</v>
      </c>
      <c r="AL1116" s="31">
        <f t="shared" ca="1" si="366"/>
        <v>19.254999999999999</v>
      </c>
      <c r="AM1116" s="31">
        <f t="shared" ca="1" si="367"/>
        <v>19.633779999999998</v>
      </c>
      <c r="AO1116" s="32">
        <f t="shared" ca="1" si="374"/>
        <v>1.7047880576243353</v>
      </c>
      <c r="AP1116" s="32">
        <f t="shared" ca="1" si="375"/>
        <v>0</v>
      </c>
      <c r="AQ1116" s="32">
        <f t="shared" ca="1" si="376"/>
        <v>1.7339607048966239</v>
      </c>
      <c r="AR1116" s="32">
        <f t="shared" ca="1" si="377"/>
        <v>0</v>
      </c>
    </row>
    <row r="1117" spans="1:44">
      <c r="A1117" s="10">
        <v>38530</v>
      </c>
      <c r="B1117" s="11">
        <f ca="1">IF(ROW(data!B1117)&gt;singleSMA,AVERAGE(OFFSET(data!B1117,0,0,-singleSMA,1)),"")</f>
        <v>19.178000000000001</v>
      </c>
      <c r="C1117" s="11" t="str">
        <f ca="1">IF(ROW(data!B1115)&gt;singleSMA+2,IF(SIGN(data!B1116-indicators!B1116)&lt;&gt;SIGN(data!B1115-indicators!B1115),IF(SIGN(data!B1116-indicators!B1116)&gt;0,"BUY","SELL"),""),"")</f>
        <v/>
      </c>
      <c r="D1117" s="11">
        <f ca="1">IF(ROW(data!B1117)&gt;fastSMA,AVERAGE(OFFSET(data!B1117,0,0,-fastSMA,1)),"")</f>
        <v>19.985500000000009</v>
      </c>
      <c r="E1117" s="11">
        <f ca="1">IF(ROW(data!B1117)&gt;slowSMA,AVERAGE(OFFSET(data!B1117,0,0,-slowSMA,1)),"")</f>
        <v>19.178000000000001</v>
      </c>
      <c r="F1117" s="11" t="str">
        <f ca="1">IF(ROW(data!B1117)&gt;MAX(fastSMA,slowSMA)+2,IF(SIGN(D1116-E1116)&lt;&gt;SIGN(D1115-E1115),IF(SIGN(D1116-E1116)&gt;0,"BUY","SELL"),""),"")</f>
        <v/>
      </c>
      <c r="G1117" s="11"/>
      <c r="H1117" s="11">
        <f>(data!B1117/data!B1116)-1</f>
        <v>-5.472636815920584E-3</v>
      </c>
      <c r="I1117" s="11">
        <f t="shared" si="357"/>
        <v>0</v>
      </c>
      <c r="J1117" s="11">
        <f t="shared" si="358"/>
        <v>5.472636815920584E-3</v>
      </c>
      <c r="K1117" s="11">
        <f ca="1">IF(ROW(data!B1117)&gt;rsi+1,100-100/(1+AVERAGE(OFFSET(I1117,0,0,-rsi,1))/AVERAGE(OFFSET(J1117,0,0,-rsi,1))),"")</f>
        <v>56.384547078602182</v>
      </c>
      <c r="L1117" s="11"/>
      <c r="M1117" s="11">
        <f t="shared" si="359"/>
        <v>0.99452736318407942</v>
      </c>
      <c r="N1117" s="11">
        <f t="shared" ca="1" si="360"/>
        <v>1.0304123711340203</v>
      </c>
      <c r="S1117" s="13" t="str">
        <f ca="1">pricein</f>
        <v/>
      </c>
      <c r="T1117" s="13" t="str">
        <f ca="1">priceout</f>
        <v/>
      </c>
      <c r="U1117" s="16" t="str">
        <f t="shared" ca="1" si="361"/>
        <v/>
      </c>
      <c r="V1117" s="16" t="str">
        <f t="shared" ca="1" si="368"/>
        <v/>
      </c>
      <c r="W1117" s="16" t="str">
        <f t="shared" ca="1" si="369"/>
        <v/>
      </c>
      <c r="X1117" s="16">
        <f t="shared" ca="1" si="370"/>
        <v>2.7047880576243353</v>
      </c>
      <c r="Y1117" s="16"/>
      <c r="Z1117" s="13" t="str">
        <f ca="1">priceincross</f>
        <v/>
      </c>
      <c r="AA1117" s="13" t="str">
        <f ca="1">priceoutcross</f>
        <v/>
      </c>
      <c r="AB1117" s="13" t="str">
        <f t="shared" ca="1" si="362"/>
        <v/>
      </c>
      <c r="AC1117" s="13" t="str">
        <f t="shared" ca="1" si="371"/>
        <v/>
      </c>
      <c r="AD1117" s="13" t="str">
        <f t="shared" ca="1" si="372"/>
        <v/>
      </c>
      <c r="AE1117" s="13">
        <f t="shared" ca="1" si="373"/>
        <v>2.7339607048966239</v>
      </c>
      <c r="AG1117" s="32">
        <f ca="1">IF(ROW(data!B1117)&gt;fib+1,MIN(OFFSET(data!B1117,0,0,-fib,1)),"")</f>
        <v>17.649999999999999</v>
      </c>
      <c r="AH1117" s="32">
        <f ca="1">IF(ROW(data!B1117)&gt;fib+1,MAX(OFFSET(data!B1117,0,0,-fib,1)),"")</f>
        <v>20.86</v>
      </c>
      <c r="AI1117" s="32">
        <f t="shared" ca="1" si="363"/>
        <v>3.2100000000000009</v>
      </c>
      <c r="AJ1117" s="31">
        <f t="shared" ca="1" si="364"/>
        <v>18.40756</v>
      </c>
      <c r="AK1117" s="31">
        <f t="shared" ca="1" si="365"/>
        <v>18.87622</v>
      </c>
      <c r="AL1117" s="31">
        <f t="shared" ca="1" si="366"/>
        <v>19.254999999999999</v>
      </c>
      <c r="AM1117" s="31">
        <f t="shared" ca="1" si="367"/>
        <v>19.633779999999998</v>
      </c>
      <c r="AO1117" s="32">
        <f t="shared" ca="1" si="374"/>
        <v>1.7047880576243353</v>
      </c>
      <c r="AP1117" s="32">
        <f t="shared" ca="1" si="375"/>
        <v>0</v>
      </c>
      <c r="AQ1117" s="32">
        <f t="shared" ca="1" si="376"/>
        <v>1.7339607048966239</v>
      </c>
      <c r="AR1117" s="32">
        <f t="shared" ca="1" si="377"/>
        <v>0</v>
      </c>
    </row>
    <row r="1118" spans="1:44">
      <c r="A1118" s="10">
        <v>38531</v>
      </c>
      <c r="B1118" s="11">
        <f ca="1">IF(ROW(data!B1118)&gt;singleSMA,AVERAGE(OFFSET(data!B1118,0,0,-singleSMA,1)),"")</f>
        <v>19.197800000000001</v>
      </c>
      <c r="C1118" s="11" t="str">
        <f ca="1">IF(ROW(data!B1116)&gt;singleSMA+2,IF(SIGN(data!B1117-indicators!B1117)&lt;&gt;SIGN(data!B1116-indicators!B1116),IF(SIGN(data!B1117-indicators!B1117)&gt;0,"BUY","SELL"),""),"")</f>
        <v/>
      </c>
      <c r="D1118" s="11">
        <f ca="1">IF(ROW(data!B1118)&gt;fastSMA,AVERAGE(OFFSET(data!B1118,0,0,-fastSMA,1)),"")</f>
        <v>20.020000000000003</v>
      </c>
      <c r="E1118" s="11">
        <f ca="1">IF(ROW(data!B1118)&gt;slowSMA,AVERAGE(OFFSET(data!B1118,0,0,-slowSMA,1)),"")</f>
        <v>19.197800000000001</v>
      </c>
      <c r="F1118" s="11" t="str">
        <f ca="1">IF(ROW(data!B1118)&gt;MAX(fastSMA,slowSMA)+2,IF(SIGN(D1117-E1117)&lt;&gt;SIGN(D1116-E1116),IF(SIGN(D1117-E1117)&gt;0,"BUY","SELL"),""),"")</f>
        <v/>
      </c>
      <c r="G1118" s="11"/>
      <c r="H1118" s="11">
        <f>(data!B1118/data!B1117)-1</f>
        <v>7.5037518759379918E-3</v>
      </c>
      <c r="I1118" s="11">
        <f t="shared" si="357"/>
        <v>7.5037518759379918E-3</v>
      </c>
      <c r="J1118" s="11">
        <f t="shared" si="358"/>
        <v>0</v>
      </c>
      <c r="K1118" s="11">
        <f ca="1">IF(ROW(data!B1118)&gt;rsi+1,100-100/(1+AVERAGE(OFFSET(I1118,0,0,-rsi,1))/AVERAGE(OFFSET(J1118,0,0,-rsi,1))),"")</f>
        <v>57.216941908239818</v>
      </c>
      <c r="L1118" s="11"/>
      <c r="M1118" s="11">
        <f t="shared" si="359"/>
        <v>1.007503751875938</v>
      </c>
      <c r="N1118" s="11">
        <f t="shared" ca="1" si="360"/>
        <v>1.0354755784061696</v>
      </c>
      <c r="S1118" s="13" t="str">
        <f ca="1">pricein</f>
        <v/>
      </c>
      <c r="T1118" s="13" t="str">
        <f ca="1">priceout</f>
        <v/>
      </c>
      <c r="U1118" s="16" t="str">
        <f t="shared" ca="1" si="361"/>
        <v/>
      </c>
      <c r="V1118" s="16" t="str">
        <f t="shared" ca="1" si="368"/>
        <v/>
      </c>
      <c r="W1118" s="16" t="str">
        <f t="shared" ca="1" si="369"/>
        <v/>
      </c>
      <c r="X1118" s="16">
        <f t="shared" ca="1" si="370"/>
        <v>2.7047880576243353</v>
      </c>
      <c r="Y1118" s="16"/>
      <c r="Z1118" s="13" t="str">
        <f ca="1">priceincross</f>
        <v/>
      </c>
      <c r="AA1118" s="13" t="str">
        <f ca="1">priceoutcross</f>
        <v/>
      </c>
      <c r="AB1118" s="13" t="str">
        <f t="shared" ca="1" si="362"/>
        <v/>
      </c>
      <c r="AC1118" s="13" t="str">
        <f t="shared" ca="1" si="371"/>
        <v/>
      </c>
      <c r="AD1118" s="13" t="str">
        <f t="shared" ca="1" si="372"/>
        <v/>
      </c>
      <c r="AE1118" s="13">
        <f t="shared" ca="1" si="373"/>
        <v>2.7339607048966239</v>
      </c>
      <c r="AG1118" s="32">
        <f ca="1">IF(ROW(data!B1118)&gt;fib+1,MIN(OFFSET(data!B1118,0,0,-fib,1)),"")</f>
        <v>17.649999999999999</v>
      </c>
      <c r="AH1118" s="32">
        <f ca="1">IF(ROW(data!B1118)&gt;fib+1,MAX(OFFSET(data!B1118,0,0,-fib,1)),"")</f>
        <v>20.86</v>
      </c>
      <c r="AI1118" s="32">
        <f t="shared" ca="1" si="363"/>
        <v>3.2100000000000009</v>
      </c>
      <c r="AJ1118" s="31">
        <f t="shared" ca="1" si="364"/>
        <v>18.40756</v>
      </c>
      <c r="AK1118" s="31">
        <f t="shared" ca="1" si="365"/>
        <v>18.87622</v>
      </c>
      <c r="AL1118" s="31">
        <f t="shared" ca="1" si="366"/>
        <v>19.254999999999999</v>
      </c>
      <c r="AM1118" s="31">
        <f t="shared" ca="1" si="367"/>
        <v>19.633779999999998</v>
      </c>
      <c r="AO1118" s="32">
        <f t="shared" ca="1" si="374"/>
        <v>1.7047880576243353</v>
      </c>
      <c r="AP1118" s="32">
        <f t="shared" ca="1" si="375"/>
        <v>0</v>
      </c>
      <c r="AQ1118" s="32">
        <f t="shared" ca="1" si="376"/>
        <v>1.7339607048966239</v>
      </c>
      <c r="AR1118" s="32">
        <f t="shared" ca="1" si="377"/>
        <v>0</v>
      </c>
    </row>
    <row r="1119" spans="1:44">
      <c r="A1119" s="10">
        <v>38532</v>
      </c>
      <c r="B1119" s="11">
        <f ca="1">IF(ROW(data!B1119)&gt;singleSMA,AVERAGE(OFFSET(data!B1119,0,0,-singleSMA,1)),"")</f>
        <v>19.214300000000001</v>
      </c>
      <c r="C1119" s="11" t="str">
        <f ca="1">IF(ROW(data!B1117)&gt;singleSMA+2,IF(SIGN(data!B1118-indicators!B1118)&lt;&gt;SIGN(data!B1117-indicators!B1117),IF(SIGN(data!B1118-indicators!B1118)&gt;0,"BUY","SELL"),""),"")</f>
        <v/>
      </c>
      <c r="D1119" s="11">
        <f ca="1">IF(ROW(data!B1119)&gt;fastSMA,AVERAGE(OFFSET(data!B1119,0,0,-fastSMA,1)),"")</f>
        <v>20.037500000000005</v>
      </c>
      <c r="E1119" s="11">
        <f ca="1">IF(ROW(data!B1119)&gt;slowSMA,AVERAGE(OFFSET(data!B1119,0,0,-slowSMA,1)),"")</f>
        <v>19.214300000000001</v>
      </c>
      <c r="F1119" s="11" t="str">
        <f ca="1">IF(ROW(data!B1119)&gt;MAX(fastSMA,slowSMA)+2,IF(SIGN(D1118-E1118)&lt;&gt;SIGN(D1117-E1117),IF(SIGN(D1118-E1118)&gt;0,"BUY","SELL"),""),"")</f>
        <v/>
      </c>
      <c r="G1119" s="11"/>
      <c r="H1119" s="11">
        <f>(data!B1119/data!B1118)-1</f>
        <v>-2.5819265143992021E-2</v>
      </c>
      <c r="I1119" s="11">
        <f t="shared" si="357"/>
        <v>0</v>
      </c>
      <c r="J1119" s="11">
        <f t="shared" si="358"/>
        <v>2.5819265143992021E-2</v>
      </c>
      <c r="K1119" s="11">
        <f ca="1">IF(ROW(data!B1119)&gt;rsi+1,100-100/(1+AVERAGE(OFFSET(I1119,0,0,-rsi,1))/AVERAGE(OFFSET(J1119,0,0,-rsi,1))),"")</f>
        <v>53.766658031676116</v>
      </c>
      <c r="L1119" s="11"/>
      <c r="M1119" s="11">
        <f t="shared" si="359"/>
        <v>0.97418073485600798</v>
      </c>
      <c r="N1119" s="11">
        <f t="shared" ca="1" si="360"/>
        <v>1.0181629475869223</v>
      </c>
      <c r="S1119" s="13" t="str">
        <f ca="1">pricein</f>
        <v/>
      </c>
      <c r="T1119" s="13" t="str">
        <f ca="1">priceout</f>
        <v/>
      </c>
      <c r="U1119" s="16" t="str">
        <f t="shared" ca="1" si="361"/>
        <v/>
      </c>
      <c r="V1119" s="16" t="str">
        <f t="shared" ca="1" si="368"/>
        <v/>
      </c>
      <c r="W1119" s="16" t="str">
        <f t="shared" ca="1" si="369"/>
        <v/>
      </c>
      <c r="X1119" s="16">
        <f t="shared" ca="1" si="370"/>
        <v>2.7047880576243353</v>
      </c>
      <c r="Y1119" s="16"/>
      <c r="Z1119" s="13" t="str">
        <f ca="1">priceincross</f>
        <v/>
      </c>
      <c r="AA1119" s="13" t="str">
        <f ca="1">priceoutcross</f>
        <v/>
      </c>
      <c r="AB1119" s="13" t="str">
        <f t="shared" ca="1" si="362"/>
        <v/>
      </c>
      <c r="AC1119" s="13" t="str">
        <f t="shared" ca="1" si="371"/>
        <v/>
      </c>
      <c r="AD1119" s="13" t="str">
        <f t="shared" ca="1" si="372"/>
        <v/>
      </c>
      <c r="AE1119" s="13">
        <f t="shared" ca="1" si="373"/>
        <v>2.7339607048966239</v>
      </c>
      <c r="AG1119" s="32">
        <f ca="1">IF(ROW(data!B1119)&gt;fib+1,MIN(OFFSET(data!B1119,0,0,-fib,1)),"")</f>
        <v>17.649999999999999</v>
      </c>
      <c r="AH1119" s="32">
        <f ca="1">IF(ROW(data!B1119)&gt;fib+1,MAX(OFFSET(data!B1119,0,0,-fib,1)),"")</f>
        <v>20.86</v>
      </c>
      <c r="AI1119" s="32">
        <f t="shared" ca="1" si="363"/>
        <v>3.2100000000000009</v>
      </c>
      <c r="AJ1119" s="31">
        <f t="shared" ca="1" si="364"/>
        <v>18.40756</v>
      </c>
      <c r="AK1119" s="31">
        <f t="shared" ca="1" si="365"/>
        <v>18.87622</v>
      </c>
      <c r="AL1119" s="31">
        <f t="shared" ca="1" si="366"/>
        <v>19.254999999999999</v>
      </c>
      <c r="AM1119" s="31">
        <f t="shared" ca="1" si="367"/>
        <v>19.633779999999998</v>
      </c>
      <c r="AO1119" s="32">
        <f t="shared" ca="1" si="374"/>
        <v>1.7047880576243353</v>
      </c>
      <c r="AP1119" s="32">
        <f t="shared" ca="1" si="375"/>
        <v>0</v>
      </c>
      <c r="AQ1119" s="32">
        <f t="shared" ca="1" si="376"/>
        <v>1.7339607048966239</v>
      </c>
      <c r="AR1119" s="32">
        <f t="shared" ca="1" si="377"/>
        <v>0</v>
      </c>
    </row>
    <row r="1120" spans="1:44">
      <c r="A1120" s="10">
        <v>38533</v>
      </c>
      <c r="B1120" s="11">
        <f ca="1">IF(ROW(data!B1120)&gt;singleSMA,AVERAGE(OFFSET(data!B1120,0,0,-singleSMA,1)),"")</f>
        <v>19.234999999999999</v>
      </c>
      <c r="C1120" s="11" t="str">
        <f ca="1">IF(ROW(data!B1118)&gt;singleSMA+2,IF(SIGN(data!B1119-indicators!B1119)&lt;&gt;SIGN(data!B1118-indicators!B1118),IF(SIGN(data!B1119-indicators!B1119)&gt;0,"BUY","SELL"),""),"")</f>
        <v/>
      </c>
      <c r="D1120" s="11">
        <f ca="1">IF(ROW(data!B1120)&gt;fastSMA,AVERAGE(OFFSET(data!B1120,0,0,-fastSMA,1)),"")</f>
        <v>20.062000000000005</v>
      </c>
      <c r="E1120" s="11">
        <f ca="1">IF(ROW(data!B1120)&gt;slowSMA,AVERAGE(OFFSET(data!B1120,0,0,-slowSMA,1)),"")</f>
        <v>19.234999999999999</v>
      </c>
      <c r="F1120" s="11" t="str">
        <f ca="1">IF(ROW(data!B1120)&gt;MAX(fastSMA,slowSMA)+2,IF(SIGN(D1119-E1119)&lt;&gt;SIGN(D1118-E1118),IF(SIGN(D1119-E1119)&gt;0,"BUY","SELL"),""),"")</f>
        <v/>
      </c>
      <c r="G1120" s="11"/>
      <c r="H1120" s="11">
        <f>(data!B1120/data!B1119)-1</f>
        <v>5.0968399592252744E-3</v>
      </c>
      <c r="I1120" s="11">
        <f t="shared" si="357"/>
        <v>5.0968399592252744E-3</v>
      </c>
      <c r="J1120" s="11">
        <f t="shared" si="358"/>
        <v>0</v>
      </c>
      <c r="K1120" s="11">
        <f ca="1">IF(ROW(data!B1120)&gt;rsi+1,100-100/(1+AVERAGE(OFFSET(I1120,0,0,-rsi,1))/AVERAGE(OFFSET(J1120,0,0,-rsi,1))),"")</f>
        <v>55.017026615295528</v>
      </c>
      <c r="L1120" s="11"/>
      <c r="M1120" s="11">
        <f t="shared" si="359"/>
        <v>1.0050968399592253</v>
      </c>
      <c r="N1120" s="11">
        <f t="shared" ca="1" si="360"/>
        <v>1.0254810192407693</v>
      </c>
      <c r="S1120" s="13" t="str">
        <f ca="1">pricein</f>
        <v/>
      </c>
      <c r="T1120" s="13" t="str">
        <f ca="1">priceout</f>
        <v/>
      </c>
      <c r="U1120" s="16" t="str">
        <f t="shared" ca="1" si="361"/>
        <v/>
      </c>
      <c r="V1120" s="16" t="str">
        <f t="shared" ca="1" si="368"/>
        <v/>
      </c>
      <c r="W1120" s="16" t="str">
        <f t="shared" ca="1" si="369"/>
        <v/>
      </c>
      <c r="X1120" s="16">
        <f t="shared" ca="1" si="370"/>
        <v>2.7047880576243353</v>
      </c>
      <c r="Y1120" s="16"/>
      <c r="Z1120" s="13" t="str">
        <f ca="1">priceincross</f>
        <v/>
      </c>
      <c r="AA1120" s="13" t="str">
        <f ca="1">priceoutcross</f>
        <v/>
      </c>
      <c r="AB1120" s="13" t="str">
        <f t="shared" ca="1" si="362"/>
        <v/>
      </c>
      <c r="AC1120" s="13" t="str">
        <f t="shared" ca="1" si="371"/>
        <v/>
      </c>
      <c r="AD1120" s="13" t="str">
        <f t="shared" ca="1" si="372"/>
        <v/>
      </c>
      <c r="AE1120" s="13">
        <f t="shared" ca="1" si="373"/>
        <v>2.7339607048966239</v>
      </c>
      <c r="AG1120" s="32">
        <f ca="1">IF(ROW(data!B1120)&gt;fib+1,MIN(OFFSET(data!B1120,0,0,-fib,1)),"")</f>
        <v>17.649999999999999</v>
      </c>
      <c r="AH1120" s="32">
        <f ca="1">IF(ROW(data!B1120)&gt;fib+1,MAX(OFFSET(data!B1120,0,0,-fib,1)),"")</f>
        <v>20.86</v>
      </c>
      <c r="AI1120" s="32">
        <f t="shared" ca="1" si="363"/>
        <v>3.2100000000000009</v>
      </c>
      <c r="AJ1120" s="31">
        <f t="shared" ca="1" si="364"/>
        <v>18.40756</v>
      </c>
      <c r="AK1120" s="31">
        <f t="shared" ca="1" si="365"/>
        <v>18.87622</v>
      </c>
      <c r="AL1120" s="31">
        <f t="shared" ca="1" si="366"/>
        <v>19.254999999999999</v>
      </c>
      <c r="AM1120" s="31">
        <f t="shared" ca="1" si="367"/>
        <v>19.633779999999998</v>
      </c>
      <c r="AO1120" s="32">
        <f t="shared" ca="1" si="374"/>
        <v>1.7047880576243353</v>
      </c>
      <c r="AP1120" s="32">
        <f t="shared" ca="1" si="375"/>
        <v>0</v>
      </c>
      <c r="AQ1120" s="32">
        <f t="shared" ca="1" si="376"/>
        <v>1.7339607048966239</v>
      </c>
      <c r="AR1120" s="32">
        <f t="shared" ca="1" si="377"/>
        <v>0</v>
      </c>
    </row>
    <row r="1121" spans="1:44">
      <c r="A1121" s="10">
        <v>38534</v>
      </c>
      <c r="B1121" s="11">
        <f ca="1">IF(ROW(data!B1121)&gt;singleSMA,AVERAGE(OFFSET(data!B1121,0,0,-singleSMA,1)),"")</f>
        <v>19.258500000000002</v>
      </c>
      <c r="C1121" s="11" t="str">
        <f ca="1">IF(ROW(data!B1119)&gt;singleSMA+2,IF(SIGN(data!B1120-indicators!B1120)&lt;&gt;SIGN(data!B1119-indicators!B1119),IF(SIGN(data!B1120-indicators!B1120)&gt;0,"BUY","SELL"),""),"")</f>
        <v/>
      </c>
      <c r="D1121" s="11">
        <f ca="1">IF(ROW(data!B1121)&gt;fastSMA,AVERAGE(OFFSET(data!B1121,0,0,-fastSMA,1)),"")</f>
        <v>20.105000000000008</v>
      </c>
      <c r="E1121" s="11">
        <f ca="1">IF(ROW(data!B1121)&gt;slowSMA,AVERAGE(OFFSET(data!B1121,0,0,-slowSMA,1)),"")</f>
        <v>19.258500000000002</v>
      </c>
      <c r="F1121" s="11" t="str">
        <f ca="1">IF(ROW(data!B1121)&gt;MAX(fastSMA,slowSMA)+2,IF(SIGN(D1120-E1120)&lt;&gt;SIGN(D1119-E1119),IF(SIGN(D1120-E1120)&gt;0,"BUY","SELL"),""),"")</f>
        <v/>
      </c>
      <c r="G1121" s="11"/>
      <c r="H1121" s="11">
        <f>(data!B1121/data!B1120)-1</f>
        <v>3.3975659229209088E-2</v>
      </c>
      <c r="I1121" s="11">
        <f t="shared" si="357"/>
        <v>3.3975659229209088E-2</v>
      </c>
      <c r="J1121" s="11">
        <f t="shared" si="358"/>
        <v>0</v>
      </c>
      <c r="K1121" s="11">
        <f ca="1">IF(ROW(data!B1121)&gt;rsi+1,100-100/(1+AVERAGE(OFFSET(I1121,0,0,-rsi,1))/AVERAGE(OFFSET(J1121,0,0,-rsi,1))),"")</f>
        <v>57.808586261772255</v>
      </c>
      <c r="L1121" s="11"/>
      <c r="M1121" s="11">
        <f t="shared" si="359"/>
        <v>1.0339756592292091</v>
      </c>
      <c r="N1121" s="11">
        <f t="shared" ca="1" si="360"/>
        <v>1.0440348182283665</v>
      </c>
      <c r="S1121" s="13" t="str">
        <f ca="1">pricein</f>
        <v/>
      </c>
      <c r="T1121" s="13" t="str">
        <f ca="1">priceout</f>
        <v/>
      </c>
      <c r="U1121" s="16" t="str">
        <f t="shared" ca="1" si="361"/>
        <v/>
      </c>
      <c r="V1121" s="16" t="str">
        <f t="shared" ca="1" si="368"/>
        <v/>
      </c>
      <c r="W1121" s="16" t="str">
        <f t="shared" ca="1" si="369"/>
        <v/>
      </c>
      <c r="X1121" s="16">
        <f t="shared" ca="1" si="370"/>
        <v>2.7047880576243353</v>
      </c>
      <c r="Y1121" s="16"/>
      <c r="Z1121" s="13" t="str">
        <f ca="1">priceincross</f>
        <v/>
      </c>
      <c r="AA1121" s="13" t="str">
        <f ca="1">priceoutcross</f>
        <v/>
      </c>
      <c r="AB1121" s="13" t="str">
        <f t="shared" ca="1" si="362"/>
        <v/>
      </c>
      <c r="AC1121" s="13" t="str">
        <f t="shared" ca="1" si="371"/>
        <v/>
      </c>
      <c r="AD1121" s="13" t="str">
        <f t="shared" ca="1" si="372"/>
        <v/>
      </c>
      <c r="AE1121" s="13">
        <f t="shared" ca="1" si="373"/>
        <v>2.7339607048966239</v>
      </c>
      <c r="AG1121" s="32">
        <f ca="1">IF(ROW(data!B1121)&gt;fib+1,MIN(OFFSET(data!B1121,0,0,-fib,1)),"")</f>
        <v>17.649999999999999</v>
      </c>
      <c r="AH1121" s="32">
        <f ca="1">IF(ROW(data!B1121)&gt;fib+1,MAX(OFFSET(data!B1121,0,0,-fib,1)),"")</f>
        <v>20.86</v>
      </c>
      <c r="AI1121" s="32">
        <f t="shared" ca="1" si="363"/>
        <v>3.2100000000000009</v>
      </c>
      <c r="AJ1121" s="31">
        <f t="shared" ca="1" si="364"/>
        <v>18.40756</v>
      </c>
      <c r="AK1121" s="31">
        <f t="shared" ca="1" si="365"/>
        <v>18.87622</v>
      </c>
      <c r="AL1121" s="31">
        <f t="shared" ca="1" si="366"/>
        <v>19.254999999999999</v>
      </c>
      <c r="AM1121" s="31">
        <f t="shared" ca="1" si="367"/>
        <v>19.633779999999998</v>
      </c>
      <c r="AO1121" s="32">
        <f t="shared" ca="1" si="374"/>
        <v>1.7047880576243353</v>
      </c>
      <c r="AP1121" s="32">
        <f t="shared" ca="1" si="375"/>
        <v>0</v>
      </c>
      <c r="AQ1121" s="32">
        <f t="shared" ca="1" si="376"/>
        <v>1.7339607048966239</v>
      </c>
      <c r="AR1121" s="32">
        <f t="shared" ca="1" si="377"/>
        <v>0</v>
      </c>
    </row>
    <row r="1122" spans="1:44">
      <c r="A1122" s="10">
        <v>38537</v>
      </c>
      <c r="B1122" s="11">
        <f ca="1">IF(ROW(data!B1122)&gt;singleSMA,AVERAGE(OFFSET(data!B1122,0,0,-singleSMA,1)),"")</f>
        <v>19.282500000000002</v>
      </c>
      <c r="C1122" s="11" t="str">
        <f ca="1">IF(ROW(data!B1120)&gt;singleSMA+2,IF(SIGN(data!B1121-indicators!B1121)&lt;&gt;SIGN(data!B1120-indicators!B1120),IF(SIGN(data!B1121-indicators!B1121)&gt;0,"BUY","SELL"),""),"")</f>
        <v/>
      </c>
      <c r="D1122" s="11">
        <f ca="1">IF(ROW(data!B1122)&gt;fastSMA,AVERAGE(OFFSET(data!B1122,0,0,-fastSMA,1)),"")</f>
        <v>20.134500000000003</v>
      </c>
      <c r="E1122" s="11">
        <f ca="1">IF(ROW(data!B1122)&gt;slowSMA,AVERAGE(OFFSET(data!B1122,0,0,-slowSMA,1)),"")</f>
        <v>19.282500000000002</v>
      </c>
      <c r="F1122" s="11" t="str">
        <f ca="1">IF(ROW(data!B1122)&gt;MAX(fastSMA,slowSMA)+2,IF(SIGN(D1121-E1121)&lt;&gt;SIGN(D1120-E1120),IF(SIGN(D1121-E1121)&gt;0,"BUY","SELL"),""),"")</f>
        <v/>
      </c>
      <c r="G1122" s="11"/>
      <c r="H1122" s="11">
        <f>(data!B1122/data!B1121)-1</f>
        <v>-4.9043648847479915E-4</v>
      </c>
      <c r="I1122" s="11">
        <f t="shared" si="357"/>
        <v>0</v>
      </c>
      <c r="J1122" s="11">
        <f t="shared" si="358"/>
        <v>4.9043648847479915E-4</v>
      </c>
      <c r="K1122" s="11">
        <f ca="1">IF(ROW(data!B1122)&gt;rsi+1,100-100/(1+AVERAGE(OFFSET(I1122,0,0,-rsi,1))/AVERAGE(OFFSET(J1122,0,0,-rsi,1))),"")</f>
        <v>55.725639098587813</v>
      </c>
      <c r="L1122" s="11"/>
      <c r="M1122" s="11">
        <f t="shared" si="359"/>
        <v>0.9995095635115252</v>
      </c>
      <c r="N1122" s="11">
        <f t="shared" ca="1" si="360"/>
        <v>1.0298130368873166</v>
      </c>
      <c r="S1122" s="13" t="str">
        <f ca="1">pricein</f>
        <v/>
      </c>
      <c r="T1122" s="13" t="str">
        <f ca="1">priceout</f>
        <v/>
      </c>
      <c r="U1122" s="16" t="str">
        <f t="shared" ca="1" si="361"/>
        <v/>
      </c>
      <c r="V1122" s="16" t="str">
        <f t="shared" ca="1" si="368"/>
        <v/>
      </c>
      <c r="W1122" s="16" t="str">
        <f t="shared" ca="1" si="369"/>
        <v/>
      </c>
      <c r="X1122" s="16">
        <f t="shared" ca="1" si="370"/>
        <v>2.7047880576243353</v>
      </c>
      <c r="Y1122" s="16"/>
      <c r="Z1122" s="13" t="str">
        <f ca="1">priceincross</f>
        <v/>
      </c>
      <c r="AA1122" s="13" t="str">
        <f ca="1">priceoutcross</f>
        <v/>
      </c>
      <c r="AB1122" s="13" t="str">
        <f t="shared" ca="1" si="362"/>
        <v/>
      </c>
      <c r="AC1122" s="13" t="str">
        <f t="shared" ca="1" si="371"/>
        <v/>
      </c>
      <c r="AD1122" s="13" t="str">
        <f t="shared" ca="1" si="372"/>
        <v/>
      </c>
      <c r="AE1122" s="13">
        <f t="shared" ca="1" si="373"/>
        <v>2.7339607048966239</v>
      </c>
      <c r="AG1122" s="32">
        <f ca="1">IF(ROW(data!B1122)&gt;fib+1,MIN(OFFSET(data!B1122,0,0,-fib,1)),"")</f>
        <v>17.649999999999999</v>
      </c>
      <c r="AH1122" s="32">
        <f ca="1">IF(ROW(data!B1122)&gt;fib+1,MAX(OFFSET(data!B1122,0,0,-fib,1)),"")</f>
        <v>20.86</v>
      </c>
      <c r="AI1122" s="32">
        <f t="shared" ca="1" si="363"/>
        <v>3.2100000000000009</v>
      </c>
      <c r="AJ1122" s="31">
        <f t="shared" ca="1" si="364"/>
        <v>18.40756</v>
      </c>
      <c r="AK1122" s="31">
        <f t="shared" ca="1" si="365"/>
        <v>18.87622</v>
      </c>
      <c r="AL1122" s="31">
        <f t="shared" ca="1" si="366"/>
        <v>19.254999999999999</v>
      </c>
      <c r="AM1122" s="31">
        <f t="shared" ca="1" si="367"/>
        <v>19.633779999999998</v>
      </c>
      <c r="AO1122" s="32">
        <f t="shared" ca="1" si="374"/>
        <v>1.7047880576243353</v>
      </c>
      <c r="AP1122" s="32">
        <f t="shared" ca="1" si="375"/>
        <v>0</v>
      </c>
      <c r="AQ1122" s="32">
        <f t="shared" ca="1" si="376"/>
        <v>1.7339607048966239</v>
      </c>
      <c r="AR1122" s="32">
        <f t="shared" ca="1" si="377"/>
        <v>0</v>
      </c>
    </row>
    <row r="1123" spans="1:44">
      <c r="A1123" s="10">
        <v>38538</v>
      </c>
      <c r="B1123" s="11">
        <f ca="1">IF(ROW(data!B1123)&gt;singleSMA,AVERAGE(OFFSET(data!B1123,0,0,-singleSMA,1)),"")</f>
        <v>19.305900000000005</v>
      </c>
      <c r="C1123" s="11" t="str">
        <f ca="1">IF(ROW(data!B1121)&gt;singleSMA+2,IF(SIGN(data!B1122-indicators!B1122)&lt;&gt;SIGN(data!B1121-indicators!B1121),IF(SIGN(data!B1122-indicators!B1122)&gt;0,"BUY","SELL"),""),"")</f>
        <v/>
      </c>
      <c r="D1123" s="11">
        <f ca="1">IF(ROW(data!B1123)&gt;fastSMA,AVERAGE(OFFSET(data!B1123,0,0,-fastSMA,1)),"")</f>
        <v>20.156500000000001</v>
      </c>
      <c r="E1123" s="11">
        <f ca="1">IF(ROW(data!B1123)&gt;slowSMA,AVERAGE(OFFSET(data!B1123,0,0,-slowSMA,1)),"")</f>
        <v>19.305900000000005</v>
      </c>
      <c r="F1123" s="11" t="str">
        <f ca="1">IF(ROW(data!B1123)&gt;MAX(fastSMA,slowSMA)+2,IF(SIGN(D1122-E1122)&lt;&gt;SIGN(D1121-E1121),IF(SIGN(D1122-E1122)&gt;0,"BUY","SELL"),""),"")</f>
        <v/>
      </c>
      <c r="G1123" s="11"/>
      <c r="H1123" s="11">
        <f>(data!B1123/data!B1122)-1</f>
        <v>1.2266928361138296E-2</v>
      </c>
      <c r="I1123" s="11">
        <f t="shared" si="357"/>
        <v>1.2266928361138296E-2</v>
      </c>
      <c r="J1123" s="11">
        <f t="shared" si="358"/>
        <v>0</v>
      </c>
      <c r="K1123" s="11">
        <f ca="1">IF(ROW(data!B1123)&gt;rsi+1,100-100/(1+AVERAGE(OFFSET(I1123,0,0,-rsi,1))/AVERAGE(OFFSET(J1123,0,0,-rsi,1))),"")</f>
        <v>54.447979616259452</v>
      </c>
      <c r="L1123" s="11"/>
      <c r="M1123" s="11">
        <f t="shared" si="359"/>
        <v>1.0122669283611383</v>
      </c>
      <c r="N1123" s="11">
        <f t="shared" ca="1" si="360"/>
        <v>1.021792966815255</v>
      </c>
      <c r="S1123" s="13" t="str">
        <f ca="1">pricein</f>
        <v/>
      </c>
      <c r="T1123" s="13" t="str">
        <f ca="1">priceout</f>
        <v/>
      </c>
      <c r="U1123" s="16" t="str">
        <f t="shared" ca="1" si="361"/>
        <v/>
      </c>
      <c r="V1123" s="16" t="str">
        <f t="shared" ca="1" si="368"/>
        <v/>
      </c>
      <c r="W1123" s="16" t="str">
        <f t="shared" ca="1" si="369"/>
        <v/>
      </c>
      <c r="X1123" s="16">
        <f t="shared" ca="1" si="370"/>
        <v>2.7047880576243353</v>
      </c>
      <c r="Y1123" s="16"/>
      <c r="Z1123" s="13" t="str">
        <f ca="1">priceincross</f>
        <v/>
      </c>
      <c r="AA1123" s="13" t="str">
        <f ca="1">priceoutcross</f>
        <v/>
      </c>
      <c r="AB1123" s="13" t="str">
        <f t="shared" ca="1" si="362"/>
        <v/>
      </c>
      <c r="AC1123" s="13" t="str">
        <f t="shared" ca="1" si="371"/>
        <v/>
      </c>
      <c r="AD1123" s="13" t="str">
        <f t="shared" ca="1" si="372"/>
        <v/>
      </c>
      <c r="AE1123" s="13">
        <f t="shared" ca="1" si="373"/>
        <v>2.7339607048966239</v>
      </c>
      <c r="AG1123" s="32">
        <f ca="1">IF(ROW(data!B1123)&gt;fib+1,MIN(OFFSET(data!B1123,0,0,-fib,1)),"")</f>
        <v>17.649999999999999</v>
      </c>
      <c r="AH1123" s="32">
        <f ca="1">IF(ROW(data!B1123)&gt;fib+1,MAX(OFFSET(data!B1123,0,0,-fib,1)),"")</f>
        <v>20.86</v>
      </c>
      <c r="AI1123" s="32">
        <f t="shared" ca="1" si="363"/>
        <v>3.2100000000000009</v>
      </c>
      <c r="AJ1123" s="31">
        <f t="shared" ca="1" si="364"/>
        <v>18.40756</v>
      </c>
      <c r="AK1123" s="31">
        <f t="shared" ca="1" si="365"/>
        <v>18.87622</v>
      </c>
      <c r="AL1123" s="31">
        <f t="shared" ca="1" si="366"/>
        <v>19.254999999999999</v>
      </c>
      <c r="AM1123" s="31">
        <f t="shared" ca="1" si="367"/>
        <v>19.633779999999998</v>
      </c>
      <c r="AO1123" s="32">
        <f t="shared" ca="1" si="374"/>
        <v>1.7047880576243353</v>
      </c>
      <c r="AP1123" s="32">
        <f t="shared" ca="1" si="375"/>
        <v>0</v>
      </c>
      <c r="AQ1123" s="32">
        <f t="shared" ca="1" si="376"/>
        <v>1.7339607048966239</v>
      </c>
      <c r="AR1123" s="32">
        <f t="shared" ca="1" si="377"/>
        <v>0</v>
      </c>
    </row>
    <row r="1124" spans="1:44">
      <c r="A1124" s="10">
        <v>38539</v>
      </c>
      <c r="B1124" s="11">
        <f ca="1">IF(ROW(data!B1124)&gt;singleSMA,AVERAGE(OFFSET(data!B1124,0,0,-singleSMA,1)),"")</f>
        <v>19.334200000000006</v>
      </c>
      <c r="C1124" s="11" t="str">
        <f ca="1">IF(ROW(data!B1122)&gt;singleSMA+2,IF(SIGN(data!B1123-indicators!B1123)&lt;&gt;SIGN(data!B1122-indicators!B1122),IF(SIGN(data!B1123-indicators!B1123)&gt;0,"BUY","SELL"),""),"")</f>
        <v/>
      </c>
      <c r="D1124" s="11">
        <f ca="1">IF(ROW(data!B1124)&gt;fastSMA,AVERAGE(OFFSET(data!B1124,0,0,-fastSMA,1)),"")</f>
        <v>20.192</v>
      </c>
      <c r="E1124" s="11">
        <f ca="1">IF(ROW(data!B1124)&gt;slowSMA,AVERAGE(OFFSET(data!B1124,0,0,-slowSMA,1)),"")</f>
        <v>19.334200000000006</v>
      </c>
      <c r="F1124" s="11" t="str">
        <f ca="1">IF(ROW(data!B1124)&gt;MAX(fastSMA,slowSMA)+2,IF(SIGN(D1123-E1123)&lt;&gt;SIGN(D1122-E1122),IF(SIGN(D1123-E1123)&gt;0,"BUY","SELL"),""),"")</f>
        <v/>
      </c>
      <c r="G1124" s="11"/>
      <c r="H1124" s="11">
        <f>(data!B1124/data!B1123)-1</f>
        <v>1.405719825496865E-2</v>
      </c>
      <c r="I1124" s="11">
        <f t="shared" si="357"/>
        <v>1.405719825496865E-2</v>
      </c>
      <c r="J1124" s="11">
        <f t="shared" si="358"/>
        <v>0</v>
      </c>
      <c r="K1124" s="11">
        <f ca="1">IF(ROW(data!B1124)&gt;rsi+1,100-100/(1+AVERAGE(OFFSET(I1124,0,0,-rsi,1))/AVERAGE(OFFSET(J1124,0,0,-rsi,1))),"")</f>
        <v>56.511867804585329</v>
      </c>
      <c r="L1124" s="11"/>
      <c r="M1124" s="11">
        <f t="shared" si="359"/>
        <v>1.0140571982549687</v>
      </c>
      <c r="N1124" s="11">
        <f t="shared" ca="1" si="360"/>
        <v>1.0351311232063334</v>
      </c>
      <c r="S1124" s="13" t="str">
        <f ca="1">pricein</f>
        <v/>
      </c>
      <c r="T1124" s="13" t="str">
        <f ca="1">priceout</f>
        <v/>
      </c>
      <c r="U1124" s="16" t="str">
        <f t="shared" ca="1" si="361"/>
        <v/>
      </c>
      <c r="V1124" s="16" t="str">
        <f t="shared" ca="1" si="368"/>
        <v/>
      </c>
      <c r="W1124" s="16" t="str">
        <f t="shared" ca="1" si="369"/>
        <v/>
      </c>
      <c r="X1124" s="16">
        <f t="shared" ca="1" si="370"/>
        <v>2.7047880576243353</v>
      </c>
      <c r="Y1124" s="16"/>
      <c r="Z1124" s="13" t="str">
        <f ca="1">priceincross</f>
        <v/>
      </c>
      <c r="AA1124" s="13" t="str">
        <f ca="1">priceoutcross</f>
        <v/>
      </c>
      <c r="AB1124" s="13" t="str">
        <f t="shared" ca="1" si="362"/>
        <v/>
      </c>
      <c r="AC1124" s="13" t="str">
        <f t="shared" ca="1" si="371"/>
        <v/>
      </c>
      <c r="AD1124" s="13" t="str">
        <f t="shared" ca="1" si="372"/>
        <v/>
      </c>
      <c r="AE1124" s="13">
        <f t="shared" ca="1" si="373"/>
        <v>2.7339607048966239</v>
      </c>
      <c r="AG1124" s="32">
        <f ca="1">IF(ROW(data!B1124)&gt;fib+1,MIN(OFFSET(data!B1124,0,0,-fib,1)),"")</f>
        <v>17.649999999999999</v>
      </c>
      <c r="AH1124" s="32">
        <f ca="1">IF(ROW(data!B1124)&gt;fib+1,MAX(OFFSET(data!B1124,0,0,-fib,1)),"")</f>
        <v>20.92</v>
      </c>
      <c r="AI1124" s="32">
        <f t="shared" ca="1" si="363"/>
        <v>3.2700000000000031</v>
      </c>
      <c r="AJ1124" s="31">
        <f t="shared" ca="1" si="364"/>
        <v>18.421720000000001</v>
      </c>
      <c r="AK1124" s="31">
        <f t="shared" ca="1" si="365"/>
        <v>18.899139999999999</v>
      </c>
      <c r="AL1124" s="31">
        <f t="shared" ca="1" si="366"/>
        <v>19.285</v>
      </c>
      <c r="AM1124" s="31">
        <f t="shared" ca="1" si="367"/>
        <v>19.670860000000001</v>
      </c>
      <c r="AO1124" s="32">
        <f t="shared" ca="1" si="374"/>
        <v>1.7047880576243353</v>
      </c>
      <c r="AP1124" s="32">
        <f t="shared" ca="1" si="375"/>
        <v>0</v>
      </c>
      <c r="AQ1124" s="32">
        <f t="shared" ca="1" si="376"/>
        <v>1.7339607048966239</v>
      </c>
      <c r="AR1124" s="32">
        <f t="shared" ca="1" si="377"/>
        <v>0</v>
      </c>
    </row>
    <row r="1125" spans="1:44">
      <c r="A1125" s="10">
        <v>38540</v>
      </c>
      <c r="B1125" s="11">
        <f ca="1">IF(ROW(data!B1125)&gt;singleSMA,AVERAGE(OFFSET(data!B1125,0,0,-singleSMA,1)),"")</f>
        <v>19.361100000000008</v>
      </c>
      <c r="C1125" s="11" t="str">
        <f ca="1">IF(ROW(data!B1123)&gt;singleSMA+2,IF(SIGN(data!B1124-indicators!B1124)&lt;&gt;SIGN(data!B1123-indicators!B1123),IF(SIGN(data!B1124-indicators!B1124)&gt;0,"BUY","SELL"),""),"")</f>
        <v/>
      </c>
      <c r="D1125" s="11">
        <f ca="1">IF(ROW(data!B1125)&gt;fastSMA,AVERAGE(OFFSET(data!B1125,0,0,-fastSMA,1)),"")</f>
        <v>20.197499999999998</v>
      </c>
      <c r="E1125" s="11">
        <f ca="1">IF(ROW(data!B1125)&gt;slowSMA,AVERAGE(OFFSET(data!B1125,0,0,-slowSMA,1)),"")</f>
        <v>19.361100000000008</v>
      </c>
      <c r="F1125" s="11" t="str">
        <f ca="1">IF(ROW(data!B1125)&gt;MAX(fastSMA,slowSMA)+2,IF(SIGN(D1124-E1124)&lt;&gt;SIGN(D1123-E1123),IF(SIGN(D1124-E1124)&gt;0,"BUY","SELL"),""),"")</f>
        <v/>
      </c>
      <c r="G1125" s="11"/>
      <c r="H1125" s="11">
        <f>(data!B1125/data!B1124)-1</f>
        <v>-2.1510516252390199E-2</v>
      </c>
      <c r="I1125" s="11">
        <f t="shared" si="357"/>
        <v>0</v>
      </c>
      <c r="J1125" s="11">
        <f t="shared" si="358"/>
        <v>2.1510516252390199E-2</v>
      </c>
      <c r="K1125" s="11">
        <f ca="1">IF(ROW(data!B1125)&gt;rsi+1,100-100/(1+AVERAGE(OFFSET(I1125,0,0,-rsi,1))/AVERAGE(OFFSET(J1125,0,0,-rsi,1))),"")</f>
        <v>51.426026955670828</v>
      </c>
      <c r="L1125" s="11"/>
      <c r="M1125" s="11">
        <f t="shared" si="359"/>
        <v>0.9784894837476098</v>
      </c>
      <c r="N1125" s="11">
        <f t="shared" ca="1" si="360"/>
        <v>1.0054027504911589</v>
      </c>
      <c r="S1125" s="13" t="str">
        <f ca="1">pricein</f>
        <v/>
      </c>
      <c r="T1125" s="13" t="str">
        <f ca="1">priceout</f>
        <v/>
      </c>
      <c r="U1125" s="16" t="str">
        <f t="shared" ca="1" si="361"/>
        <v/>
      </c>
      <c r="V1125" s="16" t="str">
        <f t="shared" ca="1" si="368"/>
        <v/>
      </c>
      <c r="W1125" s="16" t="str">
        <f t="shared" ca="1" si="369"/>
        <v/>
      </c>
      <c r="X1125" s="16">
        <f t="shared" ca="1" si="370"/>
        <v>2.7047880576243353</v>
      </c>
      <c r="Y1125" s="16"/>
      <c r="Z1125" s="13" t="str">
        <f ca="1">priceincross</f>
        <v/>
      </c>
      <c r="AA1125" s="13" t="str">
        <f ca="1">priceoutcross</f>
        <v/>
      </c>
      <c r="AB1125" s="13" t="str">
        <f t="shared" ca="1" si="362"/>
        <v/>
      </c>
      <c r="AC1125" s="13" t="str">
        <f t="shared" ca="1" si="371"/>
        <v/>
      </c>
      <c r="AD1125" s="13" t="str">
        <f t="shared" ca="1" si="372"/>
        <v/>
      </c>
      <c r="AE1125" s="13">
        <f t="shared" ca="1" si="373"/>
        <v>2.7339607048966239</v>
      </c>
      <c r="AG1125" s="32">
        <f ca="1">IF(ROW(data!B1125)&gt;fib+1,MIN(OFFSET(data!B1125,0,0,-fib,1)),"")</f>
        <v>17.649999999999999</v>
      </c>
      <c r="AH1125" s="32">
        <f ca="1">IF(ROW(data!B1125)&gt;fib+1,MAX(OFFSET(data!B1125,0,0,-fib,1)),"")</f>
        <v>20.92</v>
      </c>
      <c r="AI1125" s="32">
        <f t="shared" ca="1" si="363"/>
        <v>3.2700000000000031</v>
      </c>
      <c r="AJ1125" s="31">
        <f t="shared" ca="1" si="364"/>
        <v>18.421720000000001</v>
      </c>
      <c r="AK1125" s="31">
        <f t="shared" ca="1" si="365"/>
        <v>18.899139999999999</v>
      </c>
      <c r="AL1125" s="31">
        <f t="shared" ca="1" si="366"/>
        <v>19.285</v>
      </c>
      <c r="AM1125" s="31">
        <f t="shared" ca="1" si="367"/>
        <v>19.670860000000001</v>
      </c>
      <c r="AO1125" s="32">
        <f t="shared" ca="1" si="374"/>
        <v>1.7047880576243353</v>
      </c>
      <c r="AP1125" s="32">
        <f t="shared" ca="1" si="375"/>
        <v>0</v>
      </c>
      <c r="AQ1125" s="32">
        <f t="shared" ca="1" si="376"/>
        <v>1.7339607048966239</v>
      </c>
      <c r="AR1125" s="32">
        <f t="shared" ca="1" si="377"/>
        <v>0</v>
      </c>
    </row>
    <row r="1126" spans="1:44">
      <c r="A1126" s="10">
        <v>38541</v>
      </c>
      <c r="B1126" s="11">
        <f ca="1">IF(ROW(data!B1126)&gt;singleSMA,AVERAGE(OFFSET(data!B1126,0,0,-singleSMA,1)),"")</f>
        <v>19.392800000000005</v>
      </c>
      <c r="C1126" s="11" t="str">
        <f ca="1">IF(ROW(data!B1124)&gt;singleSMA+2,IF(SIGN(data!B1125-indicators!B1125)&lt;&gt;SIGN(data!B1124-indicators!B1124),IF(SIGN(data!B1125-indicators!B1125)&gt;0,"BUY","SELL"),""),"")</f>
        <v/>
      </c>
      <c r="D1126" s="11">
        <f ca="1">IF(ROW(data!B1126)&gt;fastSMA,AVERAGE(OFFSET(data!B1126,0,0,-fastSMA,1)),"")</f>
        <v>20.2105</v>
      </c>
      <c r="E1126" s="11">
        <f ca="1">IF(ROW(data!B1126)&gt;slowSMA,AVERAGE(OFFSET(data!B1126,0,0,-slowSMA,1)),"")</f>
        <v>19.392800000000005</v>
      </c>
      <c r="F1126" s="11" t="str">
        <f ca="1">IF(ROW(data!B1126)&gt;MAX(fastSMA,slowSMA)+2,IF(SIGN(D1125-E1125)&lt;&gt;SIGN(D1124-E1124),IF(SIGN(D1125-E1125)&gt;0,"BUY","SELL"),""),"")</f>
        <v/>
      </c>
      <c r="G1126" s="11"/>
      <c r="H1126" s="11">
        <f>(data!B1126/data!B1125)-1</f>
        <v>1.7098192476795449E-2</v>
      </c>
      <c r="I1126" s="11">
        <f t="shared" si="357"/>
        <v>1.7098192476795449E-2</v>
      </c>
      <c r="J1126" s="11">
        <f t="shared" si="358"/>
        <v>0</v>
      </c>
      <c r="K1126" s="11">
        <f ca="1">IF(ROW(data!B1126)&gt;rsi+1,100-100/(1+AVERAGE(OFFSET(I1126,0,0,-rsi,1))/AVERAGE(OFFSET(J1126,0,0,-rsi,1))),"")</f>
        <v>52.566847045490292</v>
      </c>
      <c r="L1126" s="11"/>
      <c r="M1126" s="11">
        <f t="shared" si="359"/>
        <v>1.0170981924767954</v>
      </c>
      <c r="N1126" s="11">
        <f t="shared" ca="1" si="360"/>
        <v>1.0126459143968871</v>
      </c>
      <c r="S1126" s="13" t="str">
        <f ca="1">pricein</f>
        <v/>
      </c>
      <c r="T1126" s="13" t="str">
        <f ca="1">priceout</f>
        <v/>
      </c>
      <c r="U1126" s="16" t="str">
        <f t="shared" ca="1" si="361"/>
        <v/>
      </c>
      <c r="V1126" s="16" t="str">
        <f t="shared" ca="1" si="368"/>
        <v/>
      </c>
      <c r="W1126" s="16" t="str">
        <f t="shared" ca="1" si="369"/>
        <v/>
      </c>
      <c r="X1126" s="16">
        <f t="shared" ca="1" si="370"/>
        <v>2.7047880576243353</v>
      </c>
      <c r="Y1126" s="16"/>
      <c r="Z1126" s="13" t="str">
        <f ca="1">priceincross</f>
        <v/>
      </c>
      <c r="AA1126" s="13" t="str">
        <f ca="1">priceoutcross</f>
        <v/>
      </c>
      <c r="AB1126" s="13" t="str">
        <f t="shared" ca="1" si="362"/>
        <v/>
      </c>
      <c r="AC1126" s="13" t="str">
        <f t="shared" ca="1" si="371"/>
        <v/>
      </c>
      <c r="AD1126" s="13" t="str">
        <f t="shared" ca="1" si="372"/>
        <v/>
      </c>
      <c r="AE1126" s="13">
        <f t="shared" ca="1" si="373"/>
        <v>2.7339607048966239</v>
      </c>
      <c r="AG1126" s="32">
        <f ca="1">IF(ROW(data!B1126)&gt;fib+1,MIN(OFFSET(data!B1126,0,0,-fib,1)),"")</f>
        <v>17.87</v>
      </c>
      <c r="AH1126" s="32">
        <f ca="1">IF(ROW(data!B1126)&gt;fib+1,MAX(OFFSET(data!B1126,0,0,-fib,1)),"")</f>
        <v>20.92</v>
      </c>
      <c r="AI1126" s="32">
        <f t="shared" ca="1" si="363"/>
        <v>3.0500000000000007</v>
      </c>
      <c r="AJ1126" s="31">
        <f t="shared" ca="1" si="364"/>
        <v>18.5898</v>
      </c>
      <c r="AK1126" s="31">
        <f t="shared" ca="1" si="365"/>
        <v>19.0351</v>
      </c>
      <c r="AL1126" s="31">
        <f t="shared" ca="1" si="366"/>
        <v>19.395000000000003</v>
      </c>
      <c r="AM1126" s="31">
        <f t="shared" ca="1" si="367"/>
        <v>19.754900000000003</v>
      </c>
      <c r="AO1126" s="32">
        <f t="shared" ca="1" si="374"/>
        <v>1.7047880576243353</v>
      </c>
      <c r="AP1126" s="32">
        <f t="shared" ca="1" si="375"/>
        <v>0</v>
      </c>
      <c r="AQ1126" s="32">
        <f t="shared" ca="1" si="376"/>
        <v>1.7339607048966239</v>
      </c>
      <c r="AR1126" s="32">
        <f t="shared" ca="1" si="377"/>
        <v>0</v>
      </c>
    </row>
    <row r="1127" spans="1:44">
      <c r="A1127" s="10">
        <v>38544</v>
      </c>
      <c r="B1127" s="11">
        <f ca="1">IF(ROW(data!B1127)&gt;singleSMA,AVERAGE(OFFSET(data!B1127,0,0,-singleSMA,1)),"")</f>
        <v>19.420400000000004</v>
      </c>
      <c r="C1127" s="11" t="str">
        <f ca="1">IF(ROW(data!B1125)&gt;singleSMA+2,IF(SIGN(data!B1126-indicators!B1126)&lt;&gt;SIGN(data!B1125-indicators!B1125),IF(SIGN(data!B1126-indicators!B1126)&gt;0,"BUY","SELL"),""),"")</f>
        <v/>
      </c>
      <c r="D1127" s="11">
        <f ca="1">IF(ROW(data!B1127)&gt;fastSMA,AVERAGE(OFFSET(data!B1127,0,0,-fastSMA,1)),"")</f>
        <v>20.204499999999999</v>
      </c>
      <c r="E1127" s="11">
        <f ca="1">IF(ROW(data!B1127)&gt;slowSMA,AVERAGE(OFFSET(data!B1127,0,0,-slowSMA,1)),"")</f>
        <v>19.420400000000004</v>
      </c>
      <c r="F1127" s="11" t="str">
        <f ca="1">IF(ROW(data!B1127)&gt;MAX(fastSMA,slowSMA)+2,IF(SIGN(D1126-E1126)&lt;&gt;SIGN(D1125-E1125),IF(SIGN(D1126-E1126)&gt;0,"BUY","SELL"),""),"")</f>
        <v/>
      </c>
      <c r="G1127" s="11"/>
      <c r="H1127" s="11">
        <f>(data!B1127/data!B1126)-1</f>
        <v>-9.1258405379442964E-3</v>
      </c>
      <c r="I1127" s="11">
        <f t="shared" si="357"/>
        <v>0</v>
      </c>
      <c r="J1127" s="11">
        <f t="shared" si="358"/>
        <v>9.1258405379442964E-3</v>
      </c>
      <c r="K1127" s="11">
        <f ca="1">IF(ROW(data!B1127)&gt;rsi+1,100-100/(1+AVERAGE(OFFSET(I1127,0,0,-rsi,1))/AVERAGE(OFFSET(J1127,0,0,-rsi,1))),"")</f>
        <v>49.601934193808809</v>
      </c>
      <c r="L1127" s="11"/>
      <c r="M1127" s="11">
        <f t="shared" si="359"/>
        <v>0.9908741594620557</v>
      </c>
      <c r="N1127" s="11">
        <f t="shared" ca="1" si="360"/>
        <v>0.99421686746987969</v>
      </c>
      <c r="S1127" s="13" t="str">
        <f ca="1">pricein</f>
        <v/>
      </c>
      <c r="T1127" s="13" t="str">
        <f ca="1">priceout</f>
        <v/>
      </c>
      <c r="U1127" s="16" t="str">
        <f t="shared" ca="1" si="361"/>
        <v/>
      </c>
      <c r="V1127" s="16" t="str">
        <f t="shared" ca="1" si="368"/>
        <v/>
      </c>
      <c r="W1127" s="16" t="str">
        <f t="shared" ca="1" si="369"/>
        <v/>
      </c>
      <c r="X1127" s="16">
        <f t="shared" ca="1" si="370"/>
        <v>2.7047880576243353</v>
      </c>
      <c r="Y1127" s="16"/>
      <c r="Z1127" s="13" t="str">
        <f ca="1">priceincross</f>
        <v/>
      </c>
      <c r="AA1127" s="13" t="str">
        <f ca="1">priceoutcross</f>
        <v/>
      </c>
      <c r="AB1127" s="13" t="str">
        <f t="shared" ca="1" si="362"/>
        <v/>
      </c>
      <c r="AC1127" s="13" t="str">
        <f t="shared" ca="1" si="371"/>
        <v/>
      </c>
      <c r="AD1127" s="13" t="str">
        <f t="shared" ca="1" si="372"/>
        <v/>
      </c>
      <c r="AE1127" s="13">
        <f t="shared" ca="1" si="373"/>
        <v>2.7339607048966239</v>
      </c>
      <c r="AG1127" s="32">
        <f ca="1">IF(ROW(data!B1127)&gt;fib+1,MIN(OFFSET(data!B1127,0,0,-fib,1)),"")</f>
        <v>17.989999999999998</v>
      </c>
      <c r="AH1127" s="32">
        <f ca="1">IF(ROW(data!B1127)&gt;fib+1,MAX(OFFSET(data!B1127,0,0,-fib,1)),"")</f>
        <v>20.92</v>
      </c>
      <c r="AI1127" s="32">
        <f t="shared" ca="1" si="363"/>
        <v>2.9300000000000033</v>
      </c>
      <c r="AJ1127" s="31">
        <f t="shared" ca="1" si="364"/>
        <v>18.681480000000001</v>
      </c>
      <c r="AK1127" s="31">
        <f t="shared" ca="1" si="365"/>
        <v>19.109259999999999</v>
      </c>
      <c r="AL1127" s="31">
        <f t="shared" ca="1" si="366"/>
        <v>19.454999999999998</v>
      </c>
      <c r="AM1127" s="31">
        <f t="shared" ca="1" si="367"/>
        <v>19.800740000000001</v>
      </c>
      <c r="AO1127" s="32">
        <f t="shared" ca="1" si="374"/>
        <v>1.7047880576243353</v>
      </c>
      <c r="AP1127" s="32">
        <f t="shared" ca="1" si="375"/>
        <v>0</v>
      </c>
      <c r="AQ1127" s="32">
        <f t="shared" ca="1" si="376"/>
        <v>1.7339607048966239</v>
      </c>
      <c r="AR1127" s="32">
        <f t="shared" ca="1" si="377"/>
        <v>0</v>
      </c>
    </row>
    <row r="1128" spans="1:44">
      <c r="A1128" s="10">
        <v>38545</v>
      </c>
      <c r="B1128" s="11">
        <f ca="1">IF(ROW(data!B1128)&gt;singleSMA,AVERAGE(OFFSET(data!B1128,0,0,-singleSMA,1)),"")</f>
        <v>19.444600000000008</v>
      </c>
      <c r="C1128" s="11" t="str">
        <f ca="1">IF(ROW(data!B1126)&gt;singleSMA+2,IF(SIGN(data!B1127-indicators!B1127)&lt;&gt;SIGN(data!B1126-indicators!B1126),IF(SIGN(data!B1127-indicators!B1127)&gt;0,"BUY","SELL"),""),"")</f>
        <v/>
      </c>
      <c r="D1128" s="11">
        <f ca="1">IF(ROW(data!B1128)&gt;fastSMA,AVERAGE(OFFSET(data!B1128,0,0,-fastSMA,1)),"")</f>
        <v>20.203500000000002</v>
      </c>
      <c r="E1128" s="11">
        <f ca="1">IF(ROW(data!B1128)&gt;slowSMA,AVERAGE(OFFSET(data!B1128,0,0,-slowSMA,1)),"")</f>
        <v>19.444600000000008</v>
      </c>
      <c r="F1128" s="11" t="str">
        <f ca="1">IF(ROW(data!B1128)&gt;MAX(fastSMA,slowSMA)+2,IF(SIGN(D1127-E1127)&lt;&gt;SIGN(D1126-E1126),IF(SIGN(D1127-E1127)&gt;0,"BUY","SELL"),""),"")</f>
        <v/>
      </c>
      <c r="G1128" s="11"/>
      <c r="H1128" s="11">
        <f>(data!B1128/data!B1127)-1</f>
        <v>-1.0664081434803574E-2</v>
      </c>
      <c r="I1128" s="11">
        <f t="shared" si="357"/>
        <v>0</v>
      </c>
      <c r="J1128" s="11">
        <f t="shared" si="358"/>
        <v>1.0664081434803574E-2</v>
      </c>
      <c r="K1128" s="11">
        <f ca="1">IF(ROW(data!B1128)&gt;rsi+1,100-100/(1+AVERAGE(OFFSET(I1128,0,0,-rsi,1))/AVERAGE(OFFSET(J1128,0,0,-rsi,1))),"")</f>
        <v>50.375956545123792</v>
      </c>
      <c r="L1128" s="11"/>
      <c r="M1128" s="11">
        <f t="shared" si="359"/>
        <v>0.98933591856519643</v>
      </c>
      <c r="N1128" s="11">
        <f t="shared" ca="1" si="360"/>
        <v>0.99902104747919773</v>
      </c>
      <c r="S1128" s="13" t="str">
        <f ca="1">pricein</f>
        <v/>
      </c>
      <c r="T1128" s="13" t="str">
        <f ca="1">priceout</f>
        <v/>
      </c>
      <c r="U1128" s="16" t="str">
        <f t="shared" ca="1" si="361"/>
        <v/>
      </c>
      <c r="V1128" s="16" t="str">
        <f t="shared" ca="1" si="368"/>
        <v/>
      </c>
      <c r="W1128" s="16" t="str">
        <f t="shared" ca="1" si="369"/>
        <v/>
      </c>
      <c r="X1128" s="16">
        <f t="shared" ca="1" si="370"/>
        <v>2.7047880576243353</v>
      </c>
      <c r="Y1128" s="16"/>
      <c r="Z1128" s="13" t="str">
        <f ca="1">priceincross</f>
        <v/>
      </c>
      <c r="AA1128" s="13" t="str">
        <f ca="1">priceoutcross</f>
        <v/>
      </c>
      <c r="AB1128" s="13" t="str">
        <f t="shared" ca="1" si="362"/>
        <v/>
      </c>
      <c r="AC1128" s="13" t="str">
        <f t="shared" ca="1" si="371"/>
        <v/>
      </c>
      <c r="AD1128" s="13" t="str">
        <f t="shared" ca="1" si="372"/>
        <v/>
      </c>
      <c r="AE1128" s="13">
        <f t="shared" ca="1" si="373"/>
        <v>2.7339607048966239</v>
      </c>
      <c r="AG1128" s="32">
        <f ca="1">IF(ROW(data!B1128)&gt;fib+1,MIN(OFFSET(data!B1128,0,0,-fib,1)),"")</f>
        <v>18.09</v>
      </c>
      <c r="AH1128" s="32">
        <f ca="1">IF(ROW(data!B1128)&gt;fib+1,MAX(OFFSET(data!B1128,0,0,-fib,1)),"")</f>
        <v>20.92</v>
      </c>
      <c r="AI1128" s="32">
        <f t="shared" ca="1" si="363"/>
        <v>2.8300000000000018</v>
      </c>
      <c r="AJ1128" s="31">
        <f t="shared" ca="1" si="364"/>
        <v>18.75788</v>
      </c>
      <c r="AK1128" s="31">
        <f t="shared" ca="1" si="365"/>
        <v>19.171060000000001</v>
      </c>
      <c r="AL1128" s="31">
        <f t="shared" ca="1" si="366"/>
        <v>19.505000000000003</v>
      </c>
      <c r="AM1128" s="31">
        <f t="shared" ca="1" si="367"/>
        <v>19.838940000000001</v>
      </c>
      <c r="AO1128" s="32">
        <f t="shared" ca="1" si="374"/>
        <v>1.7047880576243353</v>
      </c>
      <c r="AP1128" s="32">
        <f t="shared" ca="1" si="375"/>
        <v>0</v>
      </c>
      <c r="AQ1128" s="32">
        <f t="shared" ca="1" si="376"/>
        <v>1.7339607048966239</v>
      </c>
      <c r="AR1128" s="32">
        <f t="shared" ca="1" si="377"/>
        <v>0</v>
      </c>
    </row>
    <row r="1129" spans="1:44">
      <c r="A1129" s="10">
        <v>38546</v>
      </c>
      <c r="B1129" s="11">
        <f ca="1">IF(ROW(data!B1129)&gt;singleSMA,AVERAGE(OFFSET(data!B1129,0,0,-singleSMA,1)),"")</f>
        <v>19.461800000000007</v>
      </c>
      <c r="C1129" s="11" t="str">
        <f ca="1">IF(ROW(data!B1127)&gt;singleSMA+2,IF(SIGN(data!B1128-indicators!B1128)&lt;&gt;SIGN(data!B1127-indicators!B1127),IF(SIGN(data!B1128-indicators!B1128)&gt;0,"BUY","SELL"),""),"")</f>
        <v/>
      </c>
      <c r="D1129" s="11">
        <f ca="1">IF(ROW(data!B1129)&gt;fastSMA,AVERAGE(OFFSET(data!B1129,0,0,-fastSMA,1)),"")</f>
        <v>20.2315</v>
      </c>
      <c r="E1129" s="11">
        <f ca="1">IF(ROW(data!B1129)&gt;slowSMA,AVERAGE(OFFSET(data!B1129,0,0,-slowSMA,1)),"")</f>
        <v>19.461800000000007</v>
      </c>
      <c r="F1129" s="11" t="str">
        <f ca="1">IF(ROW(data!B1129)&gt;MAX(fastSMA,slowSMA)+2,IF(SIGN(D1128-E1128)&lt;&gt;SIGN(D1127-E1127),IF(SIGN(D1128-E1128)&gt;0,"BUY","SELL"),""),"")</f>
        <v/>
      </c>
      <c r="G1129" s="11"/>
      <c r="H1129" s="11">
        <f>(data!B1129/data!B1128)-1</f>
        <v>3.9196472317490905E-3</v>
      </c>
      <c r="I1129" s="11">
        <f t="shared" si="357"/>
        <v>3.9196472317490905E-3</v>
      </c>
      <c r="J1129" s="11">
        <f t="shared" si="358"/>
        <v>0</v>
      </c>
      <c r="K1129" s="11">
        <f ca="1">IF(ROW(data!B1129)&gt;rsi+1,100-100/(1+AVERAGE(OFFSET(I1129,0,0,-rsi,1))/AVERAGE(OFFSET(J1129,0,0,-rsi,1))),"")</f>
        <v>55.396197960573986</v>
      </c>
      <c r="L1129" s="11"/>
      <c r="M1129" s="11">
        <f t="shared" si="359"/>
        <v>1.0039196472317491</v>
      </c>
      <c r="N1129" s="11">
        <f t="shared" ca="1" si="360"/>
        <v>1.0280983442047167</v>
      </c>
      <c r="S1129" s="13" t="str">
        <f ca="1">pricein</f>
        <v/>
      </c>
      <c r="T1129" s="13" t="str">
        <f ca="1">priceout</f>
        <v/>
      </c>
      <c r="U1129" s="16" t="str">
        <f t="shared" ca="1" si="361"/>
        <v/>
      </c>
      <c r="V1129" s="16" t="str">
        <f t="shared" ca="1" si="368"/>
        <v/>
      </c>
      <c r="W1129" s="16" t="str">
        <f t="shared" ca="1" si="369"/>
        <v/>
      </c>
      <c r="X1129" s="16">
        <f t="shared" ca="1" si="370"/>
        <v>2.7047880576243353</v>
      </c>
      <c r="Y1129" s="16"/>
      <c r="Z1129" s="13" t="str">
        <f ca="1">priceincross</f>
        <v/>
      </c>
      <c r="AA1129" s="13" t="str">
        <f ca="1">priceoutcross</f>
        <v/>
      </c>
      <c r="AB1129" s="13" t="str">
        <f t="shared" ca="1" si="362"/>
        <v/>
      </c>
      <c r="AC1129" s="13" t="str">
        <f t="shared" ca="1" si="371"/>
        <v/>
      </c>
      <c r="AD1129" s="13" t="str">
        <f t="shared" ca="1" si="372"/>
        <v/>
      </c>
      <c r="AE1129" s="13">
        <f t="shared" ca="1" si="373"/>
        <v>2.7339607048966239</v>
      </c>
      <c r="AG1129" s="32">
        <f ca="1">IF(ROW(data!B1129)&gt;fib+1,MIN(OFFSET(data!B1129,0,0,-fib,1)),"")</f>
        <v>18.09</v>
      </c>
      <c r="AH1129" s="32">
        <f ca="1">IF(ROW(data!B1129)&gt;fib+1,MAX(OFFSET(data!B1129,0,0,-fib,1)),"")</f>
        <v>20.92</v>
      </c>
      <c r="AI1129" s="32">
        <f t="shared" ca="1" si="363"/>
        <v>2.8300000000000018</v>
      </c>
      <c r="AJ1129" s="31">
        <f t="shared" ca="1" si="364"/>
        <v>18.75788</v>
      </c>
      <c r="AK1129" s="31">
        <f t="shared" ca="1" si="365"/>
        <v>19.171060000000001</v>
      </c>
      <c r="AL1129" s="31">
        <f t="shared" ca="1" si="366"/>
        <v>19.505000000000003</v>
      </c>
      <c r="AM1129" s="31">
        <f t="shared" ca="1" si="367"/>
        <v>19.838940000000001</v>
      </c>
      <c r="AO1129" s="32">
        <f t="shared" ca="1" si="374"/>
        <v>1.7047880576243353</v>
      </c>
      <c r="AP1129" s="32">
        <f t="shared" ca="1" si="375"/>
        <v>0</v>
      </c>
      <c r="AQ1129" s="32">
        <f t="shared" ca="1" si="376"/>
        <v>1.7339607048966239</v>
      </c>
      <c r="AR1129" s="32">
        <f t="shared" ca="1" si="377"/>
        <v>0</v>
      </c>
    </row>
    <row r="1130" spans="1:44">
      <c r="A1130" s="10">
        <v>38547</v>
      </c>
      <c r="B1130" s="11">
        <f ca="1">IF(ROW(data!B1130)&gt;singleSMA,AVERAGE(OFFSET(data!B1130,0,0,-singleSMA,1)),"")</f>
        <v>19.476700000000008</v>
      </c>
      <c r="C1130" s="11" t="str">
        <f ca="1">IF(ROW(data!B1128)&gt;singleSMA+2,IF(SIGN(data!B1129-indicators!B1129)&lt;&gt;SIGN(data!B1128-indicators!B1128),IF(SIGN(data!B1129-indicators!B1129)&gt;0,"BUY","SELL"),""),"")</f>
        <v/>
      </c>
      <c r="D1130" s="11">
        <f ca="1">IF(ROW(data!B1130)&gt;fastSMA,AVERAGE(OFFSET(data!B1130,0,0,-fastSMA,1)),"")</f>
        <v>20.235000000000007</v>
      </c>
      <c r="E1130" s="11">
        <f ca="1">IF(ROW(data!B1130)&gt;slowSMA,AVERAGE(OFFSET(data!B1130,0,0,-slowSMA,1)),"")</f>
        <v>19.476700000000008</v>
      </c>
      <c r="F1130" s="11" t="str">
        <f ca="1">IF(ROW(data!B1130)&gt;MAX(fastSMA,slowSMA)+2,IF(SIGN(D1129-E1129)&lt;&gt;SIGN(D1128-E1128),IF(SIGN(D1129-E1129)&gt;0,"BUY","SELL"),""),"")</f>
        <v/>
      </c>
      <c r="G1130" s="11"/>
      <c r="H1130" s="11">
        <f>(data!B1130/data!B1129)-1</f>
        <v>-2.9282576866763721E-3</v>
      </c>
      <c r="I1130" s="11">
        <f t="shared" si="357"/>
        <v>0</v>
      </c>
      <c r="J1130" s="11">
        <f t="shared" si="358"/>
        <v>2.9282576866763721E-3</v>
      </c>
      <c r="K1130" s="11">
        <f ca="1">IF(ROW(data!B1130)&gt;rsi+1,100-100/(1+AVERAGE(OFFSET(I1130,0,0,-rsi,1))/AVERAGE(OFFSET(J1130,0,0,-rsi,1))),"")</f>
        <v>51.163449131001826</v>
      </c>
      <c r="L1130" s="11"/>
      <c r="M1130" s="11">
        <f t="shared" si="359"/>
        <v>0.99707174231332363</v>
      </c>
      <c r="N1130" s="11">
        <f t="shared" ca="1" si="360"/>
        <v>1.0034381139489197</v>
      </c>
      <c r="S1130" s="13" t="str">
        <f ca="1">pricein</f>
        <v/>
      </c>
      <c r="T1130" s="13" t="str">
        <f ca="1">priceout</f>
        <v/>
      </c>
      <c r="U1130" s="16" t="str">
        <f t="shared" ca="1" si="361"/>
        <v/>
      </c>
      <c r="V1130" s="16" t="str">
        <f t="shared" ca="1" si="368"/>
        <v/>
      </c>
      <c r="W1130" s="16" t="str">
        <f t="shared" ca="1" si="369"/>
        <v/>
      </c>
      <c r="X1130" s="16">
        <f t="shared" ca="1" si="370"/>
        <v>2.7047880576243353</v>
      </c>
      <c r="Y1130" s="16"/>
      <c r="Z1130" s="13" t="str">
        <f ca="1">priceincross</f>
        <v/>
      </c>
      <c r="AA1130" s="13" t="str">
        <f ca="1">priceoutcross</f>
        <v/>
      </c>
      <c r="AB1130" s="13" t="str">
        <f t="shared" ca="1" si="362"/>
        <v/>
      </c>
      <c r="AC1130" s="13" t="str">
        <f t="shared" ca="1" si="371"/>
        <v/>
      </c>
      <c r="AD1130" s="13" t="str">
        <f t="shared" ca="1" si="372"/>
        <v/>
      </c>
      <c r="AE1130" s="13">
        <f t="shared" ca="1" si="373"/>
        <v>2.7339607048966239</v>
      </c>
      <c r="AG1130" s="32">
        <f ca="1">IF(ROW(data!B1130)&gt;fib+1,MIN(OFFSET(data!B1130,0,0,-fib,1)),"")</f>
        <v>18.09</v>
      </c>
      <c r="AH1130" s="32">
        <f ca="1">IF(ROW(data!B1130)&gt;fib+1,MAX(OFFSET(data!B1130,0,0,-fib,1)),"")</f>
        <v>20.92</v>
      </c>
      <c r="AI1130" s="32">
        <f t="shared" ca="1" si="363"/>
        <v>2.8300000000000018</v>
      </c>
      <c r="AJ1130" s="31">
        <f t="shared" ca="1" si="364"/>
        <v>18.75788</v>
      </c>
      <c r="AK1130" s="31">
        <f t="shared" ca="1" si="365"/>
        <v>19.171060000000001</v>
      </c>
      <c r="AL1130" s="31">
        <f t="shared" ca="1" si="366"/>
        <v>19.505000000000003</v>
      </c>
      <c r="AM1130" s="31">
        <f t="shared" ca="1" si="367"/>
        <v>19.838940000000001</v>
      </c>
      <c r="AO1130" s="32">
        <f t="shared" ca="1" si="374"/>
        <v>1.7047880576243353</v>
      </c>
      <c r="AP1130" s="32">
        <f t="shared" ca="1" si="375"/>
        <v>0</v>
      </c>
      <c r="AQ1130" s="32">
        <f t="shared" ca="1" si="376"/>
        <v>1.7339607048966239</v>
      </c>
      <c r="AR1130" s="32">
        <f t="shared" ca="1" si="377"/>
        <v>0</v>
      </c>
    </row>
    <row r="1131" spans="1:44">
      <c r="A1131" s="10">
        <v>38548</v>
      </c>
      <c r="B1131" s="11">
        <f ca="1">IF(ROW(data!B1131)&gt;singleSMA,AVERAGE(OFFSET(data!B1131,0,0,-singleSMA,1)),"")</f>
        <v>19.48960000000001</v>
      </c>
      <c r="C1131" s="11" t="str">
        <f ca="1">IF(ROW(data!B1129)&gt;singleSMA+2,IF(SIGN(data!B1130-indicators!B1130)&lt;&gt;SIGN(data!B1129-indicators!B1129),IF(SIGN(data!B1130-indicators!B1130)&gt;0,"BUY","SELL"),""),"")</f>
        <v/>
      </c>
      <c r="D1131" s="11">
        <f ca="1">IF(ROW(data!B1131)&gt;fastSMA,AVERAGE(OFFSET(data!B1131,0,0,-fastSMA,1)),"")</f>
        <v>20.247999999999998</v>
      </c>
      <c r="E1131" s="11">
        <f ca="1">IF(ROW(data!B1131)&gt;slowSMA,AVERAGE(OFFSET(data!B1131,0,0,-slowSMA,1)),"")</f>
        <v>19.48960000000001</v>
      </c>
      <c r="F1131" s="11" t="str">
        <f ca="1">IF(ROW(data!B1131)&gt;MAX(fastSMA,slowSMA)+2,IF(SIGN(D1130-E1130)&lt;&gt;SIGN(D1129-E1129),IF(SIGN(D1130-E1130)&gt;0,"BUY","SELL"),""),"")</f>
        <v/>
      </c>
      <c r="G1131" s="11"/>
      <c r="H1131" s="11">
        <f>(data!B1131/data!B1130)-1</f>
        <v>1.0279001468428861E-2</v>
      </c>
      <c r="I1131" s="11">
        <f t="shared" si="357"/>
        <v>1.0279001468428861E-2</v>
      </c>
      <c r="J1131" s="11">
        <f t="shared" si="358"/>
        <v>0</v>
      </c>
      <c r="K1131" s="11">
        <f ca="1">IF(ROW(data!B1131)&gt;rsi+1,100-100/(1+AVERAGE(OFFSET(I1131,0,0,-rsi,1))/AVERAGE(OFFSET(J1131,0,0,-rsi,1))),"")</f>
        <v>52.814552676038687</v>
      </c>
      <c r="L1131" s="11"/>
      <c r="M1131" s="11">
        <f t="shared" si="359"/>
        <v>1.0102790014684289</v>
      </c>
      <c r="N1131" s="11">
        <f t="shared" ca="1" si="360"/>
        <v>1.0127576054955842</v>
      </c>
      <c r="S1131" s="13" t="str">
        <f ca="1">pricein</f>
        <v/>
      </c>
      <c r="T1131" s="13" t="str">
        <f ca="1">priceout</f>
        <v/>
      </c>
      <c r="U1131" s="16" t="str">
        <f t="shared" ca="1" si="361"/>
        <v/>
      </c>
      <c r="V1131" s="16" t="str">
        <f t="shared" ca="1" si="368"/>
        <v/>
      </c>
      <c r="W1131" s="16" t="str">
        <f t="shared" ca="1" si="369"/>
        <v/>
      </c>
      <c r="X1131" s="16">
        <f t="shared" ca="1" si="370"/>
        <v>2.7047880576243353</v>
      </c>
      <c r="Y1131" s="16"/>
      <c r="Z1131" s="13" t="str">
        <f ca="1">priceincross</f>
        <v/>
      </c>
      <c r="AA1131" s="13" t="str">
        <f ca="1">priceoutcross</f>
        <v/>
      </c>
      <c r="AB1131" s="13" t="str">
        <f t="shared" ca="1" si="362"/>
        <v/>
      </c>
      <c r="AC1131" s="13" t="str">
        <f t="shared" ca="1" si="371"/>
        <v/>
      </c>
      <c r="AD1131" s="13" t="str">
        <f t="shared" ca="1" si="372"/>
        <v/>
      </c>
      <c r="AE1131" s="13">
        <f t="shared" ca="1" si="373"/>
        <v>2.7339607048966239</v>
      </c>
      <c r="AG1131" s="32">
        <f ca="1">IF(ROW(data!B1131)&gt;fib+1,MIN(OFFSET(data!B1131,0,0,-fib,1)),"")</f>
        <v>18.09</v>
      </c>
      <c r="AH1131" s="32">
        <f ca="1">IF(ROW(data!B1131)&gt;fib+1,MAX(OFFSET(data!B1131,0,0,-fib,1)),"")</f>
        <v>20.92</v>
      </c>
      <c r="AI1131" s="32">
        <f t="shared" ca="1" si="363"/>
        <v>2.8300000000000018</v>
      </c>
      <c r="AJ1131" s="31">
        <f t="shared" ca="1" si="364"/>
        <v>18.75788</v>
      </c>
      <c r="AK1131" s="31">
        <f t="shared" ca="1" si="365"/>
        <v>19.171060000000001</v>
      </c>
      <c r="AL1131" s="31">
        <f t="shared" ca="1" si="366"/>
        <v>19.505000000000003</v>
      </c>
      <c r="AM1131" s="31">
        <f t="shared" ca="1" si="367"/>
        <v>19.838940000000001</v>
      </c>
      <c r="AO1131" s="32">
        <f t="shared" ca="1" si="374"/>
        <v>1.7047880576243353</v>
      </c>
      <c r="AP1131" s="32">
        <f t="shared" ca="1" si="375"/>
        <v>0</v>
      </c>
      <c r="AQ1131" s="32">
        <f t="shared" ca="1" si="376"/>
        <v>1.7339607048966239</v>
      </c>
      <c r="AR1131" s="32">
        <f t="shared" ca="1" si="377"/>
        <v>0</v>
      </c>
    </row>
    <row r="1132" spans="1:44">
      <c r="A1132" s="10">
        <v>38551</v>
      </c>
      <c r="B1132" s="11">
        <f ca="1">IF(ROW(data!B1132)&gt;singleSMA,AVERAGE(OFFSET(data!B1132,0,0,-singleSMA,1)),"")</f>
        <v>19.504600000000011</v>
      </c>
      <c r="C1132" s="11" t="str">
        <f ca="1">IF(ROW(data!B1130)&gt;singleSMA+2,IF(SIGN(data!B1131-indicators!B1131)&lt;&gt;SIGN(data!B1130-indicators!B1130),IF(SIGN(data!B1131-indicators!B1131)&gt;0,"BUY","SELL"),""),"")</f>
        <v/>
      </c>
      <c r="D1132" s="11">
        <f ca="1">IF(ROW(data!B1132)&gt;fastSMA,AVERAGE(OFFSET(data!B1132,0,0,-fastSMA,1)),"")</f>
        <v>20.270999999999997</v>
      </c>
      <c r="E1132" s="11">
        <f ca="1">IF(ROW(data!B1132)&gt;slowSMA,AVERAGE(OFFSET(data!B1132,0,0,-slowSMA,1)),"")</f>
        <v>19.504600000000011</v>
      </c>
      <c r="F1132" s="11" t="str">
        <f ca="1">IF(ROW(data!B1132)&gt;MAX(fastSMA,slowSMA)+2,IF(SIGN(D1131-E1131)&lt;&gt;SIGN(D1130-E1130),IF(SIGN(D1131-E1131)&gt;0,"BUY","SELL"),""),"")</f>
        <v/>
      </c>
      <c r="G1132" s="11"/>
      <c r="H1132" s="11">
        <f>(data!B1132/data!B1131)-1</f>
        <v>8.720930232558155E-3</v>
      </c>
      <c r="I1132" s="11">
        <f t="shared" si="357"/>
        <v>8.720930232558155E-3</v>
      </c>
      <c r="J1132" s="11">
        <f t="shared" si="358"/>
        <v>0</v>
      </c>
      <c r="K1132" s="11">
        <f ca="1">IF(ROW(data!B1132)&gt;rsi+1,100-100/(1+AVERAGE(OFFSET(I1132,0,0,-rsi,1))/AVERAGE(OFFSET(J1132,0,0,-rsi,1))),"")</f>
        <v>54.453396649064651</v>
      </c>
      <c r="L1132" s="11"/>
      <c r="M1132" s="11">
        <f t="shared" si="359"/>
        <v>1.0087209302325582</v>
      </c>
      <c r="N1132" s="11">
        <f t="shared" ca="1" si="360"/>
        <v>1.0225933202357567</v>
      </c>
      <c r="S1132" s="13" t="str">
        <f ca="1">pricein</f>
        <v/>
      </c>
      <c r="T1132" s="13" t="str">
        <f ca="1">priceout</f>
        <v/>
      </c>
      <c r="U1132" s="16" t="str">
        <f t="shared" ca="1" si="361"/>
        <v/>
      </c>
      <c r="V1132" s="16" t="str">
        <f t="shared" ca="1" si="368"/>
        <v/>
      </c>
      <c r="W1132" s="16" t="str">
        <f t="shared" ca="1" si="369"/>
        <v/>
      </c>
      <c r="X1132" s="16">
        <f t="shared" ca="1" si="370"/>
        <v>2.7047880576243353</v>
      </c>
      <c r="Y1132" s="16"/>
      <c r="Z1132" s="13" t="str">
        <f ca="1">priceincross</f>
        <v/>
      </c>
      <c r="AA1132" s="13" t="str">
        <f ca="1">priceoutcross</f>
        <v/>
      </c>
      <c r="AB1132" s="13" t="str">
        <f t="shared" ca="1" si="362"/>
        <v/>
      </c>
      <c r="AC1132" s="13" t="str">
        <f t="shared" ca="1" si="371"/>
        <v/>
      </c>
      <c r="AD1132" s="13" t="str">
        <f t="shared" ca="1" si="372"/>
        <v/>
      </c>
      <c r="AE1132" s="13">
        <f t="shared" ca="1" si="373"/>
        <v>2.7339607048966239</v>
      </c>
      <c r="AG1132" s="32">
        <f ca="1">IF(ROW(data!B1132)&gt;fib+1,MIN(OFFSET(data!B1132,0,0,-fib,1)),"")</f>
        <v>18.09</v>
      </c>
      <c r="AH1132" s="32">
        <f ca="1">IF(ROW(data!B1132)&gt;fib+1,MAX(OFFSET(data!B1132,0,0,-fib,1)),"")</f>
        <v>20.92</v>
      </c>
      <c r="AI1132" s="32">
        <f t="shared" ca="1" si="363"/>
        <v>2.8300000000000018</v>
      </c>
      <c r="AJ1132" s="31">
        <f t="shared" ca="1" si="364"/>
        <v>18.75788</v>
      </c>
      <c r="AK1132" s="31">
        <f t="shared" ca="1" si="365"/>
        <v>19.171060000000001</v>
      </c>
      <c r="AL1132" s="31">
        <f t="shared" ca="1" si="366"/>
        <v>19.505000000000003</v>
      </c>
      <c r="AM1132" s="31">
        <f t="shared" ca="1" si="367"/>
        <v>19.838940000000001</v>
      </c>
      <c r="AO1132" s="32">
        <f t="shared" ca="1" si="374"/>
        <v>1.7047880576243353</v>
      </c>
      <c r="AP1132" s="32">
        <f t="shared" ca="1" si="375"/>
        <v>0</v>
      </c>
      <c r="AQ1132" s="32">
        <f t="shared" ca="1" si="376"/>
        <v>1.7339607048966239</v>
      </c>
      <c r="AR1132" s="32">
        <f t="shared" ca="1" si="377"/>
        <v>0</v>
      </c>
    </row>
    <row r="1133" spans="1:44">
      <c r="A1133" s="10">
        <v>38552</v>
      </c>
      <c r="B1133" s="11">
        <f ca="1">IF(ROW(data!B1133)&gt;singleSMA,AVERAGE(OFFSET(data!B1133,0,0,-singleSMA,1)),"")</f>
        <v>19.530000000000008</v>
      </c>
      <c r="C1133" s="11" t="str">
        <f ca="1">IF(ROW(data!B1131)&gt;singleSMA+2,IF(SIGN(data!B1132-indicators!B1132)&lt;&gt;SIGN(data!B1131-indicators!B1131),IF(SIGN(data!B1132-indicators!B1132)&gt;0,"BUY","SELL"),""),"")</f>
        <v/>
      </c>
      <c r="D1133" s="11">
        <f ca="1">IF(ROW(data!B1133)&gt;fastSMA,AVERAGE(OFFSET(data!B1133,0,0,-fastSMA,1)),"")</f>
        <v>20.355000000000004</v>
      </c>
      <c r="E1133" s="11">
        <f ca="1">IF(ROW(data!B1133)&gt;slowSMA,AVERAGE(OFFSET(data!B1133,0,0,-slowSMA,1)),"")</f>
        <v>19.530000000000008</v>
      </c>
      <c r="F1133" s="11" t="str">
        <f ca="1">IF(ROW(data!B1133)&gt;MAX(fastSMA,slowSMA)+2,IF(SIGN(D1132-E1132)&lt;&gt;SIGN(D1131-E1131),IF(SIGN(D1132-E1132)&gt;0,"BUY","SELL"),""),"")</f>
        <v/>
      </c>
      <c r="G1133" s="11"/>
      <c r="H1133" s="11">
        <f>(data!B1133/data!B1132)-1</f>
        <v>3.1700288184438152E-2</v>
      </c>
      <c r="I1133" s="11">
        <f t="shared" si="357"/>
        <v>3.1700288184438152E-2</v>
      </c>
      <c r="J1133" s="11">
        <f t="shared" si="358"/>
        <v>0</v>
      </c>
      <c r="K1133" s="11">
        <f ca="1">IF(ROW(data!B1133)&gt;rsi+1,100-100/(1+AVERAGE(OFFSET(I1133,0,0,-rsi,1))/AVERAGE(OFFSET(J1133,0,0,-rsi,1))),"")</f>
        <v>64.705883938802401</v>
      </c>
      <c r="L1133" s="11"/>
      <c r="M1133" s="11">
        <f t="shared" si="359"/>
        <v>1.0317002881844382</v>
      </c>
      <c r="N1133" s="11">
        <f t="shared" ca="1" si="360"/>
        <v>1.084848484848485</v>
      </c>
      <c r="S1133" s="13" t="str">
        <f ca="1">pricein</f>
        <v/>
      </c>
      <c r="T1133" s="13" t="str">
        <f ca="1">priceout</f>
        <v/>
      </c>
      <c r="U1133" s="16" t="str">
        <f t="shared" ca="1" si="361"/>
        <v/>
      </c>
      <c r="V1133" s="16" t="str">
        <f t="shared" ca="1" si="368"/>
        <v/>
      </c>
      <c r="W1133" s="16" t="str">
        <f t="shared" ca="1" si="369"/>
        <v/>
      </c>
      <c r="X1133" s="16">
        <f t="shared" ca="1" si="370"/>
        <v>2.7047880576243353</v>
      </c>
      <c r="Y1133" s="16"/>
      <c r="Z1133" s="13" t="str">
        <f ca="1">priceincross</f>
        <v/>
      </c>
      <c r="AA1133" s="13" t="str">
        <f ca="1">priceoutcross</f>
        <v/>
      </c>
      <c r="AB1133" s="13" t="str">
        <f t="shared" ca="1" si="362"/>
        <v/>
      </c>
      <c r="AC1133" s="13" t="str">
        <f t="shared" ca="1" si="371"/>
        <v/>
      </c>
      <c r="AD1133" s="13" t="str">
        <f t="shared" ca="1" si="372"/>
        <v/>
      </c>
      <c r="AE1133" s="13">
        <f t="shared" ca="1" si="373"/>
        <v>2.7339607048966239</v>
      </c>
      <c r="AG1133" s="32">
        <f ca="1">IF(ROW(data!B1133)&gt;fib+1,MIN(OFFSET(data!B1133,0,0,-fib,1)),"")</f>
        <v>18.09</v>
      </c>
      <c r="AH1133" s="32">
        <f ca="1">IF(ROW(data!B1133)&gt;fib+1,MAX(OFFSET(data!B1133,0,0,-fib,1)),"")</f>
        <v>21.48</v>
      </c>
      <c r="AI1133" s="32">
        <f t="shared" ca="1" si="363"/>
        <v>3.3900000000000006</v>
      </c>
      <c r="AJ1133" s="31">
        <f t="shared" ca="1" si="364"/>
        <v>18.890039999999999</v>
      </c>
      <c r="AK1133" s="31">
        <f t="shared" ca="1" si="365"/>
        <v>19.384979999999999</v>
      </c>
      <c r="AL1133" s="31">
        <f t="shared" ca="1" si="366"/>
        <v>19.785</v>
      </c>
      <c r="AM1133" s="31">
        <f t="shared" ca="1" si="367"/>
        <v>20.185020000000002</v>
      </c>
      <c r="AO1133" s="32">
        <f t="shared" ca="1" si="374"/>
        <v>1.7047880576243353</v>
      </c>
      <c r="AP1133" s="32">
        <f t="shared" ca="1" si="375"/>
        <v>0</v>
      </c>
      <c r="AQ1133" s="32">
        <f t="shared" ca="1" si="376"/>
        <v>1.7339607048966239</v>
      </c>
      <c r="AR1133" s="32">
        <f t="shared" ca="1" si="377"/>
        <v>0</v>
      </c>
    </row>
    <row r="1134" spans="1:44">
      <c r="A1134" s="10">
        <v>38553</v>
      </c>
      <c r="B1134" s="11">
        <f ca="1">IF(ROW(data!B1134)&gt;singleSMA,AVERAGE(OFFSET(data!B1134,0,0,-singleSMA,1)),"")</f>
        <v>19.555000000000003</v>
      </c>
      <c r="C1134" s="11" t="str">
        <f ca="1">IF(ROW(data!B1132)&gt;singleSMA+2,IF(SIGN(data!B1133-indicators!B1133)&lt;&gt;SIGN(data!B1132-indicators!B1132),IF(SIGN(data!B1133-indicators!B1133)&gt;0,"BUY","SELL"),""),"")</f>
        <v/>
      </c>
      <c r="D1134" s="11">
        <f ca="1">IF(ROW(data!B1134)&gt;fastSMA,AVERAGE(OFFSET(data!B1134,0,0,-fastSMA,1)),"")</f>
        <v>20.470500000000005</v>
      </c>
      <c r="E1134" s="11">
        <f ca="1">IF(ROW(data!B1134)&gt;slowSMA,AVERAGE(OFFSET(data!B1134,0,0,-slowSMA,1)),"")</f>
        <v>19.555000000000003</v>
      </c>
      <c r="F1134" s="11" t="str">
        <f ca="1">IF(ROW(data!B1134)&gt;MAX(fastSMA,slowSMA)+2,IF(SIGN(D1133-E1133)&lt;&gt;SIGN(D1132-E1132),IF(SIGN(D1133-E1133)&gt;0,"BUY","SELL"),""),"")</f>
        <v/>
      </c>
      <c r="G1134" s="11"/>
      <c r="H1134" s="11">
        <f>(data!B1134/data!B1133)-1</f>
        <v>6.0521415270018419E-3</v>
      </c>
      <c r="I1134" s="11">
        <f t="shared" si="357"/>
        <v>6.0521415270018419E-3</v>
      </c>
      <c r="J1134" s="11">
        <f t="shared" si="358"/>
        <v>0</v>
      </c>
      <c r="K1134" s="11">
        <f ca="1">IF(ROW(data!B1134)&gt;rsi+1,100-100/(1+AVERAGE(OFFSET(I1134,0,0,-rsi,1))/AVERAGE(OFFSET(J1134,0,0,-rsi,1))),"")</f>
        <v>71.607273194764716</v>
      </c>
      <c r="L1134" s="11"/>
      <c r="M1134" s="11">
        <f t="shared" si="359"/>
        <v>1.0060521415270018</v>
      </c>
      <c r="N1134" s="11">
        <f t="shared" ca="1" si="360"/>
        <v>1.1196891191709848</v>
      </c>
      <c r="S1134" s="13" t="str">
        <f ca="1">pricein</f>
        <v/>
      </c>
      <c r="T1134" s="13" t="str">
        <f ca="1">priceout</f>
        <v/>
      </c>
      <c r="U1134" s="16" t="str">
        <f t="shared" ca="1" si="361"/>
        <v/>
      </c>
      <c r="V1134" s="16" t="str">
        <f t="shared" ca="1" si="368"/>
        <v/>
      </c>
      <c r="W1134" s="16" t="str">
        <f t="shared" ca="1" si="369"/>
        <v/>
      </c>
      <c r="X1134" s="16">
        <f t="shared" ca="1" si="370"/>
        <v>2.7047880576243353</v>
      </c>
      <c r="Y1134" s="16"/>
      <c r="Z1134" s="13" t="str">
        <f ca="1">priceincross</f>
        <v/>
      </c>
      <c r="AA1134" s="13" t="str">
        <f ca="1">priceoutcross</f>
        <v/>
      </c>
      <c r="AB1134" s="13" t="str">
        <f t="shared" ca="1" si="362"/>
        <v/>
      </c>
      <c r="AC1134" s="13" t="str">
        <f t="shared" ca="1" si="371"/>
        <v/>
      </c>
      <c r="AD1134" s="13" t="str">
        <f t="shared" ca="1" si="372"/>
        <v/>
      </c>
      <c r="AE1134" s="13">
        <f t="shared" ca="1" si="373"/>
        <v>2.7339607048966239</v>
      </c>
      <c r="AG1134" s="32">
        <f ca="1">IF(ROW(data!B1134)&gt;fib+1,MIN(OFFSET(data!B1134,0,0,-fib,1)),"")</f>
        <v>18.09</v>
      </c>
      <c r="AH1134" s="32">
        <f ca="1">IF(ROW(data!B1134)&gt;fib+1,MAX(OFFSET(data!B1134,0,0,-fib,1)),"")</f>
        <v>21.61</v>
      </c>
      <c r="AI1134" s="32">
        <f t="shared" ca="1" si="363"/>
        <v>3.5199999999999996</v>
      </c>
      <c r="AJ1134" s="31">
        <f t="shared" ca="1" si="364"/>
        <v>18.920719999999999</v>
      </c>
      <c r="AK1134" s="31">
        <f t="shared" ca="1" si="365"/>
        <v>19.434639999999998</v>
      </c>
      <c r="AL1134" s="31">
        <f t="shared" ca="1" si="366"/>
        <v>19.850000000000001</v>
      </c>
      <c r="AM1134" s="31">
        <f t="shared" ca="1" si="367"/>
        <v>20.265360000000001</v>
      </c>
      <c r="AO1134" s="32">
        <f t="shared" ca="1" si="374"/>
        <v>1.7047880576243353</v>
      </c>
      <c r="AP1134" s="32">
        <f t="shared" ca="1" si="375"/>
        <v>0</v>
      </c>
      <c r="AQ1134" s="32">
        <f t="shared" ca="1" si="376"/>
        <v>1.7339607048966239</v>
      </c>
      <c r="AR1134" s="32">
        <f t="shared" ca="1" si="377"/>
        <v>0</v>
      </c>
    </row>
    <row r="1135" spans="1:44">
      <c r="A1135" s="10">
        <v>38554</v>
      </c>
      <c r="B1135" s="11">
        <f ca="1">IF(ROW(data!B1135)&gt;singleSMA,AVERAGE(OFFSET(data!B1135,0,0,-singleSMA,1)),"")</f>
        <v>19.578700000000005</v>
      </c>
      <c r="C1135" s="11" t="str">
        <f ca="1">IF(ROW(data!B1133)&gt;singleSMA+2,IF(SIGN(data!B1134-indicators!B1134)&lt;&gt;SIGN(data!B1133-indicators!B1133),IF(SIGN(data!B1134-indicators!B1134)&gt;0,"BUY","SELL"),""),"")</f>
        <v/>
      </c>
      <c r="D1135" s="11">
        <f ca="1">IF(ROW(data!B1135)&gt;fastSMA,AVERAGE(OFFSET(data!B1135,0,0,-fastSMA,1)),"")</f>
        <v>20.57</v>
      </c>
      <c r="E1135" s="11">
        <f ca="1">IF(ROW(data!B1135)&gt;slowSMA,AVERAGE(OFFSET(data!B1135,0,0,-slowSMA,1)),"")</f>
        <v>19.578700000000005</v>
      </c>
      <c r="F1135" s="11" t="str">
        <f ca="1">IF(ROW(data!B1135)&gt;MAX(fastSMA,slowSMA)+2,IF(SIGN(D1134-E1134)&lt;&gt;SIGN(D1133-E1133),IF(SIGN(D1134-E1134)&gt;0,"BUY","SELL"),""),"")</f>
        <v/>
      </c>
      <c r="G1135" s="11"/>
      <c r="H1135" s="11">
        <f>(data!B1135/data!B1134)-1</f>
        <v>4.6274872744100914E-3</v>
      </c>
      <c r="I1135" s="11">
        <f t="shared" si="357"/>
        <v>4.6274872744100914E-3</v>
      </c>
      <c r="J1135" s="11">
        <f t="shared" si="358"/>
        <v>0</v>
      </c>
      <c r="K1135" s="11">
        <f ca="1">IF(ROW(data!B1135)&gt;rsi+1,100-100/(1+AVERAGE(OFFSET(I1135,0,0,-rsi,1))/AVERAGE(OFFSET(J1135,0,0,-rsi,1))),"")</f>
        <v>69.665825317966096</v>
      </c>
      <c r="L1135" s="11"/>
      <c r="M1135" s="11">
        <f t="shared" si="359"/>
        <v>1.0046274872744101</v>
      </c>
      <c r="N1135" s="11">
        <f t="shared" ca="1" si="360"/>
        <v>1.1009127789046655</v>
      </c>
      <c r="S1135" s="13" t="str">
        <f ca="1">pricein</f>
        <v/>
      </c>
      <c r="T1135" s="13" t="str">
        <f ca="1">priceout</f>
        <v/>
      </c>
      <c r="U1135" s="16" t="str">
        <f t="shared" ca="1" si="361"/>
        <v/>
      </c>
      <c r="V1135" s="16" t="str">
        <f t="shared" ca="1" si="368"/>
        <v/>
      </c>
      <c r="W1135" s="16" t="str">
        <f t="shared" ca="1" si="369"/>
        <v/>
      </c>
      <c r="X1135" s="16">
        <f t="shared" ca="1" si="370"/>
        <v>2.7047880576243353</v>
      </c>
      <c r="Y1135" s="16"/>
      <c r="Z1135" s="13" t="str">
        <f ca="1">priceincross</f>
        <v/>
      </c>
      <c r="AA1135" s="13" t="str">
        <f ca="1">priceoutcross</f>
        <v/>
      </c>
      <c r="AB1135" s="13" t="str">
        <f t="shared" ca="1" si="362"/>
        <v/>
      </c>
      <c r="AC1135" s="13" t="str">
        <f t="shared" ca="1" si="371"/>
        <v/>
      </c>
      <c r="AD1135" s="13" t="str">
        <f t="shared" ca="1" si="372"/>
        <v/>
      </c>
      <c r="AE1135" s="13">
        <f t="shared" ca="1" si="373"/>
        <v>2.7339607048966239</v>
      </c>
      <c r="AG1135" s="32">
        <f ca="1">IF(ROW(data!B1135)&gt;fib+1,MIN(OFFSET(data!B1135,0,0,-fib,1)),"")</f>
        <v>18.09</v>
      </c>
      <c r="AH1135" s="32">
        <f ca="1">IF(ROW(data!B1135)&gt;fib+1,MAX(OFFSET(data!B1135,0,0,-fib,1)),"")</f>
        <v>21.71</v>
      </c>
      <c r="AI1135" s="32">
        <f t="shared" ca="1" si="363"/>
        <v>3.620000000000001</v>
      </c>
      <c r="AJ1135" s="31">
        <f t="shared" ca="1" si="364"/>
        <v>18.944320000000001</v>
      </c>
      <c r="AK1135" s="31">
        <f t="shared" ca="1" si="365"/>
        <v>19.472840000000001</v>
      </c>
      <c r="AL1135" s="31">
        <f t="shared" ca="1" si="366"/>
        <v>19.899999999999999</v>
      </c>
      <c r="AM1135" s="31">
        <f t="shared" ca="1" si="367"/>
        <v>20.327159999999999</v>
      </c>
      <c r="AO1135" s="32">
        <f t="shared" ca="1" si="374"/>
        <v>1.7047880576243353</v>
      </c>
      <c r="AP1135" s="32">
        <f t="shared" ca="1" si="375"/>
        <v>0</v>
      </c>
      <c r="AQ1135" s="32">
        <f t="shared" ca="1" si="376"/>
        <v>1.7339607048966239</v>
      </c>
      <c r="AR1135" s="32">
        <f t="shared" ca="1" si="377"/>
        <v>0</v>
      </c>
    </row>
    <row r="1136" spans="1:44">
      <c r="A1136" s="10">
        <v>38555</v>
      </c>
      <c r="B1136" s="11">
        <f ca="1">IF(ROW(data!B1136)&gt;singleSMA,AVERAGE(OFFSET(data!B1136,0,0,-singleSMA,1)),"")</f>
        <v>19.595900000000004</v>
      </c>
      <c r="C1136" s="11" t="str">
        <f ca="1">IF(ROW(data!B1134)&gt;singleSMA+2,IF(SIGN(data!B1135-indicators!B1135)&lt;&gt;SIGN(data!B1134-indicators!B1134),IF(SIGN(data!B1135-indicators!B1135)&gt;0,"BUY","SELL"),""),"")</f>
        <v/>
      </c>
      <c r="D1136" s="11">
        <f ca="1">IF(ROW(data!B1136)&gt;fastSMA,AVERAGE(OFFSET(data!B1136,0,0,-fastSMA,1)),"")</f>
        <v>20.650500000000001</v>
      </c>
      <c r="E1136" s="11">
        <f ca="1">IF(ROW(data!B1136)&gt;slowSMA,AVERAGE(OFFSET(data!B1136,0,0,-slowSMA,1)),"")</f>
        <v>19.595900000000004</v>
      </c>
      <c r="F1136" s="11" t="str">
        <f ca="1">IF(ROW(data!B1136)&gt;MAX(fastSMA,slowSMA)+2,IF(SIGN(D1135-E1135)&lt;&gt;SIGN(D1134-E1134),IF(SIGN(D1135-E1135)&gt;0,"BUY","SELL"),""),"")</f>
        <v/>
      </c>
      <c r="G1136" s="11"/>
      <c r="H1136" s="11">
        <f>(data!B1136/data!B1135)-1</f>
        <v>0</v>
      </c>
      <c r="I1136" s="11">
        <f t="shared" si="357"/>
        <v>0</v>
      </c>
      <c r="J1136" s="11">
        <f t="shared" si="358"/>
        <v>0</v>
      </c>
      <c r="K1136" s="11">
        <f ca="1">IF(ROW(data!B1136)&gt;rsi+1,100-100/(1+AVERAGE(OFFSET(I1136,0,0,-rsi,1))/AVERAGE(OFFSET(J1136,0,0,-rsi,1))),"")</f>
        <v>67.138761848580003</v>
      </c>
      <c r="L1136" s="11"/>
      <c r="M1136" s="11">
        <f t="shared" si="359"/>
        <v>1</v>
      </c>
      <c r="N1136" s="11">
        <f t="shared" ca="1" si="360"/>
        <v>1.0800995024875621</v>
      </c>
      <c r="S1136" s="13" t="str">
        <f ca="1">pricein</f>
        <v/>
      </c>
      <c r="T1136" s="13" t="str">
        <f ca="1">priceout</f>
        <v/>
      </c>
      <c r="U1136" s="16" t="str">
        <f t="shared" ca="1" si="361"/>
        <v/>
      </c>
      <c r="V1136" s="16" t="str">
        <f t="shared" ca="1" si="368"/>
        <v/>
      </c>
      <c r="W1136" s="16" t="str">
        <f t="shared" ca="1" si="369"/>
        <v/>
      </c>
      <c r="X1136" s="16">
        <f t="shared" ca="1" si="370"/>
        <v>2.7047880576243353</v>
      </c>
      <c r="Y1136" s="16"/>
      <c r="Z1136" s="13" t="str">
        <f ca="1">priceincross</f>
        <v/>
      </c>
      <c r="AA1136" s="13" t="str">
        <f ca="1">priceoutcross</f>
        <v/>
      </c>
      <c r="AB1136" s="13" t="str">
        <f t="shared" ca="1" si="362"/>
        <v/>
      </c>
      <c r="AC1136" s="13" t="str">
        <f t="shared" ca="1" si="371"/>
        <v/>
      </c>
      <c r="AD1136" s="13" t="str">
        <f t="shared" ca="1" si="372"/>
        <v/>
      </c>
      <c r="AE1136" s="13">
        <f t="shared" ca="1" si="373"/>
        <v>2.7339607048966239</v>
      </c>
      <c r="AG1136" s="32">
        <f ca="1">IF(ROW(data!B1136)&gt;fib+1,MIN(OFFSET(data!B1136,0,0,-fib,1)),"")</f>
        <v>18.09</v>
      </c>
      <c r="AH1136" s="32">
        <f ca="1">IF(ROW(data!B1136)&gt;fib+1,MAX(OFFSET(data!B1136,0,0,-fib,1)),"")</f>
        <v>21.71</v>
      </c>
      <c r="AI1136" s="32">
        <f t="shared" ca="1" si="363"/>
        <v>3.620000000000001</v>
      </c>
      <c r="AJ1136" s="31">
        <f t="shared" ca="1" si="364"/>
        <v>18.944320000000001</v>
      </c>
      <c r="AK1136" s="31">
        <f t="shared" ca="1" si="365"/>
        <v>19.472840000000001</v>
      </c>
      <c r="AL1136" s="31">
        <f t="shared" ca="1" si="366"/>
        <v>19.899999999999999</v>
      </c>
      <c r="AM1136" s="31">
        <f t="shared" ca="1" si="367"/>
        <v>20.327159999999999</v>
      </c>
      <c r="AO1136" s="32">
        <f t="shared" ca="1" si="374"/>
        <v>1.7047880576243353</v>
      </c>
      <c r="AP1136" s="32">
        <f t="shared" ca="1" si="375"/>
        <v>0</v>
      </c>
      <c r="AQ1136" s="32">
        <f t="shared" ca="1" si="376"/>
        <v>1.7339607048966239</v>
      </c>
      <c r="AR1136" s="32">
        <f t="shared" ca="1" si="377"/>
        <v>0</v>
      </c>
    </row>
    <row r="1137" spans="1:44">
      <c r="A1137" s="10">
        <v>38558</v>
      </c>
      <c r="B1137" s="11">
        <f ca="1">IF(ROW(data!B1137)&gt;singleSMA,AVERAGE(OFFSET(data!B1137,0,0,-singleSMA,1)),"")</f>
        <v>19.614200000000004</v>
      </c>
      <c r="C1137" s="11" t="str">
        <f ca="1">IF(ROW(data!B1135)&gt;singleSMA+2,IF(SIGN(data!B1136-indicators!B1136)&lt;&gt;SIGN(data!B1135-indicators!B1135),IF(SIGN(data!B1136-indicators!B1136)&gt;0,"BUY","SELL"),""),"")</f>
        <v/>
      </c>
      <c r="D1137" s="11">
        <f ca="1">IF(ROW(data!B1137)&gt;fastSMA,AVERAGE(OFFSET(data!B1137,0,0,-fastSMA,1)),"")</f>
        <v>20.732499999999998</v>
      </c>
      <c r="E1137" s="11">
        <f ca="1">IF(ROW(data!B1137)&gt;slowSMA,AVERAGE(OFFSET(data!B1137,0,0,-slowSMA,1)),"")</f>
        <v>19.614200000000004</v>
      </c>
      <c r="F1137" s="11" t="str">
        <f ca="1">IF(ROW(data!B1137)&gt;MAX(fastSMA,slowSMA)+2,IF(SIGN(D1136-E1136)&lt;&gt;SIGN(D1135-E1135),IF(SIGN(D1136-E1136)&gt;0,"BUY","SELL"),""),"")</f>
        <v/>
      </c>
      <c r="G1137" s="11"/>
      <c r="H1137" s="11">
        <f>(data!B1137/data!B1136)-1</f>
        <v>-3.6849378166744495E-3</v>
      </c>
      <c r="I1137" s="11">
        <f t="shared" si="357"/>
        <v>0</v>
      </c>
      <c r="J1137" s="11">
        <f t="shared" si="358"/>
        <v>3.6849378166744495E-3</v>
      </c>
      <c r="K1137" s="11">
        <f ca="1">IF(ROW(data!B1137)&gt;rsi+1,100-100/(1+AVERAGE(OFFSET(I1137,0,0,-rsi,1))/AVERAGE(OFFSET(J1137,0,0,-rsi,1))),"")</f>
        <v>67.661693028922997</v>
      </c>
      <c r="L1137" s="11"/>
      <c r="M1137" s="11">
        <f t="shared" si="359"/>
        <v>0.99631506218332555</v>
      </c>
      <c r="N1137" s="11">
        <f t="shared" ca="1" si="360"/>
        <v>1.0820410205102553</v>
      </c>
      <c r="S1137" s="13" t="str">
        <f ca="1">pricein</f>
        <v/>
      </c>
      <c r="T1137" s="13" t="str">
        <f ca="1">priceout</f>
        <v/>
      </c>
      <c r="U1137" s="16" t="str">
        <f t="shared" ca="1" si="361"/>
        <v/>
      </c>
      <c r="V1137" s="16" t="str">
        <f t="shared" ca="1" si="368"/>
        <v/>
      </c>
      <c r="W1137" s="16" t="str">
        <f t="shared" ca="1" si="369"/>
        <v/>
      </c>
      <c r="X1137" s="16">
        <f t="shared" ca="1" si="370"/>
        <v>2.7047880576243353</v>
      </c>
      <c r="Y1137" s="16"/>
      <c r="Z1137" s="13" t="str">
        <f ca="1">priceincross</f>
        <v/>
      </c>
      <c r="AA1137" s="13" t="str">
        <f ca="1">priceoutcross</f>
        <v/>
      </c>
      <c r="AB1137" s="13" t="str">
        <f t="shared" ca="1" si="362"/>
        <v/>
      </c>
      <c r="AC1137" s="13" t="str">
        <f t="shared" ca="1" si="371"/>
        <v/>
      </c>
      <c r="AD1137" s="13" t="str">
        <f t="shared" ca="1" si="372"/>
        <v/>
      </c>
      <c r="AE1137" s="13">
        <f t="shared" ca="1" si="373"/>
        <v>2.7339607048966239</v>
      </c>
      <c r="AG1137" s="32">
        <f ca="1">IF(ROW(data!B1137)&gt;fib+1,MIN(OFFSET(data!B1137,0,0,-fib,1)),"")</f>
        <v>18.09</v>
      </c>
      <c r="AH1137" s="32">
        <f ca="1">IF(ROW(data!B1137)&gt;fib+1,MAX(OFFSET(data!B1137,0,0,-fib,1)),"")</f>
        <v>21.71</v>
      </c>
      <c r="AI1137" s="32">
        <f t="shared" ca="1" si="363"/>
        <v>3.620000000000001</v>
      </c>
      <c r="AJ1137" s="31">
        <f t="shared" ca="1" si="364"/>
        <v>18.944320000000001</v>
      </c>
      <c r="AK1137" s="31">
        <f t="shared" ca="1" si="365"/>
        <v>19.472840000000001</v>
      </c>
      <c r="AL1137" s="31">
        <f t="shared" ca="1" si="366"/>
        <v>19.899999999999999</v>
      </c>
      <c r="AM1137" s="31">
        <f t="shared" ca="1" si="367"/>
        <v>20.327159999999999</v>
      </c>
      <c r="AO1137" s="32">
        <f t="shared" ca="1" si="374"/>
        <v>1.7047880576243353</v>
      </c>
      <c r="AP1137" s="32">
        <f t="shared" ca="1" si="375"/>
        <v>0</v>
      </c>
      <c r="AQ1137" s="32">
        <f t="shared" ca="1" si="376"/>
        <v>1.7339607048966239</v>
      </c>
      <c r="AR1137" s="32">
        <f t="shared" ca="1" si="377"/>
        <v>0</v>
      </c>
    </row>
    <row r="1138" spans="1:44">
      <c r="A1138" s="10">
        <v>38559</v>
      </c>
      <c r="B1138" s="11">
        <f ca="1">IF(ROW(data!B1138)&gt;singleSMA,AVERAGE(OFFSET(data!B1138,0,0,-singleSMA,1)),"")</f>
        <v>19.626100000000005</v>
      </c>
      <c r="C1138" s="11" t="str">
        <f ca="1">IF(ROW(data!B1136)&gt;singleSMA+2,IF(SIGN(data!B1137-indicators!B1137)&lt;&gt;SIGN(data!B1136-indicators!B1136),IF(SIGN(data!B1137-indicators!B1137)&gt;0,"BUY","SELL"),""),"")</f>
        <v/>
      </c>
      <c r="D1138" s="11">
        <f ca="1">IF(ROW(data!B1138)&gt;fastSMA,AVERAGE(OFFSET(data!B1138,0,0,-fastSMA,1)),"")</f>
        <v>20.797000000000001</v>
      </c>
      <c r="E1138" s="11">
        <f ca="1">IF(ROW(data!B1138)&gt;slowSMA,AVERAGE(OFFSET(data!B1138,0,0,-slowSMA,1)),"")</f>
        <v>19.626100000000005</v>
      </c>
      <c r="F1138" s="11" t="str">
        <f ca="1">IF(ROW(data!B1138)&gt;MAX(fastSMA,slowSMA)+2,IF(SIGN(D1137-E1137)&lt;&gt;SIGN(D1136-E1136),IF(SIGN(D1137-E1137)&gt;0,"BUY","SELL"),""),"")</f>
        <v/>
      </c>
      <c r="G1138" s="11"/>
      <c r="H1138" s="11">
        <f>(data!B1138/data!B1137)-1</f>
        <v>-9.2464170134072265E-3</v>
      </c>
      <c r="I1138" s="11">
        <f t="shared" si="357"/>
        <v>0</v>
      </c>
      <c r="J1138" s="11">
        <f t="shared" si="358"/>
        <v>9.2464170134072265E-3</v>
      </c>
      <c r="K1138" s="11">
        <f ca="1">IF(ROW(data!B1138)&gt;rsi+1,100-100/(1+AVERAGE(OFFSET(I1138,0,0,-rsi,1))/AVERAGE(OFFSET(J1138,0,0,-rsi,1))),"")</f>
        <v>63.907167416538073</v>
      </c>
      <c r="L1138" s="11"/>
      <c r="M1138" s="11">
        <f t="shared" si="359"/>
        <v>0.99075358298659277</v>
      </c>
      <c r="N1138" s="11">
        <f t="shared" ca="1" si="360"/>
        <v>1.0640516385302887</v>
      </c>
      <c r="S1138" s="13" t="str">
        <f ca="1">pricein</f>
        <v/>
      </c>
      <c r="T1138" s="13" t="str">
        <f ca="1">priceout</f>
        <v/>
      </c>
      <c r="U1138" s="16" t="str">
        <f t="shared" ca="1" si="361"/>
        <v/>
      </c>
      <c r="V1138" s="16" t="str">
        <f t="shared" ca="1" si="368"/>
        <v/>
      </c>
      <c r="W1138" s="16" t="str">
        <f t="shared" ca="1" si="369"/>
        <v/>
      </c>
      <c r="X1138" s="16">
        <f t="shared" ca="1" si="370"/>
        <v>2.7047880576243353</v>
      </c>
      <c r="Y1138" s="16"/>
      <c r="Z1138" s="13" t="str">
        <f ca="1">priceincross</f>
        <v/>
      </c>
      <c r="AA1138" s="13" t="str">
        <f ca="1">priceoutcross</f>
        <v/>
      </c>
      <c r="AB1138" s="13" t="str">
        <f t="shared" ca="1" si="362"/>
        <v/>
      </c>
      <c r="AC1138" s="13" t="str">
        <f t="shared" ca="1" si="371"/>
        <v/>
      </c>
      <c r="AD1138" s="13" t="str">
        <f t="shared" ca="1" si="372"/>
        <v/>
      </c>
      <c r="AE1138" s="13">
        <f t="shared" ca="1" si="373"/>
        <v>2.7339607048966239</v>
      </c>
      <c r="AG1138" s="32">
        <f ca="1">IF(ROW(data!B1138)&gt;fib+1,MIN(OFFSET(data!B1138,0,0,-fib,1)),"")</f>
        <v>18.09</v>
      </c>
      <c r="AH1138" s="32">
        <f ca="1">IF(ROW(data!B1138)&gt;fib+1,MAX(OFFSET(data!B1138,0,0,-fib,1)),"")</f>
        <v>21.71</v>
      </c>
      <c r="AI1138" s="32">
        <f t="shared" ca="1" si="363"/>
        <v>3.620000000000001</v>
      </c>
      <c r="AJ1138" s="31">
        <f t="shared" ca="1" si="364"/>
        <v>18.944320000000001</v>
      </c>
      <c r="AK1138" s="31">
        <f t="shared" ca="1" si="365"/>
        <v>19.472840000000001</v>
      </c>
      <c r="AL1138" s="31">
        <f t="shared" ca="1" si="366"/>
        <v>19.899999999999999</v>
      </c>
      <c r="AM1138" s="31">
        <f t="shared" ca="1" si="367"/>
        <v>20.327159999999999</v>
      </c>
      <c r="AO1138" s="32">
        <f t="shared" ca="1" si="374"/>
        <v>1.7047880576243353</v>
      </c>
      <c r="AP1138" s="32">
        <f t="shared" ca="1" si="375"/>
        <v>0</v>
      </c>
      <c r="AQ1138" s="32">
        <f t="shared" ca="1" si="376"/>
        <v>1.7339607048966239</v>
      </c>
      <c r="AR1138" s="32">
        <f t="shared" ca="1" si="377"/>
        <v>0</v>
      </c>
    </row>
    <row r="1139" spans="1:44">
      <c r="A1139" s="10">
        <v>38560</v>
      </c>
      <c r="B1139" s="11">
        <f ca="1">IF(ROW(data!B1139)&gt;singleSMA,AVERAGE(OFFSET(data!B1139,0,0,-singleSMA,1)),"")</f>
        <v>19.638900000000007</v>
      </c>
      <c r="C1139" s="11" t="str">
        <f ca="1">IF(ROW(data!B1137)&gt;singleSMA+2,IF(SIGN(data!B1138-indicators!B1138)&lt;&gt;SIGN(data!B1137-indicators!B1137),IF(SIGN(data!B1138-indicators!B1138)&gt;0,"BUY","SELL"),""),"")</f>
        <v/>
      </c>
      <c r="D1139" s="11">
        <f ca="1">IF(ROW(data!B1139)&gt;fastSMA,AVERAGE(OFFSET(data!B1139,0,0,-fastSMA,1)),"")</f>
        <v>20.890499999999999</v>
      </c>
      <c r="E1139" s="11">
        <f ca="1">IF(ROW(data!B1139)&gt;slowSMA,AVERAGE(OFFSET(data!B1139,0,0,-slowSMA,1)),"")</f>
        <v>19.638900000000007</v>
      </c>
      <c r="F1139" s="11" t="str">
        <f ca="1">IF(ROW(data!B1139)&gt;MAX(fastSMA,slowSMA)+2,IF(SIGN(D1138-E1138)&lt;&gt;SIGN(D1137-E1137),IF(SIGN(D1138-E1138)&gt;0,"BUY","SELL"),""),"")</f>
        <v/>
      </c>
      <c r="G1139" s="11"/>
      <c r="H1139" s="11">
        <f>(data!B1139/data!B1138)-1</f>
        <v>2.799813345776947E-3</v>
      </c>
      <c r="I1139" s="11">
        <f t="shared" si="357"/>
        <v>2.799813345776947E-3</v>
      </c>
      <c r="J1139" s="11">
        <f t="shared" si="358"/>
        <v>0</v>
      </c>
      <c r="K1139" s="11">
        <f ca="1">IF(ROW(data!B1139)&gt;rsi+1,100-100/(1+AVERAGE(OFFSET(I1139,0,0,-rsi,1))/AVERAGE(OFFSET(J1139,0,0,-rsi,1))),"")</f>
        <v>72.315976913802302</v>
      </c>
      <c r="L1139" s="11"/>
      <c r="M1139" s="11">
        <f t="shared" si="359"/>
        <v>1.0027998133457769</v>
      </c>
      <c r="N1139" s="11">
        <f t="shared" ca="1" si="360"/>
        <v>1.0953109072375131</v>
      </c>
      <c r="S1139" s="13" t="str">
        <f ca="1">pricein</f>
        <v/>
      </c>
      <c r="T1139" s="13" t="str">
        <f ca="1">priceout</f>
        <v/>
      </c>
      <c r="U1139" s="16" t="str">
        <f t="shared" ca="1" si="361"/>
        <v/>
      </c>
      <c r="V1139" s="16" t="str">
        <f t="shared" ca="1" si="368"/>
        <v/>
      </c>
      <c r="W1139" s="16" t="str">
        <f t="shared" ca="1" si="369"/>
        <v/>
      </c>
      <c r="X1139" s="16">
        <f t="shared" ca="1" si="370"/>
        <v>2.7047880576243353</v>
      </c>
      <c r="Y1139" s="16"/>
      <c r="Z1139" s="13" t="str">
        <f ca="1">priceincross</f>
        <v/>
      </c>
      <c r="AA1139" s="13" t="str">
        <f ca="1">priceoutcross</f>
        <v/>
      </c>
      <c r="AB1139" s="13" t="str">
        <f t="shared" ca="1" si="362"/>
        <v/>
      </c>
      <c r="AC1139" s="13" t="str">
        <f t="shared" ca="1" si="371"/>
        <v/>
      </c>
      <c r="AD1139" s="13" t="str">
        <f t="shared" ca="1" si="372"/>
        <v/>
      </c>
      <c r="AE1139" s="13">
        <f t="shared" ca="1" si="373"/>
        <v>2.7339607048966239</v>
      </c>
      <c r="AG1139" s="32">
        <f ca="1">IF(ROW(data!B1139)&gt;fib+1,MIN(OFFSET(data!B1139,0,0,-fib,1)),"")</f>
        <v>18.09</v>
      </c>
      <c r="AH1139" s="32">
        <f ca="1">IF(ROW(data!B1139)&gt;fib+1,MAX(OFFSET(data!B1139,0,0,-fib,1)),"")</f>
        <v>21.71</v>
      </c>
      <c r="AI1139" s="32">
        <f t="shared" ca="1" si="363"/>
        <v>3.620000000000001</v>
      </c>
      <c r="AJ1139" s="31">
        <f t="shared" ca="1" si="364"/>
        <v>18.944320000000001</v>
      </c>
      <c r="AK1139" s="31">
        <f t="shared" ca="1" si="365"/>
        <v>19.472840000000001</v>
      </c>
      <c r="AL1139" s="31">
        <f t="shared" ca="1" si="366"/>
        <v>19.899999999999999</v>
      </c>
      <c r="AM1139" s="31">
        <f t="shared" ca="1" si="367"/>
        <v>20.327159999999999</v>
      </c>
      <c r="AO1139" s="32">
        <f t="shared" ca="1" si="374"/>
        <v>1.7047880576243353</v>
      </c>
      <c r="AP1139" s="32">
        <f t="shared" ca="1" si="375"/>
        <v>0</v>
      </c>
      <c r="AQ1139" s="32">
        <f t="shared" ca="1" si="376"/>
        <v>1.7339607048966239</v>
      </c>
      <c r="AR1139" s="32">
        <f t="shared" ca="1" si="377"/>
        <v>0</v>
      </c>
    </row>
    <row r="1140" spans="1:44">
      <c r="A1140" s="10">
        <v>38561</v>
      </c>
      <c r="B1140" s="11">
        <f ca="1">IF(ROW(data!B1140)&gt;singleSMA,AVERAGE(OFFSET(data!B1140,0,0,-singleSMA,1)),"")</f>
        <v>19.656000000000006</v>
      </c>
      <c r="C1140" s="11" t="str">
        <f ca="1">IF(ROW(data!B1138)&gt;singleSMA+2,IF(SIGN(data!B1139-indicators!B1139)&lt;&gt;SIGN(data!B1138-indicators!B1138),IF(SIGN(data!B1139-indicators!B1139)&gt;0,"BUY","SELL"),""),"")</f>
        <v/>
      </c>
      <c r="D1140" s="11">
        <f ca="1">IF(ROW(data!B1140)&gt;fastSMA,AVERAGE(OFFSET(data!B1140,0,0,-fastSMA,1)),"")</f>
        <v>20.966000000000001</v>
      </c>
      <c r="E1140" s="11">
        <f ca="1">IF(ROW(data!B1140)&gt;slowSMA,AVERAGE(OFFSET(data!B1140,0,0,-slowSMA,1)),"")</f>
        <v>19.656000000000006</v>
      </c>
      <c r="F1140" s="11" t="str">
        <f ca="1">IF(ROW(data!B1140)&gt;MAX(fastSMA,slowSMA)+2,IF(SIGN(D1139-E1139)&lt;&gt;SIGN(D1138-E1138),IF(SIGN(D1139-E1139)&gt;0,"BUY","SELL"),""),"")</f>
        <v/>
      </c>
      <c r="G1140" s="11"/>
      <c r="H1140" s="11">
        <f>(data!B1140/data!B1139)-1</f>
        <v>-1.2098650535132482E-2</v>
      </c>
      <c r="I1140" s="11">
        <f t="shared" si="357"/>
        <v>0</v>
      </c>
      <c r="J1140" s="11">
        <f t="shared" si="358"/>
        <v>1.2098650535132482E-2</v>
      </c>
      <c r="K1140" s="11">
        <f ca="1">IF(ROW(data!B1140)&gt;rsi+1,100-100/(1+AVERAGE(OFFSET(I1140,0,0,-rsi,1))/AVERAGE(OFFSET(J1140,0,0,-rsi,1))),"")</f>
        <v>67.595681251641082</v>
      </c>
      <c r="L1140" s="11"/>
      <c r="M1140" s="11">
        <f t="shared" si="359"/>
        <v>0.98790134946486752</v>
      </c>
      <c r="N1140" s="11">
        <f t="shared" ca="1" si="360"/>
        <v>1.0765720081135908</v>
      </c>
      <c r="S1140" s="13" t="str">
        <f ca="1">pricein</f>
        <v/>
      </c>
      <c r="T1140" s="13" t="str">
        <f ca="1">priceout</f>
        <v/>
      </c>
      <c r="U1140" s="16" t="str">
        <f t="shared" ca="1" si="361"/>
        <v/>
      </c>
      <c r="V1140" s="16" t="str">
        <f t="shared" ca="1" si="368"/>
        <v/>
      </c>
      <c r="W1140" s="16" t="str">
        <f t="shared" ca="1" si="369"/>
        <v/>
      </c>
      <c r="X1140" s="16">
        <f t="shared" ca="1" si="370"/>
        <v>2.7047880576243353</v>
      </c>
      <c r="Y1140" s="16"/>
      <c r="Z1140" s="13" t="str">
        <f ca="1">priceincross</f>
        <v/>
      </c>
      <c r="AA1140" s="13" t="str">
        <f ca="1">priceoutcross</f>
        <v/>
      </c>
      <c r="AB1140" s="13" t="str">
        <f t="shared" ca="1" si="362"/>
        <v/>
      </c>
      <c r="AC1140" s="13" t="str">
        <f t="shared" ca="1" si="371"/>
        <v/>
      </c>
      <c r="AD1140" s="13" t="str">
        <f t="shared" ca="1" si="372"/>
        <v/>
      </c>
      <c r="AE1140" s="13">
        <f t="shared" ca="1" si="373"/>
        <v>2.7339607048966239</v>
      </c>
      <c r="AG1140" s="32">
        <f ca="1">IF(ROW(data!B1140)&gt;fib+1,MIN(OFFSET(data!B1140,0,0,-fib,1)),"")</f>
        <v>18.09</v>
      </c>
      <c r="AH1140" s="32">
        <f ca="1">IF(ROW(data!B1140)&gt;fib+1,MAX(OFFSET(data!B1140,0,0,-fib,1)),"")</f>
        <v>21.71</v>
      </c>
      <c r="AI1140" s="32">
        <f t="shared" ca="1" si="363"/>
        <v>3.620000000000001</v>
      </c>
      <c r="AJ1140" s="31">
        <f t="shared" ca="1" si="364"/>
        <v>18.944320000000001</v>
      </c>
      <c r="AK1140" s="31">
        <f t="shared" ca="1" si="365"/>
        <v>19.472840000000001</v>
      </c>
      <c r="AL1140" s="31">
        <f t="shared" ca="1" si="366"/>
        <v>19.899999999999999</v>
      </c>
      <c r="AM1140" s="31">
        <f t="shared" ca="1" si="367"/>
        <v>20.327159999999999</v>
      </c>
      <c r="AO1140" s="32">
        <f t="shared" ca="1" si="374"/>
        <v>1.7047880576243353</v>
      </c>
      <c r="AP1140" s="32">
        <f t="shared" ca="1" si="375"/>
        <v>0</v>
      </c>
      <c r="AQ1140" s="32">
        <f t="shared" ca="1" si="376"/>
        <v>1.7339607048966239</v>
      </c>
      <c r="AR1140" s="32">
        <f t="shared" ca="1" si="377"/>
        <v>0</v>
      </c>
    </row>
    <row r="1141" spans="1:44">
      <c r="A1141" s="10">
        <v>38562</v>
      </c>
      <c r="B1141" s="11">
        <f ca="1">IF(ROW(data!B1141)&gt;singleSMA,AVERAGE(OFFSET(data!B1141,0,0,-singleSMA,1)),"")</f>
        <v>19.672000000000008</v>
      </c>
      <c r="C1141" s="11" t="str">
        <f ca="1">IF(ROW(data!B1139)&gt;singleSMA+2,IF(SIGN(data!B1140-indicators!B1140)&lt;&gt;SIGN(data!B1139-indicators!B1139),IF(SIGN(data!B1140-indicators!B1140)&gt;0,"BUY","SELL"),""),"")</f>
        <v/>
      </c>
      <c r="D1141" s="11">
        <f ca="1">IF(ROW(data!B1141)&gt;fastSMA,AVERAGE(OFFSET(data!B1141,0,0,-fastSMA,1)),"")</f>
        <v>21.006499999999996</v>
      </c>
      <c r="E1141" s="11">
        <f ca="1">IF(ROW(data!B1141)&gt;slowSMA,AVERAGE(OFFSET(data!B1141,0,0,-slowSMA,1)),"")</f>
        <v>19.672000000000008</v>
      </c>
      <c r="F1141" s="11" t="str">
        <f ca="1">IF(ROW(data!B1141)&gt;MAX(fastSMA,slowSMA)+2,IF(SIGN(D1140-E1140)&lt;&gt;SIGN(D1139-E1139),IF(SIGN(D1140-E1140)&gt;0,"BUY","SELL"),""),"")</f>
        <v/>
      </c>
      <c r="G1141" s="11"/>
      <c r="H1141" s="11">
        <f>(data!B1141/data!B1140)-1</f>
        <v>-1.4130946773434072E-3</v>
      </c>
      <c r="I1141" s="11">
        <f t="shared" si="357"/>
        <v>0</v>
      </c>
      <c r="J1141" s="11">
        <f t="shared" si="358"/>
        <v>1.4130946773434072E-3</v>
      </c>
      <c r="K1141" s="11">
        <f ca="1">IF(ROW(data!B1141)&gt;rsi+1,100-100/(1+AVERAGE(OFFSET(I1141,0,0,-rsi,1))/AVERAGE(OFFSET(J1141,0,0,-rsi,1))),"")</f>
        <v>61.046240137922986</v>
      </c>
      <c r="L1141" s="11"/>
      <c r="M1141" s="11">
        <f t="shared" si="359"/>
        <v>0.99858690532265659</v>
      </c>
      <c r="N1141" s="11">
        <f t="shared" ca="1" si="360"/>
        <v>1.0397253555664547</v>
      </c>
      <c r="S1141" s="13" t="str">
        <f ca="1">pricein</f>
        <v/>
      </c>
      <c r="T1141" s="13" t="str">
        <f ca="1">priceout</f>
        <v/>
      </c>
      <c r="U1141" s="16" t="str">
        <f t="shared" ca="1" si="361"/>
        <v/>
      </c>
      <c r="V1141" s="16" t="str">
        <f t="shared" ca="1" si="368"/>
        <v/>
      </c>
      <c r="W1141" s="16" t="str">
        <f t="shared" ca="1" si="369"/>
        <v/>
      </c>
      <c r="X1141" s="16">
        <f t="shared" ca="1" si="370"/>
        <v>2.7047880576243353</v>
      </c>
      <c r="Y1141" s="16"/>
      <c r="Z1141" s="13" t="str">
        <f ca="1">priceincross</f>
        <v/>
      </c>
      <c r="AA1141" s="13" t="str">
        <f ca="1">priceoutcross</f>
        <v/>
      </c>
      <c r="AB1141" s="13" t="str">
        <f t="shared" ca="1" si="362"/>
        <v/>
      </c>
      <c r="AC1141" s="13" t="str">
        <f t="shared" ca="1" si="371"/>
        <v/>
      </c>
      <c r="AD1141" s="13" t="str">
        <f t="shared" ca="1" si="372"/>
        <v/>
      </c>
      <c r="AE1141" s="13">
        <f t="shared" ca="1" si="373"/>
        <v>2.7339607048966239</v>
      </c>
      <c r="AG1141" s="32">
        <f ca="1">IF(ROW(data!B1141)&gt;fib+1,MIN(OFFSET(data!B1141,0,0,-fib,1)),"")</f>
        <v>18.09</v>
      </c>
      <c r="AH1141" s="32">
        <f ca="1">IF(ROW(data!B1141)&gt;fib+1,MAX(OFFSET(data!B1141,0,0,-fib,1)),"")</f>
        <v>21.71</v>
      </c>
      <c r="AI1141" s="32">
        <f t="shared" ca="1" si="363"/>
        <v>3.620000000000001</v>
      </c>
      <c r="AJ1141" s="31">
        <f t="shared" ca="1" si="364"/>
        <v>18.944320000000001</v>
      </c>
      <c r="AK1141" s="31">
        <f t="shared" ca="1" si="365"/>
        <v>19.472840000000001</v>
      </c>
      <c r="AL1141" s="31">
        <f t="shared" ca="1" si="366"/>
        <v>19.899999999999999</v>
      </c>
      <c r="AM1141" s="31">
        <f t="shared" ca="1" si="367"/>
        <v>20.327159999999999</v>
      </c>
      <c r="AO1141" s="32">
        <f t="shared" ca="1" si="374"/>
        <v>1.7047880576243353</v>
      </c>
      <c r="AP1141" s="32">
        <f t="shared" ca="1" si="375"/>
        <v>0</v>
      </c>
      <c r="AQ1141" s="32">
        <f t="shared" ca="1" si="376"/>
        <v>1.7339607048966239</v>
      </c>
      <c r="AR1141" s="32">
        <f t="shared" ca="1" si="377"/>
        <v>0</v>
      </c>
    </row>
    <row r="1142" spans="1:44">
      <c r="A1142" s="10">
        <v>38565</v>
      </c>
      <c r="B1142" s="11">
        <f ca="1">IF(ROW(data!B1142)&gt;singleSMA,AVERAGE(OFFSET(data!B1142,0,0,-singleSMA,1)),"")</f>
        <v>19.688900000000007</v>
      </c>
      <c r="C1142" s="11" t="str">
        <f ca="1">IF(ROW(data!B1140)&gt;singleSMA+2,IF(SIGN(data!B1141-indicators!B1141)&lt;&gt;SIGN(data!B1140-indicators!B1140),IF(SIGN(data!B1141-indicators!B1141)&gt;0,"BUY","SELL"),""),"")</f>
        <v/>
      </c>
      <c r="D1142" s="11">
        <f ca="1">IF(ROW(data!B1142)&gt;fastSMA,AVERAGE(OFFSET(data!B1142,0,0,-fastSMA,1)),"")</f>
        <v>21.072999999999997</v>
      </c>
      <c r="E1142" s="11">
        <f ca="1">IF(ROW(data!B1142)&gt;slowSMA,AVERAGE(OFFSET(data!B1142,0,0,-slowSMA,1)),"")</f>
        <v>19.688900000000007</v>
      </c>
      <c r="F1142" s="11" t="str">
        <f ca="1">IF(ROW(data!B1142)&gt;MAX(fastSMA,slowSMA)+2,IF(SIGN(D1141-E1141)&lt;&gt;SIGN(D1140-E1140),IF(SIGN(D1141-E1141)&gt;0,"BUY","SELL"),""),"")</f>
        <v/>
      </c>
      <c r="G1142" s="11"/>
      <c r="H1142" s="11">
        <f>(data!B1142/data!B1141)-1</f>
        <v>2.4056603773584984E-2</v>
      </c>
      <c r="I1142" s="11">
        <f t="shared" si="357"/>
        <v>2.4056603773584984E-2</v>
      </c>
      <c r="J1142" s="11">
        <f t="shared" si="358"/>
        <v>0</v>
      </c>
      <c r="K1142" s="11">
        <f ca="1">IF(ROW(data!B1142)&gt;rsi+1,100-100/(1+AVERAGE(OFFSET(I1142,0,0,-rsi,1))/AVERAGE(OFFSET(J1142,0,0,-rsi,1))),"")</f>
        <v>65.734891475907858</v>
      </c>
      <c r="L1142" s="11"/>
      <c r="M1142" s="11">
        <f t="shared" si="359"/>
        <v>1.024056603773585</v>
      </c>
      <c r="N1142" s="11">
        <f t="shared" ca="1" si="360"/>
        <v>1.0652600588812564</v>
      </c>
      <c r="S1142" s="13" t="str">
        <f ca="1">pricein</f>
        <v/>
      </c>
      <c r="T1142" s="13" t="str">
        <f ca="1">priceout</f>
        <v/>
      </c>
      <c r="U1142" s="16" t="str">
        <f t="shared" ca="1" si="361"/>
        <v/>
      </c>
      <c r="V1142" s="16" t="str">
        <f t="shared" ca="1" si="368"/>
        <v/>
      </c>
      <c r="W1142" s="16" t="str">
        <f t="shared" ca="1" si="369"/>
        <v/>
      </c>
      <c r="X1142" s="16">
        <f t="shared" ca="1" si="370"/>
        <v>2.7047880576243353</v>
      </c>
      <c r="Y1142" s="16"/>
      <c r="Z1142" s="13" t="str">
        <f ca="1">priceincross</f>
        <v/>
      </c>
      <c r="AA1142" s="13" t="str">
        <f ca="1">priceoutcross</f>
        <v/>
      </c>
      <c r="AB1142" s="13" t="str">
        <f t="shared" ca="1" si="362"/>
        <v/>
      </c>
      <c r="AC1142" s="13" t="str">
        <f t="shared" ca="1" si="371"/>
        <v/>
      </c>
      <c r="AD1142" s="13" t="str">
        <f t="shared" ca="1" si="372"/>
        <v/>
      </c>
      <c r="AE1142" s="13">
        <f t="shared" ca="1" si="373"/>
        <v>2.7339607048966239</v>
      </c>
      <c r="AG1142" s="32">
        <f ca="1">IF(ROW(data!B1142)&gt;fib+1,MIN(OFFSET(data!B1142,0,0,-fib,1)),"")</f>
        <v>18.09</v>
      </c>
      <c r="AH1142" s="32">
        <f ca="1">IF(ROW(data!B1142)&gt;fib+1,MAX(OFFSET(data!B1142,0,0,-fib,1)),"")</f>
        <v>21.71</v>
      </c>
      <c r="AI1142" s="32">
        <f t="shared" ca="1" si="363"/>
        <v>3.620000000000001</v>
      </c>
      <c r="AJ1142" s="31">
        <f t="shared" ca="1" si="364"/>
        <v>18.944320000000001</v>
      </c>
      <c r="AK1142" s="31">
        <f t="shared" ca="1" si="365"/>
        <v>19.472840000000001</v>
      </c>
      <c r="AL1142" s="31">
        <f t="shared" ca="1" si="366"/>
        <v>19.899999999999999</v>
      </c>
      <c r="AM1142" s="31">
        <f t="shared" ca="1" si="367"/>
        <v>20.327159999999999</v>
      </c>
      <c r="AO1142" s="32">
        <f t="shared" ca="1" si="374"/>
        <v>1.7047880576243353</v>
      </c>
      <c r="AP1142" s="32">
        <f t="shared" ca="1" si="375"/>
        <v>0</v>
      </c>
      <c r="AQ1142" s="32">
        <f t="shared" ca="1" si="376"/>
        <v>1.7339607048966239</v>
      </c>
      <c r="AR1142" s="32">
        <f t="shared" ca="1" si="377"/>
        <v>0</v>
      </c>
    </row>
    <row r="1143" spans="1:44">
      <c r="A1143" s="10">
        <v>38566</v>
      </c>
      <c r="B1143" s="11">
        <f ca="1">IF(ROW(data!B1143)&gt;singleSMA,AVERAGE(OFFSET(data!B1143,0,0,-singleSMA,1)),"")</f>
        <v>19.708300000000008</v>
      </c>
      <c r="C1143" s="11" t="str">
        <f ca="1">IF(ROW(data!B1141)&gt;singleSMA+2,IF(SIGN(data!B1142-indicators!B1142)&lt;&gt;SIGN(data!B1141-indicators!B1141),IF(SIGN(data!B1142-indicators!B1142)&gt;0,"BUY","SELL"),""),"")</f>
        <v/>
      </c>
      <c r="D1143" s="11">
        <f ca="1">IF(ROW(data!B1143)&gt;fastSMA,AVERAGE(OFFSET(data!B1143,0,0,-fastSMA,1)),"")</f>
        <v>21.128</v>
      </c>
      <c r="E1143" s="11">
        <f ca="1">IF(ROW(data!B1143)&gt;slowSMA,AVERAGE(OFFSET(data!B1143,0,0,-slowSMA,1)),"")</f>
        <v>19.708300000000008</v>
      </c>
      <c r="F1143" s="11" t="str">
        <f ca="1">IF(ROW(data!B1143)&gt;MAX(fastSMA,slowSMA)+2,IF(SIGN(D1142-E1142)&lt;&gt;SIGN(D1141-E1141),IF(SIGN(D1142-E1142)&gt;0,"BUY","SELL"),""),"")</f>
        <v/>
      </c>
      <c r="G1143" s="11"/>
      <c r="H1143" s="11">
        <f>(data!B1143/data!B1142)-1</f>
        <v>9.212344541684736E-4</v>
      </c>
      <c r="I1143" s="11">
        <f t="shared" si="357"/>
        <v>9.212344541684736E-4</v>
      </c>
      <c r="J1143" s="11">
        <f t="shared" si="358"/>
        <v>0</v>
      </c>
      <c r="K1143" s="11">
        <f ca="1">IF(ROW(data!B1143)&gt;rsi+1,100-100/(1+AVERAGE(OFFSET(I1143,0,0,-rsi,1))/AVERAGE(OFFSET(J1143,0,0,-rsi,1))),"")</f>
        <v>63.740264549613329</v>
      </c>
      <c r="L1143" s="11"/>
      <c r="M1143" s="11">
        <f t="shared" si="359"/>
        <v>1.0009212344541685</v>
      </c>
      <c r="N1143" s="11">
        <f t="shared" ca="1" si="360"/>
        <v>1.0533204071740194</v>
      </c>
      <c r="S1143" s="13" t="str">
        <f ca="1">pricein</f>
        <v/>
      </c>
      <c r="T1143" s="13" t="str">
        <f ca="1">priceout</f>
        <v/>
      </c>
      <c r="U1143" s="16" t="str">
        <f t="shared" ca="1" si="361"/>
        <v/>
      </c>
      <c r="V1143" s="16" t="str">
        <f t="shared" ca="1" si="368"/>
        <v/>
      </c>
      <c r="W1143" s="16" t="str">
        <f t="shared" ca="1" si="369"/>
        <v/>
      </c>
      <c r="X1143" s="16">
        <f t="shared" ca="1" si="370"/>
        <v>2.7047880576243353</v>
      </c>
      <c r="Y1143" s="16"/>
      <c r="Z1143" s="13" t="str">
        <f ca="1">priceincross</f>
        <v/>
      </c>
      <c r="AA1143" s="13" t="str">
        <f ca="1">priceoutcross</f>
        <v/>
      </c>
      <c r="AB1143" s="13" t="str">
        <f t="shared" ca="1" si="362"/>
        <v/>
      </c>
      <c r="AC1143" s="13" t="str">
        <f t="shared" ca="1" si="371"/>
        <v/>
      </c>
      <c r="AD1143" s="13" t="str">
        <f t="shared" ca="1" si="372"/>
        <v/>
      </c>
      <c r="AE1143" s="13">
        <f t="shared" ca="1" si="373"/>
        <v>2.7339607048966239</v>
      </c>
      <c r="AG1143" s="32">
        <f ca="1">IF(ROW(data!B1143)&gt;fib+1,MIN(OFFSET(data!B1143,0,0,-fib,1)),"")</f>
        <v>18.09</v>
      </c>
      <c r="AH1143" s="32">
        <f ca="1">IF(ROW(data!B1143)&gt;fib+1,MAX(OFFSET(data!B1143,0,0,-fib,1)),"")</f>
        <v>21.73</v>
      </c>
      <c r="AI1143" s="32">
        <f t="shared" ca="1" si="363"/>
        <v>3.6400000000000006</v>
      </c>
      <c r="AJ1143" s="31">
        <f t="shared" ca="1" si="364"/>
        <v>18.94904</v>
      </c>
      <c r="AK1143" s="31">
        <f t="shared" ca="1" si="365"/>
        <v>19.48048</v>
      </c>
      <c r="AL1143" s="31">
        <f t="shared" ca="1" si="366"/>
        <v>19.91</v>
      </c>
      <c r="AM1143" s="31">
        <f t="shared" ca="1" si="367"/>
        <v>20.33952</v>
      </c>
      <c r="AO1143" s="32">
        <f t="shared" ca="1" si="374"/>
        <v>1.7047880576243353</v>
      </c>
      <c r="AP1143" s="32">
        <f t="shared" ca="1" si="375"/>
        <v>0</v>
      </c>
      <c r="AQ1143" s="32">
        <f t="shared" ca="1" si="376"/>
        <v>1.7339607048966239</v>
      </c>
      <c r="AR1143" s="32">
        <f t="shared" ca="1" si="377"/>
        <v>0</v>
      </c>
    </row>
    <row r="1144" spans="1:44">
      <c r="A1144" s="10">
        <v>38567</v>
      </c>
      <c r="B1144" s="11">
        <f ca="1">IF(ROW(data!B1144)&gt;singleSMA,AVERAGE(OFFSET(data!B1144,0,0,-singleSMA,1)),"")</f>
        <v>19.728800000000007</v>
      </c>
      <c r="C1144" s="11" t="str">
        <f ca="1">IF(ROW(data!B1142)&gt;singleSMA+2,IF(SIGN(data!B1143-indicators!B1143)&lt;&gt;SIGN(data!B1142-indicators!B1142),IF(SIGN(data!B1143-indicators!B1143)&gt;0,"BUY","SELL"),""),"")</f>
        <v/>
      </c>
      <c r="D1144" s="11">
        <f ca="1">IF(ROW(data!B1144)&gt;fastSMA,AVERAGE(OFFSET(data!B1144,0,0,-fastSMA,1)),"")</f>
        <v>21.1815</v>
      </c>
      <c r="E1144" s="11">
        <f ca="1">IF(ROW(data!B1144)&gt;slowSMA,AVERAGE(OFFSET(data!B1144,0,0,-slowSMA,1)),"")</f>
        <v>19.728800000000007</v>
      </c>
      <c r="F1144" s="11" t="str">
        <f ca="1">IF(ROW(data!B1144)&gt;MAX(fastSMA,slowSMA)+2,IF(SIGN(D1143-E1143)&lt;&gt;SIGN(D1142-E1142),IF(SIGN(D1143-E1143)&gt;0,"BUY","SELL"),""),"")</f>
        <v/>
      </c>
      <c r="G1144" s="11"/>
      <c r="H1144" s="11">
        <f>(data!B1144/data!B1143)-1</f>
        <v>1.1965025310630484E-2</v>
      </c>
      <c r="I1144" s="11">
        <f t="shared" si="357"/>
        <v>1.1965025310630484E-2</v>
      </c>
      <c r="J1144" s="11">
        <f t="shared" si="358"/>
        <v>0</v>
      </c>
      <c r="K1144" s="11">
        <f ca="1">IF(ROW(data!B1144)&gt;rsi+1,100-100/(1+AVERAGE(OFFSET(I1144,0,0,-rsi,1))/AVERAGE(OFFSET(J1144,0,0,-rsi,1))),"")</f>
        <v>63.346816143700146</v>
      </c>
      <c r="L1144" s="11"/>
      <c r="M1144" s="11">
        <f t="shared" si="359"/>
        <v>1.0119650253106305</v>
      </c>
      <c r="N1144" s="11">
        <f t="shared" ca="1" si="360"/>
        <v>1.0511472275334615</v>
      </c>
      <c r="S1144" s="13" t="str">
        <f ca="1">pricein</f>
        <v/>
      </c>
      <c r="T1144" s="13" t="str">
        <f ca="1">priceout</f>
        <v/>
      </c>
      <c r="U1144" s="16" t="str">
        <f t="shared" ca="1" si="361"/>
        <v/>
      </c>
      <c r="V1144" s="16" t="str">
        <f t="shared" ca="1" si="368"/>
        <v/>
      </c>
      <c r="W1144" s="16" t="str">
        <f t="shared" ca="1" si="369"/>
        <v/>
      </c>
      <c r="X1144" s="16">
        <f t="shared" ca="1" si="370"/>
        <v>2.7047880576243353</v>
      </c>
      <c r="Y1144" s="16"/>
      <c r="Z1144" s="13" t="str">
        <f ca="1">priceincross</f>
        <v/>
      </c>
      <c r="AA1144" s="13" t="str">
        <f ca="1">priceoutcross</f>
        <v/>
      </c>
      <c r="AB1144" s="13" t="str">
        <f t="shared" ca="1" si="362"/>
        <v/>
      </c>
      <c r="AC1144" s="13" t="str">
        <f t="shared" ca="1" si="371"/>
        <v/>
      </c>
      <c r="AD1144" s="13" t="str">
        <f t="shared" ca="1" si="372"/>
        <v/>
      </c>
      <c r="AE1144" s="13">
        <f t="shared" ca="1" si="373"/>
        <v>2.7339607048966239</v>
      </c>
      <c r="AG1144" s="32">
        <f ca="1">IF(ROW(data!B1144)&gt;fib+1,MIN(OFFSET(data!B1144,0,0,-fib,1)),"")</f>
        <v>18.09</v>
      </c>
      <c r="AH1144" s="32">
        <f ca="1">IF(ROW(data!B1144)&gt;fib+1,MAX(OFFSET(data!B1144,0,0,-fib,1)),"")</f>
        <v>21.99</v>
      </c>
      <c r="AI1144" s="32">
        <f t="shared" ca="1" si="363"/>
        <v>3.8999999999999986</v>
      </c>
      <c r="AJ1144" s="31">
        <f t="shared" ca="1" si="364"/>
        <v>19.010400000000001</v>
      </c>
      <c r="AK1144" s="31">
        <f t="shared" ca="1" si="365"/>
        <v>19.579799999999999</v>
      </c>
      <c r="AL1144" s="31">
        <f t="shared" ca="1" si="366"/>
        <v>20.04</v>
      </c>
      <c r="AM1144" s="31">
        <f t="shared" ca="1" si="367"/>
        <v>20.5002</v>
      </c>
      <c r="AO1144" s="32">
        <f t="shared" ca="1" si="374"/>
        <v>1.7047880576243353</v>
      </c>
      <c r="AP1144" s="32">
        <f t="shared" ca="1" si="375"/>
        <v>0</v>
      </c>
      <c r="AQ1144" s="32">
        <f t="shared" ca="1" si="376"/>
        <v>1.7339607048966239</v>
      </c>
      <c r="AR1144" s="32">
        <f t="shared" ca="1" si="377"/>
        <v>0</v>
      </c>
    </row>
    <row r="1145" spans="1:44">
      <c r="A1145" s="10">
        <v>38568</v>
      </c>
      <c r="B1145" s="11">
        <f ca="1">IF(ROW(data!B1145)&gt;singleSMA,AVERAGE(OFFSET(data!B1145,0,0,-singleSMA,1)),"")</f>
        <v>19.745200000000008</v>
      </c>
      <c r="C1145" s="11" t="str">
        <f ca="1">IF(ROW(data!B1143)&gt;singleSMA+2,IF(SIGN(data!B1144-indicators!B1144)&lt;&gt;SIGN(data!B1143-indicators!B1143),IF(SIGN(data!B1144-indicators!B1144)&gt;0,"BUY","SELL"),""),"")</f>
        <v/>
      </c>
      <c r="D1145" s="11">
        <f ca="1">IF(ROW(data!B1145)&gt;fastSMA,AVERAGE(OFFSET(data!B1145,0,0,-fastSMA,1)),"")</f>
        <v>21.247000000000003</v>
      </c>
      <c r="E1145" s="11">
        <f ca="1">IF(ROW(data!B1145)&gt;slowSMA,AVERAGE(OFFSET(data!B1145,0,0,-slowSMA,1)),"")</f>
        <v>19.745200000000008</v>
      </c>
      <c r="F1145" s="11" t="str">
        <f ca="1">IF(ROW(data!B1145)&gt;MAX(fastSMA,slowSMA)+2,IF(SIGN(D1144-E1144)&lt;&gt;SIGN(D1143-E1143),IF(SIGN(D1144-E1144)&gt;0,"BUY","SELL"),""),"")</f>
        <v/>
      </c>
      <c r="G1145" s="11"/>
      <c r="H1145" s="11">
        <f>(data!B1145/data!B1144)-1</f>
        <v>-9.5497953615278908E-3</v>
      </c>
      <c r="I1145" s="11">
        <f t="shared" si="357"/>
        <v>0</v>
      </c>
      <c r="J1145" s="11">
        <f t="shared" si="358"/>
        <v>9.5497953615278908E-3</v>
      </c>
      <c r="K1145" s="11">
        <f ca="1">IF(ROW(data!B1145)&gt;rsi+1,100-100/(1+AVERAGE(OFFSET(I1145,0,0,-rsi,1))/AVERAGE(OFFSET(J1145,0,0,-rsi,1))),"")</f>
        <v>67.536296668612508</v>
      </c>
      <c r="L1145" s="11"/>
      <c r="M1145" s="11">
        <f t="shared" si="359"/>
        <v>0.99045020463847211</v>
      </c>
      <c r="N1145" s="11">
        <f t="shared" ca="1" si="360"/>
        <v>1.0639960918417204</v>
      </c>
      <c r="S1145" s="13" t="str">
        <f ca="1">pricein</f>
        <v/>
      </c>
      <c r="T1145" s="13" t="str">
        <f ca="1">priceout</f>
        <v/>
      </c>
      <c r="U1145" s="16" t="str">
        <f t="shared" ca="1" si="361"/>
        <v/>
      </c>
      <c r="V1145" s="16" t="str">
        <f t="shared" ca="1" si="368"/>
        <v/>
      </c>
      <c r="W1145" s="16" t="str">
        <f t="shared" ca="1" si="369"/>
        <v/>
      </c>
      <c r="X1145" s="16">
        <f t="shared" ca="1" si="370"/>
        <v>2.7047880576243353</v>
      </c>
      <c r="Y1145" s="16"/>
      <c r="Z1145" s="13" t="str">
        <f ca="1">priceincross</f>
        <v/>
      </c>
      <c r="AA1145" s="13" t="str">
        <f ca="1">priceoutcross</f>
        <v/>
      </c>
      <c r="AB1145" s="13" t="str">
        <f t="shared" ca="1" si="362"/>
        <v/>
      </c>
      <c r="AC1145" s="13" t="str">
        <f t="shared" ca="1" si="371"/>
        <v/>
      </c>
      <c r="AD1145" s="13" t="str">
        <f t="shared" ca="1" si="372"/>
        <v/>
      </c>
      <c r="AE1145" s="13">
        <f t="shared" ca="1" si="373"/>
        <v>2.7339607048966239</v>
      </c>
      <c r="AG1145" s="32">
        <f ca="1">IF(ROW(data!B1145)&gt;fib+1,MIN(OFFSET(data!B1145,0,0,-fib,1)),"")</f>
        <v>18.09</v>
      </c>
      <c r="AH1145" s="32">
        <f ca="1">IF(ROW(data!B1145)&gt;fib+1,MAX(OFFSET(data!B1145,0,0,-fib,1)),"")</f>
        <v>21.99</v>
      </c>
      <c r="AI1145" s="32">
        <f t="shared" ca="1" si="363"/>
        <v>3.8999999999999986</v>
      </c>
      <c r="AJ1145" s="31">
        <f t="shared" ca="1" si="364"/>
        <v>19.010400000000001</v>
      </c>
      <c r="AK1145" s="31">
        <f t="shared" ca="1" si="365"/>
        <v>19.579799999999999</v>
      </c>
      <c r="AL1145" s="31">
        <f t="shared" ca="1" si="366"/>
        <v>20.04</v>
      </c>
      <c r="AM1145" s="31">
        <f t="shared" ca="1" si="367"/>
        <v>20.5002</v>
      </c>
      <c r="AO1145" s="32">
        <f t="shared" ca="1" si="374"/>
        <v>1.7047880576243353</v>
      </c>
      <c r="AP1145" s="32">
        <f t="shared" ca="1" si="375"/>
        <v>0</v>
      </c>
      <c r="AQ1145" s="32">
        <f t="shared" ca="1" si="376"/>
        <v>1.7339607048966239</v>
      </c>
      <c r="AR1145" s="32">
        <f t="shared" ca="1" si="377"/>
        <v>0</v>
      </c>
    </row>
    <row r="1146" spans="1:44">
      <c r="A1146" s="10">
        <v>38569</v>
      </c>
      <c r="B1146" s="11">
        <f ca="1">IF(ROW(data!B1146)&gt;singleSMA,AVERAGE(OFFSET(data!B1146,0,0,-singleSMA,1)),"")</f>
        <v>19.759100000000004</v>
      </c>
      <c r="C1146" s="11" t="str">
        <f ca="1">IF(ROW(data!B1144)&gt;singleSMA+2,IF(SIGN(data!B1145-indicators!B1145)&lt;&gt;SIGN(data!B1144-indicators!B1144),IF(SIGN(data!B1145-indicators!B1145)&gt;0,"BUY","SELL"),""),"")</f>
        <v/>
      </c>
      <c r="D1146" s="11">
        <f ca="1">IF(ROW(data!B1146)&gt;fastSMA,AVERAGE(OFFSET(data!B1146,0,0,-fastSMA,1)),"")</f>
        <v>21.297999999999998</v>
      </c>
      <c r="E1146" s="11">
        <f ca="1">IF(ROW(data!B1146)&gt;slowSMA,AVERAGE(OFFSET(data!B1146,0,0,-slowSMA,1)),"")</f>
        <v>19.759100000000004</v>
      </c>
      <c r="F1146" s="11" t="str">
        <f ca="1">IF(ROW(data!B1146)&gt;MAX(fastSMA,slowSMA)+2,IF(SIGN(D1145-E1145)&lt;&gt;SIGN(D1144-E1144),IF(SIGN(D1145-E1145)&gt;0,"BUY","SELL"),""),"")</f>
        <v/>
      </c>
      <c r="G1146" s="11"/>
      <c r="H1146" s="11">
        <f>(data!B1146/data!B1145)-1</f>
        <v>2.7548209366390353E-3</v>
      </c>
      <c r="I1146" s="11">
        <f t="shared" si="357"/>
        <v>2.7548209366390353E-3</v>
      </c>
      <c r="J1146" s="11">
        <f t="shared" si="358"/>
        <v>0</v>
      </c>
      <c r="K1146" s="11">
        <f ca="1">IF(ROW(data!B1146)&gt;rsi+1,100-100/(1+AVERAGE(OFFSET(I1146,0,0,-rsi,1))/AVERAGE(OFFSET(J1146,0,0,-rsi,1))),"")</f>
        <v>64.739801809239026</v>
      </c>
      <c r="L1146" s="11"/>
      <c r="M1146" s="11">
        <f t="shared" si="359"/>
        <v>1.002754820936639</v>
      </c>
      <c r="N1146" s="11">
        <f t="shared" ca="1" si="360"/>
        <v>1.0489913544668592</v>
      </c>
      <c r="S1146" s="13" t="str">
        <f ca="1">pricein</f>
        <v/>
      </c>
      <c r="T1146" s="13" t="str">
        <f ca="1">priceout</f>
        <v/>
      </c>
      <c r="U1146" s="16" t="str">
        <f t="shared" ca="1" si="361"/>
        <v/>
      </c>
      <c r="V1146" s="16" t="str">
        <f t="shared" ca="1" si="368"/>
        <v/>
      </c>
      <c r="W1146" s="16" t="str">
        <f t="shared" ca="1" si="369"/>
        <v/>
      </c>
      <c r="X1146" s="16">
        <f t="shared" ca="1" si="370"/>
        <v>2.7047880576243353</v>
      </c>
      <c r="Y1146" s="16"/>
      <c r="Z1146" s="13" t="str">
        <f ca="1">priceincross</f>
        <v/>
      </c>
      <c r="AA1146" s="13" t="str">
        <f ca="1">priceoutcross</f>
        <v/>
      </c>
      <c r="AB1146" s="13" t="str">
        <f t="shared" ca="1" si="362"/>
        <v/>
      </c>
      <c r="AC1146" s="13" t="str">
        <f t="shared" ca="1" si="371"/>
        <v/>
      </c>
      <c r="AD1146" s="13" t="str">
        <f t="shared" ca="1" si="372"/>
        <v/>
      </c>
      <c r="AE1146" s="13">
        <f t="shared" ca="1" si="373"/>
        <v>2.7339607048966239</v>
      </c>
      <c r="AG1146" s="32">
        <f ca="1">IF(ROW(data!B1146)&gt;fib+1,MIN(OFFSET(data!B1146,0,0,-fib,1)),"")</f>
        <v>18.09</v>
      </c>
      <c r="AH1146" s="32">
        <f ca="1">IF(ROW(data!B1146)&gt;fib+1,MAX(OFFSET(data!B1146,0,0,-fib,1)),"")</f>
        <v>21.99</v>
      </c>
      <c r="AI1146" s="32">
        <f t="shared" ca="1" si="363"/>
        <v>3.8999999999999986</v>
      </c>
      <c r="AJ1146" s="31">
        <f t="shared" ca="1" si="364"/>
        <v>19.010400000000001</v>
      </c>
      <c r="AK1146" s="31">
        <f t="shared" ca="1" si="365"/>
        <v>19.579799999999999</v>
      </c>
      <c r="AL1146" s="31">
        <f t="shared" ca="1" si="366"/>
        <v>20.04</v>
      </c>
      <c r="AM1146" s="31">
        <f t="shared" ca="1" si="367"/>
        <v>20.5002</v>
      </c>
      <c r="AO1146" s="32">
        <f t="shared" ca="1" si="374"/>
        <v>1.7047880576243353</v>
      </c>
      <c r="AP1146" s="32">
        <f t="shared" ca="1" si="375"/>
        <v>0</v>
      </c>
      <c r="AQ1146" s="32">
        <f t="shared" ca="1" si="376"/>
        <v>1.7339607048966239</v>
      </c>
      <c r="AR1146" s="32">
        <f t="shared" ca="1" si="377"/>
        <v>0</v>
      </c>
    </row>
    <row r="1147" spans="1:44">
      <c r="A1147" s="10">
        <v>38572</v>
      </c>
      <c r="B1147" s="11">
        <f ca="1">IF(ROW(data!B1147)&gt;singleSMA,AVERAGE(OFFSET(data!B1147,0,0,-singleSMA,1)),"")</f>
        <v>19.771000000000004</v>
      </c>
      <c r="C1147" s="11" t="str">
        <f ca="1">IF(ROW(data!B1145)&gt;singleSMA+2,IF(SIGN(data!B1146-indicators!B1146)&lt;&gt;SIGN(data!B1145-indicators!B1145),IF(SIGN(data!B1146-indicators!B1146)&gt;0,"BUY","SELL"),""),"")</f>
        <v/>
      </c>
      <c r="D1147" s="11">
        <f ca="1">IF(ROW(data!B1147)&gt;fastSMA,AVERAGE(OFFSET(data!B1147,0,0,-fastSMA,1)),"")</f>
        <v>21.369</v>
      </c>
      <c r="E1147" s="11">
        <f ca="1">IF(ROW(data!B1147)&gt;slowSMA,AVERAGE(OFFSET(data!B1147,0,0,-slowSMA,1)),"")</f>
        <v>19.771000000000004</v>
      </c>
      <c r="F1147" s="11" t="str">
        <f ca="1">IF(ROW(data!B1147)&gt;MAX(fastSMA,slowSMA)+2,IF(SIGN(D1146-E1146)&lt;&gt;SIGN(D1145-E1145),IF(SIGN(D1146-E1146)&gt;0,"BUY","SELL"),""),"")</f>
        <v/>
      </c>
      <c r="G1147" s="11"/>
      <c r="H1147" s="11">
        <f>(data!B1147/data!B1146)-1</f>
        <v>9.6153846153845812E-3</v>
      </c>
      <c r="I1147" s="11">
        <f t="shared" si="357"/>
        <v>9.6153846153845812E-3</v>
      </c>
      <c r="J1147" s="11">
        <f t="shared" si="358"/>
        <v>0</v>
      </c>
      <c r="K1147" s="11">
        <f ca="1">IF(ROW(data!B1147)&gt;rsi+1,100-100/(1+AVERAGE(OFFSET(I1147,0,0,-rsi,1))/AVERAGE(OFFSET(J1147,0,0,-rsi,1))),"")</f>
        <v>70.307818375166704</v>
      </c>
      <c r="L1147" s="11"/>
      <c r="M1147" s="11">
        <f t="shared" si="359"/>
        <v>1.0096153846153846</v>
      </c>
      <c r="N1147" s="11">
        <f t="shared" ca="1" si="360"/>
        <v>1.0688317983519153</v>
      </c>
      <c r="S1147" s="13" t="str">
        <f ca="1">pricein</f>
        <v/>
      </c>
      <c r="T1147" s="13" t="str">
        <f ca="1">priceout</f>
        <v/>
      </c>
      <c r="U1147" s="16" t="str">
        <f t="shared" ca="1" si="361"/>
        <v/>
      </c>
      <c r="V1147" s="16" t="str">
        <f t="shared" ca="1" si="368"/>
        <v/>
      </c>
      <c r="W1147" s="16" t="str">
        <f t="shared" ca="1" si="369"/>
        <v/>
      </c>
      <c r="X1147" s="16">
        <f t="shared" ca="1" si="370"/>
        <v>2.7047880576243353</v>
      </c>
      <c r="Y1147" s="16"/>
      <c r="Z1147" s="13" t="str">
        <f ca="1">priceincross</f>
        <v/>
      </c>
      <c r="AA1147" s="13" t="str">
        <f ca="1">priceoutcross</f>
        <v/>
      </c>
      <c r="AB1147" s="13" t="str">
        <f t="shared" ca="1" si="362"/>
        <v/>
      </c>
      <c r="AC1147" s="13" t="str">
        <f t="shared" ca="1" si="371"/>
        <v/>
      </c>
      <c r="AD1147" s="13" t="str">
        <f t="shared" ca="1" si="372"/>
        <v/>
      </c>
      <c r="AE1147" s="13">
        <f t="shared" ca="1" si="373"/>
        <v>2.7339607048966239</v>
      </c>
      <c r="AG1147" s="32">
        <f ca="1">IF(ROW(data!B1147)&gt;fib+1,MIN(OFFSET(data!B1147,0,0,-fib,1)),"")</f>
        <v>18.09</v>
      </c>
      <c r="AH1147" s="32">
        <f ca="1">IF(ROW(data!B1147)&gt;fib+1,MAX(OFFSET(data!B1147,0,0,-fib,1)),"")</f>
        <v>22.05</v>
      </c>
      <c r="AI1147" s="32">
        <f t="shared" ca="1" si="363"/>
        <v>3.9600000000000009</v>
      </c>
      <c r="AJ1147" s="31">
        <f t="shared" ca="1" si="364"/>
        <v>19.024560000000001</v>
      </c>
      <c r="AK1147" s="31">
        <f t="shared" ca="1" si="365"/>
        <v>19.602720000000001</v>
      </c>
      <c r="AL1147" s="31">
        <f t="shared" ca="1" si="366"/>
        <v>20.07</v>
      </c>
      <c r="AM1147" s="31">
        <f t="shared" ca="1" si="367"/>
        <v>20.537279999999999</v>
      </c>
      <c r="AO1147" s="32">
        <f t="shared" ca="1" si="374"/>
        <v>1.7047880576243353</v>
      </c>
      <c r="AP1147" s="32">
        <f t="shared" ca="1" si="375"/>
        <v>0</v>
      </c>
      <c r="AQ1147" s="32">
        <f t="shared" ca="1" si="376"/>
        <v>1.7339607048966239</v>
      </c>
      <c r="AR1147" s="32">
        <f t="shared" ca="1" si="377"/>
        <v>0</v>
      </c>
    </row>
    <row r="1148" spans="1:44">
      <c r="A1148" s="10">
        <v>38573</v>
      </c>
      <c r="B1148" s="11">
        <f ca="1">IF(ROW(data!B1148)&gt;singleSMA,AVERAGE(OFFSET(data!B1148,0,0,-singleSMA,1)),"")</f>
        <v>19.783200000000004</v>
      </c>
      <c r="C1148" s="11" t="str">
        <f ca="1">IF(ROW(data!B1146)&gt;singleSMA+2,IF(SIGN(data!B1147-indicators!B1147)&lt;&gt;SIGN(data!B1146-indicators!B1146),IF(SIGN(data!B1147-indicators!B1147)&gt;0,"BUY","SELL"),""),"")</f>
        <v/>
      </c>
      <c r="D1148" s="11">
        <f ca="1">IF(ROW(data!B1148)&gt;fastSMA,AVERAGE(OFFSET(data!B1148,0,0,-fastSMA,1)),"")</f>
        <v>21.448</v>
      </c>
      <c r="E1148" s="11">
        <f ca="1">IF(ROW(data!B1148)&gt;slowSMA,AVERAGE(OFFSET(data!B1148,0,0,-slowSMA,1)),"")</f>
        <v>19.783200000000004</v>
      </c>
      <c r="F1148" s="11" t="str">
        <f ca="1">IF(ROW(data!B1148)&gt;MAX(fastSMA,slowSMA)+2,IF(SIGN(D1147-E1147)&lt;&gt;SIGN(D1146-E1146),IF(SIGN(D1147-E1147)&gt;0,"BUY","SELL"),""),"")</f>
        <v/>
      </c>
      <c r="G1148" s="11"/>
      <c r="H1148" s="11">
        <f>(data!B1148/data!B1147)-1</f>
        <v>-2.7210884353742193E-3</v>
      </c>
      <c r="I1148" s="11">
        <f t="shared" si="357"/>
        <v>0</v>
      </c>
      <c r="J1148" s="11">
        <f t="shared" si="358"/>
        <v>2.7210884353742193E-3</v>
      </c>
      <c r="K1148" s="11">
        <f ca="1">IF(ROW(data!B1148)&gt;rsi+1,100-100/(1+AVERAGE(OFFSET(I1148,0,0,-rsi,1))/AVERAGE(OFFSET(J1148,0,0,-rsi,1))),"")</f>
        <v>73.818904752772369</v>
      </c>
      <c r="L1148" s="11"/>
      <c r="M1148" s="11">
        <f t="shared" si="359"/>
        <v>0.99727891156462578</v>
      </c>
      <c r="N1148" s="11">
        <f t="shared" ca="1" si="360"/>
        <v>1.0774130328270459</v>
      </c>
      <c r="S1148" s="13" t="str">
        <f ca="1">pricein</f>
        <v/>
      </c>
      <c r="T1148" s="13" t="str">
        <f ca="1">priceout</f>
        <v/>
      </c>
      <c r="U1148" s="16" t="str">
        <f t="shared" ca="1" si="361"/>
        <v/>
      </c>
      <c r="V1148" s="16" t="str">
        <f t="shared" ca="1" si="368"/>
        <v/>
      </c>
      <c r="W1148" s="16" t="str">
        <f t="shared" ca="1" si="369"/>
        <v/>
      </c>
      <c r="X1148" s="16">
        <f t="shared" ca="1" si="370"/>
        <v>2.7047880576243353</v>
      </c>
      <c r="Y1148" s="16"/>
      <c r="Z1148" s="13" t="str">
        <f ca="1">priceincross</f>
        <v/>
      </c>
      <c r="AA1148" s="13" t="str">
        <f ca="1">priceoutcross</f>
        <v/>
      </c>
      <c r="AB1148" s="13" t="str">
        <f t="shared" ca="1" si="362"/>
        <v/>
      </c>
      <c r="AC1148" s="13" t="str">
        <f t="shared" ca="1" si="371"/>
        <v/>
      </c>
      <c r="AD1148" s="13" t="str">
        <f t="shared" ca="1" si="372"/>
        <v/>
      </c>
      <c r="AE1148" s="13">
        <f t="shared" ca="1" si="373"/>
        <v>2.7339607048966239</v>
      </c>
      <c r="AG1148" s="32">
        <f ca="1">IF(ROW(data!B1148)&gt;fib+1,MIN(OFFSET(data!B1148,0,0,-fib,1)),"")</f>
        <v>18.09</v>
      </c>
      <c r="AH1148" s="32">
        <f ca="1">IF(ROW(data!B1148)&gt;fib+1,MAX(OFFSET(data!B1148,0,0,-fib,1)),"")</f>
        <v>22.05</v>
      </c>
      <c r="AI1148" s="32">
        <f t="shared" ca="1" si="363"/>
        <v>3.9600000000000009</v>
      </c>
      <c r="AJ1148" s="31">
        <f t="shared" ca="1" si="364"/>
        <v>19.024560000000001</v>
      </c>
      <c r="AK1148" s="31">
        <f t="shared" ca="1" si="365"/>
        <v>19.602720000000001</v>
      </c>
      <c r="AL1148" s="31">
        <f t="shared" ca="1" si="366"/>
        <v>20.07</v>
      </c>
      <c r="AM1148" s="31">
        <f t="shared" ca="1" si="367"/>
        <v>20.537279999999999</v>
      </c>
      <c r="AO1148" s="32">
        <f t="shared" ca="1" si="374"/>
        <v>1.7047880576243353</v>
      </c>
      <c r="AP1148" s="32">
        <f t="shared" ca="1" si="375"/>
        <v>0</v>
      </c>
      <c r="AQ1148" s="32">
        <f t="shared" ca="1" si="376"/>
        <v>1.7339607048966239</v>
      </c>
      <c r="AR1148" s="32">
        <f t="shared" ca="1" si="377"/>
        <v>0</v>
      </c>
    </row>
    <row r="1149" spans="1:44">
      <c r="A1149" s="10">
        <v>38574</v>
      </c>
      <c r="B1149" s="11">
        <f ca="1">IF(ROW(data!B1149)&gt;singleSMA,AVERAGE(OFFSET(data!B1149,0,0,-singleSMA,1)),"")</f>
        <v>19.802900000000001</v>
      </c>
      <c r="C1149" s="11" t="str">
        <f ca="1">IF(ROW(data!B1147)&gt;singleSMA+2,IF(SIGN(data!B1148-indicators!B1148)&lt;&gt;SIGN(data!B1147-indicators!B1147),IF(SIGN(data!B1148-indicators!B1148)&gt;0,"BUY","SELL"),""),"")</f>
        <v/>
      </c>
      <c r="D1149" s="11">
        <f ca="1">IF(ROW(data!B1149)&gt;fastSMA,AVERAGE(OFFSET(data!B1149,0,0,-fastSMA,1)),"")</f>
        <v>21.526000000000003</v>
      </c>
      <c r="E1149" s="11">
        <f ca="1">IF(ROW(data!B1149)&gt;slowSMA,AVERAGE(OFFSET(data!B1149,0,0,-slowSMA,1)),"")</f>
        <v>19.802900000000001</v>
      </c>
      <c r="F1149" s="11" t="str">
        <f ca="1">IF(ROW(data!B1149)&gt;MAX(fastSMA,slowSMA)+2,IF(SIGN(D1148-E1148)&lt;&gt;SIGN(D1147-E1147),IF(SIGN(D1148-E1148)&gt;0,"BUY","SELL"),""),"")</f>
        <v/>
      </c>
      <c r="G1149" s="11"/>
      <c r="H1149" s="11">
        <f>(data!B1149/data!B1148)-1</f>
        <v>2.7285129604366354E-3</v>
      </c>
      <c r="I1149" s="11">
        <f t="shared" si="357"/>
        <v>2.7285129604366354E-3</v>
      </c>
      <c r="J1149" s="11">
        <f t="shared" si="358"/>
        <v>0</v>
      </c>
      <c r="K1149" s="11">
        <f ca="1">IF(ROW(data!B1149)&gt;rsi+1,100-100/(1+AVERAGE(OFFSET(I1149,0,0,-rsi,1))/AVERAGE(OFFSET(J1149,0,0,-rsi,1))),"")</f>
        <v>73.621359388250312</v>
      </c>
      <c r="L1149" s="11"/>
      <c r="M1149" s="11">
        <f t="shared" si="359"/>
        <v>1.0027285129604366</v>
      </c>
      <c r="N1149" s="11">
        <f t="shared" ca="1" si="360"/>
        <v>1.0761346998535875</v>
      </c>
      <c r="S1149" s="13" t="str">
        <f ca="1">pricein</f>
        <v/>
      </c>
      <c r="T1149" s="13" t="str">
        <f ca="1">priceout</f>
        <v/>
      </c>
      <c r="U1149" s="16" t="str">
        <f t="shared" ca="1" si="361"/>
        <v/>
      </c>
      <c r="V1149" s="16" t="str">
        <f t="shared" ca="1" si="368"/>
        <v/>
      </c>
      <c r="W1149" s="16" t="str">
        <f t="shared" ca="1" si="369"/>
        <v/>
      </c>
      <c r="X1149" s="16">
        <f t="shared" ca="1" si="370"/>
        <v>2.7047880576243353</v>
      </c>
      <c r="Y1149" s="16"/>
      <c r="Z1149" s="13" t="str">
        <f ca="1">priceincross</f>
        <v/>
      </c>
      <c r="AA1149" s="13" t="str">
        <f ca="1">priceoutcross</f>
        <v/>
      </c>
      <c r="AB1149" s="13" t="str">
        <f t="shared" ca="1" si="362"/>
        <v/>
      </c>
      <c r="AC1149" s="13" t="str">
        <f t="shared" ca="1" si="371"/>
        <v/>
      </c>
      <c r="AD1149" s="13" t="str">
        <f t="shared" ca="1" si="372"/>
        <v/>
      </c>
      <c r="AE1149" s="13">
        <f t="shared" ca="1" si="373"/>
        <v>2.7339607048966239</v>
      </c>
      <c r="AG1149" s="32">
        <f ca="1">IF(ROW(data!B1149)&gt;fib+1,MIN(OFFSET(data!B1149,0,0,-fib,1)),"")</f>
        <v>18.09</v>
      </c>
      <c r="AH1149" s="32">
        <f ca="1">IF(ROW(data!B1149)&gt;fib+1,MAX(OFFSET(data!B1149,0,0,-fib,1)),"")</f>
        <v>22.05</v>
      </c>
      <c r="AI1149" s="32">
        <f t="shared" ca="1" si="363"/>
        <v>3.9600000000000009</v>
      </c>
      <c r="AJ1149" s="31">
        <f t="shared" ca="1" si="364"/>
        <v>19.024560000000001</v>
      </c>
      <c r="AK1149" s="31">
        <f t="shared" ca="1" si="365"/>
        <v>19.602720000000001</v>
      </c>
      <c r="AL1149" s="31">
        <f t="shared" ca="1" si="366"/>
        <v>20.07</v>
      </c>
      <c r="AM1149" s="31">
        <f t="shared" ca="1" si="367"/>
        <v>20.537279999999999</v>
      </c>
      <c r="AO1149" s="32">
        <f t="shared" ca="1" si="374"/>
        <v>1.7047880576243353</v>
      </c>
      <c r="AP1149" s="32">
        <f t="shared" ca="1" si="375"/>
        <v>0</v>
      </c>
      <c r="AQ1149" s="32">
        <f t="shared" ca="1" si="376"/>
        <v>1.7339607048966239</v>
      </c>
      <c r="AR1149" s="32">
        <f t="shared" ca="1" si="377"/>
        <v>0</v>
      </c>
    </row>
    <row r="1150" spans="1:44">
      <c r="A1150" s="10">
        <v>38575</v>
      </c>
      <c r="B1150" s="11">
        <f ca="1">IF(ROW(data!B1150)&gt;singleSMA,AVERAGE(OFFSET(data!B1150,0,0,-singleSMA,1)),"")</f>
        <v>19.831900000000005</v>
      </c>
      <c r="C1150" s="11" t="str">
        <f ca="1">IF(ROW(data!B1148)&gt;singleSMA+2,IF(SIGN(data!B1149-indicators!B1149)&lt;&gt;SIGN(data!B1148-indicators!B1148),IF(SIGN(data!B1149-indicators!B1149)&gt;0,"BUY","SELL"),""),"")</f>
        <v/>
      </c>
      <c r="D1150" s="11">
        <f ca="1">IF(ROW(data!B1150)&gt;fastSMA,AVERAGE(OFFSET(data!B1150,0,0,-fastSMA,1)),"")</f>
        <v>21.609500000000001</v>
      </c>
      <c r="E1150" s="11">
        <f ca="1">IF(ROW(data!B1150)&gt;slowSMA,AVERAGE(OFFSET(data!B1150,0,0,-slowSMA,1)),"")</f>
        <v>19.831900000000005</v>
      </c>
      <c r="F1150" s="11" t="str">
        <f ca="1">IF(ROW(data!B1150)&gt;MAX(fastSMA,slowSMA)+2,IF(SIGN(D1149-E1149)&lt;&gt;SIGN(D1148-E1148),IF(SIGN(D1149-E1149)&gt;0,"BUY","SELL"),""),"")</f>
        <v/>
      </c>
      <c r="G1150" s="11"/>
      <c r="H1150" s="11">
        <f>(data!B1150/data!B1149)-1</f>
        <v>2.2675736961450532E-3</v>
      </c>
      <c r="I1150" s="11">
        <f t="shared" si="357"/>
        <v>2.2675736961450532E-3</v>
      </c>
      <c r="J1150" s="11">
        <f t="shared" si="358"/>
        <v>0</v>
      </c>
      <c r="K1150" s="11">
        <f ca="1">IF(ROW(data!B1150)&gt;rsi+1,100-100/(1+AVERAGE(OFFSET(I1150,0,0,-rsi,1))/AVERAGE(OFFSET(J1150,0,0,-rsi,1))),"")</f>
        <v>75.37322271566623</v>
      </c>
      <c r="L1150" s="11"/>
      <c r="M1150" s="11">
        <f t="shared" si="359"/>
        <v>1.0022675736961451</v>
      </c>
      <c r="N1150" s="11">
        <f t="shared" ca="1" si="360"/>
        <v>1.0817425354870291</v>
      </c>
      <c r="S1150" s="13" t="str">
        <f ca="1">pricein</f>
        <v/>
      </c>
      <c r="T1150" s="13" t="str">
        <f ca="1">priceout</f>
        <v/>
      </c>
      <c r="U1150" s="16" t="str">
        <f t="shared" ca="1" si="361"/>
        <v/>
      </c>
      <c r="V1150" s="16" t="str">
        <f t="shared" ca="1" si="368"/>
        <v/>
      </c>
      <c r="W1150" s="16" t="str">
        <f t="shared" ca="1" si="369"/>
        <v/>
      </c>
      <c r="X1150" s="16">
        <f t="shared" ca="1" si="370"/>
        <v>2.7047880576243353</v>
      </c>
      <c r="Y1150" s="16"/>
      <c r="Z1150" s="13" t="str">
        <f ca="1">priceincross</f>
        <v/>
      </c>
      <c r="AA1150" s="13" t="str">
        <f ca="1">priceoutcross</f>
        <v/>
      </c>
      <c r="AB1150" s="13" t="str">
        <f t="shared" ca="1" si="362"/>
        <v/>
      </c>
      <c r="AC1150" s="13" t="str">
        <f t="shared" ca="1" si="371"/>
        <v/>
      </c>
      <c r="AD1150" s="13" t="str">
        <f t="shared" ca="1" si="372"/>
        <v/>
      </c>
      <c r="AE1150" s="13">
        <f t="shared" ca="1" si="373"/>
        <v>2.7339607048966239</v>
      </c>
      <c r="AG1150" s="32">
        <f ca="1">IF(ROW(data!B1150)&gt;fib+1,MIN(OFFSET(data!B1150,0,0,-fib,1)),"")</f>
        <v>18.09</v>
      </c>
      <c r="AH1150" s="32">
        <f ca="1">IF(ROW(data!B1150)&gt;fib+1,MAX(OFFSET(data!B1150,0,0,-fib,1)),"")</f>
        <v>22.1</v>
      </c>
      <c r="AI1150" s="32">
        <f t="shared" ca="1" si="363"/>
        <v>4.0100000000000016</v>
      </c>
      <c r="AJ1150" s="31">
        <f t="shared" ca="1" si="364"/>
        <v>19.036360000000002</v>
      </c>
      <c r="AK1150" s="31">
        <f t="shared" ca="1" si="365"/>
        <v>19.62182</v>
      </c>
      <c r="AL1150" s="31">
        <f t="shared" ca="1" si="366"/>
        <v>20.094999999999999</v>
      </c>
      <c r="AM1150" s="31">
        <f t="shared" ca="1" si="367"/>
        <v>20.568180000000002</v>
      </c>
      <c r="AO1150" s="32">
        <f t="shared" ca="1" si="374"/>
        <v>1.7047880576243353</v>
      </c>
      <c r="AP1150" s="32">
        <f t="shared" ca="1" si="375"/>
        <v>0</v>
      </c>
      <c r="AQ1150" s="32">
        <f t="shared" ca="1" si="376"/>
        <v>1.7339607048966239</v>
      </c>
      <c r="AR1150" s="32">
        <f t="shared" ca="1" si="377"/>
        <v>0</v>
      </c>
    </row>
    <row r="1151" spans="1:44">
      <c r="A1151" s="10">
        <v>38576</v>
      </c>
      <c r="B1151" s="11">
        <f ca="1">IF(ROW(data!B1151)&gt;singleSMA,AVERAGE(OFFSET(data!B1151,0,0,-singleSMA,1)),"")</f>
        <v>19.8535</v>
      </c>
      <c r="C1151" s="11" t="str">
        <f ca="1">IF(ROW(data!B1149)&gt;singleSMA+2,IF(SIGN(data!B1150-indicators!B1150)&lt;&gt;SIGN(data!B1149-indicators!B1149),IF(SIGN(data!B1150-indicators!B1150)&gt;0,"BUY","SELL"),""),"")</f>
        <v/>
      </c>
      <c r="D1151" s="11">
        <f ca="1">IF(ROW(data!B1151)&gt;fastSMA,AVERAGE(OFFSET(data!B1151,0,0,-fastSMA,1)),"")</f>
        <v>21.655999999999999</v>
      </c>
      <c r="E1151" s="11">
        <f ca="1">IF(ROW(data!B1151)&gt;slowSMA,AVERAGE(OFFSET(data!B1151,0,0,-slowSMA,1)),"")</f>
        <v>19.8535</v>
      </c>
      <c r="F1151" s="11" t="str">
        <f ca="1">IF(ROW(data!B1151)&gt;MAX(fastSMA,slowSMA)+2,IF(SIGN(D1150-E1150)&lt;&gt;SIGN(D1149-E1149),IF(SIGN(D1150-E1150)&gt;0,"BUY","SELL"),""),"")</f>
        <v/>
      </c>
      <c r="G1151" s="11"/>
      <c r="H1151" s="11">
        <f>(data!B1151/data!B1150)-1</f>
        <v>-2.3981900452488714E-2</v>
      </c>
      <c r="I1151" s="11">
        <f t="shared" si="357"/>
        <v>0</v>
      </c>
      <c r="J1151" s="11">
        <f t="shared" si="358"/>
        <v>2.3981900452488714E-2</v>
      </c>
      <c r="K1151" s="11">
        <f ca="1">IF(ROW(data!B1151)&gt;rsi+1,100-100/(1+AVERAGE(OFFSET(I1151,0,0,-rsi,1))/AVERAGE(OFFSET(J1151,0,0,-rsi,1))),"")</f>
        <v>63.31551020785389</v>
      </c>
      <c r="L1151" s="11"/>
      <c r="M1151" s="11">
        <f t="shared" si="359"/>
        <v>0.97601809954751129</v>
      </c>
      <c r="N1151" s="11">
        <f t="shared" ca="1" si="360"/>
        <v>1.0450581395348837</v>
      </c>
      <c r="S1151" s="13" t="str">
        <f ca="1">pricein</f>
        <v/>
      </c>
      <c r="T1151" s="13" t="str">
        <f ca="1">priceout</f>
        <v/>
      </c>
      <c r="U1151" s="16" t="str">
        <f t="shared" ca="1" si="361"/>
        <v/>
      </c>
      <c r="V1151" s="16" t="str">
        <f t="shared" ca="1" si="368"/>
        <v/>
      </c>
      <c r="W1151" s="16" t="str">
        <f t="shared" ca="1" si="369"/>
        <v/>
      </c>
      <c r="X1151" s="16">
        <f t="shared" ca="1" si="370"/>
        <v>2.7047880576243353</v>
      </c>
      <c r="Y1151" s="16"/>
      <c r="Z1151" s="13" t="str">
        <f ca="1">priceincross</f>
        <v/>
      </c>
      <c r="AA1151" s="13" t="str">
        <f ca="1">priceoutcross</f>
        <v/>
      </c>
      <c r="AB1151" s="13" t="str">
        <f t="shared" ca="1" si="362"/>
        <v/>
      </c>
      <c r="AC1151" s="13" t="str">
        <f t="shared" ca="1" si="371"/>
        <v/>
      </c>
      <c r="AD1151" s="13" t="str">
        <f t="shared" ca="1" si="372"/>
        <v/>
      </c>
      <c r="AE1151" s="13">
        <f t="shared" ca="1" si="373"/>
        <v>2.7339607048966239</v>
      </c>
      <c r="AG1151" s="32">
        <f ca="1">IF(ROW(data!B1151)&gt;fib+1,MIN(OFFSET(data!B1151,0,0,-fib,1)),"")</f>
        <v>18.09</v>
      </c>
      <c r="AH1151" s="32">
        <f ca="1">IF(ROW(data!B1151)&gt;fib+1,MAX(OFFSET(data!B1151,0,0,-fib,1)),"")</f>
        <v>22.1</v>
      </c>
      <c r="AI1151" s="32">
        <f t="shared" ca="1" si="363"/>
        <v>4.0100000000000016</v>
      </c>
      <c r="AJ1151" s="31">
        <f t="shared" ca="1" si="364"/>
        <v>19.036360000000002</v>
      </c>
      <c r="AK1151" s="31">
        <f t="shared" ca="1" si="365"/>
        <v>19.62182</v>
      </c>
      <c r="AL1151" s="31">
        <f t="shared" ca="1" si="366"/>
        <v>20.094999999999999</v>
      </c>
      <c r="AM1151" s="31">
        <f t="shared" ca="1" si="367"/>
        <v>20.568180000000002</v>
      </c>
      <c r="AO1151" s="32">
        <f t="shared" ca="1" si="374"/>
        <v>1.7047880576243353</v>
      </c>
      <c r="AP1151" s="32">
        <f t="shared" ca="1" si="375"/>
        <v>0</v>
      </c>
      <c r="AQ1151" s="32">
        <f t="shared" ca="1" si="376"/>
        <v>1.7339607048966239</v>
      </c>
      <c r="AR1151" s="32">
        <f t="shared" ca="1" si="377"/>
        <v>0</v>
      </c>
    </row>
    <row r="1152" spans="1:44">
      <c r="A1152" s="10">
        <v>38580</v>
      </c>
      <c r="B1152" s="11">
        <f ca="1">IF(ROW(data!B1152)&gt;singleSMA,AVERAGE(OFFSET(data!B1152,0,0,-singleSMA,1)),"")</f>
        <v>19.877800000000001</v>
      </c>
      <c r="C1152" s="11" t="str">
        <f ca="1">IF(ROW(data!B1150)&gt;singleSMA+2,IF(SIGN(data!B1151-indicators!B1151)&lt;&gt;SIGN(data!B1150-indicators!B1150),IF(SIGN(data!B1151-indicators!B1151)&gt;0,"BUY","SELL"),""),"")</f>
        <v/>
      </c>
      <c r="D1152" s="11">
        <f ca="1">IF(ROW(data!B1152)&gt;fastSMA,AVERAGE(OFFSET(data!B1152,0,0,-fastSMA,1)),"")</f>
        <v>21.678000000000004</v>
      </c>
      <c r="E1152" s="11">
        <f ca="1">IF(ROW(data!B1152)&gt;slowSMA,AVERAGE(OFFSET(data!B1152,0,0,-slowSMA,1)),"")</f>
        <v>19.877800000000001</v>
      </c>
      <c r="F1152" s="11" t="str">
        <f ca="1">IF(ROW(data!B1152)&gt;MAX(fastSMA,slowSMA)+2,IF(SIGN(D1151-E1151)&lt;&gt;SIGN(D1150-E1150),IF(SIGN(D1151-E1151)&gt;0,"BUY","SELL"),""),"")</f>
        <v/>
      </c>
      <c r="G1152" s="11"/>
      <c r="H1152" s="11">
        <f>(data!B1152/data!B1151)-1</f>
        <v>-1.4371812702827946E-2</v>
      </c>
      <c r="I1152" s="11">
        <f t="shared" si="357"/>
        <v>0</v>
      </c>
      <c r="J1152" s="11">
        <f t="shared" si="358"/>
        <v>1.4371812702827946E-2</v>
      </c>
      <c r="K1152" s="11">
        <f ca="1">IF(ROW(data!B1152)&gt;rsi+1,100-100/(1+AVERAGE(OFFSET(I1152,0,0,-rsi,1))/AVERAGE(OFFSET(J1152,0,0,-rsi,1))),"")</f>
        <v>56.349576066081809</v>
      </c>
      <c r="L1152" s="11"/>
      <c r="M1152" s="11">
        <f t="shared" si="359"/>
        <v>0.98562818729717205</v>
      </c>
      <c r="N1152" s="11">
        <f t="shared" ca="1" si="360"/>
        <v>1.0211335254562921</v>
      </c>
      <c r="S1152" s="13" t="str">
        <f ca="1">pricein</f>
        <v/>
      </c>
      <c r="T1152" s="13" t="str">
        <f ca="1">priceout</f>
        <v/>
      </c>
      <c r="U1152" s="16" t="str">
        <f t="shared" ca="1" si="361"/>
        <v/>
      </c>
      <c r="V1152" s="16" t="str">
        <f t="shared" ca="1" si="368"/>
        <v/>
      </c>
      <c r="W1152" s="16" t="str">
        <f t="shared" ca="1" si="369"/>
        <v/>
      </c>
      <c r="X1152" s="16">
        <f t="shared" ca="1" si="370"/>
        <v>2.7047880576243353</v>
      </c>
      <c r="Y1152" s="16"/>
      <c r="Z1152" s="13" t="str">
        <f ca="1">priceincross</f>
        <v/>
      </c>
      <c r="AA1152" s="13" t="str">
        <f ca="1">priceoutcross</f>
        <v/>
      </c>
      <c r="AB1152" s="13" t="str">
        <f t="shared" ca="1" si="362"/>
        <v/>
      </c>
      <c r="AC1152" s="13" t="str">
        <f t="shared" ca="1" si="371"/>
        <v/>
      </c>
      <c r="AD1152" s="13" t="str">
        <f t="shared" ca="1" si="372"/>
        <v/>
      </c>
      <c r="AE1152" s="13">
        <f t="shared" ca="1" si="373"/>
        <v>2.7339607048966239</v>
      </c>
      <c r="AG1152" s="32">
        <f ca="1">IF(ROW(data!B1152)&gt;fib+1,MIN(OFFSET(data!B1152,0,0,-fib,1)),"")</f>
        <v>18.09</v>
      </c>
      <c r="AH1152" s="32">
        <f ca="1">IF(ROW(data!B1152)&gt;fib+1,MAX(OFFSET(data!B1152,0,0,-fib,1)),"")</f>
        <v>22.1</v>
      </c>
      <c r="AI1152" s="32">
        <f t="shared" ca="1" si="363"/>
        <v>4.0100000000000016</v>
      </c>
      <c r="AJ1152" s="31">
        <f t="shared" ca="1" si="364"/>
        <v>19.036360000000002</v>
      </c>
      <c r="AK1152" s="31">
        <f t="shared" ca="1" si="365"/>
        <v>19.62182</v>
      </c>
      <c r="AL1152" s="31">
        <f t="shared" ca="1" si="366"/>
        <v>20.094999999999999</v>
      </c>
      <c r="AM1152" s="31">
        <f t="shared" ca="1" si="367"/>
        <v>20.568180000000002</v>
      </c>
      <c r="AO1152" s="32">
        <f t="shared" ca="1" si="374"/>
        <v>1.7047880576243353</v>
      </c>
      <c r="AP1152" s="32">
        <f t="shared" ca="1" si="375"/>
        <v>0</v>
      </c>
      <c r="AQ1152" s="32">
        <f t="shared" ca="1" si="376"/>
        <v>1.7339607048966239</v>
      </c>
      <c r="AR1152" s="32">
        <f t="shared" ca="1" si="377"/>
        <v>0</v>
      </c>
    </row>
    <row r="1153" spans="1:44">
      <c r="A1153" s="10">
        <v>38581</v>
      </c>
      <c r="B1153" s="11">
        <f ca="1">IF(ROW(data!B1153)&gt;singleSMA,AVERAGE(OFFSET(data!B1153,0,0,-singleSMA,1)),"")</f>
        <v>19.903400000000001</v>
      </c>
      <c r="C1153" s="11" t="str">
        <f ca="1">IF(ROW(data!B1151)&gt;singleSMA+2,IF(SIGN(data!B1152-indicators!B1152)&lt;&gt;SIGN(data!B1151-indicators!B1151),IF(SIGN(data!B1152-indicators!B1152)&gt;0,"BUY","SELL"),""),"")</f>
        <v/>
      </c>
      <c r="D1153" s="11">
        <f ca="1">IF(ROW(data!B1153)&gt;fastSMA,AVERAGE(OFFSET(data!B1153,0,0,-fastSMA,1)),"")</f>
        <v>21.669500000000003</v>
      </c>
      <c r="E1153" s="11">
        <f ca="1">IF(ROW(data!B1153)&gt;slowSMA,AVERAGE(OFFSET(data!B1153,0,0,-slowSMA,1)),"")</f>
        <v>19.903400000000001</v>
      </c>
      <c r="F1153" s="11" t="str">
        <f ca="1">IF(ROW(data!B1153)&gt;MAX(fastSMA,slowSMA)+2,IF(SIGN(D1152-E1152)&lt;&gt;SIGN(D1151-E1151),IF(SIGN(D1152-E1152)&gt;0,"BUY","SELL"),""),"")</f>
        <v/>
      </c>
      <c r="G1153" s="11"/>
      <c r="H1153" s="11">
        <f>(data!B1153/data!B1152)-1</f>
        <v>2.3518344308559591E-3</v>
      </c>
      <c r="I1153" s="11">
        <f t="shared" si="357"/>
        <v>2.3518344308559591E-3</v>
      </c>
      <c r="J1153" s="11">
        <f t="shared" si="358"/>
        <v>0</v>
      </c>
      <c r="K1153" s="11">
        <f ca="1">IF(ROW(data!B1153)&gt;rsi+1,100-100/(1+AVERAGE(OFFSET(I1153,0,0,-rsi,1))/AVERAGE(OFFSET(J1153,0,0,-rsi,1))),"")</f>
        <v>47.647118843996473</v>
      </c>
      <c r="L1153" s="11"/>
      <c r="M1153" s="11">
        <f t="shared" si="359"/>
        <v>1.002351834430856</v>
      </c>
      <c r="N1153" s="11">
        <f t="shared" ca="1" si="360"/>
        <v>0.99208566108007445</v>
      </c>
      <c r="S1153" s="13" t="str">
        <f ca="1">pricein</f>
        <v/>
      </c>
      <c r="T1153" s="13" t="str">
        <f ca="1">priceout</f>
        <v/>
      </c>
      <c r="U1153" s="16" t="str">
        <f t="shared" ca="1" si="361"/>
        <v/>
      </c>
      <c r="V1153" s="16" t="str">
        <f t="shared" ca="1" si="368"/>
        <v/>
      </c>
      <c r="W1153" s="16" t="str">
        <f t="shared" ca="1" si="369"/>
        <v/>
      </c>
      <c r="X1153" s="16">
        <f t="shared" ca="1" si="370"/>
        <v>2.7047880576243353</v>
      </c>
      <c r="Y1153" s="16"/>
      <c r="Z1153" s="13" t="str">
        <f ca="1">priceincross</f>
        <v/>
      </c>
      <c r="AA1153" s="13" t="str">
        <f ca="1">priceoutcross</f>
        <v/>
      </c>
      <c r="AB1153" s="13" t="str">
        <f t="shared" ca="1" si="362"/>
        <v/>
      </c>
      <c r="AC1153" s="13" t="str">
        <f t="shared" ca="1" si="371"/>
        <v/>
      </c>
      <c r="AD1153" s="13" t="str">
        <f t="shared" ca="1" si="372"/>
        <v/>
      </c>
      <c r="AE1153" s="13">
        <f t="shared" ca="1" si="373"/>
        <v>2.7339607048966239</v>
      </c>
      <c r="AG1153" s="32">
        <f ca="1">IF(ROW(data!B1153)&gt;fib+1,MIN(OFFSET(data!B1153,0,0,-fib,1)),"")</f>
        <v>18.09</v>
      </c>
      <c r="AH1153" s="32">
        <f ca="1">IF(ROW(data!B1153)&gt;fib+1,MAX(OFFSET(data!B1153,0,0,-fib,1)),"")</f>
        <v>22.1</v>
      </c>
      <c r="AI1153" s="32">
        <f t="shared" ca="1" si="363"/>
        <v>4.0100000000000016</v>
      </c>
      <c r="AJ1153" s="31">
        <f t="shared" ca="1" si="364"/>
        <v>19.036360000000002</v>
      </c>
      <c r="AK1153" s="31">
        <f t="shared" ca="1" si="365"/>
        <v>19.62182</v>
      </c>
      <c r="AL1153" s="31">
        <f t="shared" ca="1" si="366"/>
        <v>20.094999999999999</v>
      </c>
      <c r="AM1153" s="31">
        <f t="shared" ca="1" si="367"/>
        <v>20.568180000000002</v>
      </c>
      <c r="AO1153" s="32">
        <f t="shared" ca="1" si="374"/>
        <v>1.7047880576243353</v>
      </c>
      <c r="AP1153" s="32">
        <f t="shared" ca="1" si="375"/>
        <v>0</v>
      </c>
      <c r="AQ1153" s="32">
        <f t="shared" ca="1" si="376"/>
        <v>1.7339607048966239</v>
      </c>
      <c r="AR1153" s="32">
        <f t="shared" ca="1" si="377"/>
        <v>0</v>
      </c>
    </row>
    <row r="1154" spans="1:44">
      <c r="A1154" s="10">
        <v>38582</v>
      </c>
      <c r="B1154" s="11">
        <f ca="1">IF(ROW(data!B1154)&gt;singleSMA,AVERAGE(OFFSET(data!B1154,0,0,-singleSMA,1)),"")</f>
        <v>19.9282</v>
      </c>
      <c r="C1154" s="11" t="str">
        <f ca="1">IF(ROW(data!B1152)&gt;singleSMA+2,IF(SIGN(data!B1153-indicators!B1153)&lt;&gt;SIGN(data!B1152-indicators!B1152),IF(SIGN(data!B1153-indicators!B1153)&gt;0,"BUY","SELL"),""),"")</f>
        <v/>
      </c>
      <c r="D1154" s="11">
        <f ca="1">IF(ROW(data!B1154)&gt;fastSMA,AVERAGE(OFFSET(data!B1154,0,0,-fastSMA,1)),"")</f>
        <v>21.652000000000001</v>
      </c>
      <c r="E1154" s="11">
        <f ca="1">IF(ROW(data!B1154)&gt;slowSMA,AVERAGE(OFFSET(data!B1154,0,0,-slowSMA,1)),"")</f>
        <v>19.9282</v>
      </c>
      <c r="F1154" s="11" t="str">
        <f ca="1">IF(ROW(data!B1154)&gt;MAX(fastSMA,slowSMA)+2,IF(SIGN(D1153-E1153)&lt;&gt;SIGN(D1152-E1152),IF(SIGN(D1153-E1153)&gt;0,"BUY","SELL"),""),"")</f>
        <v/>
      </c>
      <c r="G1154" s="11"/>
      <c r="H1154" s="11">
        <f>(data!B1154/data!B1153)-1</f>
        <v>-2.3463162834348461E-3</v>
      </c>
      <c r="I1154" s="11">
        <f t="shared" si="357"/>
        <v>0</v>
      </c>
      <c r="J1154" s="11">
        <f t="shared" si="358"/>
        <v>2.3463162834348461E-3</v>
      </c>
      <c r="K1154" s="11">
        <f ca="1">IF(ROW(data!B1154)&gt;rsi+1,100-100/(1+AVERAGE(OFFSET(I1154,0,0,-rsi,1))/AVERAGE(OFFSET(J1154,0,0,-rsi,1))),"")</f>
        <v>44.660112749117843</v>
      </c>
      <c r="L1154" s="11"/>
      <c r="M1154" s="11">
        <f t="shared" si="359"/>
        <v>0.99765368371656515</v>
      </c>
      <c r="N1154" s="11">
        <f t="shared" ca="1" si="360"/>
        <v>0.98380379453956479</v>
      </c>
      <c r="S1154" s="13" t="str">
        <f ca="1">pricein</f>
        <v/>
      </c>
      <c r="T1154" s="13" t="str">
        <f ca="1">priceout</f>
        <v/>
      </c>
      <c r="U1154" s="16" t="str">
        <f t="shared" ca="1" si="361"/>
        <v/>
      </c>
      <c r="V1154" s="16" t="str">
        <f t="shared" ca="1" si="368"/>
        <v/>
      </c>
      <c r="W1154" s="16" t="str">
        <f t="shared" ca="1" si="369"/>
        <v/>
      </c>
      <c r="X1154" s="16">
        <f t="shared" ca="1" si="370"/>
        <v>2.7047880576243353</v>
      </c>
      <c r="Y1154" s="16"/>
      <c r="Z1154" s="13" t="str">
        <f ca="1">priceincross</f>
        <v/>
      </c>
      <c r="AA1154" s="13" t="str">
        <f ca="1">priceoutcross</f>
        <v/>
      </c>
      <c r="AB1154" s="13" t="str">
        <f t="shared" ca="1" si="362"/>
        <v/>
      </c>
      <c r="AC1154" s="13" t="str">
        <f t="shared" ca="1" si="371"/>
        <v/>
      </c>
      <c r="AD1154" s="13" t="str">
        <f t="shared" ca="1" si="372"/>
        <v/>
      </c>
      <c r="AE1154" s="13">
        <f t="shared" ca="1" si="373"/>
        <v>2.7339607048966239</v>
      </c>
      <c r="AG1154" s="32">
        <f ca="1">IF(ROW(data!B1154)&gt;fib+1,MIN(OFFSET(data!B1154,0,0,-fib,1)),"")</f>
        <v>18.09</v>
      </c>
      <c r="AH1154" s="32">
        <f ca="1">IF(ROW(data!B1154)&gt;fib+1,MAX(OFFSET(data!B1154,0,0,-fib,1)),"")</f>
        <v>22.1</v>
      </c>
      <c r="AI1154" s="32">
        <f t="shared" ca="1" si="363"/>
        <v>4.0100000000000016</v>
      </c>
      <c r="AJ1154" s="31">
        <f t="shared" ca="1" si="364"/>
        <v>19.036360000000002</v>
      </c>
      <c r="AK1154" s="31">
        <f t="shared" ca="1" si="365"/>
        <v>19.62182</v>
      </c>
      <c r="AL1154" s="31">
        <f t="shared" ca="1" si="366"/>
        <v>20.094999999999999</v>
      </c>
      <c r="AM1154" s="31">
        <f t="shared" ca="1" si="367"/>
        <v>20.568180000000002</v>
      </c>
      <c r="AO1154" s="32">
        <f t="shared" ca="1" si="374"/>
        <v>1.7047880576243353</v>
      </c>
      <c r="AP1154" s="32">
        <f t="shared" ca="1" si="375"/>
        <v>0</v>
      </c>
      <c r="AQ1154" s="32">
        <f t="shared" ca="1" si="376"/>
        <v>1.7339607048966239</v>
      </c>
      <c r="AR1154" s="32">
        <f t="shared" ca="1" si="377"/>
        <v>0</v>
      </c>
    </row>
    <row r="1155" spans="1:44">
      <c r="A1155" s="10">
        <v>38583</v>
      </c>
      <c r="B1155" s="11">
        <f ca="1">IF(ROW(data!B1155)&gt;singleSMA,AVERAGE(OFFSET(data!B1155,0,0,-singleSMA,1)),"")</f>
        <v>19.952000000000002</v>
      </c>
      <c r="C1155" s="11" t="str">
        <f ca="1">IF(ROW(data!B1153)&gt;singleSMA+2,IF(SIGN(data!B1154-indicators!B1154)&lt;&gt;SIGN(data!B1153-indicators!B1153),IF(SIGN(data!B1154-indicators!B1154)&gt;0,"BUY","SELL"),""),"")</f>
        <v/>
      </c>
      <c r="D1155" s="11">
        <f ca="1">IF(ROW(data!B1155)&gt;fastSMA,AVERAGE(OFFSET(data!B1155,0,0,-fastSMA,1)),"")</f>
        <v>21.637500000000003</v>
      </c>
      <c r="E1155" s="11">
        <f ca="1">IF(ROW(data!B1155)&gt;slowSMA,AVERAGE(OFFSET(data!B1155,0,0,-slowSMA,1)),"")</f>
        <v>19.952000000000002</v>
      </c>
      <c r="F1155" s="11" t="str">
        <f ca="1">IF(ROW(data!B1155)&gt;MAX(fastSMA,slowSMA)+2,IF(SIGN(D1154-E1154)&lt;&gt;SIGN(D1153-E1153),IF(SIGN(D1154-E1154)&gt;0,"BUY","SELL"),""),"")</f>
        <v/>
      </c>
      <c r="G1155" s="11"/>
      <c r="H1155" s="11">
        <f>(data!B1155/data!B1154)-1</f>
        <v>7.5258701787395132E-3</v>
      </c>
      <c r="I1155" s="11">
        <f t="shared" ref="I1155:I1218" si="378">IF(H1155&gt;0,H1155,0)</f>
        <v>7.5258701787395132E-3</v>
      </c>
      <c r="J1155" s="11">
        <f t="shared" ref="J1155:J1218" si="379">IF(H1155&lt;0,-H1155,0)</f>
        <v>0</v>
      </c>
      <c r="K1155" s="11">
        <f ca="1">IF(ROW(data!B1155)&gt;rsi+1,100-100/(1+AVERAGE(OFFSET(I1155,0,0,-rsi,1))/AVERAGE(OFFSET(J1155,0,0,-rsi,1))),"")</f>
        <v>45.755709951860197</v>
      </c>
      <c r="L1155" s="11"/>
      <c r="M1155" s="11">
        <f t="shared" ref="M1155:M1218" si="380">1+H1155</f>
        <v>1.0075258701787395</v>
      </c>
      <c r="N1155" s="11">
        <f t="shared" ref="N1155:N1218" ca="1" si="381">IF(ROW(M1155)&gt;priceindex+1,PRODUCT(OFFSET(M1155,0,0,-priceindex,1)),"")</f>
        <v>0.9866421004145558</v>
      </c>
      <c r="S1155" s="13" t="str">
        <f ca="1">pricein</f>
        <v/>
      </c>
      <c r="T1155" s="13" t="str">
        <f ca="1">priceout</f>
        <v/>
      </c>
      <c r="U1155" s="16" t="str">
        <f t="shared" ref="U1155:U1218" ca="1" si="382">IF(S1155&lt;&gt;"",OFFSET(C1155,MATCH("SELL",C1156:C6153,0),17),"")</f>
        <v/>
      </c>
      <c r="V1155" s="16" t="str">
        <f t="shared" ca="1" si="368"/>
        <v/>
      </c>
      <c r="W1155" s="16" t="str">
        <f t="shared" ca="1" si="369"/>
        <v/>
      </c>
      <c r="X1155" s="16">
        <f t="shared" ca="1" si="370"/>
        <v>2.7047880576243353</v>
      </c>
      <c r="Y1155" s="16"/>
      <c r="Z1155" s="13" t="str">
        <f ca="1">priceincross</f>
        <v/>
      </c>
      <c r="AA1155" s="13" t="str">
        <f ca="1">priceoutcross</f>
        <v/>
      </c>
      <c r="AB1155" s="13" t="str">
        <f t="shared" ref="AB1155:AB1218" ca="1" si="383">IF(Z1155&lt;&gt;"",OFFSET(F1155,MATCH("SELL",F1156:F6153,0),21),"")</f>
        <v/>
      </c>
      <c r="AC1155" s="13" t="str">
        <f t="shared" ca="1" si="371"/>
        <v/>
      </c>
      <c r="AD1155" s="13" t="str">
        <f t="shared" ca="1" si="372"/>
        <v/>
      </c>
      <c r="AE1155" s="13">
        <f t="shared" ca="1" si="373"/>
        <v>2.7339607048966239</v>
      </c>
      <c r="AG1155" s="32">
        <f ca="1">IF(ROW(data!B1155)&gt;fib+1,MIN(OFFSET(data!B1155,0,0,-fib,1)),"")</f>
        <v>18.09</v>
      </c>
      <c r="AH1155" s="32">
        <f ca="1">IF(ROW(data!B1155)&gt;fib+1,MAX(OFFSET(data!B1155,0,0,-fib,1)),"")</f>
        <v>22.1</v>
      </c>
      <c r="AI1155" s="32">
        <f t="shared" ref="AI1155:AI1218" ca="1" si="384">IF(AG1155&lt;&gt;"",AH1155-AG1155,"")</f>
        <v>4.0100000000000016</v>
      </c>
      <c r="AJ1155" s="31">
        <f t="shared" ref="AJ1155:AJ1218" ca="1" si="385">IF(AI1155&lt;&gt;"",AG1155+0.236*AI1155,"")</f>
        <v>19.036360000000002</v>
      </c>
      <c r="AK1155" s="31">
        <f t="shared" ref="AK1155:AK1218" ca="1" si="386">IF(AI1155&lt;&gt;"",AG1155+0.382*AI1155,"")</f>
        <v>19.62182</v>
      </c>
      <c r="AL1155" s="31">
        <f t="shared" ref="AL1155:AL1218" ca="1" si="387">IF(AI1155&lt;&gt;"",AG1155+0.5*AI1155,"")</f>
        <v>20.094999999999999</v>
      </c>
      <c r="AM1155" s="31">
        <f t="shared" ref="AM1155:AM1218" ca="1" si="388">IF(AI1155&lt;&gt;"",AG1155+0.618*AI1155,"")</f>
        <v>20.568180000000002</v>
      </c>
      <c r="AO1155" s="32">
        <f t="shared" ca="1" si="374"/>
        <v>1.7047880576243353</v>
      </c>
      <c r="AP1155" s="32">
        <f t="shared" ca="1" si="375"/>
        <v>0</v>
      </c>
      <c r="AQ1155" s="32">
        <f t="shared" ca="1" si="376"/>
        <v>1.7339607048966239</v>
      </c>
      <c r="AR1155" s="32">
        <f t="shared" ca="1" si="377"/>
        <v>0</v>
      </c>
    </row>
    <row r="1156" spans="1:44">
      <c r="A1156" s="10">
        <v>38586</v>
      </c>
      <c r="B1156" s="11">
        <f ca="1">IF(ROW(data!B1156)&gt;singleSMA,AVERAGE(OFFSET(data!B1156,0,0,-singleSMA,1)),"")</f>
        <v>19.974399999999999</v>
      </c>
      <c r="C1156" s="11" t="str">
        <f ca="1">IF(ROW(data!B1154)&gt;singleSMA+2,IF(SIGN(data!B1155-indicators!B1155)&lt;&gt;SIGN(data!B1154-indicators!B1154),IF(SIGN(data!B1155-indicators!B1155)&gt;0,"BUY","SELL"),""),"")</f>
        <v/>
      </c>
      <c r="D1156" s="11">
        <f ca="1">IF(ROW(data!B1156)&gt;fastSMA,AVERAGE(OFFSET(data!B1156,0,0,-fastSMA,1)),"")</f>
        <v>21.619</v>
      </c>
      <c r="E1156" s="11">
        <f ca="1">IF(ROW(data!B1156)&gt;slowSMA,AVERAGE(OFFSET(data!B1156,0,0,-slowSMA,1)),"")</f>
        <v>19.974399999999999</v>
      </c>
      <c r="F1156" s="11" t="str">
        <f ca="1">IF(ROW(data!B1156)&gt;MAX(fastSMA,slowSMA)+2,IF(SIGN(D1155-E1155)&lt;&gt;SIGN(D1154-E1154),IF(SIGN(D1155-E1155)&gt;0,"BUY","SELL"),""),"")</f>
        <v/>
      </c>
      <c r="G1156" s="11"/>
      <c r="H1156" s="11">
        <f>(data!B1156/data!B1155)-1</f>
        <v>-3.7348272642391267E-3</v>
      </c>
      <c r="I1156" s="11">
        <f t="shared" si="378"/>
        <v>0</v>
      </c>
      <c r="J1156" s="11">
        <f t="shared" si="379"/>
        <v>3.7348272642391267E-3</v>
      </c>
      <c r="K1156" s="11">
        <f ca="1">IF(ROW(data!B1156)&gt;rsi+1,100-100/(1+AVERAGE(OFFSET(I1156,0,0,-rsi,1))/AVERAGE(OFFSET(J1156,0,0,-rsi,1))),"")</f>
        <v>44.617473779809856</v>
      </c>
      <c r="L1156" s="11"/>
      <c r="M1156" s="11">
        <f t="shared" si="380"/>
        <v>0.99626517273576087</v>
      </c>
      <c r="N1156" s="11">
        <f t="shared" ca="1" si="381"/>
        <v>0.98295716259788135</v>
      </c>
      <c r="S1156" s="13" t="str">
        <f ca="1">pricein</f>
        <v/>
      </c>
      <c r="T1156" s="13" t="str">
        <f ca="1">priceout</f>
        <v/>
      </c>
      <c r="U1156" s="16" t="str">
        <f t="shared" ca="1" si="382"/>
        <v/>
      </c>
      <c r="V1156" s="16" t="str">
        <f t="shared" ref="V1156:V1219" ca="1" si="389">IF(IFERROR(U1156,"")&lt;&gt;"",U1156/S1156,"")</f>
        <v/>
      </c>
      <c r="W1156" s="16" t="str">
        <f t="shared" ref="W1156:W1219" ca="1" si="390">IF(V1156&lt;&gt;"",V1156-1,"")</f>
        <v/>
      </c>
      <c r="X1156" s="16">
        <f t="shared" ref="X1156:X1219" ca="1" si="391">IF(V1156&lt;&gt;"",V1156*X1155,X1155)</f>
        <v>2.7047880576243353</v>
      </c>
      <c r="Y1156" s="16"/>
      <c r="Z1156" s="13" t="str">
        <f ca="1">priceincross</f>
        <v/>
      </c>
      <c r="AA1156" s="13" t="str">
        <f ca="1">priceoutcross</f>
        <v/>
      </c>
      <c r="AB1156" s="13" t="str">
        <f t="shared" ca="1" si="383"/>
        <v/>
      </c>
      <c r="AC1156" s="13" t="str">
        <f t="shared" ref="AC1156:AC1219" ca="1" si="392">IF(IFERROR(AB1156,"")&lt;&gt;"",AB1156/Z1156,"")</f>
        <v/>
      </c>
      <c r="AD1156" s="13" t="str">
        <f t="shared" ref="AD1156:AD1219" ca="1" si="393">IF(AC1156&lt;&gt;"",AC1156-1,"")</f>
        <v/>
      </c>
      <c r="AE1156" s="13">
        <f t="shared" ref="AE1156:AE1219" ca="1" si="394">IF(AC1156&lt;&gt;"",AC1156*AE1155,AE1155)</f>
        <v>2.7339607048966239</v>
      </c>
      <c r="AG1156" s="32">
        <f ca="1">IF(ROW(data!B1156)&gt;fib+1,MIN(OFFSET(data!B1156,0,0,-fib,1)),"")</f>
        <v>18.09</v>
      </c>
      <c r="AH1156" s="32">
        <f ca="1">IF(ROW(data!B1156)&gt;fib+1,MAX(OFFSET(data!B1156,0,0,-fib,1)),"")</f>
        <v>22.1</v>
      </c>
      <c r="AI1156" s="32">
        <f t="shared" ca="1" si="384"/>
        <v>4.0100000000000016</v>
      </c>
      <c r="AJ1156" s="31">
        <f t="shared" ca="1" si="385"/>
        <v>19.036360000000002</v>
      </c>
      <c r="AK1156" s="31">
        <f t="shared" ca="1" si="386"/>
        <v>19.62182</v>
      </c>
      <c r="AL1156" s="31">
        <f t="shared" ca="1" si="387"/>
        <v>20.094999999999999</v>
      </c>
      <c r="AM1156" s="31">
        <f t="shared" ca="1" si="388"/>
        <v>20.568180000000002</v>
      </c>
      <c r="AO1156" s="32">
        <f t="shared" ref="AO1156:AO1219" ca="1" si="395">MAX(AO1155,X1156-1)</f>
        <v>1.7047880576243353</v>
      </c>
      <c r="AP1156" s="32">
        <f t="shared" ref="AP1156:AP1219" ca="1" si="396">((1+AO1156)/X1156)-1</f>
        <v>0</v>
      </c>
      <c r="AQ1156" s="32">
        <f t="shared" ref="AQ1156:AQ1219" ca="1" si="397">MAX(AQ1155,AE1156-1)</f>
        <v>1.7339607048966239</v>
      </c>
      <c r="AR1156" s="32">
        <f t="shared" ref="AR1156:AR1219" ca="1" si="398">((1+AQ1156)/AE1156)-1</f>
        <v>0</v>
      </c>
    </row>
    <row r="1157" spans="1:44">
      <c r="A1157" s="10">
        <v>38587</v>
      </c>
      <c r="B1157" s="11">
        <f ca="1">IF(ROW(data!B1157)&gt;singleSMA,AVERAGE(OFFSET(data!B1157,0,0,-singleSMA,1)),"")</f>
        <v>20.000300000000003</v>
      </c>
      <c r="C1157" s="11" t="str">
        <f ca="1">IF(ROW(data!B1155)&gt;singleSMA+2,IF(SIGN(data!B1156-indicators!B1156)&lt;&gt;SIGN(data!B1155-indicators!B1155),IF(SIGN(data!B1156-indicators!B1156)&gt;0,"BUY","SELL"),""),"")</f>
        <v/>
      </c>
      <c r="D1157" s="11">
        <f ca="1">IF(ROW(data!B1157)&gt;fastSMA,AVERAGE(OFFSET(data!B1157,0,0,-fastSMA,1)),"")</f>
        <v>21.594000000000001</v>
      </c>
      <c r="E1157" s="11">
        <f ca="1">IF(ROW(data!B1157)&gt;slowSMA,AVERAGE(OFFSET(data!B1157,0,0,-slowSMA,1)),"")</f>
        <v>20.000300000000003</v>
      </c>
      <c r="F1157" s="11" t="str">
        <f ca="1">IF(ROW(data!B1157)&gt;MAX(fastSMA,slowSMA)+2,IF(SIGN(D1156-E1156)&lt;&gt;SIGN(D1155-E1155),IF(SIGN(D1156-E1156)&gt;0,"BUY","SELL"),""),"")</f>
        <v/>
      </c>
      <c r="G1157" s="11"/>
      <c r="H1157" s="11">
        <f>(data!B1157/data!B1156)-1</f>
        <v>-9.840674789128423E-3</v>
      </c>
      <c r="I1157" s="11">
        <f t="shared" si="378"/>
        <v>0</v>
      </c>
      <c r="J1157" s="11">
        <f t="shared" si="379"/>
        <v>9.840674789128423E-3</v>
      </c>
      <c r="K1157" s="11">
        <f ca="1">IF(ROW(data!B1157)&gt;rsi+1,100-100/(1+AVERAGE(OFFSET(I1157,0,0,-rsi,1))/AVERAGE(OFFSET(J1157,0,0,-rsi,1))),"")</f>
        <v>42.860155754490151</v>
      </c>
      <c r="L1157" s="11"/>
      <c r="M1157" s="11">
        <f t="shared" si="380"/>
        <v>0.99015932521087158</v>
      </c>
      <c r="N1157" s="11">
        <f t="shared" ca="1" si="381"/>
        <v>0.97688395746648193</v>
      </c>
      <c r="S1157" s="13" t="str">
        <f ca="1">pricein</f>
        <v/>
      </c>
      <c r="T1157" s="13" t="str">
        <f ca="1">priceout</f>
        <v/>
      </c>
      <c r="U1157" s="16" t="str">
        <f t="shared" ca="1" si="382"/>
        <v/>
      </c>
      <c r="V1157" s="16" t="str">
        <f t="shared" ca="1" si="389"/>
        <v/>
      </c>
      <c r="W1157" s="16" t="str">
        <f t="shared" ca="1" si="390"/>
        <v/>
      </c>
      <c r="X1157" s="16">
        <f t="shared" ca="1" si="391"/>
        <v>2.7047880576243353</v>
      </c>
      <c r="Y1157" s="16"/>
      <c r="Z1157" s="13" t="str">
        <f ca="1">priceincross</f>
        <v/>
      </c>
      <c r="AA1157" s="13" t="str">
        <f ca="1">priceoutcross</f>
        <v/>
      </c>
      <c r="AB1157" s="13" t="str">
        <f t="shared" ca="1" si="383"/>
        <v/>
      </c>
      <c r="AC1157" s="13" t="str">
        <f t="shared" ca="1" si="392"/>
        <v/>
      </c>
      <c r="AD1157" s="13" t="str">
        <f t="shared" ca="1" si="393"/>
        <v/>
      </c>
      <c r="AE1157" s="13">
        <f t="shared" ca="1" si="394"/>
        <v>2.7339607048966239</v>
      </c>
      <c r="AG1157" s="32">
        <f ca="1">IF(ROW(data!B1157)&gt;fib+1,MIN(OFFSET(data!B1157,0,0,-fib,1)),"")</f>
        <v>18.09</v>
      </c>
      <c r="AH1157" s="32">
        <f ca="1">IF(ROW(data!B1157)&gt;fib+1,MAX(OFFSET(data!B1157,0,0,-fib,1)),"")</f>
        <v>22.1</v>
      </c>
      <c r="AI1157" s="32">
        <f t="shared" ca="1" si="384"/>
        <v>4.0100000000000016</v>
      </c>
      <c r="AJ1157" s="31">
        <f t="shared" ca="1" si="385"/>
        <v>19.036360000000002</v>
      </c>
      <c r="AK1157" s="31">
        <f t="shared" ca="1" si="386"/>
        <v>19.62182</v>
      </c>
      <c r="AL1157" s="31">
        <f t="shared" ca="1" si="387"/>
        <v>20.094999999999999</v>
      </c>
      <c r="AM1157" s="31">
        <f t="shared" ca="1" si="388"/>
        <v>20.568180000000002</v>
      </c>
      <c r="AO1157" s="32">
        <f t="shared" ca="1" si="395"/>
        <v>1.7047880576243353</v>
      </c>
      <c r="AP1157" s="32">
        <f t="shared" ca="1" si="396"/>
        <v>0</v>
      </c>
      <c r="AQ1157" s="32">
        <f t="shared" ca="1" si="397"/>
        <v>1.7339607048966239</v>
      </c>
      <c r="AR1157" s="32">
        <f t="shared" ca="1" si="398"/>
        <v>0</v>
      </c>
    </row>
    <row r="1158" spans="1:44">
      <c r="A1158" s="10">
        <v>38588</v>
      </c>
      <c r="B1158" s="11">
        <f ca="1">IF(ROW(data!B1158)&gt;singleSMA,AVERAGE(OFFSET(data!B1158,0,0,-singleSMA,1)),"")</f>
        <v>20.024600000000003</v>
      </c>
      <c r="C1158" s="11" t="str">
        <f ca="1">IF(ROW(data!B1156)&gt;singleSMA+2,IF(SIGN(data!B1157-indicators!B1157)&lt;&gt;SIGN(data!B1156-indicators!B1156),IF(SIGN(data!B1157-indicators!B1157)&gt;0,"BUY","SELL"),""),"")</f>
        <v/>
      </c>
      <c r="D1158" s="11">
        <f ca="1">IF(ROW(data!B1158)&gt;fastSMA,AVERAGE(OFFSET(data!B1158,0,0,-fastSMA,1)),"")</f>
        <v>21.56</v>
      </c>
      <c r="E1158" s="11">
        <f ca="1">IF(ROW(data!B1158)&gt;slowSMA,AVERAGE(OFFSET(data!B1158,0,0,-slowSMA,1)),"")</f>
        <v>20.024600000000003</v>
      </c>
      <c r="F1158" s="11" t="str">
        <f ca="1">IF(ROW(data!B1158)&gt;MAX(fastSMA,slowSMA)+2,IF(SIGN(D1157-E1157)&lt;&gt;SIGN(D1156-E1156),IF(SIGN(D1157-E1157)&gt;0,"BUY","SELL"),""),"")</f>
        <v/>
      </c>
      <c r="G1158" s="11"/>
      <c r="H1158" s="11">
        <f>(data!B1158/data!B1157)-1</f>
        <v>-1.7983909133932774E-2</v>
      </c>
      <c r="I1158" s="11">
        <f t="shared" si="378"/>
        <v>0</v>
      </c>
      <c r="J1158" s="11">
        <f t="shared" si="379"/>
        <v>1.7983909133932774E-2</v>
      </c>
      <c r="K1158" s="11">
        <f ca="1">IF(ROW(data!B1158)&gt;rsi+1,100-100/(1+AVERAGE(OFFSET(I1158,0,0,-rsi,1))/AVERAGE(OFFSET(J1158,0,0,-rsi,1))),"")</f>
        <v>40.590913041886893</v>
      </c>
      <c r="L1158" s="11"/>
      <c r="M1158" s="11">
        <f t="shared" si="380"/>
        <v>0.98201609086606723</v>
      </c>
      <c r="N1158" s="11">
        <f t="shared" ca="1" si="381"/>
        <v>0.9682687820811946</v>
      </c>
      <c r="S1158" s="13" t="str">
        <f ca="1">pricein</f>
        <v/>
      </c>
      <c r="T1158" s="13" t="str">
        <f ca="1">priceout</f>
        <v/>
      </c>
      <c r="U1158" s="16" t="str">
        <f t="shared" ca="1" si="382"/>
        <v/>
      </c>
      <c r="V1158" s="16" t="str">
        <f t="shared" ca="1" si="389"/>
        <v/>
      </c>
      <c r="W1158" s="16" t="str">
        <f t="shared" ca="1" si="390"/>
        <v/>
      </c>
      <c r="X1158" s="16">
        <f t="shared" ca="1" si="391"/>
        <v>2.7047880576243353</v>
      </c>
      <c r="Y1158" s="16"/>
      <c r="Z1158" s="13" t="str">
        <f ca="1">priceincross</f>
        <v/>
      </c>
      <c r="AA1158" s="13" t="str">
        <f ca="1">priceoutcross</f>
        <v/>
      </c>
      <c r="AB1158" s="13" t="str">
        <f t="shared" ca="1" si="383"/>
        <v/>
      </c>
      <c r="AC1158" s="13" t="str">
        <f t="shared" ca="1" si="392"/>
        <v/>
      </c>
      <c r="AD1158" s="13" t="str">
        <f t="shared" ca="1" si="393"/>
        <v/>
      </c>
      <c r="AE1158" s="13">
        <f t="shared" ca="1" si="394"/>
        <v>2.7339607048966239</v>
      </c>
      <c r="AG1158" s="32">
        <f ca="1">IF(ROW(data!B1158)&gt;fib+1,MIN(OFFSET(data!B1158,0,0,-fib,1)),"")</f>
        <v>18.09</v>
      </c>
      <c r="AH1158" s="32">
        <f ca="1">IF(ROW(data!B1158)&gt;fib+1,MAX(OFFSET(data!B1158,0,0,-fib,1)),"")</f>
        <v>22.1</v>
      </c>
      <c r="AI1158" s="32">
        <f t="shared" ca="1" si="384"/>
        <v>4.0100000000000016</v>
      </c>
      <c r="AJ1158" s="31">
        <f t="shared" ca="1" si="385"/>
        <v>19.036360000000002</v>
      </c>
      <c r="AK1158" s="31">
        <f t="shared" ca="1" si="386"/>
        <v>19.62182</v>
      </c>
      <c r="AL1158" s="31">
        <f t="shared" ca="1" si="387"/>
        <v>20.094999999999999</v>
      </c>
      <c r="AM1158" s="31">
        <f t="shared" ca="1" si="388"/>
        <v>20.568180000000002</v>
      </c>
      <c r="AO1158" s="32">
        <f t="shared" ca="1" si="395"/>
        <v>1.7047880576243353</v>
      </c>
      <c r="AP1158" s="32">
        <f t="shared" ca="1" si="396"/>
        <v>0</v>
      </c>
      <c r="AQ1158" s="32">
        <f t="shared" ca="1" si="397"/>
        <v>1.7339607048966239</v>
      </c>
      <c r="AR1158" s="32">
        <f t="shared" ca="1" si="398"/>
        <v>0</v>
      </c>
    </row>
    <row r="1159" spans="1:44">
      <c r="A1159" s="10">
        <v>38589</v>
      </c>
      <c r="B1159" s="11">
        <f ca="1">IF(ROW(data!B1159)&gt;singleSMA,AVERAGE(OFFSET(data!B1159,0,0,-singleSMA,1)),"")</f>
        <v>20.045000000000005</v>
      </c>
      <c r="C1159" s="11" t="str">
        <f ca="1">IF(ROW(data!B1157)&gt;singleSMA+2,IF(SIGN(data!B1158-indicators!B1158)&lt;&gt;SIGN(data!B1157-indicators!B1157),IF(SIGN(data!B1158-indicators!B1158)&gt;0,"BUY","SELL"),""),"")</f>
        <v/>
      </c>
      <c r="D1159" s="11">
        <f ca="1">IF(ROW(data!B1159)&gt;fastSMA,AVERAGE(OFFSET(data!B1159,0,0,-fastSMA,1)),"")</f>
        <v>21.514499999999998</v>
      </c>
      <c r="E1159" s="11">
        <f ca="1">IF(ROW(data!B1159)&gt;slowSMA,AVERAGE(OFFSET(data!B1159,0,0,-slowSMA,1)),"")</f>
        <v>20.045000000000005</v>
      </c>
      <c r="F1159" s="11" t="str">
        <f ca="1">IF(ROW(data!B1159)&gt;MAX(fastSMA,slowSMA)+2,IF(SIGN(D1158-E1158)&lt;&gt;SIGN(D1157-E1157),IF(SIGN(D1158-E1158)&gt;0,"BUY","SELL"),""),"")</f>
        <v/>
      </c>
      <c r="G1159" s="11"/>
      <c r="H1159" s="11">
        <f>(data!B1159/data!B1158)-1</f>
        <v>-8.192771084337469E-3</v>
      </c>
      <c r="I1159" s="11">
        <f t="shared" si="378"/>
        <v>0</v>
      </c>
      <c r="J1159" s="11">
        <f t="shared" si="379"/>
        <v>8.192771084337469E-3</v>
      </c>
      <c r="K1159" s="11">
        <f ca="1">IF(ROW(data!B1159)&gt;rsi+1,100-100/(1+AVERAGE(OFFSET(I1159,0,0,-rsi,1))/AVERAGE(OFFSET(J1159,0,0,-rsi,1))),"")</f>
        <v>37.663548686107674</v>
      </c>
      <c r="L1159" s="11"/>
      <c r="M1159" s="11">
        <f t="shared" si="380"/>
        <v>0.99180722891566253</v>
      </c>
      <c r="N1159" s="11">
        <f t="shared" ca="1" si="381"/>
        <v>0.95765472312703548</v>
      </c>
      <c r="S1159" s="13" t="str">
        <f ca="1">pricein</f>
        <v/>
      </c>
      <c r="T1159" s="13" t="str">
        <f ca="1">priceout</f>
        <v/>
      </c>
      <c r="U1159" s="16" t="str">
        <f t="shared" ca="1" si="382"/>
        <v/>
      </c>
      <c r="V1159" s="16" t="str">
        <f t="shared" ca="1" si="389"/>
        <v/>
      </c>
      <c r="W1159" s="16" t="str">
        <f t="shared" ca="1" si="390"/>
        <v/>
      </c>
      <c r="X1159" s="16">
        <f t="shared" ca="1" si="391"/>
        <v>2.7047880576243353</v>
      </c>
      <c r="Y1159" s="16"/>
      <c r="Z1159" s="13" t="str">
        <f ca="1">priceincross</f>
        <v/>
      </c>
      <c r="AA1159" s="13" t="str">
        <f ca="1">priceoutcross</f>
        <v/>
      </c>
      <c r="AB1159" s="13" t="str">
        <f t="shared" ca="1" si="383"/>
        <v/>
      </c>
      <c r="AC1159" s="13" t="str">
        <f t="shared" ca="1" si="392"/>
        <v/>
      </c>
      <c r="AD1159" s="13" t="str">
        <f t="shared" ca="1" si="393"/>
        <v/>
      </c>
      <c r="AE1159" s="13">
        <f t="shared" ca="1" si="394"/>
        <v>2.7339607048966239</v>
      </c>
      <c r="AG1159" s="32">
        <f ca="1">IF(ROW(data!B1159)&gt;fib+1,MIN(OFFSET(data!B1159,0,0,-fib,1)),"")</f>
        <v>18.09</v>
      </c>
      <c r="AH1159" s="32">
        <f ca="1">IF(ROW(data!B1159)&gt;fib+1,MAX(OFFSET(data!B1159,0,0,-fib,1)),"")</f>
        <v>22.1</v>
      </c>
      <c r="AI1159" s="32">
        <f t="shared" ca="1" si="384"/>
        <v>4.0100000000000016</v>
      </c>
      <c r="AJ1159" s="31">
        <f t="shared" ca="1" si="385"/>
        <v>19.036360000000002</v>
      </c>
      <c r="AK1159" s="31">
        <f t="shared" ca="1" si="386"/>
        <v>19.62182</v>
      </c>
      <c r="AL1159" s="31">
        <f t="shared" ca="1" si="387"/>
        <v>20.094999999999999</v>
      </c>
      <c r="AM1159" s="31">
        <f t="shared" ca="1" si="388"/>
        <v>20.568180000000002</v>
      </c>
      <c r="AO1159" s="32">
        <f t="shared" ca="1" si="395"/>
        <v>1.7047880576243353</v>
      </c>
      <c r="AP1159" s="32">
        <f t="shared" ca="1" si="396"/>
        <v>0</v>
      </c>
      <c r="AQ1159" s="32">
        <f t="shared" ca="1" si="397"/>
        <v>1.7339607048966239</v>
      </c>
      <c r="AR1159" s="32">
        <f t="shared" ca="1" si="398"/>
        <v>0</v>
      </c>
    </row>
    <row r="1160" spans="1:44">
      <c r="A1160" s="10">
        <v>38590</v>
      </c>
      <c r="B1160" s="11">
        <f ca="1">IF(ROW(data!B1160)&gt;singleSMA,AVERAGE(OFFSET(data!B1160,0,0,-singleSMA,1)),"")</f>
        <v>20.063300000000005</v>
      </c>
      <c r="C1160" s="11" t="str">
        <f ca="1">IF(ROW(data!B1158)&gt;singleSMA+2,IF(SIGN(data!B1159-indicators!B1159)&lt;&gt;SIGN(data!B1158-indicators!B1158),IF(SIGN(data!B1159-indicators!B1159)&gt;0,"BUY","SELL"),""),"")</f>
        <v/>
      </c>
      <c r="D1160" s="11">
        <f ca="1">IF(ROW(data!B1160)&gt;fastSMA,AVERAGE(OFFSET(data!B1160,0,0,-fastSMA,1)),"")</f>
        <v>21.486000000000001</v>
      </c>
      <c r="E1160" s="11">
        <f ca="1">IF(ROW(data!B1160)&gt;slowSMA,AVERAGE(OFFSET(data!B1160,0,0,-slowSMA,1)),"")</f>
        <v>20.063300000000005</v>
      </c>
      <c r="F1160" s="11" t="str">
        <f ca="1">IF(ROW(data!B1160)&gt;MAX(fastSMA,slowSMA)+2,IF(SIGN(D1159-E1159)&lt;&gt;SIGN(D1158-E1158),IF(SIGN(D1159-E1159)&gt;0,"BUY","SELL"),""),"")</f>
        <v/>
      </c>
      <c r="G1160" s="11"/>
      <c r="H1160" s="11">
        <f>(data!B1160/data!B1159)-1</f>
        <v>3.8872691933917736E-3</v>
      </c>
      <c r="I1160" s="11">
        <f t="shared" si="378"/>
        <v>3.8872691933917736E-3</v>
      </c>
      <c r="J1160" s="11">
        <f t="shared" si="379"/>
        <v>0</v>
      </c>
      <c r="K1160" s="11">
        <f ca="1">IF(ROW(data!B1160)&gt;rsi+1,100-100/(1+AVERAGE(OFFSET(I1160,0,0,-rsi,1))/AVERAGE(OFFSET(J1160,0,0,-rsi,1))),"")</f>
        <v>41.96658366825924</v>
      </c>
      <c r="L1160" s="11"/>
      <c r="M1160" s="11">
        <f t="shared" si="380"/>
        <v>1.0038872691933918</v>
      </c>
      <c r="N1160" s="11">
        <f t="shared" ca="1" si="381"/>
        <v>0.97315120113047571</v>
      </c>
      <c r="S1160" s="13" t="str">
        <f ca="1">pricein</f>
        <v/>
      </c>
      <c r="T1160" s="13" t="str">
        <f ca="1">priceout</f>
        <v/>
      </c>
      <c r="U1160" s="16" t="str">
        <f t="shared" ca="1" si="382"/>
        <v/>
      </c>
      <c r="V1160" s="16" t="str">
        <f t="shared" ca="1" si="389"/>
        <v/>
      </c>
      <c r="W1160" s="16" t="str">
        <f t="shared" ca="1" si="390"/>
        <v/>
      </c>
      <c r="X1160" s="16">
        <f t="shared" ca="1" si="391"/>
        <v>2.7047880576243353</v>
      </c>
      <c r="Y1160" s="16"/>
      <c r="Z1160" s="13" t="str">
        <f ca="1">priceincross</f>
        <v/>
      </c>
      <c r="AA1160" s="13" t="str">
        <f ca="1">priceoutcross</f>
        <v/>
      </c>
      <c r="AB1160" s="13" t="str">
        <f t="shared" ca="1" si="383"/>
        <v/>
      </c>
      <c r="AC1160" s="13" t="str">
        <f t="shared" ca="1" si="392"/>
        <v/>
      </c>
      <c r="AD1160" s="13" t="str">
        <f t="shared" ca="1" si="393"/>
        <v/>
      </c>
      <c r="AE1160" s="13">
        <f t="shared" ca="1" si="394"/>
        <v>2.7339607048966239</v>
      </c>
      <c r="AG1160" s="32">
        <f ca="1">IF(ROW(data!B1160)&gt;fib+1,MIN(OFFSET(data!B1160,0,0,-fib,1)),"")</f>
        <v>18.09</v>
      </c>
      <c r="AH1160" s="32">
        <f ca="1">IF(ROW(data!B1160)&gt;fib+1,MAX(OFFSET(data!B1160,0,0,-fib,1)),"")</f>
        <v>22.1</v>
      </c>
      <c r="AI1160" s="32">
        <f t="shared" ca="1" si="384"/>
        <v>4.0100000000000016</v>
      </c>
      <c r="AJ1160" s="31">
        <f t="shared" ca="1" si="385"/>
        <v>19.036360000000002</v>
      </c>
      <c r="AK1160" s="31">
        <f t="shared" ca="1" si="386"/>
        <v>19.62182</v>
      </c>
      <c r="AL1160" s="31">
        <f t="shared" ca="1" si="387"/>
        <v>20.094999999999999</v>
      </c>
      <c r="AM1160" s="31">
        <f t="shared" ca="1" si="388"/>
        <v>20.568180000000002</v>
      </c>
      <c r="AO1160" s="32">
        <f t="shared" ca="1" si="395"/>
        <v>1.7047880576243353</v>
      </c>
      <c r="AP1160" s="32">
        <f t="shared" ca="1" si="396"/>
        <v>0</v>
      </c>
      <c r="AQ1160" s="32">
        <f t="shared" ca="1" si="397"/>
        <v>1.7339607048966239</v>
      </c>
      <c r="AR1160" s="32">
        <f t="shared" ca="1" si="398"/>
        <v>0</v>
      </c>
    </row>
    <row r="1161" spans="1:44">
      <c r="A1161" s="10">
        <v>38593</v>
      </c>
      <c r="B1161" s="11">
        <f ca="1">IF(ROW(data!B1161)&gt;singleSMA,AVERAGE(OFFSET(data!B1161,0,0,-singleSMA,1)),"")</f>
        <v>20.074300000000004</v>
      </c>
      <c r="C1161" s="11" t="str">
        <f ca="1">IF(ROW(data!B1159)&gt;singleSMA+2,IF(SIGN(data!B1160-indicators!B1160)&lt;&gt;SIGN(data!B1159-indicators!B1159),IF(SIGN(data!B1160-indicators!B1160)&gt;0,"BUY","SELL"),""),"")</f>
        <v/>
      </c>
      <c r="D1161" s="11">
        <f ca="1">IF(ROW(data!B1161)&gt;fastSMA,AVERAGE(OFFSET(data!B1161,0,0,-fastSMA,1)),"")</f>
        <v>21.454000000000001</v>
      </c>
      <c r="E1161" s="11">
        <f ca="1">IF(ROW(data!B1161)&gt;slowSMA,AVERAGE(OFFSET(data!B1161,0,0,-slowSMA,1)),"")</f>
        <v>20.074300000000004</v>
      </c>
      <c r="F1161" s="11" t="str">
        <f ca="1">IF(ROW(data!B1161)&gt;MAX(fastSMA,slowSMA)+2,IF(SIGN(D1160-E1160)&lt;&gt;SIGN(D1159-E1159),IF(SIGN(D1160-E1160)&gt;0,"BUY","SELL"),""),"")</f>
        <v/>
      </c>
      <c r="G1161" s="11"/>
      <c r="H1161" s="11">
        <f>(data!B1161/data!B1160)-1</f>
        <v>-4.8402710551791461E-3</v>
      </c>
      <c r="I1161" s="11">
        <f t="shared" si="378"/>
        <v>0</v>
      </c>
      <c r="J1161" s="11">
        <f t="shared" si="379"/>
        <v>4.8402710551791461E-3</v>
      </c>
      <c r="K1161" s="11">
        <f ca="1">IF(ROW(data!B1161)&gt;rsi+1,100-100/(1+AVERAGE(OFFSET(I1161,0,0,-rsi,1))/AVERAGE(OFFSET(J1161,0,0,-rsi,1))),"")</f>
        <v>41.098260446875329</v>
      </c>
      <c r="L1161" s="11"/>
      <c r="M1161" s="11">
        <f t="shared" si="380"/>
        <v>0.99515972894482085</v>
      </c>
      <c r="N1161" s="11">
        <f t="shared" ca="1" si="381"/>
        <v>0.96981132075471665</v>
      </c>
      <c r="S1161" s="13" t="str">
        <f ca="1">pricein</f>
        <v/>
      </c>
      <c r="T1161" s="13" t="str">
        <f ca="1">priceout</f>
        <v/>
      </c>
      <c r="U1161" s="16" t="str">
        <f t="shared" ca="1" si="382"/>
        <v/>
      </c>
      <c r="V1161" s="16" t="str">
        <f t="shared" ca="1" si="389"/>
        <v/>
      </c>
      <c r="W1161" s="16" t="str">
        <f t="shared" ca="1" si="390"/>
        <v/>
      </c>
      <c r="X1161" s="16">
        <f t="shared" ca="1" si="391"/>
        <v>2.7047880576243353</v>
      </c>
      <c r="Y1161" s="16"/>
      <c r="Z1161" s="13" t="str">
        <f ca="1">priceincross</f>
        <v/>
      </c>
      <c r="AA1161" s="13" t="str">
        <f ca="1">priceoutcross</f>
        <v/>
      </c>
      <c r="AB1161" s="13" t="str">
        <f t="shared" ca="1" si="383"/>
        <v/>
      </c>
      <c r="AC1161" s="13" t="str">
        <f t="shared" ca="1" si="392"/>
        <v/>
      </c>
      <c r="AD1161" s="13" t="str">
        <f t="shared" ca="1" si="393"/>
        <v/>
      </c>
      <c r="AE1161" s="13">
        <f t="shared" ca="1" si="394"/>
        <v>2.7339607048966239</v>
      </c>
      <c r="AG1161" s="32">
        <f ca="1">IF(ROW(data!B1161)&gt;fib+1,MIN(OFFSET(data!B1161,0,0,-fib,1)),"")</f>
        <v>18.09</v>
      </c>
      <c r="AH1161" s="32">
        <f ca="1">IF(ROW(data!B1161)&gt;fib+1,MAX(OFFSET(data!B1161,0,0,-fib,1)),"")</f>
        <v>22.1</v>
      </c>
      <c r="AI1161" s="32">
        <f t="shared" ca="1" si="384"/>
        <v>4.0100000000000016</v>
      </c>
      <c r="AJ1161" s="31">
        <f t="shared" ca="1" si="385"/>
        <v>19.036360000000002</v>
      </c>
      <c r="AK1161" s="31">
        <f t="shared" ca="1" si="386"/>
        <v>19.62182</v>
      </c>
      <c r="AL1161" s="31">
        <f t="shared" ca="1" si="387"/>
        <v>20.094999999999999</v>
      </c>
      <c r="AM1161" s="31">
        <f t="shared" ca="1" si="388"/>
        <v>20.568180000000002</v>
      </c>
      <c r="AO1161" s="32">
        <f t="shared" ca="1" si="395"/>
        <v>1.7047880576243353</v>
      </c>
      <c r="AP1161" s="32">
        <f t="shared" ca="1" si="396"/>
        <v>0</v>
      </c>
      <c r="AQ1161" s="32">
        <f t="shared" ca="1" si="397"/>
        <v>1.7339607048966239</v>
      </c>
      <c r="AR1161" s="32">
        <f t="shared" ca="1" si="398"/>
        <v>0</v>
      </c>
    </row>
    <row r="1162" spans="1:44">
      <c r="A1162" s="10">
        <v>38594</v>
      </c>
      <c r="B1162" s="11">
        <f ca="1">IF(ROW(data!B1162)&gt;singleSMA,AVERAGE(OFFSET(data!B1162,0,0,-singleSMA,1)),"")</f>
        <v>20.085500000000003</v>
      </c>
      <c r="C1162" s="11" t="str">
        <f ca="1">IF(ROW(data!B1160)&gt;singleSMA+2,IF(SIGN(data!B1161-indicators!B1161)&lt;&gt;SIGN(data!B1160-indicators!B1160),IF(SIGN(data!B1161-indicators!B1161)&gt;0,"BUY","SELL"),""),"")</f>
        <v/>
      </c>
      <c r="D1162" s="11">
        <f ca="1">IF(ROW(data!B1162)&gt;fastSMA,AVERAGE(OFFSET(data!B1162,0,0,-fastSMA,1)),"")</f>
        <v>21.410499999999999</v>
      </c>
      <c r="E1162" s="11">
        <f ca="1">IF(ROW(data!B1162)&gt;slowSMA,AVERAGE(OFFSET(data!B1162,0,0,-slowSMA,1)),"")</f>
        <v>20.085500000000003</v>
      </c>
      <c r="F1162" s="11" t="str">
        <f ca="1">IF(ROW(data!B1162)&gt;MAX(fastSMA,slowSMA)+2,IF(SIGN(D1161-E1161)&lt;&gt;SIGN(D1160-E1160),IF(SIGN(D1161-E1161)&gt;0,"BUY","SELL"),""),"")</f>
        <v/>
      </c>
      <c r="G1162" s="11"/>
      <c r="H1162" s="11">
        <f>(data!B1162/data!B1161)-1</f>
        <v>1.3618677042801508E-2</v>
      </c>
      <c r="I1162" s="11">
        <f t="shared" si="378"/>
        <v>1.3618677042801508E-2</v>
      </c>
      <c r="J1162" s="11">
        <f t="shared" si="379"/>
        <v>0</v>
      </c>
      <c r="K1162" s="11">
        <f ca="1">IF(ROW(data!B1162)&gt;rsi+1,100-100/(1+AVERAGE(OFFSET(I1162,0,0,-rsi,1))/AVERAGE(OFFSET(J1162,0,0,-rsi,1))),"")</f>
        <v>37.136831660566827</v>
      </c>
      <c r="L1162" s="11"/>
      <c r="M1162" s="11">
        <f t="shared" si="380"/>
        <v>1.0136186770428015</v>
      </c>
      <c r="N1162" s="11">
        <f t="shared" ca="1" si="381"/>
        <v>0.95992630124366629</v>
      </c>
      <c r="S1162" s="13" t="str">
        <f ca="1">pricein</f>
        <v/>
      </c>
      <c r="T1162" s="13" t="str">
        <f ca="1">priceout</f>
        <v/>
      </c>
      <c r="U1162" s="16" t="str">
        <f t="shared" ca="1" si="382"/>
        <v/>
      </c>
      <c r="V1162" s="16" t="str">
        <f t="shared" ca="1" si="389"/>
        <v/>
      </c>
      <c r="W1162" s="16" t="str">
        <f t="shared" ca="1" si="390"/>
        <v/>
      </c>
      <c r="X1162" s="16">
        <f t="shared" ca="1" si="391"/>
        <v>2.7047880576243353</v>
      </c>
      <c r="Y1162" s="16"/>
      <c r="Z1162" s="13" t="str">
        <f ca="1">priceincross</f>
        <v/>
      </c>
      <c r="AA1162" s="13" t="str">
        <f ca="1">priceoutcross</f>
        <v/>
      </c>
      <c r="AB1162" s="13" t="str">
        <f t="shared" ca="1" si="383"/>
        <v/>
      </c>
      <c r="AC1162" s="13" t="str">
        <f t="shared" ca="1" si="392"/>
        <v/>
      </c>
      <c r="AD1162" s="13" t="str">
        <f t="shared" ca="1" si="393"/>
        <v/>
      </c>
      <c r="AE1162" s="13">
        <f t="shared" ca="1" si="394"/>
        <v>2.7339607048966239</v>
      </c>
      <c r="AG1162" s="32">
        <f ca="1">IF(ROW(data!B1162)&gt;fib+1,MIN(OFFSET(data!B1162,0,0,-fib,1)),"")</f>
        <v>18.09</v>
      </c>
      <c r="AH1162" s="32">
        <f ca="1">IF(ROW(data!B1162)&gt;fib+1,MAX(OFFSET(data!B1162,0,0,-fib,1)),"")</f>
        <v>22.1</v>
      </c>
      <c r="AI1162" s="32">
        <f t="shared" ca="1" si="384"/>
        <v>4.0100000000000016</v>
      </c>
      <c r="AJ1162" s="31">
        <f t="shared" ca="1" si="385"/>
        <v>19.036360000000002</v>
      </c>
      <c r="AK1162" s="31">
        <f t="shared" ca="1" si="386"/>
        <v>19.62182</v>
      </c>
      <c r="AL1162" s="31">
        <f t="shared" ca="1" si="387"/>
        <v>20.094999999999999</v>
      </c>
      <c r="AM1162" s="31">
        <f t="shared" ca="1" si="388"/>
        <v>20.568180000000002</v>
      </c>
      <c r="AO1162" s="32">
        <f t="shared" ca="1" si="395"/>
        <v>1.7047880576243353</v>
      </c>
      <c r="AP1162" s="32">
        <f t="shared" ca="1" si="396"/>
        <v>0</v>
      </c>
      <c r="AQ1162" s="32">
        <f t="shared" ca="1" si="397"/>
        <v>1.7339607048966239</v>
      </c>
      <c r="AR1162" s="32">
        <f t="shared" ca="1" si="398"/>
        <v>0</v>
      </c>
    </row>
    <row r="1163" spans="1:44">
      <c r="A1163" s="10">
        <v>38595</v>
      </c>
      <c r="B1163" s="11">
        <f ca="1">IF(ROW(data!B1163)&gt;singleSMA,AVERAGE(OFFSET(data!B1163,0,0,-singleSMA,1)),"")</f>
        <v>20.099100000000007</v>
      </c>
      <c r="C1163" s="11" t="str">
        <f ca="1">IF(ROW(data!B1161)&gt;singleSMA+2,IF(SIGN(data!B1162-indicators!B1162)&lt;&gt;SIGN(data!B1161-indicators!B1161),IF(SIGN(data!B1162-indicators!B1162)&gt;0,"BUY","SELL"),""),"")</f>
        <v/>
      </c>
      <c r="D1163" s="11">
        <f ca="1">IF(ROW(data!B1163)&gt;fastSMA,AVERAGE(OFFSET(data!B1163,0,0,-fastSMA,1)),"")</f>
        <v>21.381499999999996</v>
      </c>
      <c r="E1163" s="11">
        <f ca="1">IF(ROW(data!B1163)&gt;slowSMA,AVERAGE(OFFSET(data!B1163,0,0,-slowSMA,1)),"")</f>
        <v>20.099100000000007</v>
      </c>
      <c r="F1163" s="11" t="str">
        <f ca="1">IF(ROW(data!B1163)&gt;MAX(fastSMA,slowSMA)+2,IF(SIGN(D1162-E1162)&lt;&gt;SIGN(D1161-E1161),IF(SIGN(D1162-E1162)&gt;0,"BUY","SELL"),""),"")</f>
        <v/>
      </c>
      <c r="G1163" s="11"/>
      <c r="H1163" s="11">
        <f>(data!B1163/data!B1162)-1</f>
        <v>1.4875239923224592E-2</v>
      </c>
      <c r="I1163" s="11">
        <f t="shared" si="378"/>
        <v>1.4875239923224592E-2</v>
      </c>
      <c r="J1163" s="11">
        <f t="shared" si="379"/>
        <v>0</v>
      </c>
      <c r="K1163" s="11">
        <f ca="1">IF(ROW(data!B1163)&gt;rsi+1,100-100/(1+AVERAGE(OFFSET(I1163,0,0,-rsi,1))/AVERAGE(OFFSET(J1163,0,0,-rsi,1))),"")</f>
        <v>42.322610297434423</v>
      </c>
      <c r="L1163" s="11"/>
      <c r="M1163" s="11">
        <f t="shared" si="380"/>
        <v>1.0148752399232246</v>
      </c>
      <c r="N1163" s="11">
        <f t="shared" ca="1" si="381"/>
        <v>0.97330878969167045</v>
      </c>
      <c r="S1163" s="13" t="str">
        <f ca="1">pricein</f>
        <v/>
      </c>
      <c r="T1163" s="13" t="str">
        <f ca="1">priceout</f>
        <v/>
      </c>
      <c r="U1163" s="16" t="str">
        <f t="shared" ca="1" si="382"/>
        <v/>
      </c>
      <c r="V1163" s="16" t="str">
        <f t="shared" ca="1" si="389"/>
        <v/>
      </c>
      <c r="W1163" s="16" t="str">
        <f t="shared" ca="1" si="390"/>
        <v/>
      </c>
      <c r="X1163" s="16">
        <f t="shared" ca="1" si="391"/>
        <v>2.7047880576243353</v>
      </c>
      <c r="Y1163" s="16"/>
      <c r="Z1163" s="13" t="str">
        <f ca="1">priceincross</f>
        <v/>
      </c>
      <c r="AA1163" s="13" t="str">
        <f ca="1">priceoutcross</f>
        <v/>
      </c>
      <c r="AB1163" s="13" t="str">
        <f t="shared" ca="1" si="383"/>
        <v/>
      </c>
      <c r="AC1163" s="13" t="str">
        <f t="shared" ca="1" si="392"/>
        <v/>
      </c>
      <c r="AD1163" s="13" t="str">
        <f t="shared" ca="1" si="393"/>
        <v/>
      </c>
      <c r="AE1163" s="13">
        <f t="shared" ca="1" si="394"/>
        <v>2.7339607048966239</v>
      </c>
      <c r="AG1163" s="32">
        <f ca="1">IF(ROW(data!B1163)&gt;fib+1,MIN(OFFSET(data!B1163,0,0,-fib,1)),"")</f>
        <v>18.09</v>
      </c>
      <c r="AH1163" s="32">
        <f ca="1">IF(ROW(data!B1163)&gt;fib+1,MAX(OFFSET(data!B1163,0,0,-fib,1)),"")</f>
        <v>22.1</v>
      </c>
      <c r="AI1163" s="32">
        <f t="shared" ca="1" si="384"/>
        <v>4.0100000000000016</v>
      </c>
      <c r="AJ1163" s="31">
        <f t="shared" ca="1" si="385"/>
        <v>19.036360000000002</v>
      </c>
      <c r="AK1163" s="31">
        <f t="shared" ca="1" si="386"/>
        <v>19.62182</v>
      </c>
      <c r="AL1163" s="31">
        <f t="shared" ca="1" si="387"/>
        <v>20.094999999999999</v>
      </c>
      <c r="AM1163" s="31">
        <f t="shared" ca="1" si="388"/>
        <v>20.568180000000002</v>
      </c>
      <c r="AO1163" s="32">
        <f t="shared" ca="1" si="395"/>
        <v>1.7047880576243353</v>
      </c>
      <c r="AP1163" s="32">
        <f t="shared" ca="1" si="396"/>
        <v>0</v>
      </c>
      <c r="AQ1163" s="32">
        <f t="shared" ca="1" si="397"/>
        <v>1.7339607048966239</v>
      </c>
      <c r="AR1163" s="32">
        <f t="shared" ca="1" si="398"/>
        <v>0</v>
      </c>
    </row>
    <row r="1164" spans="1:44">
      <c r="A1164" s="10">
        <v>38596</v>
      </c>
      <c r="B1164" s="11">
        <f ca="1">IF(ROW(data!B1164)&gt;singleSMA,AVERAGE(OFFSET(data!B1164,0,0,-singleSMA,1)),"")</f>
        <v>20.119700000000009</v>
      </c>
      <c r="C1164" s="11" t="str">
        <f ca="1">IF(ROW(data!B1162)&gt;singleSMA+2,IF(SIGN(data!B1163-indicators!B1163)&lt;&gt;SIGN(data!B1162-indicators!B1162),IF(SIGN(data!B1163-indicators!B1163)&gt;0,"BUY","SELL"),""),"")</f>
        <v/>
      </c>
      <c r="D1164" s="11">
        <f ca="1">IF(ROW(data!B1164)&gt;fastSMA,AVERAGE(OFFSET(data!B1164,0,0,-fastSMA,1)),"")</f>
        <v>21.363499999999995</v>
      </c>
      <c r="E1164" s="11">
        <f ca="1">IF(ROW(data!B1164)&gt;slowSMA,AVERAGE(OFFSET(data!B1164,0,0,-slowSMA,1)),"")</f>
        <v>20.119700000000009</v>
      </c>
      <c r="F1164" s="11" t="str">
        <f ca="1">IF(ROW(data!B1164)&gt;MAX(fastSMA,slowSMA)+2,IF(SIGN(D1163-E1163)&lt;&gt;SIGN(D1162-E1162),IF(SIGN(D1163-E1163)&gt;0,"BUY","SELL"),""),"")</f>
        <v/>
      </c>
      <c r="G1164" s="11"/>
      <c r="H1164" s="11">
        <f>(data!B1164/data!B1163)-1</f>
        <v>2.2695035460992941E-2</v>
      </c>
      <c r="I1164" s="11">
        <f t="shared" si="378"/>
        <v>2.2695035460992941E-2</v>
      </c>
      <c r="J1164" s="11">
        <f t="shared" si="379"/>
        <v>0</v>
      </c>
      <c r="K1164" s="11">
        <f ca="1">IF(ROW(data!B1164)&gt;rsi+1,100-100/(1+AVERAGE(OFFSET(I1164,0,0,-rsi,1))/AVERAGE(OFFSET(J1164,0,0,-rsi,1))),"")</f>
        <v>45.76305194168571</v>
      </c>
      <c r="L1164" s="11"/>
      <c r="M1164" s="11">
        <f t="shared" si="380"/>
        <v>1.0226950354609929</v>
      </c>
      <c r="N1164" s="11">
        <f t="shared" ca="1" si="381"/>
        <v>0.98362892223738063</v>
      </c>
      <c r="S1164" s="13" t="str">
        <f ca="1">pricein</f>
        <v/>
      </c>
      <c r="T1164" s="13" t="str">
        <f ca="1">priceout</f>
        <v/>
      </c>
      <c r="U1164" s="16" t="str">
        <f t="shared" ca="1" si="382"/>
        <v/>
      </c>
      <c r="V1164" s="16" t="str">
        <f t="shared" ca="1" si="389"/>
        <v/>
      </c>
      <c r="W1164" s="16" t="str">
        <f t="shared" ca="1" si="390"/>
        <v/>
      </c>
      <c r="X1164" s="16">
        <f t="shared" ca="1" si="391"/>
        <v>2.7047880576243353</v>
      </c>
      <c r="Y1164" s="16"/>
      <c r="Z1164" s="13" t="str">
        <f ca="1">priceincross</f>
        <v/>
      </c>
      <c r="AA1164" s="13" t="str">
        <f ca="1">priceoutcross</f>
        <v/>
      </c>
      <c r="AB1164" s="13" t="str">
        <f t="shared" ca="1" si="383"/>
        <v/>
      </c>
      <c r="AC1164" s="13" t="str">
        <f t="shared" ca="1" si="392"/>
        <v/>
      </c>
      <c r="AD1164" s="13" t="str">
        <f t="shared" ca="1" si="393"/>
        <v/>
      </c>
      <c r="AE1164" s="13">
        <f t="shared" ca="1" si="394"/>
        <v>2.7339607048966239</v>
      </c>
      <c r="AG1164" s="32">
        <f ca="1">IF(ROW(data!B1164)&gt;fib+1,MIN(OFFSET(data!B1164,0,0,-fib,1)),"")</f>
        <v>18.09</v>
      </c>
      <c r="AH1164" s="32">
        <f ca="1">IF(ROW(data!B1164)&gt;fib+1,MAX(OFFSET(data!B1164,0,0,-fib,1)),"")</f>
        <v>22.1</v>
      </c>
      <c r="AI1164" s="32">
        <f t="shared" ca="1" si="384"/>
        <v>4.0100000000000016</v>
      </c>
      <c r="AJ1164" s="31">
        <f t="shared" ca="1" si="385"/>
        <v>19.036360000000002</v>
      </c>
      <c r="AK1164" s="31">
        <f t="shared" ca="1" si="386"/>
        <v>19.62182</v>
      </c>
      <c r="AL1164" s="31">
        <f t="shared" ca="1" si="387"/>
        <v>20.094999999999999</v>
      </c>
      <c r="AM1164" s="31">
        <f t="shared" ca="1" si="388"/>
        <v>20.568180000000002</v>
      </c>
      <c r="AO1164" s="32">
        <f t="shared" ca="1" si="395"/>
        <v>1.7047880576243353</v>
      </c>
      <c r="AP1164" s="32">
        <f t="shared" ca="1" si="396"/>
        <v>0</v>
      </c>
      <c r="AQ1164" s="32">
        <f t="shared" ca="1" si="397"/>
        <v>1.7339607048966239</v>
      </c>
      <c r="AR1164" s="32">
        <f t="shared" ca="1" si="398"/>
        <v>0</v>
      </c>
    </row>
    <row r="1165" spans="1:44">
      <c r="A1165" s="10">
        <v>38597</v>
      </c>
      <c r="B1165" s="11">
        <f ca="1">IF(ROW(data!B1165)&gt;singleSMA,AVERAGE(OFFSET(data!B1165,0,0,-singleSMA,1)),"")</f>
        <v>20.142400000000006</v>
      </c>
      <c r="C1165" s="11" t="str">
        <f ca="1">IF(ROW(data!B1163)&gt;singleSMA+2,IF(SIGN(data!B1164-indicators!B1164)&lt;&gt;SIGN(data!B1163-indicators!B1163),IF(SIGN(data!B1164-indicators!B1164)&gt;0,"BUY","SELL"),""),"")</f>
        <v/>
      </c>
      <c r="D1165" s="11">
        <f ca="1">IF(ROW(data!B1165)&gt;fastSMA,AVERAGE(OFFSET(data!B1165,0,0,-fastSMA,1)),"")</f>
        <v>21.356499999999997</v>
      </c>
      <c r="E1165" s="11">
        <f ca="1">IF(ROW(data!B1165)&gt;slowSMA,AVERAGE(OFFSET(data!B1165,0,0,-slowSMA,1)),"")</f>
        <v>20.142400000000006</v>
      </c>
      <c r="F1165" s="11" t="str">
        <f ca="1">IF(ROW(data!B1165)&gt;MAX(fastSMA,slowSMA)+2,IF(SIGN(D1164-E1164)&lt;&gt;SIGN(D1163-E1163),IF(SIGN(D1164-E1164)&gt;0,"BUY","SELL"),""),"")</f>
        <v/>
      </c>
      <c r="G1165" s="11"/>
      <c r="H1165" s="11">
        <f>(data!B1165/data!B1164)-1</f>
        <v>4.6232085067043904E-4</v>
      </c>
      <c r="I1165" s="11">
        <f t="shared" si="378"/>
        <v>4.6232085067043904E-4</v>
      </c>
      <c r="J1165" s="11">
        <f t="shared" si="379"/>
        <v>0</v>
      </c>
      <c r="K1165" s="11">
        <f ca="1">IF(ROW(data!B1165)&gt;rsi+1,100-100/(1+AVERAGE(OFFSET(I1165,0,0,-rsi,1))/AVERAGE(OFFSET(J1165,0,0,-rsi,1))),"")</f>
        <v>48.468632600401037</v>
      </c>
      <c r="L1165" s="11"/>
      <c r="M1165" s="11">
        <f t="shared" si="380"/>
        <v>1.0004623208506704</v>
      </c>
      <c r="N1165" s="11">
        <f t="shared" ca="1" si="381"/>
        <v>0.9935720844811754</v>
      </c>
      <c r="S1165" s="13" t="str">
        <f ca="1">pricein</f>
        <v/>
      </c>
      <c r="T1165" s="13" t="str">
        <f ca="1">priceout</f>
        <v/>
      </c>
      <c r="U1165" s="16" t="str">
        <f t="shared" ca="1" si="382"/>
        <v/>
      </c>
      <c r="V1165" s="16" t="str">
        <f t="shared" ca="1" si="389"/>
        <v/>
      </c>
      <c r="W1165" s="16" t="str">
        <f t="shared" ca="1" si="390"/>
        <v/>
      </c>
      <c r="X1165" s="16">
        <f t="shared" ca="1" si="391"/>
        <v>2.7047880576243353</v>
      </c>
      <c r="Y1165" s="16"/>
      <c r="Z1165" s="13" t="str">
        <f ca="1">priceincross</f>
        <v/>
      </c>
      <c r="AA1165" s="13" t="str">
        <f ca="1">priceoutcross</f>
        <v/>
      </c>
      <c r="AB1165" s="13" t="str">
        <f t="shared" ca="1" si="383"/>
        <v/>
      </c>
      <c r="AC1165" s="13" t="str">
        <f t="shared" ca="1" si="392"/>
        <v/>
      </c>
      <c r="AD1165" s="13" t="str">
        <f t="shared" ca="1" si="393"/>
        <v/>
      </c>
      <c r="AE1165" s="13">
        <f t="shared" ca="1" si="394"/>
        <v>2.7339607048966239</v>
      </c>
      <c r="AG1165" s="32">
        <f ca="1">IF(ROW(data!B1165)&gt;fib+1,MIN(OFFSET(data!B1165,0,0,-fib,1)),"")</f>
        <v>18.09</v>
      </c>
      <c r="AH1165" s="32">
        <f ca="1">IF(ROW(data!B1165)&gt;fib+1,MAX(OFFSET(data!B1165,0,0,-fib,1)),"")</f>
        <v>22.1</v>
      </c>
      <c r="AI1165" s="32">
        <f t="shared" ca="1" si="384"/>
        <v>4.0100000000000016</v>
      </c>
      <c r="AJ1165" s="31">
        <f t="shared" ca="1" si="385"/>
        <v>19.036360000000002</v>
      </c>
      <c r="AK1165" s="31">
        <f t="shared" ca="1" si="386"/>
        <v>19.62182</v>
      </c>
      <c r="AL1165" s="31">
        <f t="shared" ca="1" si="387"/>
        <v>20.094999999999999</v>
      </c>
      <c r="AM1165" s="31">
        <f t="shared" ca="1" si="388"/>
        <v>20.568180000000002</v>
      </c>
      <c r="AO1165" s="32">
        <f t="shared" ca="1" si="395"/>
        <v>1.7047880576243353</v>
      </c>
      <c r="AP1165" s="32">
        <f t="shared" ca="1" si="396"/>
        <v>0</v>
      </c>
      <c r="AQ1165" s="32">
        <f t="shared" ca="1" si="397"/>
        <v>1.7339607048966239</v>
      </c>
      <c r="AR1165" s="32">
        <f t="shared" ca="1" si="398"/>
        <v>0</v>
      </c>
    </row>
    <row r="1166" spans="1:44">
      <c r="A1166" s="10">
        <v>38600</v>
      </c>
      <c r="B1166" s="11">
        <f ca="1">IF(ROW(data!B1166)&gt;singleSMA,AVERAGE(OFFSET(data!B1166,0,0,-singleSMA,1)),"")</f>
        <v>20.16500000000001</v>
      </c>
      <c r="C1166" s="11" t="str">
        <f ca="1">IF(ROW(data!B1164)&gt;singleSMA+2,IF(SIGN(data!B1165-indicators!B1165)&lt;&gt;SIGN(data!B1164-indicators!B1164),IF(SIGN(data!B1165-indicators!B1165)&gt;0,"BUY","SELL"),""),"")</f>
        <v/>
      </c>
      <c r="D1166" s="11">
        <f ca="1">IF(ROW(data!B1166)&gt;fastSMA,AVERAGE(OFFSET(data!B1166,0,0,-fastSMA,1)),"")</f>
        <v>21.348999999999997</v>
      </c>
      <c r="E1166" s="11">
        <f ca="1">IF(ROW(data!B1166)&gt;slowSMA,AVERAGE(OFFSET(data!B1166,0,0,-slowSMA,1)),"")</f>
        <v>20.16500000000001</v>
      </c>
      <c r="F1166" s="11" t="str">
        <f ca="1">IF(ROW(data!B1166)&gt;MAX(fastSMA,slowSMA)+2,IF(SIGN(D1165-E1165)&lt;&gt;SIGN(D1164-E1164),IF(SIGN(D1165-E1165)&gt;0,"BUY","SELL"),""),"")</f>
        <v/>
      </c>
      <c r="G1166" s="11"/>
      <c r="H1166" s="11">
        <f>(data!B1166/data!B1165)-1</f>
        <v>2.3105360443622658E-3</v>
      </c>
      <c r="I1166" s="11">
        <f t="shared" si="378"/>
        <v>2.3105360443622658E-3</v>
      </c>
      <c r="J1166" s="11">
        <f t="shared" si="379"/>
        <v>0</v>
      </c>
      <c r="K1166" s="11">
        <f ca="1">IF(ROW(data!B1166)&gt;rsi+1,100-100/(1+AVERAGE(OFFSET(I1166,0,0,-rsi,1))/AVERAGE(OFFSET(J1166,0,0,-rsi,1))),"")</f>
        <v>48.334236576562475</v>
      </c>
      <c r="L1166" s="11"/>
      <c r="M1166" s="11">
        <f t="shared" si="380"/>
        <v>1.0023105360443623</v>
      </c>
      <c r="N1166" s="11">
        <f t="shared" ca="1" si="381"/>
        <v>0.99313186813186816</v>
      </c>
      <c r="S1166" s="13" t="str">
        <f ca="1">pricein</f>
        <v/>
      </c>
      <c r="T1166" s="13" t="str">
        <f ca="1">priceout</f>
        <v/>
      </c>
      <c r="U1166" s="16" t="str">
        <f t="shared" ca="1" si="382"/>
        <v/>
      </c>
      <c r="V1166" s="16" t="str">
        <f t="shared" ca="1" si="389"/>
        <v/>
      </c>
      <c r="W1166" s="16" t="str">
        <f t="shared" ca="1" si="390"/>
        <v/>
      </c>
      <c r="X1166" s="16">
        <f t="shared" ca="1" si="391"/>
        <v>2.7047880576243353</v>
      </c>
      <c r="Y1166" s="16"/>
      <c r="Z1166" s="13" t="str">
        <f ca="1">priceincross</f>
        <v/>
      </c>
      <c r="AA1166" s="13" t="str">
        <f ca="1">priceoutcross</f>
        <v/>
      </c>
      <c r="AB1166" s="13" t="str">
        <f t="shared" ca="1" si="383"/>
        <v/>
      </c>
      <c r="AC1166" s="13" t="str">
        <f t="shared" ca="1" si="392"/>
        <v/>
      </c>
      <c r="AD1166" s="13" t="str">
        <f t="shared" ca="1" si="393"/>
        <v/>
      </c>
      <c r="AE1166" s="13">
        <f t="shared" ca="1" si="394"/>
        <v>2.7339607048966239</v>
      </c>
      <c r="AG1166" s="32">
        <f ca="1">IF(ROW(data!B1166)&gt;fib+1,MIN(OFFSET(data!B1166,0,0,-fib,1)),"")</f>
        <v>18.09</v>
      </c>
      <c r="AH1166" s="32">
        <f ca="1">IF(ROW(data!B1166)&gt;fib+1,MAX(OFFSET(data!B1166,0,0,-fib,1)),"")</f>
        <v>22.1</v>
      </c>
      <c r="AI1166" s="32">
        <f t="shared" ca="1" si="384"/>
        <v>4.0100000000000016</v>
      </c>
      <c r="AJ1166" s="31">
        <f t="shared" ca="1" si="385"/>
        <v>19.036360000000002</v>
      </c>
      <c r="AK1166" s="31">
        <f t="shared" ca="1" si="386"/>
        <v>19.62182</v>
      </c>
      <c r="AL1166" s="31">
        <f t="shared" ca="1" si="387"/>
        <v>20.094999999999999</v>
      </c>
      <c r="AM1166" s="31">
        <f t="shared" ca="1" si="388"/>
        <v>20.568180000000002</v>
      </c>
      <c r="AO1166" s="32">
        <f t="shared" ca="1" si="395"/>
        <v>1.7047880576243353</v>
      </c>
      <c r="AP1166" s="32">
        <f t="shared" ca="1" si="396"/>
        <v>0</v>
      </c>
      <c r="AQ1166" s="32">
        <f t="shared" ca="1" si="397"/>
        <v>1.7339607048966239</v>
      </c>
      <c r="AR1166" s="32">
        <f t="shared" ca="1" si="398"/>
        <v>0</v>
      </c>
    </row>
    <row r="1167" spans="1:44">
      <c r="A1167" s="10">
        <v>38601</v>
      </c>
      <c r="B1167" s="11">
        <f ca="1">IF(ROW(data!B1167)&gt;singleSMA,AVERAGE(OFFSET(data!B1167,0,0,-singleSMA,1)),"")</f>
        <v>20.190600000000007</v>
      </c>
      <c r="C1167" s="11" t="str">
        <f ca="1">IF(ROW(data!B1165)&gt;singleSMA+2,IF(SIGN(data!B1166-indicators!B1166)&lt;&gt;SIGN(data!B1165-indicators!B1165),IF(SIGN(data!B1166-indicators!B1166)&gt;0,"BUY","SELL"),""),"")</f>
        <v/>
      </c>
      <c r="D1167" s="11">
        <f ca="1">IF(ROW(data!B1167)&gt;fastSMA,AVERAGE(OFFSET(data!B1167,0,0,-fastSMA,1)),"")</f>
        <v>21.335499999999996</v>
      </c>
      <c r="E1167" s="11">
        <f ca="1">IF(ROW(data!B1167)&gt;slowSMA,AVERAGE(OFFSET(data!B1167,0,0,-slowSMA,1)),"")</f>
        <v>20.190600000000007</v>
      </c>
      <c r="F1167" s="11" t="str">
        <f ca="1">IF(ROW(data!B1167)&gt;MAX(fastSMA,slowSMA)+2,IF(SIGN(D1166-E1166)&lt;&gt;SIGN(D1165-E1165),IF(SIGN(D1166-E1166)&gt;0,"BUY","SELL"),""),"")</f>
        <v/>
      </c>
      <c r="G1167" s="11"/>
      <c r="H1167" s="11">
        <f>(data!B1167/data!B1166)-1</f>
        <v>4.1493775933609811E-3</v>
      </c>
      <c r="I1167" s="11">
        <f t="shared" si="378"/>
        <v>4.1493775933609811E-3</v>
      </c>
      <c r="J1167" s="11">
        <f t="shared" si="379"/>
        <v>0</v>
      </c>
      <c r="K1167" s="11">
        <f ca="1">IF(ROW(data!B1167)&gt;rsi+1,100-100/(1+AVERAGE(OFFSET(I1167,0,0,-rsi,1))/AVERAGE(OFFSET(J1167,0,0,-rsi,1))),"")</f>
        <v>46.621503315995973</v>
      </c>
      <c r="L1167" s="11"/>
      <c r="M1167" s="11">
        <f t="shared" si="380"/>
        <v>1.004149377593361</v>
      </c>
      <c r="N1167" s="11">
        <f t="shared" ca="1" si="381"/>
        <v>0.98775510204081629</v>
      </c>
      <c r="S1167" s="13" t="str">
        <f ca="1">pricein</f>
        <v/>
      </c>
      <c r="T1167" s="13" t="str">
        <f ca="1">priceout</f>
        <v/>
      </c>
      <c r="U1167" s="16" t="str">
        <f t="shared" ca="1" si="382"/>
        <v/>
      </c>
      <c r="V1167" s="16" t="str">
        <f t="shared" ca="1" si="389"/>
        <v/>
      </c>
      <c r="W1167" s="16" t="str">
        <f t="shared" ca="1" si="390"/>
        <v/>
      </c>
      <c r="X1167" s="16">
        <f t="shared" ca="1" si="391"/>
        <v>2.7047880576243353</v>
      </c>
      <c r="Y1167" s="16"/>
      <c r="Z1167" s="13" t="str">
        <f ca="1">priceincross</f>
        <v/>
      </c>
      <c r="AA1167" s="13" t="str">
        <f ca="1">priceoutcross</f>
        <v/>
      </c>
      <c r="AB1167" s="13" t="str">
        <f t="shared" ca="1" si="383"/>
        <v/>
      </c>
      <c r="AC1167" s="13" t="str">
        <f t="shared" ca="1" si="392"/>
        <v/>
      </c>
      <c r="AD1167" s="13" t="str">
        <f t="shared" ca="1" si="393"/>
        <v/>
      </c>
      <c r="AE1167" s="13">
        <f t="shared" ca="1" si="394"/>
        <v>2.7339607048966239</v>
      </c>
      <c r="AG1167" s="32">
        <f ca="1">IF(ROW(data!B1167)&gt;fib+1,MIN(OFFSET(data!B1167,0,0,-fib,1)),"")</f>
        <v>18.09</v>
      </c>
      <c r="AH1167" s="32">
        <f ca="1">IF(ROW(data!B1167)&gt;fib+1,MAX(OFFSET(data!B1167,0,0,-fib,1)),"")</f>
        <v>22.1</v>
      </c>
      <c r="AI1167" s="32">
        <f t="shared" ca="1" si="384"/>
        <v>4.0100000000000016</v>
      </c>
      <c r="AJ1167" s="31">
        <f t="shared" ca="1" si="385"/>
        <v>19.036360000000002</v>
      </c>
      <c r="AK1167" s="31">
        <f t="shared" ca="1" si="386"/>
        <v>19.62182</v>
      </c>
      <c r="AL1167" s="31">
        <f t="shared" ca="1" si="387"/>
        <v>20.094999999999999</v>
      </c>
      <c r="AM1167" s="31">
        <f t="shared" ca="1" si="388"/>
        <v>20.568180000000002</v>
      </c>
      <c r="AO1167" s="32">
        <f t="shared" ca="1" si="395"/>
        <v>1.7047880576243353</v>
      </c>
      <c r="AP1167" s="32">
        <f t="shared" ca="1" si="396"/>
        <v>0</v>
      </c>
      <c r="AQ1167" s="32">
        <f t="shared" ca="1" si="397"/>
        <v>1.7339607048966239</v>
      </c>
      <c r="AR1167" s="32">
        <f t="shared" ca="1" si="398"/>
        <v>0</v>
      </c>
    </row>
    <row r="1168" spans="1:44">
      <c r="A1168" s="10">
        <v>38602</v>
      </c>
      <c r="B1168" s="11">
        <f ca="1">IF(ROW(data!B1168)&gt;singleSMA,AVERAGE(OFFSET(data!B1168,0,0,-singleSMA,1)),"")</f>
        <v>20.218200000000007</v>
      </c>
      <c r="C1168" s="11" t="str">
        <f ca="1">IF(ROW(data!B1166)&gt;singleSMA+2,IF(SIGN(data!B1167-indicators!B1167)&lt;&gt;SIGN(data!B1166-indicators!B1166),IF(SIGN(data!B1167-indicators!B1167)&gt;0,"BUY","SELL"),""),"")</f>
        <v/>
      </c>
      <c r="D1168" s="11">
        <f ca="1">IF(ROW(data!B1168)&gt;fastSMA,AVERAGE(OFFSET(data!B1168,0,0,-fastSMA,1)),"")</f>
        <v>21.324999999999996</v>
      </c>
      <c r="E1168" s="11">
        <f ca="1">IF(ROW(data!B1168)&gt;slowSMA,AVERAGE(OFFSET(data!B1168,0,0,-slowSMA,1)),"")</f>
        <v>20.218200000000007</v>
      </c>
      <c r="F1168" s="11" t="str">
        <f ca="1">IF(ROW(data!B1168)&gt;MAX(fastSMA,slowSMA)+2,IF(SIGN(D1167-E1167)&lt;&gt;SIGN(D1166-E1166),IF(SIGN(D1167-E1167)&gt;0,"BUY","SELL"),""),"")</f>
        <v/>
      </c>
      <c r="G1168" s="11"/>
      <c r="H1168" s="11">
        <f>(data!B1168/data!B1167)-1</f>
        <v>0</v>
      </c>
      <c r="I1168" s="11">
        <f t="shared" si="378"/>
        <v>0</v>
      </c>
      <c r="J1168" s="11">
        <f t="shared" si="379"/>
        <v>0</v>
      </c>
      <c r="K1168" s="11">
        <f ca="1">IF(ROW(data!B1168)&gt;rsi+1,100-100/(1+AVERAGE(OFFSET(I1168,0,0,-rsi,1))/AVERAGE(OFFSET(J1168,0,0,-rsi,1))),"")</f>
        <v>47.403801867616693</v>
      </c>
      <c r="L1168" s="11"/>
      <c r="M1168" s="11">
        <f t="shared" si="380"/>
        <v>1</v>
      </c>
      <c r="N1168" s="11">
        <f t="shared" ca="1" si="381"/>
        <v>0.99045020463847211</v>
      </c>
      <c r="S1168" s="13" t="str">
        <f ca="1">pricein</f>
        <v/>
      </c>
      <c r="T1168" s="13" t="str">
        <f ca="1">priceout</f>
        <v/>
      </c>
      <c r="U1168" s="16" t="str">
        <f t="shared" ca="1" si="382"/>
        <v/>
      </c>
      <c r="V1168" s="16" t="str">
        <f t="shared" ca="1" si="389"/>
        <v/>
      </c>
      <c r="W1168" s="16" t="str">
        <f t="shared" ca="1" si="390"/>
        <v/>
      </c>
      <c r="X1168" s="16">
        <f t="shared" ca="1" si="391"/>
        <v>2.7047880576243353</v>
      </c>
      <c r="Y1168" s="16"/>
      <c r="Z1168" s="13" t="str">
        <f ca="1">priceincross</f>
        <v/>
      </c>
      <c r="AA1168" s="13" t="str">
        <f ca="1">priceoutcross</f>
        <v/>
      </c>
      <c r="AB1168" s="13" t="str">
        <f t="shared" ca="1" si="383"/>
        <v/>
      </c>
      <c r="AC1168" s="13" t="str">
        <f t="shared" ca="1" si="392"/>
        <v/>
      </c>
      <c r="AD1168" s="13" t="str">
        <f t="shared" ca="1" si="393"/>
        <v/>
      </c>
      <c r="AE1168" s="13">
        <f t="shared" ca="1" si="394"/>
        <v>2.7339607048966239</v>
      </c>
      <c r="AG1168" s="32">
        <f ca="1">IF(ROW(data!B1168)&gt;fib+1,MIN(OFFSET(data!B1168,0,0,-fib,1)),"")</f>
        <v>18.09</v>
      </c>
      <c r="AH1168" s="32">
        <f ca="1">IF(ROW(data!B1168)&gt;fib+1,MAX(OFFSET(data!B1168,0,0,-fib,1)),"")</f>
        <v>22.1</v>
      </c>
      <c r="AI1168" s="32">
        <f t="shared" ca="1" si="384"/>
        <v>4.0100000000000016</v>
      </c>
      <c r="AJ1168" s="31">
        <f t="shared" ca="1" si="385"/>
        <v>19.036360000000002</v>
      </c>
      <c r="AK1168" s="31">
        <f t="shared" ca="1" si="386"/>
        <v>19.62182</v>
      </c>
      <c r="AL1168" s="31">
        <f t="shared" ca="1" si="387"/>
        <v>20.094999999999999</v>
      </c>
      <c r="AM1168" s="31">
        <f t="shared" ca="1" si="388"/>
        <v>20.568180000000002</v>
      </c>
      <c r="AO1168" s="32">
        <f t="shared" ca="1" si="395"/>
        <v>1.7047880576243353</v>
      </c>
      <c r="AP1168" s="32">
        <f t="shared" ca="1" si="396"/>
        <v>0</v>
      </c>
      <c r="AQ1168" s="32">
        <f t="shared" ca="1" si="397"/>
        <v>1.7339607048966239</v>
      </c>
      <c r="AR1168" s="32">
        <f t="shared" ca="1" si="398"/>
        <v>0</v>
      </c>
    </row>
    <row r="1169" spans="1:44">
      <c r="A1169" s="10">
        <v>38603</v>
      </c>
      <c r="B1169" s="11">
        <f ca="1">IF(ROW(data!B1169)&gt;singleSMA,AVERAGE(OFFSET(data!B1169,0,0,-singleSMA,1)),"")</f>
        <v>20.245500000000003</v>
      </c>
      <c r="C1169" s="11" t="str">
        <f ca="1">IF(ROW(data!B1167)&gt;singleSMA+2,IF(SIGN(data!B1168-indicators!B1168)&lt;&gt;SIGN(data!B1167-indicators!B1167),IF(SIGN(data!B1168-indicators!B1168)&gt;0,"BUY","SELL"),""),"")</f>
        <v/>
      </c>
      <c r="D1169" s="11">
        <f ca="1">IF(ROW(data!B1169)&gt;fastSMA,AVERAGE(OFFSET(data!B1169,0,0,-fastSMA,1)),"")</f>
        <v>21.299499999999998</v>
      </c>
      <c r="E1169" s="11">
        <f ca="1">IF(ROW(data!B1169)&gt;slowSMA,AVERAGE(OFFSET(data!B1169,0,0,-slowSMA,1)),"")</f>
        <v>20.245500000000003</v>
      </c>
      <c r="F1169" s="11" t="str">
        <f ca="1">IF(ROW(data!B1169)&gt;MAX(fastSMA,slowSMA)+2,IF(SIGN(D1168-E1168)&lt;&gt;SIGN(D1167-E1167),IF(SIGN(D1168-E1168)&gt;0,"BUY","SELL"),""),"")</f>
        <v/>
      </c>
      <c r="G1169" s="11"/>
      <c r="H1169" s="11">
        <f>(data!B1169/data!B1168)-1</f>
        <v>-1.1019283746556585E-2</v>
      </c>
      <c r="I1169" s="11">
        <f t="shared" si="378"/>
        <v>0</v>
      </c>
      <c r="J1169" s="11">
        <f t="shared" si="379"/>
        <v>1.1019283746556585E-2</v>
      </c>
      <c r="K1169" s="11">
        <f ca="1">IF(ROW(data!B1169)&gt;rsi+1,100-100/(1+AVERAGE(OFFSET(I1169,0,0,-rsi,1))/AVERAGE(OFFSET(J1169,0,0,-rsi,1))),"")</f>
        <v>43.497413701210888</v>
      </c>
      <c r="L1169" s="11"/>
      <c r="M1169" s="11">
        <f t="shared" si="380"/>
        <v>0.98898071625344341</v>
      </c>
      <c r="N1169" s="11">
        <f t="shared" ca="1" si="381"/>
        <v>0.97687074829931964</v>
      </c>
      <c r="S1169" s="13" t="str">
        <f ca="1">pricein</f>
        <v/>
      </c>
      <c r="T1169" s="13" t="str">
        <f ca="1">priceout</f>
        <v/>
      </c>
      <c r="U1169" s="16" t="str">
        <f t="shared" ca="1" si="382"/>
        <v/>
      </c>
      <c r="V1169" s="16" t="str">
        <f t="shared" ca="1" si="389"/>
        <v/>
      </c>
      <c r="W1169" s="16" t="str">
        <f t="shared" ca="1" si="390"/>
        <v/>
      </c>
      <c r="X1169" s="16">
        <f t="shared" ca="1" si="391"/>
        <v>2.7047880576243353</v>
      </c>
      <c r="Y1169" s="16"/>
      <c r="Z1169" s="13" t="str">
        <f ca="1">priceincross</f>
        <v/>
      </c>
      <c r="AA1169" s="13" t="str">
        <f ca="1">priceoutcross</f>
        <v/>
      </c>
      <c r="AB1169" s="13" t="str">
        <f t="shared" ca="1" si="383"/>
        <v/>
      </c>
      <c r="AC1169" s="13" t="str">
        <f t="shared" ca="1" si="392"/>
        <v/>
      </c>
      <c r="AD1169" s="13" t="str">
        <f t="shared" ca="1" si="393"/>
        <v/>
      </c>
      <c r="AE1169" s="13">
        <f t="shared" ca="1" si="394"/>
        <v>2.7339607048966239</v>
      </c>
      <c r="AG1169" s="32">
        <f ca="1">IF(ROW(data!B1169)&gt;fib+1,MIN(OFFSET(data!B1169,0,0,-fib,1)),"")</f>
        <v>18.09</v>
      </c>
      <c r="AH1169" s="32">
        <f ca="1">IF(ROW(data!B1169)&gt;fib+1,MAX(OFFSET(data!B1169,0,0,-fib,1)),"")</f>
        <v>22.1</v>
      </c>
      <c r="AI1169" s="32">
        <f t="shared" ca="1" si="384"/>
        <v>4.0100000000000016</v>
      </c>
      <c r="AJ1169" s="31">
        <f t="shared" ca="1" si="385"/>
        <v>19.036360000000002</v>
      </c>
      <c r="AK1169" s="31">
        <f t="shared" ca="1" si="386"/>
        <v>19.62182</v>
      </c>
      <c r="AL1169" s="31">
        <f t="shared" ca="1" si="387"/>
        <v>20.094999999999999</v>
      </c>
      <c r="AM1169" s="31">
        <f t="shared" ca="1" si="388"/>
        <v>20.568180000000002</v>
      </c>
      <c r="AO1169" s="32">
        <f t="shared" ca="1" si="395"/>
        <v>1.7047880576243353</v>
      </c>
      <c r="AP1169" s="32">
        <f t="shared" ca="1" si="396"/>
        <v>0</v>
      </c>
      <c r="AQ1169" s="32">
        <f t="shared" ca="1" si="397"/>
        <v>1.7339607048966239</v>
      </c>
      <c r="AR1169" s="32">
        <f t="shared" ca="1" si="398"/>
        <v>0</v>
      </c>
    </row>
    <row r="1170" spans="1:44">
      <c r="A1170" s="10">
        <v>38604</v>
      </c>
      <c r="B1170" s="11">
        <f ca="1">IF(ROW(data!B1170)&gt;singleSMA,AVERAGE(OFFSET(data!B1170,0,0,-singleSMA,1)),"")</f>
        <v>20.274600000000003</v>
      </c>
      <c r="C1170" s="11" t="str">
        <f ca="1">IF(ROW(data!B1168)&gt;singleSMA+2,IF(SIGN(data!B1169-indicators!B1169)&lt;&gt;SIGN(data!B1168-indicators!B1168),IF(SIGN(data!B1169-indicators!B1169)&gt;0,"BUY","SELL"),""),"")</f>
        <v/>
      </c>
      <c r="D1170" s="11">
        <f ca="1">IF(ROW(data!B1170)&gt;fastSMA,AVERAGE(OFFSET(data!B1170,0,0,-fastSMA,1)),"")</f>
        <v>21.258999999999997</v>
      </c>
      <c r="E1170" s="11">
        <f ca="1">IF(ROW(data!B1170)&gt;slowSMA,AVERAGE(OFFSET(data!B1170,0,0,-slowSMA,1)),"")</f>
        <v>20.274600000000003</v>
      </c>
      <c r="F1170" s="11" t="str">
        <f ca="1">IF(ROW(data!B1170)&gt;MAX(fastSMA,slowSMA)+2,IF(SIGN(D1169-E1169)&lt;&gt;SIGN(D1168-E1168),IF(SIGN(D1169-E1169)&gt;0,"BUY","SELL"),""),"")</f>
        <v/>
      </c>
      <c r="G1170" s="11"/>
      <c r="H1170" s="11">
        <f>(data!B1170/data!B1169)-1</f>
        <v>-1.1606313834726101E-2</v>
      </c>
      <c r="I1170" s="11">
        <f t="shared" si="378"/>
        <v>0</v>
      </c>
      <c r="J1170" s="11">
        <f t="shared" si="379"/>
        <v>1.1606313834726101E-2</v>
      </c>
      <c r="K1170" s="11">
        <f ca="1">IF(ROW(data!B1170)&gt;rsi+1,100-100/(1+AVERAGE(OFFSET(I1170,0,0,-rsi,1))/AVERAGE(OFFSET(J1170,0,0,-rsi,1))),"")</f>
        <v>39.976898199044435</v>
      </c>
      <c r="L1170" s="11"/>
      <c r="M1170" s="11">
        <f t="shared" si="380"/>
        <v>0.9883936861652739</v>
      </c>
      <c r="N1170" s="11">
        <f t="shared" ca="1" si="381"/>
        <v>0.96334841628959278</v>
      </c>
      <c r="S1170" s="13" t="str">
        <f ca="1">pricein</f>
        <v/>
      </c>
      <c r="T1170" s="13" t="str">
        <f ca="1">priceout</f>
        <v/>
      </c>
      <c r="U1170" s="16" t="str">
        <f t="shared" ca="1" si="382"/>
        <v/>
      </c>
      <c r="V1170" s="16" t="str">
        <f t="shared" ca="1" si="389"/>
        <v/>
      </c>
      <c r="W1170" s="16" t="str">
        <f t="shared" ca="1" si="390"/>
        <v/>
      </c>
      <c r="X1170" s="16">
        <f t="shared" ca="1" si="391"/>
        <v>2.7047880576243353</v>
      </c>
      <c r="Y1170" s="16"/>
      <c r="Z1170" s="13" t="str">
        <f ca="1">priceincross</f>
        <v/>
      </c>
      <c r="AA1170" s="13" t="str">
        <f ca="1">priceoutcross</f>
        <v/>
      </c>
      <c r="AB1170" s="13" t="str">
        <f t="shared" ca="1" si="383"/>
        <v/>
      </c>
      <c r="AC1170" s="13" t="str">
        <f t="shared" ca="1" si="392"/>
        <v/>
      </c>
      <c r="AD1170" s="13" t="str">
        <f t="shared" ca="1" si="393"/>
        <v/>
      </c>
      <c r="AE1170" s="13">
        <f t="shared" ca="1" si="394"/>
        <v>2.7339607048966239</v>
      </c>
      <c r="AG1170" s="32">
        <f ca="1">IF(ROW(data!B1170)&gt;fib+1,MIN(OFFSET(data!B1170,0,0,-fib,1)),"")</f>
        <v>18.09</v>
      </c>
      <c r="AH1170" s="32">
        <f ca="1">IF(ROW(data!B1170)&gt;fib+1,MAX(OFFSET(data!B1170,0,0,-fib,1)),"")</f>
        <v>22.1</v>
      </c>
      <c r="AI1170" s="32">
        <f t="shared" ca="1" si="384"/>
        <v>4.0100000000000016</v>
      </c>
      <c r="AJ1170" s="31">
        <f t="shared" ca="1" si="385"/>
        <v>19.036360000000002</v>
      </c>
      <c r="AK1170" s="31">
        <f t="shared" ca="1" si="386"/>
        <v>19.62182</v>
      </c>
      <c r="AL1170" s="31">
        <f t="shared" ca="1" si="387"/>
        <v>20.094999999999999</v>
      </c>
      <c r="AM1170" s="31">
        <f t="shared" ca="1" si="388"/>
        <v>20.568180000000002</v>
      </c>
      <c r="AO1170" s="32">
        <f t="shared" ca="1" si="395"/>
        <v>1.7047880576243353</v>
      </c>
      <c r="AP1170" s="32">
        <f t="shared" ca="1" si="396"/>
        <v>0</v>
      </c>
      <c r="AQ1170" s="32">
        <f t="shared" ca="1" si="397"/>
        <v>1.7339607048966239</v>
      </c>
      <c r="AR1170" s="32">
        <f t="shared" ca="1" si="398"/>
        <v>0</v>
      </c>
    </row>
    <row r="1171" spans="1:44">
      <c r="A1171" s="10">
        <v>38607</v>
      </c>
      <c r="B1171" s="11">
        <f ca="1">IF(ROW(data!B1171)&gt;singleSMA,AVERAGE(OFFSET(data!B1171,0,0,-singleSMA,1)),"")</f>
        <v>20.294200000000004</v>
      </c>
      <c r="C1171" s="11" t="str">
        <f ca="1">IF(ROW(data!B1169)&gt;singleSMA+2,IF(SIGN(data!B1170-indicators!B1170)&lt;&gt;SIGN(data!B1169-indicators!B1169),IF(SIGN(data!B1170-indicators!B1170)&gt;0,"BUY","SELL"),""),"")</f>
        <v/>
      </c>
      <c r="D1171" s="11">
        <f ca="1">IF(ROW(data!B1171)&gt;fastSMA,AVERAGE(OFFSET(data!B1171,0,0,-fastSMA,1)),"")</f>
        <v>21.226500000000001</v>
      </c>
      <c r="E1171" s="11">
        <f ca="1">IF(ROW(data!B1171)&gt;slowSMA,AVERAGE(OFFSET(data!B1171,0,0,-slowSMA,1)),"")</f>
        <v>20.294200000000004</v>
      </c>
      <c r="F1171" s="11" t="str">
        <f ca="1">IF(ROW(data!B1171)&gt;MAX(fastSMA,slowSMA)+2,IF(SIGN(D1170-E1170)&lt;&gt;SIGN(D1169-E1169),IF(SIGN(D1170-E1170)&gt;0,"BUY","SELL"),""),"")</f>
        <v/>
      </c>
      <c r="G1171" s="11"/>
      <c r="H1171" s="11">
        <f>(data!B1171/data!B1170)-1</f>
        <v>-1.7379051197745299E-2</v>
      </c>
      <c r="I1171" s="11">
        <f t="shared" si="378"/>
        <v>0</v>
      </c>
      <c r="J1171" s="11">
        <f t="shared" si="379"/>
        <v>1.7379051197745299E-2</v>
      </c>
      <c r="K1171" s="11">
        <f ca="1">IF(ROW(data!B1171)&gt;rsi+1,100-100/(1+AVERAGE(OFFSET(I1171,0,0,-rsi,1))/AVERAGE(OFFSET(J1171,0,0,-rsi,1))),"")</f>
        <v>41.501000694677231</v>
      </c>
      <c r="L1171" s="11"/>
      <c r="M1171" s="11">
        <f t="shared" si="380"/>
        <v>0.9826209488022547</v>
      </c>
      <c r="N1171" s="11">
        <f t="shared" ca="1" si="381"/>
        <v>0.96986555401019969</v>
      </c>
      <c r="S1171" s="13" t="str">
        <f ca="1">pricein</f>
        <v/>
      </c>
      <c r="T1171" s="13" t="str">
        <f ca="1">priceout</f>
        <v/>
      </c>
      <c r="U1171" s="16" t="str">
        <f t="shared" ca="1" si="382"/>
        <v/>
      </c>
      <c r="V1171" s="16" t="str">
        <f t="shared" ca="1" si="389"/>
        <v/>
      </c>
      <c r="W1171" s="16" t="str">
        <f t="shared" ca="1" si="390"/>
        <v/>
      </c>
      <c r="X1171" s="16">
        <f t="shared" ca="1" si="391"/>
        <v>2.7047880576243353</v>
      </c>
      <c r="Y1171" s="16"/>
      <c r="Z1171" s="13" t="str">
        <f ca="1">priceincross</f>
        <v/>
      </c>
      <c r="AA1171" s="13" t="str">
        <f ca="1">priceoutcross</f>
        <v/>
      </c>
      <c r="AB1171" s="13" t="str">
        <f t="shared" ca="1" si="383"/>
        <v/>
      </c>
      <c r="AC1171" s="13" t="str">
        <f t="shared" ca="1" si="392"/>
        <v/>
      </c>
      <c r="AD1171" s="13" t="str">
        <f t="shared" ca="1" si="393"/>
        <v/>
      </c>
      <c r="AE1171" s="13">
        <f t="shared" ca="1" si="394"/>
        <v>2.7339607048966239</v>
      </c>
      <c r="AG1171" s="32">
        <f ca="1">IF(ROW(data!B1171)&gt;fib+1,MIN(OFFSET(data!B1171,0,0,-fib,1)),"")</f>
        <v>18.09</v>
      </c>
      <c r="AH1171" s="32">
        <f ca="1">IF(ROW(data!B1171)&gt;fib+1,MAX(OFFSET(data!B1171,0,0,-fib,1)),"")</f>
        <v>22.1</v>
      </c>
      <c r="AI1171" s="32">
        <f t="shared" ca="1" si="384"/>
        <v>4.0100000000000016</v>
      </c>
      <c r="AJ1171" s="31">
        <f t="shared" ca="1" si="385"/>
        <v>19.036360000000002</v>
      </c>
      <c r="AK1171" s="31">
        <f t="shared" ca="1" si="386"/>
        <v>19.62182</v>
      </c>
      <c r="AL1171" s="31">
        <f t="shared" ca="1" si="387"/>
        <v>20.094999999999999</v>
      </c>
      <c r="AM1171" s="31">
        <f t="shared" ca="1" si="388"/>
        <v>20.568180000000002</v>
      </c>
      <c r="AO1171" s="32">
        <f t="shared" ca="1" si="395"/>
        <v>1.7047880576243353</v>
      </c>
      <c r="AP1171" s="32">
        <f t="shared" ca="1" si="396"/>
        <v>0</v>
      </c>
      <c r="AQ1171" s="32">
        <f t="shared" ca="1" si="397"/>
        <v>1.7339607048966239</v>
      </c>
      <c r="AR1171" s="32">
        <f t="shared" ca="1" si="398"/>
        <v>0</v>
      </c>
    </row>
    <row r="1172" spans="1:44">
      <c r="A1172" s="10">
        <v>38608</v>
      </c>
      <c r="B1172" s="11">
        <f ca="1">IF(ROW(data!B1172)&gt;singleSMA,AVERAGE(OFFSET(data!B1172,0,0,-singleSMA,1)),"")</f>
        <v>20.310600000000001</v>
      </c>
      <c r="C1172" s="11" t="str">
        <f ca="1">IF(ROW(data!B1170)&gt;singleSMA+2,IF(SIGN(data!B1171-indicators!B1171)&lt;&gt;SIGN(data!B1170-indicators!B1170),IF(SIGN(data!B1171-indicators!B1171)&gt;0,"BUY","SELL"),""),"")</f>
        <v/>
      </c>
      <c r="D1172" s="11">
        <f ca="1">IF(ROW(data!B1172)&gt;fastSMA,AVERAGE(OFFSET(data!B1172,0,0,-fastSMA,1)),"")</f>
        <v>21.193500000000004</v>
      </c>
      <c r="E1172" s="11">
        <f ca="1">IF(ROW(data!B1172)&gt;slowSMA,AVERAGE(OFFSET(data!B1172,0,0,-slowSMA,1)),"")</f>
        <v>20.310600000000001</v>
      </c>
      <c r="F1172" s="11" t="str">
        <f ca="1">IF(ROW(data!B1172)&gt;MAX(fastSMA,slowSMA)+2,IF(SIGN(D1171-E1171)&lt;&gt;SIGN(D1170-E1170),IF(SIGN(D1171-E1171)&gt;0,"BUY","SELL"),""),"")</f>
        <v/>
      </c>
      <c r="G1172" s="11"/>
      <c r="H1172" s="11">
        <f>(data!B1172/data!B1171)-1</f>
        <v>-1.5296367112810683E-2</v>
      </c>
      <c r="I1172" s="11">
        <f t="shared" si="378"/>
        <v>0</v>
      </c>
      <c r="J1172" s="11">
        <f t="shared" si="379"/>
        <v>1.5296367112810683E-2</v>
      </c>
      <c r="K1172" s="11">
        <f ca="1">IF(ROW(data!B1172)&gt;rsi+1,100-100/(1+AVERAGE(OFFSET(I1172,0,0,-rsi,1))/AVERAGE(OFFSET(J1172,0,0,-rsi,1))),"")</f>
        <v>41.280630682373072</v>
      </c>
      <c r="L1172" s="11"/>
      <c r="M1172" s="11">
        <f t="shared" si="380"/>
        <v>0.98470363288718932</v>
      </c>
      <c r="N1172" s="11">
        <f t="shared" ca="1" si="381"/>
        <v>0.96895578551270001</v>
      </c>
      <c r="S1172" s="13" t="str">
        <f ca="1">pricein</f>
        <v/>
      </c>
      <c r="T1172" s="13" t="str">
        <f ca="1">priceout</f>
        <v/>
      </c>
      <c r="U1172" s="16" t="str">
        <f t="shared" ca="1" si="382"/>
        <v/>
      </c>
      <c r="V1172" s="16" t="str">
        <f t="shared" ca="1" si="389"/>
        <v/>
      </c>
      <c r="W1172" s="16" t="str">
        <f t="shared" ca="1" si="390"/>
        <v/>
      </c>
      <c r="X1172" s="16">
        <f t="shared" ca="1" si="391"/>
        <v>2.7047880576243353</v>
      </c>
      <c r="Y1172" s="16"/>
      <c r="Z1172" s="13" t="str">
        <f ca="1">priceincross</f>
        <v/>
      </c>
      <c r="AA1172" s="13" t="str">
        <f ca="1">priceoutcross</f>
        <v/>
      </c>
      <c r="AB1172" s="13" t="str">
        <f t="shared" ca="1" si="383"/>
        <v/>
      </c>
      <c r="AC1172" s="13" t="str">
        <f t="shared" ca="1" si="392"/>
        <v/>
      </c>
      <c r="AD1172" s="13" t="str">
        <f t="shared" ca="1" si="393"/>
        <v/>
      </c>
      <c r="AE1172" s="13">
        <f t="shared" ca="1" si="394"/>
        <v>2.7339607048966239</v>
      </c>
      <c r="AG1172" s="32">
        <f ca="1">IF(ROW(data!B1172)&gt;fib+1,MIN(OFFSET(data!B1172,0,0,-fib,1)),"")</f>
        <v>18.09</v>
      </c>
      <c r="AH1172" s="32">
        <f ca="1">IF(ROW(data!B1172)&gt;fib+1,MAX(OFFSET(data!B1172,0,0,-fib,1)),"")</f>
        <v>22.1</v>
      </c>
      <c r="AI1172" s="32">
        <f t="shared" ca="1" si="384"/>
        <v>4.0100000000000016</v>
      </c>
      <c r="AJ1172" s="31">
        <f t="shared" ca="1" si="385"/>
        <v>19.036360000000002</v>
      </c>
      <c r="AK1172" s="31">
        <f t="shared" ca="1" si="386"/>
        <v>19.62182</v>
      </c>
      <c r="AL1172" s="31">
        <f t="shared" ca="1" si="387"/>
        <v>20.094999999999999</v>
      </c>
      <c r="AM1172" s="31">
        <f t="shared" ca="1" si="388"/>
        <v>20.568180000000002</v>
      </c>
      <c r="AO1172" s="32">
        <f t="shared" ca="1" si="395"/>
        <v>1.7047880576243353</v>
      </c>
      <c r="AP1172" s="32">
        <f t="shared" ca="1" si="396"/>
        <v>0</v>
      </c>
      <c r="AQ1172" s="32">
        <f t="shared" ca="1" si="397"/>
        <v>1.7339607048966239</v>
      </c>
      <c r="AR1172" s="32">
        <f t="shared" ca="1" si="398"/>
        <v>0</v>
      </c>
    </row>
    <row r="1173" spans="1:44">
      <c r="A1173" s="10">
        <v>38609</v>
      </c>
      <c r="B1173" s="11">
        <f ca="1">IF(ROW(data!B1173)&gt;singleSMA,AVERAGE(OFFSET(data!B1173,0,0,-singleSMA,1)),"")</f>
        <v>20.329400000000003</v>
      </c>
      <c r="C1173" s="11" t="str">
        <f ca="1">IF(ROW(data!B1171)&gt;singleSMA+2,IF(SIGN(data!B1172-indicators!B1172)&lt;&gt;SIGN(data!B1171-indicators!B1171),IF(SIGN(data!B1172-indicators!B1172)&gt;0,"BUY","SELL"),""),"")</f>
        <v/>
      </c>
      <c r="D1173" s="11">
        <f ca="1">IF(ROW(data!B1173)&gt;fastSMA,AVERAGE(OFFSET(data!B1173,0,0,-fastSMA,1)),"")</f>
        <v>21.169000000000004</v>
      </c>
      <c r="E1173" s="11">
        <f ca="1">IF(ROW(data!B1173)&gt;slowSMA,AVERAGE(OFFSET(data!B1173,0,0,-slowSMA,1)),"")</f>
        <v>20.329400000000003</v>
      </c>
      <c r="F1173" s="11" t="str">
        <f ca="1">IF(ROW(data!B1173)&gt;MAX(fastSMA,slowSMA)+2,IF(SIGN(D1172-E1172)&lt;&gt;SIGN(D1171-E1171),IF(SIGN(D1172-E1172)&gt;0,"BUY","SELL"),""),"")</f>
        <v/>
      </c>
      <c r="G1173" s="11"/>
      <c r="H1173" s="11">
        <f>(data!B1173/data!B1172)-1</f>
        <v>1.0679611650485477E-2</v>
      </c>
      <c r="I1173" s="11">
        <f t="shared" si="378"/>
        <v>1.0679611650485477E-2</v>
      </c>
      <c r="J1173" s="11">
        <f t="shared" si="379"/>
        <v>0</v>
      </c>
      <c r="K1173" s="11">
        <f ca="1">IF(ROW(data!B1173)&gt;rsi+1,100-100/(1+AVERAGE(OFFSET(I1173,0,0,-rsi,1))/AVERAGE(OFFSET(J1173,0,0,-rsi,1))),"")</f>
        <v>43.960919249904101</v>
      </c>
      <c r="L1173" s="11"/>
      <c r="M1173" s="11">
        <f t="shared" si="380"/>
        <v>1.0106796116504855</v>
      </c>
      <c r="N1173" s="11">
        <f t="shared" ca="1" si="381"/>
        <v>0.97700610042233738</v>
      </c>
      <c r="S1173" s="13" t="str">
        <f ca="1">pricein</f>
        <v/>
      </c>
      <c r="T1173" s="13" t="str">
        <f ca="1">priceout</f>
        <v/>
      </c>
      <c r="U1173" s="16" t="str">
        <f t="shared" ca="1" si="382"/>
        <v/>
      </c>
      <c r="V1173" s="16" t="str">
        <f t="shared" ca="1" si="389"/>
        <v/>
      </c>
      <c r="W1173" s="16" t="str">
        <f t="shared" ca="1" si="390"/>
        <v/>
      </c>
      <c r="X1173" s="16">
        <f t="shared" ca="1" si="391"/>
        <v>2.7047880576243353</v>
      </c>
      <c r="Y1173" s="16"/>
      <c r="Z1173" s="13" t="str">
        <f ca="1">priceincross</f>
        <v/>
      </c>
      <c r="AA1173" s="13" t="str">
        <f ca="1">priceoutcross</f>
        <v/>
      </c>
      <c r="AB1173" s="13" t="str">
        <f t="shared" ca="1" si="383"/>
        <v/>
      </c>
      <c r="AC1173" s="13" t="str">
        <f t="shared" ca="1" si="392"/>
        <v/>
      </c>
      <c r="AD1173" s="13" t="str">
        <f t="shared" ca="1" si="393"/>
        <v/>
      </c>
      <c r="AE1173" s="13">
        <f t="shared" ca="1" si="394"/>
        <v>2.7339607048966239</v>
      </c>
      <c r="AG1173" s="32">
        <f ca="1">IF(ROW(data!B1173)&gt;fib+1,MIN(OFFSET(data!B1173,0,0,-fib,1)),"")</f>
        <v>18.09</v>
      </c>
      <c r="AH1173" s="32">
        <f ca="1">IF(ROW(data!B1173)&gt;fib+1,MAX(OFFSET(data!B1173,0,0,-fib,1)),"")</f>
        <v>22.1</v>
      </c>
      <c r="AI1173" s="32">
        <f t="shared" ca="1" si="384"/>
        <v>4.0100000000000016</v>
      </c>
      <c r="AJ1173" s="31">
        <f t="shared" ca="1" si="385"/>
        <v>19.036360000000002</v>
      </c>
      <c r="AK1173" s="31">
        <f t="shared" ca="1" si="386"/>
        <v>19.62182</v>
      </c>
      <c r="AL1173" s="31">
        <f t="shared" ca="1" si="387"/>
        <v>20.094999999999999</v>
      </c>
      <c r="AM1173" s="31">
        <f t="shared" ca="1" si="388"/>
        <v>20.568180000000002</v>
      </c>
      <c r="AO1173" s="32">
        <f t="shared" ca="1" si="395"/>
        <v>1.7047880576243353</v>
      </c>
      <c r="AP1173" s="32">
        <f t="shared" ca="1" si="396"/>
        <v>0</v>
      </c>
      <c r="AQ1173" s="32">
        <f t="shared" ca="1" si="397"/>
        <v>1.7339607048966239</v>
      </c>
      <c r="AR1173" s="32">
        <f t="shared" ca="1" si="398"/>
        <v>0</v>
      </c>
    </row>
    <row r="1174" spans="1:44">
      <c r="A1174" s="10">
        <v>38610</v>
      </c>
      <c r="B1174" s="11">
        <f ca="1">IF(ROW(data!B1174)&gt;singleSMA,AVERAGE(OFFSET(data!B1174,0,0,-singleSMA,1)),"")</f>
        <v>20.3492</v>
      </c>
      <c r="C1174" s="11" t="str">
        <f ca="1">IF(ROW(data!B1172)&gt;singleSMA+2,IF(SIGN(data!B1173-indicators!B1173)&lt;&gt;SIGN(data!B1172-indicators!B1172),IF(SIGN(data!B1173-indicators!B1173)&gt;0,"BUY","SELL"),""),"")</f>
        <v/>
      </c>
      <c r="D1174" s="11">
        <f ca="1">IF(ROW(data!B1174)&gt;fastSMA,AVERAGE(OFFSET(data!B1174,0,0,-fastSMA,1)),"")</f>
        <v>21.155000000000001</v>
      </c>
      <c r="E1174" s="11">
        <f ca="1">IF(ROW(data!B1174)&gt;slowSMA,AVERAGE(OFFSET(data!B1174,0,0,-slowSMA,1)),"")</f>
        <v>20.3492</v>
      </c>
      <c r="F1174" s="11" t="str">
        <f ca="1">IF(ROW(data!B1174)&gt;MAX(fastSMA,slowSMA)+2,IF(SIGN(D1173-E1173)&lt;&gt;SIGN(D1172-E1172),IF(SIGN(D1173-E1173)&gt;0,"BUY","SELL"),""),"")</f>
        <v/>
      </c>
      <c r="G1174" s="11"/>
      <c r="H1174" s="11">
        <f>(data!B1174/data!B1173)-1</f>
        <v>7.684918347742542E-3</v>
      </c>
      <c r="I1174" s="11">
        <f t="shared" si="378"/>
        <v>7.684918347742542E-3</v>
      </c>
      <c r="J1174" s="11">
        <f t="shared" si="379"/>
        <v>0</v>
      </c>
      <c r="K1174" s="11">
        <f ca="1">IF(ROW(data!B1174)&gt;rsi+1,100-100/(1+AVERAGE(OFFSET(I1174,0,0,-rsi,1))/AVERAGE(OFFSET(J1174,0,0,-rsi,1))),"")</f>
        <v>46.803582845021133</v>
      </c>
      <c r="L1174" s="11"/>
      <c r="M1174" s="11">
        <f t="shared" si="380"/>
        <v>1.0076849183477425</v>
      </c>
      <c r="N1174" s="11">
        <f t="shared" ca="1" si="381"/>
        <v>0.98682972718720618</v>
      </c>
      <c r="S1174" s="13" t="str">
        <f ca="1">pricein</f>
        <v/>
      </c>
      <c r="T1174" s="13" t="str">
        <f ca="1">priceout</f>
        <v/>
      </c>
      <c r="U1174" s="16" t="str">
        <f t="shared" ca="1" si="382"/>
        <v/>
      </c>
      <c r="V1174" s="16" t="str">
        <f t="shared" ca="1" si="389"/>
        <v/>
      </c>
      <c r="W1174" s="16" t="str">
        <f t="shared" ca="1" si="390"/>
        <v/>
      </c>
      <c r="X1174" s="16">
        <f t="shared" ca="1" si="391"/>
        <v>2.7047880576243353</v>
      </c>
      <c r="Y1174" s="16"/>
      <c r="Z1174" s="13" t="str">
        <f ca="1">priceincross</f>
        <v/>
      </c>
      <c r="AA1174" s="13" t="str">
        <f ca="1">priceoutcross</f>
        <v/>
      </c>
      <c r="AB1174" s="13" t="str">
        <f t="shared" ca="1" si="383"/>
        <v/>
      </c>
      <c r="AC1174" s="13" t="str">
        <f t="shared" ca="1" si="392"/>
        <v/>
      </c>
      <c r="AD1174" s="13" t="str">
        <f t="shared" ca="1" si="393"/>
        <v/>
      </c>
      <c r="AE1174" s="13">
        <f t="shared" ca="1" si="394"/>
        <v>2.7339607048966239</v>
      </c>
      <c r="AG1174" s="32">
        <f ca="1">IF(ROW(data!B1174)&gt;fib+1,MIN(OFFSET(data!B1174,0,0,-fib,1)),"")</f>
        <v>18.09</v>
      </c>
      <c r="AH1174" s="32">
        <f ca="1">IF(ROW(data!B1174)&gt;fib+1,MAX(OFFSET(data!B1174,0,0,-fib,1)),"")</f>
        <v>22.1</v>
      </c>
      <c r="AI1174" s="32">
        <f t="shared" ca="1" si="384"/>
        <v>4.0100000000000016</v>
      </c>
      <c r="AJ1174" s="31">
        <f t="shared" ca="1" si="385"/>
        <v>19.036360000000002</v>
      </c>
      <c r="AK1174" s="31">
        <f t="shared" ca="1" si="386"/>
        <v>19.62182</v>
      </c>
      <c r="AL1174" s="31">
        <f t="shared" ca="1" si="387"/>
        <v>20.094999999999999</v>
      </c>
      <c r="AM1174" s="31">
        <f t="shared" ca="1" si="388"/>
        <v>20.568180000000002</v>
      </c>
      <c r="AO1174" s="32">
        <f t="shared" ca="1" si="395"/>
        <v>1.7047880576243353</v>
      </c>
      <c r="AP1174" s="32">
        <f t="shared" ca="1" si="396"/>
        <v>0</v>
      </c>
      <c r="AQ1174" s="32">
        <f t="shared" ca="1" si="397"/>
        <v>1.7339607048966239</v>
      </c>
      <c r="AR1174" s="32">
        <f t="shared" ca="1" si="398"/>
        <v>0</v>
      </c>
    </row>
    <row r="1175" spans="1:44">
      <c r="A1175" s="10">
        <v>38611</v>
      </c>
      <c r="B1175" s="11">
        <f ca="1">IF(ROW(data!B1175)&gt;singleSMA,AVERAGE(OFFSET(data!B1175,0,0,-singleSMA,1)),"")</f>
        <v>20.3764</v>
      </c>
      <c r="C1175" s="11" t="str">
        <f ca="1">IF(ROW(data!B1173)&gt;singleSMA+2,IF(SIGN(data!B1174-indicators!B1174)&lt;&gt;SIGN(data!B1173-indicators!B1173),IF(SIGN(data!B1174-indicators!B1174)&gt;0,"BUY","SELL"),""),"")</f>
        <v/>
      </c>
      <c r="D1175" s="11">
        <f ca="1">IF(ROW(data!B1175)&gt;fastSMA,AVERAGE(OFFSET(data!B1175,0,0,-fastSMA,1)),"")</f>
        <v>21.162000000000003</v>
      </c>
      <c r="E1175" s="11">
        <f ca="1">IF(ROW(data!B1175)&gt;slowSMA,AVERAGE(OFFSET(data!B1175,0,0,-slowSMA,1)),"")</f>
        <v>20.3764</v>
      </c>
      <c r="F1175" s="11" t="str">
        <f ca="1">IF(ROW(data!B1175)&gt;MAX(fastSMA,slowSMA)+2,IF(SIGN(D1174-E1174)&lt;&gt;SIGN(D1173-E1173),IF(SIGN(D1174-E1174)&gt;0,"BUY","SELL"),""),"")</f>
        <v/>
      </c>
      <c r="G1175" s="11"/>
      <c r="H1175" s="11">
        <f>(data!B1175/data!B1174)-1</f>
        <v>2.7645376549094269E-2</v>
      </c>
      <c r="I1175" s="11">
        <f t="shared" si="378"/>
        <v>2.7645376549094269E-2</v>
      </c>
      <c r="J1175" s="11">
        <f t="shared" si="379"/>
        <v>0</v>
      </c>
      <c r="K1175" s="11">
        <f ca="1">IF(ROW(data!B1175)&gt;rsi+1,100-100/(1+AVERAGE(OFFSET(I1175,0,0,-rsi,1))/AVERAGE(OFFSET(J1175,0,0,-rsi,1))),"")</f>
        <v>51.951616627014303</v>
      </c>
      <c r="L1175" s="11"/>
      <c r="M1175" s="11">
        <f t="shared" si="380"/>
        <v>1.0276453765490943</v>
      </c>
      <c r="N1175" s="11">
        <f t="shared" ca="1" si="381"/>
        <v>1.0065359477124181</v>
      </c>
      <c r="S1175" s="13" t="str">
        <f ca="1">pricein</f>
        <v/>
      </c>
      <c r="T1175" s="13" t="str">
        <f ca="1">priceout</f>
        <v/>
      </c>
      <c r="U1175" s="16" t="str">
        <f t="shared" ca="1" si="382"/>
        <v/>
      </c>
      <c r="V1175" s="16" t="str">
        <f t="shared" ca="1" si="389"/>
        <v/>
      </c>
      <c r="W1175" s="16" t="str">
        <f t="shared" ca="1" si="390"/>
        <v/>
      </c>
      <c r="X1175" s="16">
        <f t="shared" ca="1" si="391"/>
        <v>2.7047880576243353</v>
      </c>
      <c r="Y1175" s="16"/>
      <c r="Z1175" s="13" t="str">
        <f ca="1">priceincross</f>
        <v/>
      </c>
      <c r="AA1175" s="13" t="str">
        <f ca="1">priceoutcross</f>
        <v/>
      </c>
      <c r="AB1175" s="13" t="str">
        <f t="shared" ca="1" si="383"/>
        <v/>
      </c>
      <c r="AC1175" s="13" t="str">
        <f t="shared" ca="1" si="392"/>
        <v/>
      </c>
      <c r="AD1175" s="13" t="str">
        <f t="shared" ca="1" si="393"/>
        <v/>
      </c>
      <c r="AE1175" s="13">
        <f t="shared" ca="1" si="394"/>
        <v>2.7339607048966239</v>
      </c>
      <c r="AG1175" s="32">
        <f ca="1">IF(ROW(data!B1175)&gt;fib+1,MIN(OFFSET(data!B1175,0,0,-fib,1)),"")</f>
        <v>18.09</v>
      </c>
      <c r="AH1175" s="32">
        <f ca="1">IF(ROW(data!B1175)&gt;fib+1,MAX(OFFSET(data!B1175,0,0,-fib,1)),"")</f>
        <v>22.1</v>
      </c>
      <c r="AI1175" s="32">
        <f t="shared" ca="1" si="384"/>
        <v>4.0100000000000016</v>
      </c>
      <c r="AJ1175" s="31">
        <f t="shared" ca="1" si="385"/>
        <v>19.036360000000002</v>
      </c>
      <c r="AK1175" s="31">
        <f t="shared" ca="1" si="386"/>
        <v>19.62182</v>
      </c>
      <c r="AL1175" s="31">
        <f t="shared" ca="1" si="387"/>
        <v>20.094999999999999</v>
      </c>
      <c r="AM1175" s="31">
        <f t="shared" ca="1" si="388"/>
        <v>20.568180000000002</v>
      </c>
      <c r="AO1175" s="32">
        <f t="shared" ca="1" si="395"/>
        <v>1.7047880576243353</v>
      </c>
      <c r="AP1175" s="32">
        <f t="shared" ca="1" si="396"/>
        <v>0</v>
      </c>
      <c r="AQ1175" s="32">
        <f t="shared" ca="1" si="397"/>
        <v>1.7339607048966239</v>
      </c>
      <c r="AR1175" s="32">
        <f t="shared" ca="1" si="398"/>
        <v>0</v>
      </c>
    </row>
    <row r="1176" spans="1:44">
      <c r="A1176" s="10">
        <v>38614</v>
      </c>
      <c r="B1176" s="11">
        <f ca="1">IF(ROW(data!B1176)&gt;singleSMA,AVERAGE(OFFSET(data!B1176,0,0,-singleSMA,1)),"")</f>
        <v>20.402699999999999</v>
      </c>
      <c r="C1176" s="11" t="str">
        <f ca="1">IF(ROW(data!B1174)&gt;singleSMA+2,IF(SIGN(data!B1175-indicators!B1175)&lt;&gt;SIGN(data!B1174-indicators!B1174),IF(SIGN(data!B1175-indicators!B1175)&gt;0,"BUY","SELL"),""),"")</f>
        <v/>
      </c>
      <c r="D1176" s="11">
        <f ca="1">IF(ROW(data!B1176)&gt;fastSMA,AVERAGE(OFFSET(data!B1176,0,0,-fastSMA,1)),"")</f>
        <v>21.167000000000005</v>
      </c>
      <c r="E1176" s="11">
        <f ca="1">IF(ROW(data!B1176)&gt;slowSMA,AVERAGE(OFFSET(data!B1176,0,0,-slowSMA,1)),"")</f>
        <v>20.402699999999999</v>
      </c>
      <c r="F1176" s="11" t="str">
        <f ca="1">IF(ROW(data!B1176)&gt;MAX(fastSMA,slowSMA)+2,IF(SIGN(D1175-E1175)&lt;&gt;SIGN(D1174-E1174),IF(SIGN(D1175-E1175)&gt;0,"BUY","SELL"),""),"")</f>
        <v/>
      </c>
      <c r="G1176" s="11"/>
      <c r="H1176" s="11">
        <f>(data!B1176/data!B1175)-1</f>
        <v>-5.5658627087197265E-3</v>
      </c>
      <c r="I1176" s="11">
        <f t="shared" si="378"/>
        <v>0</v>
      </c>
      <c r="J1176" s="11">
        <f t="shared" si="379"/>
        <v>5.5658627087197265E-3</v>
      </c>
      <c r="K1176" s="11">
        <f ca="1">IF(ROW(data!B1176)&gt;rsi+1,100-100/(1+AVERAGE(OFFSET(I1176,0,0,-rsi,1))/AVERAGE(OFFSET(J1176,0,0,-rsi,1))),"")</f>
        <v>51.498062290691202</v>
      </c>
      <c r="L1176" s="11"/>
      <c r="M1176" s="11">
        <f t="shared" si="380"/>
        <v>0.99443413729128027</v>
      </c>
      <c r="N1176" s="11">
        <f t="shared" ca="1" si="381"/>
        <v>1.0046860356138707</v>
      </c>
      <c r="S1176" s="13" t="str">
        <f ca="1">pricein</f>
        <v/>
      </c>
      <c r="T1176" s="13" t="str">
        <f ca="1">priceout</f>
        <v/>
      </c>
      <c r="U1176" s="16" t="str">
        <f t="shared" ca="1" si="382"/>
        <v/>
      </c>
      <c r="V1176" s="16" t="str">
        <f t="shared" ca="1" si="389"/>
        <v/>
      </c>
      <c r="W1176" s="16" t="str">
        <f t="shared" ca="1" si="390"/>
        <v/>
      </c>
      <c r="X1176" s="16">
        <f t="shared" ca="1" si="391"/>
        <v>2.7047880576243353</v>
      </c>
      <c r="Y1176" s="16"/>
      <c r="Z1176" s="13" t="str">
        <f ca="1">priceincross</f>
        <v/>
      </c>
      <c r="AA1176" s="13" t="str">
        <f ca="1">priceoutcross</f>
        <v/>
      </c>
      <c r="AB1176" s="13" t="str">
        <f t="shared" ca="1" si="383"/>
        <v/>
      </c>
      <c r="AC1176" s="13" t="str">
        <f t="shared" ca="1" si="392"/>
        <v/>
      </c>
      <c r="AD1176" s="13" t="str">
        <f t="shared" ca="1" si="393"/>
        <v/>
      </c>
      <c r="AE1176" s="13">
        <f t="shared" ca="1" si="394"/>
        <v>2.7339607048966239</v>
      </c>
      <c r="AG1176" s="32">
        <f ca="1">IF(ROW(data!B1176)&gt;fib+1,MIN(OFFSET(data!B1176,0,0,-fib,1)),"")</f>
        <v>18.09</v>
      </c>
      <c r="AH1176" s="32">
        <f ca="1">IF(ROW(data!B1176)&gt;fib+1,MAX(OFFSET(data!B1176,0,0,-fib,1)),"")</f>
        <v>22.1</v>
      </c>
      <c r="AI1176" s="32">
        <f t="shared" ca="1" si="384"/>
        <v>4.0100000000000016</v>
      </c>
      <c r="AJ1176" s="31">
        <f t="shared" ca="1" si="385"/>
        <v>19.036360000000002</v>
      </c>
      <c r="AK1176" s="31">
        <f t="shared" ca="1" si="386"/>
        <v>19.62182</v>
      </c>
      <c r="AL1176" s="31">
        <f t="shared" ca="1" si="387"/>
        <v>20.094999999999999</v>
      </c>
      <c r="AM1176" s="31">
        <f t="shared" ca="1" si="388"/>
        <v>20.568180000000002</v>
      </c>
      <c r="AO1176" s="32">
        <f t="shared" ca="1" si="395"/>
        <v>1.7047880576243353</v>
      </c>
      <c r="AP1176" s="32">
        <f t="shared" ca="1" si="396"/>
        <v>0</v>
      </c>
      <c r="AQ1176" s="32">
        <f t="shared" ca="1" si="397"/>
        <v>1.7339607048966239</v>
      </c>
      <c r="AR1176" s="32">
        <f t="shared" ca="1" si="398"/>
        <v>0</v>
      </c>
    </row>
    <row r="1177" spans="1:44">
      <c r="A1177" s="10">
        <v>38615</v>
      </c>
      <c r="B1177" s="11">
        <f ca="1">IF(ROW(data!B1177)&gt;singleSMA,AVERAGE(OFFSET(data!B1177,0,0,-singleSMA,1)),"")</f>
        <v>20.431699999999999</v>
      </c>
      <c r="C1177" s="11" t="str">
        <f ca="1">IF(ROW(data!B1175)&gt;singleSMA+2,IF(SIGN(data!B1176-indicators!B1176)&lt;&gt;SIGN(data!B1175-indicators!B1175),IF(SIGN(data!B1176-indicators!B1176)&gt;0,"BUY","SELL"),""),"")</f>
        <v/>
      </c>
      <c r="D1177" s="11">
        <f ca="1">IF(ROW(data!B1177)&gt;fastSMA,AVERAGE(OFFSET(data!B1177,0,0,-fastSMA,1)),"")</f>
        <v>21.181500000000003</v>
      </c>
      <c r="E1177" s="11">
        <f ca="1">IF(ROW(data!B1177)&gt;slowSMA,AVERAGE(OFFSET(data!B1177,0,0,-slowSMA,1)),"")</f>
        <v>20.431699999999999</v>
      </c>
      <c r="F1177" s="11" t="str">
        <f ca="1">IF(ROW(data!B1177)&gt;MAX(fastSMA,slowSMA)+2,IF(SIGN(D1176-E1176)&lt;&gt;SIGN(D1175-E1175),IF(SIGN(D1176-E1176)&gt;0,"BUY","SELL"),""),"")</f>
        <v/>
      </c>
      <c r="G1177" s="11"/>
      <c r="H1177" s="11">
        <f>(data!B1177/data!B1176)-1</f>
        <v>-9.3283582089553896E-4</v>
      </c>
      <c r="I1177" s="11">
        <f t="shared" si="378"/>
        <v>0</v>
      </c>
      <c r="J1177" s="11">
        <f t="shared" si="379"/>
        <v>9.3283582089553896E-4</v>
      </c>
      <c r="K1177" s="11">
        <f ca="1">IF(ROW(data!B1177)&gt;rsi+1,100-100/(1+AVERAGE(OFFSET(I1177,0,0,-rsi,1))/AVERAGE(OFFSET(J1177,0,0,-rsi,1))),"")</f>
        <v>53.782321627429141</v>
      </c>
      <c r="L1177" s="11"/>
      <c r="M1177" s="11">
        <f t="shared" si="380"/>
        <v>0.99906716417910446</v>
      </c>
      <c r="N1177" s="11">
        <f t="shared" ca="1" si="381"/>
        <v>1.0137245622337909</v>
      </c>
      <c r="S1177" s="13" t="str">
        <f ca="1">pricein</f>
        <v/>
      </c>
      <c r="T1177" s="13" t="str">
        <f ca="1">priceout</f>
        <v/>
      </c>
      <c r="U1177" s="16" t="str">
        <f t="shared" ca="1" si="382"/>
        <v/>
      </c>
      <c r="V1177" s="16" t="str">
        <f t="shared" ca="1" si="389"/>
        <v/>
      </c>
      <c r="W1177" s="16" t="str">
        <f t="shared" ca="1" si="390"/>
        <v/>
      </c>
      <c r="X1177" s="16">
        <f t="shared" ca="1" si="391"/>
        <v>2.7047880576243353</v>
      </c>
      <c r="Y1177" s="16"/>
      <c r="Z1177" s="13" t="str">
        <f ca="1">priceincross</f>
        <v/>
      </c>
      <c r="AA1177" s="13" t="str">
        <f ca="1">priceoutcross</f>
        <v/>
      </c>
      <c r="AB1177" s="13" t="str">
        <f t="shared" ca="1" si="383"/>
        <v/>
      </c>
      <c r="AC1177" s="13" t="str">
        <f t="shared" ca="1" si="392"/>
        <v/>
      </c>
      <c r="AD1177" s="13" t="str">
        <f t="shared" ca="1" si="393"/>
        <v/>
      </c>
      <c r="AE1177" s="13">
        <f t="shared" ca="1" si="394"/>
        <v>2.7339607048966239</v>
      </c>
      <c r="AG1177" s="32">
        <f ca="1">IF(ROW(data!B1177)&gt;fib+1,MIN(OFFSET(data!B1177,0,0,-fib,1)),"")</f>
        <v>18.09</v>
      </c>
      <c r="AH1177" s="32">
        <f ca="1">IF(ROW(data!B1177)&gt;fib+1,MAX(OFFSET(data!B1177,0,0,-fib,1)),"")</f>
        <v>22.1</v>
      </c>
      <c r="AI1177" s="32">
        <f t="shared" ca="1" si="384"/>
        <v>4.0100000000000016</v>
      </c>
      <c r="AJ1177" s="31">
        <f t="shared" ca="1" si="385"/>
        <v>19.036360000000002</v>
      </c>
      <c r="AK1177" s="31">
        <f t="shared" ca="1" si="386"/>
        <v>19.62182</v>
      </c>
      <c r="AL1177" s="31">
        <f t="shared" ca="1" si="387"/>
        <v>20.094999999999999</v>
      </c>
      <c r="AM1177" s="31">
        <f t="shared" ca="1" si="388"/>
        <v>20.568180000000002</v>
      </c>
      <c r="AO1177" s="32">
        <f t="shared" ca="1" si="395"/>
        <v>1.7047880576243353</v>
      </c>
      <c r="AP1177" s="32">
        <f t="shared" ca="1" si="396"/>
        <v>0</v>
      </c>
      <c r="AQ1177" s="32">
        <f t="shared" ca="1" si="397"/>
        <v>1.7339607048966239</v>
      </c>
      <c r="AR1177" s="32">
        <f t="shared" ca="1" si="398"/>
        <v>0</v>
      </c>
    </row>
    <row r="1178" spans="1:44">
      <c r="A1178" s="10">
        <v>38616</v>
      </c>
      <c r="B1178" s="11">
        <f ca="1">IF(ROW(data!B1178)&gt;singleSMA,AVERAGE(OFFSET(data!B1178,0,0,-singleSMA,1)),"")</f>
        <v>20.456999999999997</v>
      </c>
      <c r="C1178" s="11" t="str">
        <f ca="1">IF(ROW(data!B1176)&gt;singleSMA+2,IF(SIGN(data!B1177-indicators!B1177)&lt;&gt;SIGN(data!B1176-indicators!B1176),IF(SIGN(data!B1177-indicators!B1177)&gt;0,"BUY","SELL"),""),"")</f>
        <v/>
      </c>
      <c r="D1178" s="11">
        <f ca="1">IF(ROW(data!B1178)&gt;fastSMA,AVERAGE(OFFSET(data!B1178,0,0,-fastSMA,1)),"")</f>
        <v>21.186</v>
      </c>
      <c r="E1178" s="11">
        <f ca="1">IF(ROW(data!B1178)&gt;slowSMA,AVERAGE(OFFSET(data!B1178,0,0,-slowSMA,1)),"")</f>
        <v>20.456999999999997</v>
      </c>
      <c r="F1178" s="11" t="str">
        <f ca="1">IF(ROW(data!B1178)&gt;MAX(fastSMA,slowSMA)+2,IF(SIGN(D1177-E1177)&lt;&gt;SIGN(D1176-E1176),IF(SIGN(D1177-E1177)&gt;0,"BUY","SELL"),""),"")</f>
        <v/>
      </c>
      <c r="G1178" s="11"/>
      <c r="H1178" s="11">
        <f>(data!B1178/data!B1177)-1</f>
        <v>-2.7077497665733086E-2</v>
      </c>
      <c r="I1178" s="11">
        <f t="shared" si="378"/>
        <v>0</v>
      </c>
      <c r="J1178" s="11">
        <f t="shared" si="379"/>
        <v>2.7077497665733086E-2</v>
      </c>
      <c r="K1178" s="11">
        <f ca="1">IF(ROW(data!B1178)&gt;rsi+1,100-100/(1+AVERAGE(OFFSET(I1178,0,0,-rsi,1))/AVERAGE(OFFSET(J1178,0,0,-rsi,1))),"")</f>
        <v>51.452493475799464</v>
      </c>
      <c r="L1178" s="11"/>
      <c r="M1178" s="11">
        <f t="shared" si="380"/>
        <v>0.97292250233426691</v>
      </c>
      <c r="N1178" s="11">
        <f t="shared" ca="1" si="381"/>
        <v>1.0043373493975905</v>
      </c>
      <c r="S1178" s="13" t="str">
        <f ca="1">pricein</f>
        <v/>
      </c>
      <c r="T1178" s="13" t="str">
        <f ca="1">priceout</f>
        <v/>
      </c>
      <c r="U1178" s="16" t="str">
        <f t="shared" ca="1" si="382"/>
        <v/>
      </c>
      <c r="V1178" s="16" t="str">
        <f t="shared" ca="1" si="389"/>
        <v/>
      </c>
      <c r="W1178" s="16" t="str">
        <f t="shared" ca="1" si="390"/>
        <v/>
      </c>
      <c r="X1178" s="16">
        <f t="shared" ca="1" si="391"/>
        <v>2.7047880576243353</v>
      </c>
      <c r="Y1178" s="16"/>
      <c r="Z1178" s="13" t="str">
        <f ca="1">priceincross</f>
        <v/>
      </c>
      <c r="AA1178" s="13" t="str">
        <f ca="1">priceoutcross</f>
        <v/>
      </c>
      <c r="AB1178" s="13" t="str">
        <f t="shared" ca="1" si="383"/>
        <v/>
      </c>
      <c r="AC1178" s="13" t="str">
        <f t="shared" ca="1" si="392"/>
        <v/>
      </c>
      <c r="AD1178" s="13" t="str">
        <f t="shared" ca="1" si="393"/>
        <v/>
      </c>
      <c r="AE1178" s="13">
        <f t="shared" ca="1" si="394"/>
        <v>2.7339607048966239</v>
      </c>
      <c r="AG1178" s="32">
        <f ca="1">IF(ROW(data!B1178)&gt;fib+1,MIN(OFFSET(data!B1178,0,0,-fib,1)),"")</f>
        <v>18.09</v>
      </c>
      <c r="AH1178" s="32">
        <f ca="1">IF(ROW(data!B1178)&gt;fib+1,MAX(OFFSET(data!B1178,0,0,-fib,1)),"")</f>
        <v>22.1</v>
      </c>
      <c r="AI1178" s="32">
        <f t="shared" ca="1" si="384"/>
        <v>4.0100000000000016</v>
      </c>
      <c r="AJ1178" s="31">
        <f t="shared" ca="1" si="385"/>
        <v>19.036360000000002</v>
      </c>
      <c r="AK1178" s="31">
        <f t="shared" ca="1" si="386"/>
        <v>19.62182</v>
      </c>
      <c r="AL1178" s="31">
        <f t="shared" ca="1" si="387"/>
        <v>20.094999999999999</v>
      </c>
      <c r="AM1178" s="31">
        <f t="shared" ca="1" si="388"/>
        <v>20.568180000000002</v>
      </c>
      <c r="AO1178" s="32">
        <f t="shared" ca="1" si="395"/>
        <v>1.7047880576243353</v>
      </c>
      <c r="AP1178" s="32">
        <f t="shared" ca="1" si="396"/>
        <v>0</v>
      </c>
      <c r="AQ1178" s="32">
        <f t="shared" ca="1" si="397"/>
        <v>1.7339607048966239</v>
      </c>
      <c r="AR1178" s="32">
        <f t="shared" ca="1" si="398"/>
        <v>0</v>
      </c>
    </row>
    <row r="1179" spans="1:44">
      <c r="A1179" s="10">
        <v>38617</v>
      </c>
      <c r="B1179" s="11">
        <f ca="1">IF(ROW(data!B1179)&gt;singleSMA,AVERAGE(OFFSET(data!B1179,0,0,-singleSMA,1)),"")</f>
        <v>20.488399999999999</v>
      </c>
      <c r="C1179" s="11" t="str">
        <f ca="1">IF(ROW(data!B1177)&gt;singleSMA+2,IF(SIGN(data!B1178-indicators!B1178)&lt;&gt;SIGN(data!B1177-indicators!B1177),IF(SIGN(data!B1178-indicators!B1178)&gt;0,"BUY","SELL"),""),"")</f>
        <v/>
      </c>
      <c r="D1179" s="11">
        <f ca="1">IF(ROW(data!B1179)&gt;fastSMA,AVERAGE(OFFSET(data!B1179,0,0,-fastSMA,1)),"")</f>
        <v>21.218500000000002</v>
      </c>
      <c r="E1179" s="11">
        <f ca="1">IF(ROW(data!B1179)&gt;slowSMA,AVERAGE(OFFSET(data!B1179,0,0,-slowSMA,1)),"")</f>
        <v>20.488399999999999</v>
      </c>
      <c r="F1179" s="11" t="str">
        <f ca="1">IF(ROW(data!B1179)&gt;MAX(fastSMA,slowSMA)+2,IF(SIGN(D1178-E1178)&lt;&gt;SIGN(D1177-E1177),IF(SIGN(D1178-E1178)&gt;0,"BUY","SELL"),""),"")</f>
        <v/>
      </c>
      <c r="G1179" s="11"/>
      <c r="H1179" s="11">
        <f>(data!B1179/data!B1178)-1</f>
        <v>1.871401151631491E-2</v>
      </c>
      <c r="I1179" s="11">
        <f t="shared" si="378"/>
        <v>1.871401151631491E-2</v>
      </c>
      <c r="J1179" s="11">
        <f t="shared" si="379"/>
        <v>0</v>
      </c>
      <c r="K1179" s="11">
        <f ca="1">IF(ROW(data!B1179)&gt;rsi+1,100-100/(1+AVERAGE(OFFSET(I1179,0,0,-rsi,1))/AVERAGE(OFFSET(J1179,0,0,-rsi,1))),"")</f>
        <v>57.486144164696498</v>
      </c>
      <c r="L1179" s="11"/>
      <c r="M1179" s="11">
        <f t="shared" si="380"/>
        <v>1.0187140115163149</v>
      </c>
      <c r="N1179" s="11">
        <f t="shared" ca="1" si="381"/>
        <v>1.0315840621963073</v>
      </c>
      <c r="S1179" s="13" t="str">
        <f ca="1">pricein</f>
        <v/>
      </c>
      <c r="T1179" s="13" t="str">
        <f ca="1">priceout</f>
        <v/>
      </c>
      <c r="U1179" s="16" t="str">
        <f t="shared" ca="1" si="382"/>
        <v/>
      </c>
      <c r="V1179" s="16" t="str">
        <f t="shared" ca="1" si="389"/>
        <v/>
      </c>
      <c r="W1179" s="16" t="str">
        <f t="shared" ca="1" si="390"/>
        <v/>
      </c>
      <c r="X1179" s="16">
        <f t="shared" ca="1" si="391"/>
        <v>2.7047880576243353</v>
      </c>
      <c r="Y1179" s="16"/>
      <c r="Z1179" s="13" t="str">
        <f ca="1">priceincross</f>
        <v/>
      </c>
      <c r="AA1179" s="13" t="str">
        <f ca="1">priceoutcross</f>
        <v/>
      </c>
      <c r="AB1179" s="13" t="str">
        <f t="shared" ca="1" si="383"/>
        <v/>
      </c>
      <c r="AC1179" s="13" t="str">
        <f t="shared" ca="1" si="392"/>
        <v/>
      </c>
      <c r="AD1179" s="13" t="str">
        <f t="shared" ca="1" si="393"/>
        <v/>
      </c>
      <c r="AE1179" s="13">
        <f t="shared" ca="1" si="394"/>
        <v>2.7339607048966239</v>
      </c>
      <c r="AG1179" s="32">
        <f ca="1">IF(ROW(data!B1179)&gt;fib+1,MIN(OFFSET(data!B1179,0,0,-fib,1)),"")</f>
        <v>18.260000000000002</v>
      </c>
      <c r="AH1179" s="32">
        <f ca="1">IF(ROW(data!B1179)&gt;fib+1,MAX(OFFSET(data!B1179,0,0,-fib,1)),"")</f>
        <v>22.1</v>
      </c>
      <c r="AI1179" s="32">
        <f t="shared" ca="1" si="384"/>
        <v>3.84</v>
      </c>
      <c r="AJ1179" s="31">
        <f t="shared" ca="1" si="385"/>
        <v>19.166240000000002</v>
      </c>
      <c r="AK1179" s="31">
        <f t="shared" ca="1" si="386"/>
        <v>19.726880000000001</v>
      </c>
      <c r="AL1179" s="31">
        <f t="shared" ca="1" si="387"/>
        <v>20.18</v>
      </c>
      <c r="AM1179" s="31">
        <f t="shared" ca="1" si="388"/>
        <v>20.633120000000002</v>
      </c>
      <c r="AO1179" s="32">
        <f t="shared" ca="1" si="395"/>
        <v>1.7047880576243353</v>
      </c>
      <c r="AP1179" s="32">
        <f t="shared" ca="1" si="396"/>
        <v>0</v>
      </c>
      <c r="AQ1179" s="32">
        <f t="shared" ca="1" si="397"/>
        <v>1.7339607048966239</v>
      </c>
      <c r="AR1179" s="32">
        <f t="shared" ca="1" si="398"/>
        <v>0</v>
      </c>
    </row>
    <row r="1180" spans="1:44">
      <c r="A1180" s="10">
        <v>38618</v>
      </c>
      <c r="B1180" s="11">
        <f ca="1">IF(ROW(data!B1180)&gt;singleSMA,AVERAGE(OFFSET(data!B1180,0,0,-singleSMA,1)),"")</f>
        <v>20.519099999999998</v>
      </c>
      <c r="C1180" s="11" t="str">
        <f ca="1">IF(ROW(data!B1178)&gt;singleSMA+2,IF(SIGN(data!B1179-indicators!B1179)&lt;&gt;SIGN(data!B1178-indicators!B1178),IF(SIGN(data!B1179-indicators!B1179)&gt;0,"BUY","SELL"),""),"")</f>
        <v/>
      </c>
      <c r="D1180" s="11">
        <f ca="1">IF(ROW(data!B1180)&gt;fastSMA,AVERAGE(OFFSET(data!B1180,0,0,-fastSMA,1)),"")</f>
        <v>21.259500000000003</v>
      </c>
      <c r="E1180" s="11">
        <f ca="1">IF(ROW(data!B1180)&gt;slowSMA,AVERAGE(OFFSET(data!B1180,0,0,-slowSMA,1)),"")</f>
        <v>20.519099999999998</v>
      </c>
      <c r="F1180" s="11" t="str">
        <f ca="1">IF(ROW(data!B1180)&gt;MAX(fastSMA,slowSMA)+2,IF(SIGN(D1179-E1179)&lt;&gt;SIGN(D1178-E1178),IF(SIGN(D1179-E1179)&gt;0,"BUY","SELL"),""),"")</f>
        <v/>
      </c>
      <c r="G1180" s="11"/>
      <c r="H1180" s="11">
        <f>(data!B1180/data!B1179)-1</f>
        <v>1.1775788977861579E-2</v>
      </c>
      <c r="I1180" s="11">
        <f t="shared" si="378"/>
        <v>1.1775788977861579E-2</v>
      </c>
      <c r="J1180" s="11">
        <f t="shared" si="379"/>
        <v>0</v>
      </c>
      <c r="K1180" s="11">
        <f ca="1">IF(ROW(data!B1180)&gt;rsi+1,100-100/(1+AVERAGE(OFFSET(I1180,0,0,-rsi,1))/AVERAGE(OFFSET(J1180,0,0,-rsi,1))),"")</f>
        <v>58.954955869713203</v>
      </c>
      <c r="L1180" s="11"/>
      <c r="M1180" s="11">
        <f t="shared" si="380"/>
        <v>1.0117757889778616</v>
      </c>
      <c r="N1180" s="11">
        <f t="shared" ca="1" si="381"/>
        <v>1.0396902226524689</v>
      </c>
      <c r="S1180" s="13" t="str">
        <f ca="1">pricein</f>
        <v/>
      </c>
      <c r="T1180" s="13" t="str">
        <f ca="1">priceout</f>
        <v/>
      </c>
      <c r="U1180" s="16" t="str">
        <f t="shared" ca="1" si="382"/>
        <v/>
      </c>
      <c r="V1180" s="16" t="str">
        <f t="shared" ca="1" si="389"/>
        <v/>
      </c>
      <c r="W1180" s="16" t="str">
        <f t="shared" ca="1" si="390"/>
        <v/>
      </c>
      <c r="X1180" s="16">
        <f t="shared" ca="1" si="391"/>
        <v>2.7047880576243353</v>
      </c>
      <c r="Y1180" s="16"/>
      <c r="Z1180" s="13" t="str">
        <f ca="1">priceincross</f>
        <v/>
      </c>
      <c r="AA1180" s="13" t="str">
        <f ca="1">priceoutcross</f>
        <v/>
      </c>
      <c r="AB1180" s="13" t="str">
        <f t="shared" ca="1" si="383"/>
        <v/>
      </c>
      <c r="AC1180" s="13" t="str">
        <f t="shared" ca="1" si="392"/>
        <v/>
      </c>
      <c r="AD1180" s="13" t="str">
        <f t="shared" ca="1" si="393"/>
        <v/>
      </c>
      <c r="AE1180" s="13">
        <f t="shared" ca="1" si="394"/>
        <v>2.7339607048966239</v>
      </c>
      <c r="AG1180" s="32">
        <f ca="1">IF(ROW(data!B1180)&gt;fib+1,MIN(OFFSET(data!B1180,0,0,-fib,1)),"")</f>
        <v>18.260000000000002</v>
      </c>
      <c r="AH1180" s="32">
        <f ca="1">IF(ROW(data!B1180)&gt;fib+1,MAX(OFFSET(data!B1180,0,0,-fib,1)),"")</f>
        <v>22.1</v>
      </c>
      <c r="AI1180" s="32">
        <f t="shared" ca="1" si="384"/>
        <v>3.84</v>
      </c>
      <c r="AJ1180" s="31">
        <f t="shared" ca="1" si="385"/>
        <v>19.166240000000002</v>
      </c>
      <c r="AK1180" s="31">
        <f t="shared" ca="1" si="386"/>
        <v>19.726880000000001</v>
      </c>
      <c r="AL1180" s="31">
        <f t="shared" ca="1" si="387"/>
        <v>20.18</v>
      </c>
      <c r="AM1180" s="31">
        <f t="shared" ca="1" si="388"/>
        <v>20.633120000000002</v>
      </c>
      <c r="AO1180" s="32">
        <f t="shared" ca="1" si="395"/>
        <v>1.7047880576243353</v>
      </c>
      <c r="AP1180" s="32">
        <f t="shared" ca="1" si="396"/>
        <v>0</v>
      </c>
      <c r="AQ1180" s="32">
        <f t="shared" ca="1" si="397"/>
        <v>1.7339607048966239</v>
      </c>
      <c r="AR1180" s="32">
        <f t="shared" ca="1" si="398"/>
        <v>0</v>
      </c>
    </row>
    <row r="1181" spans="1:44">
      <c r="A1181" s="10">
        <v>38621</v>
      </c>
      <c r="B1181" s="11">
        <f ca="1">IF(ROW(data!B1181)&gt;singleSMA,AVERAGE(OFFSET(data!B1181,0,0,-singleSMA,1)),"")</f>
        <v>20.552199999999999</v>
      </c>
      <c r="C1181" s="11" t="str">
        <f ca="1">IF(ROW(data!B1179)&gt;singleSMA+2,IF(SIGN(data!B1180-indicators!B1180)&lt;&gt;SIGN(data!B1179-indicators!B1179),IF(SIGN(data!B1180-indicators!B1180)&gt;0,"BUY","SELL"),""),"")</f>
        <v/>
      </c>
      <c r="D1181" s="11">
        <f ca="1">IF(ROW(data!B1181)&gt;fastSMA,AVERAGE(OFFSET(data!B1181,0,0,-fastSMA,1)),"")</f>
        <v>21.3215</v>
      </c>
      <c r="E1181" s="11">
        <f ca="1">IF(ROW(data!B1181)&gt;slowSMA,AVERAGE(OFFSET(data!B1181,0,0,-slowSMA,1)),"")</f>
        <v>20.552199999999999</v>
      </c>
      <c r="F1181" s="11" t="str">
        <f ca="1">IF(ROW(data!B1181)&gt;MAX(fastSMA,slowSMA)+2,IF(SIGN(D1180-E1180)&lt;&gt;SIGN(D1179-E1179),IF(SIGN(D1180-E1180)&gt;0,"BUY","SELL"),""),"")</f>
        <v/>
      </c>
      <c r="G1181" s="11"/>
      <c r="H1181" s="11">
        <f>(data!B1181/data!B1180)-1</f>
        <v>1.4897579143389184E-2</v>
      </c>
      <c r="I1181" s="11">
        <f t="shared" si="378"/>
        <v>1.4897579143389184E-2</v>
      </c>
      <c r="J1181" s="11">
        <f t="shared" si="379"/>
        <v>0</v>
      </c>
      <c r="K1181" s="11">
        <f ca="1">IF(ROW(data!B1181)&gt;rsi+1,100-100/(1+AVERAGE(OFFSET(I1181,0,0,-rsi,1))/AVERAGE(OFFSET(J1181,0,0,-rsi,1))),"")</f>
        <v>62.717051564029077</v>
      </c>
      <c r="L1181" s="11"/>
      <c r="M1181" s="11">
        <f t="shared" si="380"/>
        <v>1.0148975791433892</v>
      </c>
      <c r="N1181" s="11">
        <f t="shared" ca="1" si="381"/>
        <v>1.0603112840466926</v>
      </c>
      <c r="S1181" s="13" t="str">
        <f ca="1">pricein</f>
        <v/>
      </c>
      <c r="T1181" s="13" t="str">
        <f ca="1">priceout</f>
        <v/>
      </c>
      <c r="U1181" s="16" t="str">
        <f t="shared" ca="1" si="382"/>
        <v/>
      </c>
      <c r="V1181" s="16" t="str">
        <f t="shared" ca="1" si="389"/>
        <v/>
      </c>
      <c r="W1181" s="16" t="str">
        <f t="shared" ca="1" si="390"/>
        <v/>
      </c>
      <c r="X1181" s="16">
        <f t="shared" ca="1" si="391"/>
        <v>2.7047880576243353</v>
      </c>
      <c r="Y1181" s="16"/>
      <c r="Z1181" s="13" t="str">
        <f ca="1">priceincross</f>
        <v/>
      </c>
      <c r="AA1181" s="13" t="str">
        <f ca="1">priceoutcross</f>
        <v/>
      </c>
      <c r="AB1181" s="13" t="str">
        <f t="shared" ca="1" si="383"/>
        <v/>
      </c>
      <c r="AC1181" s="13" t="str">
        <f t="shared" ca="1" si="392"/>
        <v/>
      </c>
      <c r="AD1181" s="13" t="str">
        <f t="shared" ca="1" si="393"/>
        <v/>
      </c>
      <c r="AE1181" s="13">
        <f t="shared" ca="1" si="394"/>
        <v>2.7339607048966239</v>
      </c>
      <c r="AG1181" s="32">
        <f ca="1">IF(ROW(data!B1181)&gt;fib+1,MIN(OFFSET(data!B1181,0,0,-fib,1)),"")</f>
        <v>18.260000000000002</v>
      </c>
      <c r="AH1181" s="32">
        <f ca="1">IF(ROW(data!B1181)&gt;fib+1,MAX(OFFSET(data!B1181,0,0,-fib,1)),"")</f>
        <v>22.1</v>
      </c>
      <c r="AI1181" s="32">
        <f t="shared" ca="1" si="384"/>
        <v>3.84</v>
      </c>
      <c r="AJ1181" s="31">
        <f t="shared" ca="1" si="385"/>
        <v>19.166240000000002</v>
      </c>
      <c r="AK1181" s="31">
        <f t="shared" ca="1" si="386"/>
        <v>19.726880000000001</v>
      </c>
      <c r="AL1181" s="31">
        <f t="shared" ca="1" si="387"/>
        <v>20.18</v>
      </c>
      <c r="AM1181" s="31">
        <f t="shared" ca="1" si="388"/>
        <v>20.633120000000002</v>
      </c>
      <c r="AO1181" s="32">
        <f t="shared" ca="1" si="395"/>
        <v>1.7047880576243353</v>
      </c>
      <c r="AP1181" s="32">
        <f t="shared" ca="1" si="396"/>
        <v>0</v>
      </c>
      <c r="AQ1181" s="32">
        <f t="shared" ca="1" si="397"/>
        <v>1.7339607048966239</v>
      </c>
      <c r="AR1181" s="32">
        <f t="shared" ca="1" si="398"/>
        <v>0</v>
      </c>
    </row>
    <row r="1182" spans="1:44">
      <c r="A1182" s="10">
        <v>38622</v>
      </c>
      <c r="B1182" s="11">
        <f ca="1">IF(ROW(data!B1182)&gt;singleSMA,AVERAGE(OFFSET(data!B1182,0,0,-singleSMA,1)),"")</f>
        <v>20.5838</v>
      </c>
      <c r="C1182" s="11" t="str">
        <f ca="1">IF(ROW(data!B1180)&gt;singleSMA+2,IF(SIGN(data!B1181-indicators!B1181)&lt;&gt;SIGN(data!B1180-indicators!B1180),IF(SIGN(data!B1181-indicators!B1181)&gt;0,"BUY","SELL"),""),"")</f>
        <v/>
      </c>
      <c r="D1182" s="11">
        <f ca="1">IF(ROW(data!B1182)&gt;fastSMA,AVERAGE(OFFSET(data!B1182,0,0,-fastSMA,1)),"")</f>
        <v>21.368000000000002</v>
      </c>
      <c r="E1182" s="11">
        <f ca="1">IF(ROW(data!B1182)&gt;slowSMA,AVERAGE(OFFSET(data!B1182,0,0,-slowSMA,1)),"")</f>
        <v>20.5838</v>
      </c>
      <c r="F1182" s="11" t="str">
        <f ca="1">IF(ROW(data!B1182)&gt;MAX(fastSMA,slowSMA)+2,IF(SIGN(D1181-E1181)&lt;&gt;SIGN(D1180-E1180),IF(SIGN(D1181-E1181)&gt;0,"BUY","SELL"),""),"")</f>
        <v/>
      </c>
      <c r="G1182" s="11"/>
      <c r="H1182" s="11">
        <f>(data!B1182/data!B1181)-1</f>
        <v>-1.3761467889908952E-3</v>
      </c>
      <c r="I1182" s="11">
        <f t="shared" si="378"/>
        <v>0</v>
      </c>
      <c r="J1182" s="11">
        <f t="shared" si="379"/>
        <v>1.3761467889908952E-3</v>
      </c>
      <c r="K1182" s="11">
        <f ca="1">IF(ROW(data!B1182)&gt;rsi+1,100-100/(1+AVERAGE(OFFSET(I1182,0,0,-rsi,1))/AVERAGE(OFFSET(J1182,0,0,-rsi,1))),"")</f>
        <v>60.090165495989794</v>
      </c>
      <c r="L1182" s="11"/>
      <c r="M1182" s="11">
        <f t="shared" si="380"/>
        <v>0.9986238532110091</v>
      </c>
      <c r="N1182" s="11">
        <f t="shared" ca="1" si="381"/>
        <v>1.044625719769674</v>
      </c>
      <c r="S1182" s="13" t="str">
        <f ca="1">pricein</f>
        <v/>
      </c>
      <c r="T1182" s="13" t="str">
        <f ca="1">priceout</f>
        <v/>
      </c>
      <c r="U1182" s="16" t="str">
        <f t="shared" ca="1" si="382"/>
        <v/>
      </c>
      <c r="V1182" s="16" t="str">
        <f t="shared" ca="1" si="389"/>
        <v/>
      </c>
      <c r="W1182" s="16" t="str">
        <f t="shared" ca="1" si="390"/>
        <v/>
      </c>
      <c r="X1182" s="16">
        <f t="shared" ca="1" si="391"/>
        <v>2.7047880576243353</v>
      </c>
      <c r="Y1182" s="16"/>
      <c r="Z1182" s="13" t="str">
        <f ca="1">priceincross</f>
        <v/>
      </c>
      <c r="AA1182" s="13" t="str">
        <f ca="1">priceoutcross</f>
        <v/>
      </c>
      <c r="AB1182" s="13" t="str">
        <f t="shared" ca="1" si="383"/>
        <v/>
      </c>
      <c r="AC1182" s="13" t="str">
        <f t="shared" ca="1" si="392"/>
        <v/>
      </c>
      <c r="AD1182" s="13" t="str">
        <f t="shared" ca="1" si="393"/>
        <v/>
      </c>
      <c r="AE1182" s="13">
        <f t="shared" ca="1" si="394"/>
        <v>2.7339607048966239</v>
      </c>
      <c r="AG1182" s="32">
        <f ca="1">IF(ROW(data!B1182)&gt;fib+1,MIN(OFFSET(data!B1182,0,0,-fib,1)),"")</f>
        <v>18.260000000000002</v>
      </c>
      <c r="AH1182" s="32">
        <f ca="1">IF(ROW(data!B1182)&gt;fib+1,MAX(OFFSET(data!B1182,0,0,-fib,1)),"")</f>
        <v>22.1</v>
      </c>
      <c r="AI1182" s="32">
        <f t="shared" ca="1" si="384"/>
        <v>3.84</v>
      </c>
      <c r="AJ1182" s="31">
        <f t="shared" ca="1" si="385"/>
        <v>19.166240000000002</v>
      </c>
      <c r="AK1182" s="31">
        <f t="shared" ca="1" si="386"/>
        <v>19.726880000000001</v>
      </c>
      <c r="AL1182" s="31">
        <f t="shared" ca="1" si="387"/>
        <v>20.18</v>
      </c>
      <c r="AM1182" s="31">
        <f t="shared" ca="1" si="388"/>
        <v>20.633120000000002</v>
      </c>
      <c r="AO1182" s="32">
        <f t="shared" ca="1" si="395"/>
        <v>1.7047880576243353</v>
      </c>
      <c r="AP1182" s="32">
        <f t="shared" ca="1" si="396"/>
        <v>0</v>
      </c>
      <c r="AQ1182" s="32">
        <f t="shared" ca="1" si="397"/>
        <v>1.7339607048966239</v>
      </c>
      <c r="AR1182" s="32">
        <f t="shared" ca="1" si="398"/>
        <v>0</v>
      </c>
    </row>
    <row r="1183" spans="1:44">
      <c r="A1183" s="10">
        <v>38623</v>
      </c>
      <c r="B1183" s="11">
        <f ca="1">IF(ROW(data!B1183)&gt;singleSMA,AVERAGE(OFFSET(data!B1183,0,0,-singleSMA,1)),"")</f>
        <v>20.618299999999998</v>
      </c>
      <c r="C1183" s="11" t="str">
        <f ca="1">IF(ROW(data!B1181)&gt;singleSMA+2,IF(SIGN(data!B1182-indicators!B1182)&lt;&gt;SIGN(data!B1181-indicators!B1181),IF(SIGN(data!B1182-indicators!B1182)&gt;0,"BUY","SELL"),""),"")</f>
        <v/>
      </c>
      <c r="D1183" s="11">
        <f ca="1">IF(ROW(data!B1183)&gt;fastSMA,AVERAGE(OFFSET(data!B1183,0,0,-fastSMA,1)),"")</f>
        <v>21.413499999999999</v>
      </c>
      <c r="E1183" s="11">
        <f ca="1">IF(ROW(data!B1183)&gt;slowSMA,AVERAGE(OFFSET(data!B1183,0,0,-slowSMA,1)),"")</f>
        <v>20.618299999999998</v>
      </c>
      <c r="F1183" s="11" t="str">
        <f ca="1">IF(ROW(data!B1183)&gt;MAX(fastSMA,slowSMA)+2,IF(SIGN(D1182-E1182)&lt;&gt;SIGN(D1181-E1181),IF(SIGN(D1182-E1182)&gt;0,"BUY","SELL"),""),"")</f>
        <v/>
      </c>
      <c r="G1183" s="11"/>
      <c r="H1183" s="11">
        <f>(data!B1183/data!B1182)-1</f>
        <v>1.3321084060633925E-2</v>
      </c>
      <c r="I1183" s="11">
        <f t="shared" si="378"/>
        <v>1.3321084060633925E-2</v>
      </c>
      <c r="J1183" s="11">
        <f t="shared" si="379"/>
        <v>0</v>
      </c>
      <c r="K1183" s="11">
        <f ca="1">IF(ROW(data!B1183)&gt;rsi+1,100-100/(1+AVERAGE(OFFSET(I1183,0,0,-rsi,1))/AVERAGE(OFFSET(J1183,0,0,-rsi,1))),"")</f>
        <v>59.813989443173433</v>
      </c>
      <c r="L1183" s="11"/>
      <c r="M1183" s="11">
        <f t="shared" si="380"/>
        <v>1.0133210840606339</v>
      </c>
      <c r="N1183" s="11">
        <f t="shared" ca="1" si="381"/>
        <v>1.0430260047281326</v>
      </c>
      <c r="S1183" s="13" t="str">
        <f ca="1">pricein</f>
        <v/>
      </c>
      <c r="T1183" s="13" t="str">
        <f ca="1">priceout</f>
        <v/>
      </c>
      <c r="U1183" s="16" t="str">
        <f t="shared" ca="1" si="382"/>
        <v/>
      </c>
      <c r="V1183" s="16" t="str">
        <f t="shared" ca="1" si="389"/>
        <v/>
      </c>
      <c r="W1183" s="16" t="str">
        <f t="shared" ca="1" si="390"/>
        <v/>
      </c>
      <c r="X1183" s="16">
        <f t="shared" ca="1" si="391"/>
        <v>2.7047880576243353</v>
      </c>
      <c r="Y1183" s="16"/>
      <c r="Z1183" s="13" t="str">
        <f ca="1">priceincross</f>
        <v/>
      </c>
      <c r="AA1183" s="13" t="str">
        <f ca="1">priceoutcross</f>
        <v/>
      </c>
      <c r="AB1183" s="13" t="str">
        <f t="shared" ca="1" si="383"/>
        <v/>
      </c>
      <c r="AC1183" s="13" t="str">
        <f t="shared" ca="1" si="392"/>
        <v/>
      </c>
      <c r="AD1183" s="13" t="str">
        <f t="shared" ca="1" si="393"/>
        <v/>
      </c>
      <c r="AE1183" s="13">
        <f t="shared" ca="1" si="394"/>
        <v>2.7339607048966239</v>
      </c>
      <c r="AG1183" s="32">
        <f ca="1">IF(ROW(data!B1183)&gt;fib+1,MIN(OFFSET(data!B1183,0,0,-fib,1)),"")</f>
        <v>18.260000000000002</v>
      </c>
      <c r="AH1183" s="32">
        <f ca="1">IF(ROW(data!B1183)&gt;fib+1,MAX(OFFSET(data!B1183,0,0,-fib,1)),"")</f>
        <v>22.1</v>
      </c>
      <c r="AI1183" s="32">
        <f t="shared" ca="1" si="384"/>
        <v>3.84</v>
      </c>
      <c r="AJ1183" s="31">
        <f t="shared" ca="1" si="385"/>
        <v>19.166240000000002</v>
      </c>
      <c r="AK1183" s="31">
        <f t="shared" ca="1" si="386"/>
        <v>19.726880000000001</v>
      </c>
      <c r="AL1183" s="31">
        <f t="shared" ca="1" si="387"/>
        <v>20.18</v>
      </c>
      <c r="AM1183" s="31">
        <f t="shared" ca="1" si="388"/>
        <v>20.633120000000002</v>
      </c>
      <c r="AO1183" s="32">
        <f t="shared" ca="1" si="395"/>
        <v>1.7047880576243353</v>
      </c>
      <c r="AP1183" s="32">
        <f t="shared" ca="1" si="396"/>
        <v>0</v>
      </c>
      <c r="AQ1183" s="32">
        <f t="shared" ca="1" si="397"/>
        <v>1.7339607048966239</v>
      </c>
      <c r="AR1183" s="32">
        <f t="shared" ca="1" si="398"/>
        <v>0</v>
      </c>
    </row>
    <row r="1184" spans="1:44">
      <c r="A1184" s="10">
        <v>38624</v>
      </c>
      <c r="B1184" s="11">
        <f ca="1">IF(ROW(data!B1184)&gt;singleSMA,AVERAGE(OFFSET(data!B1184,0,0,-singleSMA,1)),"")</f>
        <v>20.653600000000001</v>
      </c>
      <c r="C1184" s="11" t="str">
        <f ca="1">IF(ROW(data!B1182)&gt;singleSMA+2,IF(SIGN(data!B1183-indicators!B1183)&lt;&gt;SIGN(data!B1182-indicators!B1182),IF(SIGN(data!B1183-indicators!B1183)&gt;0,"BUY","SELL"),""),"")</f>
        <v/>
      </c>
      <c r="D1184" s="11">
        <f ca="1">IF(ROW(data!B1184)&gt;fastSMA,AVERAGE(OFFSET(data!B1184,0,0,-fastSMA,1)),"")</f>
        <v>21.441499999999998</v>
      </c>
      <c r="E1184" s="11">
        <f ca="1">IF(ROW(data!B1184)&gt;slowSMA,AVERAGE(OFFSET(data!B1184,0,0,-slowSMA,1)),"")</f>
        <v>20.653600000000001</v>
      </c>
      <c r="F1184" s="11" t="str">
        <f ca="1">IF(ROW(data!B1184)&gt;MAX(fastSMA,slowSMA)+2,IF(SIGN(D1183-E1183)&lt;&gt;SIGN(D1182-E1182),IF(SIGN(D1183-E1183)&gt;0,"BUY","SELL"),""),"")</f>
        <v/>
      </c>
      <c r="G1184" s="11"/>
      <c r="H1184" s="11">
        <f>(data!B1184/data!B1183)-1</f>
        <v>5.8930190389847592E-3</v>
      </c>
      <c r="I1184" s="11">
        <f t="shared" si="378"/>
        <v>5.8930190389847592E-3</v>
      </c>
      <c r="J1184" s="11">
        <f t="shared" si="379"/>
        <v>0</v>
      </c>
      <c r="K1184" s="11">
        <f ca="1">IF(ROW(data!B1184)&gt;rsi+1,100-100/(1+AVERAGE(OFFSET(I1184,0,0,-rsi,1))/AVERAGE(OFFSET(J1184,0,0,-rsi,1))),"")</f>
        <v>56.564478811166623</v>
      </c>
      <c r="L1184" s="11"/>
      <c r="M1184" s="11">
        <f t="shared" si="380"/>
        <v>1.0058930190389848</v>
      </c>
      <c r="N1184" s="11">
        <f t="shared" ca="1" si="381"/>
        <v>1.0258899676375406</v>
      </c>
      <c r="S1184" s="13" t="str">
        <f ca="1">pricein</f>
        <v/>
      </c>
      <c r="T1184" s="13" t="str">
        <f ca="1">priceout</f>
        <v/>
      </c>
      <c r="U1184" s="16" t="str">
        <f t="shared" ca="1" si="382"/>
        <v/>
      </c>
      <c r="V1184" s="16" t="str">
        <f t="shared" ca="1" si="389"/>
        <v/>
      </c>
      <c r="W1184" s="16" t="str">
        <f t="shared" ca="1" si="390"/>
        <v/>
      </c>
      <c r="X1184" s="16">
        <f t="shared" ca="1" si="391"/>
        <v>2.7047880576243353</v>
      </c>
      <c r="Y1184" s="16"/>
      <c r="Z1184" s="13" t="str">
        <f ca="1">priceincross</f>
        <v/>
      </c>
      <c r="AA1184" s="13" t="str">
        <f ca="1">priceoutcross</f>
        <v/>
      </c>
      <c r="AB1184" s="13" t="str">
        <f t="shared" ca="1" si="383"/>
        <v/>
      </c>
      <c r="AC1184" s="13" t="str">
        <f t="shared" ca="1" si="392"/>
        <v/>
      </c>
      <c r="AD1184" s="13" t="str">
        <f t="shared" ca="1" si="393"/>
        <v/>
      </c>
      <c r="AE1184" s="13">
        <f t="shared" ca="1" si="394"/>
        <v>2.7339607048966239</v>
      </c>
      <c r="AG1184" s="32">
        <f ca="1">IF(ROW(data!B1184)&gt;fib+1,MIN(OFFSET(data!B1184,0,0,-fib,1)),"")</f>
        <v>18.260000000000002</v>
      </c>
      <c r="AH1184" s="32">
        <f ca="1">IF(ROW(data!B1184)&gt;fib+1,MAX(OFFSET(data!B1184,0,0,-fib,1)),"")</f>
        <v>22.19</v>
      </c>
      <c r="AI1184" s="32">
        <f t="shared" ca="1" si="384"/>
        <v>3.9299999999999997</v>
      </c>
      <c r="AJ1184" s="31">
        <f t="shared" ca="1" si="385"/>
        <v>19.187480000000001</v>
      </c>
      <c r="AK1184" s="31">
        <f t="shared" ca="1" si="386"/>
        <v>19.76126</v>
      </c>
      <c r="AL1184" s="31">
        <f t="shared" ca="1" si="387"/>
        <v>20.225000000000001</v>
      </c>
      <c r="AM1184" s="31">
        <f t="shared" ca="1" si="388"/>
        <v>20.688740000000003</v>
      </c>
      <c r="AO1184" s="32">
        <f t="shared" ca="1" si="395"/>
        <v>1.7047880576243353</v>
      </c>
      <c r="AP1184" s="32">
        <f t="shared" ca="1" si="396"/>
        <v>0</v>
      </c>
      <c r="AQ1184" s="32">
        <f t="shared" ca="1" si="397"/>
        <v>1.7339607048966239</v>
      </c>
      <c r="AR1184" s="32">
        <f t="shared" ca="1" si="398"/>
        <v>0</v>
      </c>
    </row>
    <row r="1185" spans="1:44">
      <c r="A1185" s="10">
        <v>38625</v>
      </c>
      <c r="B1185" s="11">
        <f ca="1">IF(ROW(data!B1185)&gt;singleSMA,AVERAGE(OFFSET(data!B1185,0,0,-singleSMA,1)),"")</f>
        <v>20.698</v>
      </c>
      <c r="C1185" s="11" t="str">
        <f ca="1">IF(ROW(data!B1183)&gt;singleSMA+2,IF(SIGN(data!B1184-indicators!B1184)&lt;&gt;SIGN(data!B1183-indicators!B1183),IF(SIGN(data!B1184-indicators!B1184)&gt;0,"BUY","SELL"),""),"")</f>
        <v/>
      </c>
      <c r="D1185" s="11">
        <f ca="1">IF(ROW(data!B1185)&gt;fastSMA,AVERAGE(OFFSET(data!B1185,0,0,-fastSMA,1)),"")</f>
        <v>21.528500000000001</v>
      </c>
      <c r="E1185" s="11">
        <f ca="1">IF(ROW(data!B1185)&gt;slowSMA,AVERAGE(OFFSET(data!B1185,0,0,-slowSMA,1)),"")</f>
        <v>20.698</v>
      </c>
      <c r="F1185" s="11" t="str">
        <f ca="1">IF(ROW(data!B1185)&gt;MAX(fastSMA,slowSMA)+2,IF(SIGN(D1184-E1184)&lt;&gt;SIGN(D1183-E1183),IF(SIGN(D1184-E1184)&gt;0,"BUY","SELL"),""),"")</f>
        <v/>
      </c>
      <c r="G1185" s="11"/>
      <c r="H1185" s="11">
        <f>(data!B1185/data!B1184)-1</f>
        <v>5.3627760252365819E-2</v>
      </c>
      <c r="I1185" s="11">
        <f t="shared" si="378"/>
        <v>5.3627760252365819E-2</v>
      </c>
      <c r="J1185" s="11">
        <f t="shared" si="379"/>
        <v>0</v>
      </c>
      <c r="K1185" s="11">
        <f ca="1">IF(ROW(data!B1185)&gt;rsi+1,100-100/(1+AVERAGE(OFFSET(I1185,0,0,-rsi,1))/AVERAGE(OFFSET(J1185,0,0,-rsi,1))),"")</f>
        <v>65.413864271925689</v>
      </c>
      <c r="L1185" s="11"/>
      <c r="M1185" s="11">
        <f t="shared" si="380"/>
        <v>1.0536277602523658</v>
      </c>
      <c r="N1185" s="11">
        <f t="shared" ca="1" si="381"/>
        <v>1.0804066543438082</v>
      </c>
      <c r="S1185" s="13" t="str">
        <f ca="1">pricein</f>
        <v/>
      </c>
      <c r="T1185" s="13" t="str">
        <f ca="1">priceout</f>
        <v/>
      </c>
      <c r="U1185" s="16" t="str">
        <f t="shared" ca="1" si="382"/>
        <v/>
      </c>
      <c r="V1185" s="16" t="str">
        <f t="shared" ca="1" si="389"/>
        <v/>
      </c>
      <c r="W1185" s="16" t="str">
        <f t="shared" ca="1" si="390"/>
        <v/>
      </c>
      <c r="X1185" s="16">
        <f t="shared" ca="1" si="391"/>
        <v>2.7047880576243353</v>
      </c>
      <c r="Y1185" s="16"/>
      <c r="Z1185" s="13" t="str">
        <f ca="1">priceincross</f>
        <v/>
      </c>
      <c r="AA1185" s="13" t="str">
        <f ca="1">priceoutcross</f>
        <v/>
      </c>
      <c r="AB1185" s="13" t="str">
        <f t="shared" ca="1" si="383"/>
        <v/>
      </c>
      <c r="AC1185" s="13" t="str">
        <f t="shared" ca="1" si="392"/>
        <v/>
      </c>
      <c r="AD1185" s="13" t="str">
        <f t="shared" ca="1" si="393"/>
        <v/>
      </c>
      <c r="AE1185" s="13">
        <f t="shared" ca="1" si="394"/>
        <v>2.7339607048966239</v>
      </c>
      <c r="AG1185" s="32">
        <f ca="1">IF(ROW(data!B1185)&gt;fib+1,MIN(OFFSET(data!B1185,0,0,-fib,1)),"")</f>
        <v>18.260000000000002</v>
      </c>
      <c r="AH1185" s="32">
        <f ca="1">IF(ROW(data!B1185)&gt;fib+1,MAX(OFFSET(data!B1185,0,0,-fib,1)),"")</f>
        <v>23.38</v>
      </c>
      <c r="AI1185" s="32">
        <f t="shared" ca="1" si="384"/>
        <v>5.1199999999999974</v>
      </c>
      <c r="AJ1185" s="31">
        <f t="shared" ca="1" si="385"/>
        <v>19.468320000000002</v>
      </c>
      <c r="AK1185" s="31">
        <f t="shared" ca="1" si="386"/>
        <v>20.21584</v>
      </c>
      <c r="AL1185" s="31">
        <f t="shared" ca="1" si="387"/>
        <v>20.82</v>
      </c>
      <c r="AM1185" s="31">
        <f t="shared" ca="1" si="388"/>
        <v>21.424160000000001</v>
      </c>
      <c r="AO1185" s="32">
        <f t="shared" ca="1" si="395"/>
        <v>1.7047880576243353</v>
      </c>
      <c r="AP1185" s="32">
        <f t="shared" ca="1" si="396"/>
        <v>0</v>
      </c>
      <c r="AQ1185" s="32">
        <f t="shared" ca="1" si="397"/>
        <v>1.7339607048966239</v>
      </c>
      <c r="AR1185" s="32">
        <f t="shared" ca="1" si="398"/>
        <v>0</v>
      </c>
    </row>
    <row r="1186" spans="1:44">
      <c r="A1186" s="10">
        <v>38628</v>
      </c>
      <c r="B1186" s="11">
        <f ca="1">IF(ROW(data!B1186)&gt;singleSMA,AVERAGE(OFFSET(data!B1186,0,0,-singleSMA,1)),"")</f>
        <v>20.740299999999998</v>
      </c>
      <c r="C1186" s="11" t="str">
        <f ca="1">IF(ROW(data!B1184)&gt;singleSMA+2,IF(SIGN(data!B1185-indicators!B1185)&lt;&gt;SIGN(data!B1184-indicators!B1184),IF(SIGN(data!B1185-indicators!B1185)&gt;0,"BUY","SELL"),""),"")</f>
        <v/>
      </c>
      <c r="D1186" s="11">
        <f ca="1">IF(ROW(data!B1186)&gt;fastSMA,AVERAGE(OFFSET(data!B1186,0,0,-fastSMA,1)),"")</f>
        <v>21.6</v>
      </c>
      <c r="E1186" s="11">
        <f ca="1">IF(ROW(data!B1186)&gt;slowSMA,AVERAGE(OFFSET(data!B1186,0,0,-slowSMA,1)),"")</f>
        <v>20.740299999999998</v>
      </c>
      <c r="F1186" s="11" t="str">
        <f ca="1">IF(ROW(data!B1186)&gt;MAX(fastSMA,slowSMA)+2,IF(SIGN(D1185-E1185)&lt;&gt;SIGN(D1184-E1184),IF(SIGN(D1185-E1185)&gt;0,"BUY","SELL"),""),"")</f>
        <v/>
      </c>
      <c r="G1186" s="11"/>
      <c r="H1186" s="11">
        <f>(data!B1186/data!B1185)-1</f>
        <v>-1.112061591103497E-2</v>
      </c>
      <c r="I1186" s="11">
        <f t="shared" si="378"/>
        <v>0</v>
      </c>
      <c r="J1186" s="11">
        <f t="shared" si="379"/>
        <v>1.112061591103497E-2</v>
      </c>
      <c r="K1186" s="11">
        <f ca="1">IF(ROW(data!B1186)&gt;rsi+1,100-100/(1+AVERAGE(OFFSET(I1186,0,0,-rsi,1))/AVERAGE(OFFSET(J1186,0,0,-rsi,1))),"")</f>
        <v>62.421028101883593</v>
      </c>
      <c r="L1186" s="11"/>
      <c r="M1186" s="11">
        <f t="shared" si="380"/>
        <v>0.98887938408896503</v>
      </c>
      <c r="N1186" s="11">
        <f t="shared" ca="1" si="381"/>
        <v>1.0659289995389587</v>
      </c>
      <c r="S1186" s="13" t="str">
        <f ca="1">pricein</f>
        <v/>
      </c>
      <c r="T1186" s="13" t="str">
        <f ca="1">priceout</f>
        <v/>
      </c>
      <c r="U1186" s="16" t="str">
        <f t="shared" ca="1" si="382"/>
        <v/>
      </c>
      <c r="V1186" s="16" t="str">
        <f t="shared" ca="1" si="389"/>
        <v/>
      </c>
      <c r="W1186" s="16" t="str">
        <f t="shared" ca="1" si="390"/>
        <v/>
      </c>
      <c r="X1186" s="16">
        <f t="shared" ca="1" si="391"/>
        <v>2.7047880576243353</v>
      </c>
      <c r="Y1186" s="16"/>
      <c r="Z1186" s="13" t="str">
        <f ca="1">priceincross</f>
        <v/>
      </c>
      <c r="AA1186" s="13" t="str">
        <f ca="1">priceoutcross</f>
        <v/>
      </c>
      <c r="AB1186" s="13" t="str">
        <f t="shared" ca="1" si="383"/>
        <v/>
      </c>
      <c r="AC1186" s="13" t="str">
        <f t="shared" ca="1" si="392"/>
        <v/>
      </c>
      <c r="AD1186" s="13" t="str">
        <f t="shared" ca="1" si="393"/>
        <v/>
      </c>
      <c r="AE1186" s="13">
        <f t="shared" ca="1" si="394"/>
        <v>2.7339607048966239</v>
      </c>
      <c r="AG1186" s="32">
        <f ca="1">IF(ROW(data!B1186)&gt;fib+1,MIN(OFFSET(data!B1186,0,0,-fib,1)),"")</f>
        <v>18.260000000000002</v>
      </c>
      <c r="AH1186" s="32">
        <f ca="1">IF(ROW(data!B1186)&gt;fib+1,MAX(OFFSET(data!B1186,0,0,-fib,1)),"")</f>
        <v>23.38</v>
      </c>
      <c r="AI1186" s="32">
        <f t="shared" ca="1" si="384"/>
        <v>5.1199999999999974</v>
      </c>
      <c r="AJ1186" s="31">
        <f t="shared" ca="1" si="385"/>
        <v>19.468320000000002</v>
      </c>
      <c r="AK1186" s="31">
        <f t="shared" ca="1" si="386"/>
        <v>20.21584</v>
      </c>
      <c r="AL1186" s="31">
        <f t="shared" ca="1" si="387"/>
        <v>20.82</v>
      </c>
      <c r="AM1186" s="31">
        <f t="shared" ca="1" si="388"/>
        <v>21.424160000000001</v>
      </c>
      <c r="AO1186" s="32">
        <f t="shared" ca="1" si="395"/>
        <v>1.7047880576243353</v>
      </c>
      <c r="AP1186" s="32">
        <f t="shared" ca="1" si="396"/>
        <v>0</v>
      </c>
      <c r="AQ1186" s="32">
        <f t="shared" ca="1" si="397"/>
        <v>1.7339607048966239</v>
      </c>
      <c r="AR1186" s="32">
        <f t="shared" ca="1" si="398"/>
        <v>0</v>
      </c>
    </row>
    <row r="1187" spans="1:44">
      <c r="A1187" s="10">
        <v>38629</v>
      </c>
      <c r="B1187" s="11">
        <f ca="1">IF(ROW(data!B1187)&gt;singleSMA,AVERAGE(OFFSET(data!B1187,0,0,-singleSMA,1)),"")</f>
        <v>20.784400000000002</v>
      </c>
      <c r="C1187" s="11" t="str">
        <f ca="1">IF(ROW(data!B1185)&gt;singleSMA+2,IF(SIGN(data!B1186-indicators!B1186)&lt;&gt;SIGN(data!B1185-indicators!B1185),IF(SIGN(data!B1186-indicators!B1186)&gt;0,"BUY","SELL"),""),"")</f>
        <v/>
      </c>
      <c r="D1187" s="11">
        <f ca="1">IF(ROW(data!B1187)&gt;fastSMA,AVERAGE(OFFSET(data!B1187,0,0,-fastSMA,1)),"")</f>
        <v>21.665499999999998</v>
      </c>
      <c r="E1187" s="11">
        <f ca="1">IF(ROW(data!B1187)&gt;slowSMA,AVERAGE(OFFSET(data!B1187,0,0,-slowSMA,1)),"")</f>
        <v>20.784400000000002</v>
      </c>
      <c r="F1187" s="11" t="str">
        <f ca="1">IF(ROW(data!B1187)&gt;MAX(fastSMA,slowSMA)+2,IF(SIGN(D1186-E1186)&lt;&gt;SIGN(D1185-E1185),IF(SIGN(D1186-E1186)&gt;0,"BUY","SELL"),""),"")</f>
        <v/>
      </c>
      <c r="G1187" s="11"/>
      <c r="H1187" s="11">
        <f>(data!B1187/data!B1186)-1</f>
        <v>-1.2975778546713279E-3</v>
      </c>
      <c r="I1187" s="11">
        <f t="shared" si="378"/>
        <v>0</v>
      </c>
      <c r="J1187" s="11">
        <f t="shared" si="379"/>
        <v>1.2975778546713279E-3</v>
      </c>
      <c r="K1187" s="11">
        <f ca="1">IF(ROW(data!B1187)&gt;rsi+1,100-100/(1+AVERAGE(OFFSET(I1187,0,0,-rsi,1))/AVERAGE(OFFSET(J1187,0,0,-rsi,1))),"")</f>
        <v>61.533369848496164</v>
      </c>
      <c r="L1187" s="11"/>
      <c r="M1187" s="11">
        <f t="shared" si="380"/>
        <v>0.99870242214532867</v>
      </c>
      <c r="N1187" s="11">
        <f t="shared" ca="1" si="381"/>
        <v>1.0601469237832879</v>
      </c>
      <c r="S1187" s="13" t="str">
        <f ca="1">pricein</f>
        <v/>
      </c>
      <c r="T1187" s="13" t="str">
        <f ca="1">priceout</f>
        <v/>
      </c>
      <c r="U1187" s="16" t="str">
        <f t="shared" ca="1" si="382"/>
        <v/>
      </c>
      <c r="V1187" s="16" t="str">
        <f t="shared" ca="1" si="389"/>
        <v/>
      </c>
      <c r="W1187" s="16" t="str">
        <f t="shared" ca="1" si="390"/>
        <v/>
      </c>
      <c r="X1187" s="16">
        <f t="shared" ca="1" si="391"/>
        <v>2.7047880576243353</v>
      </c>
      <c r="Y1187" s="16"/>
      <c r="Z1187" s="13" t="str">
        <f ca="1">priceincross</f>
        <v/>
      </c>
      <c r="AA1187" s="13" t="str">
        <f ca="1">priceoutcross</f>
        <v/>
      </c>
      <c r="AB1187" s="13" t="str">
        <f t="shared" ca="1" si="383"/>
        <v/>
      </c>
      <c r="AC1187" s="13" t="str">
        <f t="shared" ca="1" si="392"/>
        <v/>
      </c>
      <c r="AD1187" s="13" t="str">
        <f t="shared" ca="1" si="393"/>
        <v/>
      </c>
      <c r="AE1187" s="13">
        <f t="shared" ca="1" si="394"/>
        <v>2.7339607048966239</v>
      </c>
      <c r="AG1187" s="32">
        <f ca="1">IF(ROW(data!B1187)&gt;fib+1,MIN(OFFSET(data!B1187,0,0,-fib,1)),"")</f>
        <v>18.260000000000002</v>
      </c>
      <c r="AH1187" s="32">
        <f ca="1">IF(ROW(data!B1187)&gt;fib+1,MAX(OFFSET(data!B1187,0,0,-fib,1)),"")</f>
        <v>23.38</v>
      </c>
      <c r="AI1187" s="32">
        <f t="shared" ca="1" si="384"/>
        <v>5.1199999999999974</v>
      </c>
      <c r="AJ1187" s="31">
        <f t="shared" ca="1" si="385"/>
        <v>19.468320000000002</v>
      </c>
      <c r="AK1187" s="31">
        <f t="shared" ca="1" si="386"/>
        <v>20.21584</v>
      </c>
      <c r="AL1187" s="31">
        <f t="shared" ca="1" si="387"/>
        <v>20.82</v>
      </c>
      <c r="AM1187" s="31">
        <f t="shared" ca="1" si="388"/>
        <v>21.424160000000001</v>
      </c>
      <c r="AO1187" s="32">
        <f t="shared" ca="1" si="395"/>
        <v>1.7047880576243353</v>
      </c>
      <c r="AP1187" s="32">
        <f t="shared" ca="1" si="396"/>
        <v>0</v>
      </c>
      <c r="AQ1187" s="32">
        <f t="shared" ca="1" si="397"/>
        <v>1.7339607048966239</v>
      </c>
      <c r="AR1187" s="32">
        <f t="shared" ca="1" si="398"/>
        <v>0</v>
      </c>
    </row>
    <row r="1188" spans="1:44">
      <c r="A1188" s="10">
        <v>38630</v>
      </c>
      <c r="B1188" s="11">
        <f ca="1">IF(ROW(data!B1188)&gt;singleSMA,AVERAGE(OFFSET(data!B1188,0,0,-singleSMA,1)),"")</f>
        <v>20.8262</v>
      </c>
      <c r="C1188" s="11" t="str">
        <f ca="1">IF(ROW(data!B1186)&gt;singleSMA+2,IF(SIGN(data!B1187-indicators!B1187)&lt;&gt;SIGN(data!B1186-indicators!B1186),IF(SIGN(data!B1187-indicators!B1187)&gt;0,"BUY","SELL"),""),"")</f>
        <v/>
      </c>
      <c r="D1188" s="11">
        <f ca="1">IF(ROW(data!B1188)&gt;fastSMA,AVERAGE(OFFSET(data!B1188,0,0,-fastSMA,1)),"")</f>
        <v>21.730999999999995</v>
      </c>
      <c r="E1188" s="11">
        <f ca="1">IF(ROW(data!B1188)&gt;slowSMA,AVERAGE(OFFSET(data!B1188,0,0,-slowSMA,1)),"")</f>
        <v>20.8262</v>
      </c>
      <c r="F1188" s="11" t="str">
        <f ca="1">IF(ROW(data!B1188)&gt;MAX(fastSMA,slowSMA)+2,IF(SIGN(D1187-E1187)&lt;&gt;SIGN(D1186-E1186),IF(SIGN(D1187-E1187)&gt;0,"BUY","SELL"),""),"")</f>
        <v/>
      </c>
      <c r="G1188" s="11"/>
      <c r="H1188" s="11">
        <f>(data!B1188/data!B1187)-1</f>
        <v>0</v>
      </c>
      <c r="I1188" s="11">
        <f t="shared" si="378"/>
        <v>0</v>
      </c>
      <c r="J1188" s="11">
        <f t="shared" si="379"/>
        <v>0</v>
      </c>
      <c r="K1188" s="11">
        <f ca="1">IF(ROW(data!B1188)&gt;rsi+1,100-100/(1+AVERAGE(OFFSET(I1188,0,0,-rsi,1))/AVERAGE(OFFSET(J1188,0,0,-rsi,1))),"")</f>
        <v>61.533369848496164</v>
      </c>
      <c r="L1188" s="11"/>
      <c r="M1188" s="11">
        <f t="shared" si="380"/>
        <v>1</v>
      </c>
      <c r="N1188" s="11">
        <f t="shared" ca="1" si="381"/>
        <v>1.0601469237832879</v>
      </c>
      <c r="S1188" s="13" t="str">
        <f ca="1">pricein</f>
        <v/>
      </c>
      <c r="T1188" s="13" t="str">
        <f ca="1">priceout</f>
        <v/>
      </c>
      <c r="U1188" s="16" t="str">
        <f t="shared" ca="1" si="382"/>
        <v/>
      </c>
      <c r="V1188" s="16" t="str">
        <f t="shared" ca="1" si="389"/>
        <v/>
      </c>
      <c r="W1188" s="16" t="str">
        <f t="shared" ca="1" si="390"/>
        <v/>
      </c>
      <c r="X1188" s="16">
        <f t="shared" ca="1" si="391"/>
        <v>2.7047880576243353</v>
      </c>
      <c r="Y1188" s="16"/>
      <c r="Z1188" s="13" t="str">
        <f ca="1">priceincross</f>
        <v/>
      </c>
      <c r="AA1188" s="13" t="str">
        <f ca="1">priceoutcross</f>
        <v/>
      </c>
      <c r="AB1188" s="13" t="str">
        <f t="shared" ca="1" si="383"/>
        <v/>
      </c>
      <c r="AC1188" s="13" t="str">
        <f t="shared" ca="1" si="392"/>
        <v/>
      </c>
      <c r="AD1188" s="13" t="str">
        <f t="shared" ca="1" si="393"/>
        <v/>
      </c>
      <c r="AE1188" s="13">
        <f t="shared" ca="1" si="394"/>
        <v>2.7339607048966239</v>
      </c>
      <c r="AG1188" s="32">
        <f ca="1">IF(ROW(data!B1188)&gt;fib+1,MIN(OFFSET(data!B1188,0,0,-fib,1)),"")</f>
        <v>18.260000000000002</v>
      </c>
      <c r="AH1188" s="32">
        <f ca="1">IF(ROW(data!B1188)&gt;fib+1,MAX(OFFSET(data!B1188,0,0,-fib,1)),"")</f>
        <v>23.38</v>
      </c>
      <c r="AI1188" s="32">
        <f t="shared" ca="1" si="384"/>
        <v>5.1199999999999974</v>
      </c>
      <c r="AJ1188" s="31">
        <f t="shared" ca="1" si="385"/>
        <v>19.468320000000002</v>
      </c>
      <c r="AK1188" s="31">
        <f t="shared" ca="1" si="386"/>
        <v>20.21584</v>
      </c>
      <c r="AL1188" s="31">
        <f t="shared" ca="1" si="387"/>
        <v>20.82</v>
      </c>
      <c r="AM1188" s="31">
        <f t="shared" ca="1" si="388"/>
        <v>21.424160000000001</v>
      </c>
      <c r="AO1188" s="32">
        <f t="shared" ca="1" si="395"/>
        <v>1.7047880576243353</v>
      </c>
      <c r="AP1188" s="32">
        <f t="shared" ca="1" si="396"/>
        <v>0</v>
      </c>
      <c r="AQ1188" s="32">
        <f t="shared" ca="1" si="397"/>
        <v>1.7339607048966239</v>
      </c>
      <c r="AR1188" s="32">
        <f t="shared" ca="1" si="398"/>
        <v>0</v>
      </c>
    </row>
    <row r="1189" spans="1:44">
      <c r="A1189" s="10">
        <v>38631</v>
      </c>
      <c r="B1189" s="11">
        <f ca="1">IF(ROW(data!B1189)&gt;singleSMA,AVERAGE(OFFSET(data!B1189,0,0,-singleSMA,1)),"")</f>
        <v>20.8644</v>
      </c>
      <c r="C1189" s="11" t="str">
        <f ca="1">IF(ROW(data!B1187)&gt;singleSMA+2,IF(SIGN(data!B1188-indicators!B1188)&lt;&gt;SIGN(data!B1187-indicators!B1187),IF(SIGN(data!B1188-indicators!B1188)&gt;0,"BUY","SELL"),""),"")</f>
        <v/>
      </c>
      <c r="D1189" s="11">
        <f ca="1">IF(ROW(data!B1189)&gt;fastSMA,AVERAGE(OFFSET(data!B1189,0,0,-fastSMA,1)),"")</f>
        <v>21.791499999999999</v>
      </c>
      <c r="E1189" s="11">
        <f ca="1">IF(ROW(data!B1189)&gt;slowSMA,AVERAGE(OFFSET(data!B1189,0,0,-slowSMA,1)),"")</f>
        <v>20.8644</v>
      </c>
      <c r="F1189" s="11" t="str">
        <f ca="1">IF(ROW(data!B1189)&gt;MAX(fastSMA,slowSMA)+2,IF(SIGN(D1188-E1188)&lt;&gt;SIGN(D1187-E1187),IF(SIGN(D1188-E1188)&gt;0,"BUY","SELL"),""),"")</f>
        <v/>
      </c>
      <c r="G1189" s="11"/>
      <c r="H1189" s="11">
        <f>(data!B1189/data!B1188)-1</f>
        <v>-1.4724989172802072E-2</v>
      </c>
      <c r="I1189" s="11">
        <f t="shared" si="378"/>
        <v>0</v>
      </c>
      <c r="J1189" s="11">
        <f t="shared" si="379"/>
        <v>1.4724989172802072E-2</v>
      </c>
      <c r="K1189" s="11">
        <f ca="1">IF(ROW(data!B1189)&gt;rsi+1,100-100/(1+AVERAGE(OFFSET(I1189,0,0,-rsi,1))/AVERAGE(OFFSET(J1189,0,0,-rsi,1))),"")</f>
        <v>60.690758180708556</v>
      </c>
      <c r="L1189" s="11"/>
      <c r="M1189" s="11">
        <f t="shared" si="380"/>
        <v>0.98527501082719793</v>
      </c>
      <c r="N1189" s="11">
        <f t="shared" ca="1" si="381"/>
        <v>1.0561745589600746</v>
      </c>
      <c r="S1189" s="13" t="str">
        <f ca="1">pricein</f>
        <v/>
      </c>
      <c r="T1189" s="13" t="str">
        <f ca="1">priceout</f>
        <v/>
      </c>
      <c r="U1189" s="16" t="str">
        <f t="shared" ca="1" si="382"/>
        <v/>
      </c>
      <c r="V1189" s="16" t="str">
        <f t="shared" ca="1" si="389"/>
        <v/>
      </c>
      <c r="W1189" s="16" t="str">
        <f t="shared" ca="1" si="390"/>
        <v/>
      </c>
      <c r="X1189" s="16">
        <f t="shared" ca="1" si="391"/>
        <v>2.7047880576243353</v>
      </c>
      <c r="Y1189" s="16"/>
      <c r="Z1189" s="13" t="str">
        <f ca="1">priceincross</f>
        <v/>
      </c>
      <c r="AA1189" s="13" t="str">
        <f ca="1">priceoutcross</f>
        <v/>
      </c>
      <c r="AB1189" s="13" t="str">
        <f t="shared" ca="1" si="383"/>
        <v/>
      </c>
      <c r="AC1189" s="13" t="str">
        <f t="shared" ca="1" si="392"/>
        <v/>
      </c>
      <c r="AD1189" s="13" t="str">
        <f t="shared" ca="1" si="393"/>
        <v/>
      </c>
      <c r="AE1189" s="13">
        <f t="shared" ca="1" si="394"/>
        <v>2.7339607048966239</v>
      </c>
      <c r="AG1189" s="32">
        <f ca="1">IF(ROW(data!B1189)&gt;fib+1,MIN(OFFSET(data!B1189,0,0,-fib,1)),"")</f>
        <v>18.260000000000002</v>
      </c>
      <c r="AH1189" s="32">
        <f ca="1">IF(ROW(data!B1189)&gt;fib+1,MAX(OFFSET(data!B1189,0,0,-fib,1)),"")</f>
        <v>23.38</v>
      </c>
      <c r="AI1189" s="32">
        <f t="shared" ca="1" si="384"/>
        <v>5.1199999999999974</v>
      </c>
      <c r="AJ1189" s="31">
        <f t="shared" ca="1" si="385"/>
        <v>19.468320000000002</v>
      </c>
      <c r="AK1189" s="31">
        <f t="shared" ca="1" si="386"/>
        <v>20.21584</v>
      </c>
      <c r="AL1189" s="31">
        <f t="shared" ca="1" si="387"/>
        <v>20.82</v>
      </c>
      <c r="AM1189" s="31">
        <f t="shared" ca="1" si="388"/>
        <v>21.424160000000001</v>
      </c>
      <c r="AO1189" s="32">
        <f t="shared" ca="1" si="395"/>
        <v>1.7047880576243353</v>
      </c>
      <c r="AP1189" s="32">
        <f t="shared" ca="1" si="396"/>
        <v>0</v>
      </c>
      <c r="AQ1189" s="32">
        <f t="shared" ca="1" si="397"/>
        <v>1.7339607048966239</v>
      </c>
      <c r="AR1189" s="32">
        <f t="shared" ca="1" si="398"/>
        <v>0</v>
      </c>
    </row>
    <row r="1190" spans="1:44">
      <c r="A1190" s="10">
        <v>38632</v>
      </c>
      <c r="B1190" s="11">
        <f ca="1">IF(ROW(data!B1190)&gt;singleSMA,AVERAGE(OFFSET(data!B1190,0,0,-singleSMA,1)),"")</f>
        <v>20.908099999999994</v>
      </c>
      <c r="C1190" s="11" t="str">
        <f ca="1">IF(ROW(data!B1188)&gt;singleSMA+2,IF(SIGN(data!B1189-indicators!B1189)&lt;&gt;SIGN(data!B1188-indicators!B1188),IF(SIGN(data!B1189-indicators!B1189)&gt;0,"BUY","SELL"),""),"")</f>
        <v/>
      </c>
      <c r="D1190" s="11">
        <f ca="1">IF(ROW(data!B1190)&gt;fastSMA,AVERAGE(OFFSET(data!B1190,0,0,-fastSMA,1)),"")</f>
        <v>21.858999999999998</v>
      </c>
      <c r="E1190" s="11">
        <f ca="1">IF(ROW(data!B1190)&gt;slowSMA,AVERAGE(OFFSET(data!B1190,0,0,-slowSMA,1)),"")</f>
        <v>20.908099999999994</v>
      </c>
      <c r="F1190" s="11" t="str">
        <f ca="1">IF(ROW(data!B1190)&gt;MAX(fastSMA,slowSMA)+2,IF(SIGN(D1189-E1189)&lt;&gt;SIGN(D1188-E1188),IF(SIGN(D1189-E1189)&gt;0,"BUY","SELL"),""),"")</f>
        <v/>
      </c>
      <c r="G1190" s="11"/>
      <c r="H1190" s="11">
        <f>(data!B1190/data!B1189)-1</f>
        <v>-4.8351648351647736E-3</v>
      </c>
      <c r="I1190" s="11">
        <f t="shared" si="378"/>
        <v>0</v>
      </c>
      <c r="J1190" s="11">
        <f t="shared" si="379"/>
        <v>4.8351648351647736E-3</v>
      </c>
      <c r="K1190" s="11">
        <f ca="1">IF(ROW(data!B1190)&gt;rsi+1,100-100/(1+AVERAGE(OFFSET(I1190,0,0,-rsi,1))/AVERAGE(OFFSET(J1190,0,0,-rsi,1))),"")</f>
        <v>62.248285379453712</v>
      </c>
      <c r="L1190" s="11"/>
      <c r="M1190" s="11">
        <f t="shared" si="380"/>
        <v>0.99516483516483523</v>
      </c>
      <c r="N1190" s="11">
        <f t="shared" ca="1" si="381"/>
        <v>1.0634100516674496</v>
      </c>
      <c r="S1190" s="13" t="str">
        <f ca="1">pricein</f>
        <v/>
      </c>
      <c r="T1190" s="13" t="str">
        <f ca="1">priceout</f>
        <v/>
      </c>
      <c r="U1190" s="16" t="str">
        <f t="shared" ca="1" si="382"/>
        <v/>
      </c>
      <c r="V1190" s="16" t="str">
        <f t="shared" ca="1" si="389"/>
        <v/>
      </c>
      <c r="W1190" s="16" t="str">
        <f t="shared" ca="1" si="390"/>
        <v/>
      </c>
      <c r="X1190" s="16">
        <f t="shared" ca="1" si="391"/>
        <v>2.7047880576243353</v>
      </c>
      <c r="Y1190" s="16"/>
      <c r="Z1190" s="13" t="str">
        <f ca="1">priceincross</f>
        <v/>
      </c>
      <c r="AA1190" s="13" t="str">
        <f ca="1">priceoutcross</f>
        <v/>
      </c>
      <c r="AB1190" s="13" t="str">
        <f t="shared" ca="1" si="383"/>
        <v/>
      </c>
      <c r="AC1190" s="13" t="str">
        <f t="shared" ca="1" si="392"/>
        <v/>
      </c>
      <c r="AD1190" s="13" t="str">
        <f t="shared" ca="1" si="393"/>
        <v/>
      </c>
      <c r="AE1190" s="13">
        <f t="shared" ca="1" si="394"/>
        <v>2.7339607048966239</v>
      </c>
      <c r="AG1190" s="32">
        <f ca="1">IF(ROW(data!B1190)&gt;fib+1,MIN(OFFSET(data!B1190,0,0,-fib,1)),"")</f>
        <v>18.260000000000002</v>
      </c>
      <c r="AH1190" s="32">
        <f ca="1">IF(ROW(data!B1190)&gt;fib+1,MAX(OFFSET(data!B1190,0,0,-fib,1)),"")</f>
        <v>23.38</v>
      </c>
      <c r="AI1190" s="32">
        <f t="shared" ca="1" si="384"/>
        <v>5.1199999999999974</v>
      </c>
      <c r="AJ1190" s="31">
        <f t="shared" ca="1" si="385"/>
        <v>19.468320000000002</v>
      </c>
      <c r="AK1190" s="31">
        <f t="shared" ca="1" si="386"/>
        <v>20.21584</v>
      </c>
      <c r="AL1190" s="31">
        <f t="shared" ca="1" si="387"/>
        <v>20.82</v>
      </c>
      <c r="AM1190" s="31">
        <f t="shared" ca="1" si="388"/>
        <v>21.424160000000001</v>
      </c>
      <c r="AO1190" s="32">
        <f t="shared" ca="1" si="395"/>
        <v>1.7047880576243353</v>
      </c>
      <c r="AP1190" s="32">
        <f t="shared" ca="1" si="396"/>
        <v>0</v>
      </c>
      <c r="AQ1190" s="32">
        <f t="shared" ca="1" si="397"/>
        <v>1.7339607048966239</v>
      </c>
      <c r="AR1190" s="32">
        <f t="shared" ca="1" si="398"/>
        <v>0</v>
      </c>
    </row>
    <row r="1191" spans="1:44">
      <c r="A1191" s="10">
        <v>38635</v>
      </c>
      <c r="B1191" s="11">
        <f ca="1">IF(ROW(data!B1191)&gt;singleSMA,AVERAGE(OFFSET(data!B1191,0,0,-singleSMA,1)),"")</f>
        <v>20.952999999999996</v>
      </c>
      <c r="C1191" s="11" t="str">
        <f ca="1">IF(ROW(data!B1189)&gt;singleSMA+2,IF(SIGN(data!B1190-indicators!B1190)&lt;&gt;SIGN(data!B1189-indicators!B1189),IF(SIGN(data!B1190-indicators!B1190)&gt;0,"BUY","SELL"),""),"")</f>
        <v/>
      </c>
      <c r="D1191" s="11">
        <f ca="1">IF(ROW(data!B1191)&gt;fastSMA,AVERAGE(OFFSET(data!B1191,0,0,-fastSMA,1)),"")</f>
        <v>21.950499999999998</v>
      </c>
      <c r="E1191" s="11">
        <f ca="1">IF(ROW(data!B1191)&gt;slowSMA,AVERAGE(OFFSET(data!B1191,0,0,-slowSMA,1)),"")</f>
        <v>20.952999999999996</v>
      </c>
      <c r="F1191" s="11" t="str">
        <f ca="1">IF(ROW(data!B1191)&gt;MAX(fastSMA,slowSMA)+2,IF(SIGN(D1190-E1190)&lt;&gt;SIGN(D1189-E1189),IF(SIGN(D1190-E1190)&gt;0,"BUY","SELL"),""),"")</f>
        <v/>
      </c>
      <c r="G1191" s="11"/>
      <c r="H1191" s="11">
        <f>(data!B1191/data!B1190)-1</f>
        <v>4.8586572438162889E-3</v>
      </c>
      <c r="I1191" s="11">
        <f t="shared" si="378"/>
        <v>4.8586572438162889E-3</v>
      </c>
      <c r="J1191" s="11">
        <f t="shared" si="379"/>
        <v>0</v>
      </c>
      <c r="K1191" s="11">
        <f ca="1">IF(ROW(data!B1191)&gt;rsi+1,100-100/(1+AVERAGE(OFFSET(I1191,0,0,-rsi,1))/AVERAGE(OFFSET(J1191,0,0,-rsi,1))),"")</f>
        <v>67.282561562366908</v>
      </c>
      <c r="L1191" s="11"/>
      <c r="M1191" s="11">
        <f t="shared" si="380"/>
        <v>1.0048586572438163</v>
      </c>
      <c r="N1191" s="11">
        <f t="shared" ca="1" si="381"/>
        <v>1.0874760994263868</v>
      </c>
      <c r="S1191" s="13" t="str">
        <f ca="1">pricein</f>
        <v/>
      </c>
      <c r="T1191" s="13" t="str">
        <f ca="1">priceout</f>
        <v/>
      </c>
      <c r="U1191" s="16" t="str">
        <f t="shared" ca="1" si="382"/>
        <v/>
      </c>
      <c r="V1191" s="16" t="str">
        <f t="shared" ca="1" si="389"/>
        <v/>
      </c>
      <c r="W1191" s="16" t="str">
        <f t="shared" ca="1" si="390"/>
        <v/>
      </c>
      <c r="X1191" s="16">
        <f t="shared" ca="1" si="391"/>
        <v>2.7047880576243353</v>
      </c>
      <c r="Y1191" s="16"/>
      <c r="Z1191" s="13" t="str">
        <f ca="1">priceincross</f>
        <v/>
      </c>
      <c r="AA1191" s="13" t="str">
        <f ca="1">priceoutcross</f>
        <v/>
      </c>
      <c r="AB1191" s="13" t="str">
        <f t="shared" ca="1" si="383"/>
        <v/>
      </c>
      <c r="AC1191" s="13" t="str">
        <f t="shared" ca="1" si="392"/>
        <v/>
      </c>
      <c r="AD1191" s="13" t="str">
        <f t="shared" ca="1" si="393"/>
        <v/>
      </c>
      <c r="AE1191" s="13">
        <f t="shared" ca="1" si="394"/>
        <v>2.7339607048966239</v>
      </c>
      <c r="AG1191" s="32">
        <f ca="1">IF(ROW(data!B1191)&gt;fib+1,MIN(OFFSET(data!B1191,0,0,-fib,1)),"")</f>
        <v>18.489999999999998</v>
      </c>
      <c r="AH1191" s="32">
        <f ca="1">IF(ROW(data!B1191)&gt;fib+1,MAX(OFFSET(data!B1191,0,0,-fib,1)),"")</f>
        <v>23.38</v>
      </c>
      <c r="AI1191" s="32">
        <f t="shared" ca="1" si="384"/>
        <v>4.8900000000000006</v>
      </c>
      <c r="AJ1191" s="31">
        <f t="shared" ca="1" si="385"/>
        <v>19.644039999999997</v>
      </c>
      <c r="AK1191" s="31">
        <f t="shared" ca="1" si="386"/>
        <v>20.357979999999998</v>
      </c>
      <c r="AL1191" s="31">
        <f t="shared" ca="1" si="387"/>
        <v>20.934999999999999</v>
      </c>
      <c r="AM1191" s="31">
        <f t="shared" ca="1" si="388"/>
        <v>21.51202</v>
      </c>
      <c r="AO1191" s="32">
        <f t="shared" ca="1" si="395"/>
        <v>1.7047880576243353</v>
      </c>
      <c r="AP1191" s="32">
        <f t="shared" ca="1" si="396"/>
        <v>0</v>
      </c>
      <c r="AQ1191" s="32">
        <f t="shared" ca="1" si="397"/>
        <v>1.7339607048966239</v>
      </c>
      <c r="AR1191" s="32">
        <f t="shared" ca="1" si="398"/>
        <v>0</v>
      </c>
    </row>
    <row r="1192" spans="1:44">
      <c r="A1192" s="10">
        <v>38636</v>
      </c>
      <c r="B1192" s="11">
        <f ca="1">IF(ROW(data!B1192)&gt;singleSMA,AVERAGE(OFFSET(data!B1192,0,0,-singleSMA,1)),"")</f>
        <v>20.999199999999995</v>
      </c>
      <c r="C1192" s="11" t="str">
        <f ca="1">IF(ROW(data!B1190)&gt;singleSMA+2,IF(SIGN(data!B1191-indicators!B1191)&lt;&gt;SIGN(data!B1190-indicators!B1190),IF(SIGN(data!B1191-indicators!B1191)&gt;0,"BUY","SELL"),""),"")</f>
        <v/>
      </c>
      <c r="D1192" s="11">
        <f ca="1">IF(ROW(data!B1192)&gt;fastSMA,AVERAGE(OFFSET(data!B1192,0,0,-fastSMA,1)),"")</f>
        <v>22.076000000000001</v>
      </c>
      <c r="E1192" s="11">
        <f ca="1">IF(ROW(data!B1192)&gt;slowSMA,AVERAGE(OFFSET(data!B1192,0,0,-slowSMA,1)),"")</f>
        <v>20.999199999999995</v>
      </c>
      <c r="F1192" s="11" t="str">
        <f ca="1">IF(ROW(data!B1192)&gt;MAX(fastSMA,slowSMA)+2,IF(SIGN(D1191-E1191)&lt;&gt;SIGN(D1190-E1190),IF(SIGN(D1191-E1191)&gt;0,"BUY","SELL"),""),"")</f>
        <v/>
      </c>
      <c r="G1192" s="11"/>
      <c r="H1192" s="11">
        <f>(data!B1192/data!B1191)-1</f>
        <v>1.5824175824175724E-2</v>
      </c>
      <c r="I1192" s="11">
        <f t="shared" si="378"/>
        <v>1.5824175824175724E-2</v>
      </c>
      <c r="J1192" s="11">
        <f t="shared" si="379"/>
        <v>0</v>
      </c>
      <c r="K1192" s="11">
        <f ca="1">IF(ROW(data!B1192)&gt;rsi+1,100-100/(1+AVERAGE(OFFSET(I1192,0,0,-rsi,1))/AVERAGE(OFFSET(J1192,0,0,-rsi,1))),"")</f>
        <v>73.424665355218735</v>
      </c>
      <c r="L1192" s="11"/>
      <c r="M1192" s="11">
        <f t="shared" si="380"/>
        <v>1.0158241758241757</v>
      </c>
      <c r="N1192" s="11">
        <f t="shared" ca="1" si="381"/>
        <v>1.1218446601941749</v>
      </c>
      <c r="S1192" s="13" t="str">
        <f ca="1">pricein</f>
        <v/>
      </c>
      <c r="T1192" s="13" t="str">
        <f ca="1">priceout</f>
        <v/>
      </c>
      <c r="U1192" s="16" t="str">
        <f t="shared" ca="1" si="382"/>
        <v/>
      </c>
      <c r="V1192" s="16" t="str">
        <f t="shared" ca="1" si="389"/>
        <v/>
      </c>
      <c r="W1192" s="16" t="str">
        <f t="shared" ca="1" si="390"/>
        <v/>
      </c>
      <c r="X1192" s="16">
        <f t="shared" ca="1" si="391"/>
        <v>2.7047880576243353</v>
      </c>
      <c r="Y1192" s="16"/>
      <c r="Z1192" s="13" t="str">
        <f ca="1">priceincross</f>
        <v/>
      </c>
      <c r="AA1192" s="13" t="str">
        <f ca="1">priceoutcross</f>
        <v/>
      </c>
      <c r="AB1192" s="13" t="str">
        <f t="shared" ca="1" si="383"/>
        <v/>
      </c>
      <c r="AC1192" s="13" t="str">
        <f t="shared" ca="1" si="392"/>
        <v/>
      </c>
      <c r="AD1192" s="13" t="str">
        <f t="shared" ca="1" si="393"/>
        <v/>
      </c>
      <c r="AE1192" s="13">
        <f t="shared" ca="1" si="394"/>
        <v>2.7339607048966239</v>
      </c>
      <c r="AG1192" s="32">
        <f ca="1">IF(ROW(data!B1192)&gt;fib+1,MIN(OFFSET(data!B1192,0,0,-fib,1)),"")</f>
        <v>18.57</v>
      </c>
      <c r="AH1192" s="32">
        <f ca="1">IF(ROW(data!B1192)&gt;fib+1,MAX(OFFSET(data!B1192,0,0,-fib,1)),"")</f>
        <v>23.38</v>
      </c>
      <c r="AI1192" s="32">
        <f t="shared" ca="1" si="384"/>
        <v>4.8099999999999987</v>
      </c>
      <c r="AJ1192" s="31">
        <f t="shared" ca="1" si="385"/>
        <v>19.705159999999999</v>
      </c>
      <c r="AK1192" s="31">
        <f t="shared" ca="1" si="386"/>
        <v>20.407419999999998</v>
      </c>
      <c r="AL1192" s="31">
        <f t="shared" ca="1" si="387"/>
        <v>20.975000000000001</v>
      </c>
      <c r="AM1192" s="31">
        <f t="shared" ca="1" si="388"/>
        <v>21.542580000000001</v>
      </c>
      <c r="AO1192" s="32">
        <f t="shared" ca="1" si="395"/>
        <v>1.7047880576243353</v>
      </c>
      <c r="AP1192" s="32">
        <f t="shared" ca="1" si="396"/>
        <v>0</v>
      </c>
      <c r="AQ1192" s="32">
        <f t="shared" ca="1" si="397"/>
        <v>1.7339607048966239</v>
      </c>
      <c r="AR1192" s="32">
        <f t="shared" ca="1" si="398"/>
        <v>0</v>
      </c>
    </row>
    <row r="1193" spans="1:44">
      <c r="A1193" s="10">
        <v>38637</v>
      </c>
      <c r="B1193" s="11">
        <f ca="1">IF(ROW(data!B1193)&gt;singleSMA,AVERAGE(OFFSET(data!B1193,0,0,-singleSMA,1)),"")</f>
        <v>21.047599999999999</v>
      </c>
      <c r="C1193" s="11" t="str">
        <f ca="1">IF(ROW(data!B1191)&gt;singleSMA+2,IF(SIGN(data!B1192-indicators!B1192)&lt;&gt;SIGN(data!B1191-indicators!B1191),IF(SIGN(data!B1192-indicators!B1192)&gt;0,"BUY","SELL"),""),"")</f>
        <v/>
      </c>
      <c r="D1193" s="11">
        <f ca="1">IF(ROW(data!B1193)&gt;fastSMA,AVERAGE(OFFSET(data!B1193,0,0,-fastSMA,1)),"")</f>
        <v>22.205500000000001</v>
      </c>
      <c r="E1193" s="11">
        <f ca="1">IF(ROW(data!B1193)&gt;slowSMA,AVERAGE(OFFSET(data!B1193,0,0,-slowSMA,1)),"")</f>
        <v>21.047599999999999</v>
      </c>
      <c r="F1193" s="11" t="str">
        <f ca="1">IF(ROW(data!B1193)&gt;MAX(fastSMA,slowSMA)+2,IF(SIGN(D1192-E1192)&lt;&gt;SIGN(D1191-E1191),IF(SIGN(D1192-E1192)&gt;0,"BUY","SELL"),""),"")</f>
        <v/>
      </c>
      <c r="G1193" s="11"/>
      <c r="H1193" s="11">
        <f>(data!B1193/data!B1192)-1</f>
        <v>1.2981393336218172E-2</v>
      </c>
      <c r="I1193" s="11">
        <f t="shared" si="378"/>
        <v>1.2981393336218172E-2</v>
      </c>
      <c r="J1193" s="11">
        <f t="shared" si="379"/>
        <v>0</v>
      </c>
      <c r="K1193" s="11">
        <f ca="1">IF(ROW(data!B1193)&gt;rsi+1,100-100/(1+AVERAGE(OFFSET(I1193,0,0,-rsi,1))/AVERAGE(OFFSET(J1193,0,0,-rsi,1))),"")</f>
        <v>73.665348205204111</v>
      </c>
      <c r="L1193" s="11"/>
      <c r="M1193" s="11">
        <f t="shared" si="380"/>
        <v>1.0129813933362182</v>
      </c>
      <c r="N1193" s="11">
        <f t="shared" ca="1" si="381"/>
        <v>1.124399615754083</v>
      </c>
      <c r="S1193" s="13" t="str">
        <f ca="1">pricein</f>
        <v/>
      </c>
      <c r="T1193" s="13" t="str">
        <f ca="1">priceout</f>
        <v/>
      </c>
      <c r="U1193" s="16" t="str">
        <f t="shared" ca="1" si="382"/>
        <v/>
      </c>
      <c r="V1193" s="16" t="str">
        <f t="shared" ca="1" si="389"/>
        <v/>
      </c>
      <c r="W1193" s="16" t="str">
        <f t="shared" ca="1" si="390"/>
        <v/>
      </c>
      <c r="X1193" s="16">
        <f t="shared" ca="1" si="391"/>
        <v>2.7047880576243353</v>
      </c>
      <c r="Y1193" s="16"/>
      <c r="Z1193" s="13" t="str">
        <f ca="1">priceincross</f>
        <v/>
      </c>
      <c r="AA1193" s="13" t="str">
        <f ca="1">priceoutcross</f>
        <v/>
      </c>
      <c r="AB1193" s="13" t="str">
        <f t="shared" ca="1" si="383"/>
        <v/>
      </c>
      <c r="AC1193" s="13" t="str">
        <f t="shared" ca="1" si="392"/>
        <v/>
      </c>
      <c r="AD1193" s="13" t="str">
        <f t="shared" ca="1" si="393"/>
        <v/>
      </c>
      <c r="AE1193" s="13">
        <f t="shared" ca="1" si="394"/>
        <v>2.7339607048966239</v>
      </c>
      <c r="AG1193" s="32">
        <f ca="1">IF(ROW(data!B1193)&gt;fib+1,MIN(OFFSET(data!B1193,0,0,-fib,1)),"")</f>
        <v>18.68</v>
      </c>
      <c r="AH1193" s="32">
        <f ca="1">IF(ROW(data!B1193)&gt;fib+1,MAX(OFFSET(data!B1193,0,0,-fib,1)),"")</f>
        <v>23.41</v>
      </c>
      <c r="AI1193" s="32">
        <f t="shared" ca="1" si="384"/>
        <v>4.7300000000000004</v>
      </c>
      <c r="AJ1193" s="31">
        <f t="shared" ca="1" si="385"/>
        <v>19.796279999999999</v>
      </c>
      <c r="AK1193" s="31">
        <f t="shared" ca="1" si="386"/>
        <v>20.48686</v>
      </c>
      <c r="AL1193" s="31">
        <f t="shared" ca="1" si="387"/>
        <v>21.045000000000002</v>
      </c>
      <c r="AM1193" s="31">
        <f t="shared" ca="1" si="388"/>
        <v>21.60314</v>
      </c>
      <c r="AO1193" s="32">
        <f t="shared" ca="1" si="395"/>
        <v>1.7047880576243353</v>
      </c>
      <c r="AP1193" s="32">
        <f t="shared" ca="1" si="396"/>
        <v>0</v>
      </c>
      <c r="AQ1193" s="32">
        <f t="shared" ca="1" si="397"/>
        <v>1.7339607048966239</v>
      </c>
      <c r="AR1193" s="32">
        <f t="shared" ca="1" si="398"/>
        <v>0</v>
      </c>
    </row>
    <row r="1194" spans="1:44">
      <c r="A1194" s="10">
        <v>38638</v>
      </c>
      <c r="B1194" s="11">
        <f ca="1">IF(ROW(data!B1194)&gt;singleSMA,AVERAGE(OFFSET(data!B1194,0,0,-singleSMA,1)),"")</f>
        <v>21.088899999999999</v>
      </c>
      <c r="C1194" s="11" t="str">
        <f ca="1">IF(ROW(data!B1192)&gt;singleSMA+2,IF(SIGN(data!B1193-indicators!B1193)&lt;&gt;SIGN(data!B1192-indicators!B1192),IF(SIGN(data!B1193-indicators!B1193)&gt;0,"BUY","SELL"),""),"")</f>
        <v/>
      </c>
      <c r="D1194" s="11">
        <f ca="1">IF(ROW(data!B1194)&gt;fastSMA,AVERAGE(OFFSET(data!B1194,0,0,-fastSMA,1)),"")</f>
        <v>22.297000000000001</v>
      </c>
      <c r="E1194" s="11">
        <f ca="1">IF(ROW(data!B1194)&gt;slowSMA,AVERAGE(OFFSET(data!B1194,0,0,-slowSMA,1)),"")</f>
        <v>21.088899999999999</v>
      </c>
      <c r="F1194" s="11" t="str">
        <f ca="1">IF(ROW(data!B1194)&gt;MAX(fastSMA,slowSMA)+2,IF(SIGN(D1193-E1193)&lt;&gt;SIGN(D1192-E1192),IF(SIGN(D1193-E1193)&gt;0,"BUY","SELL"),""),"")</f>
        <v/>
      </c>
      <c r="G1194" s="11"/>
      <c r="H1194" s="11">
        <f>(data!B1194/data!B1193)-1</f>
        <v>-2.5630072618539113E-2</v>
      </c>
      <c r="I1194" s="11">
        <f t="shared" si="378"/>
        <v>0</v>
      </c>
      <c r="J1194" s="11">
        <f t="shared" si="379"/>
        <v>2.5630072618539113E-2</v>
      </c>
      <c r="K1194" s="11">
        <f ca="1">IF(ROW(data!B1194)&gt;rsi+1,100-100/(1+AVERAGE(OFFSET(I1194,0,0,-rsi,1))/AVERAGE(OFFSET(J1194,0,0,-rsi,1))),"")</f>
        <v>65.98276505869643</v>
      </c>
      <c r="L1194" s="11"/>
      <c r="M1194" s="11">
        <f t="shared" si="380"/>
        <v>0.97436992738146089</v>
      </c>
      <c r="N1194" s="11">
        <f t="shared" ca="1" si="381"/>
        <v>1.0872259294566256</v>
      </c>
      <c r="S1194" s="13" t="str">
        <f ca="1">pricein</f>
        <v/>
      </c>
      <c r="T1194" s="13" t="str">
        <f ca="1">priceout</f>
        <v/>
      </c>
      <c r="U1194" s="16" t="str">
        <f t="shared" ca="1" si="382"/>
        <v/>
      </c>
      <c r="V1194" s="16" t="str">
        <f t="shared" ca="1" si="389"/>
        <v/>
      </c>
      <c r="W1194" s="16" t="str">
        <f t="shared" ca="1" si="390"/>
        <v/>
      </c>
      <c r="X1194" s="16">
        <f t="shared" ca="1" si="391"/>
        <v>2.7047880576243353</v>
      </c>
      <c r="Y1194" s="16"/>
      <c r="Z1194" s="13" t="str">
        <f ca="1">priceincross</f>
        <v/>
      </c>
      <c r="AA1194" s="13" t="str">
        <f ca="1">priceoutcross</f>
        <v/>
      </c>
      <c r="AB1194" s="13" t="str">
        <f t="shared" ca="1" si="383"/>
        <v/>
      </c>
      <c r="AC1194" s="13" t="str">
        <f t="shared" ca="1" si="392"/>
        <v/>
      </c>
      <c r="AD1194" s="13" t="str">
        <f t="shared" ca="1" si="393"/>
        <v/>
      </c>
      <c r="AE1194" s="13">
        <f t="shared" ca="1" si="394"/>
        <v>2.7339607048966239</v>
      </c>
      <c r="AG1194" s="32">
        <f ca="1">IF(ROW(data!B1194)&gt;fib+1,MIN(OFFSET(data!B1194,0,0,-fib,1)),"")</f>
        <v>18.829999999999998</v>
      </c>
      <c r="AH1194" s="32">
        <f ca="1">IF(ROW(data!B1194)&gt;fib+1,MAX(OFFSET(data!B1194,0,0,-fib,1)),"")</f>
        <v>23.41</v>
      </c>
      <c r="AI1194" s="32">
        <f t="shared" ca="1" si="384"/>
        <v>4.5800000000000018</v>
      </c>
      <c r="AJ1194" s="31">
        <f t="shared" ca="1" si="385"/>
        <v>19.910879999999999</v>
      </c>
      <c r="AK1194" s="31">
        <f t="shared" ca="1" si="386"/>
        <v>20.579560000000001</v>
      </c>
      <c r="AL1194" s="31">
        <f t="shared" ca="1" si="387"/>
        <v>21.119999999999997</v>
      </c>
      <c r="AM1194" s="31">
        <f t="shared" ca="1" si="388"/>
        <v>21.660440000000001</v>
      </c>
      <c r="AO1194" s="32">
        <f t="shared" ca="1" si="395"/>
        <v>1.7047880576243353</v>
      </c>
      <c r="AP1194" s="32">
        <f t="shared" ca="1" si="396"/>
        <v>0</v>
      </c>
      <c r="AQ1194" s="32">
        <f t="shared" ca="1" si="397"/>
        <v>1.7339607048966239</v>
      </c>
      <c r="AR1194" s="32">
        <f t="shared" ca="1" si="398"/>
        <v>0</v>
      </c>
    </row>
    <row r="1195" spans="1:44">
      <c r="A1195" s="10">
        <v>38639</v>
      </c>
      <c r="B1195" s="11">
        <f ca="1">IF(ROW(data!B1195)&gt;singleSMA,AVERAGE(OFFSET(data!B1195,0,0,-singleSMA,1)),"")</f>
        <v>21.125099999999996</v>
      </c>
      <c r="C1195" s="11" t="str">
        <f ca="1">IF(ROW(data!B1193)&gt;singleSMA+2,IF(SIGN(data!B1194-indicators!B1194)&lt;&gt;SIGN(data!B1193-indicators!B1193),IF(SIGN(data!B1194-indicators!B1194)&gt;0,"BUY","SELL"),""),"")</f>
        <v/>
      </c>
      <c r="D1195" s="11">
        <f ca="1">IF(ROW(data!B1195)&gt;fastSMA,AVERAGE(OFFSET(data!B1195,0,0,-fastSMA,1)),"")</f>
        <v>22.3415</v>
      </c>
      <c r="E1195" s="11">
        <f ca="1">IF(ROW(data!B1195)&gt;slowSMA,AVERAGE(OFFSET(data!B1195,0,0,-slowSMA,1)),"")</f>
        <v>21.125099999999996</v>
      </c>
      <c r="F1195" s="11" t="str">
        <f ca="1">IF(ROW(data!B1195)&gt;MAX(fastSMA,slowSMA)+2,IF(SIGN(D1194-E1194)&lt;&gt;SIGN(D1193-E1193),IF(SIGN(D1194-E1194)&gt;0,"BUY","SELL"),""),"")</f>
        <v/>
      </c>
      <c r="G1195" s="11"/>
      <c r="H1195" s="11">
        <f>(data!B1195/data!B1194)-1</f>
        <v>-1.5782551512494525E-2</v>
      </c>
      <c r="I1195" s="11">
        <f t="shared" si="378"/>
        <v>0</v>
      </c>
      <c r="J1195" s="11">
        <f t="shared" si="379"/>
        <v>1.5782551512494525E-2</v>
      </c>
      <c r="K1195" s="11">
        <f ca="1">IF(ROW(data!B1195)&gt;rsi+1,100-100/(1+AVERAGE(OFFSET(I1195,0,0,-rsi,1))/AVERAGE(OFFSET(J1195,0,0,-rsi,1))),"")</f>
        <v>58.367409439202724</v>
      </c>
      <c r="L1195" s="11"/>
      <c r="M1195" s="11">
        <f t="shared" si="380"/>
        <v>0.98421744848750548</v>
      </c>
      <c r="N1195" s="11">
        <f t="shared" ca="1" si="381"/>
        <v>1.0412801484230061</v>
      </c>
      <c r="S1195" s="13" t="str">
        <f ca="1">pricein</f>
        <v/>
      </c>
      <c r="T1195" s="13" t="str">
        <f ca="1">priceout</f>
        <v/>
      </c>
      <c r="U1195" s="16" t="str">
        <f t="shared" ca="1" si="382"/>
        <v/>
      </c>
      <c r="V1195" s="16" t="str">
        <f t="shared" ca="1" si="389"/>
        <v/>
      </c>
      <c r="W1195" s="16" t="str">
        <f t="shared" ca="1" si="390"/>
        <v/>
      </c>
      <c r="X1195" s="16">
        <f t="shared" ca="1" si="391"/>
        <v>2.7047880576243353</v>
      </c>
      <c r="Y1195" s="16"/>
      <c r="Z1195" s="13" t="str">
        <f ca="1">priceincross</f>
        <v/>
      </c>
      <c r="AA1195" s="13" t="str">
        <f ca="1">priceoutcross</f>
        <v/>
      </c>
      <c r="AB1195" s="13" t="str">
        <f t="shared" ca="1" si="383"/>
        <v/>
      </c>
      <c r="AC1195" s="13" t="str">
        <f t="shared" ca="1" si="392"/>
        <v/>
      </c>
      <c r="AD1195" s="13" t="str">
        <f t="shared" ca="1" si="393"/>
        <v/>
      </c>
      <c r="AE1195" s="13">
        <f t="shared" ca="1" si="394"/>
        <v>2.7339607048966239</v>
      </c>
      <c r="AG1195" s="32">
        <f ca="1">IF(ROW(data!B1195)&gt;fib+1,MIN(OFFSET(data!B1195,0,0,-fib,1)),"")</f>
        <v>19.23</v>
      </c>
      <c r="AH1195" s="32">
        <f ca="1">IF(ROW(data!B1195)&gt;fib+1,MAX(OFFSET(data!B1195,0,0,-fib,1)),"")</f>
        <v>23.41</v>
      </c>
      <c r="AI1195" s="32">
        <f t="shared" ca="1" si="384"/>
        <v>4.18</v>
      </c>
      <c r="AJ1195" s="31">
        <f t="shared" ca="1" si="385"/>
        <v>20.216480000000001</v>
      </c>
      <c r="AK1195" s="31">
        <f t="shared" ca="1" si="386"/>
        <v>20.82676</v>
      </c>
      <c r="AL1195" s="31">
        <f t="shared" ca="1" si="387"/>
        <v>21.32</v>
      </c>
      <c r="AM1195" s="31">
        <f t="shared" ca="1" si="388"/>
        <v>21.81324</v>
      </c>
      <c r="AO1195" s="32">
        <f t="shared" ca="1" si="395"/>
        <v>1.7047880576243353</v>
      </c>
      <c r="AP1195" s="32">
        <f t="shared" ca="1" si="396"/>
        <v>0</v>
      </c>
      <c r="AQ1195" s="32">
        <f t="shared" ca="1" si="397"/>
        <v>1.7339607048966239</v>
      </c>
      <c r="AR1195" s="32">
        <f t="shared" ca="1" si="398"/>
        <v>0</v>
      </c>
    </row>
    <row r="1196" spans="1:44">
      <c r="A1196" s="10">
        <v>38642</v>
      </c>
      <c r="B1196" s="11">
        <f ca="1">IF(ROW(data!B1196)&gt;singleSMA,AVERAGE(OFFSET(data!B1196,0,0,-singleSMA,1)),"")</f>
        <v>21.157099999999996</v>
      </c>
      <c r="C1196" s="11" t="str">
        <f ca="1">IF(ROW(data!B1194)&gt;singleSMA+2,IF(SIGN(data!B1195-indicators!B1195)&lt;&gt;SIGN(data!B1194-indicators!B1194),IF(SIGN(data!B1195-indicators!B1195)&gt;0,"BUY","SELL"),""),"")</f>
        <v/>
      </c>
      <c r="D1196" s="11">
        <f ca="1">IF(ROW(data!B1196)&gt;fastSMA,AVERAGE(OFFSET(data!B1196,0,0,-fastSMA,1)),"")</f>
        <v>22.393000000000001</v>
      </c>
      <c r="E1196" s="11">
        <f ca="1">IF(ROW(data!B1196)&gt;slowSMA,AVERAGE(OFFSET(data!B1196,0,0,-slowSMA,1)),"")</f>
        <v>21.157099999999996</v>
      </c>
      <c r="F1196" s="11" t="str">
        <f ca="1">IF(ROW(data!B1196)&gt;MAX(fastSMA,slowSMA)+2,IF(SIGN(D1195-E1195)&lt;&gt;SIGN(D1194-E1194),IF(SIGN(D1195-E1195)&gt;0,"BUY","SELL"),""),"")</f>
        <v/>
      </c>
      <c r="G1196" s="11"/>
      <c r="H1196" s="11">
        <f>(data!B1196/data!B1195)-1</f>
        <v>8.908685968820329E-4</v>
      </c>
      <c r="I1196" s="11">
        <f t="shared" si="378"/>
        <v>8.908685968820329E-4</v>
      </c>
      <c r="J1196" s="11">
        <f t="shared" si="379"/>
        <v>0</v>
      </c>
      <c r="K1196" s="11">
        <f ca="1">IF(ROW(data!B1196)&gt;rsi+1,100-100/(1+AVERAGE(OFFSET(I1196,0,0,-rsi,1))/AVERAGE(OFFSET(J1196,0,0,-rsi,1))),"")</f>
        <v>59.783717232701711</v>
      </c>
      <c r="L1196" s="11"/>
      <c r="M1196" s="11">
        <f t="shared" si="380"/>
        <v>1.000890868596882</v>
      </c>
      <c r="N1196" s="11">
        <f t="shared" ca="1" si="381"/>
        <v>1.0480410447761193</v>
      </c>
      <c r="S1196" s="13" t="str">
        <f ca="1">pricein</f>
        <v/>
      </c>
      <c r="T1196" s="13" t="str">
        <f ca="1">priceout</f>
        <v/>
      </c>
      <c r="U1196" s="16" t="str">
        <f t="shared" ca="1" si="382"/>
        <v/>
      </c>
      <c r="V1196" s="16" t="str">
        <f t="shared" ca="1" si="389"/>
        <v/>
      </c>
      <c r="W1196" s="16" t="str">
        <f t="shared" ca="1" si="390"/>
        <v/>
      </c>
      <c r="X1196" s="16">
        <f t="shared" ca="1" si="391"/>
        <v>2.7047880576243353</v>
      </c>
      <c r="Y1196" s="16"/>
      <c r="Z1196" s="13" t="str">
        <f ca="1">priceincross</f>
        <v/>
      </c>
      <c r="AA1196" s="13" t="str">
        <f ca="1">priceoutcross</f>
        <v/>
      </c>
      <c r="AB1196" s="13" t="str">
        <f t="shared" ca="1" si="383"/>
        <v/>
      </c>
      <c r="AC1196" s="13" t="str">
        <f t="shared" ca="1" si="392"/>
        <v/>
      </c>
      <c r="AD1196" s="13" t="str">
        <f t="shared" ca="1" si="393"/>
        <v/>
      </c>
      <c r="AE1196" s="13">
        <f t="shared" ca="1" si="394"/>
        <v>2.7339607048966239</v>
      </c>
      <c r="AG1196" s="32">
        <f ca="1">IF(ROW(data!B1196)&gt;fib+1,MIN(OFFSET(data!B1196,0,0,-fib,1)),"")</f>
        <v>19.23</v>
      </c>
      <c r="AH1196" s="32">
        <f ca="1">IF(ROW(data!B1196)&gt;fib+1,MAX(OFFSET(data!B1196,0,0,-fib,1)),"")</f>
        <v>23.41</v>
      </c>
      <c r="AI1196" s="32">
        <f t="shared" ca="1" si="384"/>
        <v>4.18</v>
      </c>
      <c r="AJ1196" s="31">
        <f t="shared" ca="1" si="385"/>
        <v>20.216480000000001</v>
      </c>
      <c r="AK1196" s="31">
        <f t="shared" ca="1" si="386"/>
        <v>20.82676</v>
      </c>
      <c r="AL1196" s="31">
        <f t="shared" ca="1" si="387"/>
        <v>21.32</v>
      </c>
      <c r="AM1196" s="31">
        <f t="shared" ca="1" si="388"/>
        <v>21.81324</v>
      </c>
      <c r="AO1196" s="32">
        <f t="shared" ca="1" si="395"/>
        <v>1.7047880576243353</v>
      </c>
      <c r="AP1196" s="32">
        <f t="shared" ca="1" si="396"/>
        <v>0</v>
      </c>
      <c r="AQ1196" s="32">
        <f t="shared" ca="1" si="397"/>
        <v>1.7339607048966239</v>
      </c>
      <c r="AR1196" s="32">
        <f t="shared" ca="1" si="398"/>
        <v>0</v>
      </c>
    </row>
    <row r="1197" spans="1:44">
      <c r="A1197" s="10">
        <v>38643</v>
      </c>
      <c r="B1197" s="11">
        <f ca="1">IF(ROW(data!B1197)&gt;singleSMA,AVERAGE(OFFSET(data!B1197,0,0,-singleSMA,1)),"")</f>
        <v>21.186399999999999</v>
      </c>
      <c r="C1197" s="11" t="str">
        <f ca="1">IF(ROW(data!B1195)&gt;singleSMA+2,IF(SIGN(data!B1196-indicators!B1196)&lt;&gt;SIGN(data!B1195-indicators!B1195),IF(SIGN(data!B1196-indicators!B1196)&gt;0,"BUY","SELL"),""),"")</f>
        <v/>
      </c>
      <c r="D1197" s="11">
        <f ca="1">IF(ROW(data!B1197)&gt;fastSMA,AVERAGE(OFFSET(data!B1197,0,0,-fastSMA,1)),"")</f>
        <v>22.438499999999998</v>
      </c>
      <c r="E1197" s="11">
        <f ca="1">IF(ROW(data!B1197)&gt;slowSMA,AVERAGE(OFFSET(data!B1197,0,0,-slowSMA,1)),"")</f>
        <v>21.186399999999999</v>
      </c>
      <c r="F1197" s="11" t="str">
        <f ca="1">IF(ROW(data!B1197)&gt;MAX(fastSMA,slowSMA)+2,IF(SIGN(D1196-E1196)&lt;&gt;SIGN(D1195-E1195),IF(SIGN(D1196-E1196)&gt;0,"BUY","SELL"),""),"")</f>
        <v/>
      </c>
      <c r="G1197" s="11"/>
      <c r="H1197" s="11">
        <f>(data!B1197/data!B1196)-1</f>
        <v>-6.230529595015577E-3</v>
      </c>
      <c r="I1197" s="11">
        <f t="shared" si="378"/>
        <v>0</v>
      </c>
      <c r="J1197" s="11">
        <f t="shared" si="379"/>
        <v>6.230529595015577E-3</v>
      </c>
      <c r="K1197" s="11">
        <f ca="1">IF(ROW(data!B1197)&gt;rsi+1,100-100/(1+AVERAGE(OFFSET(I1197,0,0,-rsi,1))/AVERAGE(OFFSET(J1197,0,0,-rsi,1))),"")</f>
        <v>58.569592977805513</v>
      </c>
      <c r="L1197" s="11"/>
      <c r="M1197" s="11">
        <f t="shared" si="380"/>
        <v>0.99376947040498442</v>
      </c>
      <c r="N1197" s="11">
        <f t="shared" ca="1" si="381"/>
        <v>1.042483660130719</v>
      </c>
      <c r="S1197" s="13" t="str">
        <f ca="1">pricein</f>
        <v/>
      </c>
      <c r="T1197" s="13" t="str">
        <f ca="1">priceout</f>
        <v/>
      </c>
      <c r="U1197" s="16" t="str">
        <f t="shared" ca="1" si="382"/>
        <v/>
      </c>
      <c r="V1197" s="16" t="str">
        <f t="shared" ca="1" si="389"/>
        <v/>
      </c>
      <c r="W1197" s="16" t="str">
        <f t="shared" ca="1" si="390"/>
        <v/>
      </c>
      <c r="X1197" s="16">
        <f t="shared" ca="1" si="391"/>
        <v>2.7047880576243353</v>
      </c>
      <c r="Y1197" s="16"/>
      <c r="Z1197" s="13" t="str">
        <f ca="1">priceincross</f>
        <v/>
      </c>
      <c r="AA1197" s="13" t="str">
        <f ca="1">priceoutcross</f>
        <v/>
      </c>
      <c r="AB1197" s="13" t="str">
        <f t="shared" ca="1" si="383"/>
        <v/>
      </c>
      <c r="AC1197" s="13" t="str">
        <f t="shared" ca="1" si="392"/>
        <v/>
      </c>
      <c r="AD1197" s="13" t="str">
        <f t="shared" ca="1" si="393"/>
        <v/>
      </c>
      <c r="AE1197" s="13">
        <f t="shared" ca="1" si="394"/>
        <v>2.7339607048966239</v>
      </c>
      <c r="AG1197" s="32">
        <f ca="1">IF(ROW(data!B1197)&gt;fib+1,MIN(OFFSET(data!B1197,0,0,-fib,1)),"")</f>
        <v>19.23</v>
      </c>
      <c r="AH1197" s="32">
        <f ca="1">IF(ROW(data!B1197)&gt;fib+1,MAX(OFFSET(data!B1197,0,0,-fib,1)),"")</f>
        <v>23.41</v>
      </c>
      <c r="AI1197" s="32">
        <f t="shared" ca="1" si="384"/>
        <v>4.18</v>
      </c>
      <c r="AJ1197" s="31">
        <f t="shared" ca="1" si="385"/>
        <v>20.216480000000001</v>
      </c>
      <c r="AK1197" s="31">
        <f t="shared" ca="1" si="386"/>
        <v>20.82676</v>
      </c>
      <c r="AL1197" s="31">
        <f t="shared" ca="1" si="387"/>
        <v>21.32</v>
      </c>
      <c r="AM1197" s="31">
        <f t="shared" ca="1" si="388"/>
        <v>21.81324</v>
      </c>
      <c r="AO1197" s="32">
        <f t="shared" ca="1" si="395"/>
        <v>1.7047880576243353</v>
      </c>
      <c r="AP1197" s="32">
        <f t="shared" ca="1" si="396"/>
        <v>0</v>
      </c>
      <c r="AQ1197" s="32">
        <f t="shared" ca="1" si="397"/>
        <v>1.7339607048966239</v>
      </c>
      <c r="AR1197" s="32">
        <f t="shared" ca="1" si="398"/>
        <v>0</v>
      </c>
    </row>
    <row r="1198" spans="1:44">
      <c r="A1198" s="10">
        <v>38644</v>
      </c>
      <c r="B1198" s="11">
        <f ca="1">IF(ROW(data!B1198)&gt;singleSMA,AVERAGE(OFFSET(data!B1198,0,0,-singleSMA,1)),"")</f>
        <v>21.207499999999996</v>
      </c>
      <c r="C1198" s="11" t="str">
        <f ca="1">IF(ROW(data!B1196)&gt;singleSMA+2,IF(SIGN(data!B1197-indicators!B1197)&lt;&gt;SIGN(data!B1196-indicators!B1196),IF(SIGN(data!B1197-indicators!B1197)&gt;0,"BUY","SELL"),""),"")</f>
        <v/>
      </c>
      <c r="D1198" s="11">
        <f ca="1">IF(ROW(data!B1198)&gt;fastSMA,AVERAGE(OFFSET(data!B1198,0,0,-fastSMA,1)),"")</f>
        <v>22.474499999999999</v>
      </c>
      <c r="E1198" s="11">
        <f ca="1">IF(ROW(data!B1198)&gt;slowSMA,AVERAGE(OFFSET(data!B1198,0,0,-slowSMA,1)),"")</f>
        <v>21.207499999999996</v>
      </c>
      <c r="F1198" s="11" t="str">
        <f ca="1">IF(ROW(data!B1198)&gt;MAX(fastSMA,slowSMA)+2,IF(SIGN(D1197-E1197)&lt;&gt;SIGN(D1196-E1196),IF(SIGN(D1197-E1197)&gt;0,"BUY","SELL"),""),"")</f>
        <v/>
      </c>
      <c r="G1198" s="11"/>
      <c r="H1198" s="11">
        <f>(data!B1198/data!B1197)-1</f>
        <v>-3.4482758620689613E-2</v>
      </c>
      <c r="I1198" s="11">
        <f t="shared" si="378"/>
        <v>0</v>
      </c>
      <c r="J1198" s="11">
        <f t="shared" si="379"/>
        <v>3.4482758620689613E-2</v>
      </c>
      <c r="K1198" s="11">
        <f ca="1">IF(ROW(data!B1198)&gt;rsi+1,100-100/(1+AVERAGE(OFFSET(I1198,0,0,-rsi,1))/AVERAGE(OFFSET(J1198,0,0,-rsi,1))),"")</f>
        <v>56.952820262524405</v>
      </c>
      <c r="L1198" s="11"/>
      <c r="M1198" s="11">
        <f t="shared" si="380"/>
        <v>0.96551724137931039</v>
      </c>
      <c r="N1198" s="11">
        <f t="shared" ca="1" si="381"/>
        <v>1.0345489443378122</v>
      </c>
      <c r="S1198" s="13" t="str">
        <f ca="1">pricein</f>
        <v/>
      </c>
      <c r="T1198" s="13" t="str">
        <f ca="1">priceout</f>
        <v/>
      </c>
      <c r="U1198" s="16" t="str">
        <f t="shared" ca="1" si="382"/>
        <v/>
      </c>
      <c r="V1198" s="16" t="str">
        <f t="shared" ca="1" si="389"/>
        <v/>
      </c>
      <c r="W1198" s="16" t="str">
        <f t="shared" ca="1" si="390"/>
        <v/>
      </c>
      <c r="X1198" s="16">
        <f t="shared" ca="1" si="391"/>
        <v>2.7047880576243353</v>
      </c>
      <c r="Y1198" s="16"/>
      <c r="Z1198" s="13" t="str">
        <f ca="1">priceincross</f>
        <v/>
      </c>
      <c r="AA1198" s="13" t="str">
        <f ca="1">priceoutcross</f>
        <v/>
      </c>
      <c r="AB1198" s="13" t="str">
        <f t="shared" ca="1" si="383"/>
        <v/>
      </c>
      <c r="AC1198" s="13" t="str">
        <f t="shared" ca="1" si="392"/>
        <v/>
      </c>
      <c r="AD1198" s="13" t="str">
        <f t="shared" ca="1" si="393"/>
        <v/>
      </c>
      <c r="AE1198" s="13">
        <f t="shared" ca="1" si="394"/>
        <v>2.7339607048966239</v>
      </c>
      <c r="AG1198" s="32">
        <f ca="1">IF(ROW(data!B1198)&gt;fib+1,MIN(OFFSET(data!B1198,0,0,-fib,1)),"")</f>
        <v>19.23</v>
      </c>
      <c r="AH1198" s="32">
        <f ca="1">IF(ROW(data!B1198)&gt;fib+1,MAX(OFFSET(data!B1198,0,0,-fib,1)),"")</f>
        <v>23.41</v>
      </c>
      <c r="AI1198" s="32">
        <f t="shared" ca="1" si="384"/>
        <v>4.18</v>
      </c>
      <c r="AJ1198" s="31">
        <f t="shared" ca="1" si="385"/>
        <v>20.216480000000001</v>
      </c>
      <c r="AK1198" s="31">
        <f t="shared" ca="1" si="386"/>
        <v>20.82676</v>
      </c>
      <c r="AL1198" s="31">
        <f t="shared" ca="1" si="387"/>
        <v>21.32</v>
      </c>
      <c r="AM1198" s="31">
        <f t="shared" ca="1" si="388"/>
        <v>21.81324</v>
      </c>
      <c r="AO1198" s="32">
        <f t="shared" ca="1" si="395"/>
        <v>1.7047880576243353</v>
      </c>
      <c r="AP1198" s="32">
        <f t="shared" ca="1" si="396"/>
        <v>0</v>
      </c>
      <c r="AQ1198" s="32">
        <f t="shared" ca="1" si="397"/>
        <v>1.7339607048966239</v>
      </c>
      <c r="AR1198" s="32">
        <f t="shared" ca="1" si="398"/>
        <v>0</v>
      </c>
    </row>
    <row r="1199" spans="1:44">
      <c r="A1199" s="10">
        <v>38645</v>
      </c>
      <c r="B1199" s="11">
        <f ca="1">IF(ROW(data!B1199)&gt;singleSMA,AVERAGE(OFFSET(data!B1199,0,0,-singleSMA,1)),"")</f>
        <v>21.230500000000003</v>
      </c>
      <c r="C1199" s="11" t="str">
        <f ca="1">IF(ROW(data!B1197)&gt;singleSMA+2,IF(SIGN(data!B1198-indicators!B1198)&lt;&gt;SIGN(data!B1197-indicators!B1197),IF(SIGN(data!B1198-indicators!B1198)&gt;0,"BUY","SELL"),""),"")</f>
        <v/>
      </c>
      <c r="D1199" s="11">
        <f ca="1">IF(ROW(data!B1199)&gt;fastSMA,AVERAGE(OFFSET(data!B1199,0,0,-fastSMA,1)),"")</f>
        <v>22.491499999999998</v>
      </c>
      <c r="E1199" s="11">
        <f ca="1">IF(ROW(data!B1199)&gt;slowSMA,AVERAGE(OFFSET(data!B1199,0,0,-slowSMA,1)),"")</f>
        <v>21.230500000000003</v>
      </c>
      <c r="F1199" s="11" t="str">
        <f ca="1">IF(ROW(data!B1199)&gt;MAX(fastSMA,slowSMA)+2,IF(SIGN(D1198-E1198)&lt;&gt;SIGN(D1197-E1197),IF(SIGN(D1198-E1198)&gt;0,"BUY","SELL"),""),"")</f>
        <v/>
      </c>
      <c r="G1199" s="11"/>
      <c r="H1199" s="11">
        <f>(data!B1199/data!B1198)-1</f>
        <v>4.638218923933568E-4</v>
      </c>
      <c r="I1199" s="11">
        <f t="shared" si="378"/>
        <v>4.638218923933568E-4</v>
      </c>
      <c r="J1199" s="11">
        <f t="shared" si="379"/>
        <v>0</v>
      </c>
      <c r="K1199" s="11">
        <f ca="1">IF(ROW(data!B1199)&gt;rsi+1,100-100/(1+AVERAGE(OFFSET(I1199,0,0,-rsi,1))/AVERAGE(OFFSET(J1199,0,0,-rsi,1))),"")</f>
        <v>53.810526438405645</v>
      </c>
      <c r="L1199" s="11"/>
      <c r="M1199" s="11">
        <f t="shared" si="380"/>
        <v>1.0004638218923934</v>
      </c>
      <c r="N1199" s="11">
        <f t="shared" ca="1" si="381"/>
        <v>1.0160150730098918</v>
      </c>
      <c r="S1199" s="13" t="str">
        <f ca="1">pricein</f>
        <v/>
      </c>
      <c r="T1199" s="13" t="str">
        <f ca="1">priceout</f>
        <v/>
      </c>
      <c r="U1199" s="16" t="str">
        <f t="shared" ca="1" si="382"/>
        <v/>
      </c>
      <c r="V1199" s="16" t="str">
        <f t="shared" ca="1" si="389"/>
        <v/>
      </c>
      <c r="W1199" s="16" t="str">
        <f t="shared" ca="1" si="390"/>
        <v/>
      </c>
      <c r="X1199" s="16">
        <f t="shared" ca="1" si="391"/>
        <v>2.7047880576243353</v>
      </c>
      <c r="Y1199" s="16"/>
      <c r="Z1199" s="13" t="str">
        <f ca="1">priceincross</f>
        <v/>
      </c>
      <c r="AA1199" s="13" t="str">
        <f ca="1">priceoutcross</f>
        <v/>
      </c>
      <c r="AB1199" s="13" t="str">
        <f t="shared" ca="1" si="383"/>
        <v/>
      </c>
      <c r="AC1199" s="13" t="str">
        <f t="shared" ca="1" si="392"/>
        <v/>
      </c>
      <c r="AD1199" s="13" t="str">
        <f t="shared" ca="1" si="393"/>
        <v/>
      </c>
      <c r="AE1199" s="13">
        <f t="shared" ca="1" si="394"/>
        <v>2.7339607048966239</v>
      </c>
      <c r="AG1199" s="32">
        <f ca="1">IF(ROW(data!B1199)&gt;fib+1,MIN(OFFSET(data!B1199,0,0,-fib,1)),"")</f>
        <v>19.23</v>
      </c>
      <c r="AH1199" s="32">
        <f ca="1">IF(ROW(data!B1199)&gt;fib+1,MAX(OFFSET(data!B1199,0,0,-fib,1)),"")</f>
        <v>23.41</v>
      </c>
      <c r="AI1199" s="32">
        <f t="shared" ca="1" si="384"/>
        <v>4.18</v>
      </c>
      <c r="AJ1199" s="31">
        <f t="shared" ca="1" si="385"/>
        <v>20.216480000000001</v>
      </c>
      <c r="AK1199" s="31">
        <f t="shared" ca="1" si="386"/>
        <v>20.82676</v>
      </c>
      <c r="AL1199" s="31">
        <f t="shared" ca="1" si="387"/>
        <v>21.32</v>
      </c>
      <c r="AM1199" s="31">
        <f t="shared" ca="1" si="388"/>
        <v>21.81324</v>
      </c>
      <c r="AO1199" s="32">
        <f t="shared" ca="1" si="395"/>
        <v>1.7047880576243353</v>
      </c>
      <c r="AP1199" s="32">
        <f t="shared" ca="1" si="396"/>
        <v>0</v>
      </c>
      <c r="AQ1199" s="32">
        <f t="shared" ca="1" si="397"/>
        <v>1.7339607048966239</v>
      </c>
      <c r="AR1199" s="32">
        <f t="shared" ca="1" si="398"/>
        <v>0</v>
      </c>
    </row>
    <row r="1200" spans="1:44">
      <c r="A1200" s="10">
        <v>38646</v>
      </c>
      <c r="B1200" s="11">
        <f ca="1">IF(ROW(data!B1200)&gt;singleSMA,AVERAGE(OFFSET(data!B1200,0,0,-singleSMA,1)),"")</f>
        <v>21.256200000000003</v>
      </c>
      <c r="C1200" s="11" t="str">
        <f ca="1">IF(ROW(data!B1198)&gt;singleSMA+2,IF(SIGN(data!B1199-indicators!B1199)&lt;&gt;SIGN(data!B1198-indicators!B1198),IF(SIGN(data!B1199-indicators!B1199)&gt;0,"BUY","SELL"),""),"")</f>
        <v/>
      </c>
      <c r="D1200" s="11">
        <f ca="1">IF(ROW(data!B1200)&gt;fastSMA,AVERAGE(OFFSET(data!B1200,0,0,-fastSMA,1)),"")</f>
        <v>22.5075</v>
      </c>
      <c r="E1200" s="11">
        <f ca="1">IF(ROW(data!B1200)&gt;slowSMA,AVERAGE(OFFSET(data!B1200,0,0,-slowSMA,1)),"")</f>
        <v>21.256200000000003</v>
      </c>
      <c r="F1200" s="11" t="str">
        <f ca="1">IF(ROW(data!B1200)&gt;MAX(fastSMA,slowSMA)+2,IF(SIGN(D1199-E1199)&lt;&gt;SIGN(D1198-E1198),IF(SIGN(D1199-E1199)&gt;0,"BUY","SELL"),""),"")</f>
        <v/>
      </c>
      <c r="G1200" s="11"/>
      <c r="H1200" s="11">
        <f>(data!B1200/data!B1199)-1</f>
        <v>1.066295781177562E-2</v>
      </c>
      <c r="I1200" s="11">
        <f t="shared" si="378"/>
        <v>1.066295781177562E-2</v>
      </c>
      <c r="J1200" s="11">
        <f t="shared" si="379"/>
        <v>0</v>
      </c>
      <c r="K1200" s="11">
        <f ca="1">IF(ROW(data!B1200)&gt;rsi+1,100-100/(1+AVERAGE(OFFSET(I1200,0,0,-rsi,1))/AVERAGE(OFFSET(J1200,0,0,-rsi,1))),"")</f>
        <v>53.604014868796256</v>
      </c>
      <c r="L1200" s="11"/>
      <c r="M1200" s="11">
        <f t="shared" si="380"/>
        <v>1.0106629578117756</v>
      </c>
      <c r="N1200" s="11">
        <f t="shared" ca="1" si="381"/>
        <v>1.0148975791433896</v>
      </c>
      <c r="S1200" s="13" t="str">
        <f ca="1">pricein</f>
        <v/>
      </c>
      <c r="T1200" s="13" t="str">
        <f ca="1">priceout</f>
        <v/>
      </c>
      <c r="U1200" s="16" t="str">
        <f t="shared" ca="1" si="382"/>
        <v/>
      </c>
      <c r="V1200" s="16" t="str">
        <f t="shared" ca="1" si="389"/>
        <v/>
      </c>
      <c r="W1200" s="16" t="str">
        <f t="shared" ca="1" si="390"/>
        <v/>
      </c>
      <c r="X1200" s="16">
        <f t="shared" ca="1" si="391"/>
        <v>2.7047880576243353</v>
      </c>
      <c r="Y1200" s="16"/>
      <c r="Z1200" s="13" t="str">
        <f ca="1">priceincross</f>
        <v/>
      </c>
      <c r="AA1200" s="13" t="str">
        <f ca="1">priceoutcross</f>
        <v/>
      </c>
      <c r="AB1200" s="13" t="str">
        <f t="shared" ca="1" si="383"/>
        <v/>
      </c>
      <c r="AC1200" s="13" t="str">
        <f t="shared" ca="1" si="392"/>
        <v/>
      </c>
      <c r="AD1200" s="13" t="str">
        <f t="shared" ca="1" si="393"/>
        <v/>
      </c>
      <c r="AE1200" s="13">
        <f t="shared" ca="1" si="394"/>
        <v>2.7339607048966239</v>
      </c>
      <c r="AG1200" s="32">
        <f ca="1">IF(ROW(data!B1200)&gt;fib+1,MIN(OFFSET(data!B1200,0,0,-fib,1)),"")</f>
        <v>19.3</v>
      </c>
      <c r="AH1200" s="32">
        <f ca="1">IF(ROW(data!B1200)&gt;fib+1,MAX(OFFSET(data!B1200,0,0,-fib,1)),"")</f>
        <v>23.41</v>
      </c>
      <c r="AI1200" s="32">
        <f t="shared" ca="1" si="384"/>
        <v>4.1099999999999994</v>
      </c>
      <c r="AJ1200" s="31">
        <f t="shared" ca="1" si="385"/>
        <v>20.269960000000001</v>
      </c>
      <c r="AK1200" s="31">
        <f t="shared" ca="1" si="386"/>
        <v>20.87002</v>
      </c>
      <c r="AL1200" s="31">
        <f t="shared" ca="1" si="387"/>
        <v>21.355</v>
      </c>
      <c r="AM1200" s="31">
        <f t="shared" ca="1" si="388"/>
        <v>21.839980000000001</v>
      </c>
      <c r="AO1200" s="32">
        <f t="shared" ca="1" si="395"/>
        <v>1.7047880576243353</v>
      </c>
      <c r="AP1200" s="32">
        <f t="shared" ca="1" si="396"/>
        <v>0</v>
      </c>
      <c r="AQ1200" s="32">
        <f t="shared" ca="1" si="397"/>
        <v>1.7339607048966239</v>
      </c>
      <c r="AR1200" s="32">
        <f t="shared" ca="1" si="398"/>
        <v>0</v>
      </c>
    </row>
    <row r="1201" spans="1:44">
      <c r="A1201" s="10">
        <v>38649</v>
      </c>
      <c r="B1201" s="11">
        <f ca="1">IF(ROW(data!B1201)&gt;singleSMA,AVERAGE(OFFSET(data!B1201,0,0,-singleSMA,1)),"")</f>
        <v>21.278600000000004</v>
      </c>
      <c r="C1201" s="11" t="str">
        <f ca="1">IF(ROW(data!B1199)&gt;singleSMA+2,IF(SIGN(data!B1200-indicators!B1200)&lt;&gt;SIGN(data!B1199-indicators!B1199),IF(SIGN(data!B1200-indicators!B1200)&gt;0,"BUY","SELL"),""),"")</f>
        <v/>
      </c>
      <c r="D1201" s="11">
        <f ca="1">IF(ROW(data!B1201)&gt;fastSMA,AVERAGE(OFFSET(data!B1201,0,0,-fastSMA,1)),"")</f>
        <v>22.506</v>
      </c>
      <c r="E1201" s="11">
        <f ca="1">IF(ROW(data!B1201)&gt;slowSMA,AVERAGE(OFFSET(data!B1201,0,0,-slowSMA,1)),"")</f>
        <v>21.278600000000004</v>
      </c>
      <c r="F1201" s="11" t="str">
        <f ca="1">IF(ROW(data!B1201)&gt;MAX(fastSMA,slowSMA)+2,IF(SIGN(D1200-E1200)&lt;&gt;SIGN(D1199-E1199),IF(SIGN(D1200-E1200)&gt;0,"BUY","SELL"),""),"")</f>
        <v/>
      </c>
      <c r="G1201" s="11"/>
      <c r="H1201" s="11">
        <f>(data!B1201/data!B1200)-1</f>
        <v>-1.3761467889908952E-3</v>
      </c>
      <c r="I1201" s="11">
        <f t="shared" si="378"/>
        <v>0</v>
      </c>
      <c r="J1201" s="11">
        <f t="shared" si="379"/>
        <v>1.3761467889908952E-3</v>
      </c>
      <c r="K1201" s="11">
        <f ca="1">IF(ROW(data!B1201)&gt;rsi+1,100-100/(1+AVERAGE(OFFSET(I1201,0,0,-rsi,1))/AVERAGE(OFFSET(J1201,0,0,-rsi,1))),"")</f>
        <v>50.354146973482109</v>
      </c>
      <c r="L1201" s="11"/>
      <c r="M1201" s="11">
        <f t="shared" si="380"/>
        <v>0.9986238532110091</v>
      </c>
      <c r="N1201" s="11">
        <f t="shared" ca="1" si="381"/>
        <v>0.99862385321100955</v>
      </c>
      <c r="S1201" s="13" t="str">
        <f ca="1">pricein</f>
        <v/>
      </c>
      <c r="T1201" s="13" t="str">
        <f ca="1">priceout</f>
        <v/>
      </c>
      <c r="U1201" s="16" t="str">
        <f t="shared" ca="1" si="382"/>
        <v/>
      </c>
      <c r="V1201" s="16" t="str">
        <f t="shared" ca="1" si="389"/>
        <v/>
      </c>
      <c r="W1201" s="16" t="str">
        <f t="shared" ca="1" si="390"/>
        <v/>
      </c>
      <c r="X1201" s="16">
        <f t="shared" ca="1" si="391"/>
        <v>2.7047880576243353</v>
      </c>
      <c r="Y1201" s="16"/>
      <c r="Z1201" s="13" t="str">
        <f ca="1">priceincross</f>
        <v/>
      </c>
      <c r="AA1201" s="13" t="str">
        <f ca="1">priceoutcross</f>
        <v/>
      </c>
      <c r="AB1201" s="13" t="str">
        <f t="shared" ca="1" si="383"/>
        <v/>
      </c>
      <c r="AC1201" s="13" t="str">
        <f t="shared" ca="1" si="392"/>
        <v/>
      </c>
      <c r="AD1201" s="13" t="str">
        <f t="shared" ca="1" si="393"/>
        <v/>
      </c>
      <c r="AE1201" s="13">
        <f t="shared" ca="1" si="394"/>
        <v>2.7339607048966239</v>
      </c>
      <c r="AG1201" s="32">
        <f ca="1">IF(ROW(data!B1201)&gt;fib+1,MIN(OFFSET(data!B1201,0,0,-fib,1)),"")</f>
        <v>19.3</v>
      </c>
      <c r="AH1201" s="32">
        <f ca="1">IF(ROW(data!B1201)&gt;fib+1,MAX(OFFSET(data!B1201,0,0,-fib,1)),"")</f>
        <v>23.41</v>
      </c>
      <c r="AI1201" s="32">
        <f t="shared" ca="1" si="384"/>
        <v>4.1099999999999994</v>
      </c>
      <c r="AJ1201" s="31">
        <f t="shared" ca="1" si="385"/>
        <v>20.269960000000001</v>
      </c>
      <c r="AK1201" s="31">
        <f t="shared" ca="1" si="386"/>
        <v>20.87002</v>
      </c>
      <c r="AL1201" s="31">
        <f t="shared" ca="1" si="387"/>
        <v>21.355</v>
      </c>
      <c r="AM1201" s="31">
        <f t="shared" ca="1" si="388"/>
        <v>21.839980000000001</v>
      </c>
      <c r="AO1201" s="32">
        <f t="shared" ca="1" si="395"/>
        <v>1.7047880576243353</v>
      </c>
      <c r="AP1201" s="32">
        <f t="shared" ca="1" si="396"/>
        <v>0</v>
      </c>
      <c r="AQ1201" s="32">
        <f t="shared" ca="1" si="397"/>
        <v>1.7339607048966239</v>
      </c>
      <c r="AR1201" s="32">
        <f t="shared" ca="1" si="398"/>
        <v>0</v>
      </c>
    </row>
    <row r="1202" spans="1:44">
      <c r="A1202" s="10">
        <v>38650</v>
      </c>
      <c r="B1202" s="11">
        <f ca="1">IF(ROW(data!B1202)&gt;singleSMA,AVERAGE(OFFSET(data!B1202,0,0,-singleSMA,1)),"")</f>
        <v>21.299500000000002</v>
      </c>
      <c r="C1202" s="11" t="str">
        <f ca="1">IF(ROW(data!B1200)&gt;singleSMA+2,IF(SIGN(data!B1201-indicators!B1201)&lt;&gt;SIGN(data!B1200-indicators!B1200),IF(SIGN(data!B1201-indicators!B1201)&gt;0,"BUY","SELL"),""),"")</f>
        <v/>
      </c>
      <c r="D1202" s="11">
        <f ca="1">IF(ROW(data!B1202)&gt;fastSMA,AVERAGE(OFFSET(data!B1202,0,0,-fastSMA,1)),"")</f>
        <v>22.511499999999995</v>
      </c>
      <c r="E1202" s="11">
        <f ca="1">IF(ROW(data!B1202)&gt;slowSMA,AVERAGE(OFFSET(data!B1202,0,0,-slowSMA,1)),"")</f>
        <v>21.299500000000002</v>
      </c>
      <c r="F1202" s="11" t="str">
        <f ca="1">IF(ROW(data!B1202)&gt;MAX(fastSMA,slowSMA)+2,IF(SIGN(D1201-E1201)&lt;&gt;SIGN(D1200-E1200),IF(SIGN(D1201-E1201)&gt;0,"BUY","SELL"),""),"")</f>
        <v/>
      </c>
      <c r="G1202" s="11"/>
      <c r="H1202" s="11">
        <f>(data!B1202/data!B1201)-1</f>
        <v>5.0528249885162246E-3</v>
      </c>
      <c r="I1202" s="11">
        <f t="shared" si="378"/>
        <v>5.0528249885162246E-3</v>
      </c>
      <c r="J1202" s="11">
        <f t="shared" si="379"/>
        <v>0</v>
      </c>
      <c r="K1202" s="11">
        <f ca="1">IF(ROW(data!B1202)&gt;rsi+1,100-100/(1+AVERAGE(OFFSET(I1202,0,0,-rsi,1))/AVERAGE(OFFSET(J1202,0,0,-rsi,1))),"")</f>
        <v>51.69335287272267</v>
      </c>
      <c r="L1202" s="11"/>
      <c r="M1202" s="11">
        <f t="shared" si="380"/>
        <v>1.0050528249885162</v>
      </c>
      <c r="N1202" s="11">
        <f t="shared" ca="1" si="381"/>
        <v>1.0050528249885171</v>
      </c>
      <c r="S1202" s="13" t="str">
        <f ca="1">pricein</f>
        <v/>
      </c>
      <c r="T1202" s="13" t="str">
        <f ca="1">priceout</f>
        <v/>
      </c>
      <c r="U1202" s="16" t="str">
        <f t="shared" ca="1" si="382"/>
        <v/>
      </c>
      <c r="V1202" s="16" t="str">
        <f t="shared" ca="1" si="389"/>
        <v/>
      </c>
      <c r="W1202" s="16" t="str">
        <f t="shared" ca="1" si="390"/>
        <v/>
      </c>
      <c r="X1202" s="16">
        <f t="shared" ca="1" si="391"/>
        <v>2.7047880576243353</v>
      </c>
      <c r="Y1202" s="16"/>
      <c r="Z1202" s="13" t="str">
        <f ca="1">priceincross</f>
        <v/>
      </c>
      <c r="AA1202" s="13" t="str">
        <f ca="1">priceoutcross</f>
        <v/>
      </c>
      <c r="AB1202" s="13" t="str">
        <f t="shared" ca="1" si="383"/>
        <v/>
      </c>
      <c r="AC1202" s="13" t="str">
        <f t="shared" ca="1" si="392"/>
        <v/>
      </c>
      <c r="AD1202" s="13" t="str">
        <f t="shared" ca="1" si="393"/>
        <v/>
      </c>
      <c r="AE1202" s="13">
        <f t="shared" ca="1" si="394"/>
        <v>2.7339607048966239</v>
      </c>
      <c r="AG1202" s="32">
        <f ca="1">IF(ROW(data!B1202)&gt;fib+1,MIN(OFFSET(data!B1202,0,0,-fib,1)),"")</f>
        <v>19.3</v>
      </c>
      <c r="AH1202" s="32">
        <f ca="1">IF(ROW(data!B1202)&gt;fib+1,MAX(OFFSET(data!B1202,0,0,-fib,1)),"")</f>
        <v>23.41</v>
      </c>
      <c r="AI1202" s="32">
        <f t="shared" ca="1" si="384"/>
        <v>4.1099999999999994</v>
      </c>
      <c r="AJ1202" s="31">
        <f t="shared" ca="1" si="385"/>
        <v>20.269960000000001</v>
      </c>
      <c r="AK1202" s="31">
        <f t="shared" ca="1" si="386"/>
        <v>20.87002</v>
      </c>
      <c r="AL1202" s="31">
        <f t="shared" ca="1" si="387"/>
        <v>21.355</v>
      </c>
      <c r="AM1202" s="31">
        <f t="shared" ca="1" si="388"/>
        <v>21.839980000000001</v>
      </c>
      <c r="AO1202" s="32">
        <f t="shared" ca="1" si="395"/>
        <v>1.7047880576243353</v>
      </c>
      <c r="AP1202" s="32">
        <f t="shared" ca="1" si="396"/>
        <v>0</v>
      </c>
      <c r="AQ1202" s="32">
        <f t="shared" ca="1" si="397"/>
        <v>1.7339607048966239</v>
      </c>
      <c r="AR1202" s="32">
        <f t="shared" ca="1" si="398"/>
        <v>0</v>
      </c>
    </row>
    <row r="1203" spans="1:44">
      <c r="A1203" s="10">
        <v>38651</v>
      </c>
      <c r="B1203" s="11">
        <f ca="1">IF(ROW(data!B1203)&gt;singleSMA,AVERAGE(OFFSET(data!B1203,0,0,-singleSMA,1)),"")</f>
        <v>21.320900000000002</v>
      </c>
      <c r="C1203" s="11" t="str">
        <f ca="1">IF(ROW(data!B1201)&gt;singleSMA+2,IF(SIGN(data!B1202-indicators!B1202)&lt;&gt;SIGN(data!B1201-indicators!B1201),IF(SIGN(data!B1202-indicators!B1202)&gt;0,"BUY","SELL"),""),"")</f>
        <v/>
      </c>
      <c r="D1203" s="11">
        <f ca="1">IF(ROW(data!B1203)&gt;fastSMA,AVERAGE(OFFSET(data!B1203,0,0,-fastSMA,1)),"")</f>
        <v>22.524999999999999</v>
      </c>
      <c r="E1203" s="11">
        <f ca="1">IF(ROW(data!B1203)&gt;slowSMA,AVERAGE(OFFSET(data!B1203,0,0,-slowSMA,1)),"")</f>
        <v>21.320900000000002</v>
      </c>
      <c r="F1203" s="11" t="str">
        <f ca="1">IF(ROW(data!B1203)&gt;MAX(fastSMA,slowSMA)+2,IF(SIGN(D1202-E1202)&lt;&gt;SIGN(D1201-E1201),IF(SIGN(D1202-E1202)&gt;0,"BUY","SELL"),""),"")</f>
        <v/>
      </c>
      <c r="G1203" s="11"/>
      <c r="H1203" s="11">
        <f>(data!B1203/data!B1202)-1</f>
        <v>2.0566727605118906E-2</v>
      </c>
      <c r="I1203" s="11">
        <f t="shared" si="378"/>
        <v>2.0566727605118906E-2</v>
      </c>
      <c r="J1203" s="11">
        <f t="shared" si="379"/>
        <v>0</v>
      </c>
      <c r="K1203" s="11">
        <f ca="1">IF(ROW(data!B1203)&gt;rsi+1,100-100/(1+AVERAGE(OFFSET(I1203,0,0,-rsi,1))/AVERAGE(OFFSET(J1203,0,0,-rsi,1))),"")</f>
        <v>53.114420805946061</v>
      </c>
      <c r="L1203" s="11"/>
      <c r="M1203" s="11">
        <f t="shared" si="380"/>
        <v>1.0205667276051189</v>
      </c>
      <c r="N1203" s="11">
        <f t="shared" ca="1" si="381"/>
        <v>1.0122393472348143</v>
      </c>
      <c r="S1203" s="13" t="str">
        <f ca="1">pricein</f>
        <v/>
      </c>
      <c r="T1203" s="13" t="str">
        <f ca="1">priceout</f>
        <v/>
      </c>
      <c r="U1203" s="16" t="str">
        <f t="shared" ca="1" si="382"/>
        <v/>
      </c>
      <c r="V1203" s="16" t="str">
        <f t="shared" ca="1" si="389"/>
        <v/>
      </c>
      <c r="W1203" s="16" t="str">
        <f t="shared" ca="1" si="390"/>
        <v/>
      </c>
      <c r="X1203" s="16">
        <f t="shared" ca="1" si="391"/>
        <v>2.7047880576243353</v>
      </c>
      <c r="Y1203" s="16"/>
      <c r="Z1203" s="13" t="str">
        <f ca="1">priceincross</f>
        <v/>
      </c>
      <c r="AA1203" s="13" t="str">
        <f ca="1">priceoutcross</f>
        <v/>
      </c>
      <c r="AB1203" s="13" t="str">
        <f t="shared" ca="1" si="383"/>
        <v/>
      </c>
      <c r="AC1203" s="13" t="str">
        <f t="shared" ca="1" si="392"/>
        <v/>
      </c>
      <c r="AD1203" s="13" t="str">
        <f t="shared" ca="1" si="393"/>
        <v/>
      </c>
      <c r="AE1203" s="13">
        <f t="shared" ca="1" si="394"/>
        <v>2.7339607048966239</v>
      </c>
      <c r="AG1203" s="32">
        <f ca="1">IF(ROW(data!B1203)&gt;fib+1,MIN(OFFSET(data!B1203,0,0,-fib,1)),"")</f>
        <v>19.3</v>
      </c>
      <c r="AH1203" s="32">
        <f ca="1">IF(ROW(data!B1203)&gt;fib+1,MAX(OFFSET(data!B1203,0,0,-fib,1)),"")</f>
        <v>23.41</v>
      </c>
      <c r="AI1203" s="32">
        <f t="shared" ca="1" si="384"/>
        <v>4.1099999999999994</v>
      </c>
      <c r="AJ1203" s="31">
        <f t="shared" ca="1" si="385"/>
        <v>20.269960000000001</v>
      </c>
      <c r="AK1203" s="31">
        <f t="shared" ca="1" si="386"/>
        <v>20.87002</v>
      </c>
      <c r="AL1203" s="31">
        <f t="shared" ca="1" si="387"/>
        <v>21.355</v>
      </c>
      <c r="AM1203" s="31">
        <f t="shared" ca="1" si="388"/>
        <v>21.839980000000001</v>
      </c>
      <c r="AO1203" s="32">
        <f t="shared" ca="1" si="395"/>
        <v>1.7047880576243353</v>
      </c>
      <c r="AP1203" s="32">
        <f t="shared" ca="1" si="396"/>
        <v>0</v>
      </c>
      <c r="AQ1203" s="32">
        <f t="shared" ca="1" si="397"/>
        <v>1.7339607048966239</v>
      </c>
      <c r="AR1203" s="32">
        <f t="shared" ca="1" si="398"/>
        <v>0</v>
      </c>
    </row>
    <row r="1204" spans="1:44">
      <c r="A1204" s="10">
        <v>38652</v>
      </c>
      <c r="B1204" s="11">
        <f ca="1">IF(ROW(data!B1204)&gt;singleSMA,AVERAGE(OFFSET(data!B1204,0,0,-singleSMA,1)),"")</f>
        <v>21.344000000000001</v>
      </c>
      <c r="C1204" s="11" t="str">
        <f ca="1">IF(ROW(data!B1202)&gt;singleSMA+2,IF(SIGN(data!B1203-indicators!B1203)&lt;&gt;SIGN(data!B1202-indicators!B1202),IF(SIGN(data!B1203-indicators!B1203)&gt;0,"BUY","SELL"),""),"")</f>
        <v/>
      </c>
      <c r="D1204" s="11">
        <f ca="1">IF(ROW(data!B1204)&gt;fastSMA,AVERAGE(OFFSET(data!B1204,0,0,-fastSMA,1)),"")</f>
        <v>22.541499999999996</v>
      </c>
      <c r="E1204" s="11">
        <f ca="1">IF(ROW(data!B1204)&gt;slowSMA,AVERAGE(OFFSET(data!B1204,0,0,-slowSMA,1)),"")</f>
        <v>21.344000000000001</v>
      </c>
      <c r="F1204" s="11" t="str">
        <f ca="1">IF(ROW(data!B1204)&gt;MAX(fastSMA,slowSMA)+2,IF(SIGN(D1203-E1203)&lt;&gt;SIGN(D1202-E1202),IF(SIGN(D1203-E1203)&gt;0,"BUY","SELL"),""),"")</f>
        <v/>
      </c>
      <c r="G1204" s="11"/>
      <c r="H1204" s="11">
        <f>(data!B1204/data!B1203)-1</f>
        <v>8.5087326466637414E-3</v>
      </c>
      <c r="I1204" s="11">
        <f t="shared" si="378"/>
        <v>8.5087326466637414E-3</v>
      </c>
      <c r="J1204" s="11">
        <f t="shared" si="379"/>
        <v>0</v>
      </c>
      <c r="K1204" s="11">
        <f ca="1">IF(ROW(data!B1204)&gt;rsi+1,100-100/(1+AVERAGE(OFFSET(I1204,0,0,-rsi,1))/AVERAGE(OFFSET(J1204,0,0,-rsi,1))),"")</f>
        <v>53.60710950800744</v>
      </c>
      <c r="L1204" s="11"/>
      <c r="M1204" s="11">
        <f t="shared" si="380"/>
        <v>1.0085087326466637</v>
      </c>
      <c r="N1204" s="11">
        <f t="shared" ca="1" si="381"/>
        <v>1.014871563767463</v>
      </c>
      <c r="S1204" s="13" t="str">
        <f ca="1">pricein</f>
        <v/>
      </c>
      <c r="T1204" s="13" t="str">
        <f ca="1">priceout</f>
        <v/>
      </c>
      <c r="U1204" s="16" t="str">
        <f t="shared" ca="1" si="382"/>
        <v/>
      </c>
      <c r="V1204" s="16" t="str">
        <f t="shared" ca="1" si="389"/>
        <v/>
      </c>
      <c r="W1204" s="16" t="str">
        <f t="shared" ca="1" si="390"/>
        <v/>
      </c>
      <c r="X1204" s="16">
        <f t="shared" ca="1" si="391"/>
        <v>2.7047880576243353</v>
      </c>
      <c r="Y1204" s="16"/>
      <c r="Z1204" s="13" t="str">
        <f ca="1">priceincross</f>
        <v/>
      </c>
      <c r="AA1204" s="13" t="str">
        <f ca="1">priceoutcross</f>
        <v/>
      </c>
      <c r="AB1204" s="13" t="str">
        <f t="shared" ca="1" si="383"/>
        <v/>
      </c>
      <c r="AC1204" s="13" t="str">
        <f t="shared" ca="1" si="392"/>
        <v/>
      </c>
      <c r="AD1204" s="13" t="str">
        <f t="shared" ca="1" si="393"/>
        <v/>
      </c>
      <c r="AE1204" s="13">
        <f t="shared" ca="1" si="394"/>
        <v>2.7339607048966239</v>
      </c>
      <c r="AG1204" s="32">
        <f ca="1">IF(ROW(data!B1204)&gt;fib+1,MIN(OFFSET(data!B1204,0,0,-fib,1)),"")</f>
        <v>19.3</v>
      </c>
      <c r="AH1204" s="32">
        <f ca="1">IF(ROW(data!B1204)&gt;fib+1,MAX(OFFSET(data!B1204,0,0,-fib,1)),"")</f>
        <v>23.41</v>
      </c>
      <c r="AI1204" s="32">
        <f t="shared" ca="1" si="384"/>
        <v>4.1099999999999994</v>
      </c>
      <c r="AJ1204" s="31">
        <f t="shared" ca="1" si="385"/>
        <v>20.269960000000001</v>
      </c>
      <c r="AK1204" s="31">
        <f t="shared" ca="1" si="386"/>
        <v>20.87002</v>
      </c>
      <c r="AL1204" s="31">
        <f t="shared" ca="1" si="387"/>
        <v>21.355</v>
      </c>
      <c r="AM1204" s="31">
        <f t="shared" ca="1" si="388"/>
        <v>21.839980000000001</v>
      </c>
      <c r="AO1204" s="32">
        <f t="shared" ca="1" si="395"/>
        <v>1.7047880576243353</v>
      </c>
      <c r="AP1204" s="32">
        <f t="shared" ca="1" si="396"/>
        <v>0</v>
      </c>
      <c r="AQ1204" s="32">
        <f t="shared" ca="1" si="397"/>
        <v>1.7339607048966239</v>
      </c>
      <c r="AR1204" s="32">
        <f t="shared" ca="1" si="398"/>
        <v>0</v>
      </c>
    </row>
    <row r="1205" spans="1:44">
      <c r="A1205" s="10">
        <v>38656</v>
      </c>
      <c r="B1205" s="11">
        <f ca="1">IF(ROW(data!B1205)&gt;singleSMA,AVERAGE(OFFSET(data!B1205,0,0,-singleSMA,1)),"")</f>
        <v>21.3688</v>
      </c>
      <c r="C1205" s="11" t="str">
        <f ca="1">IF(ROW(data!B1203)&gt;singleSMA+2,IF(SIGN(data!B1204-indicators!B1204)&lt;&gt;SIGN(data!B1203-indicators!B1203),IF(SIGN(data!B1204-indicators!B1204)&gt;0,"BUY","SELL"),""),"")</f>
        <v/>
      </c>
      <c r="D1205" s="11">
        <f ca="1">IF(ROW(data!B1205)&gt;fastSMA,AVERAGE(OFFSET(data!B1205,0,0,-fastSMA,1)),"")</f>
        <v>22.514499999999995</v>
      </c>
      <c r="E1205" s="11">
        <f ca="1">IF(ROW(data!B1205)&gt;slowSMA,AVERAGE(OFFSET(data!B1205,0,0,-slowSMA,1)),"")</f>
        <v>21.3688</v>
      </c>
      <c r="F1205" s="11" t="str">
        <f ca="1">IF(ROW(data!B1205)&gt;MAX(fastSMA,slowSMA)+2,IF(SIGN(D1204-E1204)&lt;&gt;SIGN(D1203-E1203),IF(SIGN(D1204-E1204)&gt;0,"BUY","SELL"),""),"")</f>
        <v/>
      </c>
      <c r="G1205" s="11"/>
      <c r="H1205" s="11">
        <f>(data!B1205/data!B1204)-1</f>
        <v>1.4209591474245054E-2</v>
      </c>
      <c r="I1205" s="11">
        <f t="shared" si="378"/>
        <v>1.4209591474245054E-2</v>
      </c>
      <c r="J1205" s="11">
        <f t="shared" si="379"/>
        <v>0</v>
      </c>
      <c r="K1205" s="11">
        <f ca="1">IF(ROW(data!B1205)&gt;rsi+1,100-100/(1+AVERAGE(OFFSET(I1205,0,0,-rsi,1))/AVERAGE(OFFSET(J1205,0,0,-rsi,1))),"")</f>
        <v>44.878129052324027</v>
      </c>
      <c r="L1205" s="11"/>
      <c r="M1205" s="11">
        <f t="shared" si="380"/>
        <v>1.0142095914742451</v>
      </c>
      <c r="N1205" s="11">
        <f t="shared" ca="1" si="381"/>
        <v>0.97690333618477354</v>
      </c>
      <c r="S1205" s="13" t="str">
        <f ca="1">pricein</f>
        <v/>
      </c>
      <c r="T1205" s="13" t="str">
        <f ca="1">priceout</f>
        <v/>
      </c>
      <c r="U1205" s="16" t="str">
        <f t="shared" ca="1" si="382"/>
        <v/>
      </c>
      <c r="V1205" s="16" t="str">
        <f t="shared" ca="1" si="389"/>
        <v/>
      </c>
      <c r="W1205" s="16" t="str">
        <f t="shared" ca="1" si="390"/>
        <v/>
      </c>
      <c r="X1205" s="16">
        <f t="shared" ca="1" si="391"/>
        <v>2.7047880576243353</v>
      </c>
      <c r="Y1205" s="16"/>
      <c r="Z1205" s="13" t="str">
        <f ca="1">priceincross</f>
        <v/>
      </c>
      <c r="AA1205" s="13" t="str">
        <f ca="1">priceoutcross</f>
        <v/>
      </c>
      <c r="AB1205" s="13" t="str">
        <f t="shared" ca="1" si="383"/>
        <v/>
      </c>
      <c r="AC1205" s="13" t="str">
        <f t="shared" ca="1" si="392"/>
        <v/>
      </c>
      <c r="AD1205" s="13" t="str">
        <f t="shared" ca="1" si="393"/>
        <v/>
      </c>
      <c r="AE1205" s="13">
        <f t="shared" ca="1" si="394"/>
        <v>2.7339607048966239</v>
      </c>
      <c r="AG1205" s="32">
        <f ca="1">IF(ROW(data!B1205)&gt;fib+1,MIN(OFFSET(data!B1205,0,0,-fib,1)),"")</f>
        <v>19.3</v>
      </c>
      <c r="AH1205" s="32">
        <f ca="1">IF(ROW(data!B1205)&gt;fib+1,MAX(OFFSET(data!B1205,0,0,-fib,1)),"")</f>
        <v>23.41</v>
      </c>
      <c r="AI1205" s="32">
        <f t="shared" ca="1" si="384"/>
        <v>4.1099999999999994</v>
      </c>
      <c r="AJ1205" s="31">
        <f t="shared" ca="1" si="385"/>
        <v>20.269960000000001</v>
      </c>
      <c r="AK1205" s="31">
        <f t="shared" ca="1" si="386"/>
        <v>20.87002</v>
      </c>
      <c r="AL1205" s="31">
        <f t="shared" ca="1" si="387"/>
        <v>21.355</v>
      </c>
      <c r="AM1205" s="31">
        <f t="shared" ca="1" si="388"/>
        <v>21.839980000000001</v>
      </c>
      <c r="AO1205" s="32">
        <f t="shared" ca="1" si="395"/>
        <v>1.7047880576243353</v>
      </c>
      <c r="AP1205" s="32">
        <f t="shared" ca="1" si="396"/>
        <v>0</v>
      </c>
      <c r="AQ1205" s="32">
        <f t="shared" ca="1" si="397"/>
        <v>1.7339607048966239</v>
      </c>
      <c r="AR1205" s="32">
        <f t="shared" ca="1" si="398"/>
        <v>0</v>
      </c>
    </row>
    <row r="1206" spans="1:44">
      <c r="A1206" s="10">
        <v>38657</v>
      </c>
      <c r="B1206" s="11">
        <f ca="1">IF(ROW(data!B1206)&gt;singleSMA,AVERAGE(OFFSET(data!B1206,0,0,-singleSMA,1)),"")</f>
        <v>21.393899999999999</v>
      </c>
      <c r="C1206" s="11" t="str">
        <f ca="1">IF(ROW(data!B1204)&gt;singleSMA+2,IF(SIGN(data!B1205-indicators!B1205)&lt;&gt;SIGN(data!B1204-indicators!B1204),IF(SIGN(data!B1205-indicators!B1205)&gt;0,"BUY","SELL"),""),"")</f>
        <v/>
      </c>
      <c r="D1206" s="11">
        <f ca="1">IF(ROW(data!B1206)&gt;fastSMA,AVERAGE(OFFSET(data!B1206,0,0,-fastSMA,1)),"")</f>
        <v>22.511999999999993</v>
      </c>
      <c r="E1206" s="11">
        <f ca="1">IF(ROW(data!B1206)&gt;slowSMA,AVERAGE(OFFSET(data!B1206,0,0,-slowSMA,1)),"")</f>
        <v>21.393899999999999</v>
      </c>
      <c r="F1206" s="11" t="str">
        <f ca="1">IF(ROW(data!B1206)&gt;MAX(fastSMA,slowSMA)+2,IF(SIGN(D1205-E1205)&lt;&gt;SIGN(D1204-E1204),IF(SIGN(D1205-E1205)&gt;0,"BUY","SELL"),""),"")</f>
        <v/>
      </c>
      <c r="G1206" s="11"/>
      <c r="H1206" s="11">
        <f>(data!B1206/data!B1205)-1</f>
        <v>1.0070052539404628E-2</v>
      </c>
      <c r="I1206" s="11">
        <f t="shared" si="378"/>
        <v>1.0070052539404628E-2</v>
      </c>
      <c r="J1206" s="11">
        <f t="shared" si="379"/>
        <v>0</v>
      </c>
      <c r="K1206" s="11">
        <f ca="1">IF(ROW(data!B1206)&gt;rsi+1,100-100/(1+AVERAGE(OFFSET(I1206,0,0,-rsi,1))/AVERAGE(OFFSET(J1206,0,0,-rsi,1))),"")</f>
        <v>49.935239250713565</v>
      </c>
      <c r="L1206" s="11"/>
      <c r="M1206" s="11">
        <f t="shared" si="380"/>
        <v>1.0100700525394046</v>
      </c>
      <c r="N1206" s="11">
        <f t="shared" ca="1" si="381"/>
        <v>0.99783737024221442</v>
      </c>
      <c r="S1206" s="13" t="str">
        <f ca="1">pricein</f>
        <v/>
      </c>
      <c r="T1206" s="13" t="str">
        <f ca="1">priceout</f>
        <v/>
      </c>
      <c r="U1206" s="16" t="str">
        <f t="shared" ca="1" si="382"/>
        <v/>
      </c>
      <c r="V1206" s="16" t="str">
        <f t="shared" ca="1" si="389"/>
        <v/>
      </c>
      <c r="W1206" s="16" t="str">
        <f t="shared" ca="1" si="390"/>
        <v/>
      </c>
      <c r="X1206" s="16">
        <f t="shared" ca="1" si="391"/>
        <v>2.7047880576243353</v>
      </c>
      <c r="Y1206" s="16"/>
      <c r="Z1206" s="13" t="str">
        <f ca="1">priceincross</f>
        <v/>
      </c>
      <c r="AA1206" s="13" t="str">
        <f ca="1">priceoutcross</f>
        <v/>
      </c>
      <c r="AB1206" s="13" t="str">
        <f t="shared" ca="1" si="383"/>
        <v/>
      </c>
      <c r="AC1206" s="13" t="str">
        <f t="shared" ca="1" si="392"/>
        <v/>
      </c>
      <c r="AD1206" s="13" t="str">
        <f t="shared" ca="1" si="393"/>
        <v/>
      </c>
      <c r="AE1206" s="13">
        <f t="shared" ca="1" si="394"/>
        <v>2.7339607048966239</v>
      </c>
      <c r="AG1206" s="32">
        <f ca="1">IF(ROW(data!B1206)&gt;fib+1,MIN(OFFSET(data!B1206,0,0,-fib,1)),"")</f>
        <v>19.3</v>
      </c>
      <c r="AH1206" s="32">
        <f ca="1">IF(ROW(data!B1206)&gt;fib+1,MAX(OFFSET(data!B1206,0,0,-fib,1)),"")</f>
        <v>23.41</v>
      </c>
      <c r="AI1206" s="32">
        <f t="shared" ca="1" si="384"/>
        <v>4.1099999999999994</v>
      </c>
      <c r="AJ1206" s="31">
        <f t="shared" ca="1" si="385"/>
        <v>20.269960000000001</v>
      </c>
      <c r="AK1206" s="31">
        <f t="shared" ca="1" si="386"/>
        <v>20.87002</v>
      </c>
      <c r="AL1206" s="31">
        <f t="shared" ca="1" si="387"/>
        <v>21.355</v>
      </c>
      <c r="AM1206" s="31">
        <f t="shared" ca="1" si="388"/>
        <v>21.839980000000001</v>
      </c>
      <c r="AO1206" s="32">
        <f t="shared" ca="1" si="395"/>
        <v>1.7047880576243353</v>
      </c>
      <c r="AP1206" s="32">
        <f t="shared" ca="1" si="396"/>
        <v>0</v>
      </c>
      <c r="AQ1206" s="32">
        <f t="shared" ca="1" si="397"/>
        <v>1.7339607048966239</v>
      </c>
      <c r="AR1206" s="32">
        <f t="shared" ca="1" si="398"/>
        <v>0</v>
      </c>
    </row>
    <row r="1207" spans="1:44">
      <c r="A1207" s="10">
        <v>38658</v>
      </c>
      <c r="B1207" s="11">
        <f ca="1">IF(ROW(data!B1207)&gt;singleSMA,AVERAGE(OFFSET(data!B1207,0,0,-singleSMA,1)),"")</f>
        <v>21.418000000000003</v>
      </c>
      <c r="C1207" s="11" t="str">
        <f ca="1">IF(ROW(data!B1205)&gt;singleSMA+2,IF(SIGN(data!B1206-indicators!B1206)&lt;&gt;SIGN(data!B1205-indicators!B1205),IF(SIGN(data!B1206-indicators!B1206)&gt;0,"BUY","SELL"),""),"")</f>
        <v/>
      </c>
      <c r="D1207" s="11">
        <f ca="1">IF(ROW(data!B1207)&gt;fastSMA,AVERAGE(OFFSET(data!B1207,0,0,-fastSMA,1)),"")</f>
        <v>22.515499999999996</v>
      </c>
      <c r="E1207" s="11">
        <f ca="1">IF(ROW(data!B1207)&gt;slowSMA,AVERAGE(OFFSET(data!B1207,0,0,-slowSMA,1)),"")</f>
        <v>21.418000000000003</v>
      </c>
      <c r="F1207" s="11" t="str">
        <f ca="1">IF(ROW(data!B1207)&gt;MAX(fastSMA,slowSMA)+2,IF(SIGN(D1206-E1206)&lt;&gt;SIGN(D1205-E1205),IF(SIGN(D1206-E1206)&gt;0,"BUY","SELL"),""),"")</f>
        <v/>
      </c>
      <c r="G1207" s="11"/>
      <c r="H1207" s="11">
        <f>(data!B1207/data!B1206)-1</f>
        <v>3.9011703511053764E-3</v>
      </c>
      <c r="I1207" s="11">
        <f t="shared" si="378"/>
        <v>3.9011703511053764E-3</v>
      </c>
      <c r="J1207" s="11">
        <f t="shared" si="379"/>
        <v>0</v>
      </c>
      <c r="K1207" s="11">
        <f ca="1">IF(ROW(data!B1207)&gt;rsi+1,100-100/(1+AVERAGE(OFFSET(I1207,0,0,-rsi,1))/AVERAGE(OFFSET(J1207,0,0,-rsi,1))),"")</f>
        <v>51.167658547609605</v>
      </c>
      <c r="L1207" s="11"/>
      <c r="M1207" s="11">
        <f t="shared" si="380"/>
        <v>1.0039011703511054</v>
      </c>
      <c r="N1207" s="11">
        <f t="shared" ca="1" si="381"/>
        <v>1.00303161541793</v>
      </c>
      <c r="S1207" s="13" t="str">
        <f ca="1">pricein</f>
        <v/>
      </c>
      <c r="T1207" s="13" t="str">
        <f ca="1">priceout</f>
        <v/>
      </c>
      <c r="U1207" s="16" t="str">
        <f t="shared" ca="1" si="382"/>
        <v/>
      </c>
      <c r="V1207" s="16" t="str">
        <f t="shared" ca="1" si="389"/>
        <v/>
      </c>
      <c r="W1207" s="16" t="str">
        <f t="shared" ca="1" si="390"/>
        <v/>
      </c>
      <c r="X1207" s="16">
        <f t="shared" ca="1" si="391"/>
        <v>2.7047880576243353</v>
      </c>
      <c r="Y1207" s="16"/>
      <c r="Z1207" s="13" t="str">
        <f ca="1">priceincross</f>
        <v/>
      </c>
      <c r="AA1207" s="13" t="str">
        <f ca="1">priceoutcross</f>
        <v/>
      </c>
      <c r="AB1207" s="13" t="str">
        <f t="shared" ca="1" si="383"/>
        <v/>
      </c>
      <c r="AC1207" s="13" t="str">
        <f t="shared" ca="1" si="392"/>
        <v/>
      </c>
      <c r="AD1207" s="13" t="str">
        <f t="shared" ca="1" si="393"/>
        <v/>
      </c>
      <c r="AE1207" s="13">
        <f t="shared" ca="1" si="394"/>
        <v>2.7339607048966239</v>
      </c>
      <c r="AG1207" s="32">
        <f ca="1">IF(ROW(data!B1207)&gt;fib+1,MIN(OFFSET(data!B1207,0,0,-fib,1)),"")</f>
        <v>19.3</v>
      </c>
      <c r="AH1207" s="32">
        <f ca="1">IF(ROW(data!B1207)&gt;fib+1,MAX(OFFSET(data!B1207,0,0,-fib,1)),"")</f>
        <v>23.41</v>
      </c>
      <c r="AI1207" s="32">
        <f t="shared" ca="1" si="384"/>
        <v>4.1099999999999994</v>
      </c>
      <c r="AJ1207" s="31">
        <f t="shared" ca="1" si="385"/>
        <v>20.269960000000001</v>
      </c>
      <c r="AK1207" s="31">
        <f t="shared" ca="1" si="386"/>
        <v>20.87002</v>
      </c>
      <c r="AL1207" s="31">
        <f t="shared" ca="1" si="387"/>
        <v>21.355</v>
      </c>
      <c r="AM1207" s="31">
        <f t="shared" ca="1" si="388"/>
        <v>21.839980000000001</v>
      </c>
      <c r="AO1207" s="32">
        <f t="shared" ca="1" si="395"/>
        <v>1.7047880576243353</v>
      </c>
      <c r="AP1207" s="32">
        <f t="shared" ca="1" si="396"/>
        <v>0</v>
      </c>
      <c r="AQ1207" s="32">
        <f t="shared" ca="1" si="397"/>
        <v>1.7339607048966239</v>
      </c>
      <c r="AR1207" s="32">
        <f t="shared" ca="1" si="398"/>
        <v>0</v>
      </c>
    </row>
    <row r="1208" spans="1:44">
      <c r="A1208" s="10">
        <v>38659</v>
      </c>
      <c r="B1208" s="11">
        <f ca="1">IF(ROW(data!B1208)&gt;singleSMA,AVERAGE(OFFSET(data!B1208,0,0,-singleSMA,1)),"")</f>
        <v>21.445900000000002</v>
      </c>
      <c r="C1208" s="11" t="str">
        <f ca="1">IF(ROW(data!B1206)&gt;singleSMA+2,IF(SIGN(data!B1207-indicators!B1207)&lt;&gt;SIGN(data!B1206-indicators!B1206),IF(SIGN(data!B1207-indicators!B1207)&gt;0,"BUY","SELL"),""),"")</f>
        <v/>
      </c>
      <c r="D1208" s="11">
        <f ca="1">IF(ROW(data!B1208)&gt;fastSMA,AVERAGE(OFFSET(data!B1208,0,0,-fastSMA,1)),"")</f>
        <v>22.521999999999998</v>
      </c>
      <c r="E1208" s="11">
        <f ca="1">IF(ROW(data!B1208)&gt;slowSMA,AVERAGE(OFFSET(data!B1208,0,0,-slowSMA,1)),"")</f>
        <v>21.445900000000002</v>
      </c>
      <c r="F1208" s="11" t="str">
        <f ca="1">IF(ROW(data!B1208)&gt;MAX(fastSMA,slowSMA)+2,IF(SIGN(D1207-E1207)&lt;&gt;SIGN(D1206-E1206),IF(SIGN(D1207-E1207)&gt;0,"BUY","SELL"),""),"")</f>
        <v/>
      </c>
      <c r="G1208" s="11"/>
      <c r="H1208" s="11">
        <f>(data!B1208/data!B1207)-1</f>
        <v>2.5906735751295429E-3</v>
      </c>
      <c r="I1208" s="11">
        <f t="shared" si="378"/>
        <v>2.5906735751295429E-3</v>
      </c>
      <c r="J1208" s="11">
        <f t="shared" si="379"/>
        <v>0</v>
      </c>
      <c r="K1208" s="11">
        <f ca="1">IF(ROW(data!B1208)&gt;rsi+1,100-100/(1+AVERAGE(OFFSET(I1208,0,0,-rsi,1))/AVERAGE(OFFSET(J1208,0,0,-rsi,1))),"")</f>
        <v>51.759805946570694</v>
      </c>
      <c r="L1208" s="11"/>
      <c r="M1208" s="11">
        <f t="shared" si="380"/>
        <v>1.0025906735751295</v>
      </c>
      <c r="N1208" s="11">
        <f t="shared" ca="1" si="381"/>
        <v>1.0056301429190126</v>
      </c>
      <c r="S1208" s="13" t="str">
        <f ca="1">pricein</f>
        <v/>
      </c>
      <c r="T1208" s="13" t="str">
        <f ca="1">priceout</f>
        <v/>
      </c>
      <c r="U1208" s="16" t="str">
        <f t="shared" ca="1" si="382"/>
        <v/>
      </c>
      <c r="V1208" s="16" t="str">
        <f t="shared" ca="1" si="389"/>
        <v/>
      </c>
      <c r="W1208" s="16" t="str">
        <f t="shared" ca="1" si="390"/>
        <v/>
      </c>
      <c r="X1208" s="16">
        <f t="shared" ca="1" si="391"/>
        <v>2.7047880576243353</v>
      </c>
      <c r="Y1208" s="16"/>
      <c r="Z1208" s="13" t="str">
        <f ca="1">priceincross</f>
        <v/>
      </c>
      <c r="AA1208" s="13" t="str">
        <f ca="1">priceoutcross</f>
        <v/>
      </c>
      <c r="AB1208" s="13" t="str">
        <f t="shared" ca="1" si="383"/>
        <v/>
      </c>
      <c r="AC1208" s="13" t="str">
        <f t="shared" ca="1" si="392"/>
        <v/>
      </c>
      <c r="AD1208" s="13" t="str">
        <f t="shared" ca="1" si="393"/>
        <v/>
      </c>
      <c r="AE1208" s="13">
        <f t="shared" ca="1" si="394"/>
        <v>2.7339607048966239</v>
      </c>
      <c r="AG1208" s="32">
        <f ca="1">IF(ROW(data!B1208)&gt;fib+1,MIN(OFFSET(data!B1208,0,0,-fib,1)),"")</f>
        <v>19.3</v>
      </c>
      <c r="AH1208" s="32">
        <f ca="1">IF(ROW(data!B1208)&gt;fib+1,MAX(OFFSET(data!B1208,0,0,-fib,1)),"")</f>
        <v>23.41</v>
      </c>
      <c r="AI1208" s="32">
        <f t="shared" ca="1" si="384"/>
        <v>4.1099999999999994</v>
      </c>
      <c r="AJ1208" s="31">
        <f t="shared" ca="1" si="385"/>
        <v>20.269960000000001</v>
      </c>
      <c r="AK1208" s="31">
        <f t="shared" ca="1" si="386"/>
        <v>20.87002</v>
      </c>
      <c r="AL1208" s="31">
        <f t="shared" ca="1" si="387"/>
        <v>21.355</v>
      </c>
      <c r="AM1208" s="31">
        <f t="shared" ca="1" si="388"/>
        <v>21.839980000000001</v>
      </c>
      <c r="AO1208" s="32">
        <f t="shared" ca="1" si="395"/>
        <v>1.7047880576243353</v>
      </c>
      <c r="AP1208" s="32">
        <f t="shared" ca="1" si="396"/>
        <v>0</v>
      </c>
      <c r="AQ1208" s="32">
        <f t="shared" ca="1" si="397"/>
        <v>1.7339607048966239</v>
      </c>
      <c r="AR1208" s="32">
        <f t="shared" ca="1" si="398"/>
        <v>0</v>
      </c>
    </row>
    <row r="1209" spans="1:44">
      <c r="A1209" s="10">
        <v>38660</v>
      </c>
      <c r="B1209" s="11">
        <f ca="1">IF(ROW(data!B1209)&gt;singleSMA,AVERAGE(OFFSET(data!B1209,0,0,-singleSMA,1)),"")</f>
        <v>21.477699999999995</v>
      </c>
      <c r="C1209" s="11" t="str">
        <f ca="1">IF(ROW(data!B1207)&gt;singleSMA+2,IF(SIGN(data!B1208-indicators!B1208)&lt;&gt;SIGN(data!B1207-indicators!B1207),IF(SIGN(data!B1208-indicators!B1208)&gt;0,"BUY","SELL"),""),"")</f>
        <v/>
      </c>
      <c r="D1209" s="11">
        <f ca="1">IF(ROW(data!B1209)&gt;fastSMA,AVERAGE(OFFSET(data!B1209,0,0,-fastSMA,1)),"")</f>
        <v>22.54</v>
      </c>
      <c r="E1209" s="11">
        <f ca="1">IF(ROW(data!B1209)&gt;slowSMA,AVERAGE(OFFSET(data!B1209,0,0,-slowSMA,1)),"")</f>
        <v>21.477699999999995</v>
      </c>
      <c r="F1209" s="11" t="str">
        <f ca="1">IF(ROW(data!B1209)&gt;MAX(fastSMA,slowSMA)+2,IF(SIGN(D1208-E1208)&lt;&gt;SIGN(D1207-E1207),IF(SIGN(D1208-E1208)&gt;0,"BUY","SELL"),""),"")</f>
        <v/>
      </c>
      <c r="G1209" s="11"/>
      <c r="H1209" s="11">
        <f>(data!B1209/data!B1208)-1</f>
        <v>-4.7372954349698126E-3</v>
      </c>
      <c r="I1209" s="11">
        <f t="shared" si="378"/>
        <v>0</v>
      </c>
      <c r="J1209" s="11">
        <f t="shared" si="379"/>
        <v>4.7372954349698126E-3</v>
      </c>
      <c r="K1209" s="11">
        <f ca="1">IF(ROW(data!B1209)&gt;rsi+1,100-100/(1+AVERAGE(OFFSET(I1209,0,0,-rsi,1))/AVERAGE(OFFSET(J1209,0,0,-rsi,1))),"")</f>
        <v>54.298207295273855</v>
      </c>
      <c r="L1209" s="11"/>
      <c r="M1209" s="11">
        <f t="shared" si="380"/>
        <v>0.99526270456503019</v>
      </c>
      <c r="N1209" s="11">
        <f t="shared" ca="1" si="381"/>
        <v>1.0158241758241759</v>
      </c>
      <c r="S1209" s="13" t="str">
        <f ca="1">pricein</f>
        <v/>
      </c>
      <c r="T1209" s="13" t="str">
        <f ca="1">priceout</f>
        <v/>
      </c>
      <c r="U1209" s="16" t="str">
        <f t="shared" ca="1" si="382"/>
        <v/>
      </c>
      <c r="V1209" s="16" t="str">
        <f t="shared" ca="1" si="389"/>
        <v/>
      </c>
      <c r="W1209" s="16" t="str">
        <f t="shared" ca="1" si="390"/>
        <v/>
      </c>
      <c r="X1209" s="16">
        <f t="shared" ca="1" si="391"/>
        <v>2.7047880576243353</v>
      </c>
      <c r="Y1209" s="16"/>
      <c r="Z1209" s="13" t="str">
        <f ca="1">priceincross</f>
        <v/>
      </c>
      <c r="AA1209" s="13" t="str">
        <f ca="1">priceoutcross</f>
        <v/>
      </c>
      <c r="AB1209" s="13" t="str">
        <f t="shared" ca="1" si="383"/>
        <v/>
      </c>
      <c r="AC1209" s="13" t="str">
        <f t="shared" ca="1" si="392"/>
        <v/>
      </c>
      <c r="AD1209" s="13" t="str">
        <f t="shared" ca="1" si="393"/>
        <v/>
      </c>
      <c r="AE1209" s="13">
        <f t="shared" ca="1" si="394"/>
        <v>2.7339607048966239</v>
      </c>
      <c r="AG1209" s="32">
        <f ca="1">IF(ROW(data!B1209)&gt;fib+1,MIN(OFFSET(data!B1209,0,0,-fib,1)),"")</f>
        <v>19.3</v>
      </c>
      <c r="AH1209" s="32">
        <f ca="1">IF(ROW(data!B1209)&gt;fib+1,MAX(OFFSET(data!B1209,0,0,-fib,1)),"")</f>
        <v>23.41</v>
      </c>
      <c r="AI1209" s="32">
        <f t="shared" ca="1" si="384"/>
        <v>4.1099999999999994</v>
      </c>
      <c r="AJ1209" s="31">
        <f t="shared" ca="1" si="385"/>
        <v>20.269960000000001</v>
      </c>
      <c r="AK1209" s="31">
        <f t="shared" ca="1" si="386"/>
        <v>20.87002</v>
      </c>
      <c r="AL1209" s="31">
        <f t="shared" ca="1" si="387"/>
        <v>21.355</v>
      </c>
      <c r="AM1209" s="31">
        <f t="shared" ca="1" si="388"/>
        <v>21.839980000000001</v>
      </c>
      <c r="AO1209" s="32">
        <f t="shared" ca="1" si="395"/>
        <v>1.7047880576243353</v>
      </c>
      <c r="AP1209" s="32">
        <f t="shared" ca="1" si="396"/>
        <v>0</v>
      </c>
      <c r="AQ1209" s="32">
        <f t="shared" ca="1" si="397"/>
        <v>1.7339607048966239</v>
      </c>
      <c r="AR1209" s="32">
        <f t="shared" ca="1" si="398"/>
        <v>0</v>
      </c>
    </row>
    <row r="1210" spans="1:44">
      <c r="A1210" s="10">
        <v>38663</v>
      </c>
      <c r="B1210" s="11">
        <f ca="1">IF(ROW(data!B1210)&gt;singleSMA,AVERAGE(OFFSET(data!B1210,0,0,-singleSMA,1)),"")</f>
        <v>21.505799999999994</v>
      </c>
      <c r="C1210" s="11" t="str">
        <f ca="1">IF(ROW(data!B1208)&gt;singleSMA+2,IF(SIGN(data!B1209-indicators!B1209)&lt;&gt;SIGN(data!B1208-indicators!B1208),IF(SIGN(data!B1209-indicators!B1209)&gt;0,"BUY","SELL"),""),"")</f>
        <v/>
      </c>
      <c r="D1210" s="11">
        <f ca="1">IF(ROW(data!B1210)&gt;fastSMA,AVERAGE(OFFSET(data!B1210,0,0,-fastSMA,1)),"")</f>
        <v>22.566499999999998</v>
      </c>
      <c r="E1210" s="11">
        <f ca="1">IF(ROW(data!B1210)&gt;slowSMA,AVERAGE(OFFSET(data!B1210,0,0,-slowSMA,1)),"")</f>
        <v>21.505799999999994</v>
      </c>
      <c r="F1210" s="11" t="str">
        <f ca="1">IF(ROW(data!B1210)&gt;MAX(fastSMA,slowSMA)+2,IF(SIGN(D1209-E1209)&lt;&gt;SIGN(D1208-E1208),IF(SIGN(D1209-E1209)&gt;0,"BUY","SELL"),""),"")</f>
        <v/>
      </c>
      <c r="G1210" s="11"/>
      <c r="H1210" s="11">
        <f>(data!B1210/data!B1209)-1</f>
        <v>2.5962786672437677E-3</v>
      </c>
      <c r="I1210" s="11">
        <f t="shared" si="378"/>
        <v>2.5962786672437677E-3</v>
      </c>
      <c r="J1210" s="11">
        <f t="shared" si="379"/>
        <v>0</v>
      </c>
      <c r="K1210" s="11">
        <f ca="1">IF(ROW(data!B1210)&gt;rsi+1,100-100/(1+AVERAGE(OFFSET(I1210,0,0,-rsi,1))/AVERAGE(OFFSET(J1210,0,0,-rsi,1))),"")</f>
        <v>56.190772669280442</v>
      </c>
      <c r="L1210" s="11"/>
      <c r="M1210" s="11">
        <f t="shared" si="380"/>
        <v>1.0025962786672438</v>
      </c>
      <c r="N1210" s="11">
        <f t="shared" ca="1" si="381"/>
        <v>1.0234098939929333</v>
      </c>
      <c r="S1210" s="13" t="str">
        <f ca="1">pricein</f>
        <v/>
      </c>
      <c r="T1210" s="13" t="str">
        <f ca="1">priceout</f>
        <v/>
      </c>
      <c r="U1210" s="16" t="str">
        <f t="shared" ca="1" si="382"/>
        <v/>
      </c>
      <c r="V1210" s="16" t="str">
        <f t="shared" ca="1" si="389"/>
        <v/>
      </c>
      <c r="W1210" s="16" t="str">
        <f t="shared" ca="1" si="390"/>
        <v/>
      </c>
      <c r="X1210" s="16">
        <f t="shared" ca="1" si="391"/>
        <v>2.7047880576243353</v>
      </c>
      <c r="Y1210" s="16"/>
      <c r="Z1210" s="13" t="str">
        <f ca="1">priceincross</f>
        <v/>
      </c>
      <c r="AA1210" s="13" t="str">
        <f ca="1">priceoutcross</f>
        <v/>
      </c>
      <c r="AB1210" s="13" t="str">
        <f t="shared" ca="1" si="383"/>
        <v/>
      </c>
      <c r="AC1210" s="13" t="str">
        <f t="shared" ca="1" si="392"/>
        <v/>
      </c>
      <c r="AD1210" s="13" t="str">
        <f t="shared" ca="1" si="393"/>
        <v/>
      </c>
      <c r="AE1210" s="13">
        <f t="shared" ca="1" si="394"/>
        <v>2.7339607048966239</v>
      </c>
      <c r="AG1210" s="32">
        <f ca="1">IF(ROW(data!B1210)&gt;fib+1,MIN(OFFSET(data!B1210,0,0,-fib,1)),"")</f>
        <v>19.3</v>
      </c>
      <c r="AH1210" s="32">
        <f ca="1">IF(ROW(data!B1210)&gt;fib+1,MAX(OFFSET(data!B1210,0,0,-fib,1)),"")</f>
        <v>23.41</v>
      </c>
      <c r="AI1210" s="32">
        <f t="shared" ca="1" si="384"/>
        <v>4.1099999999999994</v>
      </c>
      <c r="AJ1210" s="31">
        <f t="shared" ca="1" si="385"/>
        <v>20.269960000000001</v>
      </c>
      <c r="AK1210" s="31">
        <f t="shared" ca="1" si="386"/>
        <v>20.87002</v>
      </c>
      <c r="AL1210" s="31">
        <f t="shared" ca="1" si="387"/>
        <v>21.355</v>
      </c>
      <c r="AM1210" s="31">
        <f t="shared" ca="1" si="388"/>
        <v>21.839980000000001</v>
      </c>
      <c r="AO1210" s="32">
        <f t="shared" ca="1" si="395"/>
        <v>1.7047880576243353</v>
      </c>
      <c r="AP1210" s="32">
        <f t="shared" ca="1" si="396"/>
        <v>0</v>
      </c>
      <c r="AQ1210" s="32">
        <f t="shared" ca="1" si="397"/>
        <v>1.7339607048966239</v>
      </c>
      <c r="AR1210" s="32">
        <f t="shared" ca="1" si="398"/>
        <v>0</v>
      </c>
    </row>
    <row r="1211" spans="1:44">
      <c r="A1211" s="10">
        <v>38664</v>
      </c>
      <c r="B1211" s="11">
        <f ca="1">IF(ROW(data!B1211)&gt;singleSMA,AVERAGE(OFFSET(data!B1211,0,0,-singleSMA,1)),"")</f>
        <v>21.533499999999993</v>
      </c>
      <c r="C1211" s="11" t="str">
        <f ca="1">IF(ROW(data!B1209)&gt;singleSMA+2,IF(SIGN(data!B1210-indicators!B1210)&lt;&gt;SIGN(data!B1209-indicators!B1209),IF(SIGN(data!B1210-indicators!B1210)&gt;0,"BUY","SELL"),""),"")</f>
        <v/>
      </c>
      <c r="D1211" s="11">
        <f ca="1">IF(ROW(data!B1211)&gt;fastSMA,AVERAGE(OFFSET(data!B1211,0,0,-fastSMA,1)),"")</f>
        <v>22.586499999999997</v>
      </c>
      <c r="E1211" s="11">
        <f ca="1">IF(ROW(data!B1211)&gt;slowSMA,AVERAGE(OFFSET(data!B1211,0,0,-slowSMA,1)),"")</f>
        <v>21.533499999999993</v>
      </c>
      <c r="F1211" s="11" t="str">
        <f ca="1">IF(ROW(data!B1211)&gt;MAX(fastSMA,slowSMA)+2,IF(SIGN(D1210-E1210)&lt;&gt;SIGN(D1209-E1209),IF(SIGN(D1210-E1210)&gt;0,"BUY","SELL"),""),"")</f>
        <v/>
      </c>
      <c r="G1211" s="11"/>
      <c r="H1211" s="11">
        <f>(data!B1211/data!B1210)-1</f>
        <v>-8.6318515321548439E-4</v>
      </c>
      <c r="I1211" s="11">
        <f t="shared" si="378"/>
        <v>0</v>
      </c>
      <c r="J1211" s="11">
        <f t="shared" si="379"/>
        <v>8.6318515321548439E-4</v>
      </c>
      <c r="K1211" s="11">
        <f ca="1">IF(ROW(data!B1211)&gt;rsi+1,100-100/(1+AVERAGE(OFFSET(I1211,0,0,-rsi,1))/AVERAGE(OFFSET(J1211,0,0,-rsi,1))),"")</f>
        <v>54.866921663595349</v>
      </c>
      <c r="L1211" s="11"/>
      <c r="M1211" s="11">
        <f t="shared" si="380"/>
        <v>0.99913681484678452</v>
      </c>
      <c r="N1211" s="11">
        <f t="shared" ca="1" si="381"/>
        <v>1.0175824175824177</v>
      </c>
      <c r="S1211" s="13" t="str">
        <f ca="1">pricein</f>
        <v/>
      </c>
      <c r="T1211" s="13" t="str">
        <f ca="1">priceout</f>
        <v/>
      </c>
      <c r="U1211" s="16" t="str">
        <f t="shared" ca="1" si="382"/>
        <v/>
      </c>
      <c r="V1211" s="16" t="str">
        <f t="shared" ca="1" si="389"/>
        <v/>
      </c>
      <c r="W1211" s="16" t="str">
        <f t="shared" ca="1" si="390"/>
        <v/>
      </c>
      <c r="X1211" s="16">
        <f t="shared" ca="1" si="391"/>
        <v>2.7047880576243353</v>
      </c>
      <c r="Y1211" s="16"/>
      <c r="Z1211" s="13" t="str">
        <f ca="1">priceincross</f>
        <v/>
      </c>
      <c r="AA1211" s="13" t="str">
        <f ca="1">priceoutcross</f>
        <v/>
      </c>
      <c r="AB1211" s="13" t="str">
        <f t="shared" ca="1" si="383"/>
        <v/>
      </c>
      <c r="AC1211" s="13" t="str">
        <f t="shared" ca="1" si="392"/>
        <v/>
      </c>
      <c r="AD1211" s="13" t="str">
        <f t="shared" ca="1" si="393"/>
        <v/>
      </c>
      <c r="AE1211" s="13">
        <f t="shared" ca="1" si="394"/>
        <v>2.7339607048966239</v>
      </c>
      <c r="AG1211" s="32">
        <f ca="1">IF(ROW(data!B1211)&gt;fib+1,MIN(OFFSET(data!B1211,0,0,-fib,1)),"")</f>
        <v>19.3</v>
      </c>
      <c r="AH1211" s="32">
        <f ca="1">IF(ROW(data!B1211)&gt;fib+1,MAX(OFFSET(data!B1211,0,0,-fib,1)),"")</f>
        <v>23.41</v>
      </c>
      <c r="AI1211" s="32">
        <f t="shared" ca="1" si="384"/>
        <v>4.1099999999999994</v>
      </c>
      <c r="AJ1211" s="31">
        <f t="shared" ca="1" si="385"/>
        <v>20.269960000000001</v>
      </c>
      <c r="AK1211" s="31">
        <f t="shared" ca="1" si="386"/>
        <v>20.87002</v>
      </c>
      <c r="AL1211" s="31">
        <f t="shared" ca="1" si="387"/>
        <v>21.355</v>
      </c>
      <c r="AM1211" s="31">
        <f t="shared" ca="1" si="388"/>
        <v>21.839980000000001</v>
      </c>
      <c r="AO1211" s="32">
        <f t="shared" ca="1" si="395"/>
        <v>1.7047880576243353</v>
      </c>
      <c r="AP1211" s="32">
        <f t="shared" ca="1" si="396"/>
        <v>0</v>
      </c>
      <c r="AQ1211" s="32">
        <f t="shared" ca="1" si="397"/>
        <v>1.7339607048966239</v>
      </c>
      <c r="AR1211" s="32">
        <f t="shared" ca="1" si="398"/>
        <v>0</v>
      </c>
    </row>
    <row r="1212" spans="1:44">
      <c r="A1212" s="10">
        <v>38665</v>
      </c>
      <c r="B1212" s="11">
        <f ca="1">IF(ROW(data!B1212)&gt;singleSMA,AVERAGE(OFFSET(data!B1212,0,0,-singleSMA,1)),"")</f>
        <v>21.561499999999995</v>
      </c>
      <c r="C1212" s="11" t="str">
        <f ca="1">IF(ROW(data!B1210)&gt;singleSMA+2,IF(SIGN(data!B1211-indicators!B1211)&lt;&gt;SIGN(data!B1210-indicators!B1210),IF(SIGN(data!B1211-indicators!B1211)&gt;0,"BUY","SELL"),""),"")</f>
        <v/>
      </c>
      <c r="D1212" s="11">
        <f ca="1">IF(ROW(data!B1212)&gt;fastSMA,AVERAGE(OFFSET(data!B1212,0,0,-fastSMA,1)),"")</f>
        <v>22.588999999999999</v>
      </c>
      <c r="E1212" s="11">
        <f ca="1">IF(ROW(data!B1212)&gt;slowSMA,AVERAGE(OFFSET(data!B1212,0,0,-slowSMA,1)),"")</f>
        <v>21.561499999999995</v>
      </c>
      <c r="F1212" s="11" t="str">
        <f ca="1">IF(ROW(data!B1212)&gt;MAX(fastSMA,slowSMA)+2,IF(SIGN(D1211-E1211)&lt;&gt;SIGN(D1210-E1210),IF(SIGN(D1211-E1211)&gt;0,"BUY","SELL"),""),"")</f>
        <v/>
      </c>
      <c r="G1212" s="11"/>
      <c r="H1212" s="11">
        <f>(data!B1212/data!B1211)-1</f>
        <v>4.319654427646924E-4</v>
      </c>
      <c r="I1212" s="11">
        <f t="shared" si="378"/>
        <v>4.319654427646924E-4</v>
      </c>
      <c r="J1212" s="11">
        <f t="shared" si="379"/>
        <v>0</v>
      </c>
      <c r="K1212" s="11">
        <f ca="1">IF(ROW(data!B1212)&gt;rsi+1,100-100/(1+AVERAGE(OFFSET(I1212,0,0,-rsi,1))/AVERAGE(OFFSET(J1212,0,0,-rsi,1))),"")</f>
        <v>51.050521242666377</v>
      </c>
      <c r="L1212" s="11"/>
      <c r="M1212" s="11">
        <f t="shared" si="380"/>
        <v>1.0004319654427647</v>
      </c>
      <c r="N1212" s="11">
        <f t="shared" ca="1" si="381"/>
        <v>1.0021635655560368</v>
      </c>
      <c r="S1212" s="13" t="str">
        <f ca="1">pricein</f>
        <v/>
      </c>
      <c r="T1212" s="13" t="str">
        <f ca="1">priceout</f>
        <v/>
      </c>
      <c r="U1212" s="16" t="str">
        <f t="shared" ca="1" si="382"/>
        <v/>
      </c>
      <c r="V1212" s="16" t="str">
        <f t="shared" ca="1" si="389"/>
        <v/>
      </c>
      <c r="W1212" s="16" t="str">
        <f t="shared" ca="1" si="390"/>
        <v/>
      </c>
      <c r="X1212" s="16">
        <f t="shared" ca="1" si="391"/>
        <v>2.7047880576243353</v>
      </c>
      <c r="Y1212" s="16"/>
      <c r="Z1212" s="13" t="str">
        <f ca="1">priceincross</f>
        <v/>
      </c>
      <c r="AA1212" s="13" t="str">
        <f ca="1">priceoutcross</f>
        <v/>
      </c>
      <c r="AB1212" s="13" t="str">
        <f t="shared" ca="1" si="383"/>
        <v/>
      </c>
      <c r="AC1212" s="13" t="str">
        <f t="shared" ca="1" si="392"/>
        <v/>
      </c>
      <c r="AD1212" s="13" t="str">
        <f t="shared" ca="1" si="393"/>
        <v/>
      </c>
      <c r="AE1212" s="13">
        <f t="shared" ca="1" si="394"/>
        <v>2.7339607048966239</v>
      </c>
      <c r="AG1212" s="32">
        <f ca="1">IF(ROW(data!B1212)&gt;fib+1,MIN(OFFSET(data!B1212,0,0,-fib,1)),"")</f>
        <v>19.3</v>
      </c>
      <c r="AH1212" s="32">
        <f ca="1">IF(ROW(data!B1212)&gt;fib+1,MAX(OFFSET(data!B1212,0,0,-fib,1)),"")</f>
        <v>23.41</v>
      </c>
      <c r="AI1212" s="32">
        <f t="shared" ca="1" si="384"/>
        <v>4.1099999999999994</v>
      </c>
      <c r="AJ1212" s="31">
        <f t="shared" ca="1" si="385"/>
        <v>20.269960000000001</v>
      </c>
      <c r="AK1212" s="31">
        <f t="shared" ca="1" si="386"/>
        <v>20.87002</v>
      </c>
      <c r="AL1212" s="31">
        <f t="shared" ca="1" si="387"/>
        <v>21.355</v>
      </c>
      <c r="AM1212" s="31">
        <f t="shared" ca="1" si="388"/>
        <v>21.839980000000001</v>
      </c>
      <c r="AO1212" s="32">
        <f t="shared" ca="1" si="395"/>
        <v>1.7047880576243353</v>
      </c>
      <c r="AP1212" s="32">
        <f t="shared" ca="1" si="396"/>
        <v>0</v>
      </c>
      <c r="AQ1212" s="32">
        <f t="shared" ca="1" si="397"/>
        <v>1.7339607048966239</v>
      </c>
      <c r="AR1212" s="32">
        <f t="shared" ca="1" si="398"/>
        <v>0</v>
      </c>
    </row>
    <row r="1213" spans="1:44">
      <c r="A1213" s="10">
        <v>38666</v>
      </c>
      <c r="B1213" s="11">
        <f ca="1">IF(ROW(data!B1213)&gt;singleSMA,AVERAGE(OFFSET(data!B1213,0,0,-singleSMA,1)),"")</f>
        <v>21.593699999999998</v>
      </c>
      <c r="C1213" s="11" t="str">
        <f ca="1">IF(ROW(data!B1211)&gt;singleSMA+2,IF(SIGN(data!B1212-indicators!B1212)&lt;&gt;SIGN(data!B1211-indicators!B1211),IF(SIGN(data!B1212-indicators!B1212)&gt;0,"BUY","SELL"),""),"")</f>
        <v/>
      </c>
      <c r="D1213" s="11">
        <f ca="1">IF(ROW(data!B1213)&gt;fastSMA,AVERAGE(OFFSET(data!B1213,0,0,-fastSMA,1)),"")</f>
        <v>22.569500000000005</v>
      </c>
      <c r="E1213" s="11">
        <f ca="1">IF(ROW(data!B1213)&gt;slowSMA,AVERAGE(OFFSET(data!B1213,0,0,-slowSMA,1)),"")</f>
        <v>21.593699999999998</v>
      </c>
      <c r="F1213" s="11" t="str">
        <f ca="1">IF(ROW(data!B1213)&gt;MAX(fastSMA,slowSMA)+2,IF(SIGN(D1212-E1212)&lt;&gt;SIGN(D1211-E1211),IF(SIGN(D1212-E1212)&gt;0,"BUY","SELL"),""),"")</f>
        <v/>
      </c>
      <c r="G1213" s="11"/>
      <c r="H1213" s="11">
        <f>(data!B1213/data!B1212)-1</f>
        <v>-6.0449050086356371E-3</v>
      </c>
      <c r="I1213" s="11">
        <f t="shared" si="378"/>
        <v>0</v>
      </c>
      <c r="J1213" s="11">
        <f t="shared" si="379"/>
        <v>6.0449050086356371E-3</v>
      </c>
      <c r="K1213" s="11">
        <f ca="1">IF(ROW(data!B1213)&gt;rsi+1,100-100/(1+AVERAGE(OFFSET(I1213,0,0,-rsi,1))/AVERAGE(OFFSET(J1213,0,0,-rsi,1))),"")</f>
        <v>45.658944228817575</v>
      </c>
      <c r="L1213" s="11"/>
      <c r="M1213" s="11">
        <f t="shared" si="380"/>
        <v>0.99395509499136436</v>
      </c>
      <c r="N1213" s="11">
        <f t="shared" ca="1" si="381"/>
        <v>0.98334045279794979</v>
      </c>
      <c r="S1213" s="13" t="str">
        <f ca="1">pricein</f>
        <v/>
      </c>
      <c r="T1213" s="13" t="str">
        <f ca="1">priceout</f>
        <v/>
      </c>
      <c r="U1213" s="16" t="str">
        <f t="shared" ca="1" si="382"/>
        <v/>
      </c>
      <c r="V1213" s="16" t="str">
        <f t="shared" ca="1" si="389"/>
        <v/>
      </c>
      <c r="W1213" s="16" t="str">
        <f t="shared" ca="1" si="390"/>
        <v/>
      </c>
      <c r="X1213" s="16">
        <f t="shared" ca="1" si="391"/>
        <v>2.7047880576243353</v>
      </c>
      <c r="Y1213" s="16"/>
      <c r="Z1213" s="13" t="str">
        <f ca="1">priceincross</f>
        <v/>
      </c>
      <c r="AA1213" s="13" t="str">
        <f ca="1">priceoutcross</f>
        <v/>
      </c>
      <c r="AB1213" s="13" t="str">
        <f t="shared" ca="1" si="383"/>
        <v/>
      </c>
      <c r="AC1213" s="13" t="str">
        <f t="shared" ca="1" si="392"/>
        <v/>
      </c>
      <c r="AD1213" s="13" t="str">
        <f t="shared" ca="1" si="393"/>
        <v/>
      </c>
      <c r="AE1213" s="13">
        <f t="shared" ca="1" si="394"/>
        <v>2.7339607048966239</v>
      </c>
      <c r="AG1213" s="32">
        <f ca="1">IF(ROW(data!B1213)&gt;fib+1,MIN(OFFSET(data!B1213,0,0,-fib,1)),"")</f>
        <v>19.3</v>
      </c>
      <c r="AH1213" s="32">
        <f ca="1">IF(ROW(data!B1213)&gt;fib+1,MAX(OFFSET(data!B1213,0,0,-fib,1)),"")</f>
        <v>23.41</v>
      </c>
      <c r="AI1213" s="32">
        <f t="shared" ca="1" si="384"/>
        <v>4.1099999999999994</v>
      </c>
      <c r="AJ1213" s="31">
        <f t="shared" ca="1" si="385"/>
        <v>20.269960000000001</v>
      </c>
      <c r="AK1213" s="31">
        <f t="shared" ca="1" si="386"/>
        <v>20.87002</v>
      </c>
      <c r="AL1213" s="31">
        <f t="shared" ca="1" si="387"/>
        <v>21.355</v>
      </c>
      <c r="AM1213" s="31">
        <f t="shared" ca="1" si="388"/>
        <v>21.839980000000001</v>
      </c>
      <c r="AO1213" s="32">
        <f t="shared" ca="1" si="395"/>
        <v>1.7047880576243353</v>
      </c>
      <c r="AP1213" s="32">
        <f t="shared" ca="1" si="396"/>
        <v>0</v>
      </c>
      <c r="AQ1213" s="32">
        <f t="shared" ca="1" si="397"/>
        <v>1.7339607048966239</v>
      </c>
      <c r="AR1213" s="32">
        <f t="shared" ca="1" si="398"/>
        <v>0</v>
      </c>
    </row>
    <row r="1214" spans="1:44">
      <c r="A1214" s="10">
        <v>38667</v>
      </c>
      <c r="B1214" s="11">
        <f ca="1">IF(ROW(data!B1214)&gt;singleSMA,AVERAGE(OFFSET(data!B1214,0,0,-singleSMA,1)),"")</f>
        <v>21.633699999999997</v>
      </c>
      <c r="C1214" s="11" t="str">
        <f ca="1">IF(ROW(data!B1212)&gt;singleSMA+2,IF(SIGN(data!B1213-indicators!B1213)&lt;&gt;SIGN(data!B1212-indicators!B1212),IF(SIGN(data!B1213-indicators!B1213)&gt;0,"BUY","SELL"),""),"")</f>
        <v/>
      </c>
      <c r="D1214" s="11">
        <f ca="1">IF(ROW(data!B1214)&gt;fastSMA,AVERAGE(OFFSET(data!B1214,0,0,-fastSMA,1)),"")</f>
        <v>22.594000000000001</v>
      </c>
      <c r="E1214" s="11">
        <f ca="1">IF(ROW(data!B1214)&gt;slowSMA,AVERAGE(OFFSET(data!B1214,0,0,-slowSMA,1)),"")</f>
        <v>21.633699999999997</v>
      </c>
      <c r="F1214" s="11" t="str">
        <f ca="1">IF(ROW(data!B1214)&gt;MAX(fastSMA,slowSMA)+2,IF(SIGN(D1213-E1213)&lt;&gt;SIGN(D1212-E1212),IF(SIGN(D1213-E1213)&gt;0,"BUY","SELL"),""),"")</f>
        <v/>
      </c>
      <c r="G1214" s="11"/>
      <c r="H1214" s="11">
        <f>(data!B1214/data!B1213)-1</f>
        <v>1.2163336229365829E-2</v>
      </c>
      <c r="I1214" s="11">
        <f t="shared" si="378"/>
        <v>1.2163336229365829E-2</v>
      </c>
      <c r="J1214" s="11">
        <f t="shared" si="379"/>
        <v>0</v>
      </c>
      <c r="K1214" s="11">
        <f ca="1">IF(ROW(data!B1214)&gt;rsi+1,100-100/(1+AVERAGE(OFFSET(I1214,0,0,-rsi,1))/AVERAGE(OFFSET(J1214,0,0,-rsi,1))),"")</f>
        <v>56.988843824379735</v>
      </c>
      <c r="L1214" s="11"/>
      <c r="M1214" s="11">
        <f t="shared" si="380"/>
        <v>1.0121633362293658</v>
      </c>
      <c r="N1214" s="11">
        <f t="shared" ca="1" si="381"/>
        <v>1.0214818062253401</v>
      </c>
      <c r="S1214" s="13" t="str">
        <f ca="1">pricein</f>
        <v/>
      </c>
      <c r="T1214" s="13" t="str">
        <f ca="1">priceout</f>
        <v/>
      </c>
      <c r="U1214" s="16" t="str">
        <f t="shared" ca="1" si="382"/>
        <v/>
      </c>
      <c r="V1214" s="16" t="str">
        <f t="shared" ca="1" si="389"/>
        <v/>
      </c>
      <c r="W1214" s="16" t="str">
        <f t="shared" ca="1" si="390"/>
        <v/>
      </c>
      <c r="X1214" s="16">
        <f t="shared" ca="1" si="391"/>
        <v>2.7047880576243353</v>
      </c>
      <c r="Y1214" s="16"/>
      <c r="Z1214" s="13" t="str">
        <f ca="1">priceincross</f>
        <v/>
      </c>
      <c r="AA1214" s="13" t="str">
        <f ca="1">priceoutcross</f>
        <v/>
      </c>
      <c r="AB1214" s="13" t="str">
        <f t="shared" ca="1" si="383"/>
        <v/>
      </c>
      <c r="AC1214" s="13" t="str">
        <f t="shared" ca="1" si="392"/>
        <v/>
      </c>
      <c r="AD1214" s="13" t="str">
        <f t="shared" ca="1" si="393"/>
        <v/>
      </c>
      <c r="AE1214" s="13">
        <f t="shared" ca="1" si="394"/>
        <v>2.7339607048966239</v>
      </c>
      <c r="AG1214" s="32">
        <f ca="1">IF(ROW(data!B1214)&gt;fib+1,MIN(OFFSET(data!B1214,0,0,-fib,1)),"")</f>
        <v>19.62</v>
      </c>
      <c r="AH1214" s="32">
        <f ca="1">IF(ROW(data!B1214)&gt;fib+1,MAX(OFFSET(data!B1214,0,0,-fib,1)),"")</f>
        <v>23.41</v>
      </c>
      <c r="AI1214" s="32">
        <f t="shared" ca="1" si="384"/>
        <v>3.7899999999999991</v>
      </c>
      <c r="AJ1214" s="31">
        <f t="shared" ca="1" si="385"/>
        <v>20.51444</v>
      </c>
      <c r="AK1214" s="31">
        <f t="shared" ca="1" si="386"/>
        <v>21.067779999999999</v>
      </c>
      <c r="AL1214" s="31">
        <f t="shared" ca="1" si="387"/>
        <v>21.515000000000001</v>
      </c>
      <c r="AM1214" s="31">
        <f t="shared" ca="1" si="388"/>
        <v>21.962220000000002</v>
      </c>
      <c r="AO1214" s="32">
        <f t="shared" ca="1" si="395"/>
        <v>1.7047880576243353</v>
      </c>
      <c r="AP1214" s="32">
        <f t="shared" ca="1" si="396"/>
        <v>0</v>
      </c>
      <c r="AQ1214" s="32">
        <f t="shared" ca="1" si="397"/>
        <v>1.7339607048966239</v>
      </c>
      <c r="AR1214" s="32">
        <f t="shared" ca="1" si="398"/>
        <v>0</v>
      </c>
    </row>
    <row r="1215" spans="1:44">
      <c r="A1215" s="10">
        <v>38670</v>
      </c>
      <c r="B1215" s="11">
        <f ca="1">IF(ROW(data!B1215)&gt;singleSMA,AVERAGE(OFFSET(data!B1215,0,0,-singleSMA,1)),"")</f>
        <v>21.674399999999995</v>
      </c>
      <c r="C1215" s="11" t="str">
        <f ca="1">IF(ROW(data!B1213)&gt;singleSMA+2,IF(SIGN(data!B1214-indicators!B1214)&lt;&gt;SIGN(data!B1213-indicators!B1213),IF(SIGN(data!B1214-indicators!B1214)&gt;0,"BUY","SELL"),""),"")</f>
        <v/>
      </c>
      <c r="D1215" s="11">
        <f ca="1">IF(ROW(data!B1215)&gt;fastSMA,AVERAGE(OFFSET(data!B1215,0,0,-fastSMA,1)),"")</f>
        <v>22.661000000000001</v>
      </c>
      <c r="E1215" s="11">
        <f ca="1">IF(ROW(data!B1215)&gt;slowSMA,AVERAGE(OFFSET(data!B1215,0,0,-slowSMA,1)),"")</f>
        <v>21.674399999999995</v>
      </c>
      <c r="F1215" s="11" t="str">
        <f ca="1">IF(ROW(data!B1215)&gt;MAX(fastSMA,slowSMA)+2,IF(SIGN(D1214-E1214)&lt;&gt;SIGN(D1213-E1213),IF(SIGN(D1214-E1214)&gt;0,"BUY","SELL"),""),"")</f>
        <v/>
      </c>
      <c r="G1215" s="11"/>
      <c r="H1215" s="11">
        <f>(data!B1215/data!B1214)-1</f>
        <v>2.1030042918454894E-2</v>
      </c>
      <c r="I1215" s="11">
        <f t="shared" si="378"/>
        <v>2.1030042918454894E-2</v>
      </c>
      <c r="J1215" s="11">
        <f t="shared" si="379"/>
        <v>0</v>
      </c>
      <c r="K1215" s="11">
        <f ca="1">IF(ROW(data!B1215)&gt;rsi+1,100-100/(1+AVERAGE(OFFSET(I1215,0,0,-rsi,1))/AVERAGE(OFFSET(J1215,0,0,-rsi,1))),"")</f>
        <v>67.799139492665859</v>
      </c>
      <c r="L1215" s="11"/>
      <c r="M1215" s="11">
        <f t="shared" si="380"/>
        <v>1.0210300429184549</v>
      </c>
      <c r="N1215" s="11">
        <f t="shared" ca="1" si="381"/>
        <v>1.059688195991092</v>
      </c>
      <c r="S1215" s="13" t="str">
        <f ca="1">pricein</f>
        <v/>
      </c>
      <c r="T1215" s="13" t="str">
        <f ca="1">priceout</f>
        <v/>
      </c>
      <c r="U1215" s="16" t="str">
        <f t="shared" ca="1" si="382"/>
        <v/>
      </c>
      <c r="V1215" s="16" t="str">
        <f t="shared" ca="1" si="389"/>
        <v/>
      </c>
      <c r="W1215" s="16" t="str">
        <f t="shared" ca="1" si="390"/>
        <v/>
      </c>
      <c r="X1215" s="16">
        <f t="shared" ca="1" si="391"/>
        <v>2.7047880576243353</v>
      </c>
      <c r="Y1215" s="16"/>
      <c r="Z1215" s="13" t="str">
        <f ca="1">priceincross</f>
        <v/>
      </c>
      <c r="AA1215" s="13" t="str">
        <f ca="1">priceoutcross</f>
        <v/>
      </c>
      <c r="AB1215" s="13" t="str">
        <f t="shared" ca="1" si="383"/>
        <v/>
      </c>
      <c r="AC1215" s="13" t="str">
        <f t="shared" ca="1" si="392"/>
        <v/>
      </c>
      <c r="AD1215" s="13" t="str">
        <f t="shared" ca="1" si="393"/>
        <v/>
      </c>
      <c r="AE1215" s="13">
        <f t="shared" ca="1" si="394"/>
        <v>2.7339607048966239</v>
      </c>
      <c r="AG1215" s="32">
        <f ca="1">IF(ROW(data!B1215)&gt;fib+1,MIN(OFFSET(data!B1215,0,0,-fib,1)),"")</f>
        <v>19.62</v>
      </c>
      <c r="AH1215" s="32">
        <f ca="1">IF(ROW(data!B1215)&gt;fib+1,MAX(OFFSET(data!B1215,0,0,-fib,1)),"")</f>
        <v>23.79</v>
      </c>
      <c r="AI1215" s="32">
        <f t="shared" ca="1" si="384"/>
        <v>4.1699999999999982</v>
      </c>
      <c r="AJ1215" s="31">
        <f t="shared" ca="1" si="385"/>
        <v>20.604120000000002</v>
      </c>
      <c r="AK1215" s="31">
        <f t="shared" ca="1" si="386"/>
        <v>21.21294</v>
      </c>
      <c r="AL1215" s="31">
        <f t="shared" ca="1" si="387"/>
        <v>21.704999999999998</v>
      </c>
      <c r="AM1215" s="31">
        <f t="shared" ca="1" si="388"/>
        <v>22.19706</v>
      </c>
      <c r="AO1215" s="32">
        <f t="shared" ca="1" si="395"/>
        <v>1.7047880576243353</v>
      </c>
      <c r="AP1215" s="32">
        <f t="shared" ca="1" si="396"/>
        <v>0</v>
      </c>
      <c r="AQ1215" s="32">
        <f t="shared" ca="1" si="397"/>
        <v>1.7339607048966239</v>
      </c>
      <c r="AR1215" s="32">
        <f t="shared" ca="1" si="398"/>
        <v>0</v>
      </c>
    </row>
    <row r="1216" spans="1:44">
      <c r="A1216" s="10">
        <v>38671</v>
      </c>
      <c r="B1216" s="11">
        <f ca="1">IF(ROW(data!B1216)&gt;singleSMA,AVERAGE(OFFSET(data!B1216,0,0,-singleSMA,1)),"")</f>
        <v>21.71149999999999</v>
      </c>
      <c r="C1216" s="11" t="str">
        <f ca="1">IF(ROW(data!B1214)&gt;singleSMA+2,IF(SIGN(data!B1215-indicators!B1215)&lt;&gt;SIGN(data!B1214-indicators!B1214),IF(SIGN(data!B1215-indicators!B1215)&gt;0,"BUY","SELL"),""),"")</f>
        <v/>
      </c>
      <c r="D1216" s="11">
        <f ca="1">IF(ROW(data!B1216)&gt;fastSMA,AVERAGE(OFFSET(data!B1216,0,0,-fastSMA,1)),"")</f>
        <v>22.728000000000002</v>
      </c>
      <c r="E1216" s="11">
        <f ca="1">IF(ROW(data!B1216)&gt;slowSMA,AVERAGE(OFFSET(data!B1216,0,0,-slowSMA,1)),"")</f>
        <v>21.71149999999999</v>
      </c>
      <c r="F1216" s="11" t="str">
        <f ca="1">IF(ROW(data!B1216)&gt;MAX(fastSMA,slowSMA)+2,IF(SIGN(D1215-E1215)&lt;&gt;SIGN(D1214-E1214),IF(SIGN(D1215-E1215)&gt;0,"BUY","SELL"),""),"")</f>
        <v/>
      </c>
      <c r="G1216" s="11"/>
      <c r="H1216" s="11">
        <f>(data!B1216/data!B1215)-1</f>
        <v>8.4068936527947891E-4</v>
      </c>
      <c r="I1216" s="11">
        <f t="shared" si="378"/>
        <v>8.4068936527947891E-4</v>
      </c>
      <c r="J1216" s="11">
        <f t="shared" si="379"/>
        <v>0</v>
      </c>
      <c r="K1216" s="11">
        <f ca="1">IF(ROW(data!B1216)&gt;rsi+1,100-100/(1+AVERAGE(OFFSET(I1216,0,0,-rsi,1))/AVERAGE(OFFSET(J1216,0,0,-rsi,1))),"")</f>
        <v>67.789453731159881</v>
      </c>
      <c r="L1216" s="11"/>
      <c r="M1216" s="11">
        <f t="shared" si="380"/>
        <v>1.0008406893652795</v>
      </c>
      <c r="N1216" s="11">
        <f t="shared" ca="1" si="381"/>
        <v>1.0596350689808636</v>
      </c>
      <c r="S1216" s="13" t="str">
        <f ca="1">pricein</f>
        <v/>
      </c>
      <c r="T1216" s="13" t="str">
        <f ca="1">priceout</f>
        <v/>
      </c>
      <c r="U1216" s="16" t="str">
        <f t="shared" ca="1" si="382"/>
        <v/>
      </c>
      <c r="V1216" s="16" t="str">
        <f t="shared" ca="1" si="389"/>
        <v/>
      </c>
      <c r="W1216" s="16" t="str">
        <f t="shared" ca="1" si="390"/>
        <v/>
      </c>
      <c r="X1216" s="16">
        <f t="shared" ca="1" si="391"/>
        <v>2.7047880576243353</v>
      </c>
      <c r="Y1216" s="16"/>
      <c r="Z1216" s="13" t="str">
        <f ca="1">priceincross</f>
        <v/>
      </c>
      <c r="AA1216" s="13" t="str">
        <f ca="1">priceoutcross</f>
        <v/>
      </c>
      <c r="AB1216" s="13" t="str">
        <f t="shared" ca="1" si="383"/>
        <v/>
      </c>
      <c r="AC1216" s="13" t="str">
        <f t="shared" ca="1" si="392"/>
        <v/>
      </c>
      <c r="AD1216" s="13" t="str">
        <f t="shared" ca="1" si="393"/>
        <v/>
      </c>
      <c r="AE1216" s="13">
        <f t="shared" ca="1" si="394"/>
        <v>2.7339607048966239</v>
      </c>
      <c r="AG1216" s="32">
        <f ca="1">IF(ROW(data!B1216)&gt;fib+1,MIN(OFFSET(data!B1216,0,0,-fib,1)),"")</f>
        <v>19.62</v>
      </c>
      <c r="AH1216" s="32">
        <f ca="1">IF(ROW(data!B1216)&gt;fib+1,MAX(OFFSET(data!B1216,0,0,-fib,1)),"")</f>
        <v>23.81</v>
      </c>
      <c r="AI1216" s="32">
        <f t="shared" ca="1" si="384"/>
        <v>4.1899999999999977</v>
      </c>
      <c r="AJ1216" s="31">
        <f t="shared" ca="1" si="385"/>
        <v>20.608840000000001</v>
      </c>
      <c r="AK1216" s="31">
        <f t="shared" ca="1" si="386"/>
        <v>21.220580000000002</v>
      </c>
      <c r="AL1216" s="31">
        <f t="shared" ca="1" si="387"/>
        <v>21.715</v>
      </c>
      <c r="AM1216" s="31">
        <f t="shared" ca="1" si="388"/>
        <v>22.209420000000001</v>
      </c>
      <c r="AO1216" s="32">
        <f t="shared" ca="1" si="395"/>
        <v>1.7047880576243353</v>
      </c>
      <c r="AP1216" s="32">
        <f t="shared" ca="1" si="396"/>
        <v>0</v>
      </c>
      <c r="AQ1216" s="32">
        <f t="shared" ca="1" si="397"/>
        <v>1.7339607048966239</v>
      </c>
      <c r="AR1216" s="32">
        <f t="shared" ca="1" si="398"/>
        <v>0</v>
      </c>
    </row>
    <row r="1217" spans="1:44">
      <c r="A1217" s="10">
        <v>38672</v>
      </c>
      <c r="B1217" s="11">
        <f ca="1">IF(ROW(data!B1217)&gt;singleSMA,AVERAGE(OFFSET(data!B1217,0,0,-singleSMA,1)),"")</f>
        <v>21.750999999999994</v>
      </c>
      <c r="C1217" s="11" t="str">
        <f ca="1">IF(ROW(data!B1215)&gt;singleSMA+2,IF(SIGN(data!B1216-indicators!B1216)&lt;&gt;SIGN(data!B1215-indicators!B1215),IF(SIGN(data!B1216-indicators!B1216)&gt;0,"BUY","SELL"),""),"")</f>
        <v/>
      </c>
      <c r="D1217" s="11">
        <f ca="1">IF(ROW(data!B1217)&gt;fastSMA,AVERAGE(OFFSET(data!B1217,0,0,-fastSMA,1)),"")</f>
        <v>22.808500000000002</v>
      </c>
      <c r="E1217" s="11">
        <f ca="1">IF(ROW(data!B1217)&gt;slowSMA,AVERAGE(OFFSET(data!B1217,0,0,-slowSMA,1)),"")</f>
        <v>21.750999999999994</v>
      </c>
      <c r="F1217" s="11" t="str">
        <f ca="1">IF(ROW(data!B1217)&gt;MAX(fastSMA,slowSMA)+2,IF(SIGN(D1216-E1216)&lt;&gt;SIGN(D1215-E1215),IF(SIGN(D1216-E1216)&gt;0,"BUY","SELL"),""),"")</f>
        <v/>
      </c>
      <c r="G1217" s="11"/>
      <c r="H1217" s="11">
        <f>(data!B1217/data!B1216)-1</f>
        <v>5.4598908021841197E-3</v>
      </c>
      <c r="I1217" s="11">
        <f t="shared" si="378"/>
        <v>5.4598908021841197E-3</v>
      </c>
      <c r="J1217" s="11">
        <f t="shared" si="379"/>
        <v>0</v>
      </c>
      <c r="K1217" s="11">
        <f ca="1">IF(ROW(data!B1217)&gt;rsi+1,100-100/(1+AVERAGE(OFFSET(I1217,0,0,-rsi,1))/AVERAGE(OFFSET(J1217,0,0,-rsi,1))),"")</f>
        <v>71.39209922714727</v>
      </c>
      <c r="L1217" s="11"/>
      <c r="M1217" s="11">
        <f t="shared" si="380"/>
        <v>1.0054598908021841</v>
      </c>
      <c r="N1217" s="11">
        <f t="shared" ca="1" si="381"/>
        <v>1.0721003134796243</v>
      </c>
      <c r="S1217" s="13" t="str">
        <f ca="1">pricein</f>
        <v/>
      </c>
      <c r="T1217" s="13" t="str">
        <f ca="1">priceout</f>
        <v/>
      </c>
      <c r="U1217" s="16" t="str">
        <f t="shared" ca="1" si="382"/>
        <v/>
      </c>
      <c r="V1217" s="16" t="str">
        <f t="shared" ca="1" si="389"/>
        <v/>
      </c>
      <c r="W1217" s="16" t="str">
        <f t="shared" ca="1" si="390"/>
        <v/>
      </c>
      <c r="X1217" s="16">
        <f t="shared" ca="1" si="391"/>
        <v>2.7047880576243353</v>
      </c>
      <c r="Y1217" s="16"/>
      <c r="Z1217" s="13" t="str">
        <f ca="1">priceincross</f>
        <v/>
      </c>
      <c r="AA1217" s="13" t="str">
        <f ca="1">priceoutcross</f>
        <v/>
      </c>
      <c r="AB1217" s="13" t="str">
        <f t="shared" ca="1" si="383"/>
        <v/>
      </c>
      <c r="AC1217" s="13" t="str">
        <f t="shared" ca="1" si="392"/>
        <v/>
      </c>
      <c r="AD1217" s="13" t="str">
        <f t="shared" ca="1" si="393"/>
        <v/>
      </c>
      <c r="AE1217" s="13">
        <f t="shared" ca="1" si="394"/>
        <v>2.7339607048966239</v>
      </c>
      <c r="AG1217" s="32">
        <f ca="1">IF(ROW(data!B1217)&gt;fib+1,MIN(OFFSET(data!B1217,0,0,-fib,1)),"")</f>
        <v>19.62</v>
      </c>
      <c r="AH1217" s="32">
        <f ca="1">IF(ROW(data!B1217)&gt;fib+1,MAX(OFFSET(data!B1217,0,0,-fib,1)),"")</f>
        <v>23.94</v>
      </c>
      <c r="AI1217" s="32">
        <f t="shared" ca="1" si="384"/>
        <v>4.32</v>
      </c>
      <c r="AJ1217" s="31">
        <f t="shared" ca="1" si="385"/>
        <v>20.639520000000001</v>
      </c>
      <c r="AK1217" s="31">
        <f t="shared" ca="1" si="386"/>
        <v>21.270240000000001</v>
      </c>
      <c r="AL1217" s="31">
        <f t="shared" ca="1" si="387"/>
        <v>21.78</v>
      </c>
      <c r="AM1217" s="31">
        <f t="shared" ca="1" si="388"/>
        <v>22.289760000000001</v>
      </c>
      <c r="AO1217" s="32">
        <f t="shared" ca="1" si="395"/>
        <v>1.7047880576243353</v>
      </c>
      <c r="AP1217" s="32">
        <f t="shared" ca="1" si="396"/>
        <v>0</v>
      </c>
      <c r="AQ1217" s="32">
        <f t="shared" ca="1" si="397"/>
        <v>1.7339607048966239</v>
      </c>
      <c r="AR1217" s="32">
        <f t="shared" ca="1" si="398"/>
        <v>0</v>
      </c>
    </row>
    <row r="1218" spans="1:44">
      <c r="A1218" s="10">
        <v>38673</v>
      </c>
      <c r="B1218" s="11">
        <f ca="1">IF(ROW(data!B1218)&gt;singleSMA,AVERAGE(OFFSET(data!B1218,0,0,-singleSMA,1)),"")</f>
        <v>21.793699999999994</v>
      </c>
      <c r="C1218" s="11" t="str">
        <f ca="1">IF(ROW(data!B1216)&gt;singleSMA+2,IF(SIGN(data!B1217-indicators!B1217)&lt;&gt;SIGN(data!B1216-indicators!B1216),IF(SIGN(data!B1217-indicators!B1217)&gt;0,"BUY","SELL"),""),"")</f>
        <v/>
      </c>
      <c r="D1218" s="11">
        <f ca="1">IF(ROW(data!B1218)&gt;fastSMA,AVERAGE(OFFSET(data!B1218,0,0,-fastSMA,1)),"")</f>
        <v>22.951000000000001</v>
      </c>
      <c r="E1218" s="11">
        <f ca="1">IF(ROW(data!B1218)&gt;slowSMA,AVERAGE(OFFSET(data!B1218,0,0,-slowSMA,1)),"")</f>
        <v>21.793699999999994</v>
      </c>
      <c r="F1218" s="11" t="str">
        <f ca="1">IF(ROW(data!B1218)&gt;MAX(fastSMA,slowSMA)+2,IF(SIGN(D1217-E1217)&lt;&gt;SIGN(D1216-E1216),IF(SIGN(D1217-E1217)&gt;0,"BUY","SELL"),""),"")</f>
        <v/>
      </c>
      <c r="G1218" s="11"/>
      <c r="H1218" s="11">
        <f>(data!B1218/data!B1217)-1</f>
        <v>1.9632414369256335E-2</v>
      </c>
      <c r="I1218" s="11">
        <f t="shared" si="378"/>
        <v>1.9632414369256335E-2</v>
      </c>
      <c r="J1218" s="11">
        <f t="shared" si="379"/>
        <v>0</v>
      </c>
      <c r="K1218" s="11">
        <f ca="1">IF(ROW(data!B1218)&gt;rsi+1,100-100/(1+AVERAGE(OFFSET(I1218,0,0,-rsi,1))/AVERAGE(OFFSET(J1218,0,0,-rsi,1))),"")</f>
        <v>91.388029365957351</v>
      </c>
      <c r="L1218" s="11"/>
      <c r="M1218" s="11">
        <f t="shared" si="380"/>
        <v>1.0196324143692563</v>
      </c>
      <c r="N1218" s="11">
        <f t="shared" ca="1" si="381"/>
        <v>1.1321892393320969</v>
      </c>
      <c r="S1218" s="13" t="str">
        <f ca="1">pricein</f>
        <v/>
      </c>
      <c r="T1218" s="13" t="str">
        <f ca="1">priceout</f>
        <v/>
      </c>
      <c r="U1218" s="16" t="str">
        <f t="shared" ca="1" si="382"/>
        <v/>
      </c>
      <c r="V1218" s="16" t="str">
        <f t="shared" ca="1" si="389"/>
        <v/>
      </c>
      <c r="W1218" s="16" t="str">
        <f t="shared" ca="1" si="390"/>
        <v/>
      </c>
      <c r="X1218" s="16">
        <f t="shared" ca="1" si="391"/>
        <v>2.7047880576243353</v>
      </c>
      <c r="Y1218" s="16"/>
      <c r="Z1218" s="13" t="str">
        <f ca="1">priceincross</f>
        <v/>
      </c>
      <c r="AA1218" s="13" t="str">
        <f ca="1">priceoutcross</f>
        <v/>
      </c>
      <c r="AB1218" s="13" t="str">
        <f t="shared" ca="1" si="383"/>
        <v/>
      </c>
      <c r="AC1218" s="13" t="str">
        <f t="shared" ca="1" si="392"/>
        <v/>
      </c>
      <c r="AD1218" s="13" t="str">
        <f t="shared" ca="1" si="393"/>
        <v/>
      </c>
      <c r="AE1218" s="13">
        <f t="shared" ca="1" si="394"/>
        <v>2.7339607048966239</v>
      </c>
      <c r="AG1218" s="32">
        <f ca="1">IF(ROW(data!B1218)&gt;fib+1,MIN(OFFSET(data!B1218,0,0,-fib,1)),"")</f>
        <v>19.62</v>
      </c>
      <c r="AH1218" s="32">
        <f ca="1">IF(ROW(data!B1218)&gt;fib+1,MAX(OFFSET(data!B1218,0,0,-fib,1)),"")</f>
        <v>24.41</v>
      </c>
      <c r="AI1218" s="32">
        <f t="shared" ca="1" si="384"/>
        <v>4.7899999999999991</v>
      </c>
      <c r="AJ1218" s="31">
        <f t="shared" ca="1" si="385"/>
        <v>20.750440000000001</v>
      </c>
      <c r="AK1218" s="31">
        <f t="shared" ca="1" si="386"/>
        <v>21.449780000000001</v>
      </c>
      <c r="AL1218" s="31">
        <f t="shared" ca="1" si="387"/>
        <v>22.015000000000001</v>
      </c>
      <c r="AM1218" s="31">
        <f t="shared" ca="1" si="388"/>
        <v>22.580220000000001</v>
      </c>
      <c r="AO1218" s="32">
        <f t="shared" ca="1" si="395"/>
        <v>1.7047880576243353</v>
      </c>
      <c r="AP1218" s="32">
        <f t="shared" ca="1" si="396"/>
        <v>0</v>
      </c>
      <c r="AQ1218" s="32">
        <f t="shared" ca="1" si="397"/>
        <v>1.7339607048966239</v>
      </c>
      <c r="AR1218" s="32">
        <f t="shared" ca="1" si="398"/>
        <v>0</v>
      </c>
    </row>
    <row r="1219" spans="1:44">
      <c r="A1219" s="10">
        <v>38674</v>
      </c>
      <c r="B1219" s="11">
        <f ca="1">IF(ROW(data!B1219)&gt;singleSMA,AVERAGE(OFFSET(data!B1219,0,0,-singleSMA,1)),"")</f>
        <v>21.843299999999996</v>
      </c>
      <c r="C1219" s="11" t="str">
        <f ca="1">IF(ROW(data!B1217)&gt;singleSMA+2,IF(SIGN(data!B1218-indicators!B1218)&lt;&gt;SIGN(data!B1217-indicators!B1217),IF(SIGN(data!B1218-indicators!B1218)&gt;0,"BUY","SELL"),""),"")</f>
        <v/>
      </c>
      <c r="D1219" s="11">
        <f ca="1">IF(ROW(data!B1219)&gt;fastSMA,AVERAGE(OFFSET(data!B1219,0,0,-fastSMA,1)),"")</f>
        <v>23.101500000000001</v>
      </c>
      <c r="E1219" s="11">
        <f ca="1">IF(ROW(data!B1219)&gt;slowSMA,AVERAGE(OFFSET(data!B1219,0,0,-slowSMA,1)),"")</f>
        <v>21.843299999999996</v>
      </c>
      <c r="F1219" s="11" t="str">
        <f ca="1">IF(ROW(data!B1219)&gt;MAX(fastSMA,slowSMA)+2,IF(SIGN(D1218-E1218)&lt;&gt;SIGN(D1217-E1217),IF(SIGN(D1218-E1218)&gt;0,"BUY","SELL"),""),"")</f>
        <v/>
      </c>
      <c r="G1219" s="11"/>
      <c r="H1219" s="11">
        <f>(data!B1219/data!B1218)-1</f>
        <v>6.9643588693157898E-3</v>
      </c>
      <c r="I1219" s="11">
        <f t="shared" ref="I1219:I1282" si="399">IF(H1219&gt;0,H1219,0)</f>
        <v>6.9643588693157898E-3</v>
      </c>
      <c r="J1219" s="11">
        <f t="shared" ref="J1219:J1282" si="400">IF(H1219&lt;0,-H1219,0)</f>
        <v>0</v>
      </c>
      <c r="K1219" s="11">
        <f ca="1">IF(ROW(data!B1219)&gt;rsi+1,100-100/(1+AVERAGE(OFFSET(I1219,0,0,-rsi,1))/AVERAGE(OFFSET(J1219,0,0,-rsi,1))),"")</f>
        <v>91.743015310038047</v>
      </c>
      <c r="L1219" s="11"/>
      <c r="M1219" s="11">
        <f t="shared" ref="M1219:M1282" si="401">1+H1219</f>
        <v>1.0069643588693158</v>
      </c>
      <c r="N1219" s="11">
        <f t="shared" ref="N1219:N1282" ca="1" si="402">IF(ROW(M1219)&gt;priceindex+1,PRODUCT(OFFSET(M1219,0,0,-priceindex,1)),"")</f>
        <v>1.1395456652758462</v>
      </c>
      <c r="S1219" s="13" t="str">
        <f ca="1">pricein</f>
        <v/>
      </c>
      <c r="T1219" s="13" t="str">
        <f ca="1">priceout</f>
        <v/>
      </c>
      <c r="U1219" s="16" t="str">
        <f t="shared" ref="U1219:U1282" ca="1" si="403">IF(S1219&lt;&gt;"",OFFSET(C1219,MATCH("SELL",C1220:C6217,0),17),"")</f>
        <v/>
      </c>
      <c r="V1219" s="16" t="str">
        <f t="shared" ca="1" si="389"/>
        <v/>
      </c>
      <c r="W1219" s="16" t="str">
        <f t="shared" ca="1" si="390"/>
        <v/>
      </c>
      <c r="X1219" s="16">
        <f t="shared" ca="1" si="391"/>
        <v>2.7047880576243353</v>
      </c>
      <c r="Y1219" s="16"/>
      <c r="Z1219" s="13" t="str">
        <f ca="1">priceincross</f>
        <v/>
      </c>
      <c r="AA1219" s="13" t="str">
        <f ca="1">priceoutcross</f>
        <v/>
      </c>
      <c r="AB1219" s="13" t="str">
        <f t="shared" ref="AB1219:AB1282" ca="1" si="404">IF(Z1219&lt;&gt;"",OFFSET(F1219,MATCH("SELL",F1220:F6217,0),21),"")</f>
        <v/>
      </c>
      <c r="AC1219" s="13" t="str">
        <f t="shared" ca="1" si="392"/>
        <v/>
      </c>
      <c r="AD1219" s="13" t="str">
        <f t="shared" ca="1" si="393"/>
        <v/>
      </c>
      <c r="AE1219" s="13">
        <f t="shared" ca="1" si="394"/>
        <v>2.7339607048966239</v>
      </c>
      <c r="AG1219" s="32">
        <f ca="1">IF(ROW(data!B1219)&gt;fib+1,MIN(OFFSET(data!B1219,0,0,-fib,1)),"")</f>
        <v>19.72</v>
      </c>
      <c r="AH1219" s="32">
        <f ca="1">IF(ROW(data!B1219)&gt;fib+1,MAX(OFFSET(data!B1219,0,0,-fib,1)),"")</f>
        <v>24.58</v>
      </c>
      <c r="AI1219" s="32">
        <f t="shared" ref="AI1219:AI1282" ca="1" si="405">IF(AG1219&lt;&gt;"",AH1219-AG1219,"")</f>
        <v>4.8599999999999994</v>
      </c>
      <c r="AJ1219" s="31">
        <f t="shared" ref="AJ1219:AJ1282" ca="1" si="406">IF(AI1219&lt;&gt;"",AG1219+0.236*AI1219,"")</f>
        <v>20.866959999999999</v>
      </c>
      <c r="AK1219" s="31">
        <f t="shared" ref="AK1219:AK1282" ca="1" si="407">IF(AI1219&lt;&gt;"",AG1219+0.382*AI1219,"")</f>
        <v>21.576519999999999</v>
      </c>
      <c r="AL1219" s="31">
        <f t="shared" ref="AL1219:AL1282" ca="1" si="408">IF(AI1219&lt;&gt;"",AG1219+0.5*AI1219,"")</f>
        <v>22.15</v>
      </c>
      <c r="AM1219" s="31">
        <f t="shared" ref="AM1219:AM1282" ca="1" si="409">IF(AI1219&lt;&gt;"",AG1219+0.618*AI1219,"")</f>
        <v>22.723479999999999</v>
      </c>
      <c r="AO1219" s="32">
        <f t="shared" ca="1" si="395"/>
        <v>1.7047880576243353</v>
      </c>
      <c r="AP1219" s="32">
        <f t="shared" ca="1" si="396"/>
        <v>0</v>
      </c>
      <c r="AQ1219" s="32">
        <f t="shared" ca="1" si="397"/>
        <v>1.7339607048966239</v>
      </c>
      <c r="AR1219" s="32">
        <f t="shared" ca="1" si="398"/>
        <v>0</v>
      </c>
    </row>
    <row r="1220" spans="1:44">
      <c r="A1220" s="10">
        <v>38677</v>
      </c>
      <c r="B1220" s="11">
        <f ca="1">IF(ROW(data!B1220)&gt;singleSMA,AVERAGE(OFFSET(data!B1220,0,0,-singleSMA,1)),"")</f>
        <v>21.889599999999991</v>
      </c>
      <c r="C1220" s="11" t="str">
        <f ca="1">IF(ROW(data!B1218)&gt;singleSMA+2,IF(SIGN(data!B1219-indicators!B1219)&lt;&gt;SIGN(data!B1218-indicators!B1218),IF(SIGN(data!B1219-indicators!B1219)&gt;0,"BUY","SELL"),""),"")</f>
        <v/>
      </c>
      <c r="D1220" s="11">
        <f ca="1">IF(ROW(data!B1220)&gt;fastSMA,AVERAGE(OFFSET(data!B1220,0,0,-fastSMA,1)),"")</f>
        <v>23.229000000000003</v>
      </c>
      <c r="E1220" s="11">
        <f ca="1">IF(ROW(data!B1220)&gt;slowSMA,AVERAGE(OFFSET(data!B1220,0,0,-slowSMA,1)),"")</f>
        <v>21.889599999999991</v>
      </c>
      <c r="F1220" s="11" t="str">
        <f ca="1">IF(ROW(data!B1220)&gt;MAX(fastSMA,slowSMA)+2,IF(SIGN(D1219-E1219)&lt;&gt;SIGN(D1218-E1218),IF(SIGN(D1219-E1219)&gt;0,"BUY","SELL"),""),"")</f>
        <v/>
      </c>
      <c r="G1220" s="11"/>
      <c r="H1220" s="11">
        <f>(data!B1220/data!B1219)-1</f>
        <v>-9.357200976403468E-3</v>
      </c>
      <c r="I1220" s="11">
        <f t="shared" si="399"/>
        <v>0</v>
      </c>
      <c r="J1220" s="11">
        <f t="shared" si="400"/>
        <v>9.357200976403468E-3</v>
      </c>
      <c r="K1220" s="11">
        <f ca="1">IF(ROW(data!B1220)&gt;rsi+1,100-100/(1+AVERAGE(OFFSET(I1220,0,0,-rsi,1))/AVERAGE(OFFSET(J1220,0,0,-rsi,1))),"")</f>
        <v>85.691116696103563</v>
      </c>
      <c r="L1220" s="11"/>
      <c r="M1220" s="11">
        <f t="shared" si="401"/>
        <v>0.99064279902359653</v>
      </c>
      <c r="N1220" s="11">
        <f t="shared" ca="1" si="402"/>
        <v>1.1169724770642206</v>
      </c>
      <c r="S1220" s="13" t="str">
        <f ca="1">pricein</f>
        <v/>
      </c>
      <c r="T1220" s="13" t="str">
        <f ca="1">priceout</f>
        <v/>
      </c>
      <c r="U1220" s="16" t="str">
        <f t="shared" ca="1" si="403"/>
        <v/>
      </c>
      <c r="V1220" s="16" t="str">
        <f t="shared" ref="V1220:V1283" ca="1" si="410">IF(IFERROR(U1220,"")&lt;&gt;"",U1220/S1220,"")</f>
        <v/>
      </c>
      <c r="W1220" s="16" t="str">
        <f t="shared" ref="W1220:W1283" ca="1" si="411">IF(V1220&lt;&gt;"",V1220-1,"")</f>
        <v/>
      </c>
      <c r="X1220" s="16">
        <f t="shared" ref="X1220:X1283" ca="1" si="412">IF(V1220&lt;&gt;"",V1220*X1219,X1219)</f>
        <v>2.7047880576243353</v>
      </c>
      <c r="Y1220" s="16"/>
      <c r="Z1220" s="13" t="str">
        <f ca="1">priceincross</f>
        <v/>
      </c>
      <c r="AA1220" s="13" t="str">
        <f ca="1">priceoutcross</f>
        <v/>
      </c>
      <c r="AB1220" s="13" t="str">
        <f t="shared" ca="1" si="404"/>
        <v/>
      </c>
      <c r="AC1220" s="13" t="str">
        <f t="shared" ref="AC1220:AC1283" ca="1" si="413">IF(IFERROR(AB1220,"")&lt;&gt;"",AB1220/Z1220,"")</f>
        <v/>
      </c>
      <c r="AD1220" s="13" t="str">
        <f t="shared" ref="AD1220:AD1283" ca="1" si="414">IF(AC1220&lt;&gt;"",AC1220-1,"")</f>
        <v/>
      </c>
      <c r="AE1220" s="13">
        <f t="shared" ref="AE1220:AE1283" ca="1" si="415">IF(AC1220&lt;&gt;"",AC1220*AE1219,AE1219)</f>
        <v>2.7339607048966239</v>
      </c>
      <c r="AG1220" s="32">
        <f ca="1">IF(ROW(data!B1220)&gt;fib+1,MIN(OFFSET(data!B1220,0,0,-fib,1)),"")</f>
        <v>20.38</v>
      </c>
      <c r="AH1220" s="32">
        <f ca="1">IF(ROW(data!B1220)&gt;fib+1,MAX(OFFSET(data!B1220,0,0,-fib,1)),"")</f>
        <v>24.58</v>
      </c>
      <c r="AI1220" s="32">
        <f t="shared" ca="1" si="405"/>
        <v>4.1999999999999993</v>
      </c>
      <c r="AJ1220" s="31">
        <f t="shared" ca="1" si="406"/>
        <v>21.371199999999998</v>
      </c>
      <c r="AK1220" s="31">
        <f t="shared" ca="1" si="407"/>
        <v>21.984399999999997</v>
      </c>
      <c r="AL1220" s="31">
        <f t="shared" ca="1" si="408"/>
        <v>22.479999999999997</v>
      </c>
      <c r="AM1220" s="31">
        <f t="shared" ca="1" si="409"/>
        <v>22.9756</v>
      </c>
      <c r="AO1220" s="32">
        <f t="shared" ref="AO1220:AO1283" ca="1" si="416">MAX(AO1219,X1220-1)</f>
        <v>1.7047880576243353</v>
      </c>
      <c r="AP1220" s="32">
        <f t="shared" ref="AP1220:AP1283" ca="1" si="417">((1+AO1220)/X1220)-1</f>
        <v>0</v>
      </c>
      <c r="AQ1220" s="32">
        <f t="shared" ref="AQ1220:AQ1283" ca="1" si="418">MAX(AQ1219,AE1220-1)</f>
        <v>1.7339607048966239</v>
      </c>
      <c r="AR1220" s="32">
        <f t="shared" ref="AR1220:AR1283" ca="1" si="419">((1+AQ1220)/AE1220)-1</f>
        <v>0</v>
      </c>
    </row>
    <row r="1221" spans="1:44">
      <c r="A1221" s="10">
        <v>38678</v>
      </c>
      <c r="B1221" s="11">
        <f ca="1">IF(ROW(data!B1221)&gt;singleSMA,AVERAGE(OFFSET(data!B1221,0,0,-singleSMA,1)),"")</f>
        <v>21.930199999999992</v>
      </c>
      <c r="C1221" s="11" t="str">
        <f ca="1">IF(ROW(data!B1219)&gt;singleSMA+2,IF(SIGN(data!B1220-indicators!B1220)&lt;&gt;SIGN(data!B1219-indicators!B1219),IF(SIGN(data!B1220-indicators!B1220)&gt;0,"BUY","SELL"),""),"")</f>
        <v/>
      </c>
      <c r="D1221" s="11">
        <f ca="1">IF(ROW(data!B1221)&gt;fastSMA,AVERAGE(OFFSET(data!B1221,0,0,-fastSMA,1)),"")</f>
        <v>23.363000000000003</v>
      </c>
      <c r="E1221" s="11">
        <f ca="1">IF(ROW(data!B1221)&gt;slowSMA,AVERAGE(OFFSET(data!B1221,0,0,-slowSMA,1)),"")</f>
        <v>21.930199999999992</v>
      </c>
      <c r="F1221" s="11" t="str">
        <f ca="1">IF(ROW(data!B1221)&gt;MAX(fastSMA,slowSMA)+2,IF(SIGN(D1220-E1220)&lt;&gt;SIGN(D1219-E1219),IF(SIGN(D1220-E1220)&gt;0,"BUY","SELL"),""),"")</f>
        <v/>
      </c>
      <c r="G1221" s="11"/>
      <c r="H1221" s="11">
        <f>(data!B1221/data!B1220)-1</f>
        <v>4.1067761806981018E-3</v>
      </c>
      <c r="I1221" s="11">
        <f t="shared" si="399"/>
        <v>4.1067761806981018E-3</v>
      </c>
      <c r="J1221" s="11">
        <f t="shared" si="400"/>
        <v>0</v>
      </c>
      <c r="K1221" s="11">
        <f ca="1">IF(ROW(data!B1221)&gt;rsi+1,100-100/(1+AVERAGE(OFFSET(I1221,0,0,-rsi,1))/AVERAGE(OFFSET(J1221,0,0,-rsi,1))),"")</f>
        <v>86.801460640530337</v>
      </c>
      <c r="L1221" s="11"/>
      <c r="M1221" s="11">
        <f t="shared" si="401"/>
        <v>1.0041067761806981</v>
      </c>
      <c r="N1221" s="11">
        <f t="shared" ca="1" si="402"/>
        <v>1.123105190629307</v>
      </c>
      <c r="S1221" s="13" t="str">
        <f ca="1">pricein</f>
        <v/>
      </c>
      <c r="T1221" s="13" t="str">
        <f ca="1">priceout</f>
        <v/>
      </c>
      <c r="U1221" s="16" t="str">
        <f t="shared" ca="1" si="403"/>
        <v/>
      </c>
      <c r="V1221" s="16" t="str">
        <f t="shared" ca="1" si="410"/>
        <v/>
      </c>
      <c r="W1221" s="16" t="str">
        <f t="shared" ca="1" si="411"/>
        <v/>
      </c>
      <c r="X1221" s="16">
        <f t="shared" ca="1" si="412"/>
        <v>2.7047880576243353</v>
      </c>
      <c r="Y1221" s="16"/>
      <c r="Z1221" s="13" t="str">
        <f ca="1">priceincross</f>
        <v/>
      </c>
      <c r="AA1221" s="13" t="str">
        <f ca="1">priceoutcross</f>
        <v/>
      </c>
      <c r="AB1221" s="13" t="str">
        <f t="shared" ca="1" si="404"/>
        <v/>
      </c>
      <c r="AC1221" s="13" t="str">
        <f t="shared" ca="1" si="413"/>
        <v/>
      </c>
      <c r="AD1221" s="13" t="str">
        <f t="shared" ca="1" si="414"/>
        <v/>
      </c>
      <c r="AE1221" s="13">
        <f t="shared" ca="1" si="415"/>
        <v>2.7339607048966239</v>
      </c>
      <c r="AG1221" s="32">
        <f ca="1">IF(ROW(data!B1221)&gt;fib+1,MIN(OFFSET(data!B1221,0,0,-fib,1)),"")</f>
        <v>20.38</v>
      </c>
      <c r="AH1221" s="32">
        <f ca="1">IF(ROW(data!B1221)&gt;fib+1,MAX(OFFSET(data!B1221,0,0,-fib,1)),"")</f>
        <v>24.58</v>
      </c>
      <c r="AI1221" s="32">
        <f t="shared" ca="1" si="405"/>
        <v>4.1999999999999993</v>
      </c>
      <c r="AJ1221" s="31">
        <f t="shared" ca="1" si="406"/>
        <v>21.371199999999998</v>
      </c>
      <c r="AK1221" s="31">
        <f t="shared" ca="1" si="407"/>
        <v>21.984399999999997</v>
      </c>
      <c r="AL1221" s="31">
        <f t="shared" ca="1" si="408"/>
        <v>22.479999999999997</v>
      </c>
      <c r="AM1221" s="31">
        <f t="shared" ca="1" si="409"/>
        <v>22.9756</v>
      </c>
      <c r="AO1221" s="32">
        <f t="shared" ca="1" si="416"/>
        <v>1.7047880576243353</v>
      </c>
      <c r="AP1221" s="32">
        <f t="shared" ca="1" si="417"/>
        <v>0</v>
      </c>
      <c r="AQ1221" s="32">
        <f t="shared" ca="1" si="418"/>
        <v>1.7339607048966239</v>
      </c>
      <c r="AR1221" s="32">
        <f t="shared" ca="1" si="419"/>
        <v>0</v>
      </c>
    </row>
    <row r="1222" spans="1:44">
      <c r="A1222" s="10">
        <v>38679</v>
      </c>
      <c r="B1222" s="11">
        <f ca="1">IF(ROW(data!B1222)&gt;singleSMA,AVERAGE(OFFSET(data!B1222,0,0,-singleSMA,1)),"")</f>
        <v>21.970099999999988</v>
      </c>
      <c r="C1222" s="11" t="str">
        <f ca="1">IF(ROW(data!B1220)&gt;singleSMA+2,IF(SIGN(data!B1221-indicators!B1221)&lt;&gt;SIGN(data!B1220-indicators!B1220),IF(SIGN(data!B1221-indicators!B1221)&gt;0,"BUY","SELL"),""),"")</f>
        <v/>
      </c>
      <c r="D1222" s="11">
        <f ca="1">IF(ROW(data!B1222)&gt;fastSMA,AVERAGE(OFFSET(data!B1222,0,0,-fastSMA,1)),"")</f>
        <v>23.487500000000004</v>
      </c>
      <c r="E1222" s="11">
        <f ca="1">IF(ROW(data!B1222)&gt;slowSMA,AVERAGE(OFFSET(data!B1222,0,0,-slowSMA,1)),"")</f>
        <v>21.970099999999988</v>
      </c>
      <c r="F1222" s="11" t="str">
        <f ca="1">IF(ROW(data!B1222)&gt;MAX(fastSMA,slowSMA)+2,IF(SIGN(D1221-E1221)&lt;&gt;SIGN(D1220-E1220),IF(SIGN(D1221-E1221)&gt;0,"BUY","SELL"),""),"")</f>
        <v/>
      </c>
      <c r="G1222" s="11"/>
      <c r="H1222" s="11">
        <f>(data!B1222/data!B1221)-1</f>
        <v>-3.2719836400817437E-3</v>
      </c>
      <c r="I1222" s="11">
        <f t="shared" si="399"/>
        <v>0</v>
      </c>
      <c r="J1222" s="11">
        <f t="shared" si="400"/>
        <v>3.2719836400817437E-3</v>
      </c>
      <c r="K1222" s="11">
        <f ca="1">IF(ROW(data!B1222)&gt;rsi+1,100-100/(1+AVERAGE(OFFSET(I1222,0,0,-rsi,1))/AVERAGE(OFFSET(J1222,0,0,-rsi,1))),"")</f>
        <v>84.572614433961675</v>
      </c>
      <c r="L1222" s="11"/>
      <c r="M1222" s="11">
        <f t="shared" si="401"/>
        <v>0.99672801635991826</v>
      </c>
      <c r="N1222" s="11">
        <f t="shared" ca="1" si="402"/>
        <v>1.1138025594149916</v>
      </c>
      <c r="S1222" s="13" t="str">
        <f ca="1">pricein</f>
        <v/>
      </c>
      <c r="T1222" s="13" t="str">
        <f ca="1">priceout</f>
        <v/>
      </c>
      <c r="U1222" s="16" t="str">
        <f t="shared" ca="1" si="403"/>
        <v/>
      </c>
      <c r="V1222" s="16" t="str">
        <f t="shared" ca="1" si="410"/>
        <v/>
      </c>
      <c r="W1222" s="16" t="str">
        <f t="shared" ca="1" si="411"/>
        <v/>
      </c>
      <c r="X1222" s="16">
        <f t="shared" ca="1" si="412"/>
        <v>2.7047880576243353</v>
      </c>
      <c r="Y1222" s="16"/>
      <c r="Z1222" s="13" t="str">
        <f ca="1">priceincross</f>
        <v/>
      </c>
      <c r="AA1222" s="13" t="str">
        <f ca="1">priceoutcross</f>
        <v/>
      </c>
      <c r="AB1222" s="13" t="str">
        <f t="shared" ca="1" si="404"/>
        <v/>
      </c>
      <c r="AC1222" s="13" t="str">
        <f t="shared" ca="1" si="413"/>
        <v/>
      </c>
      <c r="AD1222" s="13" t="str">
        <f t="shared" ca="1" si="414"/>
        <v/>
      </c>
      <c r="AE1222" s="13">
        <f t="shared" ca="1" si="415"/>
        <v>2.7339607048966239</v>
      </c>
      <c r="AG1222" s="32">
        <f ca="1">IF(ROW(data!B1222)&gt;fib+1,MIN(OFFSET(data!B1222,0,0,-fib,1)),"")</f>
        <v>20.41</v>
      </c>
      <c r="AH1222" s="32">
        <f ca="1">IF(ROW(data!B1222)&gt;fib+1,MAX(OFFSET(data!B1222,0,0,-fib,1)),"")</f>
        <v>24.58</v>
      </c>
      <c r="AI1222" s="32">
        <f t="shared" ca="1" si="405"/>
        <v>4.1699999999999982</v>
      </c>
      <c r="AJ1222" s="31">
        <f t="shared" ca="1" si="406"/>
        <v>21.394120000000001</v>
      </c>
      <c r="AK1222" s="31">
        <f t="shared" ca="1" si="407"/>
        <v>22.002939999999999</v>
      </c>
      <c r="AL1222" s="31">
        <f t="shared" ca="1" si="408"/>
        <v>22.494999999999997</v>
      </c>
      <c r="AM1222" s="31">
        <f t="shared" ca="1" si="409"/>
        <v>22.98706</v>
      </c>
      <c r="AO1222" s="32">
        <f t="shared" ca="1" si="416"/>
        <v>1.7047880576243353</v>
      </c>
      <c r="AP1222" s="32">
        <f t="shared" ca="1" si="417"/>
        <v>0</v>
      </c>
      <c r="AQ1222" s="32">
        <f t="shared" ca="1" si="418"/>
        <v>1.7339607048966239</v>
      </c>
      <c r="AR1222" s="32">
        <f t="shared" ca="1" si="419"/>
        <v>0</v>
      </c>
    </row>
    <row r="1223" spans="1:44">
      <c r="A1223" s="10">
        <v>38680</v>
      </c>
      <c r="B1223" s="11">
        <f ca="1">IF(ROW(data!B1223)&gt;singleSMA,AVERAGE(OFFSET(data!B1223,0,0,-singleSMA,1)),"")</f>
        <v>22.008499999999984</v>
      </c>
      <c r="C1223" s="11" t="str">
        <f ca="1">IF(ROW(data!B1221)&gt;singleSMA+2,IF(SIGN(data!B1222-indicators!B1222)&lt;&gt;SIGN(data!B1221-indicators!B1221),IF(SIGN(data!B1222-indicators!B1222)&gt;0,"BUY","SELL"),""),"")</f>
        <v/>
      </c>
      <c r="D1223" s="11">
        <f ca="1">IF(ROW(data!B1223)&gt;fastSMA,AVERAGE(OFFSET(data!B1223,0,0,-fastSMA,1)),"")</f>
        <v>23.594500000000004</v>
      </c>
      <c r="E1223" s="11">
        <f ca="1">IF(ROW(data!B1223)&gt;slowSMA,AVERAGE(OFFSET(data!B1223,0,0,-slowSMA,1)),"")</f>
        <v>22.008499999999984</v>
      </c>
      <c r="F1223" s="11" t="str">
        <f ca="1">IF(ROW(data!B1223)&gt;MAX(fastSMA,slowSMA)+2,IF(SIGN(D1222-E1222)&lt;&gt;SIGN(D1221-E1221),IF(SIGN(D1222-E1222)&gt;0,"BUY","SELL"),""),"")</f>
        <v/>
      </c>
      <c r="G1223" s="11"/>
      <c r="H1223" s="11">
        <f>(data!B1223/data!B1222)-1</f>
        <v>4.103405826836104E-3</v>
      </c>
      <c r="I1223" s="11">
        <f t="shared" si="399"/>
        <v>4.103405826836104E-3</v>
      </c>
      <c r="J1223" s="11">
        <f t="shared" si="400"/>
        <v>0</v>
      </c>
      <c r="K1223" s="11">
        <f ca="1">IF(ROW(data!B1223)&gt;rsi+1,100-100/(1+AVERAGE(OFFSET(I1223,0,0,-rsi,1))/AVERAGE(OFFSET(J1223,0,0,-rsi,1))),"")</f>
        <v>82.769811391283298</v>
      </c>
      <c r="L1223" s="11"/>
      <c r="M1223" s="11">
        <f t="shared" si="401"/>
        <v>1.0041034058268361</v>
      </c>
      <c r="N1223" s="11">
        <f t="shared" ca="1" si="402"/>
        <v>1.0958351992834756</v>
      </c>
      <c r="S1223" s="13" t="str">
        <f ca="1">pricein</f>
        <v/>
      </c>
      <c r="T1223" s="13" t="str">
        <f ca="1">priceout</f>
        <v/>
      </c>
      <c r="U1223" s="16" t="str">
        <f t="shared" ca="1" si="403"/>
        <v/>
      </c>
      <c r="V1223" s="16" t="str">
        <f t="shared" ca="1" si="410"/>
        <v/>
      </c>
      <c r="W1223" s="16" t="str">
        <f t="shared" ca="1" si="411"/>
        <v/>
      </c>
      <c r="X1223" s="16">
        <f t="shared" ca="1" si="412"/>
        <v>2.7047880576243353</v>
      </c>
      <c r="Y1223" s="16"/>
      <c r="Z1223" s="13" t="str">
        <f ca="1">priceincross</f>
        <v/>
      </c>
      <c r="AA1223" s="13" t="str">
        <f ca="1">priceoutcross</f>
        <v/>
      </c>
      <c r="AB1223" s="13" t="str">
        <f t="shared" ca="1" si="404"/>
        <v/>
      </c>
      <c r="AC1223" s="13" t="str">
        <f t="shared" ca="1" si="413"/>
        <v/>
      </c>
      <c r="AD1223" s="13" t="str">
        <f t="shared" ca="1" si="414"/>
        <v/>
      </c>
      <c r="AE1223" s="13">
        <f t="shared" ca="1" si="415"/>
        <v>2.7339607048966239</v>
      </c>
      <c r="AG1223" s="32">
        <f ca="1">IF(ROW(data!B1223)&gt;fib+1,MIN(OFFSET(data!B1223,0,0,-fib,1)),"")</f>
        <v>20.41</v>
      </c>
      <c r="AH1223" s="32">
        <f ca="1">IF(ROW(data!B1223)&gt;fib+1,MAX(OFFSET(data!B1223,0,0,-fib,1)),"")</f>
        <v>24.58</v>
      </c>
      <c r="AI1223" s="32">
        <f t="shared" ca="1" si="405"/>
        <v>4.1699999999999982</v>
      </c>
      <c r="AJ1223" s="31">
        <f t="shared" ca="1" si="406"/>
        <v>21.394120000000001</v>
      </c>
      <c r="AK1223" s="31">
        <f t="shared" ca="1" si="407"/>
        <v>22.002939999999999</v>
      </c>
      <c r="AL1223" s="31">
        <f t="shared" ca="1" si="408"/>
        <v>22.494999999999997</v>
      </c>
      <c r="AM1223" s="31">
        <f t="shared" ca="1" si="409"/>
        <v>22.98706</v>
      </c>
      <c r="AO1223" s="32">
        <f t="shared" ca="1" si="416"/>
        <v>1.7047880576243353</v>
      </c>
      <c r="AP1223" s="32">
        <f t="shared" ca="1" si="417"/>
        <v>0</v>
      </c>
      <c r="AQ1223" s="32">
        <f t="shared" ca="1" si="418"/>
        <v>1.7339607048966239</v>
      </c>
      <c r="AR1223" s="32">
        <f t="shared" ca="1" si="419"/>
        <v>0</v>
      </c>
    </row>
    <row r="1224" spans="1:44">
      <c r="A1224" s="10">
        <v>38681</v>
      </c>
      <c r="B1224" s="11">
        <f ca="1">IF(ROW(data!B1224)&gt;singleSMA,AVERAGE(OFFSET(data!B1224,0,0,-singleSMA,1)),"")</f>
        <v>22.040399999999991</v>
      </c>
      <c r="C1224" s="11" t="str">
        <f ca="1">IF(ROW(data!B1222)&gt;singleSMA+2,IF(SIGN(data!B1223-indicators!B1223)&lt;&gt;SIGN(data!B1222-indicators!B1222),IF(SIGN(data!B1223-indicators!B1223)&gt;0,"BUY","SELL"),""),"")</f>
        <v/>
      </c>
      <c r="D1224" s="11">
        <f ca="1">IF(ROW(data!B1224)&gt;fastSMA,AVERAGE(OFFSET(data!B1224,0,0,-fastSMA,1)),"")</f>
        <v>23.673999999999999</v>
      </c>
      <c r="E1224" s="11">
        <f ca="1">IF(ROW(data!B1224)&gt;slowSMA,AVERAGE(OFFSET(data!B1224,0,0,-slowSMA,1)),"")</f>
        <v>22.040399999999991</v>
      </c>
      <c r="F1224" s="11" t="str">
        <f ca="1">IF(ROW(data!B1224)&gt;MAX(fastSMA,slowSMA)+2,IF(SIGN(D1223-E1223)&lt;&gt;SIGN(D1222-E1222),IF(SIGN(D1223-E1223)&gt;0,"BUY","SELL"),""),"")</f>
        <v/>
      </c>
      <c r="G1224" s="11"/>
      <c r="H1224" s="11">
        <f>(data!B1224/data!B1223)-1</f>
        <v>-1.4711892112791114E-2</v>
      </c>
      <c r="I1224" s="11">
        <f t="shared" si="399"/>
        <v>0</v>
      </c>
      <c r="J1224" s="11">
        <f t="shared" si="400"/>
        <v>1.4711892112791114E-2</v>
      </c>
      <c r="K1224" s="11">
        <f ca="1">IF(ROW(data!B1224)&gt;rsi+1,100-100/(1+AVERAGE(OFFSET(I1224,0,0,-rsi,1))/AVERAGE(OFFSET(J1224,0,0,-rsi,1))),"")</f>
        <v>73.494303744392127</v>
      </c>
      <c r="L1224" s="11"/>
      <c r="M1224" s="11">
        <f t="shared" si="401"/>
        <v>0.98528810788720889</v>
      </c>
      <c r="N1224" s="11">
        <f t="shared" ca="1" si="402"/>
        <v>1.0706039076376554</v>
      </c>
      <c r="S1224" s="13" t="str">
        <f ca="1">pricein</f>
        <v/>
      </c>
      <c r="T1224" s="13" t="str">
        <f ca="1">priceout</f>
        <v/>
      </c>
      <c r="U1224" s="16" t="str">
        <f t="shared" ca="1" si="403"/>
        <v/>
      </c>
      <c r="V1224" s="16" t="str">
        <f t="shared" ca="1" si="410"/>
        <v/>
      </c>
      <c r="W1224" s="16" t="str">
        <f t="shared" ca="1" si="411"/>
        <v/>
      </c>
      <c r="X1224" s="16">
        <f t="shared" ca="1" si="412"/>
        <v>2.7047880576243353</v>
      </c>
      <c r="Y1224" s="16"/>
      <c r="Z1224" s="13" t="str">
        <f ca="1">priceincross</f>
        <v/>
      </c>
      <c r="AA1224" s="13" t="str">
        <f ca="1">priceoutcross</f>
        <v/>
      </c>
      <c r="AB1224" s="13" t="str">
        <f t="shared" ca="1" si="404"/>
        <v/>
      </c>
      <c r="AC1224" s="13" t="str">
        <f t="shared" ca="1" si="413"/>
        <v/>
      </c>
      <c r="AD1224" s="13" t="str">
        <f t="shared" ca="1" si="414"/>
        <v/>
      </c>
      <c r="AE1224" s="13">
        <f t="shared" ca="1" si="415"/>
        <v>2.7339607048966239</v>
      </c>
      <c r="AG1224" s="32">
        <f ca="1">IF(ROW(data!B1224)&gt;fib+1,MIN(OFFSET(data!B1224,0,0,-fib,1)),"")</f>
        <v>20.41</v>
      </c>
      <c r="AH1224" s="32">
        <f ca="1">IF(ROW(data!B1224)&gt;fib+1,MAX(OFFSET(data!B1224,0,0,-fib,1)),"")</f>
        <v>24.58</v>
      </c>
      <c r="AI1224" s="32">
        <f t="shared" ca="1" si="405"/>
        <v>4.1699999999999982</v>
      </c>
      <c r="AJ1224" s="31">
        <f t="shared" ca="1" si="406"/>
        <v>21.394120000000001</v>
      </c>
      <c r="AK1224" s="31">
        <f t="shared" ca="1" si="407"/>
        <v>22.002939999999999</v>
      </c>
      <c r="AL1224" s="31">
        <f t="shared" ca="1" si="408"/>
        <v>22.494999999999997</v>
      </c>
      <c r="AM1224" s="31">
        <f t="shared" ca="1" si="409"/>
        <v>22.98706</v>
      </c>
      <c r="AO1224" s="32">
        <f t="shared" ca="1" si="416"/>
        <v>1.7047880576243353</v>
      </c>
      <c r="AP1224" s="32">
        <f t="shared" ca="1" si="417"/>
        <v>0</v>
      </c>
      <c r="AQ1224" s="32">
        <f t="shared" ca="1" si="418"/>
        <v>1.7339607048966239</v>
      </c>
      <c r="AR1224" s="32">
        <f t="shared" ca="1" si="419"/>
        <v>0</v>
      </c>
    </row>
    <row r="1225" spans="1:44">
      <c r="A1225" s="10">
        <v>38684</v>
      </c>
      <c r="B1225" s="11">
        <f ca="1">IF(ROW(data!B1225)&gt;singleSMA,AVERAGE(OFFSET(data!B1225,0,0,-singleSMA,1)),"")</f>
        <v>22.073799999999991</v>
      </c>
      <c r="C1225" s="11" t="str">
        <f ca="1">IF(ROW(data!B1223)&gt;singleSMA+2,IF(SIGN(data!B1224-indicators!B1224)&lt;&gt;SIGN(data!B1223-indicators!B1223),IF(SIGN(data!B1224-indicators!B1224)&gt;0,"BUY","SELL"),""),"")</f>
        <v/>
      </c>
      <c r="D1225" s="11">
        <f ca="1">IF(ROW(data!B1225)&gt;fastSMA,AVERAGE(OFFSET(data!B1225,0,0,-fastSMA,1)),"")</f>
        <v>23.722500000000004</v>
      </c>
      <c r="E1225" s="11">
        <f ca="1">IF(ROW(data!B1225)&gt;slowSMA,AVERAGE(OFFSET(data!B1225,0,0,-slowSMA,1)),"")</f>
        <v>22.073799999999991</v>
      </c>
      <c r="F1225" s="11" t="str">
        <f ca="1">IF(ROW(data!B1225)&gt;MAX(fastSMA,slowSMA)+2,IF(SIGN(D1224-E1224)&lt;&gt;SIGN(D1223-E1223),IF(SIGN(D1224-E1224)&gt;0,"BUY","SELL"),""),"")</f>
        <v/>
      </c>
      <c r="G1225" s="11"/>
      <c r="H1225" s="11">
        <f>(data!B1225/data!B1224)-1</f>
        <v>-1.2442969722107011E-2</v>
      </c>
      <c r="I1225" s="11">
        <f t="shared" si="399"/>
        <v>0</v>
      </c>
      <c r="J1225" s="11">
        <f t="shared" si="400"/>
        <v>1.2442969722107011E-2</v>
      </c>
      <c r="K1225" s="11">
        <f ca="1">IF(ROW(data!B1225)&gt;rsi+1,100-100/(1+AVERAGE(OFFSET(I1225,0,0,-rsi,1))/AVERAGE(OFFSET(J1225,0,0,-rsi,1))),"")</f>
        <v>64.609647927586337</v>
      </c>
      <c r="L1225" s="11"/>
      <c r="M1225" s="11">
        <f t="shared" si="401"/>
        <v>0.98755703027789299</v>
      </c>
      <c r="N1225" s="11">
        <f t="shared" ca="1" si="402"/>
        <v>1.0424693520140105</v>
      </c>
      <c r="S1225" s="13" t="str">
        <f ca="1">pricein</f>
        <v/>
      </c>
      <c r="T1225" s="13" t="str">
        <f ca="1">priceout</f>
        <v/>
      </c>
      <c r="U1225" s="16" t="str">
        <f t="shared" ca="1" si="403"/>
        <v/>
      </c>
      <c r="V1225" s="16" t="str">
        <f t="shared" ca="1" si="410"/>
        <v/>
      </c>
      <c r="W1225" s="16" t="str">
        <f t="shared" ca="1" si="411"/>
        <v/>
      </c>
      <c r="X1225" s="16">
        <f t="shared" ca="1" si="412"/>
        <v>2.7047880576243353</v>
      </c>
      <c r="Y1225" s="16"/>
      <c r="Z1225" s="13" t="str">
        <f ca="1">priceincross</f>
        <v/>
      </c>
      <c r="AA1225" s="13" t="str">
        <f ca="1">priceoutcross</f>
        <v/>
      </c>
      <c r="AB1225" s="13" t="str">
        <f t="shared" ca="1" si="404"/>
        <v/>
      </c>
      <c r="AC1225" s="13" t="str">
        <f t="shared" ca="1" si="413"/>
        <v/>
      </c>
      <c r="AD1225" s="13" t="str">
        <f t="shared" ca="1" si="414"/>
        <v/>
      </c>
      <c r="AE1225" s="13">
        <f t="shared" ca="1" si="415"/>
        <v>2.7339607048966239</v>
      </c>
      <c r="AG1225" s="32">
        <f ca="1">IF(ROW(data!B1225)&gt;fib+1,MIN(OFFSET(data!B1225,0,0,-fib,1)),"")</f>
        <v>20.41</v>
      </c>
      <c r="AH1225" s="32">
        <f ca="1">IF(ROW(data!B1225)&gt;fib+1,MAX(OFFSET(data!B1225,0,0,-fib,1)),"")</f>
        <v>24.58</v>
      </c>
      <c r="AI1225" s="32">
        <f t="shared" ca="1" si="405"/>
        <v>4.1699999999999982</v>
      </c>
      <c r="AJ1225" s="31">
        <f t="shared" ca="1" si="406"/>
        <v>21.394120000000001</v>
      </c>
      <c r="AK1225" s="31">
        <f t="shared" ca="1" si="407"/>
        <v>22.002939999999999</v>
      </c>
      <c r="AL1225" s="31">
        <f t="shared" ca="1" si="408"/>
        <v>22.494999999999997</v>
      </c>
      <c r="AM1225" s="31">
        <f t="shared" ca="1" si="409"/>
        <v>22.98706</v>
      </c>
      <c r="AO1225" s="32">
        <f t="shared" ca="1" si="416"/>
        <v>1.7047880576243353</v>
      </c>
      <c r="AP1225" s="32">
        <f t="shared" ca="1" si="417"/>
        <v>0</v>
      </c>
      <c r="AQ1225" s="32">
        <f t="shared" ca="1" si="418"/>
        <v>1.7339607048966239</v>
      </c>
      <c r="AR1225" s="32">
        <f t="shared" ca="1" si="419"/>
        <v>0</v>
      </c>
    </row>
    <row r="1226" spans="1:44">
      <c r="A1226" s="10">
        <v>38685</v>
      </c>
      <c r="B1226" s="11">
        <f ca="1">IF(ROW(data!B1226)&gt;singleSMA,AVERAGE(OFFSET(data!B1226,0,0,-singleSMA,1)),"")</f>
        <v>22.104399999999991</v>
      </c>
      <c r="C1226" s="11" t="str">
        <f ca="1">IF(ROW(data!B1224)&gt;singleSMA+2,IF(SIGN(data!B1225-indicators!B1225)&lt;&gt;SIGN(data!B1224-indicators!B1224),IF(SIGN(data!B1225-indicators!B1225)&gt;0,"BUY","SELL"),""),"")</f>
        <v/>
      </c>
      <c r="D1226" s="11">
        <f ca="1">IF(ROW(data!B1226)&gt;fastSMA,AVERAGE(OFFSET(data!B1226,0,0,-fastSMA,1)),"")</f>
        <v>23.763000000000002</v>
      </c>
      <c r="E1226" s="11">
        <f ca="1">IF(ROW(data!B1226)&gt;slowSMA,AVERAGE(OFFSET(data!B1226,0,0,-slowSMA,1)),"")</f>
        <v>22.104399999999991</v>
      </c>
      <c r="F1226" s="11" t="str">
        <f ca="1">IF(ROW(data!B1226)&gt;MAX(fastSMA,slowSMA)+2,IF(SIGN(D1225-E1225)&lt;&gt;SIGN(D1224-E1224),IF(SIGN(D1225-E1225)&gt;0,"BUY","SELL"),""),"")</f>
        <v/>
      </c>
      <c r="G1226" s="11"/>
      <c r="H1226" s="11">
        <f>(data!B1226/data!B1225)-1</f>
        <v>2.9399412011759107E-3</v>
      </c>
      <c r="I1226" s="11">
        <f t="shared" si="399"/>
        <v>2.9399412011759107E-3</v>
      </c>
      <c r="J1226" s="11">
        <f t="shared" si="400"/>
        <v>0</v>
      </c>
      <c r="K1226" s="11">
        <f ca="1">IF(ROW(data!B1226)&gt;rsi+1,100-100/(1+AVERAGE(OFFSET(I1226,0,0,-rsi,1))/AVERAGE(OFFSET(J1226,0,0,-rsi,1))),"")</f>
        <v>62.783636897304618</v>
      </c>
      <c r="L1226" s="11"/>
      <c r="M1226" s="11">
        <f t="shared" si="401"/>
        <v>1.0029399412011759</v>
      </c>
      <c r="N1226" s="11">
        <f t="shared" ca="1" si="402"/>
        <v>1.0351105331599477</v>
      </c>
      <c r="S1226" s="13" t="str">
        <f ca="1">pricein</f>
        <v/>
      </c>
      <c r="T1226" s="13" t="str">
        <f ca="1">priceout</f>
        <v/>
      </c>
      <c r="U1226" s="16" t="str">
        <f t="shared" ca="1" si="403"/>
        <v/>
      </c>
      <c r="V1226" s="16" t="str">
        <f t="shared" ca="1" si="410"/>
        <v/>
      </c>
      <c r="W1226" s="16" t="str">
        <f t="shared" ca="1" si="411"/>
        <v/>
      </c>
      <c r="X1226" s="16">
        <f t="shared" ca="1" si="412"/>
        <v>2.7047880576243353</v>
      </c>
      <c r="Y1226" s="16"/>
      <c r="Z1226" s="13" t="str">
        <f ca="1">priceincross</f>
        <v/>
      </c>
      <c r="AA1226" s="13" t="str">
        <f ca="1">priceoutcross</f>
        <v/>
      </c>
      <c r="AB1226" s="13" t="str">
        <f t="shared" ca="1" si="404"/>
        <v/>
      </c>
      <c r="AC1226" s="13" t="str">
        <f t="shared" ca="1" si="413"/>
        <v/>
      </c>
      <c r="AD1226" s="13" t="str">
        <f t="shared" ca="1" si="414"/>
        <v/>
      </c>
      <c r="AE1226" s="13">
        <f t="shared" ca="1" si="415"/>
        <v>2.7339607048966239</v>
      </c>
      <c r="AG1226" s="32">
        <f ca="1">IF(ROW(data!B1226)&gt;fib+1,MIN(OFFSET(data!B1226,0,0,-fib,1)),"")</f>
        <v>20.41</v>
      </c>
      <c r="AH1226" s="32">
        <f ca="1">IF(ROW(data!B1226)&gt;fib+1,MAX(OFFSET(data!B1226,0,0,-fib,1)),"")</f>
        <v>24.58</v>
      </c>
      <c r="AI1226" s="32">
        <f t="shared" ca="1" si="405"/>
        <v>4.1699999999999982</v>
      </c>
      <c r="AJ1226" s="31">
        <f t="shared" ca="1" si="406"/>
        <v>21.394120000000001</v>
      </c>
      <c r="AK1226" s="31">
        <f t="shared" ca="1" si="407"/>
        <v>22.002939999999999</v>
      </c>
      <c r="AL1226" s="31">
        <f t="shared" ca="1" si="408"/>
        <v>22.494999999999997</v>
      </c>
      <c r="AM1226" s="31">
        <f t="shared" ca="1" si="409"/>
        <v>22.98706</v>
      </c>
      <c r="AO1226" s="32">
        <f t="shared" ca="1" si="416"/>
        <v>1.7047880576243353</v>
      </c>
      <c r="AP1226" s="32">
        <f t="shared" ca="1" si="417"/>
        <v>0</v>
      </c>
      <c r="AQ1226" s="32">
        <f t="shared" ca="1" si="418"/>
        <v>1.7339607048966239</v>
      </c>
      <c r="AR1226" s="32">
        <f t="shared" ca="1" si="419"/>
        <v>0</v>
      </c>
    </row>
    <row r="1227" spans="1:44">
      <c r="A1227" s="10">
        <v>38686</v>
      </c>
      <c r="B1227" s="11">
        <f ca="1">IF(ROW(data!B1227)&gt;singleSMA,AVERAGE(OFFSET(data!B1227,0,0,-singleSMA,1)),"")</f>
        <v>22.131299999999992</v>
      </c>
      <c r="C1227" s="11" t="str">
        <f ca="1">IF(ROW(data!B1225)&gt;singleSMA+2,IF(SIGN(data!B1226-indicators!B1226)&lt;&gt;SIGN(data!B1225-indicators!B1225),IF(SIGN(data!B1226-indicators!B1226)&gt;0,"BUY","SELL"),""),"")</f>
        <v/>
      </c>
      <c r="D1227" s="11">
        <f ca="1">IF(ROW(data!B1227)&gt;fastSMA,AVERAGE(OFFSET(data!B1227,0,0,-fastSMA,1)),"")</f>
        <v>23.771000000000004</v>
      </c>
      <c r="E1227" s="11">
        <f ca="1">IF(ROW(data!B1227)&gt;slowSMA,AVERAGE(OFFSET(data!B1227,0,0,-slowSMA,1)),"")</f>
        <v>22.131299999999992</v>
      </c>
      <c r="F1227" s="11" t="str">
        <f ca="1">IF(ROW(data!B1227)&gt;MAX(fastSMA,slowSMA)+2,IF(SIGN(D1226-E1226)&lt;&gt;SIGN(D1225-E1225),IF(SIGN(D1226-E1226)&gt;0,"BUY","SELL"),""),"")</f>
        <v/>
      </c>
      <c r="G1227" s="11"/>
      <c r="H1227" s="11">
        <f>(data!B1227/data!B1226)-1</f>
        <v>-2.345058626465657E-2</v>
      </c>
      <c r="I1227" s="11">
        <f t="shared" si="399"/>
        <v>0</v>
      </c>
      <c r="J1227" s="11">
        <f t="shared" si="400"/>
        <v>2.345058626465657E-2</v>
      </c>
      <c r="K1227" s="11">
        <f ca="1">IF(ROW(data!B1227)&gt;rsi+1,100-100/(1+AVERAGE(OFFSET(I1227,0,0,-rsi,1))/AVERAGE(OFFSET(J1227,0,0,-rsi,1))),"")</f>
        <v>52.529404611791378</v>
      </c>
      <c r="L1227" s="11"/>
      <c r="M1227" s="11">
        <f t="shared" si="401"/>
        <v>0.97654941373534343</v>
      </c>
      <c r="N1227" s="11">
        <f t="shared" ca="1" si="402"/>
        <v>1.0069084628670117</v>
      </c>
      <c r="S1227" s="13" t="str">
        <f ca="1">pricein</f>
        <v/>
      </c>
      <c r="T1227" s="13" t="str">
        <f ca="1">priceout</f>
        <v/>
      </c>
      <c r="U1227" s="16" t="str">
        <f t="shared" ca="1" si="403"/>
        <v/>
      </c>
      <c r="V1227" s="16" t="str">
        <f t="shared" ca="1" si="410"/>
        <v/>
      </c>
      <c r="W1227" s="16" t="str">
        <f t="shared" ca="1" si="411"/>
        <v/>
      </c>
      <c r="X1227" s="16">
        <f t="shared" ca="1" si="412"/>
        <v>2.7047880576243353</v>
      </c>
      <c r="Y1227" s="16"/>
      <c r="Z1227" s="13" t="str">
        <f ca="1">priceincross</f>
        <v/>
      </c>
      <c r="AA1227" s="13" t="str">
        <f ca="1">priceoutcross</f>
        <v/>
      </c>
      <c r="AB1227" s="13" t="str">
        <f t="shared" ca="1" si="404"/>
        <v/>
      </c>
      <c r="AC1227" s="13" t="str">
        <f t="shared" ca="1" si="413"/>
        <v/>
      </c>
      <c r="AD1227" s="13" t="str">
        <f t="shared" ca="1" si="414"/>
        <v/>
      </c>
      <c r="AE1227" s="13">
        <f t="shared" ca="1" si="415"/>
        <v>2.7339607048966239</v>
      </c>
      <c r="AG1227" s="32">
        <f ca="1">IF(ROW(data!B1227)&gt;fib+1,MIN(OFFSET(data!B1227,0,0,-fib,1)),"")</f>
        <v>20.41</v>
      </c>
      <c r="AH1227" s="32">
        <f ca="1">IF(ROW(data!B1227)&gt;fib+1,MAX(OFFSET(data!B1227,0,0,-fib,1)),"")</f>
        <v>24.58</v>
      </c>
      <c r="AI1227" s="32">
        <f t="shared" ca="1" si="405"/>
        <v>4.1699999999999982</v>
      </c>
      <c r="AJ1227" s="31">
        <f t="shared" ca="1" si="406"/>
        <v>21.394120000000001</v>
      </c>
      <c r="AK1227" s="31">
        <f t="shared" ca="1" si="407"/>
        <v>22.002939999999999</v>
      </c>
      <c r="AL1227" s="31">
        <f t="shared" ca="1" si="408"/>
        <v>22.494999999999997</v>
      </c>
      <c r="AM1227" s="31">
        <f t="shared" ca="1" si="409"/>
        <v>22.98706</v>
      </c>
      <c r="AO1227" s="32">
        <f t="shared" ca="1" si="416"/>
        <v>1.7047880576243353</v>
      </c>
      <c r="AP1227" s="32">
        <f t="shared" ca="1" si="417"/>
        <v>0</v>
      </c>
      <c r="AQ1227" s="32">
        <f t="shared" ca="1" si="418"/>
        <v>1.7339607048966239</v>
      </c>
      <c r="AR1227" s="32">
        <f t="shared" ca="1" si="419"/>
        <v>0</v>
      </c>
    </row>
    <row r="1228" spans="1:44">
      <c r="A1228" s="10">
        <v>38687</v>
      </c>
      <c r="B1228" s="11">
        <f ca="1">IF(ROW(data!B1228)&gt;singleSMA,AVERAGE(OFFSET(data!B1228,0,0,-singleSMA,1)),"")</f>
        <v>22.164499999999993</v>
      </c>
      <c r="C1228" s="11" t="str">
        <f ca="1">IF(ROW(data!B1226)&gt;singleSMA+2,IF(SIGN(data!B1227-indicators!B1227)&lt;&gt;SIGN(data!B1226-indicators!B1226),IF(SIGN(data!B1227-indicators!B1227)&gt;0,"BUY","SELL"),""),"")</f>
        <v/>
      </c>
      <c r="D1228" s="11">
        <f ca="1">IF(ROW(data!B1228)&gt;fastSMA,AVERAGE(OFFSET(data!B1228,0,0,-fastSMA,1)),"")</f>
        <v>23.796500000000002</v>
      </c>
      <c r="E1228" s="11">
        <f ca="1">IF(ROW(data!B1228)&gt;slowSMA,AVERAGE(OFFSET(data!B1228,0,0,-slowSMA,1)),"")</f>
        <v>22.164499999999993</v>
      </c>
      <c r="F1228" s="11" t="str">
        <f ca="1">IF(ROW(data!B1228)&gt;MAX(fastSMA,slowSMA)+2,IF(SIGN(D1227-E1227)&lt;&gt;SIGN(D1226-E1226),IF(SIGN(D1227-E1227)&gt;0,"BUY","SELL"),""),"")</f>
        <v/>
      </c>
      <c r="G1228" s="11"/>
      <c r="H1228" s="11">
        <f>(data!B1228/data!B1227)-1</f>
        <v>1.7581475128644941E-2</v>
      </c>
      <c r="I1228" s="11">
        <f t="shared" si="399"/>
        <v>1.7581475128644941E-2</v>
      </c>
      <c r="J1228" s="11">
        <f t="shared" si="400"/>
        <v>0</v>
      </c>
      <c r="K1228" s="11">
        <f ca="1">IF(ROW(data!B1228)&gt;rsi+1,100-100/(1+AVERAGE(OFFSET(I1228,0,0,-rsi,1))/AVERAGE(OFFSET(J1228,0,0,-rsi,1))),"")</f>
        <v>56.649243844890613</v>
      </c>
      <c r="L1228" s="11"/>
      <c r="M1228" s="11">
        <f t="shared" si="401"/>
        <v>1.0175814751286449</v>
      </c>
      <c r="N1228" s="11">
        <f t="shared" ca="1" si="402"/>
        <v>1.0219638242894051</v>
      </c>
      <c r="S1228" s="13" t="str">
        <f ca="1">pricein</f>
        <v/>
      </c>
      <c r="T1228" s="13" t="str">
        <f ca="1">priceout</f>
        <v/>
      </c>
      <c r="U1228" s="16" t="str">
        <f t="shared" ca="1" si="403"/>
        <v/>
      </c>
      <c r="V1228" s="16" t="str">
        <f t="shared" ca="1" si="410"/>
        <v/>
      </c>
      <c r="W1228" s="16" t="str">
        <f t="shared" ca="1" si="411"/>
        <v/>
      </c>
      <c r="X1228" s="16">
        <f t="shared" ca="1" si="412"/>
        <v>2.7047880576243353</v>
      </c>
      <c r="Y1228" s="16"/>
      <c r="Z1228" s="13" t="str">
        <f ca="1">priceincross</f>
        <v/>
      </c>
      <c r="AA1228" s="13" t="str">
        <f ca="1">priceoutcross</f>
        <v/>
      </c>
      <c r="AB1228" s="13" t="str">
        <f t="shared" ca="1" si="404"/>
        <v/>
      </c>
      <c r="AC1228" s="13" t="str">
        <f t="shared" ca="1" si="413"/>
        <v/>
      </c>
      <c r="AD1228" s="13" t="str">
        <f t="shared" ca="1" si="414"/>
        <v/>
      </c>
      <c r="AE1228" s="13">
        <f t="shared" ca="1" si="415"/>
        <v>2.7339607048966239</v>
      </c>
      <c r="AG1228" s="32">
        <f ca="1">IF(ROW(data!B1228)&gt;fib+1,MIN(OFFSET(data!B1228,0,0,-fib,1)),"")</f>
        <v>20.43</v>
      </c>
      <c r="AH1228" s="32">
        <f ca="1">IF(ROW(data!B1228)&gt;fib+1,MAX(OFFSET(data!B1228,0,0,-fib,1)),"")</f>
        <v>24.58</v>
      </c>
      <c r="AI1228" s="32">
        <f t="shared" ca="1" si="405"/>
        <v>4.1499999999999986</v>
      </c>
      <c r="AJ1228" s="31">
        <f t="shared" ca="1" si="406"/>
        <v>21.409399999999998</v>
      </c>
      <c r="AK1228" s="31">
        <f t="shared" ca="1" si="407"/>
        <v>22.0153</v>
      </c>
      <c r="AL1228" s="31">
        <f t="shared" ca="1" si="408"/>
        <v>22.504999999999999</v>
      </c>
      <c r="AM1228" s="31">
        <f t="shared" ca="1" si="409"/>
        <v>22.994699999999998</v>
      </c>
      <c r="AO1228" s="32">
        <f t="shared" ca="1" si="416"/>
        <v>1.7047880576243353</v>
      </c>
      <c r="AP1228" s="32">
        <f t="shared" ca="1" si="417"/>
        <v>0</v>
      </c>
      <c r="AQ1228" s="32">
        <f t="shared" ca="1" si="418"/>
        <v>1.7339607048966239</v>
      </c>
      <c r="AR1228" s="32">
        <f t="shared" ca="1" si="419"/>
        <v>0</v>
      </c>
    </row>
    <row r="1229" spans="1:44">
      <c r="A1229" s="10">
        <v>38688</v>
      </c>
      <c r="B1229" s="11">
        <f ca="1">IF(ROW(data!B1229)&gt;singleSMA,AVERAGE(OFFSET(data!B1229,0,0,-singleSMA,1)),"")</f>
        <v>22.199999999999996</v>
      </c>
      <c r="C1229" s="11" t="str">
        <f ca="1">IF(ROW(data!B1227)&gt;singleSMA+2,IF(SIGN(data!B1228-indicators!B1228)&lt;&gt;SIGN(data!B1227-indicators!B1227),IF(SIGN(data!B1228-indicators!B1228)&gt;0,"BUY","SELL"),""),"")</f>
        <v/>
      </c>
      <c r="D1229" s="11">
        <f ca="1">IF(ROW(data!B1229)&gt;fastSMA,AVERAGE(OFFSET(data!B1229,0,0,-fastSMA,1)),"")</f>
        <v>23.843000000000004</v>
      </c>
      <c r="E1229" s="11">
        <f ca="1">IF(ROW(data!B1229)&gt;slowSMA,AVERAGE(OFFSET(data!B1229,0,0,-slowSMA,1)),"")</f>
        <v>22.199999999999996</v>
      </c>
      <c r="F1229" s="11" t="str">
        <f ca="1">IF(ROW(data!B1229)&gt;MAX(fastSMA,slowSMA)+2,IF(SIGN(D1228-E1228)&lt;&gt;SIGN(D1227-E1227),IF(SIGN(D1228-E1228)&gt;0,"BUY","SELL"),""),"")</f>
        <v/>
      </c>
      <c r="G1229" s="11"/>
      <c r="H1229" s="11">
        <f>(data!B1229/data!B1228)-1</f>
        <v>1.3063632532658964E-2</v>
      </c>
      <c r="I1229" s="11">
        <f t="shared" si="399"/>
        <v>1.3063632532658964E-2</v>
      </c>
      <c r="J1229" s="11">
        <f t="shared" si="400"/>
        <v>0</v>
      </c>
      <c r="K1229" s="11">
        <f ca="1">IF(ROW(data!B1229)&gt;rsi+1,100-100/(1+AVERAGE(OFFSET(I1229,0,0,-rsi,1))/AVERAGE(OFFSET(J1229,0,0,-rsi,1))),"")</f>
        <v>61.259299647702818</v>
      </c>
      <c r="L1229" s="11"/>
      <c r="M1229" s="11">
        <f t="shared" si="401"/>
        <v>1.013063632532659</v>
      </c>
      <c r="N1229" s="11">
        <f t="shared" ca="1" si="402"/>
        <v>1.0402423193422763</v>
      </c>
      <c r="S1229" s="13" t="str">
        <f ca="1">pricein</f>
        <v/>
      </c>
      <c r="T1229" s="13" t="str">
        <f ca="1">priceout</f>
        <v/>
      </c>
      <c r="U1229" s="16" t="str">
        <f t="shared" ca="1" si="403"/>
        <v/>
      </c>
      <c r="V1229" s="16" t="str">
        <f t="shared" ca="1" si="410"/>
        <v/>
      </c>
      <c r="W1229" s="16" t="str">
        <f t="shared" ca="1" si="411"/>
        <v/>
      </c>
      <c r="X1229" s="16">
        <f t="shared" ca="1" si="412"/>
        <v>2.7047880576243353</v>
      </c>
      <c r="Y1229" s="16"/>
      <c r="Z1229" s="13" t="str">
        <f ca="1">priceincross</f>
        <v/>
      </c>
      <c r="AA1229" s="13" t="str">
        <f ca="1">priceoutcross</f>
        <v/>
      </c>
      <c r="AB1229" s="13" t="str">
        <f t="shared" ca="1" si="404"/>
        <v/>
      </c>
      <c r="AC1229" s="13" t="str">
        <f t="shared" ca="1" si="413"/>
        <v/>
      </c>
      <c r="AD1229" s="13" t="str">
        <f t="shared" ca="1" si="414"/>
        <v/>
      </c>
      <c r="AE1229" s="13">
        <f t="shared" ca="1" si="415"/>
        <v>2.7339607048966239</v>
      </c>
      <c r="AG1229" s="32">
        <f ca="1">IF(ROW(data!B1229)&gt;fib+1,MIN(OFFSET(data!B1229,0,0,-fib,1)),"")</f>
        <v>20.43</v>
      </c>
      <c r="AH1229" s="32">
        <f ca="1">IF(ROW(data!B1229)&gt;fib+1,MAX(OFFSET(data!B1229,0,0,-fib,1)),"")</f>
        <v>24.58</v>
      </c>
      <c r="AI1229" s="32">
        <f t="shared" ca="1" si="405"/>
        <v>4.1499999999999986</v>
      </c>
      <c r="AJ1229" s="31">
        <f t="shared" ca="1" si="406"/>
        <v>21.409399999999998</v>
      </c>
      <c r="AK1229" s="31">
        <f t="shared" ca="1" si="407"/>
        <v>22.0153</v>
      </c>
      <c r="AL1229" s="31">
        <f t="shared" ca="1" si="408"/>
        <v>22.504999999999999</v>
      </c>
      <c r="AM1229" s="31">
        <f t="shared" ca="1" si="409"/>
        <v>22.994699999999998</v>
      </c>
      <c r="AO1229" s="32">
        <f t="shared" ca="1" si="416"/>
        <v>1.7047880576243353</v>
      </c>
      <c r="AP1229" s="32">
        <f t="shared" ca="1" si="417"/>
        <v>0</v>
      </c>
      <c r="AQ1229" s="32">
        <f t="shared" ca="1" si="418"/>
        <v>1.7339607048966239</v>
      </c>
      <c r="AR1229" s="32">
        <f t="shared" ca="1" si="419"/>
        <v>0</v>
      </c>
    </row>
    <row r="1230" spans="1:44">
      <c r="A1230" s="10">
        <v>38691</v>
      </c>
      <c r="B1230" s="11">
        <f ca="1">IF(ROW(data!B1230)&gt;singleSMA,AVERAGE(OFFSET(data!B1230,0,0,-singleSMA,1)),"")</f>
        <v>22.239199999999997</v>
      </c>
      <c r="C1230" s="11" t="str">
        <f ca="1">IF(ROW(data!B1228)&gt;singleSMA+2,IF(SIGN(data!B1229-indicators!B1229)&lt;&gt;SIGN(data!B1228-indicators!B1228),IF(SIGN(data!B1229-indicators!B1229)&gt;0,"BUY","SELL"),""),"")</f>
        <v/>
      </c>
      <c r="D1230" s="11">
        <f ca="1">IF(ROW(data!B1230)&gt;fastSMA,AVERAGE(OFFSET(data!B1230,0,0,-fastSMA,1)),"")</f>
        <v>23.902000000000001</v>
      </c>
      <c r="E1230" s="11">
        <f ca="1">IF(ROW(data!B1230)&gt;slowSMA,AVERAGE(OFFSET(data!B1230,0,0,-slowSMA,1)),"")</f>
        <v>22.239199999999997</v>
      </c>
      <c r="F1230" s="11" t="str">
        <f ca="1">IF(ROW(data!B1230)&gt;MAX(fastSMA,slowSMA)+2,IF(SIGN(D1229-E1229)&lt;&gt;SIGN(D1228-E1228),IF(SIGN(D1229-E1229)&gt;0,"BUY","SELL"),""),"")</f>
        <v/>
      </c>
      <c r="G1230" s="11"/>
      <c r="H1230" s="11">
        <f>(data!B1230/data!B1229)-1</f>
        <v>1.2895174708818624E-2</v>
      </c>
      <c r="I1230" s="11">
        <f t="shared" si="399"/>
        <v>1.2895174708818624E-2</v>
      </c>
      <c r="J1230" s="11">
        <f t="shared" si="400"/>
        <v>0</v>
      </c>
      <c r="K1230" s="11">
        <f ca="1">IF(ROW(data!B1230)&gt;rsi+1,100-100/(1+AVERAGE(OFFSET(I1230,0,0,-rsi,1))/AVERAGE(OFFSET(J1230,0,0,-rsi,1))),"")</f>
        <v>63.344349540883833</v>
      </c>
      <c r="L1230" s="11"/>
      <c r="M1230" s="11">
        <f t="shared" si="401"/>
        <v>1.0128951747088186</v>
      </c>
      <c r="N1230" s="11">
        <f t="shared" ca="1" si="402"/>
        <v>1.0509279240397058</v>
      </c>
      <c r="S1230" s="13" t="str">
        <f ca="1">pricein</f>
        <v/>
      </c>
      <c r="T1230" s="13" t="str">
        <f ca="1">priceout</f>
        <v/>
      </c>
      <c r="U1230" s="16" t="str">
        <f t="shared" ca="1" si="403"/>
        <v/>
      </c>
      <c r="V1230" s="16" t="str">
        <f t="shared" ca="1" si="410"/>
        <v/>
      </c>
      <c r="W1230" s="16" t="str">
        <f t="shared" ca="1" si="411"/>
        <v/>
      </c>
      <c r="X1230" s="16">
        <f t="shared" ca="1" si="412"/>
        <v>2.7047880576243353</v>
      </c>
      <c r="Y1230" s="16"/>
      <c r="Z1230" s="13" t="str">
        <f ca="1">priceincross</f>
        <v/>
      </c>
      <c r="AA1230" s="13" t="str">
        <f ca="1">priceoutcross</f>
        <v/>
      </c>
      <c r="AB1230" s="13" t="str">
        <f t="shared" ca="1" si="404"/>
        <v/>
      </c>
      <c r="AC1230" s="13" t="str">
        <f t="shared" ca="1" si="413"/>
        <v/>
      </c>
      <c r="AD1230" s="13" t="str">
        <f t="shared" ca="1" si="414"/>
        <v/>
      </c>
      <c r="AE1230" s="13">
        <f t="shared" ca="1" si="415"/>
        <v>2.7339607048966239</v>
      </c>
      <c r="AG1230" s="32">
        <f ca="1">IF(ROW(data!B1230)&gt;fib+1,MIN(OFFSET(data!B1230,0,0,-fib,1)),"")</f>
        <v>20.56</v>
      </c>
      <c r="AH1230" s="32">
        <f ca="1">IF(ROW(data!B1230)&gt;fib+1,MAX(OFFSET(data!B1230,0,0,-fib,1)),"")</f>
        <v>24.58</v>
      </c>
      <c r="AI1230" s="32">
        <f t="shared" ca="1" si="405"/>
        <v>4.0199999999999996</v>
      </c>
      <c r="AJ1230" s="31">
        <f t="shared" ca="1" si="406"/>
        <v>21.50872</v>
      </c>
      <c r="AK1230" s="31">
        <f t="shared" ca="1" si="407"/>
        <v>22.09564</v>
      </c>
      <c r="AL1230" s="31">
        <f t="shared" ca="1" si="408"/>
        <v>22.57</v>
      </c>
      <c r="AM1230" s="31">
        <f t="shared" ca="1" si="409"/>
        <v>23.044359999999998</v>
      </c>
      <c r="AO1230" s="32">
        <f t="shared" ca="1" si="416"/>
        <v>1.7047880576243353</v>
      </c>
      <c r="AP1230" s="32">
        <f t="shared" ca="1" si="417"/>
        <v>0</v>
      </c>
      <c r="AQ1230" s="32">
        <f t="shared" ca="1" si="418"/>
        <v>1.7339607048966239</v>
      </c>
      <c r="AR1230" s="32">
        <f t="shared" ca="1" si="419"/>
        <v>0</v>
      </c>
    </row>
    <row r="1231" spans="1:44">
      <c r="A1231" s="10">
        <v>38692</v>
      </c>
      <c r="B1231" s="11">
        <f ca="1">IF(ROW(data!B1231)&gt;singleSMA,AVERAGE(OFFSET(data!B1231,0,0,-singleSMA,1)),"")</f>
        <v>22.279299999999999</v>
      </c>
      <c r="C1231" s="11" t="str">
        <f ca="1">IF(ROW(data!B1229)&gt;singleSMA+2,IF(SIGN(data!B1230-indicators!B1230)&lt;&gt;SIGN(data!B1229-indicators!B1229),IF(SIGN(data!B1230-indicators!B1230)&gt;0,"BUY","SELL"),""),"")</f>
        <v/>
      </c>
      <c r="D1231" s="11">
        <f ca="1">IF(ROW(data!B1231)&gt;fastSMA,AVERAGE(OFFSET(data!B1231,0,0,-fastSMA,1)),"")</f>
        <v>23.977</v>
      </c>
      <c r="E1231" s="11">
        <f ca="1">IF(ROW(data!B1231)&gt;slowSMA,AVERAGE(OFFSET(data!B1231,0,0,-slowSMA,1)),"")</f>
        <v>22.279299999999999</v>
      </c>
      <c r="F1231" s="11" t="str">
        <f ca="1">IF(ROW(data!B1231)&gt;MAX(fastSMA,slowSMA)+2,IF(SIGN(D1230-E1230)&lt;&gt;SIGN(D1229-E1229),IF(SIGN(D1230-E1230)&gt;0,"BUY","SELL"),""),"")</f>
        <v/>
      </c>
      <c r="G1231" s="11"/>
      <c r="H1231" s="11">
        <f>(data!B1231/data!B1230)-1</f>
        <v>1.2320328542094305E-2</v>
      </c>
      <c r="I1231" s="11">
        <f t="shared" si="399"/>
        <v>1.2320328542094305E-2</v>
      </c>
      <c r="J1231" s="11">
        <f t="shared" si="400"/>
        <v>0</v>
      </c>
      <c r="K1231" s="11">
        <f ca="1">IF(ROW(data!B1231)&gt;rsi+1,100-100/(1+AVERAGE(OFFSET(I1231,0,0,-rsi,1))/AVERAGE(OFFSET(J1231,0,0,-rsi,1))),"")</f>
        <v>65.840676866686152</v>
      </c>
      <c r="L1231" s="11"/>
      <c r="M1231" s="11">
        <f t="shared" si="401"/>
        <v>1.0123203285420943</v>
      </c>
      <c r="N1231" s="11">
        <f t="shared" ca="1" si="402"/>
        <v>1.0647948164146865</v>
      </c>
      <c r="S1231" s="13" t="str">
        <f ca="1">pricein</f>
        <v/>
      </c>
      <c r="T1231" s="13" t="str">
        <f ca="1">priceout</f>
        <v/>
      </c>
      <c r="U1231" s="16" t="str">
        <f t="shared" ca="1" si="403"/>
        <v/>
      </c>
      <c r="V1231" s="16" t="str">
        <f t="shared" ca="1" si="410"/>
        <v/>
      </c>
      <c r="W1231" s="16" t="str">
        <f t="shared" ca="1" si="411"/>
        <v/>
      </c>
      <c r="X1231" s="16">
        <f t="shared" ca="1" si="412"/>
        <v>2.7047880576243353</v>
      </c>
      <c r="Y1231" s="16"/>
      <c r="Z1231" s="13" t="str">
        <f ca="1">priceincross</f>
        <v/>
      </c>
      <c r="AA1231" s="13" t="str">
        <f ca="1">priceoutcross</f>
        <v/>
      </c>
      <c r="AB1231" s="13" t="str">
        <f t="shared" ca="1" si="404"/>
        <v/>
      </c>
      <c r="AC1231" s="13" t="str">
        <f t="shared" ca="1" si="413"/>
        <v/>
      </c>
      <c r="AD1231" s="13" t="str">
        <f t="shared" ca="1" si="414"/>
        <v/>
      </c>
      <c r="AE1231" s="13">
        <f t="shared" ca="1" si="415"/>
        <v>2.7339607048966239</v>
      </c>
      <c r="AG1231" s="32">
        <f ca="1">IF(ROW(data!B1231)&gt;fib+1,MIN(OFFSET(data!B1231,0,0,-fib,1)),"")</f>
        <v>20.56</v>
      </c>
      <c r="AH1231" s="32">
        <f ca="1">IF(ROW(data!B1231)&gt;fib+1,MAX(OFFSET(data!B1231,0,0,-fib,1)),"")</f>
        <v>24.65</v>
      </c>
      <c r="AI1231" s="32">
        <f t="shared" ca="1" si="405"/>
        <v>4.09</v>
      </c>
      <c r="AJ1231" s="31">
        <f t="shared" ca="1" si="406"/>
        <v>21.52524</v>
      </c>
      <c r="AK1231" s="31">
        <f t="shared" ca="1" si="407"/>
        <v>22.12238</v>
      </c>
      <c r="AL1231" s="31">
        <f t="shared" ca="1" si="408"/>
        <v>22.604999999999997</v>
      </c>
      <c r="AM1231" s="31">
        <f t="shared" ca="1" si="409"/>
        <v>23.087619999999998</v>
      </c>
      <c r="AO1231" s="32">
        <f t="shared" ca="1" si="416"/>
        <v>1.7047880576243353</v>
      </c>
      <c r="AP1231" s="32">
        <f t="shared" ca="1" si="417"/>
        <v>0</v>
      </c>
      <c r="AQ1231" s="32">
        <f t="shared" ca="1" si="418"/>
        <v>1.7339607048966239</v>
      </c>
      <c r="AR1231" s="32">
        <f t="shared" ca="1" si="419"/>
        <v>0</v>
      </c>
    </row>
    <row r="1232" spans="1:44">
      <c r="A1232" s="10">
        <v>38693</v>
      </c>
      <c r="B1232" s="11">
        <f ca="1">IF(ROW(data!B1232)&gt;singleSMA,AVERAGE(OFFSET(data!B1232,0,0,-singleSMA,1)),"")</f>
        <v>22.316899999999997</v>
      </c>
      <c r="C1232" s="11" t="str">
        <f ca="1">IF(ROW(data!B1230)&gt;singleSMA+2,IF(SIGN(data!B1231-indicators!B1231)&lt;&gt;SIGN(data!B1230-indicators!B1230),IF(SIGN(data!B1231-indicators!B1231)&gt;0,"BUY","SELL"),""),"")</f>
        <v/>
      </c>
      <c r="D1232" s="11">
        <f ca="1">IF(ROW(data!B1232)&gt;fastSMA,AVERAGE(OFFSET(data!B1232,0,0,-fastSMA,1)),"")</f>
        <v>24.048000000000002</v>
      </c>
      <c r="E1232" s="11">
        <f ca="1">IF(ROW(data!B1232)&gt;slowSMA,AVERAGE(OFFSET(data!B1232,0,0,-slowSMA,1)),"")</f>
        <v>22.316899999999997</v>
      </c>
      <c r="F1232" s="11" t="str">
        <f ca="1">IF(ROW(data!B1232)&gt;MAX(fastSMA,slowSMA)+2,IF(SIGN(D1231-E1231)&lt;&gt;SIGN(D1230-E1230),IF(SIGN(D1231-E1231)&gt;0,"BUY","SELL"),""),"")</f>
        <v/>
      </c>
      <c r="G1232" s="11"/>
      <c r="H1232" s="11">
        <f>(data!B1232/data!B1231)-1</f>
        <v>-2.8397565922920753E-3</v>
      </c>
      <c r="I1232" s="11">
        <f t="shared" si="399"/>
        <v>0</v>
      </c>
      <c r="J1232" s="11">
        <f t="shared" si="400"/>
        <v>2.8397565922920753E-3</v>
      </c>
      <c r="K1232" s="11">
        <f ca="1">IF(ROW(data!B1232)&gt;rsi+1,100-100/(1+AVERAGE(OFFSET(I1232,0,0,-rsi,1))/AVERAGE(OFFSET(J1232,0,0,-rsi,1))),"")</f>
        <v>64.857700571597377</v>
      </c>
      <c r="L1232" s="11"/>
      <c r="M1232" s="11">
        <f t="shared" si="401"/>
        <v>0.99716024340770792</v>
      </c>
      <c r="N1232" s="11">
        <f t="shared" ca="1" si="402"/>
        <v>1.0613126079447313</v>
      </c>
      <c r="S1232" s="13" t="str">
        <f ca="1">pricein</f>
        <v/>
      </c>
      <c r="T1232" s="13" t="str">
        <f ca="1">priceout</f>
        <v/>
      </c>
      <c r="U1232" s="16" t="str">
        <f t="shared" ca="1" si="403"/>
        <v/>
      </c>
      <c r="V1232" s="16" t="str">
        <f t="shared" ca="1" si="410"/>
        <v/>
      </c>
      <c r="W1232" s="16" t="str">
        <f t="shared" ca="1" si="411"/>
        <v/>
      </c>
      <c r="X1232" s="16">
        <f t="shared" ca="1" si="412"/>
        <v>2.7047880576243353</v>
      </c>
      <c r="Y1232" s="16"/>
      <c r="Z1232" s="13" t="str">
        <f ca="1">priceincross</f>
        <v/>
      </c>
      <c r="AA1232" s="13" t="str">
        <f ca="1">priceoutcross</f>
        <v/>
      </c>
      <c r="AB1232" s="13" t="str">
        <f t="shared" ca="1" si="404"/>
        <v/>
      </c>
      <c r="AC1232" s="13" t="str">
        <f t="shared" ca="1" si="413"/>
        <v/>
      </c>
      <c r="AD1232" s="13" t="str">
        <f t="shared" ca="1" si="414"/>
        <v/>
      </c>
      <c r="AE1232" s="13">
        <f t="shared" ca="1" si="415"/>
        <v>2.7339607048966239</v>
      </c>
      <c r="AG1232" s="32">
        <f ca="1">IF(ROW(data!B1232)&gt;fib+1,MIN(OFFSET(data!B1232,0,0,-fib,1)),"")</f>
        <v>20.56</v>
      </c>
      <c r="AH1232" s="32">
        <f ca="1">IF(ROW(data!B1232)&gt;fib+1,MAX(OFFSET(data!B1232,0,0,-fib,1)),"")</f>
        <v>24.65</v>
      </c>
      <c r="AI1232" s="32">
        <f t="shared" ca="1" si="405"/>
        <v>4.09</v>
      </c>
      <c r="AJ1232" s="31">
        <f t="shared" ca="1" si="406"/>
        <v>21.52524</v>
      </c>
      <c r="AK1232" s="31">
        <f t="shared" ca="1" si="407"/>
        <v>22.12238</v>
      </c>
      <c r="AL1232" s="31">
        <f t="shared" ca="1" si="408"/>
        <v>22.604999999999997</v>
      </c>
      <c r="AM1232" s="31">
        <f t="shared" ca="1" si="409"/>
        <v>23.087619999999998</v>
      </c>
      <c r="AO1232" s="32">
        <f t="shared" ca="1" si="416"/>
        <v>1.7047880576243353</v>
      </c>
      <c r="AP1232" s="32">
        <f t="shared" ca="1" si="417"/>
        <v>0</v>
      </c>
      <c r="AQ1232" s="32">
        <f t="shared" ca="1" si="418"/>
        <v>1.7339607048966239</v>
      </c>
      <c r="AR1232" s="32">
        <f t="shared" ca="1" si="419"/>
        <v>0</v>
      </c>
    </row>
    <row r="1233" spans="1:44">
      <c r="A1233" s="10">
        <v>38694</v>
      </c>
      <c r="B1233" s="11">
        <f ca="1">IF(ROW(data!B1233)&gt;singleSMA,AVERAGE(OFFSET(data!B1233,0,0,-singleSMA,1)),"")</f>
        <v>22.343599999999995</v>
      </c>
      <c r="C1233" s="11" t="str">
        <f ca="1">IF(ROW(data!B1231)&gt;singleSMA+2,IF(SIGN(data!B1232-indicators!B1232)&lt;&gt;SIGN(data!B1231-indicators!B1231),IF(SIGN(data!B1232-indicators!B1232)&gt;0,"BUY","SELL"),""),"")</f>
        <v/>
      </c>
      <c r="D1233" s="11">
        <f ca="1">IF(ROW(data!B1233)&gt;fastSMA,AVERAGE(OFFSET(data!B1233,0,0,-fastSMA,1)),"")</f>
        <v>24.104499999999998</v>
      </c>
      <c r="E1233" s="11">
        <f ca="1">IF(ROW(data!B1233)&gt;slowSMA,AVERAGE(OFFSET(data!B1233,0,0,-slowSMA,1)),"")</f>
        <v>22.343599999999995</v>
      </c>
      <c r="F1233" s="11" t="str">
        <f ca="1">IF(ROW(data!B1233)&gt;MAX(fastSMA,slowSMA)+2,IF(SIGN(D1232-E1232)&lt;&gt;SIGN(D1231-E1231),IF(SIGN(D1232-E1232)&gt;0,"BUY","SELL"),""),"")</f>
        <v/>
      </c>
      <c r="G1233" s="11"/>
      <c r="H1233" s="11">
        <f>(data!B1233/data!B1232)-1</f>
        <v>-1.7493897477624087E-2</v>
      </c>
      <c r="I1233" s="11">
        <f t="shared" si="399"/>
        <v>0</v>
      </c>
      <c r="J1233" s="11">
        <f t="shared" si="400"/>
        <v>1.7493897477624087E-2</v>
      </c>
      <c r="K1233" s="11">
        <f ca="1">IF(ROW(data!B1233)&gt;rsi+1,100-100/(1+AVERAGE(OFFSET(I1233,0,0,-rsi,1))/AVERAGE(OFFSET(J1233,0,0,-rsi,1))),"")</f>
        <v>61.430570972104498</v>
      </c>
      <c r="L1233" s="11"/>
      <c r="M1233" s="11">
        <f t="shared" si="401"/>
        <v>0.98250610252237591</v>
      </c>
      <c r="N1233" s="11">
        <f t="shared" ca="1" si="402"/>
        <v>1.0490877497827975</v>
      </c>
      <c r="S1233" s="13" t="str">
        <f ca="1">pricein</f>
        <v/>
      </c>
      <c r="T1233" s="13" t="str">
        <f ca="1">priceout</f>
        <v/>
      </c>
      <c r="U1233" s="16" t="str">
        <f t="shared" ca="1" si="403"/>
        <v/>
      </c>
      <c r="V1233" s="16" t="str">
        <f t="shared" ca="1" si="410"/>
        <v/>
      </c>
      <c r="W1233" s="16" t="str">
        <f t="shared" ca="1" si="411"/>
        <v/>
      </c>
      <c r="X1233" s="16">
        <f t="shared" ca="1" si="412"/>
        <v>2.7047880576243353</v>
      </c>
      <c r="Y1233" s="16"/>
      <c r="Z1233" s="13" t="str">
        <f ca="1">priceincross</f>
        <v/>
      </c>
      <c r="AA1233" s="13" t="str">
        <f ca="1">priceoutcross</f>
        <v/>
      </c>
      <c r="AB1233" s="13" t="str">
        <f t="shared" ca="1" si="404"/>
        <v/>
      </c>
      <c r="AC1233" s="13" t="str">
        <f t="shared" ca="1" si="413"/>
        <v/>
      </c>
      <c r="AD1233" s="13" t="str">
        <f t="shared" ca="1" si="414"/>
        <v/>
      </c>
      <c r="AE1233" s="13">
        <f t="shared" ca="1" si="415"/>
        <v>2.7339607048966239</v>
      </c>
      <c r="AG1233" s="32">
        <f ca="1">IF(ROW(data!B1233)&gt;fib+1,MIN(OFFSET(data!B1233,0,0,-fib,1)),"")</f>
        <v>20.56</v>
      </c>
      <c r="AH1233" s="32">
        <f ca="1">IF(ROW(data!B1233)&gt;fib+1,MAX(OFFSET(data!B1233,0,0,-fib,1)),"")</f>
        <v>24.65</v>
      </c>
      <c r="AI1233" s="32">
        <f t="shared" ca="1" si="405"/>
        <v>4.09</v>
      </c>
      <c r="AJ1233" s="31">
        <f t="shared" ca="1" si="406"/>
        <v>21.52524</v>
      </c>
      <c r="AK1233" s="31">
        <f t="shared" ca="1" si="407"/>
        <v>22.12238</v>
      </c>
      <c r="AL1233" s="31">
        <f t="shared" ca="1" si="408"/>
        <v>22.604999999999997</v>
      </c>
      <c r="AM1233" s="31">
        <f t="shared" ca="1" si="409"/>
        <v>23.087619999999998</v>
      </c>
      <c r="AO1233" s="32">
        <f t="shared" ca="1" si="416"/>
        <v>1.7047880576243353</v>
      </c>
      <c r="AP1233" s="32">
        <f t="shared" ca="1" si="417"/>
        <v>0</v>
      </c>
      <c r="AQ1233" s="32">
        <f t="shared" ca="1" si="418"/>
        <v>1.7339607048966239</v>
      </c>
      <c r="AR1233" s="32">
        <f t="shared" ca="1" si="419"/>
        <v>0</v>
      </c>
    </row>
    <row r="1234" spans="1:44">
      <c r="A1234" s="10">
        <v>38695</v>
      </c>
      <c r="B1234" s="11">
        <f ca="1">IF(ROW(data!B1234)&gt;singleSMA,AVERAGE(OFFSET(data!B1234,0,0,-singleSMA,1)),"")</f>
        <v>22.368299999999994</v>
      </c>
      <c r="C1234" s="11" t="str">
        <f ca="1">IF(ROW(data!B1232)&gt;singleSMA+2,IF(SIGN(data!B1233-indicators!B1233)&lt;&gt;SIGN(data!B1232-indicators!B1232),IF(SIGN(data!B1233-indicators!B1233)&gt;0,"BUY","SELL"),""),"")</f>
        <v/>
      </c>
      <c r="D1234" s="11">
        <f ca="1">IF(ROW(data!B1234)&gt;fastSMA,AVERAGE(OFFSET(data!B1234,0,0,-fastSMA,1)),"")</f>
        <v>24.143499999999996</v>
      </c>
      <c r="E1234" s="11">
        <f ca="1">IF(ROW(data!B1234)&gt;slowSMA,AVERAGE(OFFSET(data!B1234,0,0,-slowSMA,1)),"")</f>
        <v>22.368299999999994</v>
      </c>
      <c r="F1234" s="11" t="str">
        <f ca="1">IF(ROW(data!B1234)&gt;MAX(fastSMA,slowSMA)+2,IF(SIGN(D1233-E1233)&lt;&gt;SIGN(D1232-E1232),IF(SIGN(D1233-E1233)&gt;0,"BUY","SELL"),""),"")</f>
        <v/>
      </c>
      <c r="G1234" s="11"/>
      <c r="H1234" s="11">
        <f>(data!B1234/data!B1233)-1</f>
        <v>-2.8985507246377384E-3</v>
      </c>
      <c r="I1234" s="11">
        <f t="shared" si="399"/>
        <v>0</v>
      </c>
      <c r="J1234" s="11">
        <f t="shared" si="400"/>
        <v>2.8985507246377384E-3</v>
      </c>
      <c r="K1234" s="11">
        <f ca="1">IF(ROW(data!B1234)&gt;rsi+1,100-100/(1+AVERAGE(OFFSET(I1234,0,0,-rsi,1))/AVERAGE(OFFSET(J1234,0,0,-rsi,1))),"")</f>
        <v>58.310141573401175</v>
      </c>
      <c r="L1234" s="11"/>
      <c r="M1234" s="11">
        <f t="shared" si="401"/>
        <v>0.99710144927536226</v>
      </c>
      <c r="N1234" s="11">
        <f t="shared" ca="1" si="402"/>
        <v>1.0334763948497847</v>
      </c>
      <c r="S1234" s="13" t="str">
        <f ca="1">pricein</f>
        <v/>
      </c>
      <c r="T1234" s="13" t="str">
        <f ca="1">priceout</f>
        <v/>
      </c>
      <c r="U1234" s="16" t="str">
        <f t="shared" ca="1" si="403"/>
        <v/>
      </c>
      <c r="V1234" s="16" t="str">
        <f t="shared" ca="1" si="410"/>
        <v/>
      </c>
      <c r="W1234" s="16" t="str">
        <f t="shared" ca="1" si="411"/>
        <v/>
      </c>
      <c r="X1234" s="16">
        <f t="shared" ca="1" si="412"/>
        <v>2.7047880576243353</v>
      </c>
      <c r="Y1234" s="16"/>
      <c r="Z1234" s="13" t="str">
        <f ca="1">priceincross</f>
        <v/>
      </c>
      <c r="AA1234" s="13" t="str">
        <f ca="1">priceoutcross</f>
        <v/>
      </c>
      <c r="AB1234" s="13" t="str">
        <f t="shared" ca="1" si="404"/>
        <v/>
      </c>
      <c r="AC1234" s="13" t="str">
        <f t="shared" ca="1" si="413"/>
        <v/>
      </c>
      <c r="AD1234" s="13" t="str">
        <f t="shared" ca="1" si="414"/>
        <v/>
      </c>
      <c r="AE1234" s="13">
        <f t="shared" ca="1" si="415"/>
        <v>2.7339607048966239</v>
      </c>
      <c r="AG1234" s="32">
        <f ca="1">IF(ROW(data!B1234)&gt;fib+1,MIN(OFFSET(data!B1234,0,0,-fib,1)),"")</f>
        <v>20.56</v>
      </c>
      <c r="AH1234" s="32">
        <f ca="1">IF(ROW(data!B1234)&gt;fib+1,MAX(OFFSET(data!B1234,0,0,-fib,1)),"")</f>
        <v>24.65</v>
      </c>
      <c r="AI1234" s="32">
        <f t="shared" ca="1" si="405"/>
        <v>4.09</v>
      </c>
      <c r="AJ1234" s="31">
        <f t="shared" ca="1" si="406"/>
        <v>21.52524</v>
      </c>
      <c r="AK1234" s="31">
        <f t="shared" ca="1" si="407"/>
        <v>22.12238</v>
      </c>
      <c r="AL1234" s="31">
        <f t="shared" ca="1" si="408"/>
        <v>22.604999999999997</v>
      </c>
      <c r="AM1234" s="31">
        <f t="shared" ca="1" si="409"/>
        <v>23.087619999999998</v>
      </c>
      <c r="AO1234" s="32">
        <f t="shared" ca="1" si="416"/>
        <v>1.7047880576243353</v>
      </c>
      <c r="AP1234" s="32">
        <f t="shared" ca="1" si="417"/>
        <v>0</v>
      </c>
      <c r="AQ1234" s="32">
        <f t="shared" ca="1" si="418"/>
        <v>1.7339607048966239</v>
      </c>
      <c r="AR1234" s="32">
        <f t="shared" ca="1" si="419"/>
        <v>0</v>
      </c>
    </row>
    <row r="1235" spans="1:44">
      <c r="A1235" s="10">
        <v>38698</v>
      </c>
      <c r="B1235" s="11">
        <f ca="1">IF(ROW(data!B1235)&gt;singleSMA,AVERAGE(OFFSET(data!B1235,0,0,-singleSMA,1)),"")</f>
        <v>22.394699999999993</v>
      </c>
      <c r="C1235" s="11" t="str">
        <f ca="1">IF(ROW(data!B1233)&gt;singleSMA+2,IF(SIGN(data!B1234-indicators!B1234)&lt;&gt;SIGN(data!B1233-indicators!B1233),IF(SIGN(data!B1234-indicators!B1234)&gt;0,"BUY","SELL"),""),"")</f>
        <v/>
      </c>
      <c r="D1235" s="11">
        <f ca="1">IF(ROW(data!B1235)&gt;fastSMA,AVERAGE(OFFSET(data!B1235,0,0,-fastSMA,1)),"")</f>
        <v>24.171500000000002</v>
      </c>
      <c r="E1235" s="11">
        <f ca="1">IF(ROW(data!B1235)&gt;slowSMA,AVERAGE(OFFSET(data!B1235,0,0,-slowSMA,1)),"")</f>
        <v>22.394699999999993</v>
      </c>
      <c r="F1235" s="11" t="str">
        <f ca="1">IF(ROW(data!B1235)&gt;MAX(fastSMA,slowSMA)+2,IF(SIGN(D1234-E1234)&lt;&gt;SIGN(D1233-E1233),IF(SIGN(D1234-E1234)&gt;0,"BUY","SELL"),""),"")</f>
        <v/>
      </c>
      <c r="G1235" s="11"/>
      <c r="H1235" s="11">
        <f>(data!B1235/data!B1234)-1</f>
        <v>1.1212624584717723E-2</v>
      </c>
      <c r="I1235" s="11">
        <f t="shared" si="399"/>
        <v>1.1212624584717723E-2</v>
      </c>
      <c r="J1235" s="11">
        <f t="shared" si="400"/>
        <v>0</v>
      </c>
      <c r="K1235" s="11">
        <f ca="1">IF(ROW(data!B1235)&gt;rsi+1,100-100/(1+AVERAGE(OFFSET(I1235,0,0,-rsi,1))/AVERAGE(OFFSET(J1235,0,0,-rsi,1))),"")</f>
        <v>56.238721682671077</v>
      </c>
      <c r="L1235" s="11"/>
      <c r="M1235" s="11">
        <f t="shared" si="401"/>
        <v>1.0112126245847177</v>
      </c>
      <c r="N1235" s="11">
        <f t="shared" ca="1" si="402"/>
        <v>1.0235393022278263</v>
      </c>
      <c r="S1235" s="13" t="str">
        <f ca="1">pricein</f>
        <v/>
      </c>
      <c r="T1235" s="13" t="str">
        <f ca="1">priceout</f>
        <v/>
      </c>
      <c r="U1235" s="16" t="str">
        <f t="shared" ca="1" si="403"/>
        <v/>
      </c>
      <c r="V1235" s="16" t="str">
        <f t="shared" ca="1" si="410"/>
        <v/>
      </c>
      <c r="W1235" s="16" t="str">
        <f t="shared" ca="1" si="411"/>
        <v/>
      </c>
      <c r="X1235" s="16">
        <f t="shared" ca="1" si="412"/>
        <v>2.7047880576243353</v>
      </c>
      <c r="Y1235" s="16"/>
      <c r="Z1235" s="13" t="str">
        <f ca="1">priceincross</f>
        <v/>
      </c>
      <c r="AA1235" s="13" t="str">
        <f ca="1">priceoutcross</f>
        <v/>
      </c>
      <c r="AB1235" s="13" t="str">
        <f t="shared" ca="1" si="404"/>
        <v/>
      </c>
      <c r="AC1235" s="13" t="str">
        <f t="shared" ca="1" si="413"/>
        <v/>
      </c>
      <c r="AD1235" s="13" t="str">
        <f t="shared" ca="1" si="414"/>
        <v/>
      </c>
      <c r="AE1235" s="13">
        <f t="shared" ca="1" si="415"/>
        <v>2.7339607048966239</v>
      </c>
      <c r="AG1235" s="32">
        <f ca="1">IF(ROW(data!B1235)&gt;fib+1,MIN(OFFSET(data!B1235,0,0,-fib,1)),"")</f>
        <v>20.56</v>
      </c>
      <c r="AH1235" s="32">
        <f ca="1">IF(ROW(data!B1235)&gt;fib+1,MAX(OFFSET(data!B1235,0,0,-fib,1)),"")</f>
        <v>24.65</v>
      </c>
      <c r="AI1235" s="32">
        <f t="shared" ca="1" si="405"/>
        <v>4.09</v>
      </c>
      <c r="AJ1235" s="31">
        <f t="shared" ca="1" si="406"/>
        <v>21.52524</v>
      </c>
      <c r="AK1235" s="31">
        <f t="shared" ca="1" si="407"/>
        <v>22.12238</v>
      </c>
      <c r="AL1235" s="31">
        <f t="shared" ca="1" si="408"/>
        <v>22.604999999999997</v>
      </c>
      <c r="AM1235" s="31">
        <f t="shared" ca="1" si="409"/>
        <v>23.087619999999998</v>
      </c>
      <c r="AO1235" s="32">
        <f t="shared" ca="1" si="416"/>
        <v>1.7047880576243353</v>
      </c>
      <c r="AP1235" s="32">
        <f t="shared" ca="1" si="417"/>
        <v>0</v>
      </c>
      <c r="AQ1235" s="32">
        <f t="shared" ca="1" si="418"/>
        <v>1.7339607048966239</v>
      </c>
      <c r="AR1235" s="32">
        <f t="shared" ca="1" si="419"/>
        <v>0</v>
      </c>
    </row>
    <row r="1236" spans="1:44">
      <c r="A1236" s="10">
        <v>38699</v>
      </c>
      <c r="B1236" s="11">
        <f ca="1">IF(ROW(data!B1236)&gt;singleSMA,AVERAGE(OFFSET(data!B1236,0,0,-singleSMA,1)),"")</f>
        <v>22.422699999999995</v>
      </c>
      <c r="C1236" s="11" t="str">
        <f ca="1">IF(ROW(data!B1234)&gt;singleSMA+2,IF(SIGN(data!B1235-indicators!B1235)&lt;&gt;SIGN(data!B1234-indicators!B1234),IF(SIGN(data!B1235-indicators!B1235)&gt;0,"BUY","SELL"),""),"")</f>
        <v/>
      </c>
      <c r="D1236" s="11">
        <f ca="1">IF(ROW(data!B1236)&gt;fastSMA,AVERAGE(OFFSET(data!B1236,0,0,-fastSMA,1)),"")</f>
        <v>24.206499999999998</v>
      </c>
      <c r="E1236" s="11">
        <f ca="1">IF(ROW(data!B1236)&gt;slowSMA,AVERAGE(OFFSET(data!B1236,0,0,-slowSMA,1)),"")</f>
        <v>22.422699999999995</v>
      </c>
      <c r="F1236" s="11" t="str">
        <f ca="1">IF(ROW(data!B1236)&gt;MAX(fastSMA,slowSMA)+2,IF(SIGN(D1235-E1235)&lt;&gt;SIGN(D1234-E1234),IF(SIGN(D1235-E1235)&gt;0,"BUY","SELL"),""),"")</f>
        <v/>
      </c>
      <c r="G1236" s="11"/>
      <c r="H1236" s="11">
        <f>(data!B1236/data!B1235)-1</f>
        <v>6.5708418891170517E-3</v>
      </c>
      <c r="I1236" s="11">
        <f t="shared" si="399"/>
        <v>6.5708418891170517E-3</v>
      </c>
      <c r="J1236" s="11">
        <f t="shared" si="400"/>
        <v>0</v>
      </c>
      <c r="K1236" s="11">
        <f ca="1">IF(ROW(data!B1236)&gt;rsi+1,100-100/(1+AVERAGE(OFFSET(I1236,0,0,-rsi,1))/AVERAGE(OFFSET(J1236,0,0,-rsi,1))),"")</f>
        <v>57.472056491935227</v>
      </c>
      <c r="L1236" s="11"/>
      <c r="M1236" s="11">
        <f t="shared" si="401"/>
        <v>1.0065708418891171</v>
      </c>
      <c r="N1236" s="11">
        <f t="shared" ca="1" si="402"/>
        <v>1.0293994120117591</v>
      </c>
      <c r="S1236" s="13" t="str">
        <f ca="1">pricein</f>
        <v/>
      </c>
      <c r="T1236" s="13" t="str">
        <f ca="1">priceout</f>
        <v/>
      </c>
      <c r="U1236" s="16" t="str">
        <f t="shared" ca="1" si="403"/>
        <v/>
      </c>
      <c r="V1236" s="16" t="str">
        <f t="shared" ca="1" si="410"/>
        <v/>
      </c>
      <c r="W1236" s="16" t="str">
        <f t="shared" ca="1" si="411"/>
        <v/>
      </c>
      <c r="X1236" s="16">
        <f t="shared" ca="1" si="412"/>
        <v>2.7047880576243353</v>
      </c>
      <c r="Y1236" s="16"/>
      <c r="Z1236" s="13" t="str">
        <f ca="1">priceincross</f>
        <v/>
      </c>
      <c r="AA1236" s="13" t="str">
        <f ca="1">priceoutcross</f>
        <v/>
      </c>
      <c r="AB1236" s="13" t="str">
        <f t="shared" ca="1" si="404"/>
        <v/>
      </c>
      <c r="AC1236" s="13" t="str">
        <f t="shared" ca="1" si="413"/>
        <v/>
      </c>
      <c r="AD1236" s="13" t="str">
        <f t="shared" ca="1" si="414"/>
        <v/>
      </c>
      <c r="AE1236" s="13">
        <f t="shared" ca="1" si="415"/>
        <v>2.7339607048966239</v>
      </c>
      <c r="AG1236" s="32">
        <f ca="1">IF(ROW(data!B1236)&gt;fib+1,MIN(OFFSET(data!B1236,0,0,-fib,1)),"")</f>
        <v>20.56</v>
      </c>
      <c r="AH1236" s="32">
        <f ca="1">IF(ROW(data!B1236)&gt;fib+1,MAX(OFFSET(data!B1236,0,0,-fib,1)),"")</f>
        <v>24.65</v>
      </c>
      <c r="AI1236" s="32">
        <f t="shared" ca="1" si="405"/>
        <v>4.09</v>
      </c>
      <c r="AJ1236" s="31">
        <f t="shared" ca="1" si="406"/>
        <v>21.52524</v>
      </c>
      <c r="AK1236" s="31">
        <f t="shared" ca="1" si="407"/>
        <v>22.12238</v>
      </c>
      <c r="AL1236" s="31">
        <f t="shared" ca="1" si="408"/>
        <v>22.604999999999997</v>
      </c>
      <c r="AM1236" s="31">
        <f t="shared" ca="1" si="409"/>
        <v>23.087619999999998</v>
      </c>
      <c r="AO1236" s="32">
        <f t="shared" ca="1" si="416"/>
        <v>1.7047880576243353</v>
      </c>
      <c r="AP1236" s="32">
        <f t="shared" ca="1" si="417"/>
        <v>0</v>
      </c>
      <c r="AQ1236" s="32">
        <f t="shared" ca="1" si="418"/>
        <v>1.7339607048966239</v>
      </c>
      <c r="AR1236" s="32">
        <f t="shared" ca="1" si="419"/>
        <v>0</v>
      </c>
    </row>
    <row r="1237" spans="1:44">
      <c r="A1237" s="10">
        <v>38700</v>
      </c>
      <c r="B1237" s="11">
        <f ca="1">IF(ROW(data!B1237)&gt;singleSMA,AVERAGE(OFFSET(data!B1237,0,0,-singleSMA,1)),"")</f>
        <v>22.457399999999993</v>
      </c>
      <c r="C1237" s="11" t="str">
        <f ca="1">IF(ROW(data!B1235)&gt;singleSMA+2,IF(SIGN(data!B1236-indicators!B1236)&lt;&gt;SIGN(data!B1235-indicators!B1235),IF(SIGN(data!B1236-indicators!B1236)&gt;0,"BUY","SELL"),""),"")</f>
        <v/>
      </c>
      <c r="D1237" s="11">
        <f ca="1">IF(ROW(data!B1237)&gt;fastSMA,AVERAGE(OFFSET(data!B1237,0,0,-fastSMA,1)),"")</f>
        <v>24.264500000000002</v>
      </c>
      <c r="E1237" s="11">
        <f ca="1">IF(ROW(data!B1237)&gt;slowSMA,AVERAGE(OFFSET(data!B1237,0,0,-slowSMA,1)),"")</f>
        <v>22.457399999999993</v>
      </c>
      <c r="F1237" s="11" t="str">
        <f ca="1">IF(ROW(data!B1237)&gt;MAX(fastSMA,slowSMA)+2,IF(SIGN(D1236-E1236)&lt;&gt;SIGN(D1235-E1235),IF(SIGN(D1236-E1236)&gt;0,"BUY","SELL"),""),"")</f>
        <v/>
      </c>
      <c r="G1237" s="11"/>
      <c r="H1237" s="11">
        <f>(data!B1237/data!B1236)-1</f>
        <v>2.4071807425540603E-2</v>
      </c>
      <c r="I1237" s="11">
        <f t="shared" si="399"/>
        <v>2.4071807425540603E-2</v>
      </c>
      <c r="J1237" s="11">
        <f t="shared" si="400"/>
        <v>0</v>
      </c>
      <c r="K1237" s="11">
        <f ca="1">IF(ROW(data!B1237)&gt;rsi+1,100-100/(1+AVERAGE(OFFSET(I1237,0,0,-rsi,1))/AVERAGE(OFFSET(J1237,0,0,-rsi,1))),"")</f>
        <v>61.038622068552215</v>
      </c>
      <c r="L1237" s="11"/>
      <c r="M1237" s="11">
        <f t="shared" si="401"/>
        <v>1.0240718074255406</v>
      </c>
      <c r="N1237" s="11">
        <f t="shared" ca="1" si="402"/>
        <v>1.048454469507101</v>
      </c>
      <c r="S1237" s="13" t="str">
        <f ca="1">pricein</f>
        <v/>
      </c>
      <c r="T1237" s="13" t="str">
        <f ca="1">priceout</f>
        <v/>
      </c>
      <c r="U1237" s="16" t="str">
        <f t="shared" ca="1" si="403"/>
        <v/>
      </c>
      <c r="V1237" s="16" t="str">
        <f t="shared" ca="1" si="410"/>
        <v/>
      </c>
      <c r="W1237" s="16" t="str">
        <f t="shared" ca="1" si="411"/>
        <v/>
      </c>
      <c r="X1237" s="16">
        <f t="shared" ca="1" si="412"/>
        <v>2.7047880576243353</v>
      </c>
      <c r="Y1237" s="16"/>
      <c r="Z1237" s="13" t="str">
        <f ca="1">priceincross</f>
        <v/>
      </c>
      <c r="AA1237" s="13" t="str">
        <f ca="1">priceoutcross</f>
        <v/>
      </c>
      <c r="AB1237" s="13" t="str">
        <f t="shared" ca="1" si="404"/>
        <v/>
      </c>
      <c r="AC1237" s="13" t="str">
        <f t="shared" ca="1" si="413"/>
        <v/>
      </c>
      <c r="AD1237" s="13" t="str">
        <f t="shared" ca="1" si="414"/>
        <v/>
      </c>
      <c r="AE1237" s="13">
        <f t="shared" ca="1" si="415"/>
        <v>2.7339607048966239</v>
      </c>
      <c r="AG1237" s="32">
        <f ca="1">IF(ROW(data!B1237)&gt;fib+1,MIN(OFFSET(data!B1237,0,0,-fib,1)),"")</f>
        <v>20.56</v>
      </c>
      <c r="AH1237" s="32">
        <f ca="1">IF(ROW(data!B1237)&gt;fib+1,MAX(OFFSET(data!B1237,0,0,-fib,1)),"")</f>
        <v>25.1</v>
      </c>
      <c r="AI1237" s="32">
        <f t="shared" ca="1" si="405"/>
        <v>4.5400000000000027</v>
      </c>
      <c r="AJ1237" s="31">
        <f t="shared" ca="1" si="406"/>
        <v>21.631439999999998</v>
      </c>
      <c r="AK1237" s="31">
        <f t="shared" ca="1" si="407"/>
        <v>22.294280000000001</v>
      </c>
      <c r="AL1237" s="31">
        <f t="shared" ca="1" si="408"/>
        <v>22.83</v>
      </c>
      <c r="AM1237" s="31">
        <f t="shared" ca="1" si="409"/>
        <v>23.36572</v>
      </c>
      <c r="AO1237" s="32">
        <f t="shared" ca="1" si="416"/>
        <v>1.7047880576243353</v>
      </c>
      <c r="AP1237" s="32">
        <f t="shared" ca="1" si="417"/>
        <v>0</v>
      </c>
      <c r="AQ1237" s="32">
        <f t="shared" ca="1" si="418"/>
        <v>1.7339607048966239</v>
      </c>
      <c r="AR1237" s="32">
        <f t="shared" ca="1" si="419"/>
        <v>0</v>
      </c>
    </row>
    <row r="1238" spans="1:44">
      <c r="A1238" s="10">
        <v>38701</v>
      </c>
      <c r="B1238" s="11">
        <f ca="1">IF(ROW(data!B1238)&gt;singleSMA,AVERAGE(OFFSET(data!B1238,0,0,-singleSMA,1)),"")</f>
        <v>22.494599999999995</v>
      </c>
      <c r="C1238" s="11" t="str">
        <f ca="1">IF(ROW(data!B1236)&gt;singleSMA+2,IF(SIGN(data!B1237-indicators!B1237)&lt;&gt;SIGN(data!B1236-indicators!B1236),IF(SIGN(data!B1237-indicators!B1237)&gt;0,"BUY","SELL"),""),"")</f>
        <v/>
      </c>
      <c r="D1238" s="11">
        <f ca="1">IF(ROW(data!B1238)&gt;fastSMA,AVERAGE(OFFSET(data!B1238,0,0,-fastSMA,1)),"")</f>
        <v>24.301499999999997</v>
      </c>
      <c r="E1238" s="11">
        <f ca="1">IF(ROW(data!B1238)&gt;slowSMA,AVERAGE(OFFSET(data!B1238,0,0,-slowSMA,1)),"")</f>
        <v>22.494599999999995</v>
      </c>
      <c r="F1238" s="11" t="str">
        <f ca="1">IF(ROW(data!B1238)&gt;MAX(fastSMA,slowSMA)+2,IF(SIGN(D1237-E1237)&lt;&gt;SIGN(D1236-E1236),IF(SIGN(D1237-E1237)&gt;0,"BUY","SELL"),""),"")</f>
        <v/>
      </c>
      <c r="G1238" s="11"/>
      <c r="H1238" s="11">
        <f>(data!B1238/data!B1237)-1</f>
        <v>1.9920318725097363E-3</v>
      </c>
      <c r="I1238" s="11">
        <f t="shared" si="399"/>
        <v>1.9920318725097363E-3</v>
      </c>
      <c r="J1238" s="11">
        <f t="shared" si="400"/>
        <v>0</v>
      </c>
      <c r="K1238" s="11">
        <f ca="1">IF(ROW(data!B1238)&gt;rsi+1,100-100/(1+AVERAGE(OFFSET(I1238,0,0,-rsi,1))/AVERAGE(OFFSET(J1238,0,0,-rsi,1))),"")</f>
        <v>57.67430575972076</v>
      </c>
      <c r="L1238" s="11"/>
      <c r="M1238" s="11">
        <f t="shared" si="401"/>
        <v>1.0019920318725097</v>
      </c>
      <c r="N1238" s="11">
        <f t="shared" ca="1" si="402"/>
        <v>1.0303154444899627</v>
      </c>
      <c r="S1238" s="13" t="str">
        <f ca="1">pricein</f>
        <v/>
      </c>
      <c r="T1238" s="13" t="str">
        <f ca="1">priceout</f>
        <v/>
      </c>
      <c r="U1238" s="16" t="str">
        <f t="shared" ca="1" si="403"/>
        <v/>
      </c>
      <c r="V1238" s="16" t="str">
        <f t="shared" ca="1" si="410"/>
        <v/>
      </c>
      <c r="W1238" s="16" t="str">
        <f t="shared" ca="1" si="411"/>
        <v/>
      </c>
      <c r="X1238" s="16">
        <f t="shared" ca="1" si="412"/>
        <v>2.7047880576243353</v>
      </c>
      <c r="Y1238" s="16"/>
      <c r="Z1238" s="13" t="str">
        <f ca="1">priceincross</f>
        <v/>
      </c>
      <c r="AA1238" s="13" t="str">
        <f ca="1">priceoutcross</f>
        <v/>
      </c>
      <c r="AB1238" s="13" t="str">
        <f t="shared" ca="1" si="404"/>
        <v/>
      </c>
      <c r="AC1238" s="13" t="str">
        <f t="shared" ca="1" si="413"/>
        <v/>
      </c>
      <c r="AD1238" s="13" t="str">
        <f t="shared" ca="1" si="414"/>
        <v/>
      </c>
      <c r="AE1238" s="13">
        <f t="shared" ca="1" si="415"/>
        <v>2.7339607048966239</v>
      </c>
      <c r="AG1238" s="32">
        <f ca="1">IF(ROW(data!B1238)&gt;fib+1,MIN(OFFSET(data!B1238,0,0,-fib,1)),"")</f>
        <v>20.56</v>
      </c>
      <c r="AH1238" s="32">
        <f ca="1">IF(ROW(data!B1238)&gt;fib+1,MAX(OFFSET(data!B1238,0,0,-fib,1)),"")</f>
        <v>25.15</v>
      </c>
      <c r="AI1238" s="32">
        <f t="shared" ca="1" si="405"/>
        <v>4.59</v>
      </c>
      <c r="AJ1238" s="31">
        <f t="shared" ca="1" si="406"/>
        <v>21.643239999999999</v>
      </c>
      <c r="AK1238" s="31">
        <f t="shared" ca="1" si="407"/>
        <v>22.313379999999999</v>
      </c>
      <c r="AL1238" s="31">
        <f t="shared" ca="1" si="408"/>
        <v>22.854999999999997</v>
      </c>
      <c r="AM1238" s="31">
        <f t="shared" ca="1" si="409"/>
        <v>23.396619999999999</v>
      </c>
      <c r="AO1238" s="32">
        <f t="shared" ca="1" si="416"/>
        <v>1.7047880576243353</v>
      </c>
      <c r="AP1238" s="32">
        <f t="shared" ca="1" si="417"/>
        <v>0</v>
      </c>
      <c r="AQ1238" s="32">
        <f t="shared" ca="1" si="418"/>
        <v>1.7339607048966239</v>
      </c>
      <c r="AR1238" s="32">
        <f t="shared" ca="1" si="419"/>
        <v>0</v>
      </c>
    </row>
    <row r="1239" spans="1:44">
      <c r="A1239" s="10">
        <v>38702</v>
      </c>
      <c r="B1239" s="11">
        <f ca="1">IF(ROW(data!B1239)&gt;singleSMA,AVERAGE(OFFSET(data!B1239,0,0,-singleSMA,1)),"")</f>
        <v>22.53919999999999</v>
      </c>
      <c r="C1239" s="11" t="str">
        <f ca="1">IF(ROW(data!B1237)&gt;singleSMA+2,IF(SIGN(data!B1238-indicators!B1238)&lt;&gt;SIGN(data!B1237-indicators!B1237),IF(SIGN(data!B1238-indicators!B1238)&gt;0,"BUY","SELL"),""),"")</f>
        <v/>
      </c>
      <c r="D1239" s="11">
        <f ca="1">IF(ROW(data!B1239)&gt;fastSMA,AVERAGE(OFFSET(data!B1239,0,0,-fastSMA,1)),"")</f>
        <v>24.369999999999997</v>
      </c>
      <c r="E1239" s="11">
        <f ca="1">IF(ROW(data!B1239)&gt;slowSMA,AVERAGE(OFFSET(data!B1239,0,0,-slowSMA,1)),"")</f>
        <v>22.53919999999999</v>
      </c>
      <c r="F1239" s="11" t="str">
        <f ca="1">IF(ROW(data!B1239)&gt;MAX(fastSMA,slowSMA)+2,IF(SIGN(D1238-E1238)&lt;&gt;SIGN(D1237-E1237),IF(SIGN(D1238-E1238)&gt;0,"BUY","SELL"),""),"")</f>
        <v/>
      </c>
      <c r="G1239" s="11"/>
      <c r="H1239" s="11">
        <f>(data!B1239/data!B1238)-1</f>
        <v>3.1809145129224614E-2</v>
      </c>
      <c r="I1239" s="11">
        <f t="shared" si="399"/>
        <v>3.1809145129224614E-2</v>
      </c>
      <c r="J1239" s="11">
        <f t="shared" si="400"/>
        <v>0</v>
      </c>
      <c r="K1239" s="11">
        <f ca="1">IF(ROW(data!B1239)&gt;rsi+1,100-100/(1+AVERAGE(OFFSET(I1239,0,0,-rsi,1))/AVERAGE(OFFSET(J1239,0,0,-rsi,1))),"")</f>
        <v>62.26364092295362</v>
      </c>
      <c r="L1239" s="11"/>
      <c r="M1239" s="11">
        <f t="shared" si="401"/>
        <v>1.0318091451292246</v>
      </c>
      <c r="N1239" s="11">
        <f t="shared" ca="1" si="402"/>
        <v>1.0557363710333603</v>
      </c>
      <c r="S1239" s="13" t="str">
        <f ca="1">pricein</f>
        <v/>
      </c>
      <c r="T1239" s="13" t="str">
        <f ca="1">priceout</f>
        <v/>
      </c>
      <c r="U1239" s="16" t="str">
        <f t="shared" ca="1" si="403"/>
        <v/>
      </c>
      <c r="V1239" s="16" t="str">
        <f t="shared" ca="1" si="410"/>
        <v/>
      </c>
      <c r="W1239" s="16" t="str">
        <f t="shared" ca="1" si="411"/>
        <v/>
      </c>
      <c r="X1239" s="16">
        <f t="shared" ca="1" si="412"/>
        <v>2.7047880576243353</v>
      </c>
      <c r="Y1239" s="16"/>
      <c r="Z1239" s="13" t="str">
        <f ca="1">priceincross</f>
        <v/>
      </c>
      <c r="AA1239" s="13" t="str">
        <f ca="1">priceoutcross</f>
        <v/>
      </c>
      <c r="AB1239" s="13" t="str">
        <f t="shared" ca="1" si="404"/>
        <v/>
      </c>
      <c r="AC1239" s="13" t="str">
        <f t="shared" ca="1" si="413"/>
        <v/>
      </c>
      <c r="AD1239" s="13" t="str">
        <f t="shared" ca="1" si="414"/>
        <v/>
      </c>
      <c r="AE1239" s="13">
        <f t="shared" ca="1" si="415"/>
        <v>2.7339607048966239</v>
      </c>
      <c r="AG1239" s="32">
        <f ca="1">IF(ROW(data!B1239)&gt;fib+1,MIN(OFFSET(data!B1239,0,0,-fib,1)),"")</f>
        <v>20.56</v>
      </c>
      <c r="AH1239" s="32">
        <f ca="1">IF(ROW(data!B1239)&gt;fib+1,MAX(OFFSET(data!B1239,0,0,-fib,1)),"")</f>
        <v>25.95</v>
      </c>
      <c r="AI1239" s="32">
        <f t="shared" ca="1" si="405"/>
        <v>5.3900000000000006</v>
      </c>
      <c r="AJ1239" s="31">
        <f t="shared" ca="1" si="406"/>
        <v>21.832039999999999</v>
      </c>
      <c r="AK1239" s="31">
        <f t="shared" ca="1" si="407"/>
        <v>22.618980000000001</v>
      </c>
      <c r="AL1239" s="31">
        <f t="shared" ca="1" si="408"/>
        <v>23.254999999999999</v>
      </c>
      <c r="AM1239" s="31">
        <f t="shared" ca="1" si="409"/>
        <v>23.891019999999997</v>
      </c>
      <c r="AO1239" s="32">
        <f t="shared" ca="1" si="416"/>
        <v>1.7047880576243353</v>
      </c>
      <c r="AP1239" s="32">
        <f t="shared" ca="1" si="417"/>
        <v>0</v>
      </c>
      <c r="AQ1239" s="32">
        <f t="shared" ca="1" si="418"/>
        <v>1.7339607048966239</v>
      </c>
      <c r="AR1239" s="32">
        <f t="shared" ca="1" si="419"/>
        <v>0</v>
      </c>
    </row>
    <row r="1240" spans="1:44">
      <c r="A1240" s="10">
        <v>38705</v>
      </c>
      <c r="B1240" s="11">
        <f ca="1">IF(ROW(data!B1240)&gt;singleSMA,AVERAGE(OFFSET(data!B1240,0,0,-singleSMA,1)),"")</f>
        <v>22.585999999999995</v>
      </c>
      <c r="C1240" s="11" t="str">
        <f ca="1">IF(ROW(data!B1238)&gt;singleSMA+2,IF(SIGN(data!B1239-indicators!B1239)&lt;&gt;SIGN(data!B1238-indicators!B1238),IF(SIGN(data!B1239-indicators!B1239)&gt;0,"BUY","SELL"),""),"")</f>
        <v/>
      </c>
      <c r="D1240" s="11">
        <f ca="1">IF(ROW(data!B1240)&gt;fastSMA,AVERAGE(OFFSET(data!B1240,0,0,-fastSMA,1)),"")</f>
        <v>24.447999999999997</v>
      </c>
      <c r="E1240" s="11">
        <f ca="1">IF(ROW(data!B1240)&gt;slowSMA,AVERAGE(OFFSET(data!B1240,0,0,-slowSMA,1)),"")</f>
        <v>22.585999999999995</v>
      </c>
      <c r="F1240" s="11" t="str">
        <f ca="1">IF(ROW(data!B1240)&gt;MAX(fastSMA,slowSMA)+2,IF(SIGN(D1239-E1239)&lt;&gt;SIGN(D1238-E1238),IF(SIGN(D1239-E1239)&gt;0,"BUY","SELL"),""),"")</f>
        <v/>
      </c>
      <c r="G1240" s="11"/>
      <c r="H1240" s="11">
        <f>(data!B1240/data!B1239)-1</f>
        <v>-1.5414258188823915E-3</v>
      </c>
      <c r="I1240" s="11">
        <f t="shared" si="399"/>
        <v>0</v>
      </c>
      <c r="J1240" s="11">
        <f t="shared" si="400"/>
        <v>1.5414258188823915E-3</v>
      </c>
      <c r="K1240" s="11">
        <f ca="1">IF(ROW(data!B1240)&gt;rsi+1,100-100/(1+AVERAGE(OFFSET(I1240,0,0,-rsi,1))/AVERAGE(OFFSET(J1240,0,0,-rsi,1))),"")</f>
        <v>64.462459247760052</v>
      </c>
      <c r="L1240" s="11"/>
      <c r="M1240" s="11">
        <f t="shared" si="401"/>
        <v>0.99845857418111761</v>
      </c>
      <c r="N1240" s="11">
        <f t="shared" ca="1" si="402"/>
        <v>1.0640657084188907</v>
      </c>
      <c r="S1240" s="13" t="str">
        <f ca="1">pricein</f>
        <v/>
      </c>
      <c r="T1240" s="13" t="str">
        <f ca="1">priceout</f>
        <v/>
      </c>
      <c r="U1240" s="16" t="str">
        <f t="shared" ca="1" si="403"/>
        <v/>
      </c>
      <c r="V1240" s="16" t="str">
        <f t="shared" ca="1" si="410"/>
        <v/>
      </c>
      <c r="W1240" s="16" t="str">
        <f t="shared" ca="1" si="411"/>
        <v/>
      </c>
      <c r="X1240" s="16">
        <f t="shared" ca="1" si="412"/>
        <v>2.7047880576243353</v>
      </c>
      <c r="Y1240" s="16"/>
      <c r="Z1240" s="13" t="str">
        <f ca="1">priceincross</f>
        <v/>
      </c>
      <c r="AA1240" s="13" t="str">
        <f ca="1">priceoutcross</f>
        <v/>
      </c>
      <c r="AB1240" s="13" t="str">
        <f t="shared" ca="1" si="404"/>
        <v/>
      </c>
      <c r="AC1240" s="13" t="str">
        <f t="shared" ca="1" si="413"/>
        <v/>
      </c>
      <c r="AD1240" s="13" t="str">
        <f t="shared" ca="1" si="414"/>
        <v/>
      </c>
      <c r="AE1240" s="13">
        <f t="shared" ca="1" si="415"/>
        <v>2.7339607048966239</v>
      </c>
      <c r="AG1240" s="32">
        <f ca="1">IF(ROW(data!B1240)&gt;fib+1,MIN(OFFSET(data!B1240,0,0,-fib,1)),"")</f>
        <v>20.56</v>
      </c>
      <c r="AH1240" s="32">
        <f ca="1">IF(ROW(data!B1240)&gt;fib+1,MAX(OFFSET(data!B1240,0,0,-fib,1)),"")</f>
        <v>25.95</v>
      </c>
      <c r="AI1240" s="32">
        <f t="shared" ca="1" si="405"/>
        <v>5.3900000000000006</v>
      </c>
      <c r="AJ1240" s="31">
        <f t="shared" ca="1" si="406"/>
        <v>21.832039999999999</v>
      </c>
      <c r="AK1240" s="31">
        <f t="shared" ca="1" si="407"/>
        <v>22.618980000000001</v>
      </c>
      <c r="AL1240" s="31">
        <f t="shared" ca="1" si="408"/>
        <v>23.254999999999999</v>
      </c>
      <c r="AM1240" s="31">
        <f t="shared" ca="1" si="409"/>
        <v>23.891019999999997</v>
      </c>
      <c r="AO1240" s="32">
        <f t="shared" ca="1" si="416"/>
        <v>1.7047880576243353</v>
      </c>
      <c r="AP1240" s="32">
        <f t="shared" ca="1" si="417"/>
        <v>0</v>
      </c>
      <c r="AQ1240" s="32">
        <f t="shared" ca="1" si="418"/>
        <v>1.7339607048966239</v>
      </c>
      <c r="AR1240" s="32">
        <f t="shared" ca="1" si="419"/>
        <v>0</v>
      </c>
    </row>
    <row r="1241" spans="1:44">
      <c r="A1241" s="10">
        <v>38706</v>
      </c>
      <c r="B1241" s="11">
        <f ca="1">IF(ROW(data!B1241)&gt;singleSMA,AVERAGE(OFFSET(data!B1241,0,0,-singleSMA,1)),"")</f>
        <v>22.631199999999989</v>
      </c>
      <c r="C1241" s="11" t="str">
        <f ca="1">IF(ROW(data!B1239)&gt;singleSMA+2,IF(SIGN(data!B1240-indicators!B1240)&lt;&gt;SIGN(data!B1239-indicators!B1239),IF(SIGN(data!B1240-indicators!B1240)&gt;0,"BUY","SELL"),""),"")</f>
        <v/>
      </c>
      <c r="D1241" s="11">
        <f ca="1">IF(ROW(data!B1241)&gt;fastSMA,AVERAGE(OFFSET(data!B1241,0,0,-fastSMA,1)),"")</f>
        <v>24.511500000000002</v>
      </c>
      <c r="E1241" s="11">
        <f ca="1">IF(ROW(data!B1241)&gt;slowSMA,AVERAGE(OFFSET(data!B1241,0,0,-slowSMA,1)),"")</f>
        <v>22.631199999999989</v>
      </c>
      <c r="F1241" s="11" t="str">
        <f ca="1">IF(ROW(data!B1241)&gt;MAX(fastSMA,slowSMA)+2,IF(SIGN(D1240-E1240)&lt;&gt;SIGN(D1239-E1239),IF(SIGN(D1240-E1240)&gt;0,"BUY","SELL"),""),"")</f>
        <v/>
      </c>
      <c r="G1241" s="11"/>
      <c r="H1241" s="11">
        <f>(data!B1241/data!B1240)-1</f>
        <v>-7.3330760324199495E-3</v>
      </c>
      <c r="I1241" s="11">
        <f t="shared" si="399"/>
        <v>0</v>
      </c>
      <c r="J1241" s="11">
        <f t="shared" si="400"/>
        <v>7.3330760324199495E-3</v>
      </c>
      <c r="K1241" s="11">
        <f ca="1">IF(ROW(data!B1241)&gt;rsi+1,100-100/(1+AVERAGE(OFFSET(I1241,0,0,-rsi,1))/AVERAGE(OFFSET(J1241,0,0,-rsi,1))),"")</f>
        <v>61.707314006323699</v>
      </c>
      <c r="L1241" s="11"/>
      <c r="M1241" s="11">
        <f t="shared" si="401"/>
        <v>0.99266692396758005</v>
      </c>
      <c r="N1241" s="11">
        <f t="shared" ca="1" si="402"/>
        <v>1.051942740286298</v>
      </c>
      <c r="S1241" s="13" t="str">
        <f ca="1">pricein</f>
        <v/>
      </c>
      <c r="T1241" s="13" t="str">
        <f ca="1">priceout</f>
        <v/>
      </c>
      <c r="U1241" s="16" t="str">
        <f t="shared" ca="1" si="403"/>
        <v/>
      </c>
      <c r="V1241" s="16" t="str">
        <f t="shared" ca="1" si="410"/>
        <v/>
      </c>
      <c r="W1241" s="16" t="str">
        <f t="shared" ca="1" si="411"/>
        <v/>
      </c>
      <c r="X1241" s="16">
        <f t="shared" ca="1" si="412"/>
        <v>2.7047880576243353</v>
      </c>
      <c r="Y1241" s="16"/>
      <c r="Z1241" s="13" t="str">
        <f ca="1">priceincross</f>
        <v/>
      </c>
      <c r="AA1241" s="13" t="str">
        <f ca="1">priceoutcross</f>
        <v/>
      </c>
      <c r="AB1241" s="13" t="str">
        <f t="shared" ca="1" si="404"/>
        <v/>
      </c>
      <c r="AC1241" s="13" t="str">
        <f t="shared" ca="1" si="413"/>
        <v/>
      </c>
      <c r="AD1241" s="13" t="str">
        <f t="shared" ca="1" si="414"/>
        <v/>
      </c>
      <c r="AE1241" s="13">
        <f t="shared" ca="1" si="415"/>
        <v>2.7339607048966239</v>
      </c>
      <c r="AG1241" s="32">
        <f ca="1">IF(ROW(data!B1241)&gt;fib+1,MIN(OFFSET(data!B1241,0,0,-fib,1)),"")</f>
        <v>20.56</v>
      </c>
      <c r="AH1241" s="32">
        <f ca="1">IF(ROW(data!B1241)&gt;fib+1,MAX(OFFSET(data!B1241,0,0,-fib,1)),"")</f>
        <v>25.95</v>
      </c>
      <c r="AI1241" s="32">
        <f t="shared" ca="1" si="405"/>
        <v>5.3900000000000006</v>
      </c>
      <c r="AJ1241" s="31">
        <f t="shared" ca="1" si="406"/>
        <v>21.832039999999999</v>
      </c>
      <c r="AK1241" s="31">
        <f t="shared" ca="1" si="407"/>
        <v>22.618980000000001</v>
      </c>
      <c r="AL1241" s="31">
        <f t="shared" ca="1" si="408"/>
        <v>23.254999999999999</v>
      </c>
      <c r="AM1241" s="31">
        <f t="shared" ca="1" si="409"/>
        <v>23.891019999999997</v>
      </c>
      <c r="AO1241" s="32">
        <f t="shared" ca="1" si="416"/>
        <v>1.7047880576243353</v>
      </c>
      <c r="AP1241" s="32">
        <f t="shared" ca="1" si="417"/>
        <v>0</v>
      </c>
      <c r="AQ1241" s="32">
        <f t="shared" ca="1" si="418"/>
        <v>1.7339607048966239</v>
      </c>
      <c r="AR1241" s="32">
        <f t="shared" ca="1" si="419"/>
        <v>0</v>
      </c>
    </row>
    <row r="1242" spans="1:44">
      <c r="A1242" s="10">
        <v>38707</v>
      </c>
      <c r="B1242" s="11">
        <f ca="1">IF(ROW(data!B1242)&gt;singleSMA,AVERAGE(OFFSET(data!B1242,0,0,-singleSMA,1)),"")</f>
        <v>22.669199999999993</v>
      </c>
      <c r="C1242" s="11" t="str">
        <f ca="1">IF(ROW(data!B1240)&gt;singleSMA+2,IF(SIGN(data!B1241-indicators!B1241)&lt;&gt;SIGN(data!B1240-indicators!B1240),IF(SIGN(data!B1241-indicators!B1241)&gt;0,"BUY","SELL"),""),"")</f>
        <v/>
      </c>
      <c r="D1242" s="11">
        <f ca="1">IF(ROW(data!B1242)&gt;fastSMA,AVERAGE(OFFSET(data!B1242,0,0,-fastSMA,1)),"")</f>
        <v>24.5685</v>
      </c>
      <c r="E1242" s="11">
        <f ca="1">IF(ROW(data!B1242)&gt;slowSMA,AVERAGE(OFFSET(data!B1242,0,0,-slowSMA,1)),"")</f>
        <v>22.669199999999993</v>
      </c>
      <c r="F1242" s="11" t="str">
        <f ca="1">IF(ROW(data!B1242)&gt;MAX(fastSMA,slowSMA)+2,IF(SIGN(D1241-E1241)&lt;&gt;SIGN(D1240-E1240),IF(SIGN(D1241-E1241)&gt;0,"BUY","SELL"),""),"")</f>
        <v/>
      </c>
      <c r="G1242" s="11"/>
      <c r="H1242" s="11">
        <f>(data!B1242/data!B1241)-1</f>
        <v>-8.1648522550543667E-3</v>
      </c>
      <c r="I1242" s="11">
        <f t="shared" si="399"/>
        <v>0</v>
      </c>
      <c r="J1242" s="11">
        <f t="shared" si="400"/>
        <v>8.1648522550543667E-3</v>
      </c>
      <c r="K1242" s="11">
        <f ca="1">IF(ROW(data!B1242)&gt;rsi+1,100-100/(1+AVERAGE(OFFSET(I1242,0,0,-rsi,1))/AVERAGE(OFFSET(J1242,0,0,-rsi,1))),"")</f>
        <v>60.391374411606598</v>
      </c>
      <c r="L1242" s="11"/>
      <c r="M1242" s="11">
        <f t="shared" si="401"/>
        <v>0.99183514774494563</v>
      </c>
      <c r="N1242" s="11">
        <f t="shared" ca="1" si="402"/>
        <v>1.046778826425933</v>
      </c>
      <c r="S1242" s="13" t="str">
        <f ca="1">pricein</f>
        <v/>
      </c>
      <c r="T1242" s="13" t="str">
        <f ca="1">priceout</f>
        <v/>
      </c>
      <c r="U1242" s="16" t="str">
        <f t="shared" ca="1" si="403"/>
        <v/>
      </c>
      <c r="V1242" s="16" t="str">
        <f t="shared" ca="1" si="410"/>
        <v/>
      </c>
      <c r="W1242" s="16" t="str">
        <f t="shared" ca="1" si="411"/>
        <v/>
      </c>
      <c r="X1242" s="16">
        <f t="shared" ca="1" si="412"/>
        <v>2.7047880576243353</v>
      </c>
      <c r="Y1242" s="16"/>
      <c r="Z1242" s="13" t="str">
        <f ca="1">priceincross</f>
        <v/>
      </c>
      <c r="AA1242" s="13" t="str">
        <f ca="1">priceoutcross</f>
        <v/>
      </c>
      <c r="AB1242" s="13" t="str">
        <f t="shared" ca="1" si="404"/>
        <v/>
      </c>
      <c r="AC1242" s="13" t="str">
        <f t="shared" ca="1" si="413"/>
        <v/>
      </c>
      <c r="AD1242" s="13" t="str">
        <f t="shared" ca="1" si="414"/>
        <v/>
      </c>
      <c r="AE1242" s="13">
        <f t="shared" ca="1" si="415"/>
        <v>2.7339607048966239</v>
      </c>
      <c r="AG1242" s="32">
        <f ca="1">IF(ROW(data!B1242)&gt;fib+1,MIN(OFFSET(data!B1242,0,0,-fib,1)),"")</f>
        <v>20.56</v>
      </c>
      <c r="AH1242" s="32">
        <f ca="1">IF(ROW(data!B1242)&gt;fib+1,MAX(OFFSET(data!B1242,0,0,-fib,1)),"")</f>
        <v>25.95</v>
      </c>
      <c r="AI1242" s="32">
        <f t="shared" ca="1" si="405"/>
        <v>5.3900000000000006</v>
      </c>
      <c r="AJ1242" s="31">
        <f t="shared" ca="1" si="406"/>
        <v>21.832039999999999</v>
      </c>
      <c r="AK1242" s="31">
        <f t="shared" ca="1" si="407"/>
        <v>22.618980000000001</v>
      </c>
      <c r="AL1242" s="31">
        <f t="shared" ca="1" si="408"/>
        <v>23.254999999999999</v>
      </c>
      <c r="AM1242" s="31">
        <f t="shared" ca="1" si="409"/>
        <v>23.891019999999997</v>
      </c>
      <c r="AO1242" s="32">
        <f t="shared" ca="1" si="416"/>
        <v>1.7047880576243353</v>
      </c>
      <c r="AP1242" s="32">
        <f t="shared" ca="1" si="417"/>
        <v>0</v>
      </c>
      <c r="AQ1242" s="32">
        <f t="shared" ca="1" si="418"/>
        <v>1.7339607048966239</v>
      </c>
      <c r="AR1242" s="32">
        <f t="shared" ca="1" si="419"/>
        <v>0</v>
      </c>
    </row>
    <row r="1243" spans="1:44">
      <c r="A1243" s="10">
        <v>38708</v>
      </c>
      <c r="B1243" s="11">
        <f ca="1">IF(ROW(data!B1243)&gt;singleSMA,AVERAGE(OFFSET(data!B1243,0,0,-singleSMA,1)),"")</f>
        <v>22.70229999999999</v>
      </c>
      <c r="C1243" s="11" t="str">
        <f ca="1">IF(ROW(data!B1241)&gt;singleSMA+2,IF(SIGN(data!B1242-indicators!B1242)&lt;&gt;SIGN(data!B1241-indicators!B1241),IF(SIGN(data!B1242-indicators!B1242)&gt;0,"BUY","SELL"),""),"")</f>
        <v/>
      </c>
      <c r="D1243" s="11">
        <f ca="1">IF(ROW(data!B1243)&gt;fastSMA,AVERAGE(OFFSET(data!B1243,0,0,-fastSMA,1)),"")</f>
        <v>24.597000000000005</v>
      </c>
      <c r="E1243" s="11">
        <f ca="1">IF(ROW(data!B1243)&gt;slowSMA,AVERAGE(OFFSET(data!B1243,0,0,-slowSMA,1)),"")</f>
        <v>22.70229999999999</v>
      </c>
      <c r="F1243" s="11" t="str">
        <f ca="1">IF(ROW(data!B1243)&gt;MAX(fastSMA,slowSMA)+2,IF(SIGN(D1242-E1242)&lt;&gt;SIGN(D1241-E1241),IF(SIGN(D1242-E1242)&gt;0,"BUY","SELL"),""),"")</f>
        <v/>
      </c>
      <c r="G1243" s="11"/>
      <c r="H1243" s="11">
        <f>(data!B1243/data!B1242)-1</f>
        <v>-1.8424147393179213E-2</v>
      </c>
      <c r="I1243" s="11">
        <f t="shared" si="399"/>
        <v>0</v>
      </c>
      <c r="J1243" s="11">
        <f t="shared" si="400"/>
        <v>1.8424147393179213E-2</v>
      </c>
      <c r="K1243" s="11">
        <f ca="1">IF(ROW(data!B1243)&gt;rsi+1,100-100/(1+AVERAGE(OFFSET(I1243,0,0,-rsi,1))/AVERAGE(OFFSET(J1243,0,0,-rsi,1))),"")</f>
        <v>55.16000138997137</v>
      </c>
      <c r="L1243" s="11"/>
      <c r="M1243" s="11">
        <f t="shared" si="401"/>
        <v>0.98157585260682079</v>
      </c>
      <c r="N1243" s="11">
        <f t="shared" ca="1" si="402"/>
        <v>1.0232938291785856</v>
      </c>
      <c r="S1243" s="13" t="str">
        <f ca="1">pricein</f>
        <v/>
      </c>
      <c r="T1243" s="13" t="str">
        <f ca="1">priceout</f>
        <v/>
      </c>
      <c r="U1243" s="16" t="str">
        <f t="shared" ca="1" si="403"/>
        <v/>
      </c>
      <c r="V1243" s="16" t="str">
        <f t="shared" ca="1" si="410"/>
        <v/>
      </c>
      <c r="W1243" s="16" t="str">
        <f t="shared" ca="1" si="411"/>
        <v/>
      </c>
      <c r="X1243" s="16">
        <f t="shared" ca="1" si="412"/>
        <v>2.7047880576243353</v>
      </c>
      <c r="Y1243" s="16"/>
      <c r="Z1243" s="13" t="str">
        <f ca="1">priceincross</f>
        <v/>
      </c>
      <c r="AA1243" s="13" t="str">
        <f ca="1">priceoutcross</f>
        <v/>
      </c>
      <c r="AB1243" s="13" t="str">
        <f t="shared" ca="1" si="404"/>
        <v/>
      </c>
      <c r="AC1243" s="13" t="str">
        <f t="shared" ca="1" si="413"/>
        <v/>
      </c>
      <c r="AD1243" s="13" t="str">
        <f t="shared" ca="1" si="414"/>
        <v/>
      </c>
      <c r="AE1243" s="13">
        <f t="shared" ca="1" si="415"/>
        <v>2.7339607048966239</v>
      </c>
      <c r="AG1243" s="32">
        <f ca="1">IF(ROW(data!B1243)&gt;fib+1,MIN(OFFSET(data!B1243,0,0,-fib,1)),"")</f>
        <v>20.56</v>
      </c>
      <c r="AH1243" s="32">
        <f ca="1">IF(ROW(data!B1243)&gt;fib+1,MAX(OFFSET(data!B1243,0,0,-fib,1)),"")</f>
        <v>25.95</v>
      </c>
      <c r="AI1243" s="32">
        <f t="shared" ca="1" si="405"/>
        <v>5.3900000000000006</v>
      </c>
      <c r="AJ1243" s="31">
        <f t="shared" ca="1" si="406"/>
        <v>21.832039999999999</v>
      </c>
      <c r="AK1243" s="31">
        <f t="shared" ca="1" si="407"/>
        <v>22.618980000000001</v>
      </c>
      <c r="AL1243" s="31">
        <f t="shared" ca="1" si="408"/>
        <v>23.254999999999999</v>
      </c>
      <c r="AM1243" s="31">
        <f t="shared" ca="1" si="409"/>
        <v>23.891019999999997</v>
      </c>
      <c r="AO1243" s="32">
        <f t="shared" ca="1" si="416"/>
        <v>1.7047880576243353</v>
      </c>
      <c r="AP1243" s="32">
        <f t="shared" ca="1" si="417"/>
        <v>0</v>
      </c>
      <c r="AQ1243" s="32">
        <f t="shared" ca="1" si="418"/>
        <v>1.7339607048966239</v>
      </c>
      <c r="AR1243" s="32">
        <f t="shared" ca="1" si="419"/>
        <v>0</v>
      </c>
    </row>
    <row r="1244" spans="1:44">
      <c r="A1244" s="10">
        <v>38709</v>
      </c>
      <c r="B1244" s="11">
        <f ca="1">IF(ROW(data!B1244)&gt;singleSMA,AVERAGE(OFFSET(data!B1244,0,0,-singleSMA,1)),"")</f>
        <v>22.731699999999986</v>
      </c>
      <c r="C1244" s="11" t="str">
        <f ca="1">IF(ROW(data!B1242)&gt;singleSMA+2,IF(SIGN(data!B1243-indicators!B1243)&lt;&gt;SIGN(data!B1242-indicators!B1242),IF(SIGN(data!B1243-indicators!B1243)&gt;0,"BUY","SELL"),""),"")</f>
        <v/>
      </c>
      <c r="D1244" s="11">
        <f ca="1">IF(ROW(data!B1244)&gt;fastSMA,AVERAGE(OFFSET(data!B1244,0,0,-fastSMA,1)),"")</f>
        <v>24.638000000000005</v>
      </c>
      <c r="E1244" s="11">
        <f ca="1">IF(ROW(data!B1244)&gt;slowSMA,AVERAGE(OFFSET(data!B1244,0,0,-slowSMA,1)),"")</f>
        <v>22.731699999999986</v>
      </c>
      <c r="F1244" s="11" t="str">
        <f ca="1">IF(ROW(data!B1244)&gt;MAX(fastSMA,slowSMA)+2,IF(SIGN(D1243-E1243)&lt;&gt;SIGN(D1242-E1242),IF(SIGN(D1243-E1243)&gt;0,"BUY","SELL"),""),"")</f>
        <v/>
      </c>
      <c r="G1244" s="11"/>
      <c r="H1244" s="11">
        <f>(data!B1244/data!B1243)-1</f>
        <v>-4.3929712460063497E-3</v>
      </c>
      <c r="I1244" s="11">
        <f t="shared" si="399"/>
        <v>0</v>
      </c>
      <c r="J1244" s="11">
        <f t="shared" si="400"/>
        <v>4.3929712460063497E-3</v>
      </c>
      <c r="K1244" s="11">
        <f ca="1">IF(ROW(data!B1244)&gt;rsi+1,100-100/(1+AVERAGE(OFFSET(I1244,0,0,-rsi,1))/AVERAGE(OFFSET(J1244,0,0,-rsi,1))),"")</f>
        <v>57.59828767717827</v>
      </c>
      <c r="L1244" s="11"/>
      <c r="M1244" s="11">
        <f t="shared" si="401"/>
        <v>0.99560702875399365</v>
      </c>
      <c r="N1244" s="11">
        <f t="shared" ca="1" si="402"/>
        <v>1.0340107839070922</v>
      </c>
      <c r="S1244" s="13" t="str">
        <f ca="1">pricein</f>
        <v/>
      </c>
      <c r="T1244" s="13" t="str">
        <f ca="1">priceout</f>
        <v/>
      </c>
      <c r="U1244" s="16" t="str">
        <f t="shared" ca="1" si="403"/>
        <v/>
      </c>
      <c r="V1244" s="16" t="str">
        <f t="shared" ca="1" si="410"/>
        <v/>
      </c>
      <c r="W1244" s="16" t="str">
        <f t="shared" ca="1" si="411"/>
        <v/>
      </c>
      <c r="X1244" s="16">
        <f t="shared" ca="1" si="412"/>
        <v>2.7047880576243353</v>
      </c>
      <c r="Y1244" s="16"/>
      <c r="Z1244" s="13" t="str">
        <f ca="1">priceincross</f>
        <v/>
      </c>
      <c r="AA1244" s="13" t="str">
        <f ca="1">priceoutcross</f>
        <v/>
      </c>
      <c r="AB1244" s="13" t="str">
        <f t="shared" ca="1" si="404"/>
        <v/>
      </c>
      <c r="AC1244" s="13" t="str">
        <f t="shared" ca="1" si="413"/>
        <v/>
      </c>
      <c r="AD1244" s="13" t="str">
        <f t="shared" ca="1" si="414"/>
        <v/>
      </c>
      <c r="AE1244" s="13">
        <f t="shared" ca="1" si="415"/>
        <v>2.7339607048966239</v>
      </c>
      <c r="AG1244" s="32">
        <f ca="1">IF(ROW(data!B1244)&gt;fib+1,MIN(OFFSET(data!B1244,0,0,-fib,1)),"")</f>
        <v>20.56</v>
      </c>
      <c r="AH1244" s="32">
        <f ca="1">IF(ROW(data!B1244)&gt;fib+1,MAX(OFFSET(data!B1244,0,0,-fib,1)),"")</f>
        <v>25.95</v>
      </c>
      <c r="AI1244" s="32">
        <f t="shared" ca="1" si="405"/>
        <v>5.3900000000000006</v>
      </c>
      <c r="AJ1244" s="31">
        <f t="shared" ca="1" si="406"/>
        <v>21.832039999999999</v>
      </c>
      <c r="AK1244" s="31">
        <f t="shared" ca="1" si="407"/>
        <v>22.618980000000001</v>
      </c>
      <c r="AL1244" s="31">
        <f t="shared" ca="1" si="408"/>
        <v>23.254999999999999</v>
      </c>
      <c r="AM1244" s="31">
        <f t="shared" ca="1" si="409"/>
        <v>23.891019999999997</v>
      </c>
      <c r="AO1244" s="32">
        <f t="shared" ca="1" si="416"/>
        <v>1.7047880576243353</v>
      </c>
      <c r="AP1244" s="32">
        <f t="shared" ca="1" si="417"/>
        <v>0</v>
      </c>
      <c r="AQ1244" s="32">
        <f t="shared" ca="1" si="418"/>
        <v>1.7339607048966239</v>
      </c>
      <c r="AR1244" s="32">
        <f t="shared" ca="1" si="419"/>
        <v>0</v>
      </c>
    </row>
    <row r="1245" spans="1:44">
      <c r="A1245" s="10">
        <v>38713</v>
      </c>
      <c r="B1245" s="11">
        <f ca="1">IF(ROW(data!B1245)&gt;singleSMA,AVERAGE(OFFSET(data!B1245,0,0,-singleSMA,1)),"")</f>
        <v>22.76659999999999</v>
      </c>
      <c r="C1245" s="11" t="str">
        <f ca="1">IF(ROW(data!B1243)&gt;singleSMA+2,IF(SIGN(data!B1244-indicators!B1244)&lt;&gt;SIGN(data!B1243-indicators!B1243),IF(SIGN(data!B1244-indicators!B1244)&gt;0,"BUY","SELL"),""),"")</f>
        <v/>
      </c>
      <c r="D1245" s="11">
        <f ca="1">IF(ROW(data!B1245)&gt;fastSMA,AVERAGE(OFFSET(data!B1245,0,0,-fastSMA,1)),"")</f>
        <v>24.711000000000002</v>
      </c>
      <c r="E1245" s="11">
        <f ca="1">IF(ROW(data!B1245)&gt;slowSMA,AVERAGE(OFFSET(data!B1245,0,0,-slowSMA,1)),"")</f>
        <v>22.76659999999999</v>
      </c>
      <c r="F1245" s="11" t="str">
        <f ca="1">IF(ROW(data!B1245)&gt;MAX(fastSMA,slowSMA)+2,IF(SIGN(D1244-E1244)&lt;&gt;SIGN(D1243-E1243),IF(SIGN(D1244-E1244)&gt;0,"BUY","SELL"),""),"")</f>
        <v/>
      </c>
      <c r="G1245" s="11"/>
      <c r="H1245" s="11">
        <f>(data!B1245/data!B1244)-1</f>
        <v>1.3638186923385476E-2</v>
      </c>
      <c r="I1245" s="11">
        <f t="shared" si="399"/>
        <v>1.3638186923385476E-2</v>
      </c>
      <c r="J1245" s="11">
        <f t="shared" si="400"/>
        <v>0</v>
      </c>
      <c r="K1245" s="11">
        <f ca="1">IF(ROW(data!B1245)&gt;rsi+1,100-100/(1+AVERAGE(OFFSET(I1245,0,0,-rsi,1))/AVERAGE(OFFSET(J1245,0,0,-rsi,1))),"")</f>
        <v>63.117409901073806</v>
      </c>
      <c r="L1245" s="11"/>
      <c r="M1245" s="11">
        <f t="shared" si="401"/>
        <v>1.0136381869233855</v>
      </c>
      <c r="N1245" s="11">
        <f t="shared" ca="1" si="402"/>
        <v>1.0613187736245269</v>
      </c>
      <c r="S1245" s="13" t="str">
        <f ca="1">pricein</f>
        <v/>
      </c>
      <c r="T1245" s="13" t="str">
        <f ca="1">priceout</f>
        <v/>
      </c>
      <c r="U1245" s="16" t="str">
        <f t="shared" ca="1" si="403"/>
        <v/>
      </c>
      <c r="V1245" s="16" t="str">
        <f t="shared" ca="1" si="410"/>
        <v/>
      </c>
      <c r="W1245" s="16" t="str">
        <f t="shared" ca="1" si="411"/>
        <v/>
      </c>
      <c r="X1245" s="16">
        <f t="shared" ca="1" si="412"/>
        <v>2.7047880576243353</v>
      </c>
      <c r="Y1245" s="16"/>
      <c r="Z1245" s="13" t="str">
        <f ca="1">priceincross</f>
        <v/>
      </c>
      <c r="AA1245" s="13" t="str">
        <f ca="1">priceoutcross</f>
        <v/>
      </c>
      <c r="AB1245" s="13" t="str">
        <f t="shared" ca="1" si="404"/>
        <v/>
      </c>
      <c r="AC1245" s="13" t="str">
        <f t="shared" ca="1" si="413"/>
        <v/>
      </c>
      <c r="AD1245" s="13" t="str">
        <f t="shared" ca="1" si="414"/>
        <v/>
      </c>
      <c r="AE1245" s="13">
        <f t="shared" ca="1" si="415"/>
        <v>2.7339607048966239</v>
      </c>
      <c r="AG1245" s="32">
        <f ca="1">IF(ROW(data!B1245)&gt;fib+1,MIN(OFFSET(data!B1245,0,0,-fib,1)),"")</f>
        <v>20.56</v>
      </c>
      <c r="AH1245" s="32">
        <f ca="1">IF(ROW(data!B1245)&gt;fib+1,MAX(OFFSET(data!B1245,0,0,-fib,1)),"")</f>
        <v>25.95</v>
      </c>
      <c r="AI1245" s="32">
        <f t="shared" ca="1" si="405"/>
        <v>5.3900000000000006</v>
      </c>
      <c r="AJ1245" s="31">
        <f t="shared" ca="1" si="406"/>
        <v>21.832039999999999</v>
      </c>
      <c r="AK1245" s="31">
        <f t="shared" ca="1" si="407"/>
        <v>22.618980000000001</v>
      </c>
      <c r="AL1245" s="31">
        <f t="shared" ca="1" si="408"/>
        <v>23.254999999999999</v>
      </c>
      <c r="AM1245" s="31">
        <f t="shared" ca="1" si="409"/>
        <v>23.891019999999997</v>
      </c>
      <c r="AO1245" s="32">
        <f t="shared" ca="1" si="416"/>
        <v>1.7047880576243353</v>
      </c>
      <c r="AP1245" s="32">
        <f t="shared" ca="1" si="417"/>
        <v>0</v>
      </c>
      <c r="AQ1245" s="32">
        <f t="shared" ca="1" si="418"/>
        <v>1.7339607048966239</v>
      </c>
      <c r="AR1245" s="32">
        <f t="shared" ca="1" si="419"/>
        <v>0</v>
      </c>
    </row>
    <row r="1246" spans="1:44">
      <c r="A1246" s="10">
        <v>38714</v>
      </c>
      <c r="B1246" s="11">
        <f ca="1">IF(ROW(data!B1246)&gt;singleSMA,AVERAGE(OFFSET(data!B1246,0,0,-singleSMA,1)),"")</f>
        <v>22.799599999999991</v>
      </c>
      <c r="C1246" s="11" t="str">
        <f ca="1">IF(ROW(data!B1244)&gt;singleSMA+2,IF(SIGN(data!B1245-indicators!B1245)&lt;&gt;SIGN(data!B1244-indicators!B1244),IF(SIGN(data!B1245-indicators!B1245)&gt;0,"BUY","SELL"),""),"")</f>
        <v/>
      </c>
      <c r="D1246" s="11">
        <f ca="1">IF(ROW(data!B1246)&gt;fastSMA,AVERAGE(OFFSET(data!B1246,0,0,-fastSMA,1)),"")</f>
        <v>24.774000000000001</v>
      </c>
      <c r="E1246" s="11">
        <f ca="1">IF(ROW(data!B1246)&gt;slowSMA,AVERAGE(OFFSET(data!B1246,0,0,-slowSMA,1)),"")</f>
        <v>22.799599999999991</v>
      </c>
      <c r="F1246" s="11" t="str">
        <f ca="1">IF(ROW(data!B1246)&gt;MAX(fastSMA,slowSMA)+2,IF(SIGN(D1245-E1245)&lt;&gt;SIGN(D1244-E1244),IF(SIGN(D1245-E1245)&gt;0,"BUY","SELL"),""),"")</f>
        <v/>
      </c>
      <c r="G1246" s="11"/>
      <c r="H1246" s="11">
        <f>(data!B1246/data!B1245)-1</f>
        <v>-5.1444400474871532E-3</v>
      </c>
      <c r="I1246" s="11">
        <f t="shared" si="399"/>
        <v>0</v>
      </c>
      <c r="J1246" s="11">
        <f t="shared" si="400"/>
        <v>5.1444400474871532E-3</v>
      </c>
      <c r="K1246" s="11">
        <f ca="1">IF(ROW(data!B1246)&gt;rsi+1,100-100/(1+AVERAGE(OFFSET(I1246,0,0,-rsi,1))/AVERAGE(OFFSET(J1246,0,0,-rsi,1))),"")</f>
        <v>61.288587519063043</v>
      </c>
      <c r="L1246" s="11"/>
      <c r="M1246" s="11">
        <f t="shared" si="401"/>
        <v>0.99485555995251285</v>
      </c>
      <c r="N1246" s="11">
        <f t="shared" ca="1" si="402"/>
        <v>1.0527638190954771</v>
      </c>
      <c r="S1246" s="13" t="str">
        <f ca="1">pricein</f>
        <v/>
      </c>
      <c r="T1246" s="13" t="str">
        <f ca="1">priceout</f>
        <v/>
      </c>
      <c r="U1246" s="16" t="str">
        <f t="shared" ca="1" si="403"/>
        <v/>
      </c>
      <c r="V1246" s="16" t="str">
        <f t="shared" ca="1" si="410"/>
        <v/>
      </c>
      <c r="W1246" s="16" t="str">
        <f t="shared" ca="1" si="411"/>
        <v/>
      </c>
      <c r="X1246" s="16">
        <f t="shared" ca="1" si="412"/>
        <v>2.7047880576243353</v>
      </c>
      <c r="Y1246" s="16"/>
      <c r="Z1246" s="13" t="str">
        <f ca="1">priceincross</f>
        <v/>
      </c>
      <c r="AA1246" s="13" t="str">
        <f ca="1">priceoutcross</f>
        <v/>
      </c>
      <c r="AB1246" s="13" t="str">
        <f t="shared" ca="1" si="404"/>
        <v/>
      </c>
      <c r="AC1246" s="13" t="str">
        <f t="shared" ca="1" si="413"/>
        <v/>
      </c>
      <c r="AD1246" s="13" t="str">
        <f t="shared" ca="1" si="414"/>
        <v/>
      </c>
      <c r="AE1246" s="13">
        <f t="shared" ca="1" si="415"/>
        <v>2.7339607048966239</v>
      </c>
      <c r="AG1246" s="32">
        <f ca="1">IF(ROW(data!B1246)&gt;fib+1,MIN(OFFSET(data!B1246,0,0,-fib,1)),"")</f>
        <v>20.56</v>
      </c>
      <c r="AH1246" s="32">
        <f ca="1">IF(ROW(data!B1246)&gt;fib+1,MAX(OFFSET(data!B1246,0,0,-fib,1)),"")</f>
        <v>25.95</v>
      </c>
      <c r="AI1246" s="32">
        <f t="shared" ca="1" si="405"/>
        <v>5.3900000000000006</v>
      </c>
      <c r="AJ1246" s="31">
        <f t="shared" ca="1" si="406"/>
        <v>21.832039999999999</v>
      </c>
      <c r="AK1246" s="31">
        <f t="shared" ca="1" si="407"/>
        <v>22.618980000000001</v>
      </c>
      <c r="AL1246" s="31">
        <f t="shared" ca="1" si="408"/>
        <v>23.254999999999999</v>
      </c>
      <c r="AM1246" s="31">
        <f t="shared" ca="1" si="409"/>
        <v>23.891019999999997</v>
      </c>
      <c r="AO1246" s="32">
        <f t="shared" ca="1" si="416"/>
        <v>1.7047880576243353</v>
      </c>
      <c r="AP1246" s="32">
        <f t="shared" ca="1" si="417"/>
        <v>0</v>
      </c>
      <c r="AQ1246" s="32">
        <f t="shared" ca="1" si="418"/>
        <v>1.7339607048966239</v>
      </c>
      <c r="AR1246" s="32">
        <f t="shared" ca="1" si="419"/>
        <v>0</v>
      </c>
    </row>
    <row r="1247" spans="1:44">
      <c r="A1247" s="10">
        <v>38715</v>
      </c>
      <c r="B1247" s="11">
        <f ca="1">IF(ROW(data!B1247)&gt;singleSMA,AVERAGE(OFFSET(data!B1247,0,0,-singleSMA,1)),"")</f>
        <v>22.831899999999987</v>
      </c>
      <c r="C1247" s="11" t="str">
        <f ca="1">IF(ROW(data!B1245)&gt;singleSMA+2,IF(SIGN(data!B1246-indicators!B1246)&lt;&gt;SIGN(data!B1245-indicators!B1245),IF(SIGN(data!B1246-indicators!B1246)&gt;0,"BUY","SELL"),""),"")</f>
        <v/>
      </c>
      <c r="D1247" s="11">
        <f ca="1">IF(ROW(data!B1247)&gt;fastSMA,AVERAGE(OFFSET(data!B1247,0,0,-fastSMA,1)),"")</f>
        <v>24.871999999999996</v>
      </c>
      <c r="E1247" s="11">
        <f ca="1">IF(ROW(data!B1247)&gt;slowSMA,AVERAGE(OFFSET(data!B1247,0,0,-slowSMA,1)),"")</f>
        <v>22.831899999999987</v>
      </c>
      <c r="F1247" s="11" t="str">
        <f ca="1">IF(ROW(data!B1247)&gt;MAX(fastSMA,slowSMA)+2,IF(SIGN(D1246-E1246)&lt;&gt;SIGN(D1245-E1245),IF(SIGN(D1246-E1246)&gt;0,"BUY","SELL"),""),"")</f>
        <v/>
      </c>
      <c r="G1247" s="11"/>
      <c r="H1247" s="11">
        <f>(data!B1247/data!B1246)-1</f>
        <v>5.5688146380270531E-3</v>
      </c>
      <c r="I1247" s="11">
        <f t="shared" si="399"/>
        <v>5.5688146380270531E-3</v>
      </c>
      <c r="J1247" s="11">
        <f t="shared" si="400"/>
        <v>0</v>
      </c>
      <c r="K1247" s="11">
        <f ca="1">IF(ROW(data!B1247)&gt;rsi+1,100-100/(1+AVERAGE(OFFSET(I1247,0,0,-rsi,1))/AVERAGE(OFFSET(J1247,0,0,-rsi,1))),"")</f>
        <v>68.837232335702794</v>
      </c>
      <c r="L1247" s="11"/>
      <c r="M1247" s="11">
        <f t="shared" si="401"/>
        <v>1.0055688146380271</v>
      </c>
      <c r="N1247" s="11">
        <f t="shared" ca="1" si="402"/>
        <v>1.0840480274442537</v>
      </c>
      <c r="S1247" s="13" t="str">
        <f ca="1">pricein</f>
        <v/>
      </c>
      <c r="T1247" s="13" t="str">
        <f ca="1">priceout</f>
        <v/>
      </c>
      <c r="U1247" s="16" t="str">
        <f t="shared" ca="1" si="403"/>
        <v/>
      </c>
      <c r="V1247" s="16" t="str">
        <f t="shared" ca="1" si="410"/>
        <v/>
      </c>
      <c r="W1247" s="16" t="str">
        <f t="shared" ca="1" si="411"/>
        <v/>
      </c>
      <c r="X1247" s="16">
        <f t="shared" ca="1" si="412"/>
        <v>2.7047880576243353</v>
      </c>
      <c r="Y1247" s="16"/>
      <c r="Z1247" s="13" t="str">
        <f ca="1">priceincross</f>
        <v/>
      </c>
      <c r="AA1247" s="13" t="str">
        <f ca="1">priceoutcross</f>
        <v/>
      </c>
      <c r="AB1247" s="13" t="str">
        <f t="shared" ca="1" si="404"/>
        <v/>
      </c>
      <c r="AC1247" s="13" t="str">
        <f t="shared" ca="1" si="413"/>
        <v/>
      </c>
      <c r="AD1247" s="13" t="str">
        <f t="shared" ca="1" si="414"/>
        <v/>
      </c>
      <c r="AE1247" s="13">
        <f t="shared" ca="1" si="415"/>
        <v>2.7339607048966239</v>
      </c>
      <c r="AG1247" s="32">
        <f ca="1">IF(ROW(data!B1247)&gt;fib+1,MIN(OFFSET(data!B1247,0,0,-fib,1)),"")</f>
        <v>20.56</v>
      </c>
      <c r="AH1247" s="32">
        <f ca="1">IF(ROW(data!B1247)&gt;fib+1,MAX(OFFSET(data!B1247,0,0,-fib,1)),"")</f>
        <v>25.95</v>
      </c>
      <c r="AI1247" s="32">
        <f t="shared" ca="1" si="405"/>
        <v>5.3900000000000006</v>
      </c>
      <c r="AJ1247" s="31">
        <f t="shared" ca="1" si="406"/>
        <v>21.832039999999999</v>
      </c>
      <c r="AK1247" s="31">
        <f t="shared" ca="1" si="407"/>
        <v>22.618980000000001</v>
      </c>
      <c r="AL1247" s="31">
        <f t="shared" ca="1" si="408"/>
        <v>23.254999999999999</v>
      </c>
      <c r="AM1247" s="31">
        <f t="shared" ca="1" si="409"/>
        <v>23.891019999999997</v>
      </c>
      <c r="AO1247" s="32">
        <f t="shared" ca="1" si="416"/>
        <v>1.7047880576243353</v>
      </c>
      <c r="AP1247" s="32">
        <f t="shared" ca="1" si="417"/>
        <v>0</v>
      </c>
      <c r="AQ1247" s="32">
        <f t="shared" ca="1" si="418"/>
        <v>1.7339607048966239</v>
      </c>
      <c r="AR1247" s="32">
        <f t="shared" ca="1" si="419"/>
        <v>0</v>
      </c>
    </row>
    <row r="1248" spans="1:44">
      <c r="A1248" s="10">
        <v>38716</v>
      </c>
      <c r="B1248" s="11">
        <f ca="1">IF(ROW(data!B1248)&gt;singleSMA,AVERAGE(OFFSET(data!B1248,0,0,-singleSMA,1)),"")</f>
        <v>22.864999999999991</v>
      </c>
      <c r="C1248" s="11" t="str">
        <f ca="1">IF(ROW(data!B1246)&gt;singleSMA+2,IF(SIGN(data!B1247-indicators!B1247)&lt;&gt;SIGN(data!B1246-indicators!B1246),IF(SIGN(data!B1247-indicators!B1247)&gt;0,"BUY","SELL"),""),"")</f>
        <v/>
      </c>
      <c r="D1248" s="11">
        <f ca="1">IF(ROW(data!B1248)&gt;fastSMA,AVERAGE(OFFSET(data!B1248,0,0,-fastSMA,1)),"")</f>
        <v>24.950499999999998</v>
      </c>
      <c r="E1248" s="11">
        <f ca="1">IF(ROW(data!B1248)&gt;slowSMA,AVERAGE(OFFSET(data!B1248,0,0,-slowSMA,1)),"")</f>
        <v>22.864999999999991</v>
      </c>
      <c r="F1248" s="11" t="str">
        <f ca="1">IF(ROW(data!B1248)&gt;MAX(fastSMA,slowSMA)+2,IF(SIGN(D1247-E1247)&lt;&gt;SIGN(D1246-E1246),IF(SIGN(D1247-E1247)&gt;0,"BUY","SELL"),""),"")</f>
        <v/>
      </c>
      <c r="G1248" s="11"/>
      <c r="H1248" s="11">
        <f>(data!B1248/data!B1247)-1</f>
        <v>7.9113924050622231E-4</v>
      </c>
      <c r="I1248" s="11">
        <f t="shared" si="399"/>
        <v>7.9113924050622231E-4</v>
      </c>
      <c r="J1248" s="11">
        <f t="shared" si="400"/>
        <v>0</v>
      </c>
      <c r="K1248" s="11">
        <f ca="1">IF(ROW(data!B1248)&gt;rsi+1,100-100/(1+AVERAGE(OFFSET(I1248,0,0,-rsi,1))/AVERAGE(OFFSET(J1248,0,0,-rsi,1))),"")</f>
        <v>66.249105998292805</v>
      </c>
      <c r="L1248" s="11"/>
      <c r="M1248" s="11">
        <f t="shared" si="401"/>
        <v>1.0007911392405062</v>
      </c>
      <c r="N1248" s="11">
        <f t="shared" ca="1" si="402"/>
        <v>1.0661609776654015</v>
      </c>
      <c r="S1248" s="13" t="str">
        <f ca="1">pricein</f>
        <v/>
      </c>
      <c r="T1248" s="13" t="str">
        <f ca="1">priceout</f>
        <v/>
      </c>
      <c r="U1248" s="16" t="str">
        <f t="shared" ca="1" si="403"/>
        <v/>
      </c>
      <c r="V1248" s="16" t="str">
        <f t="shared" ca="1" si="410"/>
        <v/>
      </c>
      <c r="W1248" s="16" t="str">
        <f t="shared" ca="1" si="411"/>
        <v/>
      </c>
      <c r="X1248" s="16">
        <f t="shared" ca="1" si="412"/>
        <v>2.7047880576243353</v>
      </c>
      <c r="Y1248" s="16"/>
      <c r="Z1248" s="13" t="str">
        <f ca="1">priceincross</f>
        <v/>
      </c>
      <c r="AA1248" s="13" t="str">
        <f ca="1">priceoutcross</f>
        <v/>
      </c>
      <c r="AB1248" s="13" t="str">
        <f t="shared" ca="1" si="404"/>
        <v/>
      </c>
      <c r="AC1248" s="13" t="str">
        <f t="shared" ca="1" si="413"/>
        <v/>
      </c>
      <c r="AD1248" s="13" t="str">
        <f t="shared" ca="1" si="414"/>
        <v/>
      </c>
      <c r="AE1248" s="13">
        <f t="shared" ca="1" si="415"/>
        <v>2.7339607048966239</v>
      </c>
      <c r="AG1248" s="32">
        <f ca="1">IF(ROW(data!B1248)&gt;fib+1,MIN(OFFSET(data!B1248,0,0,-fib,1)),"")</f>
        <v>20.56</v>
      </c>
      <c r="AH1248" s="32">
        <f ca="1">IF(ROW(data!B1248)&gt;fib+1,MAX(OFFSET(data!B1248,0,0,-fib,1)),"")</f>
        <v>25.95</v>
      </c>
      <c r="AI1248" s="32">
        <f t="shared" ca="1" si="405"/>
        <v>5.3900000000000006</v>
      </c>
      <c r="AJ1248" s="31">
        <f t="shared" ca="1" si="406"/>
        <v>21.832039999999999</v>
      </c>
      <c r="AK1248" s="31">
        <f t="shared" ca="1" si="407"/>
        <v>22.618980000000001</v>
      </c>
      <c r="AL1248" s="31">
        <f t="shared" ca="1" si="408"/>
        <v>23.254999999999999</v>
      </c>
      <c r="AM1248" s="31">
        <f t="shared" ca="1" si="409"/>
        <v>23.891019999999997</v>
      </c>
      <c r="AO1248" s="32">
        <f t="shared" ca="1" si="416"/>
        <v>1.7047880576243353</v>
      </c>
      <c r="AP1248" s="32">
        <f t="shared" ca="1" si="417"/>
        <v>0</v>
      </c>
      <c r="AQ1248" s="32">
        <f t="shared" ca="1" si="418"/>
        <v>1.7339607048966239</v>
      </c>
      <c r="AR1248" s="32">
        <f t="shared" ca="1" si="419"/>
        <v>0</v>
      </c>
    </row>
    <row r="1249" spans="1:44">
      <c r="A1249" s="10">
        <v>38719</v>
      </c>
      <c r="B1249" s="11">
        <f ca="1">IF(ROW(data!B1249)&gt;singleSMA,AVERAGE(OFFSET(data!B1249,0,0,-singleSMA,1)),"")</f>
        <v>22.897499999999994</v>
      </c>
      <c r="C1249" s="11" t="str">
        <f ca="1">IF(ROW(data!B1247)&gt;singleSMA+2,IF(SIGN(data!B1248-indicators!B1248)&lt;&gt;SIGN(data!B1247-indicators!B1247),IF(SIGN(data!B1248-indicators!B1248)&gt;0,"BUY","SELL"),""),"")</f>
        <v/>
      </c>
      <c r="D1249" s="11">
        <f ca="1">IF(ROW(data!B1249)&gt;fastSMA,AVERAGE(OFFSET(data!B1249,0,0,-fastSMA,1)),"")</f>
        <v>25.013500000000001</v>
      </c>
      <c r="E1249" s="11">
        <f ca="1">IF(ROW(data!B1249)&gt;slowSMA,AVERAGE(OFFSET(data!B1249,0,0,-slowSMA,1)),"")</f>
        <v>22.897499999999994</v>
      </c>
      <c r="F1249" s="11" t="str">
        <f ca="1">IF(ROW(data!B1249)&gt;MAX(fastSMA,slowSMA)+2,IF(SIGN(D1248-E1248)&lt;&gt;SIGN(D1247-E1247),IF(SIGN(D1248-E1248)&gt;0,"BUY","SELL"),""),"")</f>
        <v/>
      </c>
      <c r="G1249" s="11"/>
      <c r="H1249" s="11">
        <f>(data!B1249/data!B1248)-1</f>
        <v>0</v>
      </c>
      <c r="I1249" s="11">
        <f t="shared" si="399"/>
        <v>0</v>
      </c>
      <c r="J1249" s="11">
        <f t="shared" si="400"/>
        <v>0</v>
      </c>
      <c r="K1249" s="11">
        <f ca="1">IF(ROW(data!B1249)&gt;rsi+1,100-100/(1+AVERAGE(OFFSET(I1249,0,0,-rsi,1))/AVERAGE(OFFSET(J1249,0,0,-rsi,1))),"")</f>
        <v>63.917525952870754</v>
      </c>
      <c r="L1249" s="11"/>
      <c r="M1249" s="11">
        <f t="shared" si="401"/>
        <v>1</v>
      </c>
      <c r="N1249" s="11">
        <f t="shared" ca="1" si="402"/>
        <v>1.0524126455906817</v>
      </c>
      <c r="S1249" s="13" t="str">
        <f ca="1">pricein</f>
        <v/>
      </c>
      <c r="T1249" s="13" t="str">
        <f ca="1">priceout</f>
        <v/>
      </c>
      <c r="U1249" s="16" t="str">
        <f t="shared" ca="1" si="403"/>
        <v/>
      </c>
      <c r="V1249" s="16" t="str">
        <f t="shared" ca="1" si="410"/>
        <v/>
      </c>
      <c r="W1249" s="16" t="str">
        <f t="shared" ca="1" si="411"/>
        <v/>
      </c>
      <c r="X1249" s="16">
        <f t="shared" ca="1" si="412"/>
        <v>2.7047880576243353</v>
      </c>
      <c r="Y1249" s="16"/>
      <c r="Z1249" s="13" t="str">
        <f ca="1">priceincross</f>
        <v/>
      </c>
      <c r="AA1249" s="13" t="str">
        <f ca="1">priceoutcross</f>
        <v/>
      </c>
      <c r="AB1249" s="13" t="str">
        <f t="shared" ca="1" si="404"/>
        <v/>
      </c>
      <c r="AC1249" s="13" t="str">
        <f t="shared" ca="1" si="413"/>
        <v/>
      </c>
      <c r="AD1249" s="13" t="str">
        <f t="shared" ca="1" si="414"/>
        <v/>
      </c>
      <c r="AE1249" s="13">
        <f t="shared" ca="1" si="415"/>
        <v>2.7339607048966239</v>
      </c>
      <c r="AG1249" s="32">
        <f ca="1">IF(ROW(data!B1249)&gt;fib+1,MIN(OFFSET(data!B1249,0,0,-fib,1)),"")</f>
        <v>20.56</v>
      </c>
      <c r="AH1249" s="32">
        <f ca="1">IF(ROW(data!B1249)&gt;fib+1,MAX(OFFSET(data!B1249,0,0,-fib,1)),"")</f>
        <v>25.95</v>
      </c>
      <c r="AI1249" s="32">
        <f t="shared" ca="1" si="405"/>
        <v>5.3900000000000006</v>
      </c>
      <c r="AJ1249" s="31">
        <f t="shared" ca="1" si="406"/>
        <v>21.832039999999999</v>
      </c>
      <c r="AK1249" s="31">
        <f t="shared" ca="1" si="407"/>
        <v>22.618980000000001</v>
      </c>
      <c r="AL1249" s="31">
        <f t="shared" ca="1" si="408"/>
        <v>23.254999999999999</v>
      </c>
      <c r="AM1249" s="31">
        <f t="shared" ca="1" si="409"/>
        <v>23.891019999999997</v>
      </c>
      <c r="AO1249" s="32">
        <f t="shared" ca="1" si="416"/>
        <v>1.7047880576243353</v>
      </c>
      <c r="AP1249" s="32">
        <f t="shared" ca="1" si="417"/>
        <v>0</v>
      </c>
      <c r="AQ1249" s="32">
        <f t="shared" ca="1" si="418"/>
        <v>1.7339607048966239</v>
      </c>
      <c r="AR1249" s="32">
        <f t="shared" ca="1" si="419"/>
        <v>0</v>
      </c>
    </row>
    <row r="1250" spans="1:44">
      <c r="A1250" s="10">
        <v>38720</v>
      </c>
      <c r="B1250" s="11">
        <f ca="1">IF(ROW(data!B1250)&gt;singleSMA,AVERAGE(OFFSET(data!B1250,0,0,-singleSMA,1)),"")</f>
        <v>22.933000000000003</v>
      </c>
      <c r="C1250" s="11" t="str">
        <f ca="1">IF(ROW(data!B1248)&gt;singleSMA+2,IF(SIGN(data!B1249-indicators!B1249)&lt;&gt;SIGN(data!B1248-indicators!B1248),IF(SIGN(data!B1249-indicators!B1249)&gt;0,"BUY","SELL"),""),"")</f>
        <v/>
      </c>
      <c r="D1250" s="11">
        <f ca="1">IF(ROW(data!B1250)&gt;fastSMA,AVERAGE(OFFSET(data!B1250,0,0,-fastSMA,1)),"")</f>
        <v>25.078499999999998</v>
      </c>
      <c r="E1250" s="11">
        <f ca="1">IF(ROW(data!B1250)&gt;slowSMA,AVERAGE(OFFSET(data!B1250,0,0,-slowSMA,1)),"")</f>
        <v>22.933000000000003</v>
      </c>
      <c r="F1250" s="11" t="str">
        <f ca="1">IF(ROW(data!B1250)&gt;MAX(fastSMA,slowSMA)+2,IF(SIGN(D1249-E1249)&lt;&gt;SIGN(D1248-E1248),IF(SIGN(D1249-E1249)&gt;0,"BUY","SELL"),""),"")</f>
        <v/>
      </c>
      <c r="G1250" s="11"/>
      <c r="H1250" s="11">
        <f>(data!B1250/data!B1249)-1</f>
        <v>1.383399209486158E-2</v>
      </c>
      <c r="I1250" s="11">
        <f t="shared" si="399"/>
        <v>1.383399209486158E-2</v>
      </c>
      <c r="J1250" s="11">
        <f t="shared" si="400"/>
        <v>0</v>
      </c>
      <c r="K1250" s="11">
        <f ca="1">IF(ROW(data!B1250)&gt;rsi+1,100-100/(1+AVERAGE(OFFSET(I1250,0,0,-rsi,1))/AVERAGE(OFFSET(J1250,0,0,-rsi,1))),"")</f>
        <v>64.09577522741175</v>
      </c>
      <c r="L1250" s="11"/>
      <c r="M1250" s="11">
        <f t="shared" si="401"/>
        <v>1.0138339920948616</v>
      </c>
      <c r="N1250" s="11">
        <f t="shared" ca="1" si="402"/>
        <v>1.0533880903490755</v>
      </c>
      <c r="S1250" s="13" t="str">
        <f ca="1">pricein</f>
        <v/>
      </c>
      <c r="T1250" s="13" t="str">
        <f ca="1">priceout</f>
        <v/>
      </c>
      <c r="U1250" s="16" t="str">
        <f t="shared" ca="1" si="403"/>
        <v/>
      </c>
      <c r="V1250" s="16" t="str">
        <f t="shared" ca="1" si="410"/>
        <v/>
      </c>
      <c r="W1250" s="16" t="str">
        <f t="shared" ca="1" si="411"/>
        <v/>
      </c>
      <c r="X1250" s="16">
        <f t="shared" ca="1" si="412"/>
        <v>2.7047880576243353</v>
      </c>
      <c r="Y1250" s="16"/>
      <c r="Z1250" s="13" t="str">
        <f ca="1">priceincross</f>
        <v/>
      </c>
      <c r="AA1250" s="13" t="str">
        <f ca="1">priceoutcross</f>
        <v/>
      </c>
      <c r="AB1250" s="13" t="str">
        <f t="shared" ca="1" si="404"/>
        <v/>
      </c>
      <c r="AC1250" s="13" t="str">
        <f t="shared" ca="1" si="413"/>
        <v/>
      </c>
      <c r="AD1250" s="13" t="str">
        <f t="shared" ca="1" si="414"/>
        <v/>
      </c>
      <c r="AE1250" s="13">
        <f t="shared" ca="1" si="415"/>
        <v>2.7339607048966239</v>
      </c>
      <c r="AG1250" s="32">
        <f ca="1">IF(ROW(data!B1250)&gt;fib+1,MIN(OFFSET(data!B1250,0,0,-fib,1)),"")</f>
        <v>20.56</v>
      </c>
      <c r="AH1250" s="32">
        <f ca="1">IF(ROW(data!B1250)&gt;fib+1,MAX(OFFSET(data!B1250,0,0,-fib,1)),"")</f>
        <v>25.95</v>
      </c>
      <c r="AI1250" s="32">
        <f t="shared" ca="1" si="405"/>
        <v>5.3900000000000006</v>
      </c>
      <c r="AJ1250" s="31">
        <f t="shared" ca="1" si="406"/>
        <v>21.832039999999999</v>
      </c>
      <c r="AK1250" s="31">
        <f t="shared" ca="1" si="407"/>
        <v>22.618980000000001</v>
      </c>
      <c r="AL1250" s="31">
        <f t="shared" ca="1" si="408"/>
        <v>23.254999999999999</v>
      </c>
      <c r="AM1250" s="31">
        <f t="shared" ca="1" si="409"/>
        <v>23.891019999999997</v>
      </c>
      <c r="AO1250" s="32">
        <f t="shared" ca="1" si="416"/>
        <v>1.7047880576243353</v>
      </c>
      <c r="AP1250" s="32">
        <f t="shared" ca="1" si="417"/>
        <v>0</v>
      </c>
      <c r="AQ1250" s="32">
        <f t="shared" ca="1" si="418"/>
        <v>1.7339607048966239</v>
      </c>
      <c r="AR1250" s="32">
        <f t="shared" ca="1" si="419"/>
        <v>0</v>
      </c>
    </row>
    <row r="1251" spans="1:44">
      <c r="A1251" s="10">
        <v>38721</v>
      </c>
      <c r="B1251" s="11">
        <f ca="1">IF(ROW(data!B1251)&gt;singleSMA,AVERAGE(OFFSET(data!B1251,0,0,-singleSMA,1)),"")</f>
        <v>22.976799999999997</v>
      </c>
      <c r="C1251" s="11" t="str">
        <f ca="1">IF(ROW(data!B1249)&gt;singleSMA+2,IF(SIGN(data!B1250-indicators!B1250)&lt;&gt;SIGN(data!B1249-indicators!B1249),IF(SIGN(data!B1250-indicators!B1250)&gt;0,"BUY","SELL"),""),"")</f>
        <v/>
      </c>
      <c r="D1251" s="11">
        <f ca="1">IF(ROW(data!B1251)&gt;fastSMA,AVERAGE(OFFSET(data!B1251,0,0,-fastSMA,1)),"")</f>
        <v>25.143499999999996</v>
      </c>
      <c r="E1251" s="11">
        <f ca="1">IF(ROW(data!B1251)&gt;slowSMA,AVERAGE(OFFSET(data!B1251,0,0,-slowSMA,1)),"")</f>
        <v>22.976799999999997</v>
      </c>
      <c r="F1251" s="11" t="str">
        <f ca="1">IF(ROW(data!B1251)&gt;MAX(fastSMA,slowSMA)+2,IF(SIGN(D1250-E1250)&lt;&gt;SIGN(D1249-E1249),IF(SIGN(D1250-E1250)&gt;0,"BUY","SELL"),""),"")</f>
        <v/>
      </c>
      <c r="G1251" s="11"/>
      <c r="H1251" s="11">
        <f>(data!B1251/data!B1250)-1</f>
        <v>1.1695906432748648E-2</v>
      </c>
      <c r="I1251" s="11">
        <f t="shared" si="399"/>
        <v>1.1695906432748648E-2</v>
      </c>
      <c r="J1251" s="11">
        <f t="shared" si="400"/>
        <v>0</v>
      </c>
      <c r="K1251" s="11">
        <f ca="1">IF(ROW(data!B1251)&gt;rsi+1,100-100/(1+AVERAGE(OFFSET(I1251,0,0,-rsi,1))/AVERAGE(OFFSET(J1251,0,0,-rsi,1))),"")</f>
        <v>63.977415630196084</v>
      </c>
      <c r="L1251" s="11"/>
      <c r="M1251" s="11">
        <f t="shared" si="401"/>
        <v>1.0116959064327486</v>
      </c>
      <c r="N1251" s="11">
        <f t="shared" ca="1" si="402"/>
        <v>1.052738336713996</v>
      </c>
      <c r="S1251" s="13" t="str">
        <f ca="1">pricein</f>
        <v/>
      </c>
      <c r="T1251" s="13" t="str">
        <f ca="1">priceout</f>
        <v/>
      </c>
      <c r="U1251" s="16" t="str">
        <f t="shared" ca="1" si="403"/>
        <v/>
      </c>
      <c r="V1251" s="16" t="str">
        <f t="shared" ca="1" si="410"/>
        <v/>
      </c>
      <c r="W1251" s="16" t="str">
        <f t="shared" ca="1" si="411"/>
        <v/>
      </c>
      <c r="X1251" s="16">
        <f t="shared" ca="1" si="412"/>
        <v>2.7047880576243353</v>
      </c>
      <c r="Y1251" s="16"/>
      <c r="Z1251" s="13" t="str">
        <f ca="1">priceincross</f>
        <v/>
      </c>
      <c r="AA1251" s="13" t="str">
        <f ca="1">priceoutcross</f>
        <v/>
      </c>
      <c r="AB1251" s="13" t="str">
        <f t="shared" ca="1" si="404"/>
        <v/>
      </c>
      <c r="AC1251" s="13" t="str">
        <f t="shared" ca="1" si="413"/>
        <v/>
      </c>
      <c r="AD1251" s="13" t="str">
        <f t="shared" ca="1" si="414"/>
        <v/>
      </c>
      <c r="AE1251" s="13">
        <f t="shared" ca="1" si="415"/>
        <v>2.7339607048966239</v>
      </c>
      <c r="AG1251" s="32">
        <f ca="1">IF(ROW(data!B1251)&gt;fib+1,MIN(OFFSET(data!B1251,0,0,-fib,1)),"")</f>
        <v>20.56</v>
      </c>
      <c r="AH1251" s="32">
        <f ca="1">IF(ROW(data!B1251)&gt;fib+1,MAX(OFFSET(data!B1251,0,0,-fib,1)),"")</f>
        <v>25.95</v>
      </c>
      <c r="AI1251" s="32">
        <f t="shared" ca="1" si="405"/>
        <v>5.3900000000000006</v>
      </c>
      <c r="AJ1251" s="31">
        <f t="shared" ca="1" si="406"/>
        <v>21.832039999999999</v>
      </c>
      <c r="AK1251" s="31">
        <f t="shared" ca="1" si="407"/>
        <v>22.618980000000001</v>
      </c>
      <c r="AL1251" s="31">
        <f t="shared" ca="1" si="408"/>
        <v>23.254999999999999</v>
      </c>
      <c r="AM1251" s="31">
        <f t="shared" ca="1" si="409"/>
        <v>23.891019999999997</v>
      </c>
      <c r="AO1251" s="32">
        <f t="shared" ca="1" si="416"/>
        <v>1.7047880576243353</v>
      </c>
      <c r="AP1251" s="32">
        <f t="shared" ca="1" si="417"/>
        <v>0</v>
      </c>
      <c r="AQ1251" s="32">
        <f t="shared" ca="1" si="418"/>
        <v>1.7339607048966239</v>
      </c>
      <c r="AR1251" s="32">
        <f t="shared" ca="1" si="419"/>
        <v>0</v>
      </c>
    </row>
    <row r="1252" spans="1:44">
      <c r="A1252" s="10">
        <v>38722</v>
      </c>
      <c r="B1252" s="11">
        <f ca="1">IF(ROW(data!B1252)&gt;singleSMA,AVERAGE(OFFSET(data!B1252,0,0,-singleSMA,1)),"")</f>
        <v>23.022600000000001</v>
      </c>
      <c r="C1252" s="11" t="str">
        <f ca="1">IF(ROW(data!B1250)&gt;singleSMA+2,IF(SIGN(data!B1251-indicators!B1251)&lt;&gt;SIGN(data!B1250-indicators!B1250),IF(SIGN(data!B1251-indicators!B1251)&gt;0,"BUY","SELL"),""),"")</f>
        <v/>
      </c>
      <c r="D1252" s="11">
        <f ca="1">IF(ROW(data!B1252)&gt;fastSMA,AVERAGE(OFFSET(data!B1252,0,0,-fastSMA,1)),"")</f>
        <v>25.206499999999995</v>
      </c>
      <c r="E1252" s="11">
        <f ca="1">IF(ROW(data!B1252)&gt;slowSMA,AVERAGE(OFFSET(data!B1252,0,0,-slowSMA,1)),"")</f>
        <v>23.022600000000001</v>
      </c>
      <c r="F1252" s="11" t="str">
        <f ca="1">IF(ROW(data!B1252)&gt;MAX(fastSMA,slowSMA)+2,IF(SIGN(D1251-E1251)&lt;&gt;SIGN(D1250-E1250),IF(SIGN(D1251-E1251)&gt;0,"BUY","SELL"),""),"")</f>
        <v/>
      </c>
      <c r="G1252" s="11"/>
      <c r="H1252" s="11">
        <f>(data!B1252/data!B1251)-1</f>
        <v>-4.2389210019267987E-3</v>
      </c>
      <c r="I1252" s="11">
        <f t="shared" si="399"/>
        <v>0</v>
      </c>
      <c r="J1252" s="11">
        <f t="shared" si="400"/>
        <v>4.2389210019267987E-3</v>
      </c>
      <c r="K1252" s="11">
        <f ca="1">IF(ROW(data!B1252)&gt;rsi+1,100-100/(1+AVERAGE(OFFSET(I1252,0,0,-rsi,1))/AVERAGE(OFFSET(J1252,0,0,-rsi,1))),"")</f>
        <v>63.508301086830436</v>
      </c>
      <c r="L1252" s="11"/>
      <c r="M1252" s="11">
        <f t="shared" si="401"/>
        <v>0.9957610789980732</v>
      </c>
      <c r="N1252" s="11">
        <f t="shared" ca="1" si="402"/>
        <v>1.0512611879576892</v>
      </c>
      <c r="S1252" s="13" t="str">
        <f ca="1">pricein</f>
        <v/>
      </c>
      <c r="T1252" s="13" t="str">
        <f ca="1">priceout</f>
        <v/>
      </c>
      <c r="U1252" s="16" t="str">
        <f t="shared" ca="1" si="403"/>
        <v/>
      </c>
      <c r="V1252" s="16" t="str">
        <f t="shared" ca="1" si="410"/>
        <v/>
      </c>
      <c r="W1252" s="16" t="str">
        <f t="shared" ca="1" si="411"/>
        <v/>
      </c>
      <c r="X1252" s="16">
        <f t="shared" ca="1" si="412"/>
        <v>2.7047880576243353</v>
      </c>
      <c r="Y1252" s="16"/>
      <c r="Z1252" s="13" t="str">
        <f ca="1">priceincross</f>
        <v/>
      </c>
      <c r="AA1252" s="13" t="str">
        <f ca="1">priceoutcross</f>
        <v/>
      </c>
      <c r="AB1252" s="13" t="str">
        <f t="shared" ca="1" si="404"/>
        <v/>
      </c>
      <c r="AC1252" s="13" t="str">
        <f t="shared" ca="1" si="413"/>
        <v/>
      </c>
      <c r="AD1252" s="13" t="str">
        <f t="shared" ca="1" si="414"/>
        <v/>
      </c>
      <c r="AE1252" s="13">
        <f t="shared" ca="1" si="415"/>
        <v>2.7339607048966239</v>
      </c>
      <c r="AG1252" s="32">
        <f ca="1">IF(ROW(data!B1252)&gt;fib+1,MIN(OFFSET(data!B1252,0,0,-fib,1)),"")</f>
        <v>20.56</v>
      </c>
      <c r="AH1252" s="32">
        <f ca="1">IF(ROW(data!B1252)&gt;fib+1,MAX(OFFSET(data!B1252,0,0,-fib,1)),"")</f>
        <v>25.95</v>
      </c>
      <c r="AI1252" s="32">
        <f t="shared" ca="1" si="405"/>
        <v>5.3900000000000006</v>
      </c>
      <c r="AJ1252" s="31">
        <f t="shared" ca="1" si="406"/>
        <v>21.832039999999999</v>
      </c>
      <c r="AK1252" s="31">
        <f t="shared" ca="1" si="407"/>
        <v>22.618980000000001</v>
      </c>
      <c r="AL1252" s="31">
        <f t="shared" ca="1" si="408"/>
        <v>23.254999999999999</v>
      </c>
      <c r="AM1252" s="31">
        <f t="shared" ca="1" si="409"/>
        <v>23.891019999999997</v>
      </c>
      <c r="AO1252" s="32">
        <f t="shared" ca="1" si="416"/>
        <v>1.7047880576243353</v>
      </c>
      <c r="AP1252" s="32">
        <f t="shared" ca="1" si="417"/>
        <v>0</v>
      </c>
      <c r="AQ1252" s="32">
        <f t="shared" ca="1" si="418"/>
        <v>1.7339607048966239</v>
      </c>
      <c r="AR1252" s="32">
        <f t="shared" ca="1" si="419"/>
        <v>0</v>
      </c>
    </row>
    <row r="1253" spans="1:44">
      <c r="A1253" s="10">
        <v>38726</v>
      </c>
      <c r="B1253" s="11">
        <f ca="1">IF(ROW(data!B1253)&gt;singleSMA,AVERAGE(OFFSET(data!B1253,0,0,-singleSMA,1)),"")</f>
        <v>23.072500000000005</v>
      </c>
      <c r="C1253" s="11" t="str">
        <f ca="1">IF(ROW(data!B1251)&gt;singleSMA+2,IF(SIGN(data!B1252-indicators!B1252)&lt;&gt;SIGN(data!B1251-indicators!B1251),IF(SIGN(data!B1252-indicators!B1252)&gt;0,"BUY","SELL"),""),"")</f>
        <v/>
      </c>
      <c r="D1253" s="11">
        <f ca="1">IF(ROW(data!B1253)&gt;fastSMA,AVERAGE(OFFSET(data!B1253,0,0,-fastSMA,1)),"")</f>
        <v>25.313999999999997</v>
      </c>
      <c r="E1253" s="11">
        <f ca="1">IF(ROW(data!B1253)&gt;slowSMA,AVERAGE(OFFSET(data!B1253,0,0,-slowSMA,1)),"")</f>
        <v>23.072500000000005</v>
      </c>
      <c r="F1253" s="11" t="str">
        <f ca="1">IF(ROW(data!B1253)&gt;MAX(fastSMA,slowSMA)+2,IF(SIGN(D1252-E1252)&lt;&gt;SIGN(D1251-E1251),IF(SIGN(D1252-E1252)&gt;0,"BUY","SELL"),""),"")</f>
        <v/>
      </c>
      <c r="G1253" s="11"/>
      <c r="H1253" s="11">
        <f>(data!B1253/data!B1252)-1</f>
        <v>1.7801857585139302E-2</v>
      </c>
      <c r="I1253" s="11">
        <f t="shared" si="399"/>
        <v>1.7801857585139302E-2</v>
      </c>
      <c r="J1253" s="11">
        <f t="shared" si="400"/>
        <v>0</v>
      </c>
      <c r="K1253" s="11">
        <f ca="1">IF(ROW(data!B1253)&gt;rsi+1,100-100/(1+AVERAGE(OFFSET(I1253,0,0,-rsi,1))/AVERAGE(OFFSET(J1253,0,0,-rsi,1))),"")</f>
        <v>72.720231504049792</v>
      </c>
      <c r="L1253" s="11"/>
      <c r="M1253" s="11">
        <f t="shared" si="401"/>
        <v>1.0178018575851393</v>
      </c>
      <c r="N1253" s="11">
        <f t="shared" ca="1" si="402"/>
        <v>1.0890269151138714</v>
      </c>
      <c r="S1253" s="13" t="str">
        <f ca="1">pricein</f>
        <v/>
      </c>
      <c r="T1253" s="13" t="str">
        <f ca="1">priceout</f>
        <v/>
      </c>
      <c r="U1253" s="16" t="str">
        <f t="shared" ca="1" si="403"/>
        <v/>
      </c>
      <c r="V1253" s="16" t="str">
        <f t="shared" ca="1" si="410"/>
        <v/>
      </c>
      <c r="W1253" s="16" t="str">
        <f t="shared" ca="1" si="411"/>
        <v/>
      </c>
      <c r="X1253" s="16">
        <f t="shared" ca="1" si="412"/>
        <v>2.7047880576243353</v>
      </c>
      <c r="Y1253" s="16"/>
      <c r="Z1253" s="13" t="str">
        <f ca="1">priceincross</f>
        <v/>
      </c>
      <c r="AA1253" s="13" t="str">
        <f ca="1">priceoutcross</f>
        <v/>
      </c>
      <c r="AB1253" s="13" t="str">
        <f t="shared" ca="1" si="404"/>
        <v/>
      </c>
      <c r="AC1253" s="13" t="str">
        <f t="shared" ca="1" si="413"/>
        <v/>
      </c>
      <c r="AD1253" s="13" t="str">
        <f t="shared" ca="1" si="414"/>
        <v/>
      </c>
      <c r="AE1253" s="13">
        <f t="shared" ca="1" si="415"/>
        <v>2.7339607048966239</v>
      </c>
      <c r="AG1253" s="32">
        <f ca="1">IF(ROW(data!B1253)&gt;fib+1,MIN(OFFSET(data!B1253,0,0,-fib,1)),"")</f>
        <v>20.56</v>
      </c>
      <c r="AH1253" s="32">
        <f ca="1">IF(ROW(data!B1253)&gt;fib+1,MAX(OFFSET(data!B1253,0,0,-fib,1)),"")</f>
        <v>26.3</v>
      </c>
      <c r="AI1253" s="32">
        <f t="shared" ca="1" si="405"/>
        <v>5.740000000000002</v>
      </c>
      <c r="AJ1253" s="31">
        <f t="shared" ca="1" si="406"/>
        <v>21.914639999999999</v>
      </c>
      <c r="AK1253" s="31">
        <f t="shared" ca="1" si="407"/>
        <v>22.752679999999998</v>
      </c>
      <c r="AL1253" s="31">
        <f t="shared" ca="1" si="408"/>
        <v>23.43</v>
      </c>
      <c r="AM1253" s="31">
        <f t="shared" ca="1" si="409"/>
        <v>24.107320000000001</v>
      </c>
      <c r="AO1253" s="32">
        <f t="shared" ca="1" si="416"/>
        <v>1.7047880576243353</v>
      </c>
      <c r="AP1253" s="32">
        <f t="shared" ca="1" si="417"/>
        <v>0</v>
      </c>
      <c r="AQ1253" s="32">
        <f t="shared" ca="1" si="418"/>
        <v>1.7339607048966239</v>
      </c>
      <c r="AR1253" s="32">
        <f t="shared" ca="1" si="419"/>
        <v>0</v>
      </c>
    </row>
    <row r="1254" spans="1:44">
      <c r="A1254" s="10">
        <v>38727</v>
      </c>
      <c r="B1254" s="11">
        <f ca="1">IF(ROW(data!B1254)&gt;singleSMA,AVERAGE(OFFSET(data!B1254,0,0,-singleSMA,1)),"")</f>
        <v>23.125200000000003</v>
      </c>
      <c r="C1254" s="11" t="str">
        <f ca="1">IF(ROW(data!B1252)&gt;singleSMA+2,IF(SIGN(data!B1253-indicators!B1253)&lt;&gt;SIGN(data!B1252-indicators!B1252),IF(SIGN(data!B1253-indicators!B1253)&gt;0,"BUY","SELL"),""),"")</f>
        <v/>
      </c>
      <c r="D1254" s="11">
        <f ca="1">IF(ROW(data!B1254)&gt;fastSMA,AVERAGE(OFFSET(data!B1254,0,0,-fastSMA,1)),"")</f>
        <v>25.436500000000002</v>
      </c>
      <c r="E1254" s="11">
        <f ca="1">IF(ROW(data!B1254)&gt;slowSMA,AVERAGE(OFFSET(data!B1254,0,0,-slowSMA,1)),"")</f>
        <v>23.125200000000003</v>
      </c>
      <c r="F1254" s="11" t="str">
        <f ca="1">IF(ROW(data!B1254)&gt;MAX(fastSMA,slowSMA)+2,IF(SIGN(D1253-E1253)&lt;&gt;SIGN(D1252-E1252),IF(SIGN(D1253-E1253)&gt;0,"BUY","SELL"),""),"")</f>
        <v/>
      </c>
      <c r="G1254" s="11"/>
      <c r="H1254" s="11">
        <f>(data!B1254/data!B1253)-1</f>
        <v>8.7452471482889482E-3</v>
      </c>
      <c r="I1254" s="11">
        <f t="shared" si="399"/>
        <v>8.7452471482889482E-3</v>
      </c>
      <c r="J1254" s="11">
        <f t="shared" si="400"/>
        <v>0</v>
      </c>
      <c r="K1254" s="11">
        <f ca="1">IF(ROW(data!B1254)&gt;rsi+1,100-100/(1+AVERAGE(OFFSET(I1254,0,0,-rsi,1))/AVERAGE(OFFSET(J1254,0,0,-rsi,1))),"")</f>
        <v>75.001534940787408</v>
      </c>
      <c r="L1254" s="11"/>
      <c r="M1254" s="11">
        <f t="shared" si="401"/>
        <v>1.0087452471482889</v>
      </c>
      <c r="N1254" s="11">
        <f t="shared" ca="1" si="402"/>
        <v>1.1017441860465111</v>
      </c>
      <c r="S1254" s="13" t="str">
        <f ca="1">pricein</f>
        <v/>
      </c>
      <c r="T1254" s="13" t="str">
        <f ca="1">priceout</f>
        <v/>
      </c>
      <c r="U1254" s="16" t="str">
        <f t="shared" ca="1" si="403"/>
        <v/>
      </c>
      <c r="V1254" s="16" t="str">
        <f t="shared" ca="1" si="410"/>
        <v/>
      </c>
      <c r="W1254" s="16" t="str">
        <f t="shared" ca="1" si="411"/>
        <v/>
      </c>
      <c r="X1254" s="16">
        <f t="shared" ca="1" si="412"/>
        <v>2.7047880576243353</v>
      </c>
      <c r="Y1254" s="16"/>
      <c r="Z1254" s="13" t="str">
        <f ca="1">priceincross</f>
        <v/>
      </c>
      <c r="AA1254" s="13" t="str">
        <f ca="1">priceoutcross</f>
        <v/>
      </c>
      <c r="AB1254" s="13" t="str">
        <f t="shared" ca="1" si="404"/>
        <v/>
      </c>
      <c r="AC1254" s="13" t="str">
        <f t="shared" ca="1" si="413"/>
        <v/>
      </c>
      <c r="AD1254" s="13" t="str">
        <f t="shared" ca="1" si="414"/>
        <v/>
      </c>
      <c r="AE1254" s="13">
        <f t="shared" ca="1" si="415"/>
        <v>2.7339607048966239</v>
      </c>
      <c r="AG1254" s="32">
        <f ca="1">IF(ROW(data!B1254)&gt;fib+1,MIN(OFFSET(data!B1254,0,0,-fib,1)),"")</f>
        <v>20.56</v>
      </c>
      <c r="AH1254" s="32">
        <f ca="1">IF(ROW(data!B1254)&gt;fib+1,MAX(OFFSET(data!B1254,0,0,-fib,1)),"")</f>
        <v>26.53</v>
      </c>
      <c r="AI1254" s="32">
        <f t="shared" ca="1" si="405"/>
        <v>5.9700000000000024</v>
      </c>
      <c r="AJ1254" s="31">
        <f t="shared" ca="1" si="406"/>
        <v>21.968920000000001</v>
      </c>
      <c r="AK1254" s="31">
        <f t="shared" ca="1" si="407"/>
        <v>22.840540000000001</v>
      </c>
      <c r="AL1254" s="31">
        <f t="shared" ca="1" si="408"/>
        <v>23.545000000000002</v>
      </c>
      <c r="AM1254" s="31">
        <f t="shared" ca="1" si="409"/>
        <v>24.249459999999999</v>
      </c>
      <c r="AO1254" s="32">
        <f t="shared" ca="1" si="416"/>
        <v>1.7047880576243353</v>
      </c>
      <c r="AP1254" s="32">
        <f t="shared" ca="1" si="417"/>
        <v>0</v>
      </c>
      <c r="AQ1254" s="32">
        <f t="shared" ca="1" si="418"/>
        <v>1.7339607048966239</v>
      </c>
      <c r="AR1254" s="32">
        <f t="shared" ca="1" si="419"/>
        <v>0</v>
      </c>
    </row>
    <row r="1255" spans="1:44">
      <c r="A1255" s="10">
        <v>38728</v>
      </c>
      <c r="B1255" s="11">
        <f ca="1">IF(ROW(data!B1255)&gt;singleSMA,AVERAGE(OFFSET(data!B1255,0,0,-singleSMA,1)),"")</f>
        <v>23.176100000000009</v>
      </c>
      <c r="C1255" s="11" t="str">
        <f ca="1">IF(ROW(data!B1253)&gt;singleSMA+2,IF(SIGN(data!B1254-indicators!B1254)&lt;&gt;SIGN(data!B1253-indicators!B1253),IF(SIGN(data!B1254-indicators!B1254)&gt;0,"BUY","SELL"),""),"")</f>
        <v/>
      </c>
      <c r="D1255" s="11">
        <f ca="1">IF(ROW(data!B1255)&gt;fastSMA,AVERAGE(OFFSET(data!B1255,0,0,-fastSMA,1)),"")</f>
        <v>25.544499999999999</v>
      </c>
      <c r="E1255" s="11">
        <f ca="1">IF(ROW(data!B1255)&gt;slowSMA,AVERAGE(OFFSET(data!B1255,0,0,-slowSMA,1)),"")</f>
        <v>23.176100000000009</v>
      </c>
      <c r="F1255" s="11" t="str">
        <f ca="1">IF(ROW(data!B1255)&gt;MAX(fastSMA,slowSMA)+2,IF(SIGN(D1254-E1254)&lt;&gt;SIGN(D1253-E1253),IF(SIGN(D1254-E1254)&gt;0,"BUY","SELL"),""),"")</f>
        <v/>
      </c>
      <c r="G1255" s="11"/>
      <c r="H1255" s="11">
        <f>(data!B1255/data!B1254)-1</f>
        <v>-7.5386355069728683E-4</v>
      </c>
      <c r="I1255" s="11">
        <f t="shared" si="399"/>
        <v>0</v>
      </c>
      <c r="J1255" s="11">
        <f t="shared" si="400"/>
        <v>7.5386355069728683E-4</v>
      </c>
      <c r="K1255" s="11">
        <f ca="1">IF(ROW(data!B1255)&gt;rsi+1,100-100/(1+AVERAGE(OFFSET(I1255,0,0,-rsi,1))/AVERAGE(OFFSET(J1255,0,0,-rsi,1))),"")</f>
        <v>73.195548615837168</v>
      </c>
      <c r="L1255" s="11"/>
      <c r="M1255" s="11">
        <f t="shared" si="401"/>
        <v>0.99924613644930271</v>
      </c>
      <c r="N1255" s="11">
        <f t="shared" ca="1" si="402"/>
        <v>1.0887063655030798</v>
      </c>
      <c r="S1255" s="13" t="str">
        <f ca="1">pricein</f>
        <v/>
      </c>
      <c r="T1255" s="13" t="str">
        <f ca="1">priceout</f>
        <v/>
      </c>
      <c r="U1255" s="16" t="str">
        <f t="shared" ca="1" si="403"/>
        <v/>
      </c>
      <c r="V1255" s="16" t="str">
        <f t="shared" ca="1" si="410"/>
        <v/>
      </c>
      <c r="W1255" s="16" t="str">
        <f t="shared" ca="1" si="411"/>
        <v/>
      </c>
      <c r="X1255" s="16">
        <f t="shared" ca="1" si="412"/>
        <v>2.7047880576243353</v>
      </c>
      <c r="Y1255" s="16"/>
      <c r="Z1255" s="13" t="str">
        <f ca="1">priceincross</f>
        <v/>
      </c>
      <c r="AA1255" s="13" t="str">
        <f ca="1">priceoutcross</f>
        <v/>
      </c>
      <c r="AB1255" s="13" t="str">
        <f t="shared" ca="1" si="404"/>
        <v/>
      </c>
      <c r="AC1255" s="13" t="str">
        <f t="shared" ca="1" si="413"/>
        <v/>
      </c>
      <c r="AD1255" s="13" t="str">
        <f t="shared" ca="1" si="414"/>
        <v/>
      </c>
      <c r="AE1255" s="13">
        <f t="shared" ca="1" si="415"/>
        <v>2.7339607048966239</v>
      </c>
      <c r="AG1255" s="32">
        <f ca="1">IF(ROW(data!B1255)&gt;fib+1,MIN(OFFSET(data!B1255,0,0,-fib,1)),"")</f>
        <v>20.56</v>
      </c>
      <c r="AH1255" s="32">
        <f ca="1">IF(ROW(data!B1255)&gt;fib+1,MAX(OFFSET(data!B1255,0,0,-fib,1)),"")</f>
        <v>26.53</v>
      </c>
      <c r="AI1255" s="32">
        <f t="shared" ca="1" si="405"/>
        <v>5.9700000000000024</v>
      </c>
      <c r="AJ1255" s="31">
        <f t="shared" ca="1" si="406"/>
        <v>21.968920000000001</v>
      </c>
      <c r="AK1255" s="31">
        <f t="shared" ca="1" si="407"/>
        <v>22.840540000000001</v>
      </c>
      <c r="AL1255" s="31">
        <f t="shared" ca="1" si="408"/>
        <v>23.545000000000002</v>
      </c>
      <c r="AM1255" s="31">
        <f t="shared" ca="1" si="409"/>
        <v>24.249459999999999</v>
      </c>
      <c r="AO1255" s="32">
        <f t="shared" ca="1" si="416"/>
        <v>1.7047880576243353</v>
      </c>
      <c r="AP1255" s="32">
        <f t="shared" ca="1" si="417"/>
        <v>0</v>
      </c>
      <c r="AQ1255" s="32">
        <f t="shared" ca="1" si="418"/>
        <v>1.7339607048966239</v>
      </c>
      <c r="AR1255" s="32">
        <f t="shared" ca="1" si="419"/>
        <v>0</v>
      </c>
    </row>
    <row r="1256" spans="1:44">
      <c r="A1256" s="10">
        <v>38729</v>
      </c>
      <c r="B1256" s="11">
        <f ca="1">IF(ROW(data!B1256)&gt;singleSMA,AVERAGE(OFFSET(data!B1256,0,0,-singleSMA,1)),"")</f>
        <v>23.22420000000001</v>
      </c>
      <c r="C1256" s="11" t="str">
        <f ca="1">IF(ROW(data!B1254)&gt;singleSMA+2,IF(SIGN(data!B1255-indicators!B1255)&lt;&gt;SIGN(data!B1254-indicators!B1254),IF(SIGN(data!B1255-indicators!B1255)&gt;0,"BUY","SELL"),""),"")</f>
        <v/>
      </c>
      <c r="D1256" s="11">
        <f ca="1">IF(ROW(data!B1256)&gt;fastSMA,AVERAGE(OFFSET(data!B1256,0,0,-fastSMA,1)),"")</f>
        <v>25.6265</v>
      </c>
      <c r="E1256" s="11">
        <f ca="1">IF(ROW(data!B1256)&gt;slowSMA,AVERAGE(OFFSET(data!B1256,0,0,-slowSMA,1)),"")</f>
        <v>23.22420000000001</v>
      </c>
      <c r="F1256" s="11" t="str">
        <f ca="1">IF(ROW(data!B1256)&gt;MAX(fastSMA,slowSMA)+2,IF(SIGN(D1255-E1255)&lt;&gt;SIGN(D1254-E1254),IF(SIGN(D1255-E1255)&gt;0,"BUY","SELL"),""),"")</f>
        <v/>
      </c>
      <c r="G1256" s="11"/>
      <c r="H1256" s="11">
        <f>(data!B1256/data!B1255)-1</f>
        <v>-1.35797812146361E-2</v>
      </c>
      <c r="I1256" s="11">
        <f t="shared" si="399"/>
        <v>0</v>
      </c>
      <c r="J1256" s="11">
        <f t="shared" si="400"/>
        <v>1.35797812146361E-2</v>
      </c>
      <c r="K1256" s="11">
        <f ca="1">IF(ROW(data!B1256)&gt;rsi+1,100-100/(1+AVERAGE(OFFSET(I1256,0,0,-rsi,1))/AVERAGE(OFFSET(J1256,0,0,-rsi,1))),"")</f>
        <v>67.149157383912808</v>
      </c>
      <c r="L1256" s="11"/>
      <c r="M1256" s="11">
        <f t="shared" si="401"/>
        <v>0.9864202187853639</v>
      </c>
      <c r="N1256" s="11">
        <f t="shared" ca="1" si="402"/>
        <v>1.0669114647082822</v>
      </c>
      <c r="S1256" s="13" t="str">
        <f ca="1">pricein</f>
        <v/>
      </c>
      <c r="T1256" s="13" t="str">
        <f ca="1">priceout</f>
        <v/>
      </c>
      <c r="U1256" s="16" t="str">
        <f t="shared" ca="1" si="403"/>
        <v/>
      </c>
      <c r="V1256" s="16" t="str">
        <f t="shared" ca="1" si="410"/>
        <v/>
      </c>
      <c r="W1256" s="16" t="str">
        <f t="shared" ca="1" si="411"/>
        <v/>
      </c>
      <c r="X1256" s="16">
        <f t="shared" ca="1" si="412"/>
        <v>2.7047880576243353</v>
      </c>
      <c r="Y1256" s="16"/>
      <c r="Z1256" s="13" t="str">
        <f ca="1">priceincross</f>
        <v/>
      </c>
      <c r="AA1256" s="13" t="str">
        <f ca="1">priceoutcross</f>
        <v/>
      </c>
      <c r="AB1256" s="13" t="str">
        <f t="shared" ca="1" si="404"/>
        <v/>
      </c>
      <c r="AC1256" s="13" t="str">
        <f t="shared" ca="1" si="413"/>
        <v/>
      </c>
      <c r="AD1256" s="13" t="str">
        <f t="shared" ca="1" si="414"/>
        <v/>
      </c>
      <c r="AE1256" s="13">
        <f t="shared" ca="1" si="415"/>
        <v>2.7339607048966239</v>
      </c>
      <c r="AG1256" s="32">
        <f ca="1">IF(ROW(data!B1256)&gt;fib+1,MIN(OFFSET(data!B1256,0,0,-fib,1)),"")</f>
        <v>20.56</v>
      </c>
      <c r="AH1256" s="32">
        <f ca="1">IF(ROW(data!B1256)&gt;fib+1,MAX(OFFSET(data!B1256,0,0,-fib,1)),"")</f>
        <v>26.53</v>
      </c>
      <c r="AI1256" s="32">
        <f t="shared" ca="1" si="405"/>
        <v>5.9700000000000024</v>
      </c>
      <c r="AJ1256" s="31">
        <f t="shared" ca="1" si="406"/>
        <v>21.968920000000001</v>
      </c>
      <c r="AK1256" s="31">
        <f t="shared" ca="1" si="407"/>
        <v>22.840540000000001</v>
      </c>
      <c r="AL1256" s="31">
        <f t="shared" ca="1" si="408"/>
        <v>23.545000000000002</v>
      </c>
      <c r="AM1256" s="31">
        <f t="shared" ca="1" si="409"/>
        <v>24.249459999999999</v>
      </c>
      <c r="AO1256" s="32">
        <f t="shared" ca="1" si="416"/>
        <v>1.7047880576243353</v>
      </c>
      <c r="AP1256" s="32">
        <f t="shared" ca="1" si="417"/>
        <v>0</v>
      </c>
      <c r="AQ1256" s="32">
        <f t="shared" ca="1" si="418"/>
        <v>1.7339607048966239</v>
      </c>
      <c r="AR1256" s="32">
        <f t="shared" ca="1" si="419"/>
        <v>0</v>
      </c>
    </row>
    <row r="1257" spans="1:44">
      <c r="A1257" s="10">
        <v>38730</v>
      </c>
      <c r="B1257" s="11">
        <f ca="1">IF(ROW(data!B1257)&gt;singleSMA,AVERAGE(OFFSET(data!B1257,0,0,-singleSMA,1)),"")</f>
        <v>23.272100000000012</v>
      </c>
      <c r="C1257" s="11" t="str">
        <f ca="1">IF(ROW(data!B1255)&gt;singleSMA+2,IF(SIGN(data!B1256-indicators!B1256)&lt;&gt;SIGN(data!B1255-indicators!B1255),IF(SIGN(data!B1256-indicators!B1256)&gt;0,"BUY","SELL"),""),"")</f>
        <v/>
      </c>
      <c r="D1257" s="11">
        <f ca="1">IF(ROW(data!B1257)&gt;fastSMA,AVERAGE(OFFSET(data!B1257,0,0,-fastSMA,1)),"")</f>
        <v>25.667499999999997</v>
      </c>
      <c r="E1257" s="11">
        <f ca="1">IF(ROW(data!B1257)&gt;slowSMA,AVERAGE(OFFSET(data!B1257,0,0,-slowSMA,1)),"")</f>
        <v>23.272100000000012</v>
      </c>
      <c r="F1257" s="11" t="str">
        <f ca="1">IF(ROW(data!B1257)&gt;MAX(fastSMA,slowSMA)+2,IF(SIGN(D1256-E1256)&lt;&gt;SIGN(D1255-E1255),IF(SIGN(D1256-E1256)&gt;0,"BUY","SELL"),""),"")</f>
        <v/>
      </c>
      <c r="G1257" s="11"/>
      <c r="H1257" s="11">
        <f>(data!B1257/data!B1256)-1</f>
        <v>-8.7954110898660343E-3</v>
      </c>
      <c r="I1257" s="11">
        <f t="shared" si="399"/>
        <v>0</v>
      </c>
      <c r="J1257" s="11">
        <f t="shared" si="400"/>
        <v>8.7954110898660343E-3</v>
      </c>
      <c r="K1257" s="11">
        <f ca="1">IF(ROW(data!B1257)&gt;rsi+1,100-100/(1+AVERAGE(OFFSET(I1257,0,0,-rsi,1))/AVERAGE(OFFSET(J1257,0,0,-rsi,1))),"")</f>
        <v>59.399251536732841</v>
      </c>
      <c r="L1257" s="11"/>
      <c r="M1257" s="11">
        <f t="shared" si="401"/>
        <v>0.99120458891013397</v>
      </c>
      <c r="N1257" s="11">
        <f t="shared" ca="1" si="402"/>
        <v>1.0326693227091635</v>
      </c>
      <c r="S1257" s="13" t="str">
        <f ca="1">pricein</f>
        <v/>
      </c>
      <c r="T1257" s="13" t="str">
        <f ca="1">priceout</f>
        <v/>
      </c>
      <c r="U1257" s="16" t="str">
        <f t="shared" ca="1" si="403"/>
        <v/>
      </c>
      <c r="V1257" s="16" t="str">
        <f t="shared" ca="1" si="410"/>
        <v/>
      </c>
      <c r="W1257" s="16" t="str">
        <f t="shared" ca="1" si="411"/>
        <v/>
      </c>
      <c r="X1257" s="16">
        <f t="shared" ca="1" si="412"/>
        <v>2.7047880576243353</v>
      </c>
      <c r="Y1257" s="16"/>
      <c r="Z1257" s="13" t="str">
        <f ca="1">priceincross</f>
        <v/>
      </c>
      <c r="AA1257" s="13" t="str">
        <f ca="1">priceoutcross</f>
        <v/>
      </c>
      <c r="AB1257" s="13" t="str">
        <f t="shared" ca="1" si="404"/>
        <v/>
      </c>
      <c r="AC1257" s="13" t="str">
        <f t="shared" ca="1" si="413"/>
        <v/>
      </c>
      <c r="AD1257" s="13" t="str">
        <f t="shared" ca="1" si="414"/>
        <v/>
      </c>
      <c r="AE1257" s="13">
        <f t="shared" ca="1" si="415"/>
        <v>2.7339607048966239</v>
      </c>
      <c r="AG1257" s="32">
        <f ca="1">IF(ROW(data!B1257)&gt;fib+1,MIN(OFFSET(data!B1257,0,0,-fib,1)),"")</f>
        <v>20.56</v>
      </c>
      <c r="AH1257" s="32">
        <f ca="1">IF(ROW(data!B1257)&gt;fib+1,MAX(OFFSET(data!B1257,0,0,-fib,1)),"")</f>
        <v>26.53</v>
      </c>
      <c r="AI1257" s="32">
        <f t="shared" ca="1" si="405"/>
        <v>5.9700000000000024</v>
      </c>
      <c r="AJ1257" s="31">
        <f t="shared" ca="1" si="406"/>
        <v>21.968920000000001</v>
      </c>
      <c r="AK1257" s="31">
        <f t="shared" ca="1" si="407"/>
        <v>22.840540000000001</v>
      </c>
      <c r="AL1257" s="31">
        <f t="shared" ca="1" si="408"/>
        <v>23.545000000000002</v>
      </c>
      <c r="AM1257" s="31">
        <f t="shared" ca="1" si="409"/>
        <v>24.249459999999999</v>
      </c>
      <c r="AO1257" s="32">
        <f t="shared" ca="1" si="416"/>
        <v>1.7047880576243353</v>
      </c>
      <c r="AP1257" s="32">
        <f t="shared" ca="1" si="417"/>
        <v>0</v>
      </c>
      <c r="AQ1257" s="32">
        <f t="shared" ca="1" si="418"/>
        <v>1.7339607048966239</v>
      </c>
      <c r="AR1257" s="32">
        <f t="shared" ca="1" si="419"/>
        <v>0</v>
      </c>
    </row>
    <row r="1258" spans="1:44">
      <c r="A1258" s="10">
        <v>38733</v>
      </c>
      <c r="B1258" s="11">
        <f ca="1">IF(ROW(data!B1258)&gt;singleSMA,AVERAGE(OFFSET(data!B1258,0,0,-singleSMA,1)),"")</f>
        <v>23.326400000000007</v>
      </c>
      <c r="C1258" s="11" t="str">
        <f ca="1">IF(ROW(data!B1256)&gt;singleSMA+2,IF(SIGN(data!B1257-indicators!B1257)&lt;&gt;SIGN(data!B1256-indicators!B1256),IF(SIGN(data!B1257-indicators!B1257)&gt;0,"BUY","SELL"),""),"")</f>
        <v/>
      </c>
      <c r="D1258" s="11">
        <f ca="1">IF(ROW(data!B1258)&gt;fastSMA,AVERAGE(OFFSET(data!B1258,0,0,-fastSMA,1)),"")</f>
        <v>25.719000000000001</v>
      </c>
      <c r="E1258" s="11">
        <f ca="1">IF(ROW(data!B1258)&gt;slowSMA,AVERAGE(OFFSET(data!B1258,0,0,-slowSMA,1)),"")</f>
        <v>23.326400000000007</v>
      </c>
      <c r="F1258" s="11" t="str">
        <f ca="1">IF(ROW(data!B1258)&gt;MAX(fastSMA,slowSMA)+2,IF(SIGN(D1257-E1257)&lt;&gt;SIGN(D1256-E1256),IF(SIGN(D1257-E1257)&gt;0,"BUY","SELL"),""),"")</f>
        <v/>
      </c>
      <c r="G1258" s="11"/>
      <c r="H1258" s="11">
        <f>(data!B1258/data!B1257)-1</f>
        <v>1.0030864197530853E-2</v>
      </c>
      <c r="I1258" s="11">
        <f t="shared" si="399"/>
        <v>1.0030864197530853E-2</v>
      </c>
      <c r="J1258" s="11">
        <f t="shared" si="400"/>
        <v>0</v>
      </c>
      <c r="K1258" s="11">
        <f ca="1">IF(ROW(data!B1258)&gt;rsi+1,100-100/(1+AVERAGE(OFFSET(I1258,0,0,-rsi,1))/AVERAGE(OFFSET(J1258,0,0,-rsi,1))),"")</f>
        <v>61.151321138833495</v>
      </c>
      <c r="L1258" s="11"/>
      <c r="M1258" s="11">
        <f t="shared" si="401"/>
        <v>1.0100308641975309</v>
      </c>
      <c r="N1258" s="11">
        <f t="shared" ca="1" si="402"/>
        <v>1.0409542743538764</v>
      </c>
      <c r="S1258" s="13" t="str">
        <f ca="1">pricein</f>
        <v/>
      </c>
      <c r="T1258" s="13" t="str">
        <f ca="1">priceout</f>
        <v/>
      </c>
      <c r="U1258" s="16" t="str">
        <f t="shared" ca="1" si="403"/>
        <v/>
      </c>
      <c r="V1258" s="16" t="str">
        <f t="shared" ca="1" si="410"/>
        <v/>
      </c>
      <c r="W1258" s="16" t="str">
        <f t="shared" ca="1" si="411"/>
        <v/>
      </c>
      <c r="X1258" s="16">
        <f t="shared" ca="1" si="412"/>
        <v>2.7047880576243353</v>
      </c>
      <c r="Y1258" s="16"/>
      <c r="Z1258" s="13" t="str">
        <f ca="1">priceincross</f>
        <v/>
      </c>
      <c r="AA1258" s="13" t="str">
        <f ca="1">priceoutcross</f>
        <v/>
      </c>
      <c r="AB1258" s="13" t="str">
        <f t="shared" ca="1" si="404"/>
        <v/>
      </c>
      <c r="AC1258" s="13" t="str">
        <f t="shared" ca="1" si="413"/>
        <v/>
      </c>
      <c r="AD1258" s="13" t="str">
        <f t="shared" ca="1" si="414"/>
        <v/>
      </c>
      <c r="AE1258" s="13">
        <f t="shared" ca="1" si="415"/>
        <v>2.7339607048966239</v>
      </c>
      <c r="AG1258" s="32">
        <f ca="1">IF(ROW(data!B1258)&gt;fib+1,MIN(OFFSET(data!B1258,0,0,-fib,1)),"")</f>
        <v>20.56</v>
      </c>
      <c r="AH1258" s="32">
        <f ca="1">IF(ROW(data!B1258)&gt;fib+1,MAX(OFFSET(data!B1258,0,0,-fib,1)),"")</f>
        <v>26.53</v>
      </c>
      <c r="AI1258" s="32">
        <f t="shared" ca="1" si="405"/>
        <v>5.9700000000000024</v>
      </c>
      <c r="AJ1258" s="31">
        <f t="shared" ca="1" si="406"/>
        <v>21.968920000000001</v>
      </c>
      <c r="AK1258" s="31">
        <f t="shared" ca="1" si="407"/>
        <v>22.840540000000001</v>
      </c>
      <c r="AL1258" s="31">
        <f t="shared" ca="1" si="408"/>
        <v>23.545000000000002</v>
      </c>
      <c r="AM1258" s="31">
        <f t="shared" ca="1" si="409"/>
        <v>24.249459999999999</v>
      </c>
      <c r="AO1258" s="32">
        <f t="shared" ca="1" si="416"/>
        <v>1.7047880576243353</v>
      </c>
      <c r="AP1258" s="32">
        <f t="shared" ca="1" si="417"/>
        <v>0</v>
      </c>
      <c r="AQ1258" s="32">
        <f t="shared" ca="1" si="418"/>
        <v>1.7339607048966239</v>
      </c>
      <c r="AR1258" s="32">
        <f t="shared" ca="1" si="419"/>
        <v>0</v>
      </c>
    </row>
    <row r="1259" spans="1:44">
      <c r="A1259" s="10">
        <v>38734</v>
      </c>
      <c r="B1259" s="11">
        <f ca="1">IF(ROW(data!B1259)&gt;singleSMA,AVERAGE(OFFSET(data!B1259,0,0,-singleSMA,1)),"")</f>
        <v>23.385000000000009</v>
      </c>
      <c r="C1259" s="11" t="str">
        <f ca="1">IF(ROW(data!B1257)&gt;singleSMA+2,IF(SIGN(data!B1258-indicators!B1258)&lt;&gt;SIGN(data!B1257-indicators!B1257),IF(SIGN(data!B1258-indicators!B1258)&gt;0,"BUY","SELL"),""),"")</f>
        <v/>
      </c>
      <c r="D1259" s="11">
        <f ca="1">IF(ROW(data!B1259)&gt;fastSMA,AVERAGE(OFFSET(data!B1259,0,0,-fastSMA,1)),"")</f>
        <v>25.743500000000004</v>
      </c>
      <c r="E1259" s="11">
        <f ca="1">IF(ROW(data!B1259)&gt;slowSMA,AVERAGE(OFFSET(data!B1259,0,0,-slowSMA,1)),"")</f>
        <v>23.385000000000009</v>
      </c>
      <c r="F1259" s="11" t="str">
        <f ca="1">IF(ROW(data!B1259)&gt;MAX(fastSMA,slowSMA)+2,IF(SIGN(D1258-E1258)&lt;&gt;SIGN(D1257-E1257),IF(SIGN(D1258-E1258)&gt;0,"BUY","SELL"),""),"")</f>
        <v/>
      </c>
      <c r="G1259" s="11"/>
      <c r="H1259" s="11">
        <f>(data!B1259/data!B1258)-1</f>
        <v>9.931245225363039E-3</v>
      </c>
      <c r="I1259" s="11">
        <f t="shared" si="399"/>
        <v>9.931245225363039E-3</v>
      </c>
      <c r="J1259" s="11">
        <f t="shared" si="400"/>
        <v>0</v>
      </c>
      <c r="K1259" s="11">
        <f ca="1">IF(ROW(data!B1259)&gt;rsi+1,100-100/(1+AVERAGE(OFFSET(I1259,0,0,-rsi,1))/AVERAGE(OFFSET(J1259,0,0,-rsi,1))),"")</f>
        <v>55.981638964495566</v>
      </c>
      <c r="L1259" s="11"/>
      <c r="M1259" s="11">
        <f t="shared" si="401"/>
        <v>1.009931245225363</v>
      </c>
      <c r="N1259" s="11">
        <f t="shared" ca="1" si="402"/>
        <v>1.0188824662813099</v>
      </c>
      <c r="S1259" s="13" t="str">
        <f ca="1">pricein</f>
        <v/>
      </c>
      <c r="T1259" s="13" t="str">
        <f ca="1">priceout</f>
        <v/>
      </c>
      <c r="U1259" s="16" t="str">
        <f t="shared" ca="1" si="403"/>
        <v/>
      </c>
      <c r="V1259" s="16" t="str">
        <f t="shared" ca="1" si="410"/>
        <v/>
      </c>
      <c r="W1259" s="16" t="str">
        <f t="shared" ca="1" si="411"/>
        <v/>
      </c>
      <c r="X1259" s="16">
        <f t="shared" ca="1" si="412"/>
        <v>2.7047880576243353</v>
      </c>
      <c r="Y1259" s="16"/>
      <c r="Z1259" s="13" t="str">
        <f ca="1">priceincross</f>
        <v/>
      </c>
      <c r="AA1259" s="13" t="str">
        <f ca="1">priceoutcross</f>
        <v/>
      </c>
      <c r="AB1259" s="13" t="str">
        <f t="shared" ca="1" si="404"/>
        <v/>
      </c>
      <c r="AC1259" s="13" t="str">
        <f t="shared" ca="1" si="413"/>
        <v/>
      </c>
      <c r="AD1259" s="13" t="str">
        <f t="shared" ca="1" si="414"/>
        <v/>
      </c>
      <c r="AE1259" s="13">
        <f t="shared" ca="1" si="415"/>
        <v>2.7339607048966239</v>
      </c>
      <c r="AG1259" s="32">
        <f ca="1">IF(ROW(data!B1259)&gt;fib+1,MIN(OFFSET(data!B1259,0,0,-fib,1)),"")</f>
        <v>20.56</v>
      </c>
      <c r="AH1259" s="32">
        <f ca="1">IF(ROW(data!B1259)&gt;fib+1,MAX(OFFSET(data!B1259,0,0,-fib,1)),"")</f>
        <v>26.53</v>
      </c>
      <c r="AI1259" s="32">
        <f t="shared" ca="1" si="405"/>
        <v>5.9700000000000024</v>
      </c>
      <c r="AJ1259" s="31">
        <f t="shared" ca="1" si="406"/>
        <v>21.968920000000001</v>
      </c>
      <c r="AK1259" s="31">
        <f t="shared" ca="1" si="407"/>
        <v>22.840540000000001</v>
      </c>
      <c r="AL1259" s="31">
        <f t="shared" ca="1" si="408"/>
        <v>23.545000000000002</v>
      </c>
      <c r="AM1259" s="31">
        <f t="shared" ca="1" si="409"/>
        <v>24.249459999999999</v>
      </c>
      <c r="AO1259" s="32">
        <f t="shared" ca="1" si="416"/>
        <v>1.7047880576243353</v>
      </c>
      <c r="AP1259" s="32">
        <f t="shared" ca="1" si="417"/>
        <v>0</v>
      </c>
      <c r="AQ1259" s="32">
        <f t="shared" ca="1" si="418"/>
        <v>1.7339607048966239</v>
      </c>
      <c r="AR1259" s="32">
        <f t="shared" ca="1" si="419"/>
        <v>0</v>
      </c>
    </row>
    <row r="1260" spans="1:44">
      <c r="A1260" s="10">
        <v>38735</v>
      </c>
      <c r="B1260" s="11">
        <f ca="1">IF(ROW(data!B1260)&gt;singleSMA,AVERAGE(OFFSET(data!B1260,0,0,-singleSMA,1)),"")</f>
        <v>23.440500000000011</v>
      </c>
      <c r="C1260" s="11" t="str">
        <f ca="1">IF(ROW(data!B1258)&gt;singleSMA+2,IF(SIGN(data!B1259-indicators!B1259)&lt;&gt;SIGN(data!B1258-indicators!B1258),IF(SIGN(data!B1259-indicators!B1259)&gt;0,"BUY","SELL"),""),"")</f>
        <v/>
      </c>
      <c r="D1260" s="11">
        <f ca="1">IF(ROW(data!B1260)&gt;fastSMA,AVERAGE(OFFSET(data!B1260,0,0,-fastSMA,1)),"")</f>
        <v>25.758499999999998</v>
      </c>
      <c r="E1260" s="11">
        <f ca="1">IF(ROW(data!B1260)&gt;slowSMA,AVERAGE(OFFSET(data!B1260,0,0,-slowSMA,1)),"")</f>
        <v>23.440500000000011</v>
      </c>
      <c r="F1260" s="11" t="str">
        <f ca="1">IF(ROW(data!B1260)&gt;MAX(fastSMA,slowSMA)+2,IF(SIGN(D1259-E1259)&lt;&gt;SIGN(D1258-E1258),IF(SIGN(D1259-E1259)&gt;0,"BUY","SELL"),""),"")</f>
        <v/>
      </c>
      <c r="G1260" s="11"/>
      <c r="H1260" s="11">
        <f>(data!B1260/data!B1259)-1</f>
        <v>-8.6989409984871147E-3</v>
      </c>
      <c r="I1260" s="11">
        <f t="shared" si="399"/>
        <v>0</v>
      </c>
      <c r="J1260" s="11">
        <f t="shared" si="400"/>
        <v>8.6989409984871147E-3</v>
      </c>
      <c r="K1260" s="11">
        <f ca="1">IF(ROW(data!B1260)&gt;rsi+1,100-100/(1+AVERAGE(OFFSET(I1260,0,0,-rsi,1))/AVERAGE(OFFSET(J1260,0,0,-rsi,1))),"")</f>
        <v>53.646124353758999</v>
      </c>
      <c r="L1260" s="11"/>
      <c r="M1260" s="11">
        <f t="shared" si="401"/>
        <v>0.99130105900151289</v>
      </c>
      <c r="N1260" s="11">
        <f t="shared" ca="1" si="402"/>
        <v>1.0115785411038209</v>
      </c>
      <c r="S1260" s="13" t="str">
        <f ca="1">pricein</f>
        <v/>
      </c>
      <c r="T1260" s="13" t="str">
        <f ca="1">priceout</f>
        <v/>
      </c>
      <c r="U1260" s="16" t="str">
        <f t="shared" ca="1" si="403"/>
        <v/>
      </c>
      <c r="V1260" s="16" t="str">
        <f t="shared" ca="1" si="410"/>
        <v/>
      </c>
      <c r="W1260" s="16" t="str">
        <f t="shared" ca="1" si="411"/>
        <v/>
      </c>
      <c r="X1260" s="16">
        <f t="shared" ca="1" si="412"/>
        <v>2.7047880576243353</v>
      </c>
      <c r="Y1260" s="16"/>
      <c r="Z1260" s="13" t="str">
        <f ca="1">priceincross</f>
        <v/>
      </c>
      <c r="AA1260" s="13" t="str">
        <f ca="1">priceoutcross</f>
        <v/>
      </c>
      <c r="AB1260" s="13" t="str">
        <f t="shared" ca="1" si="404"/>
        <v/>
      </c>
      <c r="AC1260" s="13" t="str">
        <f t="shared" ca="1" si="413"/>
        <v/>
      </c>
      <c r="AD1260" s="13" t="str">
        <f t="shared" ca="1" si="414"/>
        <v/>
      </c>
      <c r="AE1260" s="13">
        <f t="shared" ca="1" si="415"/>
        <v>2.7339607048966239</v>
      </c>
      <c r="AG1260" s="32">
        <f ca="1">IF(ROW(data!B1260)&gt;fib+1,MIN(OFFSET(data!B1260,0,0,-fib,1)),"")</f>
        <v>20.56</v>
      </c>
      <c r="AH1260" s="32">
        <f ca="1">IF(ROW(data!B1260)&gt;fib+1,MAX(OFFSET(data!B1260,0,0,-fib,1)),"")</f>
        <v>26.53</v>
      </c>
      <c r="AI1260" s="32">
        <f t="shared" ca="1" si="405"/>
        <v>5.9700000000000024</v>
      </c>
      <c r="AJ1260" s="31">
        <f t="shared" ca="1" si="406"/>
        <v>21.968920000000001</v>
      </c>
      <c r="AK1260" s="31">
        <f t="shared" ca="1" si="407"/>
        <v>22.840540000000001</v>
      </c>
      <c r="AL1260" s="31">
        <f t="shared" ca="1" si="408"/>
        <v>23.545000000000002</v>
      </c>
      <c r="AM1260" s="31">
        <f t="shared" ca="1" si="409"/>
        <v>24.249459999999999</v>
      </c>
      <c r="AO1260" s="32">
        <f t="shared" ca="1" si="416"/>
        <v>1.7047880576243353</v>
      </c>
      <c r="AP1260" s="32">
        <f t="shared" ca="1" si="417"/>
        <v>0</v>
      </c>
      <c r="AQ1260" s="32">
        <f t="shared" ca="1" si="418"/>
        <v>1.7339607048966239</v>
      </c>
      <c r="AR1260" s="32">
        <f t="shared" ca="1" si="419"/>
        <v>0</v>
      </c>
    </row>
    <row r="1261" spans="1:44">
      <c r="A1261" s="10">
        <v>38736</v>
      </c>
      <c r="B1261" s="11">
        <f ca="1">IF(ROW(data!B1261)&gt;singleSMA,AVERAGE(OFFSET(data!B1261,0,0,-singleSMA,1)),"")</f>
        <v>23.504700000000007</v>
      </c>
      <c r="C1261" s="11" t="str">
        <f ca="1">IF(ROW(data!B1259)&gt;singleSMA+2,IF(SIGN(data!B1260-indicators!B1260)&lt;&gt;SIGN(data!B1259-indicators!B1259),IF(SIGN(data!B1260-indicators!B1260)&gt;0,"BUY","SELL"),""),"")</f>
        <v/>
      </c>
      <c r="D1261" s="11">
        <f ca="1">IF(ROW(data!B1261)&gt;fastSMA,AVERAGE(OFFSET(data!B1261,0,0,-fastSMA,1)),"")</f>
        <v>25.821499999999997</v>
      </c>
      <c r="E1261" s="11">
        <f ca="1">IF(ROW(data!B1261)&gt;slowSMA,AVERAGE(OFFSET(data!B1261,0,0,-slowSMA,1)),"")</f>
        <v>23.504700000000007</v>
      </c>
      <c r="F1261" s="11" t="str">
        <f ca="1">IF(ROW(data!B1261)&gt;MAX(fastSMA,slowSMA)+2,IF(SIGN(D1260-E1260)&lt;&gt;SIGN(D1259-E1259),IF(SIGN(D1260-E1260)&gt;0,"BUY","SELL"),""),"")</f>
        <v/>
      </c>
      <c r="G1261" s="11"/>
      <c r="H1261" s="11">
        <f>(data!B1261/data!B1260)-1</f>
        <v>2.9378099961846704E-2</v>
      </c>
      <c r="I1261" s="11">
        <f t="shared" si="399"/>
        <v>2.9378099961846704E-2</v>
      </c>
      <c r="J1261" s="11">
        <f t="shared" si="400"/>
        <v>0</v>
      </c>
      <c r="K1261" s="11">
        <f ca="1">IF(ROW(data!B1261)&gt;rsi+1,100-100/(1+AVERAGE(OFFSET(I1261,0,0,-rsi,1))/AVERAGE(OFFSET(J1261,0,0,-rsi,1))),"")</f>
        <v>62.71172968060911</v>
      </c>
      <c r="L1261" s="11"/>
      <c r="M1261" s="11">
        <f t="shared" si="401"/>
        <v>1.0293780999618467</v>
      </c>
      <c r="N1261" s="11">
        <f t="shared" ca="1" si="402"/>
        <v>1.0489891135303266</v>
      </c>
      <c r="S1261" s="13" t="str">
        <f ca="1">pricein</f>
        <v/>
      </c>
      <c r="T1261" s="13" t="str">
        <f ca="1">priceout</f>
        <v/>
      </c>
      <c r="U1261" s="16" t="str">
        <f t="shared" ca="1" si="403"/>
        <v/>
      </c>
      <c r="V1261" s="16" t="str">
        <f t="shared" ca="1" si="410"/>
        <v/>
      </c>
      <c r="W1261" s="16" t="str">
        <f t="shared" ca="1" si="411"/>
        <v/>
      </c>
      <c r="X1261" s="16">
        <f t="shared" ca="1" si="412"/>
        <v>2.7047880576243353</v>
      </c>
      <c r="Y1261" s="16"/>
      <c r="Z1261" s="13" t="str">
        <f ca="1">priceincross</f>
        <v/>
      </c>
      <c r="AA1261" s="13" t="str">
        <f ca="1">priceoutcross</f>
        <v/>
      </c>
      <c r="AB1261" s="13" t="str">
        <f t="shared" ca="1" si="404"/>
        <v/>
      </c>
      <c r="AC1261" s="13" t="str">
        <f t="shared" ca="1" si="413"/>
        <v/>
      </c>
      <c r="AD1261" s="13" t="str">
        <f t="shared" ca="1" si="414"/>
        <v/>
      </c>
      <c r="AE1261" s="13">
        <f t="shared" ca="1" si="415"/>
        <v>2.7339607048966239</v>
      </c>
      <c r="AG1261" s="32">
        <f ca="1">IF(ROW(data!B1261)&gt;fib+1,MIN(OFFSET(data!B1261,0,0,-fib,1)),"")</f>
        <v>20.6</v>
      </c>
      <c r="AH1261" s="32">
        <f ca="1">IF(ROW(data!B1261)&gt;fib+1,MAX(OFFSET(data!B1261,0,0,-fib,1)),"")</f>
        <v>26.98</v>
      </c>
      <c r="AI1261" s="32">
        <f t="shared" ca="1" si="405"/>
        <v>6.379999999999999</v>
      </c>
      <c r="AJ1261" s="31">
        <f t="shared" ca="1" si="406"/>
        <v>22.10568</v>
      </c>
      <c r="AK1261" s="31">
        <f t="shared" ca="1" si="407"/>
        <v>23.03716</v>
      </c>
      <c r="AL1261" s="31">
        <f t="shared" ca="1" si="408"/>
        <v>23.79</v>
      </c>
      <c r="AM1261" s="31">
        <f t="shared" ca="1" si="409"/>
        <v>24.542840000000002</v>
      </c>
      <c r="AO1261" s="32">
        <f t="shared" ca="1" si="416"/>
        <v>1.7047880576243353</v>
      </c>
      <c r="AP1261" s="32">
        <f t="shared" ca="1" si="417"/>
        <v>0</v>
      </c>
      <c r="AQ1261" s="32">
        <f t="shared" ca="1" si="418"/>
        <v>1.7339607048966239</v>
      </c>
      <c r="AR1261" s="32">
        <f t="shared" ca="1" si="419"/>
        <v>0</v>
      </c>
    </row>
    <row r="1262" spans="1:44">
      <c r="A1262" s="10">
        <v>38737</v>
      </c>
      <c r="B1262" s="11">
        <f ca="1">IF(ROW(data!B1262)&gt;singleSMA,AVERAGE(OFFSET(data!B1262,0,0,-singleSMA,1)),"")</f>
        <v>23.568900000000014</v>
      </c>
      <c r="C1262" s="11" t="str">
        <f ca="1">IF(ROW(data!B1260)&gt;singleSMA+2,IF(SIGN(data!B1261-indicators!B1261)&lt;&gt;SIGN(data!B1260-indicators!B1260),IF(SIGN(data!B1261-indicators!B1261)&gt;0,"BUY","SELL"),""),"")</f>
        <v/>
      </c>
      <c r="D1262" s="11">
        <f ca="1">IF(ROW(data!B1262)&gt;fastSMA,AVERAGE(OFFSET(data!B1262,0,0,-fastSMA,1)),"")</f>
        <v>25.908999999999999</v>
      </c>
      <c r="E1262" s="11">
        <f ca="1">IF(ROW(data!B1262)&gt;slowSMA,AVERAGE(OFFSET(data!B1262,0,0,-slowSMA,1)),"")</f>
        <v>23.568900000000014</v>
      </c>
      <c r="F1262" s="11" t="str">
        <f ca="1">IF(ROW(data!B1262)&gt;MAX(fastSMA,slowSMA)+2,IF(SIGN(D1261-E1261)&lt;&gt;SIGN(D1260-E1260),IF(SIGN(D1261-E1261)&gt;0,"BUY","SELL"),""),"")</f>
        <v/>
      </c>
      <c r="G1262" s="11"/>
      <c r="H1262" s="11">
        <f>(data!B1262/data!B1261)-1</f>
        <v>1.0378057820607856E-2</v>
      </c>
      <c r="I1262" s="11">
        <f t="shared" si="399"/>
        <v>1.0378057820607856E-2</v>
      </c>
      <c r="J1262" s="11">
        <f t="shared" si="400"/>
        <v>0</v>
      </c>
      <c r="K1262" s="11">
        <f ca="1">IF(ROW(data!B1262)&gt;rsi+1,100-100/(1+AVERAGE(OFFSET(I1262,0,0,-rsi,1))/AVERAGE(OFFSET(J1262,0,0,-rsi,1))),"")</f>
        <v>67.302696721922388</v>
      </c>
      <c r="L1262" s="11"/>
      <c r="M1262" s="11">
        <f t="shared" si="401"/>
        <v>1.0103780578206079</v>
      </c>
      <c r="N1262" s="11">
        <f t="shared" ca="1" si="402"/>
        <v>1.0686005488043908</v>
      </c>
      <c r="S1262" s="13" t="str">
        <f ca="1">pricein</f>
        <v/>
      </c>
      <c r="T1262" s="13" t="str">
        <f ca="1">priceout</f>
        <v/>
      </c>
      <c r="U1262" s="16" t="str">
        <f t="shared" ca="1" si="403"/>
        <v/>
      </c>
      <c r="V1262" s="16" t="str">
        <f t="shared" ca="1" si="410"/>
        <v/>
      </c>
      <c r="W1262" s="16" t="str">
        <f t="shared" ca="1" si="411"/>
        <v/>
      </c>
      <c r="X1262" s="16">
        <f t="shared" ca="1" si="412"/>
        <v>2.7047880576243353</v>
      </c>
      <c r="Y1262" s="16"/>
      <c r="Z1262" s="13" t="str">
        <f ca="1">priceincross</f>
        <v/>
      </c>
      <c r="AA1262" s="13" t="str">
        <f ca="1">priceoutcross</f>
        <v/>
      </c>
      <c r="AB1262" s="13" t="str">
        <f t="shared" ca="1" si="404"/>
        <v/>
      </c>
      <c r="AC1262" s="13" t="str">
        <f t="shared" ca="1" si="413"/>
        <v/>
      </c>
      <c r="AD1262" s="13" t="str">
        <f t="shared" ca="1" si="414"/>
        <v/>
      </c>
      <c r="AE1262" s="13">
        <f t="shared" ca="1" si="415"/>
        <v>2.7339607048966239</v>
      </c>
      <c r="AG1262" s="32">
        <f ca="1">IF(ROW(data!B1262)&gt;fib+1,MIN(OFFSET(data!B1262,0,0,-fib,1)),"")</f>
        <v>20.6</v>
      </c>
      <c r="AH1262" s="32">
        <f ca="1">IF(ROW(data!B1262)&gt;fib+1,MAX(OFFSET(data!B1262,0,0,-fib,1)),"")</f>
        <v>27.26</v>
      </c>
      <c r="AI1262" s="32">
        <f t="shared" ca="1" si="405"/>
        <v>6.66</v>
      </c>
      <c r="AJ1262" s="31">
        <f t="shared" ca="1" si="406"/>
        <v>22.171760000000003</v>
      </c>
      <c r="AK1262" s="31">
        <f t="shared" ca="1" si="407"/>
        <v>23.144120000000001</v>
      </c>
      <c r="AL1262" s="31">
        <f t="shared" ca="1" si="408"/>
        <v>23.93</v>
      </c>
      <c r="AM1262" s="31">
        <f t="shared" ca="1" si="409"/>
        <v>24.715880000000002</v>
      </c>
      <c r="AO1262" s="32">
        <f t="shared" ca="1" si="416"/>
        <v>1.7047880576243353</v>
      </c>
      <c r="AP1262" s="32">
        <f t="shared" ca="1" si="417"/>
        <v>0</v>
      </c>
      <c r="AQ1262" s="32">
        <f t="shared" ca="1" si="418"/>
        <v>1.7339607048966239</v>
      </c>
      <c r="AR1262" s="32">
        <f t="shared" ca="1" si="419"/>
        <v>0</v>
      </c>
    </row>
    <row r="1263" spans="1:44">
      <c r="A1263" s="10">
        <v>38740</v>
      </c>
      <c r="B1263" s="11">
        <f ca="1">IF(ROW(data!B1263)&gt;singleSMA,AVERAGE(OFFSET(data!B1263,0,0,-singleSMA,1)),"")</f>
        <v>23.624400000000009</v>
      </c>
      <c r="C1263" s="11" t="str">
        <f ca="1">IF(ROW(data!B1261)&gt;singleSMA+2,IF(SIGN(data!B1262-indicators!B1262)&lt;&gt;SIGN(data!B1261-indicators!B1261),IF(SIGN(data!B1262-indicators!B1262)&gt;0,"BUY","SELL"),""),"")</f>
        <v/>
      </c>
      <c r="D1263" s="11">
        <f ca="1">IF(ROW(data!B1263)&gt;fastSMA,AVERAGE(OFFSET(data!B1263,0,0,-fastSMA,1)),"")</f>
        <v>25.992000000000001</v>
      </c>
      <c r="E1263" s="11">
        <f ca="1">IF(ROW(data!B1263)&gt;slowSMA,AVERAGE(OFFSET(data!B1263,0,0,-slowSMA,1)),"")</f>
        <v>23.624400000000009</v>
      </c>
      <c r="F1263" s="11" t="str">
        <f ca="1">IF(ROW(data!B1263)&gt;MAX(fastSMA,slowSMA)+2,IF(SIGN(D1262-E1262)&lt;&gt;SIGN(D1261-E1261),IF(SIGN(D1262-E1262)&gt;0,"BUY","SELL"),""),"")</f>
        <v/>
      </c>
      <c r="G1263" s="11"/>
      <c r="H1263" s="11">
        <f>(data!B1263/data!B1262)-1</f>
        <v>-2.05429200293471E-2</v>
      </c>
      <c r="I1263" s="11">
        <f t="shared" si="399"/>
        <v>0</v>
      </c>
      <c r="J1263" s="11">
        <f t="shared" si="400"/>
        <v>2.05429200293471E-2</v>
      </c>
      <c r="K1263" s="11">
        <f ca="1">IF(ROW(data!B1263)&gt;rsi+1,100-100/(1+AVERAGE(OFFSET(I1263,0,0,-rsi,1))/AVERAGE(OFFSET(J1263,0,0,-rsi,1))),"")</f>
        <v>66.582283281688021</v>
      </c>
      <c r="L1263" s="11"/>
      <c r="M1263" s="11">
        <f t="shared" si="401"/>
        <v>0.9794570799706529</v>
      </c>
      <c r="N1263" s="11">
        <f t="shared" ca="1" si="402"/>
        <v>1.0662939297124596</v>
      </c>
      <c r="S1263" s="13" t="str">
        <f ca="1">pricein</f>
        <v/>
      </c>
      <c r="T1263" s="13" t="str">
        <f ca="1">priceout</f>
        <v/>
      </c>
      <c r="U1263" s="16" t="str">
        <f t="shared" ca="1" si="403"/>
        <v/>
      </c>
      <c r="V1263" s="16" t="str">
        <f t="shared" ca="1" si="410"/>
        <v/>
      </c>
      <c r="W1263" s="16" t="str">
        <f t="shared" ca="1" si="411"/>
        <v/>
      </c>
      <c r="X1263" s="16">
        <f t="shared" ca="1" si="412"/>
        <v>2.7047880576243353</v>
      </c>
      <c r="Y1263" s="16"/>
      <c r="Z1263" s="13" t="str">
        <f ca="1">priceincross</f>
        <v/>
      </c>
      <c r="AA1263" s="13" t="str">
        <f ca="1">priceoutcross</f>
        <v/>
      </c>
      <c r="AB1263" s="13" t="str">
        <f t="shared" ca="1" si="404"/>
        <v/>
      </c>
      <c r="AC1263" s="13" t="str">
        <f t="shared" ca="1" si="413"/>
        <v/>
      </c>
      <c r="AD1263" s="13" t="str">
        <f t="shared" ca="1" si="414"/>
        <v/>
      </c>
      <c r="AE1263" s="13">
        <f t="shared" ca="1" si="415"/>
        <v>2.7339607048966239</v>
      </c>
      <c r="AG1263" s="32">
        <f ca="1">IF(ROW(data!B1263)&gt;fib+1,MIN(OFFSET(data!B1263,0,0,-fib,1)),"")</f>
        <v>20.6</v>
      </c>
      <c r="AH1263" s="32">
        <f ca="1">IF(ROW(data!B1263)&gt;fib+1,MAX(OFFSET(data!B1263,0,0,-fib,1)),"")</f>
        <v>27.26</v>
      </c>
      <c r="AI1263" s="32">
        <f t="shared" ca="1" si="405"/>
        <v>6.66</v>
      </c>
      <c r="AJ1263" s="31">
        <f t="shared" ca="1" si="406"/>
        <v>22.171760000000003</v>
      </c>
      <c r="AK1263" s="31">
        <f t="shared" ca="1" si="407"/>
        <v>23.144120000000001</v>
      </c>
      <c r="AL1263" s="31">
        <f t="shared" ca="1" si="408"/>
        <v>23.93</v>
      </c>
      <c r="AM1263" s="31">
        <f t="shared" ca="1" si="409"/>
        <v>24.715880000000002</v>
      </c>
      <c r="AO1263" s="32">
        <f t="shared" ca="1" si="416"/>
        <v>1.7047880576243353</v>
      </c>
      <c r="AP1263" s="32">
        <f t="shared" ca="1" si="417"/>
        <v>0</v>
      </c>
      <c r="AQ1263" s="32">
        <f t="shared" ca="1" si="418"/>
        <v>1.7339607048966239</v>
      </c>
      <c r="AR1263" s="32">
        <f t="shared" ca="1" si="419"/>
        <v>0</v>
      </c>
    </row>
    <row r="1264" spans="1:44">
      <c r="A1264" s="10">
        <v>38741</v>
      </c>
      <c r="B1264" s="11">
        <f ca="1">IF(ROW(data!B1264)&gt;singleSMA,AVERAGE(OFFSET(data!B1264,0,0,-singleSMA,1)),"")</f>
        <v>23.679300000000008</v>
      </c>
      <c r="C1264" s="11" t="str">
        <f ca="1">IF(ROW(data!B1262)&gt;singleSMA+2,IF(SIGN(data!B1263-indicators!B1263)&lt;&gt;SIGN(data!B1262-indicators!B1262),IF(SIGN(data!B1263-indicators!B1263)&gt;0,"BUY","SELL"),""),"")</f>
        <v/>
      </c>
      <c r="D1264" s="11">
        <f ca="1">IF(ROW(data!B1264)&gt;fastSMA,AVERAGE(OFFSET(data!B1264,0,0,-fastSMA,1)),"")</f>
        <v>26.101499999999998</v>
      </c>
      <c r="E1264" s="11">
        <f ca="1">IF(ROW(data!B1264)&gt;slowSMA,AVERAGE(OFFSET(data!B1264,0,0,-slowSMA,1)),"")</f>
        <v>23.679300000000008</v>
      </c>
      <c r="F1264" s="11" t="str">
        <f ca="1">IF(ROW(data!B1264)&gt;MAX(fastSMA,slowSMA)+2,IF(SIGN(D1263-E1263)&lt;&gt;SIGN(D1262-E1262),IF(SIGN(D1263-E1263)&gt;0,"BUY","SELL"),""),"")</f>
        <v/>
      </c>
      <c r="G1264" s="11"/>
      <c r="H1264" s="11">
        <f>(data!B1264/data!B1263)-1</f>
        <v>1.5730337078651679E-2</v>
      </c>
      <c r="I1264" s="11">
        <f t="shared" si="399"/>
        <v>1.5730337078651679E-2</v>
      </c>
      <c r="J1264" s="11">
        <f t="shared" si="400"/>
        <v>0</v>
      </c>
      <c r="K1264" s="11">
        <f ca="1">IF(ROW(data!B1264)&gt;rsi+1,100-100/(1+AVERAGE(OFFSET(I1264,0,0,-rsi,1))/AVERAGE(OFFSET(J1264,0,0,-rsi,1))),"")</f>
        <v>70.491752512038659</v>
      </c>
      <c r="L1264" s="11"/>
      <c r="M1264" s="11">
        <f t="shared" si="401"/>
        <v>1.0157303370786517</v>
      </c>
      <c r="N1264" s="11">
        <f t="shared" ca="1" si="402"/>
        <v>1.0878459687123945</v>
      </c>
      <c r="S1264" s="13" t="str">
        <f ca="1">pricein</f>
        <v/>
      </c>
      <c r="T1264" s="13" t="str">
        <f ca="1">priceout</f>
        <v/>
      </c>
      <c r="U1264" s="16" t="str">
        <f t="shared" ca="1" si="403"/>
        <v/>
      </c>
      <c r="V1264" s="16" t="str">
        <f t="shared" ca="1" si="410"/>
        <v/>
      </c>
      <c r="W1264" s="16" t="str">
        <f t="shared" ca="1" si="411"/>
        <v/>
      </c>
      <c r="X1264" s="16">
        <f t="shared" ca="1" si="412"/>
        <v>2.7047880576243353</v>
      </c>
      <c r="Y1264" s="16"/>
      <c r="Z1264" s="13" t="str">
        <f ca="1">priceincross</f>
        <v/>
      </c>
      <c r="AA1264" s="13" t="str">
        <f ca="1">priceoutcross</f>
        <v/>
      </c>
      <c r="AB1264" s="13" t="str">
        <f t="shared" ca="1" si="404"/>
        <v/>
      </c>
      <c r="AC1264" s="13" t="str">
        <f t="shared" ca="1" si="413"/>
        <v/>
      </c>
      <c r="AD1264" s="13" t="str">
        <f t="shared" ca="1" si="414"/>
        <v/>
      </c>
      <c r="AE1264" s="13">
        <f t="shared" ca="1" si="415"/>
        <v>2.7339607048966239</v>
      </c>
      <c r="AG1264" s="32">
        <f ca="1">IF(ROW(data!B1264)&gt;fib+1,MIN(OFFSET(data!B1264,0,0,-fib,1)),"")</f>
        <v>20.6</v>
      </c>
      <c r="AH1264" s="32">
        <f ca="1">IF(ROW(data!B1264)&gt;fib+1,MAX(OFFSET(data!B1264,0,0,-fib,1)),"")</f>
        <v>27.26</v>
      </c>
      <c r="AI1264" s="32">
        <f t="shared" ca="1" si="405"/>
        <v>6.66</v>
      </c>
      <c r="AJ1264" s="31">
        <f t="shared" ca="1" si="406"/>
        <v>22.171760000000003</v>
      </c>
      <c r="AK1264" s="31">
        <f t="shared" ca="1" si="407"/>
        <v>23.144120000000001</v>
      </c>
      <c r="AL1264" s="31">
        <f t="shared" ca="1" si="408"/>
        <v>23.93</v>
      </c>
      <c r="AM1264" s="31">
        <f t="shared" ca="1" si="409"/>
        <v>24.715880000000002</v>
      </c>
      <c r="AO1264" s="32">
        <f t="shared" ca="1" si="416"/>
        <v>1.7047880576243353</v>
      </c>
      <c r="AP1264" s="32">
        <f t="shared" ca="1" si="417"/>
        <v>0</v>
      </c>
      <c r="AQ1264" s="32">
        <f t="shared" ca="1" si="418"/>
        <v>1.7339607048966239</v>
      </c>
      <c r="AR1264" s="32">
        <f t="shared" ca="1" si="419"/>
        <v>0</v>
      </c>
    </row>
    <row r="1265" spans="1:44">
      <c r="A1265" s="10">
        <v>38742</v>
      </c>
      <c r="B1265" s="11">
        <f ca="1">IF(ROW(data!B1265)&gt;singleSMA,AVERAGE(OFFSET(data!B1265,0,0,-singleSMA,1)),"")</f>
        <v>23.73</v>
      </c>
      <c r="C1265" s="11" t="str">
        <f ca="1">IF(ROW(data!B1263)&gt;singleSMA+2,IF(SIGN(data!B1264-indicators!B1264)&lt;&gt;SIGN(data!B1263-indicators!B1263),IF(SIGN(data!B1264-indicators!B1264)&gt;0,"BUY","SELL"),""),"")</f>
        <v/>
      </c>
      <c r="D1265" s="11">
        <f ca="1">IF(ROW(data!B1265)&gt;fastSMA,AVERAGE(OFFSET(data!B1265,0,0,-fastSMA,1)),"")</f>
        <v>26.173500000000001</v>
      </c>
      <c r="E1265" s="11">
        <f ca="1">IF(ROW(data!B1265)&gt;slowSMA,AVERAGE(OFFSET(data!B1265,0,0,-slowSMA,1)),"")</f>
        <v>23.73</v>
      </c>
      <c r="F1265" s="11" t="str">
        <f ca="1">IF(ROW(data!B1265)&gt;MAX(fastSMA,slowSMA)+2,IF(SIGN(D1264-E1264)&lt;&gt;SIGN(D1263-E1263),IF(SIGN(D1264-E1264)&gt;0,"BUY","SELL"),""),"")</f>
        <v/>
      </c>
      <c r="G1265" s="11"/>
      <c r="H1265" s="11">
        <f>(data!B1265/data!B1264)-1</f>
        <v>-1.5117994100295018E-2</v>
      </c>
      <c r="I1265" s="11">
        <f t="shared" si="399"/>
        <v>0</v>
      </c>
      <c r="J1265" s="11">
        <f t="shared" si="400"/>
        <v>1.5117994100295018E-2</v>
      </c>
      <c r="K1265" s="11">
        <f ca="1">IF(ROW(data!B1265)&gt;rsi+1,100-100/(1+AVERAGE(OFFSET(I1265,0,0,-rsi,1))/AVERAGE(OFFSET(J1265,0,0,-rsi,1))),"")</f>
        <v>63.525781807452219</v>
      </c>
      <c r="L1265" s="11"/>
      <c r="M1265" s="11">
        <f t="shared" si="401"/>
        <v>0.98488200589970498</v>
      </c>
      <c r="N1265" s="11">
        <f t="shared" ca="1" si="402"/>
        <v>1.0569845666798581</v>
      </c>
      <c r="S1265" s="13" t="str">
        <f ca="1">pricein</f>
        <v/>
      </c>
      <c r="T1265" s="13" t="str">
        <f ca="1">priceout</f>
        <v/>
      </c>
      <c r="U1265" s="16" t="str">
        <f t="shared" ca="1" si="403"/>
        <v/>
      </c>
      <c r="V1265" s="16" t="str">
        <f t="shared" ca="1" si="410"/>
        <v/>
      </c>
      <c r="W1265" s="16" t="str">
        <f t="shared" ca="1" si="411"/>
        <v/>
      </c>
      <c r="X1265" s="16">
        <f t="shared" ca="1" si="412"/>
        <v>2.7047880576243353</v>
      </c>
      <c r="Y1265" s="16"/>
      <c r="Z1265" s="13" t="str">
        <f ca="1">priceincross</f>
        <v/>
      </c>
      <c r="AA1265" s="13" t="str">
        <f ca="1">priceoutcross</f>
        <v/>
      </c>
      <c r="AB1265" s="13" t="str">
        <f t="shared" ca="1" si="404"/>
        <v/>
      </c>
      <c r="AC1265" s="13" t="str">
        <f t="shared" ca="1" si="413"/>
        <v/>
      </c>
      <c r="AD1265" s="13" t="str">
        <f t="shared" ca="1" si="414"/>
        <v/>
      </c>
      <c r="AE1265" s="13">
        <f t="shared" ca="1" si="415"/>
        <v>2.7339607048966239</v>
      </c>
      <c r="AG1265" s="32">
        <f ca="1">IF(ROW(data!B1265)&gt;fib+1,MIN(OFFSET(data!B1265,0,0,-fib,1)),"")</f>
        <v>20.6</v>
      </c>
      <c r="AH1265" s="32">
        <f ca="1">IF(ROW(data!B1265)&gt;fib+1,MAX(OFFSET(data!B1265,0,0,-fib,1)),"")</f>
        <v>27.26</v>
      </c>
      <c r="AI1265" s="32">
        <f t="shared" ca="1" si="405"/>
        <v>6.66</v>
      </c>
      <c r="AJ1265" s="31">
        <f t="shared" ca="1" si="406"/>
        <v>22.171760000000003</v>
      </c>
      <c r="AK1265" s="31">
        <f t="shared" ca="1" si="407"/>
        <v>23.144120000000001</v>
      </c>
      <c r="AL1265" s="31">
        <f t="shared" ca="1" si="408"/>
        <v>23.93</v>
      </c>
      <c r="AM1265" s="31">
        <f t="shared" ca="1" si="409"/>
        <v>24.715880000000002</v>
      </c>
      <c r="AO1265" s="32">
        <f t="shared" ca="1" si="416"/>
        <v>1.7047880576243353</v>
      </c>
      <c r="AP1265" s="32">
        <f t="shared" ca="1" si="417"/>
        <v>0</v>
      </c>
      <c r="AQ1265" s="32">
        <f t="shared" ca="1" si="418"/>
        <v>1.7339607048966239</v>
      </c>
      <c r="AR1265" s="32">
        <f t="shared" ca="1" si="419"/>
        <v>0</v>
      </c>
    </row>
    <row r="1266" spans="1:44">
      <c r="A1266" s="10">
        <v>38743</v>
      </c>
      <c r="B1266" s="11">
        <f ca="1">IF(ROW(data!B1266)&gt;singleSMA,AVERAGE(OFFSET(data!B1266,0,0,-singleSMA,1)),"")</f>
        <v>23.777100000000001</v>
      </c>
      <c r="C1266" s="11" t="str">
        <f ca="1">IF(ROW(data!B1264)&gt;singleSMA+2,IF(SIGN(data!B1265-indicators!B1265)&lt;&gt;SIGN(data!B1264-indicators!B1264),IF(SIGN(data!B1265-indicators!B1265)&gt;0,"BUY","SELL"),""),"")</f>
        <v/>
      </c>
      <c r="D1266" s="11">
        <f ca="1">IF(ROW(data!B1266)&gt;fastSMA,AVERAGE(OFFSET(data!B1266,0,0,-fastSMA,1)),"")</f>
        <v>26.236499999999999</v>
      </c>
      <c r="E1266" s="11">
        <f ca="1">IF(ROW(data!B1266)&gt;slowSMA,AVERAGE(OFFSET(data!B1266,0,0,-slowSMA,1)),"")</f>
        <v>23.777100000000001</v>
      </c>
      <c r="F1266" s="11" t="str">
        <f ca="1">IF(ROW(data!B1266)&gt;MAX(fastSMA,slowSMA)+2,IF(SIGN(D1265-E1265)&lt;&gt;SIGN(D1264-E1264),IF(SIGN(D1265-E1265)&gt;0,"BUY","SELL"),""),"")</f>
        <v/>
      </c>
      <c r="G1266" s="11"/>
      <c r="H1266" s="11">
        <f>(data!B1266/data!B1265)-1</f>
        <v>-1.1606140022463629E-2</v>
      </c>
      <c r="I1266" s="11">
        <f t="shared" si="399"/>
        <v>0</v>
      </c>
      <c r="J1266" s="11">
        <f t="shared" si="400"/>
        <v>1.1606140022463629E-2</v>
      </c>
      <c r="K1266" s="11">
        <f ca="1">IF(ROW(data!B1266)&gt;rsi+1,100-100/(1+AVERAGE(OFFSET(I1266,0,0,-rsi,1))/AVERAGE(OFFSET(J1266,0,0,-rsi,1))),"")</f>
        <v>61.636059754230814</v>
      </c>
      <c r="L1266" s="11"/>
      <c r="M1266" s="11">
        <f t="shared" si="401"/>
        <v>0.98839385997753637</v>
      </c>
      <c r="N1266" s="11">
        <f t="shared" ca="1" si="402"/>
        <v>1.0501193317422435</v>
      </c>
      <c r="S1266" s="13" t="str">
        <f ca="1">pricein</f>
        <v/>
      </c>
      <c r="T1266" s="13" t="str">
        <f ca="1">priceout</f>
        <v/>
      </c>
      <c r="U1266" s="16" t="str">
        <f t="shared" ca="1" si="403"/>
        <v/>
      </c>
      <c r="V1266" s="16" t="str">
        <f t="shared" ca="1" si="410"/>
        <v/>
      </c>
      <c r="W1266" s="16" t="str">
        <f t="shared" ca="1" si="411"/>
        <v/>
      </c>
      <c r="X1266" s="16">
        <f t="shared" ca="1" si="412"/>
        <v>2.7047880576243353</v>
      </c>
      <c r="Y1266" s="16"/>
      <c r="Z1266" s="13" t="str">
        <f ca="1">priceincross</f>
        <v/>
      </c>
      <c r="AA1266" s="13" t="str">
        <f ca="1">priceoutcross</f>
        <v/>
      </c>
      <c r="AB1266" s="13" t="str">
        <f t="shared" ca="1" si="404"/>
        <v/>
      </c>
      <c r="AC1266" s="13" t="str">
        <f t="shared" ca="1" si="413"/>
        <v/>
      </c>
      <c r="AD1266" s="13" t="str">
        <f t="shared" ca="1" si="414"/>
        <v/>
      </c>
      <c r="AE1266" s="13">
        <f t="shared" ca="1" si="415"/>
        <v>2.7339607048966239</v>
      </c>
      <c r="AG1266" s="32">
        <f ca="1">IF(ROW(data!B1266)&gt;fib+1,MIN(OFFSET(data!B1266,0,0,-fib,1)),"")</f>
        <v>20.6</v>
      </c>
      <c r="AH1266" s="32">
        <f ca="1">IF(ROW(data!B1266)&gt;fib+1,MAX(OFFSET(data!B1266,0,0,-fib,1)),"")</f>
        <v>27.26</v>
      </c>
      <c r="AI1266" s="32">
        <f t="shared" ca="1" si="405"/>
        <v>6.66</v>
      </c>
      <c r="AJ1266" s="31">
        <f t="shared" ca="1" si="406"/>
        <v>22.171760000000003</v>
      </c>
      <c r="AK1266" s="31">
        <f t="shared" ca="1" si="407"/>
        <v>23.144120000000001</v>
      </c>
      <c r="AL1266" s="31">
        <f t="shared" ca="1" si="408"/>
        <v>23.93</v>
      </c>
      <c r="AM1266" s="31">
        <f t="shared" ca="1" si="409"/>
        <v>24.715880000000002</v>
      </c>
      <c r="AO1266" s="32">
        <f t="shared" ca="1" si="416"/>
        <v>1.7047880576243353</v>
      </c>
      <c r="AP1266" s="32">
        <f t="shared" ca="1" si="417"/>
        <v>0</v>
      </c>
      <c r="AQ1266" s="32">
        <f t="shared" ca="1" si="418"/>
        <v>1.7339607048966239</v>
      </c>
      <c r="AR1266" s="32">
        <f t="shared" ca="1" si="419"/>
        <v>0</v>
      </c>
    </row>
    <row r="1267" spans="1:44">
      <c r="A1267" s="10">
        <v>38744</v>
      </c>
      <c r="B1267" s="11">
        <f ca="1">IF(ROW(data!B1267)&gt;singleSMA,AVERAGE(OFFSET(data!B1267,0,0,-singleSMA,1)),"")</f>
        <v>23.820399999999999</v>
      </c>
      <c r="C1267" s="11" t="str">
        <f ca="1">IF(ROW(data!B1265)&gt;singleSMA+2,IF(SIGN(data!B1266-indicators!B1266)&lt;&gt;SIGN(data!B1265-indicators!B1265),IF(SIGN(data!B1266-indicators!B1266)&gt;0,"BUY","SELL"),""),"")</f>
        <v/>
      </c>
      <c r="D1267" s="11">
        <f ca="1">IF(ROW(data!B1267)&gt;fastSMA,AVERAGE(OFFSET(data!B1267,0,0,-fastSMA,1)),"")</f>
        <v>26.277999999999999</v>
      </c>
      <c r="E1267" s="11">
        <f ca="1">IF(ROW(data!B1267)&gt;slowSMA,AVERAGE(OFFSET(data!B1267,0,0,-slowSMA,1)),"")</f>
        <v>23.820399999999999</v>
      </c>
      <c r="F1267" s="11" t="str">
        <f ca="1">IF(ROW(data!B1267)&gt;MAX(fastSMA,slowSMA)+2,IF(SIGN(D1266-E1266)&lt;&gt;SIGN(D1265-E1265),IF(SIGN(D1266-E1266)&gt;0,"BUY","SELL"),""),"")</f>
        <v/>
      </c>
      <c r="G1267" s="11"/>
      <c r="H1267" s="11">
        <f>(data!B1267/data!B1266)-1</f>
        <v>-1.0984848484848486E-2</v>
      </c>
      <c r="I1267" s="11">
        <f t="shared" si="399"/>
        <v>0</v>
      </c>
      <c r="J1267" s="11">
        <f t="shared" si="400"/>
        <v>1.0984848484848486E-2</v>
      </c>
      <c r="K1267" s="11">
        <f ca="1">IF(ROW(data!B1267)&gt;rsi+1,100-100/(1+AVERAGE(OFFSET(I1267,0,0,-rsi,1))/AVERAGE(OFFSET(J1267,0,0,-rsi,1))),"")</f>
        <v>57.635331296932364</v>
      </c>
      <c r="L1267" s="11"/>
      <c r="M1267" s="11">
        <f t="shared" si="401"/>
        <v>0.98901515151515151</v>
      </c>
      <c r="N1267" s="11">
        <f t="shared" ca="1" si="402"/>
        <v>1.0328322784810127</v>
      </c>
      <c r="S1267" s="13" t="str">
        <f ca="1">pricein</f>
        <v/>
      </c>
      <c r="T1267" s="13" t="str">
        <f ca="1">priceout</f>
        <v/>
      </c>
      <c r="U1267" s="16" t="str">
        <f t="shared" ca="1" si="403"/>
        <v/>
      </c>
      <c r="V1267" s="16" t="str">
        <f t="shared" ca="1" si="410"/>
        <v/>
      </c>
      <c r="W1267" s="16" t="str">
        <f t="shared" ca="1" si="411"/>
        <v/>
      </c>
      <c r="X1267" s="16">
        <f t="shared" ca="1" si="412"/>
        <v>2.7047880576243353</v>
      </c>
      <c r="Y1267" s="16"/>
      <c r="Z1267" s="13" t="str">
        <f ca="1">priceincross</f>
        <v/>
      </c>
      <c r="AA1267" s="13" t="str">
        <f ca="1">priceoutcross</f>
        <v/>
      </c>
      <c r="AB1267" s="13" t="str">
        <f t="shared" ca="1" si="404"/>
        <v/>
      </c>
      <c r="AC1267" s="13" t="str">
        <f t="shared" ca="1" si="413"/>
        <v/>
      </c>
      <c r="AD1267" s="13" t="str">
        <f t="shared" ca="1" si="414"/>
        <v/>
      </c>
      <c r="AE1267" s="13">
        <f t="shared" ca="1" si="415"/>
        <v>2.7339607048966239</v>
      </c>
      <c r="AG1267" s="32">
        <f ca="1">IF(ROW(data!B1267)&gt;fib+1,MIN(OFFSET(data!B1267,0,0,-fib,1)),"")</f>
        <v>20.6</v>
      </c>
      <c r="AH1267" s="32">
        <f ca="1">IF(ROW(data!B1267)&gt;fib+1,MAX(OFFSET(data!B1267,0,0,-fib,1)),"")</f>
        <v>27.26</v>
      </c>
      <c r="AI1267" s="32">
        <f t="shared" ca="1" si="405"/>
        <v>6.66</v>
      </c>
      <c r="AJ1267" s="31">
        <f t="shared" ca="1" si="406"/>
        <v>22.171760000000003</v>
      </c>
      <c r="AK1267" s="31">
        <f t="shared" ca="1" si="407"/>
        <v>23.144120000000001</v>
      </c>
      <c r="AL1267" s="31">
        <f t="shared" ca="1" si="408"/>
        <v>23.93</v>
      </c>
      <c r="AM1267" s="31">
        <f t="shared" ca="1" si="409"/>
        <v>24.715880000000002</v>
      </c>
      <c r="AO1267" s="32">
        <f t="shared" ca="1" si="416"/>
        <v>1.7047880576243353</v>
      </c>
      <c r="AP1267" s="32">
        <f t="shared" ca="1" si="417"/>
        <v>0</v>
      </c>
      <c r="AQ1267" s="32">
        <f t="shared" ca="1" si="418"/>
        <v>1.7339607048966239</v>
      </c>
      <c r="AR1267" s="32">
        <f t="shared" ca="1" si="419"/>
        <v>0</v>
      </c>
    </row>
    <row r="1268" spans="1:44">
      <c r="A1268" s="10">
        <v>38747</v>
      </c>
      <c r="B1268" s="11">
        <f ca="1">IF(ROW(data!B1268)&gt;singleSMA,AVERAGE(OFFSET(data!B1268,0,0,-singleSMA,1)),"")</f>
        <v>23.867899999999999</v>
      </c>
      <c r="C1268" s="11" t="str">
        <f ca="1">IF(ROW(data!B1266)&gt;singleSMA+2,IF(SIGN(data!B1267-indicators!B1267)&lt;&gt;SIGN(data!B1266-indicators!B1266),IF(SIGN(data!B1267-indicators!B1267)&gt;0,"BUY","SELL"),""),"")</f>
        <v/>
      </c>
      <c r="D1268" s="11">
        <f ca="1">IF(ROW(data!B1268)&gt;fastSMA,AVERAGE(OFFSET(data!B1268,0,0,-fastSMA,1)),"")</f>
        <v>26.339499999999997</v>
      </c>
      <c r="E1268" s="11">
        <f ca="1">IF(ROW(data!B1268)&gt;slowSMA,AVERAGE(OFFSET(data!B1268,0,0,-slowSMA,1)),"")</f>
        <v>23.867899999999999</v>
      </c>
      <c r="F1268" s="11" t="str">
        <f ca="1">IF(ROW(data!B1268)&gt;MAX(fastSMA,slowSMA)+2,IF(SIGN(D1267-E1267)&lt;&gt;SIGN(D1266-E1266),IF(SIGN(D1267-E1267)&gt;0,"BUY","SELL"),""),"")</f>
        <v/>
      </c>
      <c r="G1268" s="11"/>
      <c r="H1268" s="11">
        <f>(data!B1268/data!B1267)-1</f>
        <v>1.6085790884718509E-2</v>
      </c>
      <c r="I1268" s="11">
        <f t="shared" si="399"/>
        <v>1.6085790884718509E-2</v>
      </c>
      <c r="J1268" s="11">
        <f t="shared" si="400"/>
        <v>0</v>
      </c>
      <c r="K1268" s="11">
        <f ca="1">IF(ROW(data!B1268)&gt;rsi+1,100-100/(1+AVERAGE(OFFSET(I1268,0,0,-rsi,1))/AVERAGE(OFFSET(J1268,0,0,-rsi,1))),"")</f>
        <v>60.358620725113049</v>
      </c>
      <c r="L1268" s="11"/>
      <c r="M1268" s="11">
        <f t="shared" si="401"/>
        <v>1.0160857908847185</v>
      </c>
      <c r="N1268" s="11">
        <f t="shared" ca="1" si="402"/>
        <v>1.0486166007905133</v>
      </c>
      <c r="S1268" s="13" t="str">
        <f ca="1">pricein</f>
        <v/>
      </c>
      <c r="T1268" s="13" t="str">
        <f ca="1">priceout</f>
        <v/>
      </c>
      <c r="U1268" s="16" t="str">
        <f t="shared" ca="1" si="403"/>
        <v/>
      </c>
      <c r="V1268" s="16" t="str">
        <f t="shared" ca="1" si="410"/>
        <v/>
      </c>
      <c r="W1268" s="16" t="str">
        <f t="shared" ca="1" si="411"/>
        <v/>
      </c>
      <c r="X1268" s="16">
        <f t="shared" ca="1" si="412"/>
        <v>2.7047880576243353</v>
      </c>
      <c r="Y1268" s="16"/>
      <c r="Z1268" s="13" t="str">
        <f ca="1">priceincross</f>
        <v/>
      </c>
      <c r="AA1268" s="13" t="str">
        <f ca="1">priceoutcross</f>
        <v/>
      </c>
      <c r="AB1268" s="13" t="str">
        <f t="shared" ca="1" si="404"/>
        <v/>
      </c>
      <c r="AC1268" s="13" t="str">
        <f t="shared" ca="1" si="413"/>
        <v/>
      </c>
      <c r="AD1268" s="13" t="str">
        <f t="shared" ca="1" si="414"/>
        <v/>
      </c>
      <c r="AE1268" s="13">
        <f t="shared" ca="1" si="415"/>
        <v>2.7339607048966239</v>
      </c>
      <c r="AG1268" s="32">
        <f ca="1">IF(ROW(data!B1268)&gt;fib+1,MIN(OFFSET(data!B1268,0,0,-fib,1)),"")</f>
        <v>20.6</v>
      </c>
      <c r="AH1268" s="32">
        <f ca="1">IF(ROW(data!B1268)&gt;fib+1,MAX(OFFSET(data!B1268,0,0,-fib,1)),"")</f>
        <v>27.26</v>
      </c>
      <c r="AI1268" s="32">
        <f t="shared" ca="1" si="405"/>
        <v>6.66</v>
      </c>
      <c r="AJ1268" s="31">
        <f t="shared" ca="1" si="406"/>
        <v>22.171760000000003</v>
      </c>
      <c r="AK1268" s="31">
        <f t="shared" ca="1" si="407"/>
        <v>23.144120000000001</v>
      </c>
      <c r="AL1268" s="31">
        <f t="shared" ca="1" si="408"/>
        <v>23.93</v>
      </c>
      <c r="AM1268" s="31">
        <f t="shared" ca="1" si="409"/>
        <v>24.715880000000002</v>
      </c>
      <c r="AO1268" s="32">
        <f t="shared" ca="1" si="416"/>
        <v>1.7047880576243353</v>
      </c>
      <c r="AP1268" s="32">
        <f t="shared" ca="1" si="417"/>
        <v>0</v>
      </c>
      <c r="AQ1268" s="32">
        <f t="shared" ca="1" si="418"/>
        <v>1.7339607048966239</v>
      </c>
      <c r="AR1268" s="32">
        <f t="shared" ca="1" si="419"/>
        <v>0</v>
      </c>
    </row>
    <row r="1269" spans="1:44">
      <c r="A1269" s="10">
        <v>38748</v>
      </c>
      <c r="B1269" s="11">
        <f ca="1">IF(ROW(data!B1269)&gt;singleSMA,AVERAGE(OFFSET(data!B1269,0,0,-singleSMA,1)),"")</f>
        <v>23.916900000000002</v>
      </c>
      <c r="C1269" s="11" t="str">
        <f ca="1">IF(ROW(data!B1267)&gt;singleSMA+2,IF(SIGN(data!B1268-indicators!B1268)&lt;&gt;SIGN(data!B1267-indicators!B1267),IF(SIGN(data!B1268-indicators!B1268)&gt;0,"BUY","SELL"),""),"")</f>
        <v/>
      </c>
      <c r="D1269" s="11">
        <f ca="1">IF(ROW(data!B1269)&gt;fastSMA,AVERAGE(OFFSET(data!B1269,0,0,-fastSMA,1)),"")</f>
        <v>26.396499999999996</v>
      </c>
      <c r="E1269" s="11">
        <f ca="1">IF(ROW(data!B1269)&gt;slowSMA,AVERAGE(OFFSET(data!B1269,0,0,-slowSMA,1)),"")</f>
        <v>23.916900000000002</v>
      </c>
      <c r="F1269" s="11" t="str">
        <f ca="1">IF(ROW(data!B1269)&gt;MAX(fastSMA,slowSMA)+2,IF(SIGN(D1268-E1268)&lt;&gt;SIGN(D1267-E1267),IF(SIGN(D1268-E1268)&gt;0,"BUY","SELL"),""),"")</f>
        <v/>
      </c>
      <c r="G1269" s="11"/>
      <c r="H1269" s="11">
        <f>(data!B1269/data!B1268)-1</f>
        <v>-3.3923859781379573E-3</v>
      </c>
      <c r="I1269" s="11">
        <f t="shared" si="399"/>
        <v>0</v>
      </c>
      <c r="J1269" s="11">
        <f t="shared" si="400"/>
        <v>3.3923859781379573E-3</v>
      </c>
      <c r="K1269" s="11">
        <f ca="1">IF(ROW(data!B1269)&gt;rsi+1,100-100/(1+AVERAGE(OFFSET(I1269,0,0,-rsi,1))/AVERAGE(OFFSET(J1269,0,0,-rsi,1))),"")</f>
        <v>59.510131050090365</v>
      </c>
      <c r="L1269" s="11"/>
      <c r="M1269" s="11">
        <f t="shared" si="401"/>
        <v>0.99660761402186204</v>
      </c>
      <c r="N1269" s="11">
        <f t="shared" ca="1" si="402"/>
        <v>1.0450592885375489</v>
      </c>
      <c r="S1269" s="13" t="str">
        <f ca="1">pricein</f>
        <v/>
      </c>
      <c r="T1269" s="13" t="str">
        <f ca="1">priceout</f>
        <v/>
      </c>
      <c r="U1269" s="16" t="str">
        <f t="shared" ca="1" si="403"/>
        <v/>
      </c>
      <c r="V1269" s="16" t="str">
        <f t="shared" ca="1" si="410"/>
        <v/>
      </c>
      <c r="W1269" s="16" t="str">
        <f t="shared" ca="1" si="411"/>
        <v/>
      </c>
      <c r="X1269" s="16">
        <f t="shared" ca="1" si="412"/>
        <v>2.7047880576243353</v>
      </c>
      <c r="Y1269" s="16"/>
      <c r="Z1269" s="13" t="str">
        <f ca="1">priceincross</f>
        <v/>
      </c>
      <c r="AA1269" s="13" t="str">
        <f ca="1">priceoutcross</f>
        <v/>
      </c>
      <c r="AB1269" s="13" t="str">
        <f t="shared" ca="1" si="404"/>
        <v/>
      </c>
      <c r="AC1269" s="13" t="str">
        <f t="shared" ca="1" si="413"/>
        <v/>
      </c>
      <c r="AD1269" s="13" t="str">
        <f t="shared" ca="1" si="414"/>
        <v/>
      </c>
      <c r="AE1269" s="13">
        <f t="shared" ca="1" si="415"/>
        <v>2.7339607048966239</v>
      </c>
      <c r="AG1269" s="32">
        <f ca="1">IF(ROW(data!B1269)&gt;fib+1,MIN(OFFSET(data!B1269,0,0,-fib,1)),"")</f>
        <v>20.6</v>
      </c>
      <c r="AH1269" s="32">
        <f ca="1">IF(ROW(data!B1269)&gt;fib+1,MAX(OFFSET(data!B1269,0,0,-fib,1)),"")</f>
        <v>27.26</v>
      </c>
      <c r="AI1269" s="32">
        <f t="shared" ca="1" si="405"/>
        <v>6.66</v>
      </c>
      <c r="AJ1269" s="31">
        <f t="shared" ca="1" si="406"/>
        <v>22.171760000000003</v>
      </c>
      <c r="AK1269" s="31">
        <f t="shared" ca="1" si="407"/>
        <v>23.144120000000001</v>
      </c>
      <c r="AL1269" s="31">
        <f t="shared" ca="1" si="408"/>
        <v>23.93</v>
      </c>
      <c r="AM1269" s="31">
        <f t="shared" ca="1" si="409"/>
        <v>24.715880000000002</v>
      </c>
      <c r="AO1269" s="32">
        <f t="shared" ca="1" si="416"/>
        <v>1.7047880576243353</v>
      </c>
      <c r="AP1269" s="32">
        <f t="shared" ca="1" si="417"/>
        <v>0</v>
      </c>
      <c r="AQ1269" s="32">
        <f t="shared" ca="1" si="418"/>
        <v>1.7339607048966239</v>
      </c>
      <c r="AR1269" s="32">
        <f t="shared" ca="1" si="419"/>
        <v>0</v>
      </c>
    </row>
    <row r="1270" spans="1:44">
      <c r="A1270" s="10">
        <v>38749</v>
      </c>
      <c r="B1270" s="11">
        <f ca="1">IF(ROW(data!B1270)&gt;singleSMA,AVERAGE(OFFSET(data!B1270,0,0,-singleSMA,1)),"")</f>
        <v>23.973099999999999</v>
      </c>
      <c r="C1270" s="11" t="str">
        <f ca="1">IF(ROW(data!B1268)&gt;singleSMA+2,IF(SIGN(data!B1269-indicators!B1269)&lt;&gt;SIGN(data!B1268-indicators!B1268),IF(SIGN(data!B1269-indicators!B1269)&gt;0,"BUY","SELL"),""),"")</f>
        <v/>
      </c>
      <c r="D1270" s="11">
        <f ca="1">IF(ROW(data!B1270)&gt;fastSMA,AVERAGE(OFFSET(data!B1270,0,0,-fastSMA,1)),"")</f>
        <v>26.459499999999998</v>
      </c>
      <c r="E1270" s="11">
        <f ca="1">IF(ROW(data!B1270)&gt;slowSMA,AVERAGE(OFFSET(data!B1270,0,0,-slowSMA,1)),"")</f>
        <v>23.973099999999999</v>
      </c>
      <c r="F1270" s="11" t="str">
        <f ca="1">IF(ROW(data!B1270)&gt;MAX(fastSMA,slowSMA)+2,IF(SIGN(D1269-E1269)&lt;&gt;SIGN(D1268-E1268),IF(SIGN(D1269-E1269)&gt;0,"BUY","SELL"),""),"")</f>
        <v/>
      </c>
      <c r="G1270" s="11"/>
      <c r="H1270" s="11">
        <f>(data!B1270/data!B1269)-1</f>
        <v>1.7776096822995413E-2</v>
      </c>
      <c r="I1270" s="11">
        <f t="shared" si="399"/>
        <v>1.7776096822995413E-2</v>
      </c>
      <c r="J1270" s="11">
        <f t="shared" si="400"/>
        <v>0</v>
      </c>
      <c r="K1270" s="11">
        <f ca="1">IF(ROW(data!B1270)&gt;rsi+1,100-100/(1+AVERAGE(OFFSET(I1270,0,0,-rsi,1))/AVERAGE(OFFSET(J1270,0,0,-rsi,1))),"")</f>
        <v>60.160918943997579</v>
      </c>
      <c r="L1270" s="11"/>
      <c r="M1270" s="11">
        <f t="shared" si="401"/>
        <v>1.0177760968229954</v>
      </c>
      <c r="N1270" s="11">
        <f t="shared" ca="1" si="402"/>
        <v>1.0491228070175438</v>
      </c>
      <c r="S1270" s="13" t="str">
        <f ca="1">pricein</f>
        <v/>
      </c>
      <c r="T1270" s="13" t="str">
        <f ca="1">priceout</f>
        <v/>
      </c>
      <c r="U1270" s="16" t="str">
        <f t="shared" ca="1" si="403"/>
        <v/>
      </c>
      <c r="V1270" s="16" t="str">
        <f t="shared" ca="1" si="410"/>
        <v/>
      </c>
      <c r="W1270" s="16" t="str">
        <f t="shared" ca="1" si="411"/>
        <v/>
      </c>
      <c r="X1270" s="16">
        <f t="shared" ca="1" si="412"/>
        <v>2.7047880576243353</v>
      </c>
      <c r="Y1270" s="16"/>
      <c r="Z1270" s="13" t="str">
        <f ca="1">priceincross</f>
        <v/>
      </c>
      <c r="AA1270" s="13" t="str">
        <f ca="1">priceoutcross</f>
        <v/>
      </c>
      <c r="AB1270" s="13" t="str">
        <f t="shared" ca="1" si="404"/>
        <v/>
      </c>
      <c r="AC1270" s="13" t="str">
        <f t="shared" ca="1" si="413"/>
        <v/>
      </c>
      <c r="AD1270" s="13" t="str">
        <f t="shared" ca="1" si="414"/>
        <v/>
      </c>
      <c r="AE1270" s="13">
        <f t="shared" ca="1" si="415"/>
        <v>2.7339607048966239</v>
      </c>
      <c r="AG1270" s="32">
        <f ca="1">IF(ROW(data!B1270)&gt;fib+1,MIN(OFFSET(data!B1270,0,0,-fib,1)),"")</f>
        <v>20.6</v>
      </c>
      <c r="AH1270" s="32">
        <f ca="1">IF(ROW(data!B1270)&gt;fib+1,MAX(OFFSET(data!B1270,0,0,-fib,1)),"")</f>
        <v>27.26</v>
      </c>
      <c r="AI1270" s="32">
        <f t="shared" ca="1" si="405"/>
        <v>6.66</v>
      </c>
      <c r="AJ1270" s="31">
        <f t="shared" ca="1" si="406"/>
        <v>22.171760000000003</v>
      </c>
      <c r="AK1270" s="31">
        <f t="shared" ca="1" si="407"/>
        <v>23.144120000000001</v>
      </c>
      <c r="AL1270" s="31">
        <f t="shared" ca="1" si="408"/>
        <v>23.93</v>
      </c>
      <c r="AM1270" s="31">
        <f t="shared" ca="1" si="409"/>
        <v>24.715880000000002</v>
      </c>
      <c r="AO1270" s="32">
        <f t="shared" ca="1" si="416"/>
        <v>1.7047880576243353</v>
      </c>
      <c r="AP1270" s="32">
        <f t="shared" ca="1" si="417"/>
        <v>0</v>
      </c>
      <c r="AQ1270" s="32">
        <f t="shared" ca="1" si="418"/>
        <v>1.7339607048966239</v>
      </c>
      <c r="AR1270" s="32">
        <f t="shared" ca="1" si="419"/>
        <v>0</v>
      </c>
    </row>
    <row r="1271" spans="1:44">
      <c r="A1271" s="10">
        <v>38750</v>
      </c>
      <c r="B1271" s="11">
        <f ca="1">IF(ROW(data!B1271)&gt;singleSMA,AVERAGE(OFFSET(data!B1271,0,0,-singleSMA,1)),"")</f>
        <v>24.036099999999998</v>
      </c>
      <c r="C1271" s="11" t="str">
        <f ca="1">IF(ROW(data!B1269)&gt;singleSMA+2,IF(SIGN(data!B1270-indicators!B1270)&lt;&gt;SIGN(data!B1269-indicators!B1269),IF(SIGN(data!B1270-indicators!B1270)&gt;0,"BUY","SELL"),""),"")</f>
        <v/>
      </c>
      <c r="D1271" s="11">
        <f ca="1">IF(ROW(data!B1271)&gt;fastSMA,AVERAGE(OFFSET(data!B1271,0,0,-fastSMA,1)),"")</f>
        <v>26.523000000000003</v>
      </c>
      <c r="E1271" s="11">
        <f ca="1">IF(ROW(data!B1271)&gt;slowSMA,AVERAGE(OFFSET(data!B1271,0,0,-slowSMA,1)),"")</f>
        <v>24.036099999999998</v>
      </c>
      <c r="F1271" s="11" t="str">
        <f ca="1">IF(ROW(data!B1271)&gt;MAX(fastSMA,slowSMA)+2,IF(SIGN(D1270-E1270)&lt;&gt;SIGN(D1269-E1269),IF(SIGN(D1270-E1270)&gt;0,"BUY","SELL"),""),"")</f>
        <v/>
      </c>
      <c r="G1271" s="11"/>
      <c r="H1271" s="11">
        <f>(data!B1271/data!B1270)-1</f>
        <v>1.1519881085098493E-2</v>
      </c>
      <c r="I1271" s="11">
        <f t="shared" si="399"/>
        <v>1.1519881085098493E-2</v>
      </c>
      <c r="J1271" s="11">
        <f t="shared" si="400"/>
        <v>0</v>
      </c>
      <c r="K1271" s="11">
        <f ca="1">IF(ROW(data!B1271)&gt;rsi+1,100-100/(1+AVERAGE(OFFSET(I1271,0,0,-rsi,1))/AVERAGE(OFFSET(J1271,0,0,-rsi,1))),"")</f>
        <v>60.132306084478913</v>
      </c>
      <c r="L1271" s="11"/>
      <c r="M1271" s="11">
        <f t="shared" si="401"/>
        <v>1.0115198810850985</v>
      </c>
      <c r="N1271" s="11">
        <f t="shared" ca="1" si="402"/>
        <v>1.0489402697495178</v>
      </c>
      <c r="S1271" s="13" t="str">
        <f ca="1">pricein</f>
        <v/>
      </c>
      <c r="T1271" s="13" t="str">
        <f ca="1">priceout</f>
        <v/>
      </c>
      <c r="U1271" s="16" t="str">
        <f t="shared" ca="1" si="403"/>
        <v/>
      </c>
      <c r="V1271" s="16" t="str">
        <f t="shared" ca="1" si="410"/>
        <v/>
      </c>
      <c r="W1271" s="16" t="str">
        <f t="shared" ca="1" si="411"/>
        <v/>
      </c>
      <c r="X1271" s="16">
        <f t="shared" ca="1" si="412"/>
        <v>2.7047880576243353</v>
      </c>
      <c r="Y1271" s="16"/>
      <c r="Z1271" s="13" t="str">
        <f ca="1">priceincross</f>
        <v/>
      </c>
      <c r="AA1271" s="13" t="str">
        <f ca="1">priceoutcross</f>
        <v/>
      </c>
      <c r="AB1271" s="13" t="str">
        <f t="shared" ca="1" si="404"/>
        <v/>
      </c>
      <c r="AC1271" s="13" t="str">
        <f t="shared" ca="1" si="413"/>
        <v/>
      </c>
      <c r="AD1271" s="13" t="str">
        <f t="shared" ca="1" si="414"/>
        <v/>
      </c>
      <c r="AE1271" s="13">
        <f t="shared" ca="1" si="415"/>
        <v>2.7339607048966239</v>
      </c>
      <c r="AG1271" s="32">
        <f ca="1">IF(ROW(data!B1271)&gt;fib+1,MIN(OFFSET(data!B1271,0,0,-fib,1)),"")</f>
        <v>20.6</v>
      </c>
      <c r="AH1271" s="32">
        <f ca="1">IF(ROW(data!B1271)&gt;fib+1,MAX(OFFSET(data!B1271,0,0,-fib,1)),"")</f>
        <v>27.26</v>
      </c>
      <c r="AI1271" s="32">
        <f t="shared" ca="1" si="405"/>
        <v>6.66</v>
      </c>
      <c r="AJ1271" s="31">
        <f t="shared" ca="1" si="406"/>
        <v>22.171760000000003</v>
      </c>
      <c r="AK1271" s="31">
        <f t="shared" ca="1" si="407"/>
        <v>23.144120000000001</v>
      </c>
      <c r="AL1271" s="31">
        <f t="shared" ca="1" si="408"/>
        <v>23.93</v>
      </c>
      <c r="AM1271" s="31">
        <f t="shared" ca="1" si="409"/>
        <v>24.715880000000002</v>
      </c>
      <c r="AO1271" s="32">
        <f t="shared" ca="1" si="416"/>
        <v>1.7047880576243353</v>
      </c>
      <c r="AP1271" s="32">
        <f t="shared" ca="1" si="417"/>
        <v>0</v>
      </c>
      <c r="AQ1271" s="32">
        <f t="shared" ca="1" si="418"/>
        <v>1.7339607048966239</v>
      </c>
      <c r="AR1271" s="32">
        <f t="shared" ca="1" si="419"/>
        <v>0</v>
      </c>
    </row>
    <row r="1272" spans="1:44">
      <c r="A1272" s="10">
        <v>38751</v>
      </c>
      <c r="B1272" s="11">
        <f ca="1">IF(ROW(data!B1272)&gt;singleSMA,AVERAGE(OFFSET(data!B1272,0,0,-singleSMA,1)),"")</f>
        <v>24.097499999999997</v>
      </c>
      <c r="C1272" s="11" t="str">
        <f ca="1">IF(ROW(data!B1270)&gt;singleSMA+2,IF(SIGN(data!B1271-indicators!B1271)&lt;&gt;SIGN(data!B1270-indicators!B1270),IF(SIGN(data!B1271-indicators!B1271)&gt;0,"BUY","SELL"),""),"")</f>
        <v/>
      </c>
      <c r="D1272" s="11">
        <f ca="1">IF(ROW(data!B1272)&gt;fastSMA,AVERAGE(OFFSET(data!B1272,0,0,-fastSMA,1)),"")</f>
        <v>26.568000000000001</v>
      </c>
      <c r="E1272" s="11">
        <f ca="1">IF(ROW(data!B1272)&gt;slowSMA,AVERAGE(OFFSET(data!B1272,0,0,-slowSMA,1)),"")</f>
        <v>24.097499999999997</v>
      </c>
      <c r="F1272" s="11" t="str">
        <f ca="1">IF(ROW(data!B1272)&gt;MAX(fastSMA,slowSMA)+2,IF(SIGN(D1271-E1271)&lt;&gt;SIGN(D1270-E1270),IF(SIGN(D1271-E1271)&gt;0,"BUY","SELL"),""),"")</f>
        <v/>
      </c>
      <c r="G1272" s="11"/>
      <c r="H1272" s="11">
        <f>(data!B1272/data!B1271)-1</f>
        <v>-1.7634092578986071E-2</v>
      </c>
      <c r="I1272" s="11">
        <f t="shared" si="399"/>
        <v>0</v>
      </c>
      <c r="J1272" s="11">
        <f t="shared" si="400"/>
        <v>1.7634092578986071E-2</v>
      </c>
      <c r="K1272" s="11">
        <f ca="1">IF(ROW(data!B1272)&gt;rsi+1,100-100/(1+AVERAGE(OFFSET(I1272,0,0,-rsi,1))/AVERAGE(OFFSET(J1272,0,0,-rsi,1))),"")</f>
        <v>57.016124786996556</v>
      </c>
      <c r="L1272" s="11"/>
      <c r="M1272" s="11">
        <f t="shared" si="401"/>
        <v>0.98236590742101393</v>
      </c>
      <c r="N1272" s="11">
        <f t="shared" ca="1" si="402"/>
        <v>1.0348297213622288</v>
      </c>
      <c r="S1272" s="13" t="str">
        <f ca="1">pricein</f>
        <v/>
      </c>
      <c r="T1272" s="13" t="str">
        <f ca="1">priceout</f>
        <v/>
      </c>
      <c r="U1272" s="16" t="str">
        <f t="shared" ca="1" si="403"/>
        <v/>
      </c>
      <c r="V1272" s="16" t="str">
        <f t="shared" ca="1" si="410"/>
        <v/>
      </c>
      <c r="W1272" s="16" t="str">
        <f t="shared" ca="1" si="411"/>
        <v/>
      </c>
      <c r="X1272" s="16">
        <f t="shared" ca="1" si="412"/>
        <v>2.7047880576243353</v>
      </c>
      <c r="Y1272" s="16"/>
      <c r="Z1272" s="13" t="str">
        <f ca="1">priceincross</f>
        <v/>
      </c>
      <c r="AA1272" s="13" t="str">
        <f ca="1">priceoutcross</f>
        <v/>
      </c>
      <c r="AB1272" s="13" t="str">
        <f t="shared" ca="1" si="404"/>
        <v/>
      </c>
      <c r="AC1272" s="13" t="str">
        <f t="shared" ca="1" si="413"/>
        <v/>
      </c>
      <c r="AD1272" s="13" t="str">
        <f t="shared" ca="1" si="414"/>
        <v/>
      </c>
      <c r="AE1272" s="13">
        <f t="shared" ca="1" si="415"/>
        <v>2.7339607048966239</v>
      </c>
      <c r="AG1272" s="32">
        <f ca="1">IF(ROW(data!B1272)&gt;fib+1,MIN(OFFSET(data!B1272,0,0,-fib,1)),"")</f>
        <v>20.82</v>
      </c>
      <c r="AH1272" s="32">
        <f ca="1">IF(ROW(data!B1272)&gt;fib+1,MAX(OFFSET(data!B1272,0,0,-fib,1)),"")</f>
        <v>27.26</v>
      </c>
      <c r="AI1272" s="32">
        <f t="shared" ca="1" si="405"/>
        <v>6.4400000000000013</v>
      </c>
      <c r="AJ1272" s="31">
        <f t="shared" ca="1" si="406"/>
        <v>22.339840000000002</v>
      </c>
      <c r="AK1272" s="31">
        <f t="shared" ca="1" si="407"/>
        <v>23.280080000000002</v>
      </c>
      <c r="AL1272" s="31">
        <f t="shared" ca="1" si="408"/>
        <v>24.04</v>
      </c>
      <c r="AM1272" s="31">
        <f t="shared" ca="1" si="409"/>
        <v>24.79992</v>
      </c>
      <c r="AO1272" s="32">
        <f t="shared" ca="1" si="416"/>
        <v>1.7047880576243353</v>
      </c>
      <c r="AP1272" s="32">
        <f t="shared" ca="1" si="417"/>
        <v>0</v>
      </c>
      <c r="AQ1272" s="32">
        <f t="shared" ca="1" si="418"/>
        <v>1.7339607048966239</v>
      </c>
      <c r="AR1272" s="32">
        <f t="shared" ca="1" si="419"/>
        <v>0</v>
      </c>
    </row>
    <row r="1273" spans="1:44">
      <c r="A1273" s="10">
        <v>38754</v>
      </c>
      <c r="B1273" s="11">
        <f ca="1">IF(ROW(data!B1273)&gt;singleSMA,AVERAGE(OFFSET(data!B1273,0,0,-singleSMA,1)),"")</f>
        <v>24.160799999999998</v>
      </c>
      <c r="C1273" s="11" t="str">
        <f ca="1">IF(ROW(data!B1271)&gt;singleSMA+2,IF(SIGN(data!B1272-indicators!B1272)&lt;&gt;SIGN(data!B1271-indicators!B1271),IF(SIGN(data!B1272-indicators!B1272)&gt;0,"BUY","SELL"),""),"")</f>
        <v/>
      </c>
      <c r="D1273" s="11">
        <f ca="1">IF(ROW(data!B1273)&gt;fastSMA,AVERAGE(OFFSET(data!B1273,0,0,-fastSMA,1)),"")</f>
        <v>26.610500000000002</v>
      </c>
      <c r="E1273" s="11">
        <f ca="1">IF(ROW(data!B1273)&gt;slowSMA,AVERAGE(OFFSET(data!B1273,0,0,-slowSMA,1)),"")</f>
        <v>24.160799999999998</v>
      </c>
      <c r="F1273" s="11" t="str">
        <f ca="1">IF(ROW(data!B1273)&gt;MAX(fastSMA,slowSMA)+2,IF(SIGN(D1272-E1272)&lt;&gt;SIGN(D1271-E1271),IF(SIGN(D1272-E1272)&gt;0,"BUY","SELL"),""),"")</f>
        <v/>
      </c>
      <c r="G1273" s="11"/>
      <c r="H1273" s="11">
        <f>(data!B1273/data!B1272)-1</f>
        <v>1.5332834704562481E-2</v>
      </c>
      <c r="I1273" s="11">
        <f t="shared" si="399"/>
        <v>1.5332834704562481E-2</v>
      </c>
      <c r="J1273" s="11">
        <f t="shared" si="400"/>
        <v>0</v>
      </c>
      <c r="K1273" s="11">
        <f ca="1">IF(ROW(data!B1273)&gt;rsi+1,100-100/(1+AVERAGE(OFFSET(I1273,0,0,-rsi,1))/AVERAGE(OFFSET(J1273,0,0,-rsi,1))),"")</f>
        <v>56.60158563642274</v>
      </c>
      <c r="L1273" s="11"/>
      <c r="M1273" s="11">
        <f t="shared" si="401"/>
        <v>1.0153328347045625</v>
      </c>
      <c r="N1273" s="11">
        <f t="shared" ca="1" si="402"/>
        <v>1.0323193916349811</v>
      </c>
      <c r="S1273" s="13" t="str">
        <f ca="1">pricein</f>
        <v/>
      </c>
      <c r="T1273" s="13" t="str">
        <f ca="1">priceout</f>
        <v/>
      </c>
      <c r="U1273" s="16" t="str">
        <f t="shared" ca="1" si="403"/>
        <v/>
      </c>
      <c r="V1273" s="16" t="str">
        <f t="shared" ca="1" si="410"/>
        <v/>
      </c>
      <c r="W1273" s="16" t="str">
        <f t="shared" ca="1" si="411"/>
        <v/>
      </c>
      <c r="X1273" s="16">
        <f t="shared" ca="1" si="412"/>
        <v>2.7047880576243353</v>
      </c>
      <c r="Y1273" s="16"/>
      <c r="Z1273" s="13" t="str">
        <f ca="1">priceincross</f>
        <v/>
      </c>
      <c r="AA1273" s="13" t="str">
        <f ca="1">priceoutcross</f>
        <v/>
      </c>
      <c r="AB1273" s="13" t="str">
        <f t="shared" ca="1" si="404"/>
        <v/>
      </c>
      <c r="AC1273" s="13" t="str">
        <f t="shared" ca="1" si="413"/>
        <v/>
      </c>
      <c r="AD1273" s="13" t="str">
        <f t="shared" ca="1" si="414"/>
        <v/>
      </c>
      <c r="AE1273" s="13">
        <f t="shared" ca="1" si="415"/>
        <v>2.7339607048966239</v>
      </c>
      <c r="AG1273" s="32">
        <f ca="1">IF(ROW(data!B1273)&gt;fib+1,MIN(OFFSET(data!B1273,0,0,-fib,1)),"")</f>
        <v>20.84</v>
      </c>
      <c r="AH1273" s="32">
        <f ca="1">IF(ROW(data!B1273)&gt;fib+1,MAX(OFFSET(data!B1273,0,0,-fib,1)),"")</f>
        <v>27.26</v>
      </c>
      <c r="AI1273" s="32">
        <f t="shared" ca="1" si="405"/>
        <v>6.4200000000000017</v>
      </c>
      <c r="AJ1273" s="31">
        <f t="shared" ca="1" si="406"/>
        <v>22.355119999999999</v>
      </c>
      <c r="AK1273" s="31">
        <f t="shared" ca="1" si="407"/>
        <v>23.292439999999999</v>
      </c>
      <c r="AL1273" s="31">
        <f t="shared" ca="1" si="408"/>
        <v>24.05</v>
      </c>
      <c r="AM1273" s="31">
        <f t="shared" ca="1" si="409"/>
        <v>24.807560000000002</v>
      </c>
      <c r="AO1273" s="32">
        <f t="shared" ca="1" si="416"/>
        <v>1.7047880576243353</v>
      </c>
      <c r="AP1273" s="32">
        <f t="shared" ca="1" si="417"/>
        <v>0</v>
      </c>
      <c r="AQ1273" s="32">
        <f t="shared" ca="1" si="418"/>
        <v>1.7339607048966239</v>
      </c>
      <c r="AR1273" s="32">
        <f t="shared" ca="1" si="419"/>
        <v>0</v>
      </c>
    </row>
    <row r="1274" spans="1:44">
      <c r="A1274" s="10">
        <v>38755</v>
      </c>
      <c r="B1274" s="11">
        <f ca="1">IF(ROW(data!B1274)&gt;singleSMA,AVERAGE(OFFSET(data!B1274,0,0,-singleSMA,1)),"")</f>
        <v>24.220199999999998</v>
      </c>
      <c r="C1274" s="11" t="str">
        <f ca="1">IF(ROW(data!B1272)&gt;singleSMA+2,IF(SIGN(data!B1273-indicators!B1273)&lt;&gt;SIGN(data!B1272-indicators!B1272),IF(SIGN(data!B1273-indicators!B1273)&gt;0,"BUY","SELL"),""),"")</f>
        <v/>
      </c>
      <c r="D1274" s="11">
        <f ca="1">IF(ROW(data!B1274)&gt;fastSMA,AVERAGE(OFFSET(data!B1274,0,0,-fastSMA,1)),"")</f>
        <v>26.629999999999995</v>
      </c>
      <c r="E1274" s="11">
        <f ca="1">IF(ROW(data!B1274)&gt;slowSMA,AVERAGE(OFFSET(data!B1274,0,0,-slowSMA,1)),"")</f>
        <v>24.220199999999998</v>
      </c>
      <c r="F1274" s="11" t="str">
        <f ca="1">IF(ROW(data!B1274)&gt;MAX(fastSMA,slowSMA)+2,IF(SIGN(D1273-E1273)&lt;&gt;SIGN(D1272-E1272),IF(SIGN(D1273-E1273)&gt;0,"BUY","SELL"),""),"")</f>
        <v/>
      </c>
      <c r="G1274" s="11"/>
      <c r="H1274" s="11">
        <f>(data!B1274/data!B1273)-1</f>
        <v>-8.4714548802945489E-3</v>
      </c>
      <c r="I1274" s="11">
        <f t="shared" si="399"/>
        <v>0</v>
      </c>
      <c r="J1274" s="11">
        <f t="shared" si="400"/>
        <v>8.4714548802945489E-3</v>
      </c>
      <c r="K1274" s="11">
        <f ca="1">IF(ROW(data!B1274)&gt;rsi+1,100-100/(1+AVERAGE(OFFSET(I1274,0,0,-rsi,1))/AVERAGE(OFFSET(J1274,0,0,-rsi,1))),"")</f>
        <v>53.242611120864154</v>
      </c>
      <c r="L1274" s="11"/>
      <c r="M1274" s="11">
        <f t="shared" si="401"/>
        <v>0.99152854511970545</v>
      </c>
      <c r="N1274" s="11">
        <f t="shared" ca="1" si="402"/>
        <v>1.014700339238598</v>
      </c>
      <c r="S1274" s="13" t="str">
        <f ca="1">pricein</f>
        <v/>
      </c>
      <c r="T1274" s="13" t="str">
        <f ca="1">priceout</f>
        <v/>
      </c>
      <c r="U1274" s="16" t="str">
        <f t="shared" ca="1" si="403"/>
        <v/>
      </c>
      <c r="V1274" s="16" t="str">
        <f t="shared" ca="1" si="410"/>
        <v/>
      </c>
      <c r="W1274" s="16" t="str">
        <f t="shared" ca="1" si="411"/>
        <v/>
      </c>
      <c r="X1274" s="16">
        <f t="shared" ca="1" si="412"/>
        <v>2.7047880576243353</v>
      </c>
      <c r="Y1274" s="16"/>
      <c r="Z1274" s="13" t="str">
        <f ca="1">priceincross</f>
        <v/>
      </c>
      <c r="AA1274" s="13" t="str">
        <f ca="1">priceoutcross</f>
        <v/>
      </c>
      <c r="AB1274" s="13" t="str">
        <f t="shared" ca="1" si="404"/>
        <v/>
      </c>
      <c r="AC1274" s="13" t="str">
        <f t="shared" ca="1" si="413"/>
        <v/>
      </c>
      <c r="AD1274" s="13" t="str">
        <f t="shared" ca="1" si="414"/>
        <v/>
      </c>
      <c r="AE1274" s="13">
        <f t="shared" ca="1" si="415"/>
        <v>2.7339607048966239</v>
      </c>
      <c r="AG1274" s="32">
        <f ca="1">IF(ROW(data!B1274)&gt;fib+1,MIN(OFFSET(data!B1274,0,0,-fib,1)),"")</f>
        <v>20.84</v>
      </c>
      <c r="AH1274" s="32">
        <f ca="1">IF(ROW(data!B1274)&gt;fib+1,MAX(OFFSET(data!B1274,0,0,-fib,1)),"")</f>
        <v>27.26</v>
      </c>
      <c r="AI1274" s="32">
        <f t="shared" ca="1" si="405"/>
        <v>6.4200000000000017</v>
      </c>
      <c r="AJ1274" s="31">
        <f t="shared" ca="1" si="406"/>
        <v>22.355119999999999</v>
      </c>
      <c r="AK1274" s="31">
        <f t="shared" ca="1" si="407"/>
        <v>23.292439999999999</v>
      </c>
      <c r="AL1274" s="31">
        <f t="shared" ca="1" si="408"/>
        <v>24.05</v>
      </c>
      <c r="AM1274" s="31">
        <f t="shared" ca="1" si="409"/>
        <v>24.807560000000002</v>
      </c>
      <c r="AO1274" s="32">
        <f t="shared" ca="1" si="416"/>
        <v>1.7047880576243353</v>
      </c>
      <c r="AP1274" s="32">
        <f t="shared" ca="1" si="417"/>
        <v>0</v>
      </c>
      <c r="AQ1274" s="32">
        <f t="shared" ca="1" si="418"/>
        <v>1.7339607048966239</v>
      </c>
      <c r="AR1274" s="32">
        <f t="shared" ca="1" si="419"/>
        <v>0</v>
      </c>
    </row>
    <row r="1275" spans="1:44">
      <c r="A1275" s="10">
        <v>38756</v>
      </c>
      <c r="B1275" s="11">
        <f ca="1">IF(ROW(data!B1275)&gt;singleSMA,AVERAGE(OFFSET(data!B1275,0,0,-singleSMA,1)),"")</f>
        <v>24.2806</v>
      </c>
      <c r="C1275" s="11" t="str">
        <f ca="1">IF(ROW(data!B1273)&gt;singleSMA+2,IF(SIGN(data!B1274-indicators!B1274)&lt;&gt;SIGN(data!B1273-indicators!B1273),IF(SIGN(data!B1274-indicators!B1274)&gt;0,"BUY","SELL"),""),"")</f>
        <v/>
      </c>
      <c r="D1275" s="11">
        <f ca="1">IF(ROW(data!B1275)&gt;fastSMA,AVERAGE(OFFSET(data!B1275,0,0,-fastSMA,1)),"")</f>
        <v>26.684499999999996</v>
      </c>
      <c r="E1275" s="11">
        <f ca="1">IF(ROW(data!B1275)&gt;slowSMA,AVERAGE(OFFSET(data!B1275,0,0,-slowSMA,1)),"")</f>
        <v>24.2806</v>
      </c>
      <c r="F1275" s="11" t="str">
        <f ca="1">IF(ROW(data!B1275)&gt;MAX(fastSMA,slowSMA)+2,IF(SIGN(D1274-E1274)&lt;&gt;SIGN(D1273-E1273),IF(SIGN(D1274-E1274)&gt;0,"BUY","SELL"),""),"")</f>
        <v/>
      </c>
      <c r="G1275" s="11"/>
      <c r="H1275" s="11">
        <f>(data!B1275/data!B1274)-1</f>
        <v>2.5260029717681931E-2</v>
      </c>
      <c r="I1275" s="11">
        <f t="shared" si="399"/>
        <v>2.5260029717681931E-2</v>
      </c>
      <c r="J1275" s="11">
        <f t="shared" si="400"/>
        <v>0</v>
      </c>
      <c r="K1275" s="11">
        <f ca="1">IF(ROW(data!B1275)&gt;rsi+1,100-100/(1+AVERAGE(OFFSET(I1275,0,0,-rsi,1))/AVERAGE(OFFSET(J1275,0,0,-rsi,1))),"")</f>
        <v>57.600301997029348</v>
      </c>
      <c r="L1275" s="11"/>
      <c r="M1275" s="11">
        <f t="shared" si="401"/>
        <v>1.0252600297176819</v>
      </c>
      <c r="N1275" s="11">
        <f t="shared" ca="1" si="402"/>
        <v>1.0411165597887588</v>
      </c>
      <c r="S1275" s="13" t="str">
        <f ca="1">pricein</f>
        <v/>
      </c>
      <c r="T1275" s="13" t="str">
        <f ca="1">priceout</f>
        <v/>
      </c>
      <c r="U1275" s="16" t="str">
        <f t="shared" ca="1" si="403"/>
        <v/>
      </c>
      <c r="V1275" s="16" t="str">
        <f t="shared" ca="1" si="410"/>
        <v/>
      </c>
      <c r="W1275" s="16" t="str">
        <f t="shared" ca="1" si="411"/>
        <v/>
      </c>
      <c r="X1275" s="16">
        <f t="shared" ca="1" si="412"/>
        <v>2.7047880576243353</v>
      </c>
      <c r="Y1275" s="16"/>
      <c r="Z1275" s="13" t="str">
        <f ca="1">priceincross</f>
        <v/>
      </c>
      <c r="AA1275" s="13" t="str">
        <f ca="1">priceoutcross</f>
        <v/>
      </c>
      <c r="AB1275" s="13" t="str">
        <f t="shared" ca="1" si="404"/>
        <v/>
      </c>
      <c r="AC1275" s="13" t="str">
        <f t="shared" ca="1" si="413"/>
        <v/>
      </c>
      <c r="AD1275" s="13" t="str">
        <f t="shared" ca="1" si="414"/>
        <v/>
      </c>
      <c r="AE1275" s="13">
        <f t="shared" ca="1" si="415"/>
        <v>2.7339607048966239</v>
      </c>
      <c r="AG1275" s="32">
        <f ca="1">IF(ROW(data!B1275)&gt;fib+1,MIN(OFFSET(data!B1275,0,0,-fib,1)),"")</f>
        <v>20.84</v>
      </c>
      <c r="AH1275" s="32">
        <f ca="1">IF(ROW(data!B1275)&gt;fib+1,MAX(OFFSET(data!B1275,0,0,-fib,1)),"")</f>
        <v>27.6</v>
      </c>
      <c r="AI1275" s="32">
        <f t="shared" ca="1" si="405"/>
        <v>6.7600000000000016</v>
      </c>
      <c r="AJ1275" s="31">
        <f t="shared" ca="1" si="406"/>
        <v>22.435359999999999</v>
      </c>
      <c r="AK1275" s="31">
        <f t="shared" ca="1" si="407"/>
        <v>23.422319999999999</v>
      </c>
      <c r="AL1275" s="31">
        <f t="shared" ca="1" si="408"/>
        <v>24.22</v>
      </c>
      <c r="AM1275" s="31">
        <f t="shared" ca="1" si="409"/>
        <v>25.017679999999999</v>
      </c>
      <c r="AO1275" s="32">
        <f t="shared" ca="1" si="416"/>
        <v>1.7047880576243353</v>
      </c>
      <c r="AP1275" s="32">
        <f t="shared" ca="1" si="417"/>
        <v>0</v>
      </c>
      <c r="AQ1275" s="32">
        <f t="shared" ca="1" si="418"/>
        <v>1.7339607048966239</v>
      </c>
      <c r="AR1275" s="32">
        <f t="shared" ca="1" si="419"/>
        <v>0</v>
      </c>
    </row>
    <row r="1276" spans="1:44">
      <c r="A1276" s="10">
        <v>38757</v>
      </c>
      <c r="B1276" s="11">
        <f ca="1">IF(ROW(data!B1276)&gt;singleSMA,AVERAGE(OFFSET(data!B1276,0,0,-singleSMA,1)),"")</f>
        <v>24.344000000000001</v>
      </c>
      <c r="C1276" s="11" t="str">
        <f ca="1">IF(ROW(data!B1274)&gt;singleSMA+2,IF(SIGN(data!B1275-indicators!B1275)&lt;&gt;SIGN(data!B1274-indicators!B1274),IF(SIGN(data!B1275-indicators!B1275)&gt;0,"BUY","SELL"),""),"")</f>
        <v/>
      </c>
      <c r="D1276" s="11">
        <f ca="1">IF(ROW(data!B1276)&gt;fastSMA,AVERAGE(OFFSET(data!B1276,0,0,-fastSMA,1)),"")</f>
        <v>26.766000000000002</v>
      </c>
      <c r="E1276" s="11">
        <f ca="1">IF(ROW(data!B1276)&gt;slowSMA,AVERAGE(OFFSET(data!B1276,0,0,-slowSMA,1)),"")</f>
        <v>24.344000000000001</v>
      </c>
      <c r="F1276" s="11" t="str">
        <f ca="1">IF(ROW(data!B1276)&gt;MAX(fastSMA,slowSMA)+2,IF(SIGN(D1275-E1275)&lt;&gt;SIGN(D1274-E1274),IF(SIGN(D1275-E1275)&gt;0,"BUY","SELL"),""),"")</f>
        <v/>
      </c>
      <c r="G1276" s="11"/>
      <c r="H1276" s="11">
        <f>(data!B1276/data!B1275)-1</f>
        <v>6.521739130434856E-3</v>
      </c>
      <c r="I1276" s="11">
        <f t="shared" si="399"/>
        <v>6.521739130434856E-3</v>
      </c>
      <c r="J1276" s="11">
        <f t="shared" si="400"/>
        <v>0</v>
      </c>
      <c r="K1276" s="11">
        <f ca="1">IF(ROW(data!B1276)&gt;rsi+1,100-100/(1+AVERAGE(OFFSET(I1276,0,0,-rsi,1))/AVERAGE(OFFSET(J1276,0,0,-rsi,1))),"")</f>
        <v>61.475709242431854</v>
      </c>
      <c r="L1276" s="11"/>
      <c r="M1276" s="11">
        <f t="shared" si="401"/>
        <v>1.0065217391304349</v>
      </c>
      <c r="N1276" s="11">
        <f t="shared" ca="1" si="402"/>
        <v>1.0623326959847039</v>
      </c>
      <c r="S1276" s="13" t="str">
        <f ca="1">pricein</f>
        <v/>
      </c>
      <c r="T1276" s="13" t="str">
        <f ca="1">priceout</f>
        <v/>
      </c>
      <c r="U1276" s="16" t="str">
        <f t="shared" ca="1" si="403"/>
        <v/>
      </c>
      <c r="V1276" s="16" t="str">
        <f t="shared" ca="1" si="410"/>
        <v/>
      </c>
      <c r="W1276" s="16" t="str">
        <f t="shared" ca="1" si="411"/>
        <v/>
      </c>
      <c r="X1276" s="16">
        <f t="shared" ca="1" si="412"/>
        <v>2.7047880576243353</v>
      </c>
      <c r="Y1276" s="16"/>
      <c r="Z1276" s="13" t="str">
        <f ca="1">priceincross</f>
        <v/>
      </c>
      <c r="AA1276" s="13" t="str">
        <f ca="1">priceoutcross</f>
        <v/>
      </c>
      <c r="AB1276" s="13" t="str">
        <f t="shared" ca="1" si="404"/>
        <v/>
      </c>
      <c r="AC1276" s="13" t="str">
        <f t="shared" ca="1" si="413"/>
        <v/>
      </c>
      <c r="AD1276" s="13" t="str">
        <f t="shared" ca="1" si="414"/>
        <v/>
      </c>
      <c r="AE1276" s="13">
        <f t="shared" ca="1" si="415"/>
        <v>2.7339607048966239</v>
      </c>
      <c r="AG1276" s="32">
        <f ca="1">IF(ROW(data!B1276)&gt;fib+1,MIN(OFFSET(data!B1276,0,0,-fib,1)),"")</f>
        <v>20.84</v>
      </c>
      <c r="AH1276" s="32">
        <f ca="1">IF(ROW(data!B1276)&gt;fib+1,MAX(OFFSET(data!B1276,0,0,-fib,1)),"")</f>
        <v>27.78</v>
      </c>
      <c r="AI1276" s="32">
        <f t="shared" ca="1" si="405"/>
        <v>6.9400000000000013</v>
      </c>
      <c r="AJ1276" s="31">
        <f t="shared" ca="1" si="406"/>
        <v>22.47784</v>
      </c>
      <c r="AK1276" s="31">
        <f t="shared" ca="1" si="407"/>
        <v>23.49108</v>
      </c>
      <c r="AL1276" s="31">
        <f t="shared" ca="1" si="408"/>
        <v>24.310000000000002</v>
      </c>
      <c r="AM1276" s="31">
        <f t="shared" ca="1" si="409"/>
        <v>25.128920000000001</v>
      </c>
      <c r="AO1276" s="32">
        <f t="shared" ca="1" si="416"/>
        <v>1.7047880576243353</v>
      </c>
      <c r="AP1276" s="32">
        <f t="shared" ca="1" si="417"/>
        <v>0</v>
      </c>
      <c r="AQ1276" s="32">
        <f t="shared" ca="1" si="418"/>
        <v>1.7339607048966239</v>
      </c>
      <c r="AR1276" s="32">
        <f t="shared" ca="1" si="419"/>
        <v>0</v>
      </c>
    </row>
    <row r="1277" spans="1:44">
      <c r="A1277" s="10">
        <v>38758</v>
      </c>
      <c r="B1277" s="11">
        <f ca="1">IF(ROW(data!B1277)&gt;singleSMA,AVERAGE(OFFSET(data!B1277,0,0,-singleSMA,1)),"")</f>
        <v>24.405999999999999</v>
      </c>
      <c r="C1277" s="11" t="str">
        <f ca="1">IF(ROW(data!B1275)&gt;singleSMA+2,IF(SIGN(data!B1276-indicators!B1276)&lt;&gt;SIGN(data!B1275-indicators!B1275),IF(SIGN(data!B1276-indicators!B1276)&gt;0,"BUY","SELL"),""),"")</f>
        <v/>
      </c>
      <c r="D1277" s="11">
        <f ca="1">IF(ROW(data!B1277)&gt;fastSMA,AVERAGE(OFFSET(data!B1277,0,0,-fastSMA,1)),"")</f>
        <v>26.851000000000006</v>
      </c>
      <c r="E1277" s="11">
        <f ca="1">IF(ROW(data!B1277)&gt;slowSMA,AVERAGE(OFFSET(data!B1277,0,0,-slowSMA,1)),"")</f>
        <v>24.405999999999999</v>
      </c>
      <c r="F1277" s="11" t="str">
        <f ca="1">IF(ROW(data!B1277)&gt;MAX(fastSMA,slowSMA)+2,IF(SIGN(D1276-E1276)&lt;&gt;SIGN(D1275-E1275),IF(SIGN(D1276-E1276)&gt;0,"BUY","SELL"),""),"")</f>
        <v/>
      </c>
      <c r="G1277" s="11"/>
      <c r="H1277" s="11">
        <f>(data!B1277/data!B1276)-1</f>
        <v>-5.759539236861011E-3</v>
      </c>
      <c r="I1277" s="11">
        <f t="shared" si="399"/>
        <v>0</v>
      </c>
      <c r="J1277" s="11">
        <f t="shared" si="400"/>
        <v>5.759539236861011E-3</v>
      </c>
      <c r="K1277" s="11">
        <f ca="1">IF(ROW(data!B1277)&gt;rsi+1,100-100/(1+AVERAGE(OFFSET(I1277,0,0,-rsi,1))/AVERAGE(OFFSET(J1277,0,0,-rsi,1))),"")</f>
        <v>62.166548037332696</v>
      </c>
      <c r="L1277" s="11"/>
      <c r="M1277" s="11">
        <f t="shared" si="401"/>
        <v>0.99424046076313899</v>
      </c>
      <c r="N1277" s="11">
        <f t="shared" ca="1" si="402"/>
        <v>1.0655864197530862</v>
      </c>
      <c r="S1277" s="13" t="str">
        <f ca="1">pricein</f>
        <v/>
      </c>
      <c r="T1277" s="13" t="str">
        <f ca="1">priceout</f>
        <v/>
      </c>
      <c r="U1277" s="16" t="str">
        <f t="shared" ca="1" si="403"/>
        <v/>
      </c>
      <c r="V1277" s="16" t="str">
        <f t="shared" ca="1" si="410"/>
        <v/>
      </c>
      <c r="W1277" s="16" t="str">
        <f t="shared" ca="1" si="411"/>
        <v/>
      </c>
      <c r="X1277" s="16">
        <f t="shared" ca="1" si="412"/>
        <v>2.7047880576243353</v>
      </c>
      <c r="Y1277" s="16"/>
      <c r="Z1277" s="13" t="str">
        <f ca="1">priceincross</f>
        <v/>
      </c>
      <c r="AA1277" s="13" t="str">
        <f ca="1">priceoutcross</f>
        <v/>
      </c>
      <c r="AB1277" s="13" t="str">
        <f t="shared" ca="1" si="404"/>
        <v/>
      </c>
      <c r="AC1277" s="13" t="str">
        <f t="shared" ca="1" si="413"/>
        <v/>
      </c>
      <c r="AD1277" s="13" t="str">
        <f t="shared" ca="1" si="414"/>
        <v/>
      </c>
      <c r="AE1277" s="13">
        <f t="shared" ca="1" si="415"/>
        <v>2.7339607048966239</v>
      </c>
      <c r="AG1277" s="32">
        <f ca="1">IF(ROW(data!B1277)&gt;fib+1,MIN(OFFSET(data!B1277,0,0,-fib,1)),"")</f>
        <v>20.84</v>
      </c>
      <c r="AH1277" s="32">
        <f ca="1">IF(ROW(data!B1277)&gt;fib+1,MAX(OFFSET(data!B1277,0,0,-fib,1)),"")</f>
        <v>27.78</v>
      </c>
      <c r="AI1277" s="32">
        <f t="shared" ca="1" si="405"/>
        <v>6.9400000000000013</v>
      </c>
      <c r="AJ1277" s="31">
        <f t="shared" ca="1" si="406"/>
        <v>22.47784</v>
      </c>
      <c r="AK1277" s="31">
        <f t="shared" ca="1" si="407"/>
        <v>23.49108</v>
      </c>
      <c r="AL1277" s="31">
        <f t="shared" ca="1" si="408"/>
        <v>24.310000000000002</v>
      </c>
      <c r="AM1277" s="31">
        <f t="shared" ca="1" si="409"/>
        <v>25.128920000000001</v>
      </c>
      <c r="AO1277" s="32">
        <f t="shared" ca="1" si="416"/>
        <v>1.7047880576243353</v>
      </c>
      <c r="AP1277" s="32">
        <f t="shared" ca="1" si="417"/>
        <v>0</v>
      </c>
      <c r="AQ1277" s="32">
        <f t="shared" ca="1" si="418"/>
        <v>1.7339607048966239</v>
      </c>
      <c r="AR1277" s="32">
        <f t="shared" ca="1" si="419"/>
        <v>0</v>
      </c>
    </row>
    <row r="1278" spans="1:44">
      <c r="A1278" s="10">
        <v>38761</v>
      </c>
      <c r="B1278" s="11">
        <f ca="1">IF(ROW(data!B1278)&gt;singleSMA,AVERAGE(OFFSET(data!B1278,0,0,-singleSMA,1)),"")</f>
        <v>24.4709</v>
      </c>
      <c r="C1278" s="11" t="str">
        <f ca="1">IF(ROW(data!B1276)&gt;singleSMA+2,IF(SIGN(data!B1277-indicators!B1277)&lt;&gt;SIGN(data!B1276-indicators!B1276),IF(SIGN(data!B1277-indicators!B1277)&gt;0,"BUY","SELL"),""),"")</f>
        <v/>
      </c>
      <c r="D1278" s="11">
        <f ca="1">IF(ROW(data!B1278)&gt;fastSMA,AVERAGE(OFFSET(data!B1278,0,0,-fastSMA,1)),"")</f>
        <v>26.908500000000011</v>
      </c>
      <c r="E1278" s="11">
        <f ca="1">IF(ROW(data!B1278)&gt;slowSMA,AVERAGE(OFFSET(data!B1278,0,0,-slowSMA,1)),"")</f>
        <v>24.4709</v>
      </c>
      <c r="F1278" s="11" t="str">
        <f ca="1">IF(ROW(data!B1278)&gt;MAX(fastSMA,slowSMA)+2,IF(SIGN(D1277-E1277)&lt;&gt;SIGN(D1276-E1276),IF(SIGN(D1277-E1277)&gt;0,"BUY","SELL"),""),"")</f>
        <v/>
      </c>
      <c r="G1278" s="11"/>
      <c r="H1278" s="11">
        <f>(data!B1278/data!B1277)-1</f>
        <v>-1.0499637943519269E-2</v>
      </c>
      <c r="I1278" s="11">
        <f t="shared" si="399"/>
        <v>0</v>
      </c>
      <c r="J1278" s="11">
        <f t="shared" si="400"/>
        <v>1.0499637943519269E-2</v>
      </c>
      <c r="K1278" s="11">
        <f ca="1">IF(ROW(data!B1278)&gt;rsi+1,100-100/(1+AVERAGE(OFFSET(I1278,0,0,-rsi,1))/AVERAGE(OFFSET(J1278,0,0,-rsi,1))),"")</f>
        <v>58.352267561260341</v>
      </c>
      <c r="L1278" s="11"/>
      <c r="M1278" s="11">
        <f t="shared" si="401"/>
        <v>0.98950036205648073</v>
      </c>
      <c r="N1278" s="11">
        <f t="shared" ca="1" si="402"/>
        <v>1.0439266615737208</v>
      </c>
      <c r="S1278" s="13" t="str">
        <f ca="1">pricein</f>
        <v/>
      </c>
      <c r="T1278" s="13" t="str">
        <f ca="1">priceout</f>
        <v/>
      </c>
      <c r="U1278" s="16" t="str">
        <f t="shared" ca="1" si="403"/>
        <v/>
      </c>
      <c r="V1278" s="16" t="str">
        <f t="shared" ca="1" si="410"/>
        <v/>
      </c>
      <c r="W1278" s="16" t="str">
        <f t="shared" ca="1" si="411"/>
        <v/>
      </c>
      <c r="X1278" s="16">
        <f t="shared" ca="1" si="412"/>
        <v>2.7047880576243353</v>
      </c>
      <c r="Y1278" s="16"/>
      <c r="Z1278" s="13" t="str">
        <f ca="1">priceincross</f>
        <v/>
      </c>
      <c r="AA1278" s="13" t="str">
        <f ca="1">priceoutcross</f>
        <v/>
      </c>
      <c r="AB1278" s="13" t="str">
        <f t="shared" ca="1" si="404"/>
        <v/>
      </c>
      <c r="AC1278" s="13" t="str">
        <f t="shared" ca="1" si="413"/>
        <v/>
      </c>
      <c r="AD1278" s="13" t="str">
        <f t="shared" ca="1" si="414"/>
        <v/>
      </c>
      <c r="AE1278" s="13">
        <f t="shared" ca="1" si="415"/>
        <v>2.7339607048966239</v>
      </c>
      <c r="AG1278" s="32">
        <f ca="1">IF(ROW(data!B1278)&gt;fib+1,MIN(OFFSET(data!B1278,0,0,-fib,1)),"")</f>
        <v>21.23</v>
      </c>
      <c r="AH1278" s="32">
        <f ca="1">IF(ROW(data!B1278)&gt;fib+1,MAX(OFFSET(data!B1278,0,0,-fib,1)),"")</f>
        <v>27.78</v>
      </c>
      <c r="AI1278" s="32">
        <f t="shared" ca="1" si="405"/>
        <v>6.5500000000000007</v>
      </c>
      <c r="AJ1278" s="31">
        <f t="shared" ca="1" si="406"/>
        <v>22.7758</v>
      </c>
      <c r="AK1278" s="31">
        <f t="shared" ca="1" si="407"/>
        <v>23.732100000000003</v>
      </c>
      <c r="AL1278" s="31">
        <f t="shared" ca="1" si="408"/>
        <v>24.505000000000003</v>
      </c>
      <c r="AM1278" s="31">
        <f t="shared" ca="1" si="409"/>
        <v>25.277900000000002</v>
      </c>
      <c r="AO1278" s="32">
        <f t="shared" ca="1" si="416"/>
        <v>1.7047880576243353</v>
      </c>
      <c r="AP1278" s="32">
        <f t="shared" ca="1" si="417"/>
        <v>0</v>
      </c>
      <c r="AQ1278" s="32">
        <f t="shared" ca="1" si="418"/>
        <v>1.7339607048966239</v>
      </c>
      <c r="AR1278" s="32">
        <f t="shared" ca="1" si="419"/>
        <v>0</v>
      </c>
    </row>
    <row r="1279" spans="1:44">
      <c r="A1279" s="10">
        <v>38762</v>
      </c>
      <c r="B1279" s="11">
        <f ca="1">IF(ROW(data!B1279)&gt;singleSMA,AVERAGE(OFFSET(data!B1279,0,0,-singleSMA,1)),"")</f>
        <v>24.529199999999999</v>
      </c>
      <c r="C1279" s="11" t="str">
        <f ca="1">IF(ROW(data!B1277)&gt;singleSMA+2,IF(SIGN(data!B1278-indicators!B1278)&lt;&gt;SIGN(data!B1277-indicators!B1277),IF(SIGN(data!B1278-indicators!B1278)&gt;0,"BUY","SELL"),""),"")</f>
        <v/>
      </c>
      <c r="D1279" s="11">
        <f ca="1">IF(ROW(data!B1279)&gt;fastSMA,AVERAGE(OFFSET(data!B1279,0,0,-fastSMA,1)),"")</f>
        <v>26.939500000000002</v>
      </c>
      <c r="E1279" s="11">
        <f ca="1">IF(ROW(data!B1279)&gt;slowSMA,AVERAGE(OFFSET(data!B1279,0,0,-slowSMA,1)),"")</f>
        <v>24.529199999999999</v>
      </c>
      <c r="F1279" s="11" t="str">
        <f ca="1">IF(ROW(data!B1279)&gt;MAX(fastSMA,slowSMA)+2,IF(SIGN(D1278-E1278)&lt;&gt;SIGN(D1277-E1277),IF(SIGN(D1278-E1278)&gt;0,"BUY","SELL"),""),"")</f>
        <v/>
      </c>
      <c r="G1279" s="11"/>
      <c r="H1279" s="11">
        <f>(data!B1279/data!B1278)-1</f>
        <v>-9.8792535675081838E-3</v>
      </c>
      <c r="I1279" s="11">
        <f t="shared" si="399"/>
        <v>0</v>
      </c>
      <c r="J1279" s="11">
        <f t="shared" si="400"/>
        <v>9.8792535675081838E-3</v>
      </c>
      <c r="K1279" s="11">
        <f ca="1">IF(ROW(data!B1279)&gt;rsi+1,100-100/(1+AVERAGE(OFFSET(I1279,0,0,-rsi,1))/AVERAGE(OFFSET(J1279,0,0,-rsi,1))),"")</f>
        <v>54.692991156409818</v>
      </c>
      <c r="L1279" s="11"/>
      <c r="M1279" s="11">
        <f t="shared" si="401"/>
        <v>0.99012074643249182</v>
      </c>
      <c r="N1279" s="11">
        <f t="shared" ca="1" si="402"/>
        <v>1.0234493192133136</v>
      </c>
      <c r="S1279" s="13" t="str">
        <f ca="1">pricein</f>
        <v/>
      </c>
      <c r="T1279" s="13" t="str">
        <f ca="1">priceout</f>
        <v/>
      </c>
      <c r="U1279" s="16" t="str">
        <f t="shared" ca="1" si="403"/>
        <v/>
      </c>
      <c r="V1279" s="16" t="str">
        <f t="shared" ca="1" si="410"/>
        <v/>
      </c>
      <c r="W1279" s="16" t="str">
        <f t="shared" ca="1" si="411"/>
        <v/>
      </c>
      <c r="X1279" s="16">
        <f t="shared" ca="1" si="412"/>
        <v>2.7047880576243353</v>
      </c>
      <c r="Y1279" s="16"/>
      <c r="Z1279" s="13" t="str">
        <f ca="1">priceincross</f>
        <v/>
      </c>
      <c r="AA1279" s="13" t="str">
        <f ca="1">priceoutcross</f>
        <v/>
      </c>
      <c r="AB1279" s="13" t="str">
        <f t="shared" ca="1" si="404"/>
        <v/>
      </c>
      <c r="AC1279" s="13" t="str">
        <f t="shared" ca="1" si="413"/>
        <v/>
      </c>
      <c r="AD1279" s="13" t="str">
        <f t="shared" ca="1" si="414"/>
        <v/>
      </c>
      <c r="AE1279" s="13">
        <f t="shared" ca="1" si="415"/>
        <v>2.7339607048966239</v>
      </c>
      <c r="AG1279" s="32">
        <f ca="1">IF(ROW(data!B1279)&gt;fib+1,MIN(OFFSET(data!B1279,0,0,-fib,1)),"")</f>
        <v>21.48</v>
      </c>
      <c r="AH1279" s="32">
        <f ca="1">IF(ROW(data!B1279)&gt;fib+1,MAX(OFFSET(data!B1279,0,0,-fib,1)),"")</f>
        <v>27.78</v>
      </c>
      <c r="AI1279" s="32">
        <f t="shared" ca="1" si="405"/>
        <v>6.3000000000000007</v>
      </c>
      <c r="AJ1279" s="31">
        <f t="shared" ca="1" si="406"/>
        <v>22.966799999999999</v>
      </c>
      <c r="AK1279" s="31">
        <f t="shared" ca="1" si="407"/>
        <v>23.886600000000001</v>
      </c>
      <c r="AL1279" s="31">
        <f t="shared" ca="1" si="408"/>
        <v>24.630000000000003</v>
      </c>
      <c r="AM1279" s="31">
        <f t="shared" ca="1" si="409"/>
        <v>25.3734</v>
      </c>
      <c r="AO1279" s="32">
        <f t="shared" ca="1" si="416"/>
        <v>1.7047880576243353</v>
      </c>
      <c r="AP1279" s="32">
        <f t="shared" ca="1" si="417"/>
        <v>0</v>
      </c>
      <c r="AQ1279" s="32">
        <f t="shared" ca="1" si="418"/>
        <v>1.7339607048966239</v>
      </c>
      <c r="AR1279" s="32">
        <f t="shared" ca="1" si="419"/>
        <v>0</v>
      </c>
    </row>
    <row r="1280" spans="1:44">
      <c r="A1280" s="10">
        <v>38763</v>
      </c>
      <c r="B1280" s="11">
        <f ca="1">IF(ROW(data!B1280)&gt;singleSMA,AVERAGE(OFFSET(data!B1280,0,0,-singleSMA,1)),"")</f>
        <v>24.587299999999999</v>
      </c>
      <c r="C1280" s="11" t="str">
        <f ca="1">IF(ROW(data!B1278)&gt;singleSMA+2,IF(SIGN(data!B1279-indicators!B1279)&lt;&gt;SIGN(data!B1278-indicators!B1278),IF(SIGN(data!B1279-indicators!B1279)&gt;0,"BUY","SELL"),""),"")</f>
        <v/>
      </c>
      <c r="D1280" s="11">
        <f ca="1">IF(ROW(data!B1280)&gt;fastSMA,AVERAGE(OFFSET(data!B1280,0,0,-fastSMA,1)),"")</f>
        <v>26.993500000000001</v>
      </c>
      <c r="E1280" s="11">
        <f ca="1">IF(ROW(data!B1280)&gt;slowSMA,AVERAGE(OFFSET(data!B1280,0,0,-slowSMA,1)),"")</f>
        <v>24.587299999999999</v>
      </c>
      <c r="F1280" s="11" t="str">
        <f ca="1">IF(ROW(data!B1280)&gt;MAX(fastSMA,slowSMA)+2,IF(SIGN(D1279-E1279)&lt;&gt;SIGN(D1278-E1278),IF(SIGN(D1279-E1279)&gt;0,"BUY","SELL"),""),"")</f>
        <v/>
      </c>
      <c r="G1280" s="11"/>
      <c r="H1280" s="11">
        <f>(data!B1280/data!B1279)-1</f>
        <v>8.4996304508500042E-3</v>
      </c>
      <c r="I1280" s="11">
        <f t="shared" si="399"/>
        <v>8.4996304508500042E-3</v>
      </c>
      <c r="J1280" s="11">
        <f t="shared" si="400"/>
        <v>0</v>
      </c>
      <c r="K1280" s="11">
        <f ca="1">IF(ROW(data!B1280)&gt;rsi+1,100-100/(1+AVERAGE(OFFSET(I1280,0,0,-rsi,1))/AVERAGE(OFFSET(J1280,0,0,-rsi,1))),"")</f>
        <v>57.877003809408407</v>
      </c>
      <c r="L1280" s="11"/>
      <c r="M1280" s="11">
        <f t="shared" si="401"/>
        <v>1.00849963045085</v>
      </c>
      <c r="N1280" s="11">
        <f t="shared" ca="1" si="402"/>
        <v>1.0412056466997333</v>
      </c>
      <c r="S1280" s="13" t="str">
        <f ca="1">pricein</f>
        <v/>
      </c>
      <c r="T1280" s="13" t="str">
        <f ca="1">priceout</f>
        <v/>
      </c>
      <c r="U1280" s="16" t="str">
        <f t="shared" ca="1" si="403"/>
        <v/>
      </c>
      <c r="V1280" s="16" t="str">
        <f t="shared" ca="1" si="410"/>
        <v/>
      </c>
      <c r="W1280" s="16" t="str">
        <f t="shared" ca="1" si="411"/>
        <v/>
      </c>
      <c r="X1280" s="16">
        <f t="shared" ca="1" si="412"/>
        <v>2.7047880576243353</v>
      </c>
      <c r="Y1280" s="16"/>
      <c r="Z1280" s="13" t="str">
        <f ca="1">priceincross</f>
        <v/>
      </c>
      <c r="AA1280" s="13" t="str">
        <f ca="1">priceoutcross</f>
        <v/>
      </c>
      <c r="AB1280" s="13" t="str">
        <f t="shared" ca="1" si="404"/>
        <v/>
      </c>
      <c r="AC1280" s="13" t="str">
        <f t="shared" ca="1" si="413"/>
        <v/>
      </c>
      <c r="AD1280" s="13" t="str">
        <f t="shared" ca="1" si="414"/>
        <v/>
      </c>
      <c r="AE1280" s="13">
        <f t="shared" ca="1" si="415"/>
        <v>2.7339607048966239</v>
      </c>
      <c r="AG1280" s="32">
        <f ca="1">IF(ROW(data!B1280)&gt;fib+1,MIN(OFFSET(data!B1280,0,0,-fib,1)),"")</f>
        <v>21.56</v>
      </c>
      <c r="AH1280" s="32">
        <f ca="1">IF(ROW(data!B1280)&gt;fib+1,MAX(OFFSET(data!B1280,0,0,-fib,1)),"")</f>
        <v>27.78</v>
      </c>
      <c r="AI1280" s="32">
        <f t="shared" ca="1" si="405"/>
        <v>6.2200000000000024</v>
      </c>
      <c r="AJ1280" s="31">
        <f t="shared" ca="1" si="406"/>
        <v>23.027919999999998</v>
      </c>
      <c r="AK1280" s="31">
        <f t="shared" ca="1" si="407"/>
        <v>23.936039999999998</v>
      </c>
      <c r="AL1280" s="31">
        <f t="shared" ca="1" si="408"/>
        <v>24.67</v>
      </c>
      <c r="AM1280" s="31">
        <f t="shared" ca="1" si="409"/>
        <v>25.403960000000001</v>
      </c>
      <c r="AO1280" s="32">
        <f t="shared" ca="1" si="416"/>
        <v>1.7047880576243353</v>
      </c>
      <c r="AP1280" s="32">
        <f t="shared" ca="1" si="417"/>
        <v>0</v>
      </c>
      <c r="AQ1280" s="32">
        <f t="shared" ca="1" si="418"/>
        <v>1.7339607048966239</v>
      </c>
      <c r="AR1280" s="32">
        <f t="shared" ca="1" si="419"/>
        <v>0</v>
      </c>
    </row>
    <row r="1281" spans="1:44">
      <c r="A1281" s="10">
        <v>38764</v>
      </c>
      <c r="B1281" s="11">
        <f ca="1">IF(ROW(data!B1281)&gt;singleSMA,AVERAGE(OFFSET(data!B1281,0,0,-singleSMA,1)),"")</f>
        <v>24.649699999999999</v>
      </c>
      <c r="C1281" s="11" t="str">
        <f ca="1">IF(ROW(data!B1279)&gt;singleSMA+2,IF(SIGN(data!B1280-indicators!B1280)&lt;&gt;SIGN(data!B1279-indicators!B1279),IF(SIGN(data!B1280-indicators!B1280)&gt;0,"BUY","SELL"),""),"")</f>
        <v/>
      </c>
      <c r="D1281" s="11">
        <f ca="1">IF(ROW(data!B1281)&gt;fastSMA,AVERAGE(OFFSET(data!B1281,0,0,-fastSMA,1)),"")</f>
        <v>27.046499999999998</v>
      </c>
      <c r="E1281" s="11">
        <f ca="1">IF(ROW(data!B1281)&gt;slowSMA,AVERAGE(OFFSET(data!B1281,0,0,-slowSMA,1)),"")</f>
        <v>24.649699999999999</v>
      </c>
      <c r="F1281" s="11" t="str">
        <f ca="1">IF(ROW(data!B1281)&gt;MAX(fastSMA,slowSMA)+2,IF(SIGN(D1280-E1280)&lt;&gt;SIGN(D1279-E1279),IF(SIGN(D1280-E1280)&gt;0,"BUY","SELL"),""),"")</f>
        <v/>
      </c>
      <c r="G1281" s="11"/>
      <c r="H1281" s="11">
        <f>(data!B1281/data!B1280)-1</f>
        <v>2.7482594356907253E-2</v>
      </c>
      <c r="I1281" s="11">
        <f t="shared" si="399"/>
        <v>2.7482594356907253E-2</v>
      </c>
      <c r="J1281" s="11">
        <f t="shared" si="400"/>
        <v>0</v>
      </c>
      <c r="K1281" s="11">
        <f ca="1">IF(ROW(data!B1281)&gt;rsi+1,100-100/(1+AVERAGE(OFFSET(I1281,0,0,-rsi,1))/AVERAGE(OFFSET(J1281,0,0,-rsi,1))),"")</f>
        <v>57.579604429999101</v>
      </c>
      <c r="L1281" s="11"/>
      <c r="M1281" s="11">
        <f t="shared" si="401"/>
        <v>1.0274825943569073</v>
      </c>
      <c r="N1281" s="11">
        <f t="shared" ca="1" si="402"/>
        <v>1.0392883617494437</v>
      </c>
      <c r="S1281" s="13" t="str">
        <f ca="1">pricein</f>
        <v/>
      </c>
      <c r="T1281" s="13" t="str">
        <f ca="1">priceout</f>
        <v/>
      </c>
      <c r="U1281" s="16" t="str">
        <f t="shared" ca="1" si="403"/>
        <v/>
      </c>
      <c r="V1281" s="16" t="str">
        <f t="shared" ca="1" si="410"/>
        <v/>
      </c>
      <c r="W1281" s="16" t="str">
        <f t="shared" ca="1" si="411"/>
        <v/>
      </c>
      <c r="X1281" s="16">
        <f t="shared" ca="1" si="412"/>
        <v>2.7047880576243353</v>
      </c>
      <c r="Y1281" s="16"/>
      <c r="Z1281" s="13" t="str">
        <f ca="1">priceincross</f>
        <v/>
      </c>
      <c r="AA1281" s="13" t="str">
        <f ca="1">priceoutcross</f>
        <v/>
      </c>
      <c r="AB1281" s="13" t="str">
        <f t="shared" ca="1" si="404"/>
        <v/>
      </c>
      <c r="AC1281" s="13" t="str">
        <f t="shared" ca="1" si="413"/>
        <v/>
      </c>
      <c r="AD1281" s="13" t="str">
        <f t="shared" ca="1" si="414"/>
        <v/>
      </c>
      <c r="AE1281" s="13">
        <f t="shared" ca="1" si="415"/>
        <v>2.7339607048966239</v>
      </c>
      <c r="AG1281" s="32">
        <f ca="1">IF(ROW(data!B1281)&gt;fib+1,MIN(OFFSET(data!B1281,0,0,-fib,1)),"")</f>
        <v>21.56</v>
      </c>
      <c r="AH1281" s="32">
        <f ca="1">IF(ROW(data!B1281)&gt;fib+1,MAX(OFFSET(data!B1281,0,0,-fib,1)),"")</f>
        <v>28.04</v>
      </c>
      <c r="AI1281" s="32">
        <f t="shared" ca="1" si="405"/>
        <v>6.48</v>
      </c>
      <c r="AJ1281" s="31">
        <f t="shared" ca="1" si="406"/>
        <v>23.089279999999999</v>
      </c>
      <c r="AK1281" s="31">
        <f t="shared" ca="1" si="407"/>
        <v>24.035359999999997</v>
      </c>
      <c r="AL1281" s="31">
        <f t="shared" ca="1" si="408"/>
        <v>24.799999999999997</v>
      </c>
      <c r="AM1281" s="31">
        <f t="shared" ca="1" si="409"/>
        <v>25.564639999999997</v>
      </c>
      <c r="AO1281" s="32">
        <f t="shared" ca="1" si="416"/>
        <v>1.7047880576243353</v>
      </c>
      <c r="AP1281" s="32">
        <f t="shared" ca="1" si="417"/>
        <v>0</v>
      </c>
      <c r="AQ1281" s="32">
        <f t="shared" ca="1" si="418"/>
        <v>1.7339607048966239</v>
      </c>
      <c r="AR1281" s="32">
        <f t="shared" ca="1" si="419"/>
        <v>0</v>
      </c>
    </row>
    <row r="1282" spans="1:44">
      <c r="A1282" s="10">
        <v>38765</v>
      </c>
      <c r="B1282" s="11">
        <f ca="1">IF(ROW(data!B1282)&gt;singleSMA,AVERAGE(OFFSET(data!B1282,0,0,-singleSMA,1)),"")</f>
        <v>24.712999999999997</v>
      </c>
      <c r="C1282" s="11" t="str">
        <f ca="1">IF(ROW(data!B1280)&gt;singleSMA+2,IF(SIGN(data!B1281-indicators!B1281)&lt;&gt;SIGN(data!B1280-indicators!B1280),IF(SIGN(data!B1281-indicators!B1281)&gt;0,"BUY","SELL"),""),"")</f>
        <v/>
      </c>
      <c r="D1282" s="11">
        <f ca="1">IF(ROW(data!B1282)&gt;fastSMA,AVERAGE(OFFSET(data!B1282,0,0,-fastSMA,1)),"")</f>
        <v>27.088500000000003</v>
      </c>
      <c r="E1282" s="11">
        <f ca="1">IF(ROW(data!B1282)&gt;slowSMA,AVERAGE(OFFSET(data!B1282,0,0,-slowSMA,1)),"")</f>
        <v>24.712999999999997</v>
      </c>
      <c r="F1282" s="11" t="str">
        <f ca="1">IF(ROW(data!B1282)&gt;MAX(fastSMA,slowSMA)+2,IF(SIGN(D1281-E1281)&lt;&gt;SIGN(D1280-E1280),IF(SIGN(D1281-E1281)&gt;0,"BUY","SELL"),""),"")</f>
        <v/>
      </c>
      <c r="G1282" s="11"/>
      <c r="H1282" s="11">
        <f>(data!B1282/data!B1281)-1</f>
        <v>2.1398002853068032E-3</v>
      </c>
      <c r="I1282" s="11">
        <f t="shared" si="399"/>
        <v>2.1398002853068032E-3</v>
      </c>
      <c r="J1282" s="11">
        <f t="shared" si="400"/>
        <v>0</v>
      </c>
      <c r="K1282" s="11">
        <f ca="1">IF(ROW(data!B1282)&gt;rsi+1,100-100/(1+AVERAGE(OFFSET(I1282,0,0,-rsi,1))/AVERAGE(OFFSET(J1282,0,0,-rsi,1))),"")</f>
        <v>56.236712598106443</v>
      </c>
      <c r="L1282" s="11"/>
      <c r="M1282" s="11">
        <f t="shared" si="401"/>
        <v>1.0021398002853068</v>
      </c>
      <c r="N1282" s="11">
        <f t="shared" ca="1" si="402"/>
        <v>1.0308143800440206</v>
      </c>
      <c r="S1282" s="13" t="str">
        <f ca="1">pricein</f>
        <v/>
      </c>
      <c r="T1282" s="13" t="str">
        <f ca="1">priceout</f>
        <v/>
      </c>
      <c r="U1282" s="16" t="str">
        <f t="shared" ca="1" si="403"/>
        <v/>
      </c>
      <c r="V1282" s="16" t="str">
        <f t="shared" ca="1" si="410"/>
        <v/>
      </c>
      <c r="W1282" s="16" t="str">
        <f t="shared" ca="1" si="411"/>
        <v/>
      </c>
      <c r="X1282" s="16">
        <f t="shared" ca="1" si="412"/>
        <v>2.7047880576243353</v>
      </c>
      <c r="Y1282" s="16"/>
      <c r="Z1282" s="13" t="str">
        <f ca="1">priceincross</f>
        <v/>
      </c>
      <c r="AA1282" s="13" t="str">
        <f ca="1">priceoutcross</f>
        <v/>
      </c>
      <c r="AB1282" s="13" t="str">
        <f t="shared" ca="1" si="404"/>
        <v/>
      </c>
      <c r="AC1282" s="13" t="str">
        <f t="shared" ca="1" si="413"/>
        <v/>
      </c>
      <c r="AD1282" s="13" t="str">
        <f t="shared" ca="1" si="414"/>
        <v/>
      </c>
      <c r="AE1282" s="13">
        <f t="shared" ca="1" si="415"/>
        <v>2.7339607048966239</v>
      </c>
      <c r="AG1282" s="32">
        <f ca="1">IF(ROW(data!B1282)&gt;fib+1,MIN(OFFSET(data!B1282,0,0,-fib,1)),"")</f>
        <v>21.56</v>
      </c>
      <c r="AH1282" s="32">
        <f ca="1">IF(ROW(data!B1282)&gt;fib+1,MAX(OFFSET(data!B1282,0,0,-fib,1)),"")</f>
        <v>28.1</v>
      </c>
      <c r="AI1282" s="32">
        <f t="shared" ca="1" si="405"/>
        <v>6.5400000000000027</v>
      </c>
      <c r="AJ1282" s="31">
        <f t="shared" ca="1" si="406"/>
        <v>23.103439999999999</v>
      </c>
      <c r="AK1282" s="31">
        <f t="shared" ca="1" si="407"/>
        <v>24.05828</v>
      </c>
      <c r="AL1282" s="31">
        <f t="shared" ca="1" si="408"/>
        <v>24.83</v>
      </c>
      <c r="AM1282" s="31">
        <f t="shared" ca="1" si="409"/>
        <v>25.60172</v>
      </c>
      <c r="AO1282" s="32">
        <f t="shared" ca="1" si="416"/>
        <v>1.7047880576243353</v>
      </c>
      <c r="AP1282" s="32">
        <f t="shared" ca="1" si="417"/>
        <v>0</v>
      </c>
      <c r="AQ1282" s="32">
        <f t="shared" ca="1" si="418"/>
        <v>1.7339607048966239</v>
      </c>
      <c r="AR1282" s="32">
        <f t="shared" ca="1" si="419"/>
        <v>0</v>
      </c>
    </row>
    <row r="1283" spans="1:44">
      <c r="A1283" s="10">
        <v>38768</v>
      </c>
      <c r="B1283" s="11">
        <f ca="1">IF(ROW(data!B1283)&gt;singleSMA,AVERAGE(OFFSET(data!B1283,0,0,-singleSMA,1)),"")</f>
        <v>24.773399999999992</v>
      </c>
      <c r="C1283" s="11" t="str">
        <f ca="1">IF(ROW(data!B1281)&gt;singleSMA+2,IF(SIGN(data!B1282-indicators!B1282)&lt;&gt;SIGN(data!B1281-indicators!B1281),IF(SIGN(data!B1282-indicators!B1282)&gt;0,"BUY","SELL"),""),"")</f>
        <v/>
      </c>
      <c r="D1283" s="11">
        <f ca="1">IF(ROW(data!B1283)&gt;fastSMA,AVERAGE(OFFSET(data!B1283,0,0,-fastSMA,1)),"")</f>
        <v>27.158500000000004</v>
      </c>
      <c r="E1283" s="11">
        <f ca="1">IF(ROW(data!B1283)&gt;slowSMA,AVERAGE(OFFSET(data!B1283,0,0,-slowSMA,1)),"")</f>
        <v>24.773399999999992</v>
      </c>
      <c r="F1283" s="11" t="str">
        <f ca="1">IF(ROW(data!B1283)&gt;MAX(fastSMA,slowSMA)+2,IF(SIGN(D1282-E1282)&lt;&gt;SIGN(D1281-E1281),IF(SIGN(D1282-E1282)&gt;0,"BUY","SELL"),""),"")</f>
        <v/>
      </c>
      <c r="G1283" s="11"/>
      <c r="H1283" s="11">
        <f>(data!B1283/data!B1282)-1</f>
        <v>0</v>
      </c>
      <c r="I1283" s="11">
        <f t="shared" ref="I1283:I1346" si="420">IF(H1283&gt;0,H1283,0)</f>
        <v>0</v>
      </c>
      <c r="J1283" s="11">
        <f t="shared" ref="J1283:J1346" si="421">IF(H1283&lt;0,-H1283,0)</f>
        <v>0</v>
      </c>
      <c r="K1283" s="11">
        <f ca="1">IF(ROW(data!B1283)&gt;rsi+1,100-100/(1+AVERAGE(OFFSET(I1283,0,0,-rsi,1))/AVERAGE(OFFSET(J1283,0,0,-rsi,1))),"")</f>
        <v>61.056465690472407</v>
      </c>
      <c r="L1283" s="11"/>
      <c r="M1283" s="11">
        <f t="shared" ref="M1283:M1346" si="422">1+H1283</f>
        <v>1</v>
      </c>
      <c r="N1283" s="11">
        <f t="shared" ref="N1283:N1346" ca="1" si="423">IF(ROW(M1283)&gt;priceindex+1,PRODUCT(OFFSET(M1283,0,0,-priceindex,1)),"")</f>
        <v>1.0524344569288389</v>
      </c>
      <c r="S1283" s="13" t="str">
        <f ca="1">pricein</f>
        <v/>
      </c>
      <c r="T1283" s="13" t="str">
        <f ca="1">priceout</f>
        <v/>
      </c>
      <c r="U1283" s="16" t="str">
        <f t="shared" ref="U1283:U1346" ca="1" si="424">IF(S1283&lt;&gt;"",OFFSET(C1283,MATCH("SELL",C1284:C6281,0),17),"")</f>
        <v/>
      </c>
      <c r="V1283" s="16" t="str">
        <f t="shared" ca="1" si="410"/>
        <v/>
      </c>
      <c r="W1283" s="16" t="str">
        <f t="shared" ca="1" si="411"/>
        <v/>
      </c>
      <c r="X1283" s="16">
        <f t="shared" ca="1" si="412"/>
        <v>2.7047880576243353</v>
      </c>
      <c r="Y1283" s="16"/>
      <c r="Z1283" s="13" t="str">
        <f ca="1">priceincross</f>
        <v/>
      </c>
      <c r="AA1283" s="13" t="str">
        <f ca="1">priceoutcross</f>
        <v/>
      </c>
      <c r="AB1283" s="13" t="str">
        <f t="shared" ref="AB1283:AB1346" ca="1" si="425">IF(Z1283&lt;&gt;"",OFFSET(F1283,MATCH("SELL",F1284:F6281,0),21),"")</f>
        <v/>
      </c>
      <c r="AC1283" s="13" t="str">
        <f t="shared" ca="1" si="413"/>
        <v/>
      </c>
      <c r="AD1283" s="13" t="str">
        <f t="shared" ca="1" si="414"/>
        <v/>
      </c>
      <c r="AE1283" s="13">
        <f t="shared" ca="1" si="415"/>
        <v>2.7339607048966239</v>
      </c>
      <c r="AG1283" s="32">
        <f ca="1">IF(ROW(data!B1283)&gt;fib+1,MIN(OFFSET(data!B1283,0,0,-fib,1)),"")</f>
        <v>21.56</v>
      </c>
      <c r="AH1283" s="32">
        <f ca="1">IF(ROW(data!B1283)&gt;fib+1,MAX(OFFSET(data!B1283,0,0,-fib,1)),"")</f>
        <v>28.1</v>
      </c>
      <c r="AI1283" s="32">
        <f t="shared" ref="AI1283:AI1346" ca="1" si="426">IF(AG1283&lt;&gt;"",AH1283-AG1283,"")</f>
        <v>6.5400000000000027</v>
      </c>
      <c r="AJ1283" s="31">
        <f t="shared" ref="AJ1283:AJ1346" ca="1" si="427">IF(AI1283&lt;&gt;"",AG1283+0.236*AI1283,"")</f>
        <v>23.103439999999999</v>
      </c>
      <c r="AK1283" s="31">
        <f t="shared" ref="AK1283:AK1346" ca="1" si="428">IF(AI1283&lt;&gt;"",AG1283+0.382*AI1283,"")</f>
        <v>24.05828</v>
      </c>
      <c r="AL1283" s="31">
        <f t="shared" ref="AL1283:AL1346" ca="1" si="429">IF(AI1283&lt;&gt;"",AG1283+0.5*AI1283,"")</f>
        <v>24.83</v>
      </c>
      <c r="AM1283" s="31">
        <f t="shared" ref="AM1283:AM1346" ca="1" si="430">IF(AI1283&lt;&gt;"",AG1283+0.618*AI1283,"")</f>
        <v>25.60172</v>
      </c>
      <c r="AO1283" s="32">
        <f t="shared" ca="1" si="416"/>
        <v>1.7047880576243353</v>
      </c>
      <c r="AP1283" s="32">
        <f t="shared" ca="1" si="417"/>
        <v>0</v>
      </c>
      <c r="AQ1283" s="32">
        <f t="shared" ca="1" si="418"/>
        <v>1.7339607048966239</v>
      </c>
      <c r="AR1283" s="32">
        <f t="shared" ca="1" si="419"/>
        <v>0</v>
      </c>
    </row>
    <row r="1284" spans="1:44">
      <c r="A1284" s="10">
        <v>38769</v>
      </c>
      <c r="B1284" s="11">
        <f ca="1">IF(ROW(data!B1284)&gt;singleSMA,AVERAGE(OFFSET(data!B1284,0,0,-singleSMA,1)),"")</f>
        <v>24.834699999999994</v>
      </c>
      <c r="C1284" s="11" t="str">
        <f ca="1">IF(ROW(data!B1282)&gt;singleSMA+2,IF(SIGN(data!B1283-indicators!B1283)&lt;&gt;SIGN(data!B1282-indicators!B1282),IF(SIGN(data!B1283-indicators!B1283)&gt;0,"BUY","SELL"),""),"")</f>
        <v/>
      </c>
      <c r="D1284" s="11">
        <f ca="1">IF(ROW(data!B1284)&gt;fastSMA,AVERAGE(OFFSET(data!B1284,0,0,-fastSMA,1)),"")</f>
        <v>27.218500000000006</v>
      </c>
      <c r="E1284" s="11">
        <f ca="1">IF(ROW(data!B1284)&gt;slowSMA,AVERAGE(OFFSET(data!B1284,0,0,-slowSMA,1)),"")</f>
        <v>24.834699999999994</v>
      </c>
      <c r="F1284" s="11" t="str">
        <f ca="1">IF(ROW(data!B1284)&gt;MAX(fastSMA,slowSMA)+2,IF(SIGN(D1283-E1283)&lt;&gt;SIGN(D1282-E1282),IF(SIGN(D1283-E1283)&gt;0,"BUY","SELL"),""),"")</f>
        <v/>
      </c>
      <c r="G1284" s="11"/>
      <c r="H1284" s="11">
        <f>(data!B1284/data!B1283)-1</f>
        <v>7.8291814946618299E-3</v>
      </c>
      <c r="I1284" s="11">
        <f t="shared" si="420"/>
        <v>7.8291814946618299E-3</v>
      </c>
      <c r="J1284" s="11">
        <f t="shared" si="421"/>
        <v>0</v>
      </c>
      <c r="K1284" s="11">
        <f ca="1">IF(ROW(data!B1284)&gt;rsi+1,100-100/(1+AVERAGE(OFFSET(I1284,0,0,-rsi,1))/AVERAGE(OFFSET(J1284,0,0,-rsi,1))),"")</f>
        <v>59.728992375201443</v>
      </c>
      <c r="L1284" s="11"/>
      <c r="M1284" s="11">
        <f t="shared" si="422"/>
        <v>1.0078291814946618</v>
      </c>
      <c r="N1284" s="11">
        <f t="shared" ca="1" si="423"/>
        <v>1.0442477876106195</v>
      </c>
      <c r="S1284" s="13" t="str">
        <f ca="1">pricein</f>
        <v/>
      </c>
      <c r="T1284" s="13" t="str">
        <f ca="1">priceout</f>
        <v/>
      </c>
      <c r="U1284" s="16" t="str">
        <f t="shared" ca="1" si="424"/>
        <v/>
      </c>
      <c r="V1284" s="16" t="str">
        <f t="shared" ref="V1284:V1347" ca="1" si="431">IF(IFERROR(U1284,"")&lt;&gt;"",U1284/S1284,"")</f>
        <v/>
      </c>
      <c r="W1284" s="16" t="str">
        <f t="shared" ref="W1284:W1347" ca="1" si="432">IF(V1284&lt;&gt;"",V1284-1,"")</f>
        <v/>
      </c>
      <c r="X1284" s="16">
        <f t="shared" ref="X1284:X1347" ca="1" si="433">IF(V1284&lt;&gt;"",V1284*X1283,X1283)</f>
        <v>2.7047880576243353</v>
      </c>
      <c r="Y1284" s="16"/>
      <c r="Z1284" s="13" t="str">
        <f ca="1">priceincross</f>
        <v/>
      </c>
      <c r="AA1284" s="13" t="str">
        <f ca="1">priceoutcross</f>
        <v/>
      </c>
      <c r="AB1284" s="13" t="str">
        <f t="shared" ca="1" si="425"/>
        <v/>
      </c>
      <c r="AC1284" s="13" t="str">
        <f t="shared" ref="AC1284:AC1347" ca="1" si="434">IF(IFERROR(AB1284,"")&lt;&gt;"",AB1284/Z1284,"")</f>
        <v/>
      </c>
      <c r="AD1284" s="13" t="str">
        <f t="shared" ref="AD1284:AD1347" ca="1" si="435">IF(AC1284&lt;&gt;"",AC1284-1,"")</f>
        <v/>
      </c>
      <c r="AE1284" s="13">
        <f t="shared" ref="AE1284:AE1347" ca="1" si="436">IF(AC1284&lt;&gt;"",AC1284*AE1283,AE1283)</f>
        <v>2.7339607048966239</v>
      </c>
      <c r="AG1284" s="32">
        <f ca="1">IF(ROW(data!B1284)&gt;fib+1,MIN(OFFSET(data!B1284,0,0,-fib,1)),"")</f>
        <v>21.56</v>
      </c>
      <c r="AH1284" s="32">
        <f ca="1">IF(ROW(data!B1284)&gt;fib+1,MAX(OFFSET(data!B1284,0,0,-fib,1)),"")</f>
        <v>28.32</v>
      </c>
      <c r="AI1284" s="32">
        <f t="shared" ca="1" si="426"/>
        <v>6.7600000000000016</v>
      </c>
      <c r="AJ1284" s="31">
        <f t="shared" ca="1" si="427"/>
        <v>23.155359999999998</v>
      </c>
      <c r="AK1284" s="31">
        <f t="shared" ca="1" si="428"/>
        <v>24.142319999999998</v>
      </c>
      <c r="AL1284" s="31">
        <f t="shared" ca="1" si="429"/>
        <v>24.939999999999998</v>
      </c>
      <c r="AM1284" s="31">
        <f t="shared" ca="1" si="430"/>
        <v>25.737679999999997</v>
      </c>
      <c r="AO1284" s="32">
        <f t="shared" ref="AO1284:AO1347" ca="1" si="437">MAX(AO1283,X1284-1)</f>
        <v>1.7047880576243353</v>
      </c>
      <c r="AP1284" s="32">
        <f t="shared" ref="AP1284:AP1347" ca="1" si="438">((1+AO1284)/X1284)-1</f>
        <v>0</v>
      </c>
      <c r="AQ1284" s="32">
        <f t="shared" ref="AQ1284:AQ1347" ca="1" si="439">MAX(AQ1283,AE1284-1)</f>
        <v>1.7339607048966239</v>
      </c>
      <c r="AR1284" s="32">
        <f t="shared" ref="AR1284:AR1347" ca="1" si="440">((1+AQ1284)/AE1284)-1</f>
        <v>0</v>
      </c>
    </row>
    <row r="1285" spans="1:44">
      <c r="A1285" s="10">
        <v>38770</v>
      </c>
      <c r="B1285" s="11">
        <f ca="1">IF(ROW(data!B1285)&gt;singleSMA,AVERAGE(OFFSET(data!B1285,0,0,-singleSMA,1)),"")</f>
        <v>24.894799999999996</v>
      </c>
      <c r="C1285" s="11" t="str">
        <f ca="1">IF(ROW(data!B1283)&gt;singleSMA+2,IF(SIGN(data!B1284-indicators!B1284)&lt;&gt;SIGN(data!B1283-indicators!B1283),IF(SIGN(data!B1284-indicators!B1284)&gt;0,"BUY","SELL"),""),"")</f>
        <v/>
      </c>
      <c r="D1285" s="11">
        <f ca="1">IF(ROW(data!B1285)&gt;fastSMA,AVERAGE(OFFSET(data!B1285,0,0,-fastSMA,1)),"")</f>
        <v>27.35250000000001</v>
      </c>
      <c r="E1285" s="11">
        <f ca="1">IF(ROW(data!B1285)&gt;slowSMA,AVERAGE(OFFSET(data!B1285,0,0,-slowSMA,1)),"")</f>
        <v>24.894799999999996</v>
      </c>
      <c r="F1285" s="11" t="str">
        <f ca="1">IF(ROW(data!B1285)&gt;MAX(fastSMA,slowSMA)+2,IF(SIGN(D1284-E1284)&lt;&gt;SIGN(D1283-E1283),IF(SIGN(D1284-E1284)&gt;0,"BUY","SELL"),""),"")</f>
        <v/>
      </c>
      <c r="G1285" s="11"/>
      <c r="H1285" s="11">
        <f>(data!B1285/data!B1284)-1</f>
        <v>3.7782485875706318E-2</v>
      </c>
      <c r="I1285" s="11">
        <f t="shared" si="420"/>
        <v>3.7782485875706318E-2</v>
      </c>
      <c r="J1285" s="11">
        <f t="shared" si="421"/>
        <v>0</v>
      </c>
      <c r="K1285" s="11">
        <f ca="1">IF(ROW(data!B1285)&gt;rsi+1,100-100/(1+AVERAGE(OFFSET(I1285,0,0,-rsi,1))/AVERAGE(OFFSET(J1285,0,0,-rsi,1))),"")</f>
        <v>69.257193026355864</v>
      </c>
      <c r="L1285" s="11"/>
      <c r="M1285" s="11">
        <f t="shared" si="422"/>
        <v>1.0377824858757063</v>
      </c>
      <c r="N1285" s="11">
        <f t="shared" ca="1" si="423"/>
        <v>1.1003369524522648</v>
      </c>
      <c r="S1285" s="13" t="str">
        <f ca="1">pricein</f>
        <v/>
      </c>
      <c r="T1285" s="13" t="str">
        <f ca="1">priceout</f>
        <v/>
      </c>
      <c r="U1285" s="16" t="str">
        <f t="shared" ca="1" si="424"/>
        <v/>
      </c>
      <c r="V1285" s="16" t="str">
        <f t="shared" ca="1" si="431"/>
        <v/>
      </c>
      <c r="W1285" s="16" t="str">
        <f t="shared" ca="1" si="432"/>
        <v/>
      </c>
      <c r="X1285" s="16">
        <f t="shared" ca="1" si="433"/>
        <v>2.7047880576243353</v>
      </c>
      <c r="Y1285" s="16"/>
      <c r="Z1285" s="13" t="str">
        <f ca="1">priceincross</f>
        <v/>
      </c>
      <c r="AA1285" s="13" t="str">
        <f ca="1">priceoutcross</f>
        <v/>
      </c>
      <c r="AB1285" s="13" t="str">
        <f t="shared" ca="1" si="425"/>
        <v/>
      </c>
      <c r="AC1285" s="13" t="str">
        <f t="shared" ca="1" si="434"/>
        <v/>
      </c>
      <c r="AD1285" s="13" t="str">
        <f t="shared" ca="1" si="435"/>
        <v/>
      </c>
      <c r="AE1285" s="13">
        <f t="shared" ca="1" si="436"/>
        <v>2.7339607048966239</v>
      </c>
      <c r="AG1285" s="32">
        <f ca="1">IF(ROW(data!B1285)&gt;fib+1,MIN(OFFSET(data!B1285,0,0,-fib,1)),"")</f>
        <v>21.56</v>
      </c>
      <c r="AH1285" s="32">
        <f ca="1">IF(ROW(data!B1285)&gt;fib+1,MAX(OFFSET(data!B1285,0,0,-fib,1)),"")</f>
        <v>29.39</v>
      </c>
      <c r="AI1285" s="32">
        <f t="shared" ca="1" si="426"/>
        <v>7.8300000000000018</v>
      </c>
      <c r="AJ1285" s="31">
        <f t="shared" ca="1" si="427"/>
        <v>23.407879999999999</v>
      </c>
      <c r="AK1285" s="31">
        <f t="shared" ca="1" si="428"/>
        <v>24.55106</v>
      </c>
      <c r="AL1285" s="31">
        <f t="shared" ca="1" si="429"/>
        <v>25.475000000000001</v>
      </c>
      <c r="AM1285" s="31">
        <f t="shared" ca="1" si="430"/>
        <v>26.39894</v>
      </c>
      <c r="AO1285" s="32">
        <f t="shared" ca="1" si="437"/>
        <v>1.7047880576243353</v>
      </c>
      <c r="AP1285" s="32">
        <f t="shared" ca="1" si="438"/>
        <v>0</v>
      </c>
      <c r="AQ1285" s="32">
        <f t="shared" ca="1" si="439"/>
        <v>1.7339607048966239</v>
      </c>
      <c r="AR1285" s="32">
        <f t="shared" ca="1" si="440"/>
        <v>0</v>
      </c>
    </row>
    <row r="1286" spans="1:44">
      <c r="A1286" s="10">
        <v>38771</v>
      </c>
      <c r="B1286" s="11">
        <f ca="1">IF(ROW(data!B1286)&gt;singleSMA,AVERAGE(OFFSET(data!B1286,0,0,-singleSMA,1)),"")</f>
        <v>24.962499999999995</v>
      </c>
      <c r="C1286" s="11" t="str">
        <f ca="1">IF(ROW(data!B1284)&gt;singleSMA+2,IF(SIGN(data!B1285-indicators!B1285)&lt;&gt;SIGN(data!B1284-indicators!B1284),IF(SIGN(data!B1285-indicators!B1285)&gt;0,"BUY","SELL"),""),"")</f>
        <v/>
      </c>
      <c r="D1286" s="11">
        <f ca="1">IF(ROW(data!B1286)&gt;fastSMA,AVERAGE(OFFSET(data!B1286,0,0,-fastSMA,1)),"")</f>
        <v>27.527000000000005</v>
      </c>
      <c r="E1286" s="11">
        <f ca="1">IF(ROW(data!B1286)&gt;slowSMA,AVERAGE(OFFSET(data!B1286,0,0,-slowSMA,1)),"")</f>
        <v>24.962499999999995</v>
      </c>
      <c r="F1286" s="11" t="str">
        <f ca="1">IF(ROW(data!B1286)&gt;MAX(fastSMA,slowSMA)+2,IF(SIGN(D1285-E1285)&lt;&gt;SIGN(D1284-E1284),IF(SIGN(D1285-E1285)&gt;0,"BUY","SELL"),""),"")</f>
        <v/>
      </c>
      <c r="G1286" s="11"/>
      <c r="H1286" s="11">
        <f>(data!B1286/data!B1285)-1</f>
        <v>1.7012589316093951E-2</v>
      </c>
      <c r="I1286" s="11">
        <f t="shared" si="420"/>
        <v>1.7012589316093951E-2</v>
      </c>
      <c r="J1286" s="11">
        <f t="shared" si="421"/>
        <v>0</v>
      </c>
      <c r="K1286" s="11">
        <f ca="1">IF(ROW(data!B1286)&gt;rsi+1,100-100/(1+AVERAGE(OFFSET(I1286,0,0,-rsi,1))/AVERAGE(OFFSET(J1286,0,0,-rsi,1))),"")</f>
        <v>74.363033425240729</v>
      </c>
      <c r="L1286" s="11"/>
      <c r="M1286" s="11">
        <f t="shared" si="422"/>
        <v>1.017012589316094</v>
      </c>
      <c r="N1286" s="11">
        <f t="shared" ca="1" si="423"/>
        <v>1.13219696969697</v>
      </c>
      <c r="S1286" s="13" t="str">
        <f ca="1">pricein</f>
        <v/>
      </c>
      <c r="T1286" s="13" t="str">
        <f ca="1">priceout</f>
        <v/>
      </c>
      <c r="U1286" s="16" t="str">
        <f t="shared" ca="1" si="424"/>
        <v/>
      </c>
      <c r="V1286" s="16" t="str">
        <f t="shared" ca="1" si="431"/>
        <v/>
      </c>
      <c r="W1286" s="16" t="str">
        <f t="shared" ca="1" si="432"/>
        <v/>
      </c>
      <c r="X1286" s="16">
        <f t="shared" ca="1" si="433"/>
        <v>2.7047880576243353</v>
      </c>
      <c r="Y1286" s="16"/>
      <c r="Z1286" s="13" t="str">
        <f ca="1">priceincross</f>
        <v/>
      </c>
      <c r="AA1286" s="13" t="str">
        <f ca="1">priceoutcross</f>
        <v/>
      </c>
      <c r="AB1286" s="13" t="str">
        <f t="shared" ca="1" si="425"/>
        <v/>
      </c>
      <c r="AC1286" s="13" t="str">
        <f t="shared" ca="1" si="434"/>
        <v/>
      </c>
      <c r="AD1286" s="13" t="str">
        <f t="shared" ca="1" si="435"/>
        <v/>
      </c>
      <c r="AE1286" s="13">
        <f t="shared" ca="1" si="436"/>
        <v>2.7339607048966239</v>
      </c>
      <c r="AG1286" s="32">
        <f ca="1">IF(ROW(data!B1286)&gt;fib+1,MIN(OFFSET(data!B1286,0,0,-fib,1)),"")</f>
        <v>21.56</v>
      </c>
      <c r="AH1286" s="32">
        <f ca="1">IF(ROW(data!B1286)&gt;fib+1,MAX(OFFSET(data!B1286,0,0,-fib,1)),"")</f>
        <v>29.89</v>
      </c>
      <c r="AI1286" s="32">
        <f t="shared" ca="1" si="426"/>
        <v>8.3300000000000018</v>
      </c>
      <c r="AJ1286" s="31">
        <f t="shared" ca="1" si="427"/>
        <v>23.525880000000001</v>
      </c>
      <c r="AK1286" s="31">
        <f t="shared" ca="1" si="428"/>
        <v>24.742059999999999</v>
      </c>
      <c r="AL1286" s="31">
        <f t="shared" ca="1" si="429"/>
        <v>25.725000000000001</v>
      </c>
      <c r="AM1286" s="31">
        <f t="shared" ca="1" si="430"/>
        <v>26.707940000000001</v>
      </c>
      <c r="AO1286" s="32">
        <f t="shared" ca="1" si="437"/>
        <v>1.7047880576243353</v>
      </c>
      <c r="AP1286" s="32">
        <f t="shared" ca="1" si="438"/>
        <v>0</v>
      </c>
      <c r="AQ1286" s="32">
        <f t="shared" ca="1" si="439"/>
        <v>1.7339607048966239</v>
      </c>
      <c r="AR1286" s="32">
        <f t="shared" ca="1" si="440"/>
        <v>0</v>
      </c>
    </row>
    <row r="1287" spans="1:44">
      <c r="A1287" s="10">
        <v>38772</v>
      </c>
      <c r="B1287" s="11">
        <f ca="1">IF(ROW(data!B1287)&gt;singleSMA,AVERAGE(OFFSET(data!B1287,0,0,-singleSMA,1)),"")</f>
        <v>25.037199999999999</v>
      </c>
      <c r="C1287" s="11" t="str">
        <f ca="1">IF(ROW(data!B1285)&gt;singleSMA+2,IF(SIGN(data!B1286-indicators!B1286)&lt;&gt;SIGN(data!B1285-indicators!B1285),IF(SIGN(data!B1286-indicators!B1286)&gt;0,"BUY","SELL"),""),"")</f>
        <v/>
      </c>
      <c r="D1287" s="11">
        <f ca="1">IF(ROW(data!B1287)&gt;fastSMA,AVERAGE(OFFSET(data!B1287,0,0,-fastSMA,1)),"")</f>
        <v>27.749500000000001</v>
      </c>
      <c r="E1287" s="11">
        <f ca="1">IF(ROW(data!B1287)&gt;slowSMA,AVERAGE(OFFSET(data!B1287,0,0,-slowSMA,1)),"")</f>
        <v>25.037199999999999</v>
      </c>
      <c r="F1287" s="11" t="str">
        <f ca="1">IF(ROW(data!B1287)&gt;MAX(fastSMA,slowSMA)+2,IF(SIGN(D1286-E1286)&lt;&gt;SIGN(D1285-E1285),IF(SIGN(D1286-E1286)&gt;0,"BUY","SELL"),""),"")</f>
        <v/>
      </c>
      <c r="G1287" s="11"/>
      <c r="H1287" s="11">
        <f>(data!B1287/data!B1286)-1</f>
        <v>2.2415523586483799E-2</v>
      </c>
      <c r="I1287" s="11">
        <f t="shared" si="420"/>
        <v>2.2415523586483799E-2</v>
      </c>
      <c r="J1287" s="11">
        <f t="shared" si="421"/>
        <v>0</v>
      </c>
      <c r="K1287" s="11">
        <f ca="1">IF(ROW(data!B1287)&gt;rsi+1,100-100/(1+AVERAGE(OFFSET(I1287,0,0,-rsi,1))/AVERAGE(OFFSET(J1287,0,0,-rsi,1))),"")</f>
        <v>79.492265566304965</v>
      </c>
      <c r="L1287" s="11"/>
      <c r="M1287" s="11">
        <f t="shared" si="422"/>
        <v>1.0224155235864838</v>
      </c>
      <c r="N1287" s="11">
        <f t="shared" ca="1" si="423"/>
        <v>1.1704327843738036</v>
      </c>
      <c r="S1287" s="13" t="str">
        <f ca="1">pricein</f>
        <v/>
      </c>
      <c r="T1287" s="13" t="str">
        <f ca="1">priceout</f>
        <v/>
      </c>
      <c r="U1287" s="16" t="str">
        <f t="shared" ca="1" si="424"/>
        <v/>
      </c>
      <c r="V1287" s="16" t="str">
        <f t="shared" ca="1" si="431"/>
        <v/>
      </c>
      <c r="W1287" s="16" t="str">
        <f t="shared" ca="1" si="432"/>
        <v/>
      </c>
      <c r="X1287" s="16">
        <f t="shared" ca="1" si="433"/>
        <v>2.7047880576243353</v>
      </c>
      <c r="Y1287" s="16"/>
      <c r="Z1287" s="13" t="str">
        <f ca="1">priceincross</f>
        <v/>
      </c>
      <c r="AA1287" s="13" t="str">
        <f ca="1">priceoutcross</f>
        <v/>
      </c>
      <c r="AB1287" s="13" t="str">
        <f t="shared" ca="1" si="425"/>
        <v/>
      </c>
      <c r="AC1287" s="13" t="str">
        <f t="shared" ca="1" si="434"/>
        <v/>
      </c>
      <c r="AD1287" s="13" t="str">
        <f t="shared" ca="1" si="435"/>
        <v/>
      </c>
      <c r="AE1287" s="13">
        <f t="shared" ca="1" si="436"/>
        <v>2.7339607048966239</v>
      </c>
      <c r="AG1287" s="32">
        <f ca="1">IF(ROW(data!B1287)&gt;fib+1,MIN(OFFSET(data!B1287,0,0,-fib,1)),"")</f>
        <v>21.56</v>
      </c>
      <c r="AH1287" s="32">
        <f ca="1">IF(ROW(data!B1287)&gt;fib+1,MAX(OFFSET(data!B1287,0,0,-fib,1)),"")</f>
        <v>30.56</v>
      </c>
      <c r="AI1287" s="32">
        <f t="shared" ca="1" si="426"/>
        <v>9</v>
      </c>
      <c r="AJ1287" s="31">
        <f t="shared" ca="1" si="427"/>
        <v>23.683999999999997</v>
      </c>
      <c r="AK1287" s="31">
        <f t="shared" ca="1" si="428"/>
        <v>24.997999999999998</v>
      </c>
      <c r="AL1287" s="31">
        <f t="shared" ca="1" si="429"/>
        <v>26.06</v>
      </c>
      <c r="AM1287" s="31">
        <f t="shared" ca="1" si="430"/>
        <v>27.122</v>
      </c>
      <c r="AO1287" s="32">
        <f t="shared" ca="1" si="437"/>
        <v>1.7047880576243353</v>
      </c>
      <c r="AP1287" s="32">
        <f t="shared" ca="1" si="438"/>
        <v>0</v>
      </c>
      <c r="AQ1287" s="32">
        <f t="shared" ca="1" si="439"/>
        <v>1.7339607048966239</v>
      </c>
      <c r="AR1287" s="32">
        <f t="shared" ca="1" si="440"/>
        <v>0</v>
      </c>
    </row>
    <row r="1288" spans="1:44">
      <c r="A1288" s="10">
        <v>38775</v>
      </c>
      <c r="B1288" s="11">
        <f ca="1">IF(ROW(data!B1288)&gt;singleSMA,AVERAGE(OFFSET(data!B1288,0,0,-singleSMA,1)),"")</f>
        <v>25.114300000000004</v>
      </c>
      <c r="C1288" s="11" t="str">
        <f ca="1">IF(ROW(data!B1286)&gt;singleSMA+2,IF(SIGN(data!B1287-indicators!B1287)&lt;&gt;SIGN(data!B1286-indicators!B1286),IF(SIGN(data!B1287-indicators!B1287)&gt;0,"BUY","SELL"),""),"")</f>
        <v/>
      </c>
      <c r="D1288" s="11">
        <f ca="1">IF(ROW(data!B1288)&gt;fastSMA,AVERAGE(OFFSET(data!B1288,0,0,-fastSMA,1)),"")</f>
        <v>27.963000000000001</v>
      </c>
      <c r="E1288" s="11">
        <f ca="1">IF(ROW(data!B1288)&gt;slowSMA,AVERAGE(OFFSET(data!B1288,0,0,-slowSMA,1)),"")</f>
        <v>25.114300000000004</v>
      </c>
      <c r="F1288" s="11" t="str">
        <f ca="1">IF(ROW(data!B1288)&gt;MAX(fastSMA,slowSMA)+2,IF(SIGN(D1287-E1287)&lt;&gt;SIGN(D1286-E1286),IF(SIGN(D1287-E1287)&gt;0,"BUY","SELL"),""),"")</f>
        <v/>
      </c>
      <c r="G1288" s="11"/>
      <c r="H1288" s="11">
        <f>(data!B1288/data!B1287)-1</f>
        <v>7.8534031413612926E-3</v>
      </c>
      <c r="I1288" s="11">
        <f t="shared" si="420"/>
        <v>7.8534031413612926E-3</v>
      </c>
      <c r="J1288" s="11">
        <f t="shared" si="421"/>
        <v>0</v>
      </c>
      <c r="K1288" s="11">
        <f ca="1">IF(ROW(data!B1288)&gt;rsi+1,100-100/(1+AVERAGE(OFFSET(I1288,0,0,-rsi,1))/AVERAGE(OFFSET(J1288,0,0,-rsi,1))),"")</f>
        <v>78.850487116115985</v>
      </c>
      <c r="L1288" s="11"/>
      <c r="M1288" s="11">
        <f t="shared" si="422"/>
        <v>1.0078534031413613</v>
      </c>
      <c r="N1288" s="11">
        <f t="shared" ca="1" si="423"/>
        <v>1.1609498680738786</v>
      </c>
      <c r="S1288" s="13" t="str">
        <f ca="1">pricein</f>
        <v/>
      </c>
      <c r="T1288" s="13" t="str">
        <f ca="1">priceout</f>
        <v/>
      </c>
      <c r="U1288" s="16" t="str">
        <f t="shared" ca="1" si="424"/>
        <v/>
      </c>
      <c r="V1288" s="16" t="str">
        <f t="shared" ca="1" si="431"/>
        <v/>
      </c>
      <c r="W1288" s="16" t="str">
        <f t="shared" ca="1" si="432"/>
        <v/>
      </c>
      <c r="X1288" s="16">
        <f t="shared" ca="1" si="433"/>
        <v>2.7047880576243353</v>
      </c>
      <c r="Y1288" s="16"/>
      <c r="Z1288" s="13" t="str">
        <f ca="1">priceincross</f>
        <v/>
      </c>
      <c r="AA1288" s="13" t="str">
        <f ca="1">priceoutcross</f>
        <v/>
      </c>
      <c r="AB1288" s="13" t="str">
        <f t="shared" ca="1" si="425"/>
        <v/>
      </c>
      <c r="AC1288" s="13" t="str">
        <f t="shared" ca="1" si="434"/>
        <v/>
      </c>
      <c r="AD1288" s="13" t="str">
        <f t="shared" ca="1" si="435"/>
        <v/>
      </c>
      <c r="AE1288" s="13">
        <f t="shared" ca="1" si="436"/>
        <v>2.7339607048966239</v>
      </c>
      <c r="AG1288" s="32">
        <f ca="1">IF(ROW(data!B1288)&gt;fib+1,MIN(OFFSET(data!B1288,0,0,-fib,1)),"")</f>
        <v>21.56</v>
      </c>
      <c r="AH1288" s="32">
        <f ca="1">IF(ROW(data!B1288)&gt;fib+1,MAX(OFFSET(data!B1288,0,0,-fib,1)),"")</f>
        <v>30.8</v>
      </c>
      <c r="AI1288" s="32">
        <f t="shared" ca="1" si="426"/>
        <v>9.240000000000002</v>
      </c>
      <c r="AJ1288" s="31">
        <f t="shared" ca="1" si="427"/>
        <v>23.740639999999999</v>
      </c>
      <c r="AK1288" s="31">
        <f t="shared" ca="1" si="428"/>
        <v>25.089680000000001</v>
      </c>
      <c r="AL1288" s="31">
        <f t="shared" ca="1" si="429"/>
        <v>26.18</v>
      </c>
      <c r="AM1288" s="31">
        <f t="shared" ca="1" si="430"/>
        <v>27.270319999999998</v>
      </c>
      <c r="AO1288" s="32">
        <f t="shared" ca="1" si="437"/>
        <v>1.7047880576243353</v>
      </c>
      <c r="AP1288" s="32">
        <f t="shared" ca="1" si="438"/>
        <v>0</v>
      </c>
      <c r="AQ1288" s="32">
        <f t="shared" ca="1" si="439"/>
        <v>1.7339607048966239</v>
      </c>
      <c r="AR1288" s="32">
        <f t="shared" ca="1" si="440"/>
        <v>0</v>
      </c>
    </row>
    <row r="1289" spans="1:44">
      <c r="A1289" s="10">
        <v>38776</v>
      </c>
      <c r="B1289" s="11">
        <f ca="1">IF(ROW(data!B1289)&gt;singleSMA,AVERAGE(OFFSET(data!B1289,0,0,-singleSMA,1)),"")</f>
        <v>25.190400000000004</v>
      </c>
      <c r="C1289" s="11" t="str">
        <f ca="1">IF(ROW(data!B1287)&gt;singleSMA+2,IF(SIGN(data!B1288-indicators!B1288)&lt;&gt;SIGN(data!B1287-indicators!B1287),IF(SIGN(data!B1288-indicators!B1288)&gt;0,"BUY","SELL"),""),"")</f>
        <v/>
      </c>
      <c r="D1289" s="11">
        <f ca="1">IF(ROW(data!B1289)&gt;fastSMA,AVERAGE(OFFSET(data!B1289,0,0,-fastSMA,1)),"")</f>
        <v>28.159000000000002</v>
      </c>
      <c r="E1289" s="11">
        <f ca="1">IF(ROW(data!B1289)&gt;slowSMA,AVERAGE(OFFSET(data!B1289,0,0,-slowSMA,1)),"")</f>
        <v>25.190400000000004</v>
      </c>
      <c r="F1289" s="11" t="str">
        <f ca="1">IF(ROW(data!B1289)&gt;MAX(fastSMA,slowSMA)+2,IF(SIGN(D1288-E1288)&lt;&gt;SIGN(D1287-E1287),IF(SIGN(D1288-E1288)&gt;0,"BUY","SELL"),""),"")</f>
        <v/>
      </c>
      <c r="G1289" s="11"/>
      <c r="H1289" s="11">
        <f>(data!B1289/data!B1288)-1</f>
        <v>-1.4285714285714346E-2</v>
      </c>
      <c r="I1289" s="11">
        <f t="shared" si="420"/>
        <v>0</v>
      </c>
      <c r="J1289" s="11">
        <f t="shared" si="421"/>
        <v>1.4285714285714346E-2</v>
      </c>
      <c r="K1289" s="11">
        <f ca="1">IF(ROW(data!B1289)&gt;rsi+1,100-100/(1+AVERAGE(OFFSET(I1289,0,0,-rsi,1))/AVERAGE(OFFSET(J1289,0,0,-rsi,1))),"")</f>
        <v>75.715144703356032</v>
      </c>
      <c r="L1289" s="11"/>
      <c r="M1289" s="11">
        <f t="shared" si="422"/>
        <v>0.98571428571428565</v>
      </c>
      <c r="N1289" s="11">
        <f t="shared" ca="1" si="423"/>
        <v>1.1482602118003027</v>
      </c>
      <c r="S1289" s="13" t="str">
        <f ca="1">pricein</f>
        <v/>
      </c>
      <c r="T1289" s="13" t="str">
        <f ca="1">priceout</f>
        <v/>
      </c>
      <c r="U1289" s="16" t="str">
        <f t="shared" ca="1" si="424"/>
        <v/>
      </c>
      <c r="V1289" s="16" t="str">
        <f t="shared" ca="1" si="431"/>
        <v/>
      </c>
      <c r="W1289" s="16" t="str">
        <f t="shared" ca="1" si="432"/>
        <v/>
      </c>
      <c r="X1289" s="16">
        <f t="shared" ca="1" si="433"/>
        <v>2.7047880576243353</v>
      </c>
      <c r="Y1289" s="16"/>
      <c r="Z1289" s="13" t="str">
        <f ca="1">priceincross</f>
        <v/>
      </c>
      <c r="AA1289" s="13" t="str">
        <f ca="1">priceoutcross</f>
        <v/>
      </c>
      <c r="AB1289" s="13" t="str">
        <f t="shared" ca="1" si="425"/>
        <v/>
      </c>
      <c r="AC1289" s="13" t="str">
        <f t="shared" ca="1" si="434"/>
        <v/>
      </c>
      <c r="AD1289" s="13" t="str">
        <f t="shared" ca="1" si="435"/>
        <v/>
      </c>
      <c r="AE1289" s="13">
        <f t="shared" ca="1" si="436"/>
        <v>2.7339607048966239</v>
      </c>
      <c r="AG1289" s="32">
        <f ca="1">IF(ROW(data!B1289)&gt;fib+1,MIN(OFFSET(data!B1289,0,0,-fib,1)),"")</f>
        <v>21.56</v>
      </c>
      <c r="AH1289" s="32">
        <f ca="1">IF(ROW(data!B1289)&gt;fib+1,MAX(OFFSET(data!B1289,0,0,-fib,1)),"")</f>
        <v>30.8</v>
      </c>
      <c r="AI1289" s="32">
        <f t="shared" ca="1" si="426"/>
        <v>9.240000000000002</v>
      </c>
      <c r="AJ1289" s="31">
        <f t="shared" ca="1" si="427"/>
        <v>23.740639999999999</v>
      </c>
      <c r="AK1289" s="31">
        <f t="shared" ca="1" si="428"/>
        <v>25.089680000000001</v>
      </c>
      <c r="AL1289" s="31">
        <f t="shared" ca="1" si="429"/>
        <v>26.18</v>
      </c>
      <c r="AM1289" s="31">
        <f t="shared" ca="1" si="430"/>
        <v>27.270319999999998</v>
      </c>
      <c r="AO1289" s="32">
        <f t="shared" ca="1" si="437"/>
        <v>1.7047880576243353</v>
      </c>
      <c r="AP1289" s="32">
        <f t="shared" ca="1" si="438"/>
        <v>0</v>
      </c>
      <c r="AQ1289" s="32">
        <f t="shared" ca="1" si="439"/>
        <v>1.7339607048966239</v>
      </c>
      <c r="AR1289" s="32">
        <f t="shared" ca="1" si="440"/>
        <v>0</v>
      </c>
    </row>
    <row r="1290" spans="1:44">
      <c r="A1290" s="10">
        <v>38777</v>
      </c>
      <c r="B1290" s="11">
        <f ca="1">IF(ROW(data!B1290)&gt;singleSMA,AVERAGE(OFFSET(data!B1290,0,0,-singleSMA,1)),"")</f>
        <v>25.256700000000002</v>
      </c>
      <c r="C1290" s="11" t="str">
        <f ca="1">IF(ROW(data!B1288)&gt;singleSMA+2,IF(SIGN(data!B1289-indicators!B1289)&lt;&gt;SIGN(data!B1288-indicators!B1288),IF(SIGN(data!B1289-indicators!B1289)&gt;0,"BUY","SELL"),""),"")</f>
        <v/>
      </c>
      <c r="D1290" s="11">
        <f ca="1">IF(ROW(data!B1290)&gt;fastSMA,AVERAGE(OFFSET(data!B1290,0,0,-fastSMA,1)),"")</f>
        <v>28.277000000000005</v>
      </c>
      <c r="E1290" s="11">
        <f ca="1">IF(ROW(data!B1290)&gt;slowSMA,AVERAGE(OFFSET(data!B1290,0,0,-slowSMA,1)),"")</f>
        <v>25.256700000000002</v>
      </c>
      <c r="F1290" s="11" t="str">
        <f ca="1">IF(ROW(data!B1290)&gt;MAX(fastSMA,slowSMA)+2,IF(SIGN(D1289-E1289)&lt;&gt;SIGN(D1288-E1288),IF(SIGN(D1289-E1289)&gt;0,"BUY","SELL"),""),"")</f>
        <v/>
      </c>
      <c r="G1290" s="11"/>
      <c r="H1290" s="11">
        <f>(data!B1290/data!B1289)-1</f>
        <v>-3.5902503293807619E-2</v>
      </c>
      <c r="I1290" s="11">
        <f t="shared" si="420"/>
        <v>0</v>
      </c>
      <c r="J1290" s="11">
        <f t="shared" si="421"/>
        <v>3.5902503293807619E-2</v>
      </c>
      <c r="K1290" s="11">
        <f ca="1">IF(ROW(data!B1290)&gt;rsi+1,100-100/(1+AVERAGE(OFFSET(I1290,0,0,-rsi,1))/AVERAGE(OFFSET(J1290,0,0,-rsi,1))),"")</f>
        <v>64.930315891446952</v>
      </c>
      <c r="L1290" s="11"/>
      <c r="M1290" s="11">
        <f t="shared" si="422"/>
        <v>0.96409749670619238</v>
      </c>
      <c r="N1290" s="11">
        <f t="shared" ca="1" si="423"/>
        <v>1.087699739873653</v>
      </c>
      <c r="S1290" s="13" t="str">
        <f ca="1">pricein</f>
        <v/>
      </c>
      <c r="T1290" s="13" t="str">
        <f ca="1">priceout</f>
        <v/>
      </c>
      <c r="U1290" s="16" t="str">
        <f t="shared" ca="1" si="424"/>
        <v/>
      </c>
      <c r="V1290" s="16" t="str">
        <f t="shared" ca="1" si="431"/>
        <v/>
      </c>
      <c r="W1290" s="16" t="str">
        <f t="shared" ca="1" si="432"/>
        <v/>
      </c>
      <c r="X1290" s="16">
        <f t="shared" ca="1" si="433"/>
        <v>2.7047880576243353</v>
      </c>
      <c r="Y1290" s="16"/>
      <c r="Z1290" s="13" t="str">
        <f ca="1">priceincross</f>
        <v/>
      </c>
      <c r="AA1290" s="13" t="str">
        <f ca="1">priceoutcross</f>
        <v/>
      </c>
      <c r="AB1290" s="13" t="str">
        <f t="shared" ca="1" si="425"/>
        <v/>
      </c>
      <c r="AC1290" s="13" t="str">
        <f t="shared" ca="1" si="434"/>
        <v/>
      </c>
      <c r="AD1290" s="13" t="str">
        <f t="shared" ca="1" si="435"/>
        <v/>
      </c>
      <c r="AE1290" s="13">
        <f t="shared" ca="1" si="436"/>
        <v>2.7339607048966239</v>
      </c>
      <c r="AG1290" s="32">
        <f ca="1">IF(ROW(data!B1290)&gt;fib+1,MIN(OFFSET(data!B1290,0,0,-fib,1)),"")</f>
        <v>21.56</v>
      </c>
      <c r="AH1290" s="32">
        <f ca="1">IF(ROW(data!B1290)&gt;fib+1,MAX(OFFSET(data!B1290,0,0,-fib,1)),"")</f>
        <v>30.8</v>
      </c>
      <c r="AI1290" s="32">
        <f t="shared" ca="1" si="426"/>
        <v>9.240000000000002</v>
      </c>
      <c r="AJ1290" s="31">
        <f t="shared" ca="1" si="427"/>
        <v>23.740639999999999</v>
      </c>
      <c r="AK1290" s="31">
        <f t="shared" ca="1" si="428"/>
        <v>25.089680000000001</v>
      </c>
      <c r="AL1290" s="31">
        <f t="shared" ca="1" si="429"/>
        <v>26.18</v>
      </c>
      <c r="AM1290" s="31">
        <f t="shared" ca="1" si="430"/>
        <v>27.270319999999998</v>
      </c>
      <c r="AO1290" s="32">
        <f t="shared" ca="1" si="437"/>
        <v>1.7047880576243353</v>
      </c>
      <c r="AP1290" s="32">
        <f t="shared" ca="1" si="438"/>
        <v>0</v>
      </c>
      <c r="AQ1290" s="32">
        <f t="shared" ca="1" si="439"/>
        <v>1.7339607048966239</v>
      </c>
      <c r="AR1290" s="32">
        <f t="shared" ca="1" si="440"/>
        <v>0</v>
      </c>
    </row>
    <row r="1291" spans="1:44">
      <c r="A1291" s="10">
        <v>38778</v>
      </c>
      <c r="B1291" s="11">
        <f ca="1">IF(ROW(data!B1291)&gt;singleSMA,AVERAGE(OFFSET(data!B1291,0,0,-singleSMA,1)),"")</f>
        <v>25.312900000000003</v>
      </c>
      <c r="C1291" s="11" t="str">
        <f ca="1">IF(ROW(data!B1289)&gt;singleSMA+2,IF(SIGN(data!B1290-indicators!B1290)&lt;&gt;SIGN(data!B1289-indicators!B1289),IF(SIGN(data!B1290-indicators!B1290)&gt;0,"BUY","SELL"),""),"")</f>
        <v/>
      </c>
      <c r="D1291" s="11">
        <f ca="1">IF(ROW(data!B1291)&gt;fastSMA,AVERAGE(OFFSET(data!B1291,0,0,-fastSMA,1)),"")</f>
        <v>28.334500000000002</v>
      </c>
      <c r="E1291" s="11">
        <f ca="1">IF(ROW(data!B1291)&gt;slowSMA,AVERAGE(OFFSET(data!B1291,0,0,-slowSMA,1)),"")</f>
        <v>25.312900000000003</v>
      </c>
      <c r="F1291" s="11" t="str">
        <f ca="1">IF(ROW(data!B1291)&gt;MAX(fastSMA,slowSMA)+2,IF(SIGN(D1290-E1290)&lt;&gt;SIGN(D1289-E1289),IF(SIGN(D1290-E1290)&gt;0,"BUY","SELL"),""),"")</f>
        <v/>
      </c>
      <c r="G1291" s="11"/>
      <c r="H1291" s="11">
        <f>(data!B1291/data!B1290)-1</f>
        <v>-3.0748206354629271E-2</v>
      </c>
      <c r="I1291" s="11">
        <f t="shared" si="420"/>
        <v>0</v>
      </c>
      <c r="J1291" s="11">
        <f t="shared" si="421"/>
        <v>3.0748206354629271E-2</v>
      </c>
      <c r="K1291" s="11">
        <f ca="1">IF(ROW(data!B1291)&gt;rsi+1,100-100/(1+AVERAGE(OFFSET(I1291,0,0,-rsi,1))/AVERAGE(OFFSET(J1291,0,0,-rsi,1))),"")</f>
        <v>57.219392083559249</v>
      </c>
      <c r="L1291" s="11"/>
      <c r="M1291" s="11">
        <f t="shared" si="422"/>
        <v>0.96925179364537073</v>
      </c>
      <c r="N1291" s="11">
        <f t="shared" ca="1" si="423"/>
        <v>1.0422483468038211</v>
      </c>
      <c r="S1291" s="13" t="str">
        <f ca="1">pricein</f>
        <v/>
      </c>
      <c r="T1291" s="13" t="str">
        <f ca="1">priceout</f>
        <v/>
      </c>
      <c r="U1291" s="16" t="str">
        <f t="shared" ca="1" si="424"/>
        <v/>
      </c>
      <c r="V1291" s="16" t="str">
        <f t="shared" ca="1" si="431"/>
        <v/>
      </c>
      <c r="W1291" s="16" t="str">
        <f t="shared" ca="1" si="432"/>
        <v/>
      </c>
      <c r="X1291" s="16">
        <f t="shared" ca="1" si="433"/>
        <v>2.7047880576243353</v>
      </c>
      <c r="Y1291" s="16"/>
      <c r="Z1291" s="13" t="str">
        <f ca="1">priceincross</f>
        <v/>
      </c>
      <c r="AA1291" s="13" t="str">
        <f ca="1">priceoutcross</f>
        <v/>
      </c>
      <c r="AB1291" s="13" t="str">
        <f t="shared" ca="1" si="425"/>
        <v/>
      </c>
      <c r="AC1291" s="13" t="str">
        <f t="shared" ca="1" si="434"/>
        <v/>
      </c>
      <c r="AD1291" s="13" t="str">
        <f t="shared" ca="1" si="435"/>
        <v/>
      </c>
      <c r="AE1291" s="13">
        <f t="shared" ca="1" si="436"/>
        <v>2.7339607048966239</v>
      </c>
      <c r="AG1291" s="32">
        <f ca="1">IF(ROW(data!B1291)&gt;fib+1,MIN(OFFSET(data!B1291,0,0,-fib,1)),"")</f>
        <v>21.56</v>
      </c>
      <c r="AH1291" s="32">
        <f ca="1">IF(ROW(data!B1291)&gt;fib+1,MAX(OFFSET(data!B1291,0,0,-fib,1)),"")</f>
        <v>30.8</v>
      </c>
      <c r="AI1291" s="32">
        <f t="shared" ca="1" si="426"/>
        <v>9.240000000000002</v>
      </c>
      <c r="AJ1291" s="31">
        <f t="shared" ca="1" si="427"/>
        <v>23.740639999999999</v>
      </c>
      <c r="AK1291" s="31">
        <f t="shared" ca="1" si="428"/>
        <v>25.089680000000001</v>
      </c>
      <c r="AL1291" s="31">
        <f t="shared" ca="1" si="429"/>
        <v>26.18</v>
      </c>
      <c r="AM1291" s="31">
        <f t="shared" ca="1" si="430"/>
        <v>27.270319999999998</v>
      </c>
      <c r="AO1291" s="32">
        <f t="shared" ca="1" si="437"/>
        <v>1.7047880576243353</v>
      </c>
      <c r="AP1291" s="32">
        <f t="shared" ca="1" si="438"/>
        <v>0</v>
      </c>
      <c r="AQ1291" s="32">
        <f t="shared" ca="1" si="439"/>
        <v>1.7339607048966239</v>
      </c>
      <c r="AR1291" s="32">
        <f t="shared" ca="1" si="440"/>
        <v>0</v>
      </c>
    </row>
    <row r="1292" spans="1:44">
      <c r="A1292" s="10">
        <v>38779</v>
      </c>
      <c r="B1292" s="11">
        <f ca="1">IF(ROW(data!B1292)&gt;singleSMA,AVERAGE(OFFSET(data!B1292,0,0,-singleSMA,1)),"")</f>
        <v>25.362700000000007</v>
      </c>
      <c r="C1292" s="11" t="str">
        <f ca="1">IF(ROW(data!B1290)&gt;singleSMA+2,IF(SIGN(data!B1291-indicators!B1291)&lt;&gt;SIGN(data!B1290-indicators!B1290),IF(SIGN(data!B1291-indicators!B1291)&gt;0,"BUY","SELL"),""),"")</f>
        <v/>
      </c>
      <c r="D1292" s="11">
        <f ca="1">IF(ROW(data!B1292)&gt;fastSMA,AVERAGE(OFFSET(data!B1292,0,0,-fastSMA,1)),"")</f>
        <v>28.401999999999997</v>
      </c>
      <c r="E1292" s="11">
        <f ca="1">IF(ROW(data!B1292)&gt;slowSMA,AVERAGE(OFFSET(data!B1292,0,0,-slowSMA,1)),"")</f>
        <v>25.362700000000007</v>
      </c>
      <c r="F1292" s="11" t="str">
        <f ca="1">IF(ROW(data!B1292)&gt;MAX(fastSMA,slowSMA)+2,IF(SIGN(D1291-E1291)&lt;&gt;SIGN(D1290-E1290),IF(SIGN(D1291-E1291)&gt;0,"BUY","SELL"),""),"")</f>
        <v/>
      </c>
      <c r="G1292" s="11"/>
      <c r="H1292" s="11">
        <f>(data!B1292/data!B1291)-1</f>
        <v>-9.869580542826939E-3</v>
      </c>
      <c r="I1292" s="11">
        <f t="shared" si="420"/>
        <v>0</v>
      </c>
      <c r="J1292" s="11">
        <f t="shared" si="421"/>
        <v>9.869580542826939E-3</v>
      </c>
      <c r="K1292" s="11">
        <f ca="1">IF(ROW(data!B1292)&gt;rsi+1,100-100/(1+AVERAGE(OFFSET(I1292,0,0,-rsi,1))/AVERAGE(OFFSET(J1292,0,0,-rsi,1))),"")</f>
        <v>58.6830288781685</v>
      </c>
      <c r="L1292" s="11"/>
      <c r="M1292" s="11">
        <f t="shared" si="422"/>
        <v>0.99013041945717306</v>
      </c>
      <c r="N1292" s="11">
        <f t="shared" ca="1" si="423"/>
        <v>1.0504861630516082</v>
      </c>
      <c r="S1292" s="13" t="str">
        <f ca="1">pricein</f>
        <v/>
      </c>
      <c r="T1292" s="13" t="str">
        <f ca="1">priceout</f>
        <v/>
      </c>
      <c r="U1292" s="16" t="str">
        <f t="shared" ca="1" si="424"/>
        <v/>
      </c>
      <c r="V1292" s="16" t="str">
        <f t="shared" ca="1" si="431"/>
        <v/>
      </c>
      <c r="W1292" s="16" t="str">
        <f t="shared" ca="1" si="432"/>
        <v/>
      </c>
      <c r="X1292" s="16">
        <f t="shared" ca="1" si="433"/>
        <v>2.7047880576243353</v>
      </c>
      <c r="Y1292" s="16"/>
      <c r="Z1292" s="13" t="str">
        <f ca="1">priceincross</f>
        <v/>
      </c>
      <c r="AA1292" s="13" t="str">
        <f ca="1">priceoutcross</f>
        <v/>
      </c>
      <c r="AB1292" s="13" t="str">
        <f t="shared" ca="1" si="425"/>
        <v/>
      </c>
      <c r="AC1292" s="13" t="str">
        <f t="shared" ca="1" si="434"/>
        <v/>
      </c>
      <c r="AD1292" s="13" t="str">
        <f t="shared" ca="1" si="435"/>
        <v/>
      </c>
      <c r="AE1292" s="13">
        <f t="shared" ca="1" si="436"/>
        <v>2.7339607048966239</v>
      </c>
      <c r="AG1292" s="32">
        <f ca="1">IF(ROW(data!B1292)&gt;fib+1,MIN(OFFSET(data!B1292,0,0,-fib,1)),"")</f>
        <v>21.56</v>
      </c>
      <c r="AH1292" s="32">
        <f ca="1">IF(ROW(data!B1292)&gt;fib+1,MAX(OFFSET(data!B1292,0,0,-fib,1)),"")</f>
        <v>30.8</v>
      </c>
      <c r="AI1292" s="32">
        <f t="shared" ca="1" si="426"/>
        <v>9.240000000000002</v>
      </c>
      <c r="AJ1292" s="31">
        <f t="shared" ca="1" si="427"/>
        <v>23.740639999999999</v>
      </c>
      <c r="AK1292" s="31">
        <f t="shared" ca="1" si="428"/>
        <v>25.089680000000001</v>
      </c>
      <c r="AL1292" s="31">
        <f t="shared" ca="1" si="429"/>
        <v>26.18</v>
      </c>
      <c r="AM1292" s="31">
        <f t="shared" ca="1" si="430"/>
        <v>27.270319999999998</v>
      </c>
      <c r="AO1292" s="32">
        <f t="shared" ca="1" si="437"/>
        <v>1.7047880576243353</v>
      </c>
      <c r="AP1292" s="32">
        <f t="shared" ca="1" si="438"/>
        <v>0</v>
      </c>
      <c r="AQ1292" s="32">
        <f t="shared" ca="1" si="439"/>
        <v>1.7339607048966239</v>
      </c>
      <c r="AR1292" s="32">
        <f t="shared" ca="1" si="440"/>
        <v>0</v>
      </c>
    </row>
    <row r="1293" spans="1:44">
      <c r="A1293" s="10">
        <v>38783</v>
      </c>
      <c r="B1293" s="11">
        <f ca="1">IF(ROW(data!B1293)&gt;singleSMA,AVERAGE(OFFSET(data!B1293,0,0,-singleSMA,1)),"")</f>
        <v>25.399200000000004</v>
      </c>
      <c r="C1293" s="11" t="str">
        <f ca="1">IF(ROW(data!B1291)&gt;singleSMA+2,IF(SIGN(data!B1292-indicators!B1292)&lt;&gt;SIGN(data!B1291-indicators!B1291),IF(SIGN(data!B1292-indicators!B1292)&gt;0,"BUY","SELL"),""),"")</f>
        <v/>
      </c>
      <c r="D1293" s="11">
        <f ca="1">IF(ROW(data!B1293)&gt;fastSMA,AVERAGE(OFFSET(data!B1293,0,0,-fastSMA,1)),"")</f>
        <v>28.397499999999997</v>
      </c>
      <c r="E1293" s="11">
        <f ca="1">IF(ROW(data!B1293)&gt;slowSMA,AVERAGE(OFFSET(data!B1293,0,0,-slowSMA,1)),"")</f>
        <v>25.399200000000004</v>
      </c>
      <c r="F1293" s="11" t="str">
        <f ca="1">IF(ROW(data!B1293)&gt;MAX(fastSMA,slowSMA)+2,IF(SIGN(D1292-E1292)&lt;&gt;SIGN(D1291-E1291),IF(SIGN(D1292-E1292)&gt;0,"BUY","SELL"),""),"")</f>
        <v/>
      </c>
      <c r="G1293" s="11"/>
      <c r="H1293" s="11">
        <f>(data!B1293/data!B1292)-1</f>
        <v>-3.6667853328586686E-2</v>
      </c>
      <c r="I1293" s="11">
        <f t="shared" si="420"/>
        <v>0</v>
      </c>
      <c r="J1293" s="11">
        <f t="shared" si="421"/>
        <v>3.6667853328586686E-2</v>
      </c>
      <c r="K1293" s="11">
        <f ca="1">IF(ROW(data!B1293)&gt;rsi+1,100-100/(1+AVERAGE(OFFSET(I1293,0,0,-rsi,1))/AVERAGE(OFFSET(J1293,0,0,-rsi,1))),"")</f>
        <v>50.109768582144156</v>
      </c>
      <c r="L1293" s="11"/>
      <c r="M1293" s="11">
        <f t="shared" si="422"/>
        <v>0.96333214667141331</v>
      </c>
      <c r="N1293" s="11">
        <f t="shared" ca="1" si="423"/>
        <v>0.99668508287292823</v>
      </c>
      <c r="S1293" s="13" t="str">
        <f ca="1">pricein</f>
        <v/>
      </c>
      <c r="T1293" s="13" t="str">
        <f ca="1">priceout</f>
        <v/>
      </c>
      <c r="U1293" s="16" t="str">
        <f t="shared" ca="1" si="424"/>
        <v/>
      </c>
      <c r="V1293" s="16" t="str">
        <f t="shared" ca="1" si="431"/>
        <v/>
      </c>
      <c r="W1293" s="16" t="str">
        <f t="shared" ca="1" si="432"/>
        <v/>
      </c>
      <c r="X1293" s="16">
        <f t="shared" ca="1" si="433"/>
        <v>2.7047880576243353</v>
      </c>
      <c r="Y1293" s="16"/>
      <c r="Z1293" s="13" t="str">
        <f ca="1">priceincross</f>
        <v/>
      </c>
      <c r="AA1293" s="13" t="str">
        <f ca="1">priceoutcross</f>
        <v/>
      </c>
      <c r="AB1293" s="13" t="str">
        <f t="shared" ca="1" si="425"/>
        <v/>
      </c>
      <c r="AC1293" s="13" t="str">
        <f t="shared" ca="1" si="434"/>
        <v/>
      </c>
      <c r="AD1293" s="13" t="str">
        <f t="shared" ca="1" si="435"/>
        <v/>
      </c>
      <c r="AE1293" s="13">
        <f t="shared" ca="1" si="436"/>
        <v>2.7339607048966239</v>
      </c>
      <c r="AG1293" s="32">
        <f ca="1">IF(ROW(data!B1293)&gt;fib+1,MIN(OFFSET(data!B1293,0,0,-fib,1)),"")</f>
        <v>21.56</v>
      </c>
      <c r="AH1293" s="32">
        <f ca="1">IF(ROW(data!B1293)&gt;fib+1,MAX(OFFSET(data!B1293,0,0,-fib,1)),"")</f>
        <v>30.8</v>
      </c>
      <c r="AI1293" s="32">
        <f t="shared" ca="1" si="426"/>
        <v>9.240000000000002</v>
      </c>
      <c r="AJ1293" s="31">
        <f t="shared" ca="1" si="427"/>
        <v>23.740639999999999</v>
      </c>
      <c r="AK1293" s="31">
        <f t="shared" ca="1" si="428"/>
        <v>25.089680000000001</v>
      </c>
      <c r="AL1293" s="31">
        <f t="shared" ca="1" si="429"/>
        <v>26.18</v>
      </c>
      <c r="AM1293" s="31">
        <f t="shared" ca="1" si="430"/>
        <v>27.270319999999998</v>
      </c>
      <c r="AO1293" s="32">
        <f t="shared" ca="1" si="437"/>
        <v>1.7047880576243353</v>
      </c>
      <c r="AP1293" s="32">
        <f t="shared" ca="1" si="438"/>
        <v>0</v>
      </c>
      <c r="AQ1293" s="32">
        <f t="shared" ca="1" si="439"/>
        <v>1.7339607048966239</v>
      </c>
      <c r="AR1293" s="32">
        <f t="shared" ca="1" si="440"/>
        <v>0</v>
      </c>
    </row>
    <row r="1294" spans="1:44">
      <c r="A1294" s="10">
        <v>38784</v>
      </c>
      <c r="B1294" s="11">
        <f ca="1">IF(ROW(data!B1294)&gt;singleSMA,AVERAGE(OFFSET(data!B1294,0,0,-singleSMA,1)),"")</f>
        <v>25.440900000000006</v>
      </c>
      <c r="C1294" s="11" t="str">
        <f ca="1">IF(ROW(data!B1292)&gt;singleSMA+2,IF(SIGN(data!B1293-indicators!B1293)&lt;&gt;SIGN(data!B1292-indicators!B1292),IF(SIGN(data!B1293-indicators!B1293)&gt;0,"BUY","SELL"),""),"")</f>
        <v/>
      </c>
      <c r="D1294" s="11">
        <f ca="1">IF(ROW(data!B1294)&gt;fastSMA,AVERAGE(OFFSET(data!B1294,0,0,-fastSMA,1)),"")</f>
        <v>28.400499999999994</v>
      </c>
      <c r="E1294" s="11">
        <f ca="1">IF(ROW(data!B1294)&gt;slowSMA,AVERAGE(OFFSET(data!B1294,0,0,-slowSMA,1)),"")</f>
        <v>25.440900000000006</v>
      </c>
      <c r="F1294" s="11" t="str">
        <f ca="1">IF(ROW(data!B1294)&gt;MAX(fastSMA,slowSMA)+2,IF(SIGN(D1293-E1293)&lt;&gt;SIGN(D1292-E1292),IF(SIGN(D1293-E1293)&gt;0,"BUY","SELL"),""),"")</f>
        <v/>
      </c>
      <c r="G1294" s="11"/>
      <c r="H1294" s="11">
        <f>(data!B1294/data!B1293)-1</f>
        <v>-2.956393200295615E-3</v>
      </c>
      <c r="I1294" s="11">
        <f t="shared" si="420"/>
        <v>0</v>
      </c>
      <c r="J1294" s="11">
        <f t="shared" si="421"/>
        <v>2.956393200295615E-3</v>
      </c>
      <c r="K1294" s="11">
        <f ca="1">IF(ROW(data!B1294)&gt;rsi+1,100-100/(1+AVERAGE(OFFSET(I1294,0,0,-rsi,1))/AVERAGE(OFFSET(J1294,0,0,-rsi,1))),"")</f>
        <v>50.975104151634653</v>
      </c>
      <c r="L1294" s="11"/>
      <c r="M1294" s="11">
        <f t="shared" si="422"/>
        <v>0.99704360679970438</v>
      </c>
      <c r="N1294" s="11">
        <f t="shared" ca="1" si="423"/>
        <v>1.0022288261515597</v>
      </c>
      <c r="S1294" s="13" t="str">
        <f ca="1">pricein</f>
        <v/>
      </c>
      <c r="T1294" s="13" t="str">
        <f ca="1">priceout</f>
        <v/>
      </c>
      <c r="U1294" s="16" t="str">
        <f t="shared" ca="1" si="424"/>
        <v/>
      </c>
      <c r="V1294" s="16" t="str">
        <f t="shared" ca="1" si="431"/>
        <v/>
      </c>
      <c r="W1294" s="16" t="str">
        <f t="shared" ca="1" si="432"/>
        <v/>
      </c>
      <c r="X1294" s="16">
        <f t="shared" ca="1" si="433"/>
        <v>2.7047880576243353</v>
      </c>
      <c r="Y1294" s="16"/>
      <c r="Z1294" s="13" t="str">
        <f ca="1">priceincross</f>
        <v/>
      </c>
      <c r="AA1294" s="13" t="str">
        <f ca="1">priceoutcross</f>
        <v/>
      </c>
      <c r="AB1294" s="13" t="str">
        <f t="shared" ca="1" si="425"/>
        <v/>
      </c>
      <c r="AC1294" s="13" t="str">
        <f t="shared" ca="1" si="434"/>
        <v/>
      </c>
      <c r="AD1294" s="13" t="str">
        <f t="shared" ca="1" si="435"/>
        <v/>
      </c>
      <c r="AE1294" s="13">
        <f t="shared" ca="1" si="436"/>
        <v>2.7339607048966239</v>
      </c>
      <c r="AG1294" s="32">
        <f ca="1">IF(ROW(data!B1294)&gt;fib+1,MIN(OFFSET(data!B1294,0,0,-fib,1)),"")</f>
        <v>21.56</v>
      </c>
      <c r="AH1294" s="32">
        <f ca="1">IF(ROW(data!B1294)&gt;fib+1,MAX(OFFSET(data!B1294,0,0,-fib,1)),"")</f>
        <v>30.8</v>
      </c>
      <c r="AI1294" s="32">
        <f t="shared" ca="1" si="426"/>
        <v>9.240000000000002</v>
      </c>
      <c r="AJ1294" s="31">
        <f t="shared" ca="1" si="427"/>
        <v>23.740639999999999</v>
      </c>
      <c r="AK1294" s="31">
        <f t="shared" ca="1" si="428"/>
        <v>25.089680000000001</v>
      </c>
      <c r="AL1294" s="31">
        <f t="shared" ca="1" si="429"/>
        <v>26.18</v>
      </c>
      <c r="AM1294" s="31">
        <f t="shared" ca="1" si="430"/>
        <v>27.270319999999998</v>
      </c>
      <c r="AO1294" s="32">
        <f t="shared" ca="1" si="437"/>
        <v>1.7047880576243353</v>
      </c>
      <c r="AP1294" s="32">
        <f t="shared" ca="1" si="438"/>
        <v>0</v>
      </c>
      <c r="AQ1294" s="32">
        <f t="shared" ca="1" si="439"/>
        <v>1.7339607048966239</v>
      </c>
      <c r="AR1294" s="32">
        <f t="shared" ca="1" si="440"/>
        <v>0</v>
      </c>
    </row>
    <row r="1295" spans="1:44">
      <c r="A1295" s="10">
        <v>38785</v>
      </c>
      <c r="B1295" s="11">
        <f ca="1">IF(ROW(data!B1295)&gt;singleSMA,AVERAGE(OFFSET(data!B1295,0,0,-singleSMA,1)),"")</f>
        <v>25.494900000000001</v>
      </c>
      <c r="C1295" s="11" t="str">
        <f ca="1">IF(ROW(data!B1293)&gt;singleSMA+2,IF(SIGN(data!B1294-indicators!B1294)&lt;&gt;SIGN(data!B1293-indicators!B1293),IF(SIGN(data!B1294-indicators!B1294)&gt;0,"BUY","SELL"),""),"")</f>
        <v/>
      </c>
      <c r="D1295" s="11">
        <f ca="1">IF(ROW(data!B1295)&gt;fastSMA,AVERAGE(OFFSET(data!B1295,0,0,-fastSMA,1)),"")</f>
        <v>28.413</v>
      </c>
      <c r="E1295" s="11">
        <f ca="1">IF(ROW(data!B1295)&gt;slowSMA,AVERAGE(OFFSET(data!B1295,0,0,-slowSMA,1)),"")</f>
        <v>25.494900000000001</v>
      </c>
      <c r="F1295" s="11" t="str">
        <f ca="1">IF(ROW(data!B1295)&gt;MAX(fastSMA,slowSMA)+2,IF(SIGN(D1294-E1294)&lt;&gt;SIGN(D1293-E1293),IF(SIGN(D1294-E1294)&gt;0,"BUY","SELL"),""),"")</f>
        <v/>
      </c>
      <c r="G1295" s="11"/>
      <c r="H1295" s="11">
        <f>(data!B1295/data!B1294)-1</f>
        <v>3.2246108228317416E-2</v>
      </c>
      <c r="I1295" s="11">
        <f t="shared" si="420"/>
        <v>3.2246108228317416E-2</v>
      </c>
      <c r="J1295" s="11">
        <f t="shared" si="421"/>
        <v>0</v>
      </c>
      <c r="K1295" s="11">
        <f ca="1">IF(ROW(data!B1295)&gt;rsi+1,100-100/(1+AVERAGE(OFFSET(I1295,0,0,-rsi,1))/AVERAGE(OFFSET(J1295,0,0,-rsi,1))),"")</f>
        <v>52.02456009714377</v>
      </c>
      <c r="L1295" s="11"/>
      <c r="M1295" s="11">
        <f t="shared" si="422"/>
        <v>1.0322461082283174</v>
      </c>
      <c r="N1295" s="11">
        <f t="shared" ca="1" si="423"/>
        <v>1.0090579710144933</v>
      </c>
      <c r="S1295" s="13" t="str">
        <f ca="1">pricein</f>
        <v/>
      </c>
      <c r="T1295" s="13" t="str">
        <f ca="1">priceout</f>
        <v/>
      </c>
      <c r="U1295" s="16" t="str">
        <f t="shared" ca="1" si="424"/>
        <v/>
      </c>
      <c r="V1295" s="16" t="str">
        <f t="shared" ca="1" si="431"/>
        <v/>
      </c>
      <c r="W1295" s="16" t="str">
        <f t="shared" ca="1" si="432"/>
        <v/>
      </c>
      <c r="X1295" s="16">
        <f t="shared" ca="1" si="433"/>
        <v>2.7047880576243353</v>
      </c>
      <c r="Y1295" s="16"/>
      <c r="Z1295" s="13" t="str">
        <f ca="1">priceincross</f>
        <v/>
      </c>
      <c r="AA1295" s="13" t="str">
        <f ca="1">priceoutcross</f>
        <v/>
      </c>
      <c r="AB1295" s="13" t="str">
        <f t="shared" ca="1" si="425"/>
        <v/>
      </c>
      <c r="AC1295" s="13" t="str">
        <f t="shared" ca="1" si="434"/>
        <v/>
      </c>
      <c r="AD1295" s="13" t="str">
        <f t="shared" ca="1" si="435"/>
        <v/>
      </c>
      <c r="AE1295" s="13">
        <f t="shared" ca="1" si="436"/>
        <v>2.7339607048966239</v>
      </c>
      <c r="AG1295" s="32">
        <f ca="1">IF(ROW(data!B1295)&gt;fib+1,MIN(OFFSET(data!B1295,0,0,-fib,1)),"")</f>
        <v>21.56</v>
      </c>
      <c r="AH1295" s="32">
        <f ca="1">IF(ROW(data!B1295)&gt;fib+1,MAX(OFFSET(data!B1295,0,0,-fib,1)),"")</f>
        <v>30.8</v>
      </c>
      <c r="AI1295" s="32">
        <f t="shared" ca="1" si="426"/>
        <v>9.240000000000002</v>
      </c>
      <c r="AJ1295" s="31">
        <f t="shared" ca="1" si="427"/>
        <v>23.740639999999999</v>
      </c>
      <c r="AK1295" s="31">
        <f t="shared" ca="1" si="428"/>
        <v>25.089680000000001</v>
      </c>
      <c r="AL1295" s="31">
        <f t="shared" ca="1" si="429"/>
        <v>26.18</v>
      </c>
      <c r="AM1295" s="31">
        <f t="shared" ca="1" si="430"/>
        <v>27.270319999999998</v>
      </c>
      <c r="AO1295" s="32">
        <f t="shared" ca="1" si="437"/>
        <v>1.7047880576243353</v>
      </c>
      <c r="AP1295" s="32">
        <f t="shared" ca="1" si="438"/>
        <v>0</v>
      </c>
      <c r="AQ1295" s="32">
        <f t="shared" ca="1" si="439"/>
        <v>1.7339607048966239</v>
      </c>
      <c r="AR1295" s="32">
        <f t="shared" ca="1" si="440"/>
        <v>0</v>
      </c>
    </row>
    <row r="1296" spans="1:44">
      <c r="A1296" s="10">
        <v>38786</v>
      </c>
      <c r="B1296" s="11">
        <f ca="1">IF(ROW(data!B1296)&gt;singleSMA,AVERAGE(OFFSET(data!B1296,0,0,-singleSMA,1)),"")</f>
        <v>25.546800000000005</v>
      </c>
      <c r="C1296" s="11" t="str">
        <f ca="1">IF(ROW(data!B1294)&gt;singleSMA+2,IF(SIGN(data!B1295-indicators!B1295)&lt;&gt;SIGN(data!B1294-indicators!B1294),IF(SIGN(data!B1295-indicators!B1295)&gt;0,"BUY","SELL"),""),"")</f>
        <v/>
      </c>
      <c r="D1296" s="11">
        <f ca="1">IF(ROW(data!B1296)&gt;fastSMA,AVERAGE(OFFSET(data!B1296,0,0,-fastSMA,1)),"")</f>
        <v>28.407</v>
      </c>
      <c r="E1296" s="11">
        <f ca="1">IF(ROW(data!B1296)&gt;slowSMA,AVERAGE(OFFSET(data!B1296,0,0,-slowSMA,1)),"")</f>
        <v>25.546800000000005</v>
      </c>
      <c r="F1296" s="11" t="str">
        <f ca="1">IF(ROW(data!B1296)&gt;MAX(fastSMA,slowSMA)+2,IF(SIGN(D1295-E1295)&lt;&gt;SIGN(D1294-E1294),IF(SIGN(D1295-E1295)&gt;0,"BUY","SELL"),""),"")</f>
        <v/>
      </c>
      <c r="G1296" s="11"/>
      <c r="H1296" s="11">
        <f>(data!B1296/data!B1295)-1</f>
        <v>-6.8222621184920174E-3</v>
      </c>
      <c r="I1296" s="11">
        <f t="shared" si="420"/>
        <v>0</v>
      </c>
      <c r="J1296" s="11">
        <f t="shared" si="421"/>
        <v>6.8222621184920174E-3</v>
      </c>
      <c r="K1296" s="11">
        <f ca="1">IF(ROW(data!B1296)&gt;rsi+1,100-100/(1+AVERAGE(OFFSET(I1296,0,0,-rsi,1))/AVERAGE(OFFSET(J1296,0,0,-rsi,1))),"")</f>
        <v>49.980158236726879</v>
      </c>
      <c r="L1296" s="11"/>
      <c r="M1296" s="11">
        <f t="shared" si="422"/>
        <v>0.99317773788150798</v>
      </c>
      <c r="N1296" s="11">
        <f t="shared" ca="1" si="423"/>
        <v>0.99568034557235474</v>
      </c>
      <c r="S1296" s="13" t="str">
        <f ca="1">pricein</f>
        <v/>
      </c>
      <c r="T1296" s="13" t="str">
        <f ca="1">priceout</f>
        <v/>
      </c>
      <c r="U1296" s="16" t="str">
        <f t="shared" ca="1" si="424"/>
        <v/>
      </c>
      <c r="V1296" s="16" t="str">
        <f t="shared" ca="1" si="431"/>
        <v/>
      </c>
      <c r="W1296" s="16" t="str">
        <f t="shared" ca="1" si="432"/>
        <v/>
      </c>
      <c r="X1296" s="16">
        <f t="shared" ca="1" si="433"/>
        <v>2.7047880576243353</v>
      </c>
      <c r="Y1296" s="16"/>
      <c r="Z1296" s="13" t="str">
        <f ca="1">priceincross</f>
        <v/>
      </c>
      <c r="AA1296" s="13" t="str">
        <f ca="1">priceoutcross</f>
        <v/>
      </c>
      <c r="AB1296" s="13" t="str">
        <f t="shared" ca="1" si="425"/>
        <v/>
      </c>
      <c r="AC1296" s="13" t="str">
        <f t="shared" ca="1" si="434"/>
        <v/>
      </c>
      <c r="AD1296" s="13" t="str">
        <f t="shared" ca="1" si="435"/>
        <v/>
      </c>
      <c r="AE1296" s="13">
        <f t="shared" ca="1" si="436"/>
        <v>2.7339607048966239</v>
      </c>
      <c r="AG1296" s="32">
        <f ca="1">IF(ROW(data!B1296)&gt;fib+1,MIN(OFFSET(data!B1296,0,0,-fib,1)),"")</f>
        <v>21.56</v>
      </c>
      <c r="AH1296" s="32">
        <f ca="1">IF(ROW(data!B1296)&gt;fib+1,MAX(OFFSET(data!B1296,0,0,-fib,1)),"")</f>
        <v>30.8</v>
      </c>
      <c r="AI1296" s="32">
        <f t="shared" ca="1" si="426"/>
        <v>9.240000000000002</v>
      </c>
      <c r="AJ1296" s="31">
        <f t="shared" ca="1" si="427"/>
        <v>23.740639999999999</v>
      </c>
      <c r="AK1296" s="31">
        <f t="shared" ca="1" si="428"/>
        <v>25.089680000000001</v>
      </c>
      <c r="AL1296" s="31">
        <f t="shared" ca="1" si="429"/>
        <v>26.18</v>
      </c>
      <c r="AM1296" s="31">
        <f t="shared" ca="1" si="430"/>
        <v>27.270319999999998</v>
      </c>
      <c r="AO1296" s="32">
        <f t="shared" ca="1" si="437"/>
        <v>1.7047880576243353</v>
      </c>
      <c r="AP1296" s="32">
        <f t="shared" ca="1" si="438"/>
        <v>0</v>
      </c>
      <c r="AQ1296" s="32">
        <f t="shared" ca="1" si="439"/>
        <v>1.7339607048966239</v>
      </c>
      <c r="AR1296" s="32">
        <f t="shared" ca="1" si="440"/>
        <v>0</v>
      </c>
    </row>
    <row r="1297" spans="1:44">
      <c r="A1297" s="10">
        <v>38789</v>
      </c>
      <c r="B1297" s="11">
        <f ca="1">IF(ROW(data!B1297)&gt;singleSMA,AVERAGE(OFFSET(data!B1297,0,0,-singleSMA,1)),"")</f>
        <v>25.606100000000001</v>
      </c>
      <c r="C1297" s="11" t="str">
        <f ca="1">IF(ROW(data!B1295)&gt;singleSMA+2,IF(SIGN(data!B1296-indicators!B1296)&lt;&gt;SIGN(data!B1295-indicators!B1295),IF(SIGN(data!B1296-indicators!B1296)&gt;0,"BUY","SELL"),""),"")</f>
        <v/>
      </c>
      <c r="D1297" s="11">
        <f ca="1">IF(ROW(data!B1297)&gt;fastSMA,AVERAGE(OFFSET(data!B1297,0,0,-fastSMA,1)),"")</f>
        <v>28.439</v>
      </c>
      <c r="E1297" s="11">
        <f ca="1">IF(ROW(data!B1297)&gt;slowSMA,AVERAGE(OFFSET(data!B1297,0,0,-slowSMA,1)),"")</f>
        <v>25.606100000000001</v>
      </c>
      <c r="F1297" s="11" t="str">
        <f ca="1">IF(ROW(data!B1297)&gt;MAX(fastSMA,slowSMA)+2,IF(SIGN(D1296-E1296)&lt;&gt;SIGN(D1295-E1295),IF(SIGN(D1296-E1296)&gt;0,"BUY","SELL"),""),"")</f>
        <v/>
      </c>
      <c r="G1297" s="11"/>
      <c r="H1297" s="11">
        <f>(data!B1297/data!B1296)-1</f>
        <v>2.1691973969631295E-2</v>
      </c>
      <c r="I1297" s="11">
        <f t="shared" si="420"/>
        <v>2.1691973969631295E-2</v>
      </c>
      <c r="J1297" s="11">
        <f t="shared" si="421"/>
        <v>0</v>
      </c>
      <c r="K1297" s="11">
        <f ca="1">IF(ROW(data!B1297)&gt;rsi+1,100-100/(1+AVERAGE(OFFSET(I1297,0,0,-rsi,1))/AVERAGE(OFFSET(J1297,0,0,-rsi,1))),"")</f>
        <v>53.987610427659128</v>
      </c>
      <c r="L1297" s="11"/>
      <c r="M1297" s="11">
        <f t="shared" si="422"/>
        <v>1.0216919739696313</v>
      </c>
      <c r="N1297" s="11">
        <f t="shared" ca="1" si="423"/>
        <v>1.0231716147719045</v>
      </c>
      <c r="S1297" s="13" t="str">
        <f ca="1">pricein</f>
        <v/>
      </c>
      <c r="T1297" s="13" t="str">
        <f ca="1">priceout</f>
        <v/>
      </c>
      <c r="U1297" s="16" t="str">
        <f t="shared" ca="1" si="424"/>
        <v/>
      </c>
      <c r="V1297" s="16" t="str">
        <f t="shared" ca="1" si="431"/>
        <v/>
      </c>
      <c r="W1297" s="16" t="str">
        <f t="shared" ca="1" si="432"/>
        <v/>
      </c>
      <c r="X1297" s="16">
        <f t="shared" ca="1" si="433"/>
        <v>2.7047880576243353</v>
      </c>
      <c r="Y1297" s="16"/>
      <c r="Z1297" s="13" t="str">
        <f ca="1">priceincross</f>
        <v/>
      </c>
      <c r="AA1297" s="13" t="str">
        <f ca="1">priceoutcross</f>
        <v/>
      </c>
      <c r="AB1297" s="13" t="str">
        <f t="shared" ca="1" si="425"/>
        <v/>
      </c>
      <c r="AC1297" s="13" t="str">
        <f t="shared" ca="1" si="434"/>
        <v/>
      </c>
      <c r="AD1297" s="13" t="str">
        <f t="shared" ca="1" si="435"/>
        <v/>
      </c>
      <c r="AE1297" s="13">
        <f t="shared" ca="1" si="436"/>
        <v>2.7339607048966239</v>
      </c>
      <c r="AG1297" s="32">
        <f ca="1">IF(ROW(data!B1297)&gt;fib+1,MIN(OFFSET(data!B1297,0,0,-fib,1)),"")</f>
        <v>21.56</v>
      </c>
      <c r="AH1297" s="32">
        <f ca="1">IF(ROW(data!B1297)&gt;fib+1,MAX(OFFSET(data!B1297,0,0,-fib,1)),"")</f>
        <v>30.8</v>
      </c>
      <c r="AI1297" s="32">
        <f t="shared" ca="1" si="426"/>
        <v>9.240000000000002</v>
      </c>
      <c r="AJ1297" s="31">
        <f t="shared" ca="1" si="427"/>
        <v>23.740639999999999</v>
      </c>
      <c r="AK1297" s="31">
        <f t="shared" ca="1" si="428"/>
        <v>25.089680000000001</v>
      </c>
      <c r="AL1297" s="31">
        <f t="shared" ca="1" si="429"/>
        <v>26.18</v>
      </c>
      <c r="AM1297" s="31">
        <f t="shared" ca="1" si="430"/>
        <v>27.270319999999998</v>
      </c>
      <c r="AO1297" s="32">
        <f t="shared" ca="1" si="437"/>
        <v>1.7047880576243353</v>
      </c>
      <c r="AP1297" s="32">
        <f t="shared" ca="1" si="438"/>
        <v>0</v>
      </c>
      <c r="AQ1297" s="32">
        <f t="shared" ca="1" si="439"/>
        <v>1.7339607048966239</v>
      </c>
      <c r="AR1297" s="32">
        <f t="shared" ca="1" si="440"/>
        <v>0</v>
      </c>
    </row>
    <row r="1298" spans="1:44">
      <c r="A1298" s="10">
        <v>38790</v>
      </c>
      <c r="B1298" s="11">
        <f ca="1">IF(ROW(data!B1298)&gt;singleSMA,AVERAGE(OFFSET(data!B1298,0,0,-singleSMA,1)),"")</f>
        <v>25.667200000000008</v>
      </c>
      <c r="C1298" s="11" t="str">
        <f ca="1">IF(ROW(data!B1296)&gt;singleSMA+2,IF(SIGN(data!B1297-indicators!B1297)&lt;&gt;SIGN(data!B1296-indicators!B1296),IF(SIGN(data!B1297-indicators!B1297)&gt;0,"BUY","SELL"),""),"")</f>
        <v/>
      </c>
      <c r="D1298" s="11">
        <f ca="1">IF(ROW(data!B1298)&gt;fastSMA,AVERAGE(OFFSET(data!B1298,0,0,-fastSMA,1)),"")</f>
        <v>28.455999999999996</v>
      </c>
      <c r="E1298" s="11">
        <f ca="1">IF(ROW(data!B1298)&gt;slowSMA,AVERAGE(OFFSET(data!B1298,0,0,-slowSMA,1)),"")</f>
        <v>25.667200000000008</v>
      </c>
      <c r="F1298" s="11" t="str">
        <f ca="1">IF(ROW(data!B1298)&gt;MAX(fastSMA,slowSMA)+2,IF(SIGN(D1297-E1297)&lt;&gt;SIGN(D1296-E1296),IF(SIGN(D1297-E1297)&gt;0,"BUY","SELL"),""),"")</f>
        <v/>
      </c>
      <c r="G1298" s="11"/>
      <c r="H1298" s="11">
        <f>(data!B1298/data!B1297)-1</f>
        <v>-2.0877565463552683E-2</v>
      </c>
      <c r="I1298" s="11">
        <f t="shared" si="420"/>
        <v>0</v>
      </c>
      <c r="J1298" s="11">
        <f t="shared" si="421"/>
        <v>2.0877565463552683E-2</v>
      </c>
      <c r="K1298" s="11">
        <f ca="1">IF(ROW(data!B1298)&gt;rsi+1,100-100/(1+AVERAGE(OFFSET(I1298,0,0,-rsi,1))/AVERAGE(OFFSET(J1298,0,0,-rsi,1))),"")</f>
        <v>52.400248277363929</v>
      </c>
      <c r="L1298" s="11"/>
      <c r="M1298" s="11">
        <f t="shared" si="422"/>
        <v>0.97912243453644732</v>
      </c>
      <c r="N1298" s="11">
        <f t="shared" ca="1" si="423"/>
        <v>1.0124405415294553</v>
      </c>
      <c r="S1298" s="13" t="str">
        <f ca="1">pricein</f>
        <v/>
      </c>
      <c r="T1298" s="13" t="str">
        <f ca="1">priceout</f>
        <v/>
      </c>
      <c r="U1298" s="16" t="str">
        <f t="shared" ca="1" si="424"/>
        <v/>
      </c>
      <c r="V1298" s="16" t="str">
        <f t="shared" ca="1" si="431"/>
        <v/>
      </c>
      <c r="W1298" s="16" t="str">
        <f t="shared" ca="1" si="432"/>
        <v/>
      </c>
      <c r="X1298" s="16">
        <f t="shared" ca="1" si="433"/>
        <v>2.7047880576243353</v>
      </c>
      <c r="Y1298" s="16"/>
      <c r="Z1298" s="13" t="str">
        <f ca="1">priceincross</f>
        <v/>
      </c>
      <c r="AA1298" s="13" t="str">
        <f ca="1">priceoutcross</f>
        <v/>
      </c>
      <c r="AB1298" s="13" t="str">
        <f t="shared" ca="1" si="425"/>
        <v/>
      </c>
      <c r="AC1298" s="13" t="str">
        <f t="shared" ca="1" si="434"/>
        <v/>
      </c>
      <c r="AD1298" s="13" t="str">
        <f t="shared" ca="1" si="435"/>
        <v/>
      </c>
      <c r="AE1298" s="13">
        <f t="shared" ca="1" si="436"/>
        <v>2.7339607048966239</v>
      </c>
      <c r="AG1298" s="32">
        <f ca="1">IF(ROW(data!B1298)&gt;fib+1,MIN(OFFSET(data!B1298,0,0,-fib,1)),"")</f>
        <v>21.57</v>
      </c>
      <c r="AH1298" s="32">
        <f ca="1">IF(ROW(data!B1298)&gt;fib+1,MAX(OFFSET(data!B1298,0,0,-fib,1)),"")</f>
        <v>30.8</v>
      </c>
      <c r="AI1298" s="32">
        <f t="shared" ca="1" si="426"/>
        <v>9.23</v>
      </c>
      <c r="AJ1298" s="31">
        <f t="shared" ca="1" si="427"/>
        <v>23.748280000000001</v>
      </c>
      <c r="AK1298" s="31">
        <f t="shared" ca="1" si="428"/>
        <v>25.095860000000002</v>
      </c>
      <c r="AL1298" s="31">
        <f t="shared" ca="1" si="429"/>
        <v>26.185000000000002</v>
      </c>
      <c r="AM1298" s="31">
        <f t="shared" ca="1" si="430"/>
        <v>27.274139999999999</v>
      </c>
      <c r="AO1298" s="32">
        <f t="shared" ca="1" si="437"/>
        <v>1.7047880576243353</v>
      </c>
      <c r="AP1298" s="32">
        <f t="shared" ca="1" si="438"/>
        <v>0</v>
      </c>
      <c r="AQ1298" s="32">
        <f t="shared" ca="1" si="439"/>
        <v>1.7339607048966239</v>
      </c>
      <c r="AR1298" s="32">
        <f t="shared" ca="1" si="440"/>
        <v>0</v>
      </c>
    </row>
    <row r="1299" spans="1:44">
      <c r="A1299" s="10">
        <v>38791</v>
      </c>
      <c r="B1299" s="11">
        <f ca="1">IF(ROW(data!B1299)&gt;singleSMA,AVERAGE(OFFSET(data!B1299,0,0,-singleSMA,1)),"")</f>
        <v>25.727300000000003</v>
      </c>
      <c r="C1299" s="11" t="str">
        <f ca="1">IF(ROW(data!B1297)&gt;singleSMA+2,IF(SIGN(data!B1298-indicators!B1298)&lt;&gt;SIGN(data!B1297-indicators!B1297),IF(SIGN(data!B1298-indicators!B1298)&gt;0,"BUY","SELL"),""),"")</f>
        <v/>
      </c>
      <c r="D1299" s="11">
        <f ca="1">IF(ROW(data!B1299)&gt;fastSMA,AVERAGE(OFFSET(data!B1299,0,0,-fastSMA,1)),"")</f>
        <v>28.482000000000006</v>
      </c>
      <c r="E1299" s="11">
        <f ca="1">IF(ROW(data!B1299)&gt;slowSMA,AVERAGE(OFFSET(data!B1299,0,0,-slowSMA,1)),"")</f>
        <v>25.727300000000003</v>
      </c>
      <c r="F1299" s="11" t="str">
        <f ca="1">IF(ROW(data!B1299)&gt;MAX(fastSMA,slowSMA)+2,IF(SIGN(D1298-E1298)&lt;&gt;SIGN(D1297-E1297),IF(SIGN(D1298-E1298)&gt;0,"BUY","SELL"),""),"")</f>
        <v/>
      </c>
      <c r="G1299" s="11"/>
      <c r="H1299" s="11">
        <f>(data!B1299/data!B1298)-1</f>
        <v>-3.2526201662451681E-3</v>
      </c>
      <c r="I1299" s="11">
        <f t="shared" si="420"/>
        <v>0</v>
      </c>
      <c r="J1299" s="11">
        <f t="shared" si="421"/>
        <v>3.2526201662451681E-3</v>
      </c>
      <c r="K1299" s="11">
        <f ca="1">IF(ROW(data!B1299)&gt;rsi+1,100-100/(1+AVERAGE(OFFSET(I1299,0,0,-rsi,1))/AVERAGE(OFFSET(J1299,0,0,-rsi,1))),"")</f>
        <v>53.402850507675566</v>
      </c>
      <c r="L1299" s="11"/>
      <c r="M1299" s="11">
        <f t="shared" si="422"/>
        <v>0.99674737983375483</v>
      </c>
      <c r="N1299" s="11">
        <f t="shared" ca="1" si="423"/>
        <v>1.0192165558019222</v>
      </c>
      <c r="S1299" s="13" t="str">
        <f ca="1">pricein</f>
        <v/>
      </c>
      <c r="T1299" s="13" t="str">
        <f ca="1">priceout</f>
        <v/>
      </c>
      <c r="U1299" s="16" t="str">
        <f t="shared" ca="1" si="424"/>
        <v/>
      </c>
      <c r="V1299" s="16" t="str">
        <f t="shared" ca="1" si="431"/>
        <v/>
      </c>
      <c r="W1299" s="16" t="str">
        <f t="shared" ca="1" si="432"/>
        <v/>
      </c>
      <c r="X1299" s="16">
        <f t="shared" ca="1" si="433"/>
        <v>2.7047880576243353</v>
      </c>
      <c r="Y1299" s="16"/>
      <c r="Z1299" s="13" t="str">
        <f ca="1">priceincross</f>
        <v/>
      </c>
      <c r="AA1299" s="13" t="str">
        <f ca="1">priceoutcross</f>
        <v/>
      </c>
      <c r="AB1299" s="13" t="str">
        <f t="shared" ca="1" si="425"/>
        <v/>
      </c>
      <c r="AC1299" s="13" t="str">
        <f t="shared" ca="1" si="434"/>
        <v/>
      </c>
      <c r="AD1299" s="13" t="str">
        <f t="shared" ca="1" si="435"/>
        <v/>
      </c>
      <c r="AE1299" s="13">
        <f t="shared" ca="1" si="436"/>
        <v>2.7339607048966239</v>
      </c>
      <c r="AG1299" s="32">
        <f ca="1">IF(ROW(data!B1299)&gt;fib+1,MIN(OFFSET(data!B1299,0,0,-fib,1)),"")</f>
        <v>21.77</v>
      </c>
      <c r="AH1299" s="32">
        <f ca="1">IF(ROW(data!B1299)&gt;fib+1,MAX(OFFSET(data!B1299,0,0,-fib,1)),"")</f>
        <v>30.8</v>
      </c>
      <c r="AI1299" s="32">
        <f t="shared" ca="1" si="426"/>
        <v>9.0300000000000011</v>
      </c>
      <c r="AJ1299" s="31">
        <f t="shared" ca="1" si="427"/>
        <v>23.90108</v>
      </c>
      <c r="AK1299" s="31">
        <f t="shared" ca="1" si="428"/>
        <v>25.219460000000002</v>
      </c>
      <c r="AL1299" s="31">
        <f t="shared" ca="1" si="429"/>
        <v>26.285</v>
      </c>
      <c r="AM1299" s="31">
        <f t="shared" ca="1" si="430"/>
        <v>27.350540000000002</v>
      </c>
      <c r="AO1299" s="32">
        <f t="shared" ca="1" si="437"/>
        <v>1.7047880576243353</v>
      </c>
      <c r="AP1299" s="32">
        <f t="shared" ca="1" si="438"/>
        <v>0</v>
      </c>
      <c r="AQ1299" s="32">
        <f t="shared" ca="1" si="439"/>
        <v>1.7339607048966239</v>
      </c>
      <c r="AR1299" s="32">
        <f t="shared" ca="1" si="440"/>
        <v>0</v>
      </c>
    </row>
    <row r="1300" spans="1:44">
      <c r="A1300" s="10">
        <v>38792</v>
      </c>
      <c r="B1300" s="11">
        <f ca="1">IF(ROW(data!B1300)&gt;singleSMA,AVERAGE(OFFSET(data!B1300,0,0,-singleSMA,1)),"")</f>
        <v>25.7911</v>
      </c>
      <c r="C1300" s="11" t="str">
        <f ca="1">IF(ROW(data!B1298)&gt;singleSMA+2,IF(SIGN(data!B1299-indicators!B1299)&lt;&gt;SIGN(data!B1298-indicators!B1298),IF(SIGN(data!B1299-indicators!B1299)&gt;0,"BUY","SELL"),""),"")</f>
        <v/>
      </c>
      <c r="D1300" s="11">
        <f ca="1">IF(ROW(data!B1300)&gt;fastSMA,AVERAGE(OFFSET(data!B1300,0,0,-fastSMA,1)),"")</f>
        <v>28.526499999999999</v>
      </c>
      <c r="E1300" s="11">
        <f ca="1">IF(ROW(data!B1300)&gt;slowSMA,AVERAGE(OFFSET(data!B1300,0,0,-slowSMA,1)),"")</f>
        <v>25.7911</v>
      </c>
      <c r="F1300" s="11" t="str">
        <f ca="1">IF(ROW(data!B1300)&gt;MAX(fastSMA,slowSMA)+2,IF(SIGN(D1299-E1299)&lt;&gt;SIGN(D1298-E1298),IF(SIGN(D1299-E1299)&gt;0,"BUY","SELL"),""),"")</f>
        <v/>
      </c>
      <c r="G1300" s="11"/>
      <c r="H1300" s="11">
        <f>(data!B1300/data!B1299)-1</f>
        <v>2.1754894851341522E-2</v>
      </c>
      <c r="I1300" s="11">
        <f t="shared" si="420"/>
        <v>2.1754894851341522E-2</v>
      </c>
      <c r="J1300" s="11">
        <f t="shared" si="421"/>
        <v>0</v>
      </c>
      <c r="K1300" s="11">
        <f ca="1">IF(ROW(data!B1300)&gt;rsi+1,100-100/(1+AVERAGE(OFFSET(I1300,0,0,-rsi,1))/AVERAGE(OFFSET(J1300,0,0,-rsi,1))),"")</f>
        <v>55.120516135523481</v>
      </c>
      <c r="L1300" s="11"/>
      <c r="M1300" s="11">
        <f t="shared" si="422"/>
        <v>1.0217548948513415</v>
      </c>
      <c r="N1300" s="11">
        <f t="shared" ca="1" si="423"/>
        <v>1.0326126786368643</v>
      </c>
      <c r="S1300" s="13" t="str">
        <f ca="1">pricein</f>
        <v/>
      </c>
      <c r="T1300" s="13" t="str">
        <f ca="1">priceout</f>
        <v/>
      </c>
      <c r="U1300" s="16" t="str">
        <f t="shared" ca="1" si="424"/>
        <v/>
      </c>
      <c r="V1300" s="16" t="str">
        <f t="shared" ca="1" si="431"/>
        <v/>
      </c>
      <c r="W1300" s="16" t="str">
        <f t="shared" ca="1" si="432"/>
        <v/>
      </c>
      <c r="X1300" s="16">
        <f t="shared" ca="1" si="433"/>
        <v>2.7047880576243353</v>
      </c>
      <c r="Y1300" s="16"/>
      <c r="Z1300" s="13" t="str">
        <f ca="1">priceincross</f>
        <v/>
      </c>
      <c r="AA1300" s="13" t="str">
        <f ca="1">priceoutcross</f>
        <v/>
      </c>
      <c r="AB1300" s="13" t="str">
        <f t="shared" ca="1" si="425"/>
        <v/>
      </c>
      <c r="AC1300" s="13" t="str">
        <f t="shared" ca="1" si="434"/>
        <v/>
      </c>
      <c r="AD1300" s="13" t="str">
        <f t="shared" ca="1" si="435"/>
        <v/>
      </c>
      <c r="AE1300" s="13">
        <f t="shared" ca="1" si="436"/>
        <v>2.7339607048966239</v>
      </c>
      <c r="AG1300" s="32">
        <f ca="1">IF(ROW(data!B1300)&gt;fib+1,MIN(OFFSET(data!B1300,0,0,-fib,1)),"")</f>
        <v>21.77</v>
      </c>
      <c r="AH1300" s="32">
        <f ca="1">IF(ROW(data!B1300)&gt;fib+1,MAX(OFFSET(data!B1300,0,0,-fib,1)),"")</f>
        <v>30.8</v>
      </c>
      <c r="AI1300" s="32">
        <f t="shared" ca="1" si="426"/>
        <v>9.0300000000000011</v>
      </c>
      <c r="AJ1300" s="31">
        <f t="shared" ca="1" si="427"/>
        <v>23.90108</v>
      </c>
      <c r="AK1300" s="31">
        <f t="shared" ca="1" si="428"/>
        <v>25.219460000000002</v>
      </c>
      <c r="AL1300" s="31">
        <f t="shared" ca="1" si="429"/>
        <v>26.285</v>
      </c>
      <c r="AM1300" s="31">
        <f t="shared" ca="1" si="430"/>
        <v>27.350540000000002</v>
      </c>
      <c r="AO1300" s="32">
        <f t="shared" ca="1" si="437"/>
        <v>1.7047880576243353</v>
      </c>
      <c r="AP1300" s="32">
        <f t="shared" ca="1" si="438"/>
        <v>0</v>
      </c>
      <c r="AQ1300" s="32">
        <f t="shared" ca="1" si="439"/>
        <v>1.7339607048966239</v>
      </c>
      <c r="AR1300" s="32">
        <f t="shared" ca="1" si="440"/>
        <v>0</v>
      </c>
    </row>
    <row r="1301" spans="1:44">
      <c r="A1301" s="10">
        <v>38793</v>
      </c>
      <c r="B1301" s="11">
        <f ca="1">IF(ROW(data!B1301)&gt;singleSMA,AVERAGE(OFFSET(data!B1301,0,0,-singleSMA,1)),"")</f>
        <v>25.860700000000001</v>
      </c>
      <c r="C1301" s="11" t="str">
        <f ca="1">IF(ROW(data!B1299)&gt;singleSMA+2,IF(SIGN(data!B1300-indicators!B1300)&lt;&gt;SIGN(data!B1299-indicators!B1299),IF(SIGN(data!B1300-indicators!B1300)&gt;0,"BUY","SELL"),""),"")</f>
        <v/>
      </c>
      <c r="D1301" s="11">
        <f ca="1">IF(ROW(data!B1301)&gt;fastSMA,AVERAGE(OFFSET(data!B1301,0,0,-fastSMA,1)),"")</f>
        <v>28.561</v>
      </c>
      <c r="E1301" s="11">
        <f ca="1">IF(ROW(data!B1301)&gt;slowSMA,AVERAGE(OFFSET(data!B1301,0,0,-slowSMA,1)),"")</f>
        <v>25.860700000000001</v>
      </c>
      <c r="F1301" s="11" t="str">
        <f ca="1">IF(ROW(data!B1301)&gt;MAX(fastSMA,slowSMA)+2,IF(SIGN(D1300-E1300)&lt;&gt;SIGN(D1299-E1299),IF(SIGN(D1300-E1300)&gt;0,"BUY","SELL"),""),"")</f>
        <v/>
      </c>
      <c r="G1301" s="11"/>
      <c r="H1301" s="11">
        <f>(data!B1301/data!B1300)-1</f>
        <v>1.9517388218594833E-2</v>
      </c>
      <c r="I1301" s="11">
        <f t="shared" si="420"/>
        <v>1.9517388218594833E-2</v>
      </c>
      <c r="J1301" s="11">
        <f t="shared" si="421"/>
        <v>0</v>
      </c>
      <c r="K1301" s="11">
        <f ca="1">IF(ROW(data!B1301)&gt;rsi+1,100-100/(1+AVERAGE(OFFSET(I1301,0,0,-rsi,1))/AVERAGE(OFFSET(J1301,0,0,-rsi,1))),"")</f>
        <v>54.103883998405472</v>
      </c>
      <c r="L1301" s="11"/>
      <c r="M1301" s="11">
        <f t="shared" si="422"/>
        <v>1.0195173882185948</v>
      </c>
      <c r="N1301" s="11">
        <f t="shared" ca="1" si="423"/>
        <v>1.024607703281027</v>
      </c>
      <c r="S1301" s="13" t="str">
        <f ca="1">pricein</f>
        <v/>
      </c>
      <c r="T1301" s="13" t="str">
        <f ca="1">priceout</f>
        <v/>
      </c>
      <c r="U1301" s="16" t="str">
        <f t="shared" ca="1" si="424"/>
        <v/>
      </c>
      <c r="V1301" s="16" t="str">
        <f t="shared" ca="1" si="431"/>
        <v/>
      </c>
      <c r="W1301" s="16" t="str">
        <f t="shared" ca="1" si="432"/>
        <v/>
      </c>
      <c r="X1301" s="16">
        <f t="shared" ca="1" si="433"/>
        <v>2.7047880576243353</v>
      </c>
      <c r="Y1301" s="16"/>
      <c r="Z1301" s="13" t="str">
        <f ca="1">priceincross</f>
        <v/>
      </c>
      <c r="AA1301" s="13" t="str">
        <f ca="1">priceoutcross</f>
        <v/>
      </c>
      <c r="AB1301" s="13" t="str">
        <f t="shared" ca="1" si="425"/>
        <v/>
      </c>
      <c r="AC1301" s="13" t="str">
        <f t="shared" ca="1" si="434"/>
        <v/>
      </c>
      <c r="AD1301" s="13" t="str">
        <f t="shared" ca="1" si="435"/>
        <v/>
      </c>
      <c r="AE1301" s="13">
        <f t="shared" ca="1" si="436"/>
        <v>2.7339607048966239</v>
      </c>
      <c r="AG1301" s="32">
        <f ca="1">IF(ROW(data!B1301)&gt;fib+1,MIN(OFFSET(data!B1301,0,0,-fib,1)),"")</f>
        <v>21.88</v>
      </c>
      <c r="AH1301" s="32">
        <f ca="1">IF(ROW(data!B1301)&gt;fib+1,MAX(OFFSET(data!B1301,0,0,-fib,1)),"")</f>
        <v>30.8</v>
      </c>
      <c r="AI1301" s="32">
        <f t="shared" ca="1" si="426"/>
        <v>8.9200000000000017</v>
      </c>
      <c r="AJ1301" s="31">
        <f t="shared" ca="1" si="427"/>
        <v>23.985119999999998</v>
      </c>
      <c r="AK1301" s="31">
        <f t="shared" ca="1" si="428"/>
        <v>25.28744</v>
      </c>
      <c r="AL1301" s="31">
        <f t="shared" ca="1" si="429"/>
        <v>26.34</v>
      </c>
      <c r="AM1301" s="31">
        <f t="shared" ca="1" si="430"/>
        <v>27.39256</v>
      </c>
      <c r="AO1301" s="32">
        <f t="shared" ca="1" si="437"/>
        <v>1.7047880576243353</v>
      </c>
      <c r="AP1301" s="32">
        <f t="shared" ca="1" si="438"/>
        <v>0</v>
      </c>
      <c r="AQ1301" s="32">
        <f t="shared" ca="1" si="439"/>
        <v>1.7339607048966239</v>
      </c>
      <c r="AR1301" s="32">
        <f t="shared" ca="1" si="440"/>
        <v>0</v>
      </c>
    </row>
    <row r="1302" spans="1:44">
      <c r="A1302" s="10">
        <v>38796</v>
      </c>
      <c r="B1302" s="11">
        <f ca="1">IF(ROW(data!B1302)&gt;singleSMA,AVERAGE(OFFSET(data!B1302,0,0,-singleSMA,1)),"")</f>
        <v>25.927800000000001</v>
      </c>
      <c r="C1302" s="11" t="str">
        <f ca="1">IF(ROW(data!B1300)&gt;singleSMA+2,IF(SIGN(data!B1301-indicators!B1301)&lt;&gt;SIGN(data!B1300-indicators!B1300),IF(SIGN(data!B1301-indicators!B1301)&gt;0,"BUY","SELL"),""),"")</f>
        <v/>
      </c>
      <c r="D1302" s="11">
        <f ca="1">IF(ROW(data!B1302)&gt;fastSMA,AVERAGE(OFFSET(data!B1302,0,0,-fastSMA,1)),"")</f>
        <v>28.585500000000003</v>
      </c>
      <c r="E1302" s="11">
        <f ca="1">IF(ROW(data!B1302)&gt;slowSMA,AVERAGE(OFFSET(data!B1302,0,0,-slowSMA,1)),"")</f>
        <v>25.927800000000001</v>
      </c>
      <c r="F1302" s="11" t="str">
        <f ca="1">IF(ROW(data!B1302)&gt;MAX(fastSMA,slowSMA)+2,IF(SIGN(D1301-E1301)&lt;&gt;SIGN(D1300-E1300),IF(SIGN(D1301-E1301)&gt;0,"BUY","SELL"),""),"")</f>
        <v/>
      </c>
      <c r="G1302" s="11"/>
      <c r="H1302" s="11">
        <f>(data!B1302/data!B1301)-1</f>
        <v>-4.8729550991994941E-3</v>
      </c>
      <c r="I1302" s="11">
        <f t="shared" si="420"/>
        <v>0</v>
      </c>
      <c r="J1302" s="11">
        <f t="shared" si="421"/>
        <v>4.8729550991994941E-3</v>
      </c>
      <c r="K1302" s="11">
        <f ca="1">IF(ROW(data!B1302)&gt;rsi+1,100-100/(1+AVERAGE(OFFSET(I1302,0,0,-rsi,1))/AVERAGE(OFFSET(J1302,0,0,-rsi,1))),"")</f>
        <v>53.082732813556753</v>
      </c>
      <c r="L1302" s="11"/>
      <c r="M1302" s="11">
        <f t="shared" si="422"/>
        <v>0.99512704490080051</v>
      </c>
      <c r="N1302" s="11">
        <f t="shared" ca="1" si="423"/>
        <v>1.0174377224199291</v>
      </c>
      <c r="S1302" s="13" t="str">
        <f ca="1">pricein</f>
        <v/>
      </c>
      <c r="T1302" s="13" t="str">
        <f ca="1">priceout</f>
        <v/>
      </c>
      <c r="U1302" s="16" t="str">
        <f t="shared" ca="1" si="424"/>
        <v/>
      </c>
      <c r="V1302" s="16" t="str">
        <f t="shared" ca="1" si="431"/>
        <v/>
      </c>
      <c r="W1302" s="16" t="str">
        <f t="shared" ca="1" si="432"/>
        <v/>
      </c>
      <c r="X1302" s="16">
        <f t="shared" ca="1" si="433"/>
        <v>2.7047880576243353</v>
      </c>
      <c r="Y1302" s="16"/>
      <c r="Z1302" s="13" t="str">
        <f ca="1">priceincross</f>
        <v/>
      </c>
      <c r="AA1302" s="13" t="str">
        <f ca="1">priceoutcross</f>
        <v/>
      </c>
      <c r="AB1302" s="13" t="str">
        <f t="shared" ca="1" si="425"/>
        <v/>
      </c>
      <c r="AC1302" s="13" t="str">
        <f t="shared" ca="1" si="434"/>
        <v/>
      </c>
      <c r="AD1302" s="13" t="str">
        <f t="shared" ca="1" si="435"/>
        <v/>
      </c>
      <c r="AE1302" s="13">
        <f t="shared" ca="1" si="436"/>
        <v>2.7339607048966239</v>
      </c>
      <c r="AG1302" s="32">
        <f ca="1">IF(ROW(data!B1302)&gt;fib+1,MIN(OFFSET(data!B1302,0,0,-fib,1)),"")</f>
        <v>22.33</v>
      </c>
      <c r="AH1302" s="32">
        <f ca="1">IF(ROW(data!B1302)&gt;fib+1,MAX(OFFSET(data!B1302,0,0,-fib,1)),"")</f>
        <v>30.8</v>
      </c>
      <c r="AI1302" s="32">
        <f t="shared" ca="1" si="426"/>
        <v>8.4700000000000024</v>
      </c>
      <c r="AJ1302" s="31">
        <f t="shared" ca="1" si="427"/>
        <v>24.32892</v>
      </c>
      <c r="AK1302" s="31">
        <f t="shared" ca="1" si="428"/>
        <v>25.565539999999999</v>
      </c>
      <c r="AL1302" s="31">
        <f t="shared" ca="1" si="429"/>
        <v>26.564999999999998</v>
      </c>
      <c r="AM1302" s="31">
        <f t="shared" ca="1" si="430"/>
        <v>27.56446</v>
      </c>
      <c r="AO1302" s="32">
        <f t="shared" ca="1" si="437"/>
        <v>1.7047880576243353</v>
      </c>
      <c r="AP1302" s="32">
        <f t="shared" ca="1" si="438"/>
        <v>0</v>
      </c>
      <c r="AQ1302" s="32">
        <f t="shared" ca="1" si="439"/>
        <v>1.7339607048966239</v>
      </c>
      <c r="AR1302" s="32">
        <f t="shared" ca="1" si="440"/>
        <v>0</v>
      </c>
    </row>
    <row r="1303" spans="1:44">
      <c r="A1303" s="10">
        <v>38797</v>
      </c>
      <c r="B1303" s="11">
        <f ca="1">IF(ROW(data!B1303)&gt;singleSMA,AVERAGE(OFFSET(data!B1303,0,0,-singleSMA,1)),"")</f>
        <v>25.989099999999997</v>
      </c>
      <c r="C1303" s="11" t="str">
        <f ca="1">IF(ROW(data!B1301)&gt;singleSMA+2,IF(SIGN(data!B1302-indicators!B1302)&lt;&gt;SIGN(data!B1301-indicators!B1301),IF(SIGN(data!B1302-indicators!B1302)&gt;0,"BUY","SELL"),""),"")</f>
        <v/>
      </c>
      <c r="D1303" s="11">
        <f ca="1">IF(ROW(data!B1303)&gt;fastSMA,AVERAGE(OFFSET(data!B1303,0,0,-fastSMA,1)),"")</f>
        <v>28.603500000000007</v>
      </c>
      <c r="E1303" s="11">
        <f ca="1">IF(ROW(data!B1303)&gt;slowSMA,AVERAGE(OFFSET(data!B1303,0,0,-slowSMA,1)),"")</f>
        <v>25.989099999999997</v>
      </c>
      <c r="F1303" s="11" t="str">
        <f ca="1">IF(ROW(data!B1303)&gt;MAX(fastSMA,slowSMA)+2,IF(SIGN(D1302-E1302)&lt;&gt;SIGN(D1301-E1301),IF(SIGN(D1302-E1302)&gt;0,"BUY","SELL"),""),"")</f>
        <v/>
      </c>
      <c r="G1303" s="11"/>
      <c r="H1303" s="11">
        <f>(data!B1303/data!B1302)-1</f>
        <v>-4.5470444211261896E-3</v>
      </c>
      <c r="I1303" s="11">
        <f t="shared" si="420"/>
        <v>0</v>
      </c>
      <c r="J1303" s="11">
        <f t="shared" si="421"/>
        <v>4.5470444211261896E-3</v>
      </c>
      <c r="K1303" s="11">
        <f ca="1">IF(ROW(data!B1303)&gt;rsi+1,100-100/(1+AVERAGE(OFFSET(I1303,0,0,-rsi,1))/AVERAGE(OFFSET(J1303,0,0,-rsi,1))),"")</f>
        <v>52.410218623166656</v>
      </c>
      <c r="L1303" s="11"/>
      <c r="M1303" s="11">
        <f t="shared" si="422"/>
        <v>0.99545295557887381</v>
      </c>
      <c r="N1303" s="11">
        <f t="shared" ca="1" si="423"/>
        <v>1.0128113879003562</v>
      </c>
      <c r="S1303" s="13" t="str">
        <f ca="1">pricein</f>
        <v/>
      </c>
      <c r="T1303" s="13" t="str">
        <f ca="1">priceout</f>
        <v/>
      </c>
      <c r="U1303" s="16" t="str">
        <f t="shared" ca="1" si="424"/>
        <v/>
      </c>
      <c r="V1303" s="16" t="str">
        <f t="shared" ca="1" si="431"/>
        <v/>
      </c>
      <c r="W1303" s="16" t="str">
        <f t="shared" ca="1" si="432"/>
        <v/>
      </c>
      <c r="X1303" s="16">
        <f t="shared" ca="1" si="433"/>
        <v>2.7047880576243353</v>
      </c>
      <c r="Y1303" s="16"/>
      <c r="Z1303" s="13" t="str">
        <f ca="1">priceincross</f>
        <v/>
      </c>
      <c r="AA1303" s="13" t="str">
        <f ca="1">priceoutcross</f>
        <v/>
      </c>
      <c r="AB1303" s="13" t="str">
        <f t="shared" ca="1" si="425"/>
        <v/>
      </c>
      <c r="AC1303" s="13" t="str">
        <f t="shared" ca="1" si="434"/>
        <v/>
      </c>
      <c r="AD1303" s="13" t="str">
        <f t="shared" ca="1" si="435"/>
        <v/>
      </c>
      <c r="AE1303" s="13">
        <f t="shared" ca="1" si="436"/>
        <v>2.7339607048966239</v>
      </c>
      <c r="AG1303" s="32">
        <f ca="1">IF(ROW(data!B1303)&gt;fib+1,MIN(OFFSET(data!B1303,0,0,-fib,1)),"")</f>
        <v>22.52</v>
      </c>
      <c r="AH1303" s="32">
        <f ca="1">IF(ROW(data!B1303)&gt;fib+1,MAX(OFFSET(data!B1303,0,0,-fib,1)),"")</f>
        <v>30.8</v>
      </c>
      <c r="AI1303" s="32">
        <f t="shared" ca="1" si="426"/>
        <v>8.2800000000000011</v>
      </c>
      <c r="AJ1303" s="31">
        <f t="shared" ca="1" si="427"/>
        <v>24.474080000000001</v>
      </c>
      <c r="AK1303" s="31">
        <f t="shared" ca="1" si="428"/>
        <v>25.682960000000001</v>
      </c>
      <c r="AL1303" s="31">
        <f t="shared" ca="1" si="429"/>
        <v>26.66</v>
      </c>
      <c r="AM1303" s="31">
        <f t="shared" ca="1" si="430"/>
        <v>27.637039999999999</v>
      </c>
      <c r="AO1303" s="32">
        <f t="shared" ca="1" si="437"/>
        <v>1.7047880576243353</v>
      </c>
      <c r="AP1303" s="32">
        <f t="shared" ca="1" si="438"/>
        <v>0</v>
      </c>
      <c r="AQ1303" s="32">
        <f t="shared" ca="1" si="439"/>
        <v>1.7339607048966239</v>
      </c>
      <c r="AR1303" s="32">
        <f t="shared" ca="1" si="440"/>
        <v>0</v>
      </c>
    </row>
    <row r="1304" spans="1:44">
      <c r="A1304" s="10">
        <v>38798</v>
      </c>
      <c r="B1304" s="11">
        <f ca="1">IF(ROW(data!B1304)&gt;singleSMA,AVERAGE(OFFSET(data!B1304,0,0,-singleSMA,1)),"")</f>
        <v>26.045499999999997</v>
      </c>
      <c r="C1304" s="11" t="str">
        <f ca="1">IF(ROW(data!B1302)&gt;singleSMA+2,IF(SIGN(data!B1303-indicators!B1303)&lt;&gt;SIGN(data!B1302-indicators!B1302),IF(SIGN(data!B1303-indicators!B1303)&gt;0,"BUY","SELL"),""),"")</f>
        <v/>
      </c>
      <c r="D1304" s="11">
        <f ca="1">IF(ROW(data!B1304)&gt;fastSMA,AVERAGE(OFFSET(data!B1304,0,0,-fastSMA,1)),"")</f>
        <v>28.595500000000005</v>
      </c>
      <c r="E1304" s="11">
        <f ca="1">IF(ROW(data!B1304)&gt;slowSMA,AVERAGE(OFFSET(data!B1304,0,0,-slowSMA,1)),"")</f>
        <v>26.045499999999997</v>
      </c>
      <c r="F1304" s="11" t="str">
        <f ca="1">IF(ROW(data!B1304)&gt;MAX(fastSMA,slowSMA)+2,IF(SIGN(D1303-E1303)&lt;&gt;SIGN(D1302-E1302),IF(SIGN(D1303-E1303)&gt;0,"BUY","SELL"),""),"")</f>
        <v/>
      </c>
      <c r="G1304" s="11"/>
      <c r="H1304" s="11">
        <f>(data!B1304/data!B1303)-1</f>
        <v>-1.054111033028815E-2</v>
      </c>
      <c r="I1304" s="11">
        <f t="shared" si="420"/>
        <v>0</v>
      </c>
      <c r="J1304" s="11">
        <f t="shared" si="421"/>
        <v>1.054111033028815E-2</v>
      </c>
      <c r="K1304" s="11">
        <f ca="1">IF(ROW(data!B1304)&gt;rsi+1,100-100/(1+AVERAGE(OFFSET(I1304,0,0,-rsi,1))/AVERAGE(OFFSET(J1304,0,0,-rsi,1))),"")</f>
        <v>49.852131130454012</v>
      </c>
      <c r="L1304" s="11"/>
      <c r="M1304" s="11">
        <f t="shared" si="422"/>
        <v>0.98945888966971185</v>
      </c>
      <c r="N1304" s="11">
        <f t="shared" ca="1" si="423"/>
        <v>0.99435028248587576</v>
      </c>
      <c r="S1304" s="13" t="str">
        <f ca="1">pricein</f>
        <v/>
      </c>
      <c r="T1304" s="13" t="str">
        <f ca="1">priceout</f>
        <v/>
      </c>
      <c r="U1304" s="16" t="str">
        <f t="shared" ca="1" si="424"/>
        <v/>
      </c>
      <c r="V1304" s="16" t="str">
        <f t="shared" ca="1" si="431"/>
        <v/>
      </c>
      <c r="W1304" s="16" t="str">
        <f t="shared" ca="1" si="432"/>
        <v/>
      </c>
      <c r="X1304" s="16">
        <f t="shared" ca="1" si="433"/>
        <v>2.7047880576243353</v>
      </c>
      <c r="Y1304" s="16"/>
      <c r="Z1304" s="13" t="str">
        <f ca="1">priceincross</f>
        <v/>
      </c>
      <c r="AA1304" s="13" t="str">
        <f ca="1">priceoutcross</f>
        <v/>
      </c>
      <c r="AB1304" s="13" t="str">
        <f t="shared" ca="1" si="425"/>
        <v/>
      </c>
      <c r="AC1304" s="13" t="str">
        <f t="shared" ca="1" si="434"/>
        <v/>
      </c>
      <c r="AD1304" s="13" t="str">
        <f t="shared" ca="1" si="435"/>
        <v/>
      </c>
      <c r="AE1304" s="13">
        <f t="shared" ca="1" si="436"/>
        <v>2.7339607048966239</v>
      </c>
      <c r="AG1304" s="32">
        <f ca="1">IF(ROW(data!B1304)&gt;fib+1,MIN(OFFSET(data!B1304,0,0,-fib,1)),"")</f>
        <v>22.84</v>
      </c>
      <c r="AH1304" s="32">
        <f ca="1">IF(ROW(data!B1304)&gt;fib+1,MAX(OFFSET(data!B1304,0,0,-fib,1)),"")</f>
        <v>30.8</v>
      </c>
      <c r="AI1304" s="32">
        <f t="shared" ca="1" si="426"/>
        <v>7.9600000000000009</v>
      </c>
      <c r="AJ1304" s="31">
        <f t="shared" ca="1" si="427"/>
        <v>24.71856</v>
      </c>
      <c r="AK1304" s="31">
        <f t="shared" ca="1" si="428"/>
        <v>25.88072</v>
      </c>
      <c r="AL1304" s="31">
        <f t="shared" ca="1" si="429"/>
        <v>26.82</v>
      </c>
      <c r="AM1304" s="31">
        <f t="shared" ca="1" si="430"/>
        <v>27.75928</v>
      </c>
      <c r="AO1304" s="32">
        <f t="shared" ca="1" si="437"/>
        <v>1.7047880576243353</v>
      </c>
      <c r="AP1304" s="32">
        <f t="shared" ca="1" si="438"/>
        <v>0</v>
      </c>
      <c r="AQ1304" s="32">
        <f t="shared" ca="1" si="439"/>
        <v>1.7339607048966239</v>
      </c>
      <c r="AR1304" s="32">
        <f t="shared" ca="1" si="440"/>
        <v>0</v>
      </c>
    </row>
    <row r="1305" spans="1:44">
      <c r="A1305" s="10">
        <v>38799</v>
      </c>
      <c r="B1305" s="11">
        <f ca="1">IF(ROW(data!B1305)&gt;singleSMA,AVERAGE(OFFSET(data!B1305,0,0,-singleSMA,1)),"")</f>
        <v>26.097200000000001</v>
      </c>
      <c r="C1305" s="11" t="str">
        <f ca="1">IF(ROW(data!B1303)&gt;singleSMA+2,IF(SIGN(data!B1304-indicators!B1304)&lt;&gt;SIGN(data!B1303-indicators!B1303),IF(SIGN(data!B1304-indicators!B1304)&gt;0,"BUY","SELL"),""),"")</f>
        <v/>
      </c>
      <c r="D1305" s="11">
        <f ca="1">IF(ROW(data!B1305)&gt;fastSMA,AVERAGE(OFFSET(data!B1305,0,0,-fastSMA,1)),"")</f>
        <v>28.526499999999999</v>
      </c>
      <c r="E1305" s="11">
        <f ca="1">IF(ROW(data!B1305)&gt;slowSMA,AVERAGE(OFFSET(data!B1305,0,0,-slowSMA,1)),"")</f>
        <v>26.097200000000001</v>
      </c>
      <c r="F1305" s="11" t="str">
        <f ca="1">IF(ROW(data!B1305)&gt;MAX(fastSMA,slowSMA)+2,IF(SIGN(D1304-E1304)&lt;&gt;SIGN(D1303-E1303),IF(SIGN(D1304-E1304)&gt;0,"BUY","SELL"),""),"")</f>
        <v/>
      </c>
      <c r="G1305" s="11"/>
      <c r="H1305" s="11">
        <f>(data!B1305/data!B1304)-1</f>
        <v>-5.3267045454544748E-3</v>
      </c>
      <c r="I1305" s="11">
        <f t="shared" si="420"/>
        <v>0</v>
      </c>
      <c r="J1305" s="11">
        <f t="shared" si="421"/>
        <v>5.3267045454544748E-3</v>
      </c>
      <c r="K1305" s="11">
        <f ca="1">IF(ROW(data!B1305)&gt;rsi+1,100-100/(1+AVERAGE(OFFSET(I1305,0,0,-rsi,1))/AVERAGE(OFFSET(J1305,0,0,-rsi,1))),"")</f>
        <v>43.289234648053181</v>
      </c>
      <c r="L1305" s="11"/>
      <c r="M1305" s="11">
        <f t="shared" si="422"/>
        <v>0.99467329545454553</v>
      </c>
      <c r="N1305" s="11">
        <f t="shared" ca="1" si="423"/>
        <v>0.95304525348758107</v>
      </c>
      <c r="S1305" s="13" t="str">
        <f ca="1">pricein</f>
        <v/>
      </c>
      <c r="T1305" s="13" t="str">
        <f ca="1">priceout</f>
        <v/>
      </c>
      <c r="U1305" s="16" t="str">
        <f t="shared" ca="1" si="424"/>
        <v/>
      </c>
      <c r="V1305" s="16" t="str">
        <f t="shared" ca="1" si="431"/>
        <v/>
      </c>
      <c r="W1305" s="16" t="str">
        <f t="shared" ca="1" si="432"/>
        <v/>
      </c>
      <c r="X1305" s="16">
        <f t="shared" ca="1" si="433"/>
        <v>2.7047880576243353</v>
      </c>
      <c r="Y1305" s="16"/>
      <c r="Z1305" s="13" t="str">
        <f ca="1">priceincross</f>
        <v/>
      </c>
      <c r="AA1305" s="13" t="str">
        <f ca="1">priceoutcross</f>
        <v/>
      </c>
      <c r="AB1305" s="13" t="str">
        <f t="shared" ca="1" si="425"/>
        <v/>
      </c>
      <c r="AC1305" s="13" t="str">
        <f t="shared" ca="1" si="434"/>
        <v/>
      </c>
      <c r="AD1305" s="13" t="str">
        <f t="shared" ca="1" si="435"/>
        <v/>
      </c>
      <c r="AE1305" s="13">
        <f t="shared" ca="1" si="436"/>
        <v>2.7339607048966239</v>
      </c>
      <c r="AG1305" s="32">
        <f ca="1">IF(ROW(data!B1305)&gt;fib+1,MIN(OFFSET(data!B1305,0,0,-fib,1)),"")</f>
        <v>23.02</v>
      </c>
      <c r="AH1305" s="32">
        <f ca="1">IF(ROW(data!B1305)&gt;fib+1,MAX(OFFSET(data!B1305,0,0,-fib,1)),"")</f>
        <v>30.8</v>
      </c>
      <c r="AI1305" s="32">
        <f t="shared" ca="1" si="426"/>
        <v>7.7800000000000011</v>
      </c>
      <c r="AJ1305" s="31">
        <f t="shared" ca="1" si="427"/>
        <v>24.856079999999999</v>
      </c>
      <c r="AK1305" s="31">
        <f t="shared" ca="1" si="428"/>
        <v>25.991959999999999</v>
      </c>
      <c r="AL1305" s="31">
        <f t="shared" ca="1" si="429"/>
        <v>26.91</v>
      </c>
      <c r="AM1305" s="31">
        <f t="shared" ca="1" si="430"/>
        <v>27.828040000000001</v>
      </c>
      <c r="AO1305" s="32">
        <f t="shared" ca="1" si="437"/>
        <v>1.7047880576243353</v>
      </c>
      <c r="AP1305" s="32">
        <f t="shared" ca="1" si="438"/>
        <v>0</v>
      </c>
      <c r="AQ1305" s="32">
        <f t="shared" ca="1" si="439"/>
        <v>1.7339607048966239</v>
      </c>
      <c r="AR1305" s="32">
        <f t="shared" ca="1" si="440"/>
        <v>0</v>
      </c>
    </row>
    <row r="1306" spans="1:44">
      <c r="A1306" s="10">
        <v>38800</v>
      </c>
      <c r="B1306" s="11">
        <f ca="1">IF(ROW(data!B1306)&gt;singleSMA,AVERAGE(OFFSET(data!B1306,0,0,-singleSMA,1)),"")</f>
        <v>26.146600000000007</v>
      </c>
      <c r="C1306" s="11" t="str">
        <f ca="1">IF(ROW(data!B1304)&gt;singleSMA+2,IF(SIGN(data!B1305-indicators!B1305)&lt;&gt;SIGN(data!B1304-indicators!B1304),IF(SIGN(data!B1305-indicators!B1305)&gt;0,"BUY","SELL"),""),"")</f>
        <v/>
      </c>
      <c r="D1306" s="11">
        <f ca="1">IF(ROW(data!B1306)&gt;fastSMA,AVERAGE(OFFSET(data!B1306,0,0,-fastSMA,1)),"")</f>
        <v>28.432499999999997</v>
      </c>
      <c r="E1306" s="11">
        <f ca="1">IF(ROW(data!B1306)&gt;slowSMA,AVERAGE(OFFSET(data!B1306,0,0,-slowSMA,1)),"")</f>
        <v>26.146600000000007</v>
      </c>
      <c r="F1306" s="11" t="str">
        <f ca="1">IF(ROW(data!B1306)&gt;MAX(fastSMA,slowSMA)+2,IF(SIGN(D1305-E1305)&lt;&gt;SIGN(D1304-E1304),IF(SIGN(D1305-E1305)&gt;0,"BUY","SELL"),""),"")</f>
        <v/>
      </c>
      <c r="G1306" s="11"/>
      <c r="H1306" s="11">
        <f>(data!B1306/data!B1305)-1</f>
        <v>0</v>
      </c>
      <c r="I1306" s="11">
        <f t="shared" si="420"/>
        <v>0</v>
      </c>
      <c r="J1306" s="11">
        <f t="shared" si="421"/>
        <v>0</v>
      </c>
      <c r="K1306" s="11">
        <f ca="1">IF(ROW(data!B1306)&gt;rsi+1,100-100/(1+AVERAGE(OFFSET(I1306,0,0,-rsi,1))/AVERAGE(OFFSET(J1306,0,0,-rsi,1))),"")</f>
        <v>40.198420734897148</v>
      </c>
      <c r="L1306" s="11"/>
      <c r="M1306" s="11">
        <f t="shared" si="422"/>
        <v>1</v>
      </c>
      <c r="N1306" s="11">
        <f t="shared" ca="1" si="423"/>
        <v>0.93710270993643408</v>
      </c>
      <c r="S1306" s="13" t="str">
        <f ca="1">pricein</f>
        <v/>
      </c>
      <c r="T1306" s="13" t="str">
        <f ca="1">priceout</f>
        <v/>
      </c>
      <c r="U1306" s="16" t="str">
        <f t="shared" ca="1" si="424"/>
        <v/>
      </c>
      <c r="V1306" s="16" t="str">
        <f t="shared" ca="1" si="431"/>
        <v/>
      </c>
      <c r="W1306" s="16" t="str">
        <f t="shared" ca="1" si="432"/>
        <v/>
      </c>
      <c r="X1306" s="16">
        <f t="shared" ca="1" si="433"/>
        <v>2.7047880576243353</v>
      </c>
      <c r="Y1306" s="16"/>
      <c r="Z1306" s="13" t="str">
        <f ca="1">priceincross</f>
        <v/>
      </c>
      <c r="AA1306" s="13" t="str">
        <f ca="1">priceoutcross</f>
        <v/>
      </c>
      <c r="AB1306" s="13" t="str">
        <f t="shared" ca="1" si="425"/>
        <v/>
      </c>
      <c r="AC1306" s="13" t="str">
        <f t="shared" ca="1" si="434"/>
        <v/>
      </c>
      <c r="AD1306" s="13" t="str">
        <f t="shared" ca="1" si="435"/>
        <v/>
      </c>
      <c r="AE1306" s="13">
        <f t="shared" ca="1" si="436"/>
        <v>2.7339607048966239</v>
      </c>
      <c r="AG1306" s="32">
        <f ca="1">IF(ROW(data!B1306)&gt;fib+1,MIN(OFFSET(data!B1306,0,0,-fib,1)),"")</f>
        <v>23.02</v>
      </c>
      <c r="AH1306" s="32">
        <f ca="1">IF(ROW(data!B1306)&gt;fib+1,MAX(OFFSET(data!B1306,0,0,-fib,1)),"")</f>
        <v>30.8</v>
      </c>
      <c r="AI1306" s="32">
        <f t="shared" ca="1" si="426"/>
        <v>7.7800000000000011</v>
      </c>
      <c r="AJ1306" s="31">
        <f t="shared" ca="1" si="427"/>
        <v>24.856079999999999</v>
      </c>
      <c r="AK1306" s="31">
        <f t="shared" ca="1" si="428"/>
        <v>25.991959999999999</v>
      </c>
      <c r="AL1306" s="31">
        <f t="shared" ca="1" si="429"/>
        <v>26.91</v>
      </c>
      <c r="AM1306" s="31">
        <f t="shared" ca="1" si="430"/>
        <v>27.828040000000001</v>
      </c>
      <c r="AO1306" s="32">
        <f t="shared" ca="1" si="437"/>
        <v>1.7047880576243353</v>
      </c>
      <c r="AP1306" s="32">
        <f t="shared" ca="1" si="438"/>
        <v>0</v>
      </c>
      <c r="AQ1306" s="32">
        <f t="shared" ca="1" si="439"/>
        <v>1.7339607048966239</v>
      </c>
      <c r="AR1306" s="32">
        <f t="shared" ca="1" si="440"/>
        <v>0</v>
      </c>
    </row>
    <row r="1307" spans="1:44">
      <c r="A1307" s="10">
        <v>38803</v>
      </c>
      <c r="B1307" s="11">
        <f ca="1">IF(ROW(data!B1307)&gt;singleSMA,AVERAGE(OFFSET(data!B1307,0,0,-singleSMA,1)),"")</f>
        <v>26.193100000000005</v>
      </c>
      <c r="C1307" s="11" t="str">
        <f ca="1">IF(ROW(data!B1305)&gt;singleSMA+2,IF(SIGN(data!B1306-indicators!B1306)&lt;&gt;SIGN(data!B1305-indicators!B1305),IF(SIGN(data!B1306-indicators!B1306)&gt;0,"BUY","SELL"),""),"")</f>
        <v/>
      </c>
      <c r="D1307" s="11">
        <f ca="1">IF(ROW(data!B1307)&gt;fastSMA,AVERAGE(OFFSET(data!B1307,0,0,-fastSMA,1)),"")</f>
        <v>28.294999999999998</v>
      </c>
      <c r="E1307" s="11">
        <f ca="1">IF(ROW(data!B1307)&gt;slowSMA,AVERAGE(OFFSET(data!B1307,0,0,-slowSMA,1)),"")</f>
        <v>26.193100000000005</v>
      </c>
      <c r="F1307" s="11" t="str">
        <f ca="1">IF(ROW(data!B1307)&gt;MAX(fastSMA,slowSMA)+2,IF(SIGN(D1306-E1306)&lt;&gt;SIGN(D1305-E1305),IF(SIGN(D1306-E1306)&gt;0,"BUY","SELL"),""),"")</f>
        <v/>
      </c>
      <c r="G1307" s="11"/>
      <c r="H1307" s="11">
        <f>(data!B1307/data!B1306)-1</f>
        <v>-7.1403070332025642E-3</v>
      </c>
      <c r="I1307" s="11">
        <f t="shared" si="420"/>
        <v>0</v>
      </c>
      <c r="J1307" s="11">
        <f t="shared" si="421"/>
        <v>7.1403070332025642E-3</v>
      </c>
      <c r="K1307" s="11">
        <f ca="1">IF(ROW(data!B1307)&gt;rsi+1,100-100/(1+AVERAGE(OFFSET(I1307,0,0,-rsi,1))/AVERAGE(OFFSET(J1307,0,0,-rsi,1))),"")</f>
        <v>34.716264836886054</v>
      </c>
      <c r="L1307" s="11"/>
      <c r="M1307" s="11">
        <f t="shared" si="422"/>
        <v>0.99285969296679744</v>
      </c>
      <c r="N1307" s="11">
        <f t="shared" ca="1" si="423"/>
        <v>0.91001308900523581</v>
      </c>
      <c r="S1307" s="13" t="str">
        <f ca="1">pricein</f>
        <v/>
      </c>
      <c r="T1307" s="13" t="str">
        <f ca="1">priceout</f>
        <v/>
      </c>
      <c r="U1307" s="16" t="str">
        <f t="shared" ca="1" si="424"/>
        <v/>
      </c>
      <c r="V1307" s="16" t="str">
        <f t="shared" ca="1" si="431"/>
        <v/>
      </c>
      <c r="W1307" s="16" t="str">
        <f t="shared" ca="1" si="432"/>
        <v/>
      </c>
      <c r="X1307" s="16">
        <f t="shared" ca="1" si="433"/>
        <v>2.7047880576243353</v>
      </c>
      <c r="Y1307" s="16"/>
      <c r="Z1307" s="13" t="str">
        <f ca="1">priceincross</f>
        <v/>
      </c>
      <c r="AA1307" s="13" t="str">
        <f ca="1">priceoutcross</f>
        <v/>
      </c>
      <c r="AB1307" s="13" t="str">
        <f t="shared" ca="1" si="425"/>
        <v/>
      </c>
      <c r="AC1307" s="13" t="str">
        <f t="shared" ca="1" si="434"/>
        <v/>
      </c>
      <c r="AD1307" s="13" t="str">
        <f t="shared" ca="1" si="435"/>
        <v/>
      </c>
      <c r="AE1307" s="13">
        <f t="shared" ca="1" si="436"/>
        <v>2.7339607048966239</v>
      </c>
      <c r="AG1307" s="32">
        <f ca="1">IF(ROW(data!B1307)&gt;fib+1,MIN(OFFSET(data!B1307,0,0,-fib,1)),"")</f>
        <v>23.02</v>
      </c>
      <c r="AH1307" s="32">
        <f ca="1">IF(ROW(data!B1307)&gt;fib+1,MAX(OFFSET(data!B1307,0,0,-fib,1)),"")</f>
        <v>30.8</v>
      </c>
      <c r="AI1307" s="32">
        <f t="shared" ca="1" si="426"/>
        <v>7.7800000000000011</v>
      </c>
      <c r="AJ1307" s="31">
        <f t="shared" ca="1" si="427"/>
        <v>24.856079999999999</v>
      </c>
      <c r="AK1307" s="31">
        <f t="shared" ca="1" si="428"/>
        <v>25.991959999999999</v>
      </c>
      <c r="AL1307" s="31">
        <f t="shared" ca="1" si="429"/>
        <v>26.91</v>
      </c>
      <c r="AM1307" s="31">
        <f t="shared" ca="1" si="430"/>
        <v>27.828040000000001</v>
      </c>
      <c r="AO1307" s="32">
        <f t="shared" ca="1" si="437"/>
        <v>1.7047880576243353</v>
      </c>
      <c r="AP1307" s="32">
        <f t="shared" ca="1" si="438"/>
        <v>0</v>
      </c>
      <c r="AQ1307" s="32">
        <f t="shared" ca="1" si="439"/>
        <v>1.7339607048966239</v>
      </c>
      <c r="AR1307" s="32">
        <f t="shared" ca="1" si="440"/>
        <v>0</v>
      </c>
    </row>
    <row r="1308" spans="1:44">
      <c r="A1308" s="10">
        <v>38804</v>
      </c>
      <c r="B1308" s="11">
        <f ca="1">IF(ROW(data!B1308)&gt;singleSMA,AVERAGE(OFFSET(data!B1308,0,0,-singleSMA,1)),"")</f>
        <v>26.231300000000001</v>
      </c>
      <c r="C1308" s="11" t="str">
        <f ca="1">IF(ROW(data!B1306)&gt;singleSMA+2,IF(SIGN(data!B1307-indicators!B1307)&lt;&gt;SIGN(data!B1306-indicators!B1306),IF(SIGN(data!B1307-indicators!B1307)&gt;0,"BUY","SELL"),""),"")</f>
        <v/>
      </c>
      <c r="D1308" s="11">
        <f ca="1">IF(ROW(data!B1308)&gt;fastSMA,AVERAGE(OFFSET(data!B1308,0,0,-fastSMA,1)),"")</f>
        <v>28.106999999999992</v>
      </c>
      <c r="E1308" s="11">
        <f ca="1">IF(ROW(data!B1308)&gt;slowSMA,AVERAGE(OFFSET(data!B1308,0,0,-slowSMA,1)),"")</f>
        <v>26.231300000000001</v>
      </c>
      <c r="F1308" s="11" t="str">
        <f ca="1">IF(ROW(data!B1308)&gt;MAX(fastSMA,slowSMA)+2,IF(SIGN(D1307-E1307)&lt;&gt;SIGN(D1306-E1306),IF(SIGN(D1307-E1307)&gt;0,"BUY","SELL"),""),"")</f>
        <v/>
      </c>
      <c r="G1308" s="11"/>
      <c r="H1308" s="11">
        <f>(data!B1308/data!B1307)-1</f>
        <v>-2.768788205681405E-2</v>
      </c>
      <c r="I1308" s="11">
        <f t="shared" si="420"/>
        <v>0</v>
      </c>
      <c r="J1308" s="11">
        <f t="shared" si="421"/>
        <v>2.768788205681405E-2</v>
      </c>
      <c r="K1308" s="11">
        <f ca="1">IF(ROW(data!B1308)&gt;rsi+1,100-100/(1+AVERAGE(OFFSET(I1308,0,0,-rsi,1))/AVERAGE(OFFSET(J1308,0,0,-rsi,1))),"")</f>
        <v>30.062405859422981</v>
      </c>
      <c r="L1308" s="11"/>
      <c r="M1308" s="11">
        <f t="shared" si="422"/>
        <v>0.97231211794318595</v>
      </c>
      <c r="N1308" s="11">
        <f t="shared" ca="1" si="423"/>
        <v>0.87792207792207788</v>
      </c>
      <c r="S1308" s="13" t="str">
        <f ca="1">pricein</f>
        <v/>
      </c>
      <c r="T1308" s="13" t="str">
        <f ca="1">priceout</f>
        <v/>
      </c>
      <c r="U1308" s="16" t="str">
        <f t="shared" ca="1" si="424"/>
        <v/>
      </c>
      <c r="V1308" s="16" t="str">
        <f t="shared" ca="1" si="431"/>
        <v/>
      </c>
      <c r="W1308" s="16" t="str">
        <f t="shared" ca="1" si="432"/>
        <v/>
      </c>
      <c r="X1308" s="16">
        <f t="shared" ca="1" si="433"/>
        <v>2.7047880576243353</v>
      </c>
      <c r="Y1308" s="16"/>
      <c r="Z1308" s="13" t="str">
        <f ca="1">priceincross</f>
        <v/>
      </c>
      <c r="AA1308" s="13" t="str">
        <f ca="1">priceoutcross</f>
        <v/>
      </c>
      <c r="AB1308" s="13" t="str">
        <f t="shared" ca="1" si="425"/>
        <v/>
      </c>
      <c r="AC1308" s="13" t="str">
        <f t="shared" ca="1" si="434"/>
        <v/>
      </c>
      <c r="AD1308" s="13" t="str">
        <f t="shared" ca="1" si="435"/>
        <v/>
      </c>
      <c r="AE1308" s="13">
        <f t="shared" ca="1" si="436"/>
        <v>2.7339607048966239</v>
      </c>
      <c r="AG1308" s="32">
        <f ca="1">IF(ROW(data!B1308)&gt;fib+1,MIN(OFFSET(data!B1308,0,0,-fib,1)),"")</f>
        <v>23.02</v>
      </c>
      <c r="AH1308" s="32">
        <f ca="1">IF(ROW(data!B1308)&gt;fib+1,MAX(OFFSET(data!B1308,0,0,-fib,1)),"")</f>
        <v>30.8</v>
      </c>
      <c r="AI1308" s="32">
        <f t="shared" ca="1" si="426"/>
        <v>7.7800000000000011</v>
      </c>
      <c r="AJ1308" s="31">
        <f t="shared" ca="1" si="427"/>
        <v>24.856079999999999</v>
      </c>
      <c r="AK1308" s="31">
        <f t="shared" ca="1" si="428"/>
        <v>25.991959999999999</v>
      </c>
      <c r="AL1308" s="31">
        <f t="shared" ca="1" si="429"/>
        <v>26.91</v>
      </c>
      <c r="AM1308" s="31">
        <f t="shared" ca="1" si="430"/>
        <v>27.828040000000001</v>
      </c>
      <c r="AO1308" s="32">
        <f t="shared" ca="1" si="437"/>
        <v>1.7047880576243353</v>
      </c>
      <c r="AP1308" s="32">
        <f t="shared" ca="1" si="438"/>
        <v>0</v>
      </c>
      <c r="AQ1308" s="32">
        <f t="shared" ca="1" si="439"/>
        <v>1.7339607048966239</v>
      </c>
      <c r="AR1308" s="32">
        <f t="shared" ca="1" si="440"/>
        <v>0</v>
      </c>
    </row>
    <row r="1309" spans="1:44">
      <c r="A1309" s="10">
        <v>38805</v>
      </c>
      <c r="B1309" s="11">
        <f ca="1">IF(ROW(data!B1309)&gt;singleSMA,AVERAGE(OFFSET(data!B1309,0,0,-singleSMA,1)),"")</f>
        <v>26.276900000000001</v>
      </c>
      <c r="C1309" s="11" t="str">
        <f ca="1">IF(ROW(data!B1307)&gt;singleSMA+2,IF(SIGN(data!B1308-indicators!B1308)&lt;&gt;SIGN(data!B1307-indicators!B1307),IF(SIGN(data!B1308-indicators!B1308)&gt;0,"BUY","SELL"),""),"")</f>
        <v/>
      </c>
      <c r="D1309" s="11">
        <f ca="1">IF(ROW(data!B1309)&gt;fastSMA,AVERAGE(OFFSET(data!B1309,0,0,-fastSMA,1)),"")</f>
        <v>27.972499999999997</v>
      </c>
      <c r="E1309" s="11">
        <f ca="1">IF(ROW(data!B1309)&gt;slowSMA,AVERAGE(OFFSET(data!B1309,0,0,-slowSMA,1)),"")</f>
        <v>26.276900000000001</v>
      </c>
      <c r="F1309" s="11" t="str">
        <f ca="1">IF(ROW(data!B1309)&gt;MAX(fastSMA,slowSMA)+2,IF(SIGN(D1308-E1308)&lt;&gt;SIGN(D1307-E1307),IF(SIGN(D1308-E1308)&gt;0,"BUY","SELL"),""),"")</f>
        <v/>
      </c>
      <c r="G1309" s="11"/>
      <c r="H1309" s="11">
        <f>(data!B1309/data!B1308)-1</f>
        <v>2.3298816568047442E-2</v>
      </c>
      <c r="I1309" s="11">
        <f t="shared" si="420"/>
        <v>2.3298816568047442E-2</v>
      </c>
      <c r="J1309" s="11">
        <f t="shared" si="421"/>
        <v>0</v>
      </c>
      <c r="K1309" s="11">
        <f ca="1">IF(ROW(data!B1309)&gt;rsi+1,100-100/(1+AVERAGE(OFFSET(I1309,0,0,-rsi,1))/AVERAGE(OFFSET(J1309,0,0,-rsi,1))),"")</f>
        <v>36.383517250966648</v>
      </c>
      <c r="L1309" s="11"/>
      <c r="M1309" s="11">
        <f t="shared" si="422"/>
        <v>1.0232988165680474</v>
      </c>
      <c r="N1309" s="11">
        <f t="shared" ca="1" si="423"/>
        <v>0.91139657444005306</v>
      </c>
      <c r="S1309" s="13" t="str">
        <f ca="1">pricein</f>
        <v/>
      </c>
      <c r="T1309" s="13" t="str">
        <f ca="1">priceout</f>
        <v/>
      </c>
      <c r="U1309" s="16" t="str">
        <f t="shared" ca="1" si="424"/>
        <v/>
      </c>
      <c r="V1309" s="16" t="str">
        <f t="shared" ca="1" si="431"/>
        <v/>
      </c>
      <c r="W1309" s="16" t="str">
        <f t="shared" ca="1" si="432"/>
        <v/>
      </c>
      <c r="X1309" s="16">
        <f t="shared" ca="1" si="433"/>
        <v>2.7047880576243353</v>
      </c>
      <c r="Y1309" s="16"/>
      <c r="Z1309" s="13" t="str">
        <f ca="1">priceincross</f>
        <v/>
      </c>
      <c r="AA1309" s="13" t="str">
        <f ca="1">priceoutcross</f>
        <v/>
      </c>
      <c r="AB1309" s="13" t="str">
        <f t="shared" ca="1" si="425"/>
        <v/>
      </c>
      <c r="AC1309" s="13" t="str">
        <f t="shared" ca="1" si="434"/>
        <v/>
      </c>
      <c r="AD1309" s="13" t="str">
        <f t="shared" ca="1" si="435"/>
        <v/>
      </c>
      <c r="AE1309" s="13">
        <f t="shared" ca="1" si="436"/>
        <v>2.7339607048966239</v>
      </c>
      <c r="AG1309" s="32">
        <f ca="1">IF(ROW(data!B1309)&gt;fib+1,MIN(OFFSET(data!B1309,0,0,-fib,1)),"")</f>
        <v>23.02</v>
      </c>
      <c r="AH1309" s="32">
        <f ca="1">IF(ROW(data!B1309)&gt;fib+1,MAX(OFFSET(data!B1309,0,0,-fib,1)),"")</f>
        <v>30.8</v>
      </c>
      <c r="AI1309" s="32">
        <f t="shared" ca="1" si="426"/>
        <v>7.7800000000000011</v>
      </c>
      <c r="AJ1309" s="31">
        <f t="shared" ca="1" si="427"/>
        <v>24.856079999999999</v>
      </c>
      <c r="AK1309" s="31">
        <f t="shared" ca="1" si="428"/>
        <v>25.991959999999999</v>
      </c>
      <c r="AL1309" s="31">
        <f t="shared" ca="1" si="429"/>
        <v>26.91</v>
      </c>
      <c r="AM1309" s="31">
        <f t="shared" ca="1" si="430"/>
        <v>27.828040000000001</v>
      </c>
      <c r="AO1309" s="32">
        <f t="shared" ca="1" si="437"/>
        <v>1.7047880576243353</v>
      </c>
      <c r="AP1309" s="32">
        <f t="shared" ca="1" si="438"/>
        <v>0</v>
      </c>
      <c r="AQ1309" s="32">
        <f t="shared" ca="1" si="439"/>
        <v>1.7339607048966239</v>
      </c>
      <c r="AR1309" s="32">
        <f t="shared" ca="1" si="440"/>
        <v>0</v>
      </c>
    </row>
    <row r="1310" spans="1:44">
      <c r="A1310" s="10">
        <v>38806</v>
      </c>
      <c r="B1310" s="11">
        <f ca="1">IF(ROW(data!B1310)&gt;singleSMA,AVERAGE(OFFSET(data!B1310,0,0,-singleSMA,1)),"")</f>
        <v>26.3218</v>
      </c>
      <c r="C1310" s="11" t="str">
        <f ca="1">IF(ROW(data!B1308)&gt;singleSMA+2,IF(SIGN(data!B1309-indicators!B1309)&lt;&gt;SIGN(data!B1308-indicators!B1308),IF(SIGN(data!B1309-indicators!B1309)&gt;0,"BUY","SELL"),""),"")</f>
        <v/>
      </c>
      <c r="D1310" s="11">
        <f ca="1">IF(ROW(data!B1310)&gt;fastSMA,AVERAGE(OFFSET(data!B1310,0,0,-fastSMA,1)),"")</f>
        <v>27.891999999999996</v>
      </c>
      <c r="E1310" s="11">
        <f ca="1">IF(ROW(data!B1310)&gt;slowSMA,AVERAGE(OFFSET(data!B1310,0,0,-slowSMA,1)),"")</f>
        <v>26.3218</v>
      </c>
      <c r="F1310" s="11" t="str">
        <f ca="1">IF(ROW(data!B1310)&gt;MAX(fastSMA,slowSMA)+2,IF(SIGN(D1309-E1309)&lt;&gt;SIGN(D1308-E1308),IF(SIGN(D1309-E1309)&gt;0,"BUY","SELL"),""),"")</f>
        <v/>
      </c>
      <c r="G1310" s="11"/>
      <c r="H1310" s="11">
        <f>(data!B1310/data!B1309)-1</f>
        <v>-3.6140224069391991E-4</v>
      </c>
      <c r="I1310" s="11">
        <f t="shared" si="420"/>
        <v>0</v>
      </c>
      <c r="J1310" s="11">
        <f t="shared" si="421"/>
        <v>3.6140224069391991E-4</v>
      </c>
      <c r="K1310" s="11">
        <f ca="1">IF(ROW(data!B1310)&gt;rsi+1,100-100/(1+AVERAGE(OFFSET(I1310,0,0,-rsi,1))/AVERAGE(OFFSET(J1310,0,0,-rsi,1))),"")</f>
        <v>40.839735807576844</v>
      </c>
      <c r="L1310" s="11"/>
      <c r="M1310" s="11">
        <f t="shared" si="422"/>
        <v>0.99963859775930608</v>
      </c>
      <c r="N1310" s="11">
        <f t="shared" ca="1" si="423"/>
        <v>0.94499487529894111</v>
      </c>
      <c r="S1310" s="13" t="str">
        <f ca="1">pricein</f>
        <v/>
      </c>
      <c r="T1310" s="13" t="str">
        <f ca="1">priceout</f>
        <v/>
      </c>
      <c r="U1310" s="16" t="str">
        <f t="shared" ca="1" si="424"/>
        <v/>
      </c>
      <c r="V1310" s="16" t="str">
        <f t="shared" ca="1" si="431"/>
        <v/>
      </c>
      <c r="W1310" s="16" t="str">
        <f t="shared" ca="1" si="432"/>
        <v/>
      </c>
      <c r="X1310" s="16">
        <f t="shared" ca="1" si="433"/>
        <v>2.7047880576243353</v>
      </c>
      <c r="Y1310" s="16"/>
      <c r="Z1310" s="13" t="str">
        <f ca="1">priceincross</f>
        <v/>
      </c>
      <c r="AA1310" s="13" t="str">
        <f ca="1">priceoutcross</f>
        <v/>
      </c>
      <c r="AB1310" s="13" t="str">
        <f t="shared" ca="1" si="425"/>
        <v/>
      </c>
      <c r="AC1310" s="13" t="str">
        <f t="shared" ca="1" si="434"/>
        <v/>
      </c>
      <c r="AD1310" s="13" t="str">
        <f t="shared" ca="1" si="435"/>
        <v/>
      </c>
      <c r="AE1310" s="13">
        <f t="shared" ca="1" si="436"/>
        <v>2.7339607048966239</v>
      </c>
      <c r="AG1310" s="32">
        <f ca="1">IF(ROW(data!B1310)&gt;fib+1,MIN(OFFSET(data!B1310,0,0,-fib,1)),"")</f>
        <v>23.02</v>
      </c>
      <c r="AH1310" s="32">
        <f ca="1">IF(ROW(data!B1310)&gt;fib+1,MAX(OFFSET(data!B1310,0,0,-fib,1)),"")</f>
        <v>30.8</v>
      </c>
      <c r="AI1310" s="32">
        <f t="shared" ca="1" si="426"/>
        <v>7.7800000000000011</v>
      </c>
      <c r="AJ1310" s="31">
        <f t="shared" ca="1" si="427"/>
        <v>24.856079999999999</v>
      </c>
      <c r="AK1310" s="31">
        <f t="shared" ca="1" si="428"/>
        <v>25.991959999999999</v>
      </c>
      <c r="AL1310" s="31">
        <f t="shared" ca="1" si="429"/>
        <v>26.91</v>
      </c>
      <c r="AM1310" s="31">
        <f t="shared" ca="1" si="430"/>
        <v>27.828040000000001</v>
      </c>
      <c r="AO1310" s="32">
        <f t="shared" ca="1" si="437"/>
        <v>1.7047880576243353</v>
      </c>
      <c r="AP1310" s="32">
        <f t="shared" ca="1" si="438"/>
        <v>0</v>
      </c>
      <c r="AQ1310" s="32">
        <f t="shared" ca="1" si="439"/>
        <v>1.7339607048966239</v>
      </c>
      <c r="AR1310" s="32">
        <f t="shared" ca="1" si="440"/>
        <v>0</v>
      </c>
    </row>
    <row r="1311" spans="1:44">
      <c r="A1311" s="10">
        <v>38807</v>
      </c>
      <c r="B1311" s="11">
        <f ca="1">IF(ROW(data!B1311)&gt;singleSMA,AVERAGE(OFFSET(data!B1311,0,0,-singleSMA,1)),"")</f>
        <v>26.362900000000003</v>
      </c>
      <c r="C1311" s="11" t="str">
        <f ca="1">IF(ROW(data!B1309)&gt;singleSMA+2,IF(SIGN(data!B1310-indicators!B1310)&lt;&gt;SIGN(data!B1309-indicators!B1309),IF(SIGN(data!B1310-indicators!B1310)&gt;0,"BUY","SELL"),""),"")</f>
        <v/>
      </c>
      <c r="D1311" s="11">
        <f ca="1">IF(ROW(data!B1311)&gt;fastSMA,AVERAGE(OFFSET(data!B1311,0,0,-fastSMA,1)),"")</f>
        <v>27.836500000000001</v>
      </c>
      <c r="E1311" s="11">
        <f ca="1">IF(ROW(data!B1311)&gt;slowSMA,AVERAGE(OFFSET(data!B1311,0,0,-slowSMA,1)),"")</f>
        <v>26.362900000000003</v>
      </c>
      <c r="F1311" s="11" t="str">
        <f ca="1">IF(ROW(data!B1311)&gt;MAX(fastSMA,slowSMA)+2,IF(SIGN(D1310-E1310)&lt;&gt;SIGN(D1309-E1309),IF(SIGN(D1310-E1310)&gt;0,"BUY","SELL"),""),"")</f>
        <v/>
      </c>
      <c r="G1311" s="11"/>
      <c r="H1311" s="11">
        <f>(data!B1311/data!B1310)-1</f>
        <v>-1.4461315979754086E-2</v>
      </c>
      <c r="I1311" s="11">
        <f t="shared" si="420"/>
        <v>0</v>
      </c>
      <c r="J1311" s="11">
        <f t="shared" si="421"/>
        <v>1.4461315979754086E-2</v>
      </c>
      <c r="K1311" s="11">
        <f ca="1">IF(ROW(data!B1311)&gt;rsi+1,100-100/(1+AVERAGE(OFFSET(I1311,0,0,-rsi,1))/AVERAGE(OFFSET(J1311,0,0,-rsi,1))),"")</f>
        <v>43.268236858652941</v>
      </c>
      <c r="L1311" s="11"/>
      <c r="M1311" s="11">
        <f t="shared" si="422"/>
        <v>0.98553868402024591</v>
      </c>
      <c r="N1311" s="11">
        <f t="shared" ca="1" si="423"/>
        <v>0.96087416284807936</v>
      </c>
      <c r="S1311" s="13" t="str">
        <f ca="1">pricein</f>
        <v/>
      </c>
      <c r="T1311" s="13" t="str">
        <f ca="1">priceout</f>
        <v/>
      </c>
      <c r="U1311" s="16" t="str">
        <f t="shared" ca="1" si="424"/>
        <v/>
      </c>
      <c r="V1311" s="16" t="str">
        <f t="shared" ca="1" si="431"/>
        <v/>
      </c>
      <c r="W1311" s="16" t="str">
        <f t="shared" ca="1" si="432"/>
        <v/>
      </c>
      <c r="X1311" s="16">
        <f t="shared" ca="1" si="433"/>
        <v>2.7047880576243353</v>
      </c>
      <c r="Y1311" s="16"/>
      <c r="Z1311" s="13" t="str">
        <f ca="1">priceincross</f>
        <v/>
      </c>
      <c r="AA1311" s="13" t="str">
        <f ca="1">priceoutcross</f>
        <v/>
      </c>
      <c r="AB1311" s="13" t="str">
        <f t="shared" ca="1" si="425"/>
        <v/>
      </c>
      <c r="AC1311" s="13" t="str">
        <f t="shared" ca="1" si="434"/>
        <v/>
      </c>
      <c r="AD1311" s="13" t="str">
        <f t="shared" ca="1" si="435"/>
        <v/>
      </c>
      <c r="AE1311" s="13">
        <f t="shared" ca="1" si="436"/>
        <v>2.7339607048966239</v>
      </c>
      <c r="AG1311" s="32">
        <f ca="1">IF(ROW(data!B1311)&gt;fib+1,MIN(OFFSET(data!B1311,0,0,-fib,1)),"")</f>
        <v>23.02</v>
      </c>
      <c r="AH1311" s="32">
        <f ca="1">IF(ROW(data!B1311)&gt;fib+1,MAX(OFFSET(data!B1311,0,0,-fib,1)),"")</f>
        <v>30.8</v>
      </c>
      <c r="AI1311" s="32">
        <f t="shared" ca="1" si="426"/>
        <v>7.7800000000000011</v>
      </c>
      <c r="AJ1311" s="31">
        <f t="shared" ca="1" si="427"/>
        <v>24.856079999999999</v>
      </c>
      <c r="AK1311" s="31">
        <f t="shared" ca="1" si="428"/>
        <v>25.991959999999999</v>
      </c>
      <c r="AL1311" s="31">
        <f t="shared" ca="1" si="429"/>
        <v>26.91</v>
      </c>
      <c r="AM1311" s="31">
        <f t="shared" ca="1" si="430"/>
        <v>27.828040000000001</v>
      </c>
      <c r="AO1311" s="32">
        <f t="shared" ca="1" si="437"/>
        <v>1.7047880576243353</v>
      </c>
      <c r="AP1311" s="32">
        <f t="shared" ca="1" si="438"/>
        <v>0</v>
      </c>
      <c r="AQ1311" s="32">
        <f t="shared" ca="1" si="439"/>
        <v>1.7339607048966239</v>
      </c>
      <c r="AR1311" s="32">
        <f t="shared" ca="1" si="440"/>
        <v>0</v>
      </c>
    </row>
    <row r="1312" spans="1:44">
      <c r="A1312" s="10">
        <v>38810</v>
      </c>
      <c r="B1312" s="11">
        <f ca="1">IF(ROW(data!B1312)&gt;singleSMA,AVERAGE(OFFSET(data!B1312,0,0,-singleSMA,1)),"")</f>
        <v>26.403900000000004</v>
      </c>
      <c r="C1312" s="11" t="str">
        <f ca="1">IF(ROW(data!B1310)&gt;singleSMA+2,IF(SIGN(data!B1311-indicators!B1311)&lt;&gt;SIGN(data!B1310-indicators!B1310),IF(SIGN(data!B1311-indicators!B1311)&gt;0,"BUY","SELL"),""),"")</f>
        <v/>
      </c>
      <c r="D1312" s="11">
        <f ca="1">IF(ROW(data!B1312)&gt;fastSMA,AVERAGE(OFFSET(data!B1312,0,0,-fastSMA,1)),"")</f>
        <v>27.795000000000005</v>
      </c>
      <c r="E1312" s="11">
        <f ca="1">IF(ROW(data!B1312)&gt;slowSMA,AVERAGE(OFFSET(data!B1312,0,0,-slowSMA,1)),"")</f>
        <v>26.403900000000004</v>
      </c>
      <c r="F1312" s="11" t="str">
        <f ca="1">IF(ROW(data!B1312)&gt;MAX(fastSMA,slowSMA)+2,IF(SIGN(D1311-E1311)&lt;&gt;SIGN(D1310-E1310),IF(SIGN(D1311-E1311)&gt;0,"BUY","SELL"),""),"")</f>
        <v/>
      </c>
      <c r="G1312" s="11"/>
      <c r="H1312" s="11">
        <f>(data!B1312/data!B1311)-1</f>
        <v>0</v>
      </c>
      <c r="I1312" s="11">
        <f t="shared" si="420"/>
        <v>0</v>
      </c>
      <c r="J1312" s="11">
        <f t="shared" si="421"/>
        <v>0</v>
      </c>
      <c r="K1312" s="11">
        <f ca="1">IF(ROW(data!B1312)&gt;rsi+1,100-100/(1+AVERAGE(OFFSET(I1312,0,0,-rsi,1))/AVERAGE(OFFSET(J1312,0,0,-rsi,1))),"")</f>
        <v>44.885659447870594</v>
      </c>
      <c r="L1312" s="11"/>
      <c r="M1312" s="11">
        <f t="shared" si="422"/>
        <v>1</v>
      </c>
      <c r="N1312" s="11">
        <f t="shared" ca="1" si="423"/>
        <v>0.97045211819152744</v>
      </c>
      <c r="S1312" s="13" t="str">
        <f ca="1">pricein</f>
        <v/>
      </c>
      <c r="T1312" s="13" t="str">
        <f ca="1">priceout</f>
        <v/>
      </c>
      <c r="U1312" s="16" t="str">
        <f t="shared" ca="1" si="424"/>
        <v/>
      </c>
      <c r="V1312" s="16" t="str">
        <f t="shared" ca="1" si="431"/>
        <v/>
      </c>
      <c r="W1312" s="16" t="str">
        <f t="shared" ca="1" si="432"/>
        <v/>
      </c>
      <c r="X1312" s="16">
        <f t="shared" ca="1" si="433"/>
        <v>2.7047880576243353</v>
      </c>
      <c r="Y1312" s="16"/>
      <c r="Z1312" s="13" t="str">
        <f ca="1">priceincross</f>
        <v/>
      </c>
      <c r="AA1312" s="13" t="str">
        <f ca="1">priceoutcross</f>
        <v/>
      </c>
      <c r="AB1312" s="13" t="str">
        <f t="shared" ca="1" si="425"/>
        <v/>
      </c>
      <c r="AC1312" s="13" t="str">
        <f t="shared" ca="1" si="434"/>
        <v/>
      </c>
      <c r="AD1312" s="13" t="str">
        <f t="shared" ca="1" si="435"/>
        <v/>
      </c>
      <c r="AE1312" s="13">
        <f t="shared" ca="1" si="436"/>
        <v>2.7339607048966239</v>
      </c>
      <c r="AG1312" s="32">
        <f ca="1">IF(ROW(data!B1312)&gt;fib+1,MIN(OFFSET(data!B1312,0,0,-fib,1)),"")</f>
        <v>23.02</v>
      </c>
      <c r="AH1312" s="32">
        <f ca="1">IF(ROW(data!B1312)&gt;fib+1,MAX(OFFSET(data!B1312,0,0,-fib,1)),"")</f>
        <v>30.8</v>
      </c>
      <c r="AI1312" s="32">
        <f t="shared" ca="1" si="426"/>
        <v>7.7800000000000011</v>
      </c>
      <c r="AJ1312" s="31">
        <f t="shared" ca="1" si="427"/>
        <v>24.856079999999999</v>
      </c>
      <c r="AK1312" s="31">
        <f t="shared" ca="1" si="428"/>
        <v>25.991959999999999</v>
      </c>
      <c r="AL1312" s="31">
        <f t="shared" ca="1" si="429"/>
        <v>26.91</v>
      </c>
      <c r="AM1312" s="31">
        <f t="shared" ca="1" si="430"/>
        <v>27.828040000000001</v>
      </c>
      <c r="AO1312" s="32">
        <f t="shared" ca="1" si="437"/>
        <v>1.7047880576243353</v>
      </c>
      <c r="AP1312" s="32">
        <f t="shared" ca="1" si="438"/>
        <v>0</v>
      </c>
      <c r="AQ1312" s="32">
        <f t="shared" ca="1" si="439"/>
        <v>1.7339607048966239</v>
      </c>
      <c r="AR1312" s="32">
        <f t="shared" ca="1" si="440"/>
        <v>0</v>
      </c>
    </row>
    <row r="1313" spans="1:44">
      <c r="A1313" s="10">
        <v>38811</v>
      </c>
      <c r="B1313" s="11">
        <f ca="1">IF(ROW(data!B1313)&gt;singleSMA,AVERAGE(OFFSET(data!B1313,0,0,-singleSMA,1)),"")</f>
        <v>26.456500000000005</v>
      </c>
      <c r="C1313" s="11" t="str">
        <f ca="1">IF(ROW(data!B1311)&gt;singleSMA+2,IF(SIGN(data!B1312-indicators!B1312)&lt;&gt;SIGN(data!B1311-indicators!B1311),IF(SIGN(data!B1312-indicators!B1312)&gt;0,"BUY","SELL"),""),"")</f>
        <v/>
      </c>
      <c r="D1313" s="11">
        <f ca="1">IF(ROW(data!B1313)&gt;fastSMA,AVERAGE(OFFSET(data!B1313,0,0,-fastSMA,1)),"")</f>
        <v>27.856000000000002</v>
      </c>
      <c r="E1313" s="11">
        <f ca="1">IF(ROW(data!B1313)&gt;slowSMA,AVERAGE(OFFSET(data!B1313,0,0,-slowSMA,1)),"")</f>
        <v>26.456500000000005</v>
      </c>
      <c r="F1313" s="11" t="str">
        <f ca="1">IF(ROW(data!B1313)&gt;MAX(fastSMA,slowSMA)+2,IF(SIGN(D1312-E1312)&lt;&gt;SIGN(D1311-E1311),IF(SIGN(D1312-E1312)&gt;0,"BUY","SELL"),""),"")</f>
        <v/>
      </c>
      <c r="G1313" s="11"/>
      <c r="H1313" s="11">
        <f>(data!B1313/data!B1312)-1</f>
        <v>3.741746148202485E-2</v>
      </c>
      <c r="I1313" s="11">
        <f t="shared" si="420"/>
        <v>3.741746148202485E-2</v>
      </c>
      <c r="J1313" s="11">
        <f t="shared" si="421"/>
        <v>0</v>
      </c>
      <c r="K1313" s="11">
        <f ca="1">IF(ROW(data!B1313)&gt;rsi+1,100-100/(1+AVERAGE(OFFSET(I1313,0,0,-rsi,1))/AVERAGE(OFFSET(J1313,0,0,-rsi,1))),"")</f>
        <v>58.890420516949135</v>
      </c>
      <c r="L1313" s="11"/>
      <c r="M1313" s="11">
        <f t="shared" si="422"/>
        <v>1.0374174614820248</v>
      </c>
      <c r="N1313" s="11">
        <f t="shared" ca="1" si="423"/>
        <v>1.0450849963045088</v>
      </c>
      <c r="S1313" s="13" t="str">
        <f ca="1">pricein</f>
        <v/>
      </c>
      <c r="T1313" s="13" t="str">
        <f ca="1">priceout</f>
        <v/>
      </c>
      <c r="U1313" s="16" t="str">
        <f t="shared" ca="1" si="424"/>
        <v/>
      </c>
      <c r="V1313" s="16" t="str">
        <f t="shared" ca="1" si="431"/>
        <v/>
      </c>
      <c r="W1313" s="16" t="str">
        <f t="shared" ca="1" si="432"/>
        <v/>
      </c>
      <c r="X1313" s="16">
        <f t="shared" ca="1" si="433"/>
        <v>2.7047880576243353</v>
      </c>
      <c r="Y1313" s="16"/>
      <c r="Z1313" s="13" t="str">
        <f ca="1">priceincross</f>
        <v/>
      </c>
      <c r="AA1313" s="13" t="str">
        <f ca="1">priceoutcross</f>
        <v/>
      </c>
      <c r="AB1313" s="13" t="str">
        <f t="shared" ca="1" si="425"/>
        <v/>
      </c>
      <c r="AC1313" s="13" t="str">
        <f t="shared" ca="1" si="434"/>
        <v/>
      </c>
      <c r="AD1313" s="13" t="str">
        <f t="shared" ca="1" si="435"/>
        <v/>
      </c>
      <c r="AE1313" s="13">
        <f t="shared" ca="1" si="436"/>
        <v>2.7339607048966239</v>
      </c>
      <c r="AG1313" s="32">
        <f ca="1">IF(ROW(data!B1313)&gt;fib+1,MIN(OFFSET(data!B1313,0,0,-fib,1)),"")</f>
        <v>23.3</v>
      </c>
      <c r="AH1313" s="32">
        <f ca="1">IF(ROW(data!B1313)&gt;fib+1,MAX(OFFSET(data!B1313,0,0,-fib,1)),"")</f>
        <v>30.8</v>
      </c>
      <c r="AI1313" s="32">
        <f t="shared" ca="1" si="426"/>
        <v>7.5</v>
      </c>
      <c r="AJ1313" s="31">
        <f t="shared" ca="1" si="427"/>
        <v>25.07</v>
      </c>
      <c r="AK1313" s="31">
        <f t="shared" ca="1" si="428"/>
        <v>26.164999999999999</v>
      </c>
      <c r="AL1313" s="31">
        <f t="shared" ca="1" si="429"/>
        <v>27.05</v>
      </c>
      <c r="AM1313" s="31">
        <f t="shared" ca="1" si="430"/>
        <v>27.935000000000002</v>
      </c>
      <c r="AO1313" s="32">
        <f t="shared" ca="1" si="437"/>
        <v>1.7047880576243353</v>
      </c>
      <c r="AP1313" s="32">
        <f t="shared" ca="1" si="438"/>
        <v>0</v>
      </c>
      <c r="AQ1313" s="32">
        <f t="shared" ca="1" si="439"/>
        <v>1.7339607048966239</v>
      </c>
      <c r="AR1313" s="32">
        <f t="shared" ca="1" si="440"/>
        <v>0</v>
      </c>
    </row>
    <row r="1314" spans="1:44">
      <c r="A1314" s="10">
        <v>38812</v>
      </c>
      <c r="B1314" s="11">
        <f ca="1">IF(ROW(data!B1314)&gt;singleSMA,AVERAGE(OFFSET(data!B1314,0,0,-singleSMA,1)),"")</f>
        <v>26.506700000000006</v>
      </c>
      <c r="C1314" s="11" t="str">
        <f ca="1">IF(ROW(data!B1312)&gt;singleSMA+2,IF(SIGN(data!B1313-indicators!B1313)&lt;&gt;SIGN(data!B1312-indicators!B1312),IF(SIGN(data!B1313-indicators!B1313)&gt;0,"BUY","SELL"),""),"")</f>
        <v/>
      </c>
      <c r="D1314" s="11">
        <f ca="1">IF(ROW(data!B1314)&gt;fastSMA,AVERAGE(OFFSET(data!B1314,0,0,-fastSMA,1)),"")</f>
        <v>27.923000000000009</v>
      </c>
      <c r="E1314" s="11">
        <f ca="1">IF(ROW(data!B1314)&gt;slowSMA,AVERAGE(OFFSET(data!B1314,0,0,-slowSMA,1)),"")</f>
        <v>26.506700000000006</v>
      </c>
      <c r="F1314" s="11" t="str">
        <f ca="1">IF(ROW(data!B1314)&gt;MAX(fastSMA,slowSMA)+2,IF(SIGN(D1313-E1313)&lt;&gt;SIGN(D1312-E1312),IF(SIGN(D1313-E1313)&gt;0,"BUY","SELL"),""),"")</f>
        <v/>
      </c>
      <c r="G1314" s="11"/>
      <c r="H1314" s="11">
        <f>(data!B1314/data!B1313)-1</f>
        <v>1.4144271570013522E-3</v>
      </c>
      <c r="I1314" s="11">
        <f t="shared" si="420"/>
        <v>1.4144271570013522E-3</v>
      </c>
      <c r="J1314" s="11">
        <f t="shared" si="421"/>
        <v>0</v>
      </c>
      <c r="K1314" s="11">
        <f ca="1">IF(ROW(data!B1314)&gt;rsi+1,100-100/(1+AVERAGE(OFFSET(I1314,0,0,-rsi,1))/AVERAGE(OFFSET(J1314,0,0,-rsi,1))),"")</f>
        <v>59.772720285680137</v>
      </c>
      <c r="L1314" s="11"/>
      <c r="M1314" s="11">
        <f t="shared" si="422"/>
        <v>1.0014144271570014</v>
      </c>
      <c r="N1314" s="11">
        <f t="shared" ca="1" si="423"/>
        <v>1.049666419570052</v>
      </c>
      <c r="S1314" s="13" t="str">
        <f ca="1">pricein</f>
        <v/>
      </c>
      <c r="T1314" s="13" t="str">
        <f ca="1">priceout</f>
        <v/>
      </c>
      <c r="U1314" s="16" t="str">
        <f t="shared" ca="1" si="424"/>
        <v/>
      </c>
      <c r="V1314" s="16" t="str">
        <f t="shared" ca="1" si="431"/>
        <v/>
      </c>
      <c r="W1314" s="16" t="str">
        <f t="shared" ca="1" si="432"/>
        <v/>
      </c>
      <c r="X1314" s="16">
        <f t="shared" ca="1" si="433"/>
        <v>2.7047880576243353</v>
      </c>
      <c r="Y1314" s="16"/>
      <c r="Z1314" s="13" t="str">
        <f ca="1">priceincross</f>
        <v/>
      </c>
      <c r="AA1314" s="13" t="str">
        <f ca="1">priceoutcross</f>
        <v/>
      </c>
      <c r="AB1314" s="13" t="str">
        <f t="shared" ca="1" si="425"/>
        <v/>
      </c>
      <c r="AC1314" s="13" t="str">
        <f t="shared" ca="1" si="434"/>
        <v/>
      </c>
      <c r="AD1314" s="13" t="str">
        <f t="shared" ca="1" si="435"/>
        <v/>
      </c>
      <c r="AE1314" s="13">
        <f t="shared" ca="1" si="436"/>
        <v>2.7339607048966239</v>
      </c>
      <c r="AG1314" s="32">
        <f ca="1">IF(ROW(data!B1314)&gt;fib+1,MIN(OFFSET(data!B1314,0,0,-fib,1)),"")</f>
        <v>23.32</v>
      </c>
      <c r="AH1314" s="32">
        <f ca="1">IF(ROW(data!B1314)&gt;fib+1,MAX(OFFSET(data!B1314,0,0,-fib,1)),"")</f>
        <v>30.8</v>
      </c>
      <c r="AI1314" s="32">
        <f t="shared" ca="1" si="426"/>
        <v>7.48</v>
      </c>
      <c r="AJ1314" s="31">
        <f t="shared" ca="1" si="427"/>
        <v>25.085280000000001</v>
      </c>
      <c r="AK1314" s="31">
        <f t="shared" ca="1" si="428"/>
        <v>26.17736</v>
      </c>
      <c r="AL1314" s="31">
        <f t="shared" ca="1" si="429"/>
        <v>27.060000000000002</v>
      </c>
      <c r="AM1314" s="31">
        <f t="shared" ca="1" si="430"/>
        <v>27.942640000000001</v>
      </c>
      <c r="AO1314" s="32">
        <f t="shared" ca="1" si="437"/>
        <v>1.7047880576243353</v>
      </c>
      <c r="AP1314" s="32">
        <f t="shared" ca="1" si="438"/>
        <v>0</v>
      </c>
      <c r="AQ1314" s="32">
        <f t="shared" ca="1" si="439"/>
        <v>1.7339607048966239</v>
      </c>
      <c r="AR1314" s="32">
        <f t="shared" ca="1" si="440"/>
        <v>0</v>
      </c>
    </row>
    <row r="1315" spans="1:44">
      <c r="A1315" s="10">
        <v>38813</v>
      </c>
      <c r="B1315" s="11">
        <f ca="1">IF(ROW(data!B1315)&gt;singleSMA,AVERAGE(OFFSET(data!B1315,0,0,-singleSMA,1)),"")</f>
        <v>26.560400000000001</v>
      </c>
      <c r="C1315" s="11" t="str">
        <f ca="1">IF(ROW(data!B1313)&gt;singleSMA+2,IF(SIGN(data!B1314-indicators!B1314)&lt;&gt;SIGN(data!B1313-indicators!B1313),IF(SIGN(data!B1314-indicators!B1314)&gt;0,"BUY","SELL"),""),"")</f>
        <v/>
      </c>
      <c r="D1315" s="11">
        <f ca="1">IF(ROW(data!B1315)&gt;fastSMA,AVERAGE(OFFSET(data!B1315,0,0,-fastSMA,1)),"")</f>
        <v>27.988500000000005</v>
      </c>
      <c r="E1315" s="11">
        <f ca="1">IF(ROW(data!B1315)&gt;slowSMA,AVERAGE(OFFSET(data!B1315,0,0,-slowSMA,1)),"")</f>
        <v>26.560400000000001</v>
      </c>
      <c r="F1315" s="11" t="str">
        <f ca="1">IF(ROW(data!B1315)&gt;MAX(fastSMA,slowSMA)+2,IF(SIGN(D1314-E1314)&lt;&gt;SIGN(D1313-E1313),IF(SIGN(D1314-E1314)&gt;0,"BUY","SELL"),""),"")</f>
        <v/>
      </c>
      <c r="G1315" s="11"/>
      <c r="H1315" s="11">
        <f>(data!B1315/data!B1314)-1</f>
        <v>2.9661016949152463E-2</v>
      </c>
      <c r="I1315" s="11">
        <f t="shared" si="420"/>
        <v>2.9661016949152463E-2</v>
      </c>
      <c r="J1315" s="11">
        <f t="shared" si="421"/>
        <v>0</v>
      </c>
      <c r="K1315" s="11">
        <f ca="1">IF(ROW(data!B1315)&gt;rsi+1,100-100/(1+AVERAGE(OFFSET(I1315,0,0,-rsi,1))/AVERAGE(OFFSET(J1315,0,0,-rsi,1))),"")</f>
        <v>59.373747227611453</v>
      </c>
      <c r="L1315" s="11"/>
      <c r="M1315" s="11">
        <f t="shared" si="422"/>
        <v>1.0296610169491525</v>
      </c>
      <c r="N1315" s="11">
        <f t="shared" ca="1" si="423"/>
        <v>1.0470377019748653</v>
      </c>
      <c r="S1315" s="13" t="str">
        <f ca="1">pricein</f>
        <v/>
      </c>
      <c r="T1315" s="13" t="str">
        <f ca="1">priceout</f>
        <v/>
      </c>
      <c r="U1315" s="16" t="str">
        <f t="shared" ca="1" si="424"/>
        <v/>
      </c>
      <c r="V1315" s="16" t="str">
        <f t="shared" ca="1" si="431"/>
        <v/>
      </c>
      <c r="W1315" s="16" t="str">
        <f t="shared" ca="1" si="432"/>
        <v/>
      </c>
      <c r="X1315" s="16">
        <f t="shared" ca="1" si="433"/>
        <v>2.7047880576243353</v>
      </c>
      <c r="Y1315" s="16"/>
      <c r="Z1315" s="13" t="str">
        <f ca="1">priceincross</f>
        <v/>
      </c>
      <c r="AA1315" s="13" t="str">
        <f ca="1">priceoutcross</f>
        <v/>
      </c>
      <c r="AB1315" s="13" t="str">
        <f t="shared" ca="1" si="425"/>
        <v/>
      </c>
      <c r="AC1315" s="13" t="str">
        <f t="shared" ca="1" si="434"/>
        <v/>
      </c>
      <c r="AD1315" s="13" t="str">
        <f t="shared" ca="1" si="435"/>
        <v/>
      </c>
      <c r="AE1315" s="13">
        <f t="shared" ca="1" si="436"/>
        <v>2.7339607048966239</v>
      </c>
      <c r="AG1315" s="32">
        <f ca="1">IF(ROW(data!B1315)&gt;fib+1,MIN(OFFSET(data!B1315,0,0,-fib,1)),"")</f>
        <v>23.32</v>
      </c>
      <c r="AH1315" s="32">
        <f ca="1">IF(ROW(data!B1315)&gt;fib+1,MAX(OFFSET(data!B1315,0,0,-fib,1)),"")</f>
        <v>30.8</v>
      </c>
      <c r="AI1315" s="32">
        <f t="shared" ca="1" si="426"/>
        <v>7.48</v>
      </c>
      <c r="AJ1315" s="31">
        <f t="shared" ca="1" si="427"/>
        <v>25.085280000000001</v>
      </c>
      <c r="AK1315" s="31">
        <f t="shared" ca="1" si="428"/>
        <v>26.17736</v>
      </c>
      <c r="AL1315" s="31">
        <f t="shared" ca="1" si="429"/>
        <v>27.060000000000002</v>
      </c>
      <c r="AM1315" s="31">
        <f t="shared" ca="1" si="430"/>
        <v>27.942640000000001</v>
      </c>
      <c r="AO1315" s="32">
        <f t="shared" ca="1" si="437"/>
        <v>1.7047880576243353</v>
      </c>
      <c r="AP1315" s="32">
        <f t="shared" ca="1" si="438"/>
        <v>0</v>
      </c>
      <c r="AQ1315" s="32">
        <f t="shared" ca="1" si="439"/>
        <v>1.7339607048966239</v>
      </c>
      <c r="AR1315" s="32">
        <f t="shared" ca="1" si="440"/>
        <v>0</v>
      </c>
    </row>
    <row r="1316" spans="1:44">
      <c r="A1316" s="10">
        <v>38814</v>
      </c>
      <c r="B1316" s="11">
        <f ca="1">IF(ROW(data!B1316)&gt;singleSMA,AVERAGE(OFFSET(data!B1316,0,0,-singleSMA,1)),"")</f>
        <v>26.616</v>
      </c>
      <c r="C1316" s="11" t="str">
        <f ca="1">IF(ROW(data!B1314)&gt;singleSMA+2,IF(SIGN(data!B1315-indicators!B1315)&lt;&gt;SIGN(data!B1314-indicators!B1314),IF(SIGN(data!B1315-indicators!B1315)&gt;0,"BUY","SELL"),""),"")</f>
        <v/>
      </c>
      <c r="D1316" s="11">
        <f ca="1">IF(ROW(data!B1316)&gt;fastSMA,AVERAGE(OFFSET(data!B1316,0,0,-fastSMA,1)),"")</f>
        <v>28.074000000000002</v>
      </c>
      <c r="E1316" s="11">
        <f ca="1">IF(ROW(data!B1316)&gt;slowSMA,AVERAGE(OFFSET(data!B1316,0,0,-slowSMA,1)),"")</f>
        <v>26.616</v>
      </c>
      <c r="F1316" s="11" t="str">
        <f ca="1">IF(ROW(data!B1316)&gt;MAX(fastSMA,slowSMA)+2,IF(SIGN(D1315-E1315)&lt;&gt;SIGN(D1314-E1314),IF(SIGN(D1315-E1315)&gt;0,"BUY","SELL"),""),"")</f>
        <v/>
      </c>
      <c r="G1316" s="11"/>
      <c r="H1316" s="11">
        <f>(data!B1316/data!B1315)-1</f>
        <v>7.2016460905350854E-3</v>
      </c>
      <c r="I1316" s="11">
        <f t="shared" si="420"/>
        <v>7.2016460905350854E-3</v>
      </c>
      <c r="J1316" s="11">
        <f t="shared" si="421"/>
        <v>0</v>
      </c>
      <c r="K1316" s="11">
        <f ca="1">IF(ROW(data!B1316)&gt;rsi+1,100-100/(1+AVERAGE(OFFSET(I1316,0,0,-rsi,1))/AVERAGE(OFFSET(J1316,0,0,-rsi,1))),"")</f>
        <v>62.046422506962173</v>
      </c>
      <c r="L1316" s="11"/>
      <c r="M1316" s="11">
        <f t="shared" si="422"/>
        <v>1.0072016460905351</v>
      </c>
      <c r="N1316" s="11">
        <f t="shared" ca="1" si="423"/>
        <v>1.0618221258134488</v>
      </c>
      <c r="S1316" s="13" t="str">
        <f ca="1">pricein</f>
        <v/>
      </c>
      <c r="T1316" s="13" t="str">
        <f ca="1">priceout</f>
        <v/>
      </c>
      <c r="U1316" s="16" t="str">
        <f t="shared" ca="1" si="424"/>
        <v/>
      </c>
      <c r="V1316" s="16" t="str">
        <f t="shared" ca="1" si="431"/>
        <v/>
      </c>
      <c r="W1316" s="16" t="str">
        <f t="shared" ca="1" si="432"/>
        <v/>
      </c>
      <c r="X1316" s="16">
        <f t="shared" ca="1" si="433"/>
        <v>2.7047880576243353</v>
      </c>
      <c r="Y1316" s="16"/>
      <c r="Z1316" s="13" t="str">
        <f ca="1">priceincross</f>
        <v/>
      </c>
      <c r="AA1316" s="13" t="str">
        <f ca="1">priceoutcross</f>
        <v/>
      </c>
      <c r="AB1316" s="13" t="str">
        <f t="shared" ca="1" si="425"/>
        <v/>
      </c>
      <c r="AC1316" s="13" t="str">
        <f t="shared" ca="1" si="434"/>
        <v/>
      </c>
      <c r="AD1316" s="13" t="str">
        <f t="shared" ca="1" si="435"/>
        <v/>
      </c>
      <c r="AE1316" s="13">
        <f t="shared" ca="1" si="436"/>
        <v>2.7339607048966239</v>
      </c>
      <c r="AG1316" s="32">
        <f ca="1">IF(ROW(data!B1316)&gt;fib+1,MIN(OFFSET(data!B1316,0,0,-fib,1)),"")</f>
        <v>23.32</v>
      </c>
      <c r="AH1316" s="32">
        <f ca="1">IF(ROW(data!B1316)&gt;fib+1,MAX(OFFSET(data!B1316,0,0,-fib,1)),"")</f>
        <v>30.8</v>
      </c>
      <c r="AI1316" s="32">
        <f t="shared" ca="1" si="426"/>
        <v>7.48</v>
      </c>
      <c r="AJ1316" s="31">
        <f t="shared" ca="1" si="427"/>
        <v>25.085280000000001</v>
      </c>
      <c r="AK1316" s="31">
        <f t="shared" ca="1" si="428"/>
        <v>26.17736</v>
      </c>
      <c r="AL1316" s="31">
        <f t="shared" ca="1" si="429"/>
        <v>27.060000000000002</v>
      </c>
      <c r="AM1316" s="31">
        <f t="shared" ca="1" si="430"/>
        <v>27.942640000000001</v>
      </c>
      <c r="AO1316" s="32">
        <f t="shared" ca="1" si="437"/>
        <v>1.7047880576243353</v>
      </c>
      <c r="AP1316" s="32">
        <f t="shared" ca="1" si="438"/>
        <v>0</v>
      </c>
      <c r="AQ1316" s="32">
        <f t="shared" ca="1" si="439"/>
        <v>1.7339607048966239</v>
      </c>
      <c r="AR1316" s="32">
        <f t="shared" ca="1" si="440"/>
        <v>0</v>
      </c>
    </row>
    <row r="1317" spans="1:44">
      <c r="A1317" s="10">
        <v>38817</v>
      </c>
      <c r="B1317" s="11">
        <f ca="1">IF(ROW(data!B1317)&gt;singleSMA,AVERAGE(OFFSET(data!B1317,0,0,-singleSMA,1)),"")</f>
        <v>26.6633</v>
      </c>
      <c r="C1317" s="11" t="str">
        <f ca="1">IF(ROW(data!B1315)&gt;singleSMA+2,IF(SIGN(data!B1316-indicators!B1316)&lt;&gt;SIGN(data!B1315-indicators!B1315),IF(SIGN(data!B1316-indicators!B1316)&gt;0,"BUY","SELL"),""),"")</f>
        <v/>
      </c>
      <c r="D1317" s="11">
        <f ca="1">IF(ROW(data!B1317)&gt;fastSMA,AVERAGE(OFFSET(data!B1317,0,0,-fastSMA,1)),"")</f>
        <v>28.0945</v>
      </c>
      <c r="E1317" s="11">
        <f ca="1">IF(ROW(data!B1317)&gt;slowSMA,AVERAGE(OFFSET(data!B1317,0,0,-slowSMA,1)),"")</f>
        <v>26.6633</v>
      </c>
      <c r="F1317" s="11" t="str">
        <f ca="1">IF(ROW(data!B1317)&gt;MAX(fastSMA,slowSMA)+2,IF(SIGN(D1316-E1316)&lt;&gt;SIGN(D1315-E1315),IF(SIGN(D1316-E1316)&gt;0,"BUY","SELL"),""),"")</f>
        <v/>
      </c>
      <c r="G1317" s="11"/>
      <c r="H1317" s="11">
        <f>(data!B1317/data!B1316)-1</f>
        <v>-2.3833844058563147E-2</v>
      </c>
      <c r="I1317" s="11">
        <f t="shared" si="420"/>
        <v>0</v>
      </c>
      <c r="J1317" s="11">
        <f t="shared" si="421"/>
        <v>2.3833844058563147E-2</v>
      </c>
      <c r="K1317" s="11">
        <f ca="1">IF(ROW(data!B1317)&gt;rsi+1,100-100/(1+AVERAGE(OFFSET(I1317,0,0,-rsi,1))/AVERAGE(OFFSET(J1317,0,0,-rsi,1))),"")</f>
        <v>53.29881926228655</v>
      </c>
      <c r="L1317" s="11"/>
      <c r="M1317" s="11">
        <f t="shared" si="422"/>
        <v>0.97616615594143685</v>
      </c>
      <c r="N1317" s="11">
        <f t="shared" ca="1" si="423"/>
        <v>1.0145081387119605</v>
      </c>
      <c r="S1317" s="13" t="str">
        <f ca="1">pricein</f>
        <v/>
      </c>
      <c r="T1317" s="13" t="str">
        <f ca="1">priceout</f>
        <v/>
      </c>
      <c r="U1317" s="16" t="str">
        <f t="shared" ca="1" si="424"/>
        <v/>
      </c>
      <c r="V1317" s="16" t="str">
        <f t="shared" ca="1" si="431"/>
        <v/>
      </c>
      <c r="W1317" s="16" t="str">
        <f t="shared" ca="1" si="432"/>
        <v/>
      </c>
      <c r="X1317" s="16">
        <f t="shared" ca="1" si="433"/>
        <v>2.7047880576243353</v>
      </c>
      <c r="Y1317" s="16"/>
      <c r="Z1317" s="13" t="str">
        <f ca="1">priceincross</f>
        <v/>
      </c>
      <c r="AA1317" s="13" t="str">
        <f ca="1">priceoutcross</f>
        <v/>
      </c>
      <c r="AB1317" s="13" t="str">
        <f t="shared" ca="1" si="425"/>
        <v/>
      </c>
      <c r="AC1317" s="13" t="str">
        <f t="shared" ca="1" si="434"/>
        <v/>
      </c>
      <c r="AD1317" s="13" t="str">
        <f t="shared" ca="1" si="435"/>
        <v/>
      </c>
      <c r="AE1317" s="13">
        <f t="shared" ca="1" si="436"/>
        <v>2.7339607048966239</v>
      </c>
      <c r="AG1317" s="32">
        <f ca="1">IF(ROW(data!B1317)&gt;fib+1,MIN(OFFSET(data!B1317,0,0,-fib,1)),"")</f>
        <v>23.32</v>
      </c>
      <c r="AH1317" s="32">
        <f ca="1">IF(ROW(data!B1317)&gt;fib+1,MAX(OFFSET(data!B1317,0,0,-fib,1)),"")</f>
        <v>30.8</v>
      </c>
      <c r="AI1317" s="32">
        <f t="shared" ca="1" si="426"/>
        <v>7.48</v>
      </c>
      <c r="AJ1317" s="31">
        <f t="shared" ca="1" si="427"/>
        <v>25.085280000000001</v>
      </c>
      <c r="AK1317" s="31">
        <f t="shared" ca="1" si="428"/>
        <v>26.17736</v>
      </c>
      <c r="AL1317" s="31">
        <f t="shared" ca="1" si="429"/>
        <v>27.060000000000002</v>
      </c>
      <c r="AM1317" s="31">
        <f t="shared" ca="1" si="430"/>
        <v>27.942640000000001</v>
      </c>
      <c r="AO1317" s="32">
        <f t="shared" ca="1" si="437"/>
        <v>1.7047880576243353</v>
      </c>
      <c r="AP1317" s="32">
        <f t="shared" ca="1" si="438"/>
        <v>0</v>
      </c>
      <c r="AQ1317" s="32">
        <f t="shared" ca="1" si="439"/>
        <v>1.7339607048966239</v>
      </c>
      <c r="AR1317" s="32">
        <f t="shared" ca="1" si="440"/>
        <v>0</v>
      </c>
    </row>
    <row r="1318" spans="1:44">
      <c r="A1318" s="10">
        <v>38818</v>
      </c>
      <c r="B1318" s="11">
        <f ca="1">IF(ROW(data!B1318)&gt;singleSMA,AVERAGE(OFFSET(data!B1318,0,0,-singleSMA,1)),"")</f>
        <v>26.700999999999993</v>
      </c>
      <c r="C1318" s="11" t="str">
        <f ca="1">IF(ROW(data!B1316)&gt;singleSMA+2,IF(SIGN(data!B1317-indicators!B1317)&lt;&gt;SIGN(data!B1316-indicators!B1316),IF(SIGN(data!B1317-indicators!B1317)&gt;0,"BUY","SELL"),""),"")</f>
        <v/>
      </c>
      <c r="D1318" s="11">
        <f ca="1">IF(ROW(data!B1318)&gt;fastSMA,AVERAGE(OFFSET(data!B1318,0,0,-fastSMA,1)),"")</f>
        <v>28.119999999999997</v>
      </c>
      <c r="E1318" s="11">
        <f ca="1">IF(ROW(data!B1318)&gt;slowSMA,AVERAGE(OFFSET(data!B1318,0,0,-slowSMA,1)),"")</f>
        <v>26.700999999999993</v>
      </c>
      <c r="F1318" s="11" t="str">
        <f ca="1">IF(ROW(data!B1318)&gt;MAX(fastSMA,slowSMA)+2,IF(SIGN(D1317-E1317)&lt;&gt;SIGN(D1316-E1316),IF(SIGN(D1317-E1317)&gt;0,"BUY","SELL"),""),"")</f>
        <v/>
      </c>
      <c r="G1318" s="11"/>
      <c r="H1318" s="11">
        <f>(data!B1318/data!B1317)-1</f>
        <v>-1.7091035926055209E-2</v>
      </c>
      <c r="I1318" s="11">
        <f t="shared" si="420"/>
        <v>0</v>
      </c>
      <c r="J1318" s="11">
        <f t="shared" si="421"/>
        <v>1.7091035926055209E-2</v>
      </c>
      <c r="K1318" s="11">
        <f ca="1">IF(ROW(data!B1318)&gt;rsi+1,100-100/(1+AVERAGE(OFFSET(I1318,0,0,-rsi,1))/AVERAGE(OFFSET(J1318,0,0,-rsi,1))),"")</f>
        <v>54.07689041652997</v>
      </c>
      <c r="L1318" s="11"/>
      <c r="M1318" s="11">
        <f t="shared" si="422"/>
        <v>0.98290896407394479</v>
      </c>
      <c r="N1318" s="11">
        <f t="shared" ca="1" si="423"/>
        <v>1.0184315142753888</v>
      </c>
      <c r="S1318" s="13" t="str">
        <f ca="1">pricein</f>
        <v/>
      </c>
      <c r="T1318" s="13" t="str">
        <f ca="1">priceout</f>
        <v/>
      </c>
      <c r="U1318" s="16" t="str">
        <f t="shared" ca="1" si="424"/>
        <v/>
      </c>
      <c r="V1318" s="16" t="str">
        <f t="shared" ca="1" si="431"/>
        <v/>
      </c>
      <c r="W1318" s="16" t="str">
        <f t="shared" ca="1" si="432"/>
        <v/>
      </c>
      <c r="X1318" s="16">
        <f t="shared" ca="1" si="433"/>
        <v>2.7047880576243353</v>
      </c>
      <c r="Y1318" s="16"/>
      <c r="Z1318" s="13" t="str">
        <f ca="1">priceincross</f>
        <v/>
      </c>
      <c r="AA1318" s="13" t="str">
        <f ca="1">priceoutcross</f>
        <v/>
      </c>
      <c r="AB1318" s="13" t="str">
        <f t="shared" ca="1" si="425"/>
        <v/>
      </c>
      <c r="AC1318" s="13" t="str">
        <f t="shared" ca="1" si="434"/>
        <v/>
      </c>
      <c r="AD1318" s="13" t="str">
        <f t="shared" ca="1" si="435"/>
        <v/>
      </c>
      <c r="AE1318" s="13">
        <f t="shared" ca="1" si="436"/>
        <v>2.7339607048966239</v>
      </c>
      <c r="AG1318" s="32">
        <f ca="1">IF(ROW(data!B1318)&gt;fib+1,MIN(OFFSET(data!B1318,0,0,-fib,1)),"")</f>
        <v>23.32</v>
      </c>
      <c r="AH1318" s="32">
        <f ca="1">IF(ROW(data!B1318)&gt;fib+1,MAX(OFFSET(data!B1318,0,0,-fib,1)),"")</f>
        <v>30.8</v>
      </c>
      <c r="AI1318" s="32">
        <f t="shared" ca="1" si="426"/>
        <v>7.48</v>
      </c>
      <c r="AJ1318" s="31">
        <f t="shared" ca="1" si="427"/>
        <v>25.085280000000001</v>
      </c>
      <c r="AK1318" s="31">
        <f t="shared" ca="1" si="428"/>
        <v>26.17736</v>
      </c>
      <c r="AL1318" s="31">
        <f t="shared" ca="1" si="429"/>
        <v>27.060000000000002</v>
      </c>
      <c r="AM1318" s="31">
        <f t="shared" ca="1" si="430"/>
        <v>27.942640000000001</v>
      </c>
      <c r="AO1318" s="32">
        <f t="shared" ca="1" si="437"/>
        <v>1.7047880576243353</v>
      </c>
      <c r="AP1318" s="32">
        <f t="shared" ca="1" si="438"/>
        <v>0</v>
      </c>
      <c r="AQ1318" s="32">
        <f t="shared" ca="1" si="439"/>
        <v>1.7339607048966239</v>
      </c>
      <c r="AR1318" s="32">
        <f t="shared" ca="1" si="440"/>
        <v>0</v>
      </c>
    </row>
    <row r="1319" spans="1:44">
      <c r="A1319" s="10">
        <v>38819</v>
      </c>
      <c r="B1319" s="11">
        <f ca="1">IF(ROW(data!B1319)&gt;singleSMA,AVERAGE(OFFSET(data!B1319,0,0,-singleSMA,1)),"")</f>
        <v>26.735699999999998</v>
      </c>
      <c r="C1319" s="11" t="str">
        <f ca="1">IF(ROW(data!B1317)&gt;singleSMA+2,IF(SIGN(data!B1318-indicators!B1318)&lt;&gt;SIGN(data!B1317-indicators!B1317),IF(SIGN(data!B1318-indicators!B1318)&gt;0,"BUY","SELL"),""),"")</f>
        <v/>
      </c>
      <c r="D1319" s="11">
        <f ca="1">IF(ROW(data!B1319)&gt;fastSMA,AVERAGE(OFFSET(data!B1319,0,0,-fastSMA,1)),"")</f>
        <v>28.1435</v>
      </c>
      <c r="E1319" s="11">
        <f ca="1">IF(ROW(data!B1319)&gt;slowSMA,AVERAGE(OFFSET(data!B1319,0,0,-slowSMA,1)),"")</f>
        <v>26.735699999999998</v>
      </c>
      <c r="F1319" s="11" t="str">
        <f ca="1">IF(ROW(data!B1319)&gt;MAX(fastSMA,slowSMA)+2,IF(SIGN(D1318-E1318)&lt;&gt;SIGN(D1317-E1317),IF(SIGN(D1318-E1318)&gt;0,"BUY","SELL"),""),"")</f>
        <v/>
      </c>
      <c r="G1319" s="11"/>
      <c r="H1319" s="11">
        <f>(data!B1319/data!B1318)-1</f>
        <v>-4.6132008516678313E-3</v>
      </c>
      <c r="I1319" s="11">
        <f t="shared" si="420"/>
        <v>0</v>
      </c>
      <c r="J1319" s="11">
        <f t="shared" si="421"/>
        <v>4.6132008516678313E-3</v>
      </c>
      <c r="K1319" s="11">
        <f ca="1">IF(ROW(data!B1319)&gt;rsi+1,100-100/(1+AVERAGE(OFFSET(I1319,0,0,-rsi,1))/AVERAGE(OFFSET(J1319,0,0,-rsi,1))),"")</f>
        <v>53.794711693658513</v>
      </c>
      <c r="L1319" s="11"/>
      <c r="M1319" s="11">
        <f t="shared" si="422"/>
        <v>0.99538679914833217</v>
      </c>
      <c r="N1319" s="11">
        <f t="shared" ca="1" si="423"/>
        <v>1.0170413343002176</v>
      </c>
      <c r="S1319" s="13" t="str">
        <f ca="1">pricein</f>
        <v/>
      </c>
      <c r="T1319" s="13" t="str">
        <f ca="1">priceout</f>
        <v/>
      </c>
      <c r="U1319" s="16" t="str">
        <f t="shared" ca="1" si="424"/>
        <v/>
      </c>
      <c r="V1319" s="16" t="str">
        <f t="shared" ca="1" si="431"/>
        <v/>
      </c>
      <c r="W1319" s="16" t="str">
        <f t="shared" ca="1" si="432"/>
        <v/>
      </c>
      <c r="X1319" s="16">
        <f t="shared" ca="1" si="433"/>
        <v>2.7047880576243353</v>
      </c>
      <c r="Y1319" s="16"/>
      <c r="Z1319" s="13" t="str">
        <f ca="1">priceincross</f>
        <v/>
      </c>
      <c r="AA1319" s="13" t="str">
        <f ca="1">priceoutcross</f>
        <v/>
      </c>
      <c r="AB1319" s="13" t="str">
        <f t="shared" ca="1" si="425"/>
        <v/>
      </c>
      <c r="AC1319" s="13" t="str">
        <f t="shared" ca="1" si="434"/>
        <v/>
      </c>
      <c r="AD1319" s="13" t="str">
        <f t="shared" ca="1" si="435"/>
        <v/>
      </c>
      <c r="AE1319" s="13">
        <f t="shared" ca="1" si="436"/>
        <v>2.7339607048966239</v>
      </c>
      <c r="AG1319" s="32">
        <f ca="1">IF(ROW(data!B1319)&gt;fib+1,MIN(OFFSET(data!B1319,0,0,-fib,1)),"")</f>
        <v>23.32</v>
      </c>
      <c r="AH1319" s="32">
        <f ca="1">IF(ROW(data!B1319)&gt;fib+1,MAX(OFFSET(data!B1319,0,0,-fib,1)),"")</f>
        <v>30.8</v>
      </c>
      <c r="AI1319" s="32">
        <f t="shared" ca="1" si="426"/>
        <v>7.48</v>
      </c>
      <c r="AJ1319" s="31">
        <f t="shared" ca="1" si="427"/>
        <v>25.085280000000001</v>
      </c>
      <c r="AK1319" s="31">
        <f t="shared" ca="1" si="428"/>
        <v>26.17736</v>
      </c>
      <c r="AL1319" s="31">
        <f t="shared" ca="1" si="429"/>
        <v>27.060000000000002</v>
      </c>
      <c r="AM1319" s="31">
        <f t="shared" ca="1" si="430"/>
        <v>27.942640000000001</v>
      </c>
      <c r="AO1319" s="32">
        <f t="shared" ca="1" si="437"/>
        <v>1.7047880576243353</v>
      </c>
      <c r="AP1319" s="32">
        <f t="shared" ca="1" si="438"/>
        <v>0</v>
      </c>
      <c r="AQ1319" s="32">
        <f t="shared" ca="1" si="439"/>
        <v>1.7339607048966239</v>
      </c>
      <c r="AR1319" s="32">
        <f t="shared" ca="1" si="440"/>
        <v>0</v>
      </c>
    </row>
    <row r="1320" spans="1:44">
      <c r="A1320" s="10">
        <v>38820</v>
      </c>
      <c r="B1320" s="11">
        <f ca="1">IF(ROW(data!B1320)&gt;singleSMA,AVERAGE(OFFSET(data!B1320,0,0,-singleSMA,1)),"")</f>
        <v>26.772300000000001</v>
      </c>
      <c r="C1320" s="11" t="str">
        <f ca="1">IF(ROW(data!B1318)&gt;singleSMA+2,IF(SIGN(data!B1319-indicators!B1319)&lt;&gt;SIGN(data!B1318-indicators!B1318),IF(SIGN(data!B1319-indicators!B1319)&gt;0,"BUY","SELL"),""),"")</f>
        <v/>
      </c>
      <c r="D1320" s="11">
        <f ca="1">IF(ROW(data!B1320)&gt;fastSMA,AVERAGE(OFFSET(data!B1320,0,0,-fastSMA,1)),"")</f>
        <v>28.134999999999998</v>
      </c>
      <c r="E1320" s="11">
        <f ca="1">IF(ROW(data!B1320)&gt;slowSMA,AVERAGE(OFFSET(data!B1320,0,0,-slowSMA,1)),"")</f>
        <v>26.772300000000001</v>
      </c>
      <c r="F1320" s="11" t="str">
        <f ca="1">IF(ROW(data!B1320)&gt;MAX(fastSMA,slowSMA)+2,IF(SIGN(D1319-E1319)&lt;&gt;SIGN(D1318-E1318),IF(SIGN(D1319-E1319)&gt;0,"BUY","SELL"),""),"")</f>
        <v/>
      </c>
      <c r="G1320" s="11"/>
      <c r="H1320" s="11">
        <f>(data!B1320/data!B1319)-1</f>
        <v>-1.4260249554366444E-3</v>
      </c>
      <c r="I1320" s="11">
        <f t="shared" si="420"/>
        <v>0</v>
      </c>
      <c r="J1320" s="11">
        <f t="shared" si="421"/>
        <v>1.4260249554366444E-3</v>
      </c>
      <c r="K1320" s="11">
        <f ca="1">IF(ROW(data!B1320)&gt;rsi+1,100-100/(1+AVERAGE(OFFSET(I1320,0,0,-rsi,1))/AVERAGE(OFFSET(J1320,0,0,-rsi,1))),"")</f>
        <v>49.294534240333697</v>
      </c>
      <c r="L1320" s="11"/>
      <c r="M1320" s="11">
        <f t="shared" si="422"/>
        <v>0.99857397504456336</v>
      </c>
      <c r="N1320" s="11">
        <f t="shared" ca="1" si="423"/>
        <v>0.99396735273243442</v>
      </c>
      <c r="S1320" s="13" t="str">
        <f ca="1">pricein</f>
        <v/>
      </c>
      <c r="T1320" s="13" t="str">
        <f ca="1">priceout</f>
        <v/>
      </c>
      <c r="U1320" s="16" t="str">
        <f t="shared" ca="1" si="424"/>
        <v/>
      </c>
      <c r="V1320" s="16" t="str">
        <f t="shared" ca="1" si="431"/>
        <v/>
      </c>
      <c r="W1320" s="16" t="str">
        <f t="shared" ca="1" si="432"/>
        <v/>
      </c>
      <c r="X1320" s="16">
        <f t="shared" ca="1" si="433"/>
        <v>2.7047880576243353</v>
      </c>
      <c r="Y1320" s="16"/>
      <c r="Z1320" s="13" t="str">
        <f ca="1">priceincross</f>
        <v/>
      </c>
      <c r="AA1320" s="13" t="str">
        <f ca="1">priceoutcross</f>
        <v/>
      </c>
      <c r="AB1320" s="13" t="str">
        <f t="shared" ca="1" si="425"/>
        <v/>
      </c>
      <c r="AC1320" s="13" t="str">
        <f t="shared" ca="1" si="434"/>
        <v/>
      </c>
      <c r="AD1320" s="13" t="str">
        <f t="shared" ca="1" si="435"/>
        <v/>
      </c>
      <c r="AE1320" s="13">
        <f t="shared" ca="1" si="436"/>
        <v>2.7339607048966239</v>
      </c>
      <c r="AG1320" s="32">
        <f ca="1">IF(ROW(data!B1320)&gt;fib+1,MIN(OFFSET(data!B1320,0,0,-fib,1)),"")</f>
        <v>23.32</v>
      </c>
      <c r="AH1320" s="32">
        <f ca="1">IF(ROW(data!B1320)&gt;fib+1,MAX(OFFSET(data!B1320,0,0,-fib,1)),"")</f>
        <v>30.8</v>
      </c>
      <c r="AI1320" s="32">
        <f t="shared" ca="1" si="426"/>
        <v>7.48</v>
      </c>
      <c r="AJ1320" s="31">
        <f t="shared" ca="1" si="427"/>
        <v>25.085280000000001</v>
      </c>
      <c r="AK1320" s="31">
        <f t="shared" ca="1" si="428"/>
        <v>26.17736</v>
      </c>
      <c r="AL1320" s="31">
        <f t="shared" ca="1" si="429"/>
        <v>27.060000000000002</v>
      </c>
      <c r="AM1320" s="31">
        <f t="shared" ca="1" si="430"/>
        <v>27.942640000000001</v>
      </c>
      <c r="AO1320" s="32">
        <f t="shared" ca="1" si="437"/>
        <v>1.7047880576243353</v>
      </c>
      <c r="AP1320" s="32">
        <f t="shared" ca="1" si="438"/>
        <v>0</v>
      </c>
      <c r="AQ1320" s="32">
        <f t="shared" ca="1" si="439"/>
        <v>1.7339607048966239</v>
      </c>
      <c r="AR1320" s="32">
        <f t="shared" ca="1" si="440"/>
        <v>0</v>
      </c>
    </row>
    <row r="1321" spans="1:44">
      <c r="A1321" s="10">
        <v>38825</v>
      </c>
      <c r="B1321" s="11">
        <f ca="1">IF(ROW(data!B1321)&gt;singleSMA,AVERAGE(OFFSET(data!B1321,0,0,-singleSMA,1)),"")</f>
        <v>26.805500000000002</v>
      </c>
      <c r="C1321" s="11" t="str">
        <f ca="1">IF(ROW(data!B1319)&gt;singleSMA+2,IF(SIGN(data!B1320-indicators!B1320)&lt;&gt;SIGN(data!B1319-indicators!B1319),IF(SIGN(data!B1320-indicators!B1320)&gt;0,"BUY","SELL"),""),"")</f>
        <v/>
      </c>
      <c r="D1321" s="11">
        <f ca="1">IF(ROW(data!B1321)&gt;fastSMA,AVERAGE(OFFSET(data!B1321,0,0,-fastSMA,1)),"")</f>
        <v>28.087000000000007</v>
      </c>
      <c r="E1321" s="11">
        <f ca="1">IF(ROW(data!B1321)&gt;slowSMA,AVERAGE(OFFSET(data!B1321,0,0,-slowSMA,1)),"")</f>
        <v>26.805500000000002</v>
      </c>
      <c r="F1321" s="11" t="str">
        <f ca="1">IF(ROW(data!B1321)&gt;MAX(fastSMA,slowSMA)+2,IF(SIGN(D1320-E1320)&lt;&gt;SIGN(D1319-E1319),IF(SIGN(D1320-E1320)&gt;0,"BUY","SELL"),""),"")</f>
        <v/>
      </c>
      <c r="G1321" s="11"/>
      <c r="H1321" s="11">
        <f>(data!B1321/data!B1320)-1</f>
        <v>-8.5683684398429882E-3</v>
      </c>
      <c r="I1321" s="11">
        <f t="shared" si="420"/>
        <v>0</v>
      </c>
      <c r="J1321" s="11">
        <f t="shared" si="421"/>
        <v>8.5683684398429882E-3</v>
      </c>
      <c r="K1321" s="11">
        <f ca="1">IF(ROW(data!B1321)&gt;rsi+1,100-100/(1+AVERAGE(OFFSET(I1321,0,0,-rsi,1))/AVERAGE(OFFSET(J1321,0,0,-rsi,1))),"")</f>
        <v>43.141026414436134</v>
      </c>
      <c r="L1321" s="11"/>
      <c r="M1321" s="11">
        <f t="shared" si="422"/>
        <v>0.99143163156015701</v>
      </c>
      <c r="N1321" s="11">
        <f t="shared" ca="1" si="423"/>
        <v>0.96658545074834668</v>
      </c>
      <c r="S1321" s="13" t="str">
        <f ca="1">pricein</f>
        <v/>
      </c>
      <c r="T1321" s="13" t="str">
        <f ca="1">priceout</f>
        <v/>
      </c>
      <c r="U1321" s="16" t="str">
        <f t="shared" ca="1" si="424"/>
        <v/>
      </c>
      <c r="V1321" s="16" t="str">
        <f t="shared" ca="1" si="431"/>
        <v/>
      </c>
      <c r="W1321" s="16" t="str">
        <f t="shared" ca="1" si="432"/>
        <v/>
      </c>
      <c r="X1321" s="16">
        <f t="shared" ca="1" si="433"/>
        <v>2.7047880576243353</v>
      </c>
      <c r="Y1321" s="16"/>
      <c r="Z1321" s="13" t="str">
        <f ca="1">priceincross</f>
        <v/>
      </c>
      <c r="AA1321" s="13" t="str">
        <f ca="1">priceoutcross</f>
        <v/>
      </c>
      <c r="AB1321" s="13" t="str">
        <f t="shared" ca="1" si="425"/>
        <v/>
      </c>
      <c r="AC1321" s="13" t="str">
        <f t="shared" ca="1" si="434"/>
        <v/>
      </c>
      <c r="AD1321" s="13" t="str">
        <f t="shared" ca="1" si="435"/>
        <v/>
      </c>
      <c r="AE1321" s="13">
        <f t="shared" ca="1" si="436"/>
        <v>2.7339607048966239</v>
      </c>
      <c r="AG1321" s="32">
        <f ca="1">IF(ROW(data!B1321)&gt;fib+1,MIN(OFFSET(data!B1321,0,0,-fib,1)),"")</f>
        <v>23.32</v>
      </c>
      <c r="AH1321" s="32">
        <f ca="1">IF(ROW(data!B1321)&gt;fib+1,MAX(OFFSET(data!B1321,0,0,-fib,1)),"")</f>
        <v>30.8</v>
      </c>
      <c r="AI1321" s="32">
        <f t="shared" ca="1" si="426"/>
        <v>7.48</v>
      </c>
      <c r="AJ1321" s="31">
        <f t="shared" ca="1" si="427"/>
        <v>25.085280000000001</v>
      </c>
      <c r="AK1321" s="31">
        <f t="shared" ca="1" si="428"/>
        <v>26.17736</v>
      </c>
      <c r="AL1321" s="31">
        <f t="shared" ca="1" si="429"/>
        <v>27.060000000000002</v>
      </c>
      <c r="AM1321" s="31">
        <f t="shared" ca="1" si="430"/>
        <v>27.942640000000001</v>
      </c>
      <c r="AO1321" s="32">
        <f t="shared" ca="1" si="437"/>
        <v>1.7047880576243353</v>
      </c>
      <c r="AP1321" s="32">
        <f t="shared" ca="1" si="438"/>
        <v>0</v>
      </c>
      <c r="AQ1321" s="32">
        <f t="shared" ca="1" si="439"/>
        <v>1.7339607048966239</v>
      </c>
      <c r="AR1321" s="32">
        <f t="shared" ca="1" si="440"/>
        <v>0</v>
      </c>
    </row>
    <row r="1322" spans="1:44">
      <c r="A1322" s="10">
        <v>38826</v>
      </c>
      <c r="B1322" s="11">
        <f ca="1">IF(ROW(data!B1322)&gt;singleSMA,AVERAGE(OFFSET(data!B1322,0,0,-singleSMA,1)),"")</f>
        <v>26.842700000000004</v>
      </c>
      <c r="C1322" s="11" t="str">
        <f ca="1">IF(ROW(data!B1320)&gt;singleSMA+2,IF(SIGN(data!B1321-indicators!B1321)&lt;&gt;SIGN(data!B1320-indicators!B1320),IF(SIGN(data!B1321-indicators!B1321)&gt;0,"BUY","SELL"),""),"")</f>
        <v/>
      </c>
      <c r="D1322" s="11">
        <f ca="1">IF(ROW(data!B1322)&gt;fastSMA,AVERAGE(OFFSET(data!B1322,0,0,-fastSMA,1)),"")</f>
        <v>28.062000000000005</v>
      </c>
      <c r="E1322" s="11">
        <f ca="1">IF(ROW(data!B1322)&gt;slowSMA,AVERAGE(OFFSET(data!B1322,0,0,-slowSMA,1)),"")</f>
        <v>26.842700000000004</v>
      </c>
      <c r="F1322" s="11" t="str">
        <f ca="1">IF(ROW(data!B1322)&gt;MAX(fastSMA,slowSMA)+2,IF(SIGN(D1321-E1321)&lt;&gt;SIGN(D1320-E1320),IF(SIGN(D1321-E1321)&gt;0,"BUY","SELL"),""),"")</f>
        <v/>
      </c>
      <c r="G1322" s="11"/>
      <c r="H1322" s="11">
        <f>(data!B1322/data!B1321)-1</f>
        <v>1.1523226503420858E-2</v>
      </c>
      <c r="I1322" s="11">
        <f t="shared" si="420"/>
        <v>1.1523226503420858E-2</v>
      </c>
      <c r="J1322" s="11">
        <f t="shared" si="421"/>
        <v>0</v>
      </c>
      <c r="K1322" s="11">
        <f ca="1">IF(ROW(data!B1322)&gt;rsi+1,100-100/(1+AVERAGE(OFFSET(I1322,0,0,-rsi,1))/AVERAGE(OFFSET(J1322,0,0,-rsi,1))),"")</f>
        <v>46.806290030211336</v>
      </c>
      <c r="L1322" s="11"/>
      <c r="M1322" s="11">
        <f t="shared" si="422"/>
        <v>1.0115232265034209</v>
      </c>
      <c r="N1322" s="11">
        <f t="shared" ca="1" si="423"/>
        <v>0.98251136761105262</v>
      </c>
      <c r="S1322" s="13" t="str">
        <f ca="1">pricein</f>
        <v/>
      </c>
      <c r="T1322" s="13" t="str">
        <f ca="1">priceout</f>
        <v/>
      </c>
      <c r="U1322" s="16" t="str">
        <f t="shared" ca="1" si="424"/>
        <v/>
      </c>
      <c r="V1322" s="16" t="str">
        <f t="shared" ca="1" si="431"/>
        <v/>
      </c>
      <c r="W1322" s="16" t="str">
        <f t="shared" ca="1" si="432"/>
        <v/>
      </c>
      <c r="X1322" s="16">
        <f t="shared" ca="1" si="433"/>
        <v>2.7047880576243353</v>
      </c>
      <c r="Y1322" s="16"/>
      <c r="Z1322" s="13" t="str">
        <f ca="1">priceincross</f>
        <v/>
      </c>
      <c r="AA1322" s="13" t="str">
        <f ca="1">priceoutcross</f>
        <v/>
      </c>
      <c r="AB1322" s="13" t="str">
        <f t="shared" ca="1" si="425"/>
        <v/>
      </c>
      <c r="AC1322" s="13" t="str">
        <f t="shared" ca="1" si="434"/>
        <v/>
      </c>
      <c r="AD1322" s="13" t="str">
        <f t="shared" ca="1" si="435"/>
        <v/>
      </c>
      <c r="AE1322" s="13">
        <f t="shared" ca="1" si="436"/>
        <v>2.7339607048966239</v>
      </c>
      <c r="AG1322" s="32">
        <f ca="1">IF(ROW(data!B1322)&gt;fib+1,MIN(OFFSET(data!B1322,0,0,-fib,1)),"")</f>
        <v>23.32</v>
      </c>
      <c r="AH1322" s="32">
        <f ca="1">IF(ROW(data!B1322)&gt;fib+1,MAX(OFFSET(data!B1322,0,0,-fib,1)),"")</f>
        <v>30.8</v>
      </c>
      <c r="AI1322" s="32">
        <f t="shared" ca="1" si="426"/>
        <v>7.48</v>
      </c>
      <c r="AJ1322" s="31">
        <f t="shared" ca="1" si="427"/>
        <v>25.085280000000001</v>
      </c>
      <c r="AK1322" s="31">
        <f t="shared" ca="1" si="428"/>
        <v>26.17736</v>
      </c>
      <c r="AL1322" s="31">
        <f t="shared" ca="1" si="429"/>
        <v>27.060000000000002</v>
      </c>
      <c r="AM1322" s="31">
        <f t="shared" ca="1" si="430"/>
        <v>27.942640000000001</v>
      </c>
      <c r="AO1322" s="32">
        <f t="shared" ca="1" si="437"/>
        <v>1.7047880576243353</v>
      </c>
      <c r="AP1322" s="32">
        <f t="shared" ca="1" si="438"/>
        <v>0</v>
      </c>
      <c r="AQ1322" s="32">
        <f t="shared" ca="1" si="439"/>
        <v>1.7339607048966239</v>
      </c>
      <c r="AR1322" s="32">
        <f t="shared" ca="1" si="440"/>
        <v>0</v>
      </c>
    </row>
    <row r="1323" spans="1:44">
      <c r="A1323" s="10">
        <v>38827</v>
      </c>
      <c r="B1323" s="11">
        <f ca="1">IF(ROW(data!B1323)&gt;singleSMA,AVERAGE(OFFSET(data!B1323,0,0,-singleSMA,1)),"")</f>
        <v>26.873700000000007</v>
      </c>
      <c r="C1323" s="11" t="str">
        <f ca="1">IF(ROW(data!B1321)&gt;singleSMA+2,IF(SIGN(data!B1322-indicators!B1322)&lt;&gt;SIGN(data!B1321-indicators!B1321),IF(SIGN(data!B1322-indicators!B1322)&gt;0,"BUY","SELL"),""),"")</f>
        <v/>
      </c>
      <c r="D1323" s="11">
        <f ca="1">IF(ROW(data!B1323)&gt;fastSMA,AVERAGE(OFFSET(data!B1323,0,0,-fastSMA,1)),"")</f>
        <v>28.017500000000002</v>
      </c>
      <c r="E1323" s="11">
        <f ca="1">IF(ROW(data!B1323)&gt;slowSMA,AVERAGE(OFFSET(data!B1323,0,0,-slowSMA,1)),"")</f>
        <v>26.873700000000007</v>
      </c>
      <c r="F1323" s="11" t="str">
        <f ca="1">IF(ROW(data!B1323)&gt;MAX(fastSMA,slowSMA)+2,IF(SIGN(D1322-E1322)&lt;&gt;SIGN(D1321-E1321),IF(SIGN(D1322-E1322)&gt;0,"BUY","SELL"),""),"")</f>
        <v/>
      </c>
      <c r="G1323" s="11"/>
      <c r="H1323" s="11">
        <f>(data!B1323/data!B1322)-1</f>
        <v>-1.8511925952296227E-2</v>
      </c>
      <c r="I1323" s="11">
        <f t="shared" si="420"/>
        <v>0</v>
      </c>
      <c r="J1323" s="11">
        <f t="shared" si="421"/>
        <v>1.8511925952296227E-2</v>
      </c>
      <c r="K1323" s="11">
        <f ca="1">IF(ROW(data!B1323)&gt;rsi+1,100-100/(1+AVERAGE(OFFSET(I1323,0,0,-rsi,1))/AVERAGE(OFFSET(J1323,0,0,-rsi,1))),"")</f>
        <v>44.192546289965584</v>
      </c>
      <c r="L1323" s="11"/>
      <c r="M1323" s="11">
        <f t="shared" si="422"/>
        <v>0.98148807404770377</v>
      </c>
      <c r="N1323" s="11">
        <f t="shared" ca="1" si="423"/>
        <v>0.96872803935347818</v>
      </c>
      <c r="S1323" s="13" t="str">
        <f ca="1">pricein</f>
        <v/>
      </c>
      <c r="T1323" s="13" t="str">
        <f ca="1">priceout</f>
        <v/>
      </c>
      <c r="U1323" s="16" t="str">
        <f t="shared" ca="1" si="424"/>
        <v/>
      </c>
      <c r="V1323" s="16" t="str">
        <f t="shared" ca="1" si="431"/>
        <v/>
      </c>
      <c r="W1323" s="16" t="str">
        <f t="shared" ca="1" si="432"/>
        <v/>
      </c>
      <c r="X1323" s="16">
        <f t="shared" ca="1" si="433"/>
        <v>2.7047880576243353</v>
      </c>
      <c r="Y1323" s="16"/>
      <c r="Z1323" s="13" t="str">
        <f ca="1">priceincross</f>
        <v/>
      </c>
      <c r="AA1323" s="13" t="str">
        <f ca="1">priceoutcross</f>
        <v/>
      </c>
      <c r="AB1323" s="13" t="str">
        <f t="shared" ca="1" si="425"/>
        <v/>
      </c>
      <c r="AC1323" s="13" t="str">
        <f t="shared" ca="1" si="434"/>
        <v/>
      </c>
      <c r="AD1323" s="13" t="str">
        <f t="shared" ca="1" si="435"/>
        <v/>
      </c>
      <c r="AE1323" s="13">
        <f t="shared" ca="1" si="436"/>
        <v>2.7339607048966239</v>
      </c>
      <c r="AG1323" s="32">
        <f ca="1">IF(ROW(data!B1323)&gt;fib+1,MIN(OFFSET(data!B1323,0,0,-fib,1)),"")</f>
        <v>23.32</v>
      </c>
      <c r="AH1323" s="32">
        <f ca="1">IF(ROW(data!B1323)&gt;fib+1,MAX(OFFSET(data!B1323,0,0,-fib,1)),"")</f>
        <v>30.8</v>
      </c>
      <c r="AI1323" s="32">
        <f t="shared" ca="1" si="426"/>
        <v>7.48</v>
      </c>
      <c r="AJ1323" s="31">
        <f t="shared" ca="1" si="427"/>
        <v>25.085280000000001</v>
      </c>
      <c r="AK1323" s="31">
        <f t="shared" ca="1" si="428"/>
        <v>26.17736</v>
      </c>
      <c r="AL1323" s="31">
        <f t="shared" ca="1" si="429"/>
        <v>27.060000000000002</v>
      </c>
      <c r="AM1323" s="31">
        <f t="shared" ca="1" si="430"/>
        <v>27.942640000000001</v>
      </c>
      <c r="AO1323" s="32">
        <f t="shared" ca="1" si="437"/>
        <v>1.7047880576243353</v>
      </c>
      <c r="AP1323" s="32">
        <f t="shared" ca="1" si="438"/>
        <v>0</v>
      </c>
      <c r="AQ1323" s="32">
        <f t="shared" ca="1" si="439"/>
        <v>1.7339607048966239</v>
      </c>
      <c r="AR1323" s="32">
        <f t="shared" ca="1" si="440"/>
        <v>0</v>
      </c>
    </row>
    <row r="1324" spans="1:44">
      <c r="A1324" s="10">
        <v>38832</v>
      </c>
      <c r="B1324" s="11">
        <f ca="1">IF(ROW(data!B1324)&gt;singleSMA,AVERAGE(OFFSET(data!B1324,0,0,-singleSMA,1)),"")</f>
        <v>26.906100000000006</v>
      </c>
      <c r="C1324" s="11" t="str">
        <f ca="1">IF(ROW(data!B1322)&gt;singleSMA+2,IF(SIGN(data!B1323-indicators!B1323)&lt;&gt;SIGN(data!B1322-indicators!B1322),IF(SIGN(data!B1323-indicators!B1323)&gt;0,"BUY","SELL"),""),"")</f>
        <v/>
      </c>
      <c r="D1324" s="11">
        <f ca="1">IF(ROW(data!B1324)&gt;fastSMA,AVERAGE(OFFSET(data!B1324,0,0,-fastSMA,1)),"")</f>
        <v>27.977000000000004</v>
      </c>
      <c r="E1324" s="11">
        <f ca="1">IF(ROW(data!B1324)&gt;slowSMA,AVERAGE(OFFSET(data!B1324,0,0,-slowSMA,1)),"")</f>
        <v>26.906100000000006</v>
      </c>
      <c r="F1324" s="11" t="str">
        <f ca="1">IF(ROW(data!B1324)&gt;MAX(fastSMA,slowSMA)+2,IF(SIGN(D1323-E1323)&lt;&gt;SIGN(D1322-E1322),IF(SIGN(D1323-E1323)&gt;0,"BUY","SELL"),""),"")</f>
        <v/>
      </c>
      <c r="G1324" s="11"/>
      <c r="H1324" s="11">
        <f>(data!B1324/data!B1323)-1</f>
        <v>-7.9796880667392101E-3</v>
      </c>
      <c r="I1324" s="11">
        <f t="shared" si="420"/>
        <v>0</v>
      </c>
      <c r="J1324" s="11">
        <f t="shared" si="421"/>
        <v>7.9796880667392101E-3</v>
      </c>
      <c r="K1324" s="11">
        <f ca="1">IF(ROW(data!B1324)&gt;rsi+1,100-100/(1+AVERAGE(OFFSET(I1324,0,0,-rsi,1))/AVERAGE(OFFSET(J1324,0,0,-rsi,1))),"")</f>
        <v>44.64986913963844</v>
      </c>
      <c r="L1324" s="11"/>
      <c r="M1324" s="11">
        <f t="shared" si="422"/>
        <v>0.99202031193326079</v>
      </c>
      <c r="N1324" s="11">
        <f t="shared" ca="1" si="423"/>
        <v>0.97123579545454508</v>
      </c>
      <c r="S1324" s="13" t="str">
        <f ca="1">pricein</f>
        <v/>
      </c>
      <c r="T1324" s="13" t="str">
        <f ca="1">priceout</f>
        <v/>
      </c>
      <c r="U1324" s="16" t="str">
        <f t="shared" ca="1" si="424"/>
        <v/>
      </c>
      <c r="V1324" s="16" t="str">
        <f t="shared" ca="1" si="431"/>
        <v/>
      </c>
      <c r="W1324" s="16" t="str">
        <f t="shared" ca="1" si="432"/>
        <v/>
      </c>
      <c r="X1324" s="16">
        <f t="shared" ca="1" si="433"/>
        <v>2.7047880576243353</v>
      </c>
      <c r="Y1324" s="16"/>
      <c r="Z1324" s="13" t="str">
        <f ca="1">priceincross</f>
        <v/>
      </c>
      <c r="AA1324" s="13" t="str">
        <f ca="1">priceoutcross</f>
        <v/>
      </c>
      <c r="AB1324" s="13" t="str">
        <f t="shared" ca="1" si="425"/>
        <v/>
      </c>
      <c r="AC1324" s="13" t="str">
        <f t="shared" ca="1" si="434"/>
        <v/>
      </c>
      <c r="AD1324" s="13" t="str">
        <f t="shared" ca="1" si="435"/>
        <v/>
      </c>
      <c r="AE1324" s="13">
        <f t="shared" ca="1" si="436"/>
        <v>2.7339607048966239</v>
      </c>
      <c r="AG1324" s="32">
        <f ca="1">IF(ROW(data!B1324)&gt;fib+1,MIN(OFFSET(data!B1324,0,0,-fib,1)),"")</f>
        <v>23.32</v>
      </c>
      <c r="AH1324" s="32">
        <f ca="1">IF(ROW(data!B1324)&gt;fib+1,MAX(OFFSET(data!B1324,0,0,-fib,1)),"")</f>
        <v>30.8</v>
      </c>
      <c r="AI1324" s="32">
        <f t="shared" ca="1" si="426"/>
        <v>7.48</v>
      </c>
      <c r="AJ1324" s="31">
        <f t="shared" ca="1" si="427"/>
        <v>25.085280000000001</v>
      </c>
      <c r="AK1324" s="31">
        <f t="shared" ca="1" si="428"/>
        <v>26.17736</v>
      </c>
      <c r="AL1324" s="31">
        <f t="shared" ca="1" si="429"/>
        <v>27.060000000000002</v>
      </c>
      <c r="AM1324" s="31">
        <f t="shared" ca="1" si="430"/>
        <v>27.942640000000001</v>
      </c>
      <c r="AO1324" s="32">
        <f t="shared" ca="1" si="437"/>
        <v>1.7047880576243353</v>
      </c>
      <c r="AP1324" s="32">
        <f t="shared" ca="1" si="438"/>
        <v>0</v>
      </c>
      <c r="AQ1324" s="32">
        <f t="shared" ca="1" si="439"/>
        <v>1.7339607048966239</v>
      </c>
      <c r="AR1324" s="32">
        <f t="shared" ca="1" si="440"/>
        <v>0</v>
      </c>
    </row>
    <row r="1325" spans="1:44">
      <c r="A1325" s="10">
        <v>38833</v>
      </c>
      <c r="B1325" s="11">
        <f ca="1">IF(ROW(data!B1325)&gt;singleSMA,AVERAGE(OFFSET(data!B1325,0,0,-singleSMA,1)),"")</f>
        <v>26.944700000000008</v>
      </c>
      <c r="C1325" s="11" t="str">
        <f ca="1">IF(ROW(data!B1323)&gt;singleSMA+2,IF(SIGN(data!B1324-indicators!B1324)&lt;&gt;SIGN(data!B1323-indicators!B1323),IF(SIGN(data!B1324-indicators!B1324)&gt;0,"BUY","SELL"),""),"")</f>
        <v/>
      </c>
      <c r="D1325" s="11">
        <f ca="1">IF(ROW(data!B1325)&gt;fastSMA,AVERAGE(OFFSET(data!B1325,0,0,-fastSMA,1)),"")</f>
        <v>27.959999999999997</v>
      </c>
      <c r="E1325" s="11">
        <f ca="1">IF(ROW(data!B1325)&gt;slowSMA,AVERAGE(OFFSET(data!B1325,0,0,-slowSMA,1)),"")</f>
        <v>26.944700000000008</v>
      </c>
      <c r="F1325" s="11" t="str">
        <f ca="1">IF(ROW(data!B1325)&gt;MAX(fastSMA,slowSMA)+2,IF(SIGN(D1324-E1324)&lt;&gt;SIGN(D1323-E1323),IF(SIGN(D1324-E1324)&gt;0,"BUY","SELL"),""),"")</f>
        <v/>
      </c>
      <c r="G1325" s="11"/>
      <c r="H1325" s="11">
        <f>(data!B1325/data!B1324)-1</f>
        <v>1.1700182815356452E-2</v>
      </c>
      <c r="I1325" s="11">
        <f t="shared" si="420"/>
        <v>1.1700182815356452E-2</v>
      </c>
      <c r="J1325" s="11">
        <f t="shared" si="421"/>
        <v>0</v>
      </c>
      <c r="K1325" s="11">
        <f ca="1">IF(ROW(data!B1325)&gt;rsi+1,100-100/(1+AVERAGE(OFFSET(I1325,0,0,-rsi,1))/AVERAGE(OFFSET(J1325,0,0,-rsi,1))),"")</f>
        <v>48.137352408261968</v>
      </c>
      <c r="L1325" s="11"/>
      <c r="M1325" s="11">
        <f t="shared" si="422"/>
        <v>1.0117001828153565</v>
      </c>
      <c r="N1325" s="11">
        <f t="shared" ca="1" si="423"/>
        <v>0.98786147804355551</v>
      </c>
      <c r="S1325" s="13" t="str">
        <f ca="1">pricein</f>
        <v/>
      </c>
      <c r="T1325" s="13" t="str">
        <f ca="1">priceout</f>
        <v/>
      </c>
      <c r="U1325" s="16" t="str">
        <f t="shared" ca="1" si="424"/>
        <v/>
      </c>
      <c r="V1325" s="16" t="str">
        <f t="shared" ca="1" si="431"/>
        <v/>
      </c>
      <c r="W1325" s="16" t="str">
        <f t="shared" ca="1" si="432"/>
        <v/>
      </c>
      <c r="X1325" s="16">
        <f t="shared" ca="1" si="433"/>
        <v>2.7047880576243353</v>
      </c>
      <c r="Y1325" s="16"/>
      <c r="Z1325" s="13" t="str">
        <f ca="1">priceincross</f>
        <v/>
      </c>
      <c r="AA1325" s="13" t="str">
        <f ca="1">priceoutcross</f>
        <v/>
      </c>
      <c r="AB1325" s="13" t="str">
        <f t="shared" ca="1" si="425"/>
        <v/>
      </c>
      <c r="AC1325" s="13" t="str">
        <f t="shared" ca="1" si="434"/>
        <v/>
      </c>
      <c r="AD1325" s="13" t="str">
        <f t="shared" ca="1" si="435"/>
        <v/>
      </c>
      <c r="AE1325" s="13">
        <f t="shared" ca="1" si="436"/>
        <v>2.7339607048966239</v>
      </c>
      <c r="AG1325" s="32">
        <f ca="1">IF(ROW(data!B1325)&gt;fib+1,MIN(OFFSET(data!B1325,0,0,-fib,1)),"")</f>
        <v>23.32</v>
      </c>
      <c r="AH1325" s="32">
        <f ca="1">IF(ROW(data!B1325)&gt;fib+1,MAX(OFFSET(data!B1325,0,0,-fib,1)),"")</f>
        <v>30.8</v>
      </c>
      <c r="AI1325" s="32">
        <f t="shared" ca="1" si="426"/>
        <v>7.48</v>
      </c>
      <c r="AJ1325" s="31">
        <f t="shared" ca="1" si="427"/>
        <v>25.085280000000001</v>
      </c>
      <c r="AK1325" s="31">
        <f t="shared" ca="1" si="428"/>
        <v>26.17736</v>
      </c>
      <c r="AL1325" s="31">
        <f t="shared" ca="1" si="429"/>
        <v>27.060000000000002</v>
      </c>
      <c r="AM1325" s="31">
        <f t="shared" ca="1" si="430"/>
        <v>27.942640000000001</v>
      </c>
      <c r="AO1325" s="32">
        <f t="shared" ca="1" si="437"/>
        <v>1.7047880576243353</v>
      </c>
      <c r="AP1325" s="32">
        <f t="shared" ca="1" si="438"/>
        <v>0</v>
      </c>
      <c r="AQ1325" s="32">
        <f t="shared" ca="1" si="439"/>
        <v>1.7339607048966239</v>
      </c>
      <c r="AR1325" s="32">
        <f t="shared" ca="1" si="440"/>
        <v>0</v>
      </c>
    </row>
    <row r="1326" spans="1:44">
      <c r="A1326" s="10">
        <v>38834</v>
      </c>
      <c r="B1326" s="11">
        <f ca="1">IF(ROW(data!B1326)&gt;singleSMA,AVERAGE(OFFSET(data!B1326,0,0,-singleSMA,1)),"")</f>
        <v>26.981700000000004</v>
      </c>
      <c r="C1326" s="11" t="str">
        <f ca="1">IF(ROW(data!B1324)&gt;singleSMA+2,IF(SIGN(data!B1325-indicators!B1325)&lt;&gt;SIGN(data!B1324-indicators!B1324),IF(SIGN(data!B1325-indicators!B1325)&gt;0,"BUY","SELL"),""),"")</f>
        <v/>
      </c>
      <c r="D1326" s="11">
        <f ca="1">IF(ROW(data!B1326)&gt;fastSMA,AVERAGE(OFFSET(data!B1326,0,0,-fastSMA,1)),"")</f>
        <v>27.938499999999998</v>
      </c>
      <c r="E1326" s="11">
        <f ca="1">IF(ROW(data!B1326)&gt;slowSMA,AVERAGE(OFFSET(data!B1326,0,0,-slowSMA,1)),"")</f>
        <v>26.981700000000004</v>
      </c>
      <c r="F1326" s="11" t="str">
        <f ca="1">IF(ROW(data!B1326)&gt;MAX(fastSMA,slowSMA)+2,IF(SIGN(D1325-E1325)&lt;&gt;SIGN(D1324-E1324),IF(SIGN(D1325-E1325)&gt;0,"BUY","SELL"),""),"")</f>
        <v/>
      </c>
      <c r="G1326" s="11"/>
      <c r="H1326" s="11">
        <f>(data!B1326/data!B1325)-1</f>
        <v>-3.2526201662451681E-3</v>
      </c>
      <c r="I1326" s="11">
        <f t="shared" si="420"/>
        <v>0</v>
      </c>
      <c r="J1326" s="11">
        <f t="shared" si="421"/>
        <v>3.2526201662451681E-3</v>
      </c>
      <c r="K1326" s="11">
        <f ca="1">IF(ROW(data!B1326)&gt;rsi+1,100-100/(1+AVERAGE(OFFSET(I1326,0,0,-rsi,1))/AVERAGE(OFFSET(J1326,0,0,-rsi,1))),"")</f>
        <v>47.528462899967501</v>
      </c>
      <c r="L1326" s="11"/>
      <c r="M1326" s="11">
        <f t="shared" si="422"/>
        <v>0.99674737983375483</v>
      </c>
      <c r="N1326" s="11">
        <f t="shared" ca="1" si="423"/>
        <v>0.98464833987861433</v>
      </c>
      <c r="S1326" s="13" t="str">
        <f ca="1">pricein</f>
        <v/>
      </c>
      <c r="T1326" s="13" t="str">
        <f ca="1">priceout</f>
        <v/>
      </c>
      <c r="U1326" s="16" t="str">
        <f t="shared" ca="1" si="424"/>
        <v/>
      </c>
      <c r="V1326" s="16" t="str">
        <f t="shared" ca="1" si="431"/>
        <v/>
      </c>
      <c r="W1326" s="16" t="str">
        <f t="shared" ca="1" si="432"/>
        <v/>
      </c>
      <c r="X1326" s="16">
        <f t="shared" ca="1" si="433"/>
        <v>2.7047880576243353</v>
      </c>
      <c r="Y1326" s="16"/>
      <c r="Z1326" s="13" t="str">
        <f ca="1">priceincross</f>
        <v/>
      </c>
      <c r="AA1326" s="13" t="str">
        <f ca="1">priceoutcross</f>
        <v/>
      </c>
      <c r="AB1326" s="13" t="str">
        <f t="shared" ca="1" si="425"/>
        <v/>
      </c>
      <c r="AC1326" s="13" t="str">
        <f t="shared" ca="1" si="434"/>
        <v/>
      </c>
      <c r="AD1326" s="13" t="str">
        <f t="shared" ca="1" si="435"/>
        <v/>
      </c>
      <c r="AE1326" s="13">
        <f t="shared" ca="1" si="436"/>
        <v>2.7339607048966239</v>
      </c>
      <c r="AG1326" s="32">
        <f ca="1">IF(ROW(data!B1326)&gt;fib+1,MIN(OFFSET(data!B1326,0,0,-fib,1)),"")</f>
        <v>23.32</v>
      </c>
      <c r="AH1326" s="32">
        <f ca="1">IF(ROW(data!B1326)&gt;fib+1,MAX(OFFSET(data!B1326,0,0,-fib,1)),"")</f>
        <v>30.8</v>
      </c>
      <c r="AI1326" s="32">
        <f t="shared" ca="1" si="426"/>
        <v>7.48</v>
      </c>
      <c r="AJ1326" s="31">
        <f t="shared" ca="1" si="427"/>
        <v>25.085280000000001</v>
      </c>
      <c r="AK1326" s="31">
        <f t="shared" ca="1" si="428"/>
        <v>26.17736</v>
      </c>
      <c r="AL1326" s="31">
        <f t="shared" ca="1" si="429"/>
        <v>27.060000000000002</v>
      </c>
      <c r="AM1326" s="31">
        <f t="shared" ca="1" si="430"/>
        <v>27.942640000000001</v>
      </c>
      <c r="AO1326" s="32">
        <f t="shared" ca="1" si="437"/>
        <v>1.7047880576243353</v>
      </c>
      <c r="AP1326" s="32">
        <f t="shared" ca="1" si="438"/>
        <v>0</v>
      </c>
      <c r="AQ1326" s="32">
        <f t="shared" ca="1" si="439"/>
        <v>1.7339607048966239</v>
      </c>
      <c r="AR1326" s="32">
        <f t="shared" ca="1" si="440"/>
        <v>0</v>
      </c>
    </row>
    <row r="1327" spans="1:44">
      <c r="A1327" s="10">
        <v>38835</v>
      </c>
      <c r="B1327" s="11">
        <f ca="1">IF(ROW(data!B1327)&gt;singleSMA,AVERAGE(OFFSET(data!B1327,0,0,-singleSMA,1)),"")</f>
        <v>27.025100000000005</v>
      </c>
      <c r="C1327" s="11" t="str">
        <f ca="1">IF(ROW(data!B1325)&gt;singleSMA+2,IF(SIGN(data!B1326-indicators!B1326)&lt;&gt;SIGN(data!B1325-indicators!B1325),IF(SIGN(data!B1326-indicators!B1326)&gt;0,"BUY","SELL"),""),"")</f>
        <v/>
      </c>
      <c r="D1327" s="11">
        <f ca="1">IF(ROW(data!B1327)&gt;fastSMA,AVERAGE(OFFSET(data!B1327,0,0,-fastSMA,1)),"")</f>
        <v>27.931000000000001</v>
      </c>
      <c r="E1327" s="11">
        <f ca="1">IF(ROW(data!B1327)&gt;slowSMA,AVERAGE(OFFSET(data!B1327,0,0,-slowSMA,1)),"")</f>
        <v>27.025100000000005</v>
      </c>
      <c r="F1327" s="11" t="str">
        <f ca="1">IF(ROW(data!B1327)&gt;MAX(fastSMA,slowSMA)+2,IF(SIGN(D1326-E1326)&lt;&gt;SIGN(D1325-E1325),IF(SIGN(D1326-E1326)&gt;0,"BUY","SELL"),""),"")</f>
        <v/>
      </c>
      <c r="G1327" s="11"/>
      <c r="H1327" s="11">
        <f>(data!B1327/data!B1326)-1</f>
        <v>2.9006526468455807E-3</v>
      </c>
      <c r="I1327" s="11">
        <f t="shared" si="420"/>
        <v>2.9006526468455807E-3</v>
      </c>
      <c r="J1327" s="11">
        <f t="shared" si="421"/>
        <v>0</v>
      </c>
      <c r="K1327" s="11">
        <f ca="1">IF(ROW(data!B1327)&gt;rsi+1,100-100/(1+AVERAGE(OFFSET(I1327,0,0,-rsi,1))/AVERAGE(OFFSET(J1327,0,0,-rsi,1))),"")</f>
        <v>49.472157284741208</v>
      </c>
      <c r="L1327" s="11"/>
      <c r="M1327" s="11">
        <f t="shared" si="422"/>
        <v>1.0029006526468456</v>
      </c>
      <c r="N1327" s="11">
        <f t="shared" ca="1" si="423"/>
        <v>0.99460625674217906</v>
      </c>
      <c r="S1327" s="13" t="str">
        <f ca="1">pricein</f>
        <v/>
      </c>
      <c r="T1327" s="13" t="str">
        <f ca="1">priceout</f>
        <v/>
      </c>
      <c r="U1327" s="16" t="str">
        <f t="shared" ca="1" si="424"/>
        <v/>
      </c>
      <c r="V1327" s="16" t="str">
        <f t="shared" ca="1" si="431"/>
        <v/>
      </c>
      <c r="W1327" s="16" t="str">
        <f t="shared" ca="1" si="432"/>
        <v/>
      </c>
      <c r="X1327" s="16">
        <f t="shared" ca="1" si="433"/>
        <v>2.7047880576243353</v>
      </c>
      <c r="Y1327" s="16"/>
      <c r="Z1327" s="13" t="str">
        <f ca="1">priceincross</f>
        <v/>
      </c>
      <c r="AA1327" s="13" t="str">
        <f ca="1">priceoutcross</f>
        <v/>
      </c>
      <c r="AB1327" s="13" t="str">
        <f t="shared" ca="1" si="425"/>
        <v/>
      </c>
      <c r="AC1327" s="13" t="str">
        <f t="shared" ca="1" si="434"/>
        <v/>
      </c>
      <c r="AD1327" s="13" t="str">
        <f t="shared" ca="1" si="435"/>
        <v/>
      </c>
      <c r="AE1327" s="13">
        <f t="shared" ca="1" si="436"/>
        <v>2.7339607048966239</v>
      </c>
      <c r="AG1327" s="32">
        <f ca="1">IF(ROW(data!B1327)&gt;fib+1,MIN(OFFSET(data!B1327,0,0,-fib,1)),"")</f>
        <v>23.73</v>
      </c>
      <c r="AH1327" s="32">
        <f ca="1">IF(ROW(data!B1327)&gt;fib+1,MAX(OFFSET(data!B1327,0,0,-fib,1)),"")</f>
        <v>30.8</v>
      </c>
      <c r="AI1327" s="32">
        <f t="shared" ca="1" si="426"/>
        <v>7.07</v>
      </c>
      <c r="AJ1327" s="31">
        <f t="shared" ca="1" si="427"/>
        <v>25.398520000000001</v>
      </c>
      <c r="AK1327" s="31">
        <f t="shared" ca="1" si="428"/>
        <v>26.43074</v>
      </c>
      <c r="AL1327" s="31">
        <f t="shared" ca="1" si="429"/>
        <v>27.265000000000001</v>
      </c>
      <c r="AM1327" s="31">
        <f t="shared" ca="1" si="430"/>
        <v>28.099260000000001</v>
      </c>
      <c r="AO1327" s="32">
        <f t="shared" ca="1" si="437"/>
        <v>1.7047880576243353</v>
      </c>
      <c r="AP1327" s="32">
        <f t="shared" ca="1" si="438"/>
        <v>0</v>
      </c>
      <c r="AQ1327" s="32">
        <f t="shared" ca="1" si="439"/>
        <v>1.7339607048966239</v>
      </c>
      <c r="AR1327" s="32">
        <f t="shared" ca="1" si="440"/>
        <v>0</v>
      </c>
    </row>
    <row r="1328" spans="1:44">
      <c r="A1328" s="10">
        <v>38839</v>
      </c>
      <c r="B1328" s="11">
        <f ca="1">IF(ROW(data!B1328)&gt;singleSMA,AVERAGE(OFFSET(data!B1328,0,0,-singleSMA,1)),"")</f>
        <v>27.068800000000007</v>
      </c>
      <c r="C1328" s="11" t="str">
        <f ca="1">IF(ROW(data!B1326)&gt;singleSMA+2,IF(SIGN(data!B1327-indicators!B1327)&lt;&gt;SIGN(data!B1326-indicators!B1326),IF(SIGN(data!B1327-indicators!B1327)&gt;0,"BUY","SELL"),""),"")</f>
        <v/>
      </c>
      <c r="D1328" s="11">
        <f ca="1">IF(ROW(data!B1328)&gt;fastSMA,AVERAGE(OFFSET(data!B1328,0,0,-fastSMA,1)),"")</f>
        <v>27.983999999999998</v>
      </c>
      <c r="E1328" s="11">
        <f ca="1">IF(ROW(data!B1328)&gt;slowSMA,AVERAGE(OFFSET(data!B1328,0,0,-slowSMA,1)),"")</f>
        <v>27.068800000000007</v>
      </c>
      <c r="F1328" s="11" t="str">
        <f ca="1">IF(ROW(data!B1328)&gt;MAX(fastSMA,slowSMA)+2,IF(SIGN(D1327-E1327)&lt;&gt;SIGN(D1326-E1326),IF(SIGN(D1327-E1327)&gt;0,"BUY","SELL"),""),"")</f>
        <v/>
      </c>
      <c r="G1328" s="11"/>
      <c r="H1328" s="11">
        <f>(data!B1328/data!B1327)-1</f>
        <v>1.5907447577729661E-2</v>
      </c>
      <c r="I1328" s="11">
        <f t="shared" si="420"/>
        <v>1.5907447577729661E-2</v>
      </c>
      <c r="J1328" s="11">
        <f t="shared" si="421"/>
        <v>0</v>
      </c>
      <c r="K1328" s="11">
        <f ca="1">IF(ROW(data!B1328)&gt;rsi+1,100-100/(1+AVERAGE(OFFSET(I1328,0,0,-rsi,1))/AVERAGE(OFFSET(J1328,0,0,-rsi,1))),"")</f>
        <v>58.486380344363035</v>
      </c>
      <c r="L1328" s="11"/>
      <c r="M1328" s="11">
        <f t="shared" si="422"/>
        <v>1.0159074475777297</v>
      </c>
      <c r="N1328" s="11">
        <f t="shared" ca="1" si="423"/>
        <v>1.0392011834319526</v>
      </c>
      <c r="S1328" s="13" t="str">
        <f ca="1">pricein</f>
        <v/>
      </c>
      <c r="T1328" s="13" t="str">
        <f ca="1">priceout</f>
        <v/>
      </c>
      <c r="U1328" s="16" t="str">
        <f t="shared" ca="1" si="424"/>
        <v/>
      </c>
      <c r="V1328" s="16" t="str">
        <f t="shared" ca="1" si="431"/>
        <v/>
      </c>
      <c r="W1328" s="16" t="str">
        <f t="shared" ca="1" si="432"/>
        <v/>
      </c>
      <c r="X1328" s="16">
        <f t="shared" ca="1" si="433"/>
        <v>2.7047880576243353</v>
      </c>
      <c r="Y1328" s="16"/>
      <c r="Z1328" s="13" t="str">
        <f ca="1">priceincross</f>
        <v/>
      </c>
      <c r="AA1328" s="13" t="str">
        <f ca="1">priceoutcross</f>
        <v/>
      </c>
      <c r="AB1328" s="13" t="str">
        <f t="shared" ca="1" si="425"/>
        <v/>
      </c>
      <c r="AC1328" s="13" t="str">
        <f t="shared" ca="1" si="434"/>
        <v/>
      </c>
      <c r="AD1328" s="13" t="str">
        <f t="shared" ca="1" si="435"/>
        <v/>
      </c>
      <c r="AE1328" s="13">
        <f t="shared" ca="1" si="436"/>
        <v>2.7339607048966239</v>
      </c>
      <c r="AG1328" s="32">
        <f ca="1">IF(ROW(data!B1328)&gt;fib+1,MIN(OFFSET(data!B1328,0,0,-fib,1)),"")</f>
        <v>24.04</v>
      </c>
      <c r="AH1328" s="32">
        <f ca="1">IF(ROW(data!B1328)&gt;fib+1,MAX(OFFSET(data!B1328,0,0,-fib,1)),"")</f>
        <v>30.8</v>
      </c>
      <c r="AI1328" s="32">
        <f t="shared" ca="1" si="426"/>
        <v>6.7600000000000016</v>
      </c>
      <c r="AJ1328" s="31">
        <f t="shared" ca="1" si="427"/>
        <v>25.635359999999999</v>
      </c>
      <c r="AK1328" s="31">
        <f t="shared" ca="1" si="428"/>
        <v>26.622319999999998</v>
      </c>
      <c r="AL1328" s="31">
        <f t="shared" ca="1" si="429"/>
        <v>27.42</v>
      </c>
      <c r="AM1328" s="31">
        <f t="shared" ca="1" si="430"/>
        <v>28.217680000000001</v>
      </c>
      <c r="AO1328" s="32">
        <f t="shared" ca="1" si="437"/>
        <v>1.7047880576243353</v>
      </c>
      <c r="AP1328" s="32">
        <f t="shared" ca="1" si="438"/>
        <v>0</v>
      </c>
      <c r="AQ1328" s="32">
        <f t="shared" ca="1" si="439"/>
        <v>1.7339607048966239</v>
      </c>
      <c r="AR1328" s="32">
        <f t="shared" ca="1" si="440"/>
        <v>0</v>
      </c>
    </row>
    <row r="1329" spans="1:44">
      <c r="A1329" s="10">
        <v>38840</v>
      </c>
      <c r="B1329" s="11">
        <f ca="1">IF(ROW(data!B1329)&gt;singleSMA,AVERAGE(OFFSET(data!B1329,0,0,-singleSMA,1)),"")</f>
        <v>27.105900000000002</v>
      </c>
      <c r="C1329" s="11" t="str">
        <f ca="1">IF(ROW(data!B1327)&gt;singleSMA+2,IF(SIGN(data!B1328-indicators!B1328)&lt;&gt;SIGN(data!B1327-indicators!B1327),IF(SIGN(data!B1328-indicators!B1328)&gt;0,"BUY","SELL"),""),"")</f>
        <v/>
      </c>
      <c r="D1329" s="11">
        <f ca="1">IF(ROW(data!B1329)&gt;fastSMA,AVERAGE(OFFSET(data!B1329,0,0,-fastSMA,1)),"")</f>
        <v>27.988</v>
      </c>
      <c r="E1329" s="11">
        <f ca="1">IF(ROW(data!B1329)&gt;slowSMA,AVERAGE(OFFSET(data!B1329,0,0,-slowSMA,1)),"")</f>
        <v>27.105900000000002</v>
      </c>
      <c r="F1329" s="11" t="str">
        <f ca="1">IF(ROW(data!B1329)&gt;MAX(fastSMA,slowSMA)+2,IF(SIGN(D1328-E1328)&lt;&gt;SIGN(D1327-E1327),IF(SIGN(D1328-E1328)&gt;0,"BUY","SELL"),""),"")</f>
        <v/>
      </c>
      <c r="G1329" s="11"/>
      <c r="H1329" s="11">
        <f>(data!B1329/data!B1328)-1</f>
        <v>-1.2455516014234891E-2</v>
      </c>
      <c r="I1329" s="11">
        <f t="shared" si="420"/>
        <v>0</v>
      </c>
      <c r="J1329" s="11">
        <f t="shared" si="421"/>
        <v>1.2455516014234891E-2</v>
      </c>
      <c r="K1329" s="11">
        <f ca="1">IF(ROW(data!B1329)&gt;rsi+1,100-100/(1+AVERAGE(OFFSET(I1329,0,0,-rsi,1))/AVERAGE(OFFSET(J1329,0,0,-rsi,1))),"")</f>
        <v>51.122784442388365</v>
      </c>
      <c r="L1329" s="11"/>
      <c r="M1329" s="11">
        <f t="shared" si="422"/>
        <v>0.98754448398576511</v>
      </c>
      <c r="N1329" s="11">
        <f t="shared" ca="1" si="423"/>
        <v>1.0028912179255509</v>
      </c>
      <c r="S1329" s="13" t="str">
        <f ca="1">pricein</f>
        <v/>
      </c>
      <c r="T1329" s="13" t="str">
        <f ca="1">priceout</f>
        <v/>
      </c>
      <c r="U1329" s="16" t="str">
        <f t="shared" ca="1" si="424"/>
        <v/>
      </c>
      <c r="V1329" s="16" t="str">
        <f t="shared" ca="1" si="431"/>
        <v/>
      </c>
      <c r="W1329" s="16" t="str">
        <f t="shared" ca="1" si="432"/>
        <v/>
      </c>
      <c r="X1329" s="16">
        <f t="shared" ca="1" si="433"/>
        <v>2.7047880576243353</v>
      </c>
      <c r="Y1329" s="16"/>
      <c r="Z1329" s="13" t="str">
        <f ca="1">priceincross</f>
        <v/>
      </c>
      <c r="AA1329" s="13" t="str">
        <f ca="1">priceoutcross</f>
        <v/>
      </c>
      <c r="AB1329" s="13" t="str">
        <f t="shared" ca="1" si="425"/>
        <v/>
      </c>
      <c r="AC1329" s="13" t="str">
        <f t="shared" ca="1" si="434"/>
        <v/>
      </c>
      <c r="AD1329" s="13" t="str">
        <f t="shared" ca="1" si="435"/>
        <v/>
      </c>
      <c r="AE1329" s="13">
        <f t="shared" ca="1" si="436"/>
        <v>2.7339607048966239</v>
      </c>
      <c r="AG1329" s="32">
        <f ca="1">IF(ROW(data!B1329)&gt;fib+1,MIN(OFFSET(data!B1329,0,0,-fib,1)),"")</f>
        <v>24.08</v>
      </c>
      <c r="AH1329" s="32">
        <f ca="1">IF(ROW(data!B1329)&gt;fib+1,MAX(OFFSET(data!B1329,0,0,-fib,1)),"")</f>
        <v>30.8</v>
      </c>
      <c r="AI1329" s="32">
        <f t="shared" ca="1" si="426"/>
        <v>6.7200000000000024</v>
      </c>
      <c r="AJ1329" s="31">
        <f t="shared" ca="1" si="427"/>
        <v>25.66592</v>
      </c>
      <c r="AK1329" s="31">
        <f t="shared" ca="1" si="428"/>
        <v>26.647040000000001</v>
      </c>
      <c r="AL1329" s="31">
        <f t="shared" ca="1" si="429"/>
        <v>27.439999999999998</v>
      </c>
      <c r="AM1329" s="31">
        <f t="shared" ca="1" si="430"/>
        <v>28.232959999999999</v>
      </c>
      <c r="AO1329" s="32">
        <f t="shared" ca="1" si="437"/>
        <v>1.7047880576243353</v>
      </c>
      <c r="AP1329" s="32">
        <f t="shared" ca="1" si="438"/>
        <v>0</v>
      </c>
      <c r="AQ1329" s="32">
        <f t="shared" ca="1" si="439"/>
        <v>1.7339607048966239</v>
      </c>
      <c r="AR1329" s="32">
        <f t="shared" ca="1" si="440"/>
        <v>0</v>
      </c>
    </row>
    <row r="1330" spans="1:44">
      <c r="A1330" s="10">
        <v>38841</v>
      </c>
      <c r="B1330" s="11">
        <f ca="1">IF(ROW(data!B1330)&gt;singleSMA,AVERAGE(OFFSET(data!B1330,0,0,-singleSMA,1)),"")</f>
        <v>27.139900000000001</v>
      </c>
      <c r="C1330" s="11" t="str">
        <f ca="1">IF(ROW(data!B1328)&gt;singleSMA+2,IF(SIGN(data!B1329-indicators!B1329)&lt;&gt;SIGN(data!B1328-indicators!B1328),IF(SIGN(data!B1329-indicators!B1329)&gt;0,"BUY","SELL"),""),"")</f>
        <v/>
      </c>
      <c r="D1330" s="11">
        <f ca="1">IF(ROW(data!B1330)&gt;fastSMA,AVERAGE(OFFSET(data!B1330,0,0,-fastSMA,1)),"")</f>
        <v>27.9925</v>
      </c>
      <c r="E1330" s="11">
        <f ca="1">IF(ROW(data!B1330)&gt;slowSMA,AVERAGE(OFFSET(data!B1330,0,0,-slowSMA,1)),"")</f>
        <v>27.139900000000001</v>
      </c>
      <c r="F1330" s="11" t="str">
        <f ca="1">IF(ROW(data!B1330)&gt;MAX(fastSMA,slowSMA)+2,IF(SIGN(D1329-E1329)&lt;&gt;SIGN(D1328-E1328),IF(SIGN(D1329-E1329)&gt;0,"BUY","SELL"),""),"")</f>
        <v/>
      </c>
      <c r="G1330" s="11"/>
      <c r="H1330" s="11">
        <f>(data!B1330/data!B1329)-1</f>
        <v>0</v>
      </c>
      <c r="I1330" s="11">
        <f t="shared" si="420"/>
        <v>0</v>
      </c>
      <c r="J1330" s="11">
        <f t="shared" si="421"/>
        <v>0</v>
      </c>
      <c r="K1330" s="11">
        <f ca="1">IF(ROW(data!B1330)&gt;rsi+1,100-100/(1+AVERAGE(OFFSET(I1330,0,0,-rsi,1))/AVERAGE(OFFSET(J1330,0,0,-rsi,1))),"")</f>
        <v>51.203142483707055</v>
      </c>
      <c r="L1330" s="11"/>
      <c r="M1330" s="11">
        <f t="shared" si="422"/>
        <v>1</v>
      </c>
      <c r="N1330" s="11">
        <f t="shared" ca="1" si="423"/>
        <v>1.003253796095444</v>
      </c>
      <c r="S1330" s="13" t="str">
        <f ca="1">pricein</f>
        <v/>
      </c>
      <c r="T1330" s="13" t="str">
        <f ca="1">priceout</f>
        <v/>
      </c>
      <c r="U1330" s="16" t="str">
        <f t="shared" ca="1" si="424"/>
        <v/>
      </c>
      <c r="V1330" s="16" t="str">
        <f t="shared" ca="1" si="431"/>
        <v/>
      </c>
      <c r="W1330" s="16" t="str">
        <f t="shared" ca="1" si="432"/>
        <v/>
      </c>
      <c r="X1330" s="16">
        <f t="shared" ca="1" si="433"/>
        <v>2.7047880576243353</v>
      </c>
      <c r="Y1330" s="16"/>
      <c r="Z1330" s="13" t="str">
        <f ca="1">priceincross</f>
        <v/>
      </c>
      <c r="AA1330" s="13" t="str">
        <f ca="1">priceoutcross</f>
        <v/>
      </c>
      <c r="AB1330" s="13" t="str">
        <f t="shared" ca="1" si="425"/>
        <v/>
      </c>
      <c r="AC1330" s="13" t="str">
        <f t="shared" ca="1" si="434"/>
        <v/>
      </c>
      <c r="AD1330" s="13" t="str">
        <f t="shared" ca="1" si="435"/>
        <v/>
      </c>
      <c r="AE1330" s="13">
        <f t="shared" ca="1" si="436"/>
        <v>2.7339607048966239</v>
      </c>
      <c r="AG1330" s="32">
        <f ca="1">IF(ROW(data!B1330)&gt;fib+1,MIN(OFFSET(data!B1330,0,0,-fib,1)),"")</f>
        <v>24.08</v>
      </c>
      <c r="AH1330" s="32">
        <f ca="1">IF(ROW(data!B1330)&gt;fib+1,MAX(OFFSET(data!B1330,0,0,-fib,1)),"")</f>
        <v>30.8</v>
      </c>
      <c r="AI1330" s="32">
        <f t="shared" ca="1" si="426"/>
        <v>6.7200000000000024</v>
      </c>
      <c r="AJ1330" s="31">
        <f t="shared" ca="1" si="427"/>
        <v>25.66592</v>
      </c>
      <c r="AK1330" s="31">
        <f t="shared" ca="1" si="428"/>
        <v>26.647040000000001</v>
      </c>
      <c r="AL1330" s="31">
        <f t="shared" ca="1" si="429"/>
        <v>27.439999999999998</v>
      </c>
      <c r="AM1330" s="31">
        <f t="shared" ca="1" si="430"/>
        <v>28.232959999999999</v>
      </c>
      <c r="AO1330" s="32">
        <f t="shared" ca="1" si="437"/>
        <v>1.7047880576243353</v>
      </c>
      <c r="AP1330" s="32">
        <f t="shared" ca="1" si="438"/>
        <v>0</v>
      </c>
      <c r="AQ1330" s="32">
        <f t="shared" ca="1" si="439"/>
        <v>1.7339607048966239</v>
      </c>
      <c r="AR1330" s="32">
        <f t="shared" ca="1" si="440"/>
        <v>0</v>
      </c>
    </row>
    <row r="1331" spans="1:44">
      <c r="A1331" s="10">
        <v>38842</v>
      </c>
      <c r="B1331" s="11">
        <f ca="1">IF(ROW(data!B1331)&gt;singleSMA,AVERAGE(OFFSET(data!B1331,0,0,-singleSMA,1)),"")</f>
        <v>27.1675</v>
      </c>
      <c r="C1331" s="11" t="str">
        <f ca="1">IF(ROW(data!B1329)&gt;singleSMA+2,IF(SIGN(data!B1330-indicators!B1330)&lt;&gt;SIGN(data!B1329-indicators!B1329),IF(SIGN(data!B1330-indicators!B1330)&gt;0,"BUY","SELL"),""),"")</f>
        <v/>
      </c>
      <c r="D1331" s="11">
        <f ca="1">IF(ROW(data!B1331)&gt;fastSMA,AVERAGE(OFFSET(data!B1331,0,0,-fastSMA,1)),"")</f>
        <v>28</v>
      </c>
      <c r="E1331" s="11">
        <f ca="1">IF(ROW(data!B1331)&gt;slowSMA,AVERAGE(OFFSET(data!B1331,0,0,-slowSMA,1)),"")</f>
        <v>27.1675</v>
      </c>
      <c r="F1331" s="11" t="str">
        <f ca="1">IF(ROW(data!B1331)&gt;MAX(fastSMA,slowSMA)+2,IF(SIGN(D1330-E1330)&lt;&gt;SIGN(D1329-E1329),IF(SIGN(D1330-E1330)&gt;0,"BUY","SELL"),""),"")</f>
        <v/>
      </c>
      <c r="G1331" s="11"/>
      <c r="H1331" s="11">
        <f>(data!B1331/data!B1330)-1</f>
        <v>-1.2252252252252238E-2</v>
      </c>
      <c r="I1331" s="11">
        <f t="shared" si="420"/>
        <v>0</v>
      </c>
      <c r="J1331" s="11">
        <f t="shared" si="421"/>
        <v>1.2252252252252238E-2</v>
      </c>
      <c r="K1331" s="11">
        <f ca="1">IF(ROW(data!B1331)&gt;rsi+1,100-100/(1+AVERAGE(OFFSET(I1331,0,0,-rsi,1))/AVERAGE(OFFSET(J1331,0,0,-rsi,1))),"")</f>
        <v>51.699874017676983</v>
      </c>
      <c r="L1331" s="11"/>
      <c r="M1331" s="11">
        <f t="shared" si="422"/>
        <v>0.98774774774774776</v>
      </c>
      <c r="N1331" s="11">
        <f t="shared" ca="1" si="423"/>
        <v>1.0055025678650031</v>
      </c>
      <c r="S1331" s="13" t="str">
        <f ca="1">pricein</f>
        <v/>
      </c>
      <c r="T1331" s="13" t="str">
        <f ca="1">priceout</f>
        <v/>
      </c>
      <c r="U1331" s="16" t="str">
        <f t="shared" ca="1" si="424"/>
        <v/>
      </c>
      <c r="V1331" s="16" t="str">
        <f t="shared" ca="1" si="431"/>
        <v/>
      </c>
      <c r="W1331" s="16" t="str">
        <f t="shared" ca="1" si="432"/>
        <v/>
      </c>
      <c r="X1331" s="16">
        <f t="shared" ca="1" si="433"/>
        <v>2.7047880576243353</v>
      </c>
      <c r="Y1331" s="16"/>
      <c r="Z1331" s="13" t="str">
        <f ca="1">priceincross</f>
        <v/>
      </c>
      <c r="AA1331" s="13" t="str">
        <f ca="1">priceoutcross</f>
        <v/>
      </c>
      <c r="AB1331" s="13" t="str">
        <f t="shared" ca="1" si="425"/>
        <v/>
      </c>
      <c r="AC1331" s="13" t="str">
        <f t="shared" ca="1" si="434"/>
        <v/>
      </c>
      <c r="AD1331" s="13" t="str">
        <f t="shared" ca="1" si="435"/>
        <v/>
      </c>
      <c r="AE1331" s="13">
        <f t="shared" ca="1" si="436"/>
        <v>2.7339607048966239</v>
      </c>
      <c r="AG1331" s="32">
        <f ca="1">IF(ROW(data!B1331)&gt;fib+1,MIN(OFFSET(data!B1331,0,0,-fib,1)),"")</f>
        <v>24.08</v>
      </c>
      <c r="AH1331" s="32">
        <f ca="1">IF(ROW(data!B1331)&gt;fib+1,MAX(OFFSET(data!B1331,0,0,-fib,1)),"")</f>
        <v>30.8</v>
      </c>
      <c r="AI1331" s="32">
        <f t="shared" ca="1" si="426"/>
        <v>6.7200000000000024</v>
      </c>
      <c r="AJ1331" s="31">
        <f t="shared" ca="1" si="427"/>
        <v>25.66592</v>
      </c>
      <c r="AK1331" s="31">
        <f t="shared" ca="1" si="428"/>
        <v>26.647040000000001</v>
      </c>
      <c r="AL1331" s="31">
        <f t="shared" ca="1" si="429"/>
        <v>27.439999999999998</v>
      </c>
      <c r="AM1331" s="31">
        <f t="shared" ca="1" si="430"/>
        <v>28.232959999999999</v>
      </c>
      <c r="AO1331" s="32">
        <f t="shared" ca="1" si="437"/>
        <v>1.7047880576243353</v>
      </c>
      <c r="AP1331" s="32">
        <f t="shared" ca="1" si="438"/>
        <v>0</v>
      </c>
      <c r="AQ1331" s="32">
        <f t="shared" ca="1" si="439"/>
        <v>1.7339607048966239</v>
      </c>
      <c r="AR1331" s="32">
        <f t="shared" ca="1" si="440"/>
        <v>0</v>
      </c>
    </row>
    <row r="1332" spans="1:44">
      <c r="A1332" s="10">
        <v>38845</v>
      </c>
      <c r="B1332" s="11">
        <f ca="1">IF(ROW(data!B1332)&gt;singleSMA,AVERAGE(OFFSET(data!B1332,0,0,-singleSMA,1)),"")</f>
        <v>27.199199999999998</v>
      </c>
      <c r="C1332" s="11" t="str">
        <f ca="1">IF(ROW(data!B1330)&gt;singleSMA+2,IF(SIGN(data!B1331-indicators!B1331)&lt;&gt;SIGN(data!B1330-indicators!B1330),IF(SIGN(data!B1331-indicators!B1331)&gt;0,"BUY","SELL"),""),"")</f>
        <v/>
      </c>
      <c r="D1332" s="11">
        <f ca="1">IF(ROW(data!B1332)&gt;fastSMA,AVERAGE(OFFSET(data!B1332,0,0,-fastSMA,1)),"")</f>
        <v>28.024500000000007</v>
      </c>
      <c r="E1332" s="11">
        <f ca="1">IF(ROW(data!B1332)&gt;slowSMA,AVERAGE(OFFSET(data!B1332,0,0,-slowSMA,1)),"")</f>
        <v>27.199199999999998</v>
      </c>
      <c r="F1332" s="11" t="str">
        <f ca="1">IF(ROW(data!B1332)&gt;MAX(fastSMA,slowSMA)+2,IF(SIGN(D1331-E1331)&lt;&gt;SIGN(D1330-E1330),IF(SIGN(D1331-E1331)&gt;0,"BUY","SELL"),""),"")</f>
        <v/>
      </c>
      <c r="G1332" s="11"/>
      <c r="H1332" s="11">
        <f>(data!B1332/data!B1331)-1</f>
        <v>1.2404232032105167E-2</v>
      </c>
      <c r="I1332" s="11">
        <f t="shared" si="420"/>
        <v>1.2404232032105167E-2</v>
      </c>
      <c r="J1332" s="11">
        <f t="shared" si="421"/>
        <v>0</v>
      </c>
      <c r="K1332" s="11">
        <f ca="1">IF(ROW(data!B1332)&gt;rsi+1,100-100/(1+AVERAGE(OFFSET(I1332,0,0,-rsi,1))/AVERAGE(OFFSET(J1332,0,0,-rsi,1))),"")</f>
        <v>54.195039017400156</v>
      </c>
      <c r="L1332" s="11"/>
      <c r="M1332" s="11">
        <f t="shared" si="422"/>
        <v>1.0124042320321052</v>
      </c>
      <c r="N1332" s="11">
        <f t="shared" ca="1" si="423"/>
        <v>1.0179750550256783</v>
      </c>
      <c r="S1332" s="13" t="str">
        <f ca="1">pricein</f>
        <v/>
      </c>
      <c r="T1332" s="13" t="str">
        <f ca="1">priceout</f>
        <v/>
      </c>
      <c r="U1332" s="16" t="str">
        <f t="shared" ca="1" si="424"/>
        <v/>
      </c>
      <c r="V1332" s="16" t="str">
        <f t="shared" ca="1" si="431"/>
        <v/>
      </c>
      <c r="W1332" s="16" t="str">
        <f t="shared" ca="1" si="432"/>
        <v/>
      </c>
      <c r="X1332" s="16">
        <f t="shared" ca="1" si="433"/>
        <v>2.7047880576243353</v>
      </c>
      <c r="Y1332" s="16"/>
      <c r="Z1332" s="13" t="str">
        <f ca="1">priceincross</f>
        <v/>
      </c>
      <c r="AA1332" s="13" t="str">
        <f ca="1">priceoutcross</f>
        <v/>
      </c>
      <c r="AB1332" s="13" t="str">
        <f t="shared" ca="1" si="425"/>
        <v/>
      </c>
      <c r="AC1332" s="13" t="str">
        <f t="shared" ca="1" si="434"/>
        <v/>
      </c>
      <c r="AD1332" s="13" t="str">
        <f t="shared" ca="1" si="435"/>
        <v/>
      </c>
      <c r="AE1332" s="13">
        <f t="shared" ca="1" si="436"/>
        <v>2.7339607048966239</v>
      </c>
      <c r="AG1332" s="32">
        <f ca="1">IF(ROW(data!B1332)&gt;fib+1,MIN(OFFSET(data!B1332,0,0,-fib,1)),"")</f>
        <v>24.08</v>
      </c>
      <c r="AH1332" s="32">
        <f ca="1">IF(ROW(data!B1332)&gt;fib+1,MAX(OFFSET(data!B1332,0,0,-fib,1)),"")</f>
        <v>30.8</v>
      </c>
      <c r="AI1332" s="32">
        <f t="shared" ca="1" si="426"/>
        <v>6.7200000000000024</v>
      </c>
      <c r="AJ1332" s="31">
        <f t="shared" ca="1" si="427"/>
        <v>25.66592</v>
      </c>
      <c r="AK1332" s="31">
        <f t="shared" ca="1" si="428"/>
        <v>26.647040000000001</v>
      </c>
      <c r="AL1332" s="31">
        <f t="shared" ca="1" si="429"/>
        <v>27.439999999999998</v>
      </c>
      <c r="AM1332" s="31">
        <f t="shared" ca="1" si="430"/>
        <v>28.232959999999999</v>
      </c>
      <c r="AO1332" s="32">
        <f t="shared" ca="1" si="437"/>
        <v>1.7047880576243353</v>
      </c>
      <c r="AP1332" s="32">
        <f t="shared" ca="1" si="438"/>
        <v>0</v>
      </c>
      <c r="AQ1332" s="32">
        <f t="shared" ca="1" si="439"/>
        <v>1.7339607048966239</v>
      </c>
      <c r="AR1332" s="32">
        <f t="shared" ca="1" si="440"/>
        <v>0</v>
      </c>
    </row>
    <row r="1333" spans="1:44">
      <c r="A1333" s="10">
        <v>38846</v>
      </c>
      <c r="B1333" s="11">
        <f ca="1">IF(ROW(data!B1333)&gt;singleSMA,AVERAGE(OFFSET(data!B1333,0,0,-singleSMA,1)),"")</f>
        <v>27.234799999999996</v>
      </c>
      <c r="C1333" s="11" t="str">
        <f ca="1">IF(ROW(data!B1331)&gt;singleSMA+2,IF(SIGN(data!B1332-indicators!B1332)&lt;&gt;SIGN(data!B1331-indicators!B1331),IF(SIGN(data!B1332-indicators!B1332)&gt;0,"BUY","SELL"),""),"")</f>
        <v/>
      </c>
      <c r="D1333" s="11">
        <f ca="1">IF(ROW(data!B1333)&gt;fastSMA,AVERAGE(OFFSET(data!B1333,0,0,-fastSMA,1)),"")</f>
        <v>27.996000000000009</v>
      </c>
      <c r="E1333" s="11">
        <f ca="1">IF(ROW(data!B1333)&gt;slowSMA,AVERAGE(OFFSET(data!B1333,0,0,-slowSMA,1)),"")</f>
        <v>27.234799999999996</v>
      </c>
      <c r="F1333" s="11" t="str">
        <f ca="1">IF(ROW(data!B1333)&gt;MAX(fastSMA,slowSMA)+2,IF(SIGN(D1332-E1332)&lt;&gt;SIGN(D1331-E1331),IF(SIGN(D1332-E1332)&gt;0,"BUY","SELL"),""),"")</f>
        <v/>
      </c>
      <c r="G1333" s="11"/>
      <c r="H1333" s="11">
        <f>(data!B1333/data!B1332)-1</f>
        <v>-1.4414414414414267E-3</v>
      </c>
      <c r="I1333" s="11">
        <f t="shared" si="420"/>
        <v>0</v>
      </c>
      <c r="J1333" s="11">
        <f t="shared" si="421"/>
        <v>1.4414414414414267E-3</v>
      </c>
      <c r="K1333" s="11">
        <f ca="1">IF(ROW(data!B1333)&gt;rsi+1,100-100/(1+AVERAGE(OFFSET(I1333,0,0,-rsi,1))/AVERAGE(OFFSET(J1333,0,0,-rsi,1))),"")</f>
        <v>45.41657662690757</v>
      </c>
      <c r="L1333" s="11"/>
      <c r="M1333" s="11">
        <f t="shared" si="422"/>
        <v>0.99855855855855857</v>
      </c>
      <c r="N1333" s="11">
        <f t="shared" ca="1" si="423"/>
        <v>0.97984441301272962</v>
      </c>
      <c r="S1333" s="13" t="str">
        <f ca="1">pricein</f>
        <v/>
      </c>
      <c r="T1333" s="13" t="str">
        <f ca="1">priceout</f>
        <v/>
      </c>
      <c r="U1333" s="16" t="str">
        <f t="shared" ca="1" si="424"/>
        <v/>
      </c>
      <c r="V1333" s="16" t="str">
        <f t="shared" ca="1" si="431"/>
        <v/>
      </c>
      <c r="W1333" s="16" t="str">
        <f t="shared" ca="1" si="432"/>
        <v/>
      </c>
      <c r="X1333" s="16">
        <f t="shared" ca="1" si="433"/>
        <v>2.7047880576243353</v>
      </c>
      <c r="Y1333" s="16"/>
      <c r="Z1333" s="13" t="str">
        <f ca="1">priceincross</f>
        <v/>
      </c>
      <c r="AA1333" s="13" t="str">
        <f ca="1">priceoutcross</f>
        <v/>
      </c>
      <c r="AB1333" s="13" t="str">
        <f t="shared" ca="1" si="425"/>
        <v/>
      </c>
      <c r="AC1333" s="13" t="str">
        <f t="shared" ca="1" si="434"/>
        <v/>
      </c>
      <c r="AD1333" s="13" t="str">
        <f t="shared" ca="1" si="435"/>
        <v/>
      </c>
      <c r="AE1333" s="13">
        <f t="shared" ca="1" si="436"/>
        <v>2.7339607048966239</v>
      </c>
      <c r="AG1333" s="32">
        <f ca="1">IF(ROW(data!B1333)&gt;fib+1,MIN(OFFSET(data!B1333,0,0,-fib,1)),"")</f>
        <v>24.08</v>
      </c>
      <c r="AH1333" s="32">
        <f ca="1">IF(ROW(data!B1333)&gt;fib+1,MAX(OFFSET(data!B1333,0,0,-fib,1)),"")</f>
        <v>30.8</v>
      </c>
      <c r="AI1333" s="32">
        <f t="shared" ca="1" si="426"/>
        <v>6.7200000000000024</v>
      </c>
      <c r="AJ1333" s="31">
        <f t="shared" ca="1" si="427"/>
        <v>25.66592</v>
      </c>
      <c r="AK1333" s="31">
        <f t="shared" ca="1" si="428"/>
        <v>26.647040000000001</v>
      </c>
      <c r="AL1333" s="31">
        <f t="shared" ca="1" si="429"/>
        <v>27.439999999999998</v>
      </c>
      <c r="AM1333" s="31">
        <f t="shared" ca="1" si="430"/>
        <v>28.232959999999999</v>
      </c>
      <c r="AO1333" s="32">
        <f t="shared" ca="1" si="437"/>
        <v>1.7047880576243353</v>
      </c>
      <c r="AP1333" s="32">
        <f t="shared" ca="1" si="438"/>
        <v>0</v>
      </c>
      <c r="AQ1333" s="32">
        <f t="shared" ca="1" si="439"/>
        <v>1.7339607048966239</v>
      </c>
      <c r="AR1333" s="32">
        <f t="shared" ca="1" si="440"/>
        <v>0</v>
      </c>
    </row>
    <row r="1334" spans="1:44">
      <c r="A1334" s="10">
        <v>38847</v>
      </c>
      <c r="B1334" s="11">
        <f ca="1">IF(ROW(data!B1334)&gt;singleSMA,AVERAGE(OFFSET(data!B1334,0,0,-singleSMA,1)),"")</f>
        <v>27.265799999999999</v>
      </c>
      <c r="C1334" s="11" t="str">
        <f ca="1">IF(ROW(data!B1332)&gt;singleSMA+2,IF(SIGN(data!B1333-indicators!B1333)&lt;&gt;SIGN(data!B1332-indicators!B1332),IF(SIGN(data!B1333-indicators!B1333)&gt;0,"BUY","SELL"),""),"")</f>
        <v/>
      </c>
      <c r="D1334" s="11">
        <f ca="1">IF(ROW(data!B1334)&gt;fastSMA,AVERAGE(OFFSET(data!B1334,0,0,-fastSMA,1)),"")</f>
        <v>27.939000000000004</v>
      </c>
      <c r="E1334" s="11">
        <f ca="1">IF(ROW(data!B1334)&gt;slowSMA,AVERAGE(OFFSET(data!B1334,0,0,-slowSMA,1)),"")</f>
        <v>27.265799999999999</v>
      </c>
      <c r="F1334" s="11" t="str">
        <f ca="1">IF(ROW(data!B1334)&gt;MAX(fastSMA,slowSMA)+2,IF(SIGN(D1333-E1333)&lt;&gt;SIGN(D1332-E1332),IF(SIGN(D1333-E1333)&gt;0,"BUY","SELL"),""),"")</f>
        <v/>
      </c>
      <c r="G1334" s="11"/>
      <c r="H1334" s="11">
        <f>(data!B1334/data!B1333)-1</f>
        <v>-1.9126669072537017E-2</v>
      </c>
      <c r="I1334" s="11">
        <f t="shared" si="420"/>
        <v>0</v>
      </c>
      <c r="J1334" s="11">
        <f t="shared" si="421"/>
        <v>1.9126669072537017E-2</v>
      </c>
      <c r="K1334" s="11">
        <f ca="1">IF(ROW(data!B1334)&gt;rsi+1,100-100/(1+AVERAGE(OFFSET(I1334,0,0,-rsi,1))/AVERAGE(OFFSET(J1334,0,0,-rsi,1))),"")</f>
        <v>41.153029729217877</v>
      </c>
      <c r="L1334" s="11"/>
      <c r="M1334" s="11">
        <f t="shared" si="422"/>
        <v>0.98087333092746298</v>
      </c>
      <c r="N1334" s="11">
        <f t="shared" ca="1" si="423"/>
        <v>0.95974576271186429</v>
      </c>
      <c r="S1334" s="13" t="str">
        <f ca="1">pricein</f>
        <v/>
      </c>
      <c r="T1334" s="13" t="str">
        <f ca="1">priceout</f>
        <v/>
      </c>
      <c r="U1334" s="16" t="str">
        <f t="shared" ca="1" si="424"/>
        <v/>
      </c>
      <c r="V1334" s="16" t="str">
        <f t="shared" ca="1" si="431"/>
        <v/>
      </c>
      <c r="W1334" s="16" t="str">
        <f t="shared" ca="1" si="432"/>
        <v/>
      </c>
      <c r="X1334" s="16">
        <f t="shared" ca="1" si="433"/>
        <v>2.7047880576243353</v>
      </c>
      <c r="Y1334" s="16"/>
      <c r="Z1334" s="13" t="str">
        <f ca="1">priceincross</f>
        <v/>
      </c>
      <c r="AA1334" s="13" t="str">
        <f ca="1">priceoutcross</f>
        <v/>
      </c>
      <c r="AB1334" s="13" t="str">
        <f t="shared" ca="1" si="425"/>
        <v/>
      </c>
      <c r="AC1334" s="13" t="str">
        <f t="shared" ca="1" si="434"/>
        <v/>
      </c>
      <c r="AD1334" s="13" t="str">
        <f t="shared" ca="1" si="435"/>
        <v/>
      </c>
      <c r="AE1334" s="13">
        <f t="shared" ca="1" si="436"/>
        <v>2.7339607048966239</v>
      </c>
      <c r="AG1334" s="32">
        <f ca="1">IF(ROW(data!B1334)&gt;fib+1,MIN(OFFSET(data!B1334,0,0,-fib,1)),"")</f>
        <v>24.35</v>
      </c>
      <c r="AH1334" s="32">
        <f ca="1">IF(ROW(data!B1334)&gt;fib+1,MAX(OFFSET(data!B1334,0,0,-fib,1)),"")</f>
        <v>30.8</v>
      </c>
      <c r="AI1334" s="32">
        <f t="shared" ca="1" si="426"/>
        <v>6.4499999999999993</v>
      </c>
      <c r="AJ1334" s="31">
        <f t="shared" ca="1" si="427"/>
        <v>25.872199999999999</v>
      </c>
      <c r="AK1334" s="31">
        <f t="shared" ca="1" si="428"/>
        <v>26.8139</v>
      </c>
      <c r="AL1334" s="31">
        <f t="shared" ca="1" si="429"/>
        <v>27.575000000000003</v>
      </c>
      <c r="AM1334" s="31">
        <f t="shared" ca="1" si="430"/>
        <v>28.336100000000002</v>
      </c>
      <c r="AO1334" s="32">
        <f t="shared" ca="1" si="437"/>
        <v>1.7047880576243353</v>
      </c>
      <c r="AP1334" s="32">
        <f t="shared" ca="1" si="438"/>
        <v>0</v>
      </c>
      <c r="AQ1334" s="32">
        <f t="shared" ca="1" si="439"/>
        <v>1.7339607048966239</v>
      </c>
      <c r="AR1334" s="32">
        <f t="shared" ca="1" si="440"/>
        <v>0</v>
      </c>
    </row>
    <row r="1335" spans="1:44">
      <c r="A1335" s="10">
        <v>38848</v>
      </c>
      <c r="B1335" s="11">
        <f ca="1">IF(ROW(data!B1335)&gt;singleSMA,AVERAGE(OFFSET(data!B1335,0,0,-singleSMA,1)),"")</f>
        <v>27.292099999999994</v>
      </c>
      <c r="C1335" s="11" t="str">
        <f ca="1">IF(ROW(data!B1333)&gt;singleSMA+2,IF(SIGN(data!B1334-indicators!B1334)&lt;&gt;SIGN(data!B1333-indicators!B1333),IF(SIGN(data!B1334-indicators!B1334)&gt;0,"BUY","SELL"),""),"")</f>
        <v>SELL</v>
      </c>
      <c r="D1335" s="11">
        <f ca="1">IF(ROW(data!B1335)&gt;fastSMA,AVERAGE(OFFSET(data!B1335,0,0,-fastSMA,1)),"")</f>
        <v>27.830000000000002</v>
      </c>
      <c r="E1335" s="11">
        <f ca="1">IF(ROW(data!B1335)&gt;slowSMA,AVERAGE(OFFSET(data!B1335,0,0,-slowSMA,1)),"")</f>
        <v>27.292099999999994</v>
      </c>
      <c r="F1335" s="11" t="str">
        <f ca="1">IF(ROW(data!B1335)&gt;MAX(fastSMA,slowSMA)+2,IF(SIGN(D1334-E1334)&lt;&gt;SIGN(D1333-E1333),IF(SIGN(D1334-E1334)&gt;0,"BUY","SELL"),""),"")</f>
        <v/>
      </c>
      <c r="G1335" s="11"/>
      <c r="H1335" s="11">
        <f>(data!B1335/data!B1334)-1</f>
        <v>-7.3583517292126199E-3</v>
      </c>
      <c r="I1335" s="11">
        <f t="shared" si="420"/>
        <v>0</v>
      </c>
      <c r="J1335" s="11">
        <f t="shared" si="421"/>
        <v>7.3583517292126199E-3</v>
      </c>
      <c r="K1335" s="11">
        <f ca="1">IF(ROW(data!B1335)&gt;rsi+1,100-100/(1+AVERAGE(OFFSET(I1335,0,0,-rsi,1))/AVERAGE(OFFSET(J1335,0,0,-rsi,1))),"")</f>
        <v>30.888451293233786</v>
      </c>
      <c r="L1335" s="11"/>
      <c r="M1335" s="11">
        <f t="shared" si="422"/>
        <v>0.99264164827078738</v>
      </c>
      <c r="N1335" s="11">
        <f t="shared" ca="1" si="423"/>
        <v>0.92524005486968441</v>
      </c>
      <c r="S1335" s="13" t="str">
        <f ca="1">pricein</f>
        <v/>
      </c>
      <c r="T1335" s="13">
        <f ca="1">priceout</f>
        <v>26.98</v>
      </c>
      <c r="U1335" s="16" t="str">
        <f t="shared" ca="1" si="424"/>
        <v/>
      </c>
      <c r="V1335" s="16" t="str">
        <f t="shared" ca="1" si="431"/>
        <v/>
      </c>
      <c r="W1335" s="16" t="str">
        <f t="shared" ca="1" si="432"/>
        <v/>
      </c>
      <c r="X1335" s="16">
        <f t="shared" ca="1" si="433"/>
        <v>2.7047880576243353</v>
      </c>
      <c r="Y1335" s="16"/>
      <c r="Z1335" s="13" t="str">
        <f ca="1">priceincross</f>
        <v/>
      </c>
      <c r="AA1335" s="13" t="str">
        <f ca="1">priceoutcross</f>
        <v/>
      </c>
      <c r="AB1335" s="13" t="str">
        <f t="shared" ca="1" si="425"/>
        <v/>
      </c>
      <c r="AC1335" s="13" t="str">
        <f t="shared" ca="1" si="434"/>
        <v/>
      </c>
      <c r="AD1335" s="13" t="str">
        <f t="shared" ca="1" si="435"/>
        <v/>
      </c>
      <c r="AE1335" s="13">
        <f t="shared" ca="1" si="436"/>
        <v>2.7339607048966239</v>
      </c>
      <c r="AG1335" s="32">
        <f ca="1">IF(ROW(data!B1335)&gt;fib+1,MIN(OFFSET(data!B1335,0,0,-fib,1)),"")</f>
        <v>24.51</v>
      </c>
      <c r="AH1335" s="32">
        <f ca="1">IF(ROW(data!B1335)&gt;fib+1,MAX(OFFSET(data!B1335,0,0,-fib,1)),"")</f>
        <v>30.8</v>
      </c>
      <c r="AI1335" s="32">
        <f t="shared" ca="1" si="426"/>
        <v>6.2899999999999991</v>
      </c>
      <c r="AJ1335" s="31">
        <f t="shared" ca="1" si="427"/>
        <v>25.994440000000001</v>
      </c>
      <c r="AK1335" s="31">
        <f t="shared" ca="1" si="428"/>
        <v>26.912780000000001</v>
      </c>
      <c r="AL1335" s="31">
        <f t="shared" ca="1" si="429"/>
        <v>27.655000000000001</v>
      </c>
      <c r="AM1335" s="31">
        <f t="shared" ca="1" si="430"/>
        <v>28.397220000000001</v>
      </c>
      <c r="AO1335" s="32">
        <f t="shared" ca="1" si="437"/>
        <v>1.7047880576243353</v>
      </c>
      <c r="AP1335" s="32">
        <f t="shared" ca="1" si="438"/>
        <v>0</v>
      </c>
      <c r="AQ1335" s="32">
        <f t="shared" ca="1" si="439"/>
        <v>1.7339607048966239</v>
      </c>
      <c r="AR1335" s="32">
        <f t="shared" ca="1" si="440"/>
        <v>0</v>
      </c>
    </row>
    <row r="1336" spans="1:44">
      <c r="A1336" s="10">
        <v>38849</v>
      </c>
      <c r="B1336" s="11">
        <f ca="1">IF(ROW(data!B1336)&gt;singleSMA,AVERAGE(OFFSET(data!B1336,0,0,-singleSMA,1)),"")</f>
        <v>27.311399999999999</v>
      </c>
      <c r="C1336" s="11" t="str">
        <f ca="1">IF(ROW(data!B1334)&gt;singleSMA+2,IF(SIGN(data!B1335-indicators!B1335)&lt;&gt;SIGN(data!B1334-indicators!B1334),IF(SIGN(data!B1335-indicators!B1335)&gt;0,"BUY","SELL"),""),"")</f>
        <v/>
      </c>
      <c r="D1336" s="11">
        <f ca="1">IF(ROW(data!B1336)&gt;fastSMA,AVERAGE(OFFSET(data!B1336,0,0,-fastSMA,1)),"")</f>
        <v>27.683500000000002</v>
      </c>
      <c r="E1336" s="11">
        <f ca="1">IF(ROW(data!B1336)&gt;slowSMA,AVERAGE(OFFSET(data!B1336,0,0,-slowSMA,1)),"")</f>
        <v>27.311399999999999</v>
      </c>
      <c r="F1336" s="11" t="str">
        <f ca="1">IF(ROW(data!B1336)&gt;MAX(fastSMA,slowSMA)+2,IF(SIGN(D1335-E1335)&lt;&gt;SIGN(D1334-E1334),IF(SIGN(D1335-E1335)&gt;0,"BUY","SELL"),""),"")</f>
        <v/>
      </c>
      <c r="G1336" s="11"/>
      <c r="H1336" s="11">
        <f>(data!B1336/data!B1335)-1</f>
        <v>-2.0014825796886515E-2</v>
      </c>
      <c r="I1336" s="11">
        <f t="shared" si="420"/>
        <v>0</v>
      </c>
      <c r="J1336" s="11">
        <f t="shared" si="421"/>
        <v>2.0014825796886515E-2</v>
      </c>
      <c r="K1336" s="11">
        <f ca="1">IF(ROW(data!B1336)&gt;rsi+1,100-100/(1+AVERAGE(OFFSET(I1336,0,0,-rsi,1))/AVERAGE(OFFSET(J1336,0,0,-rsi,1))),"")</f>
        <v>25.633525832524043</v>
      </c>
      <c r="L1336" s="11"/>
      <c r="M1336" s="11">
        <f t="shared" si="422"/>
        <v>0.97998517420311348</v>
      </c>
      <c r="N1336" s="11">
        <f t="shared" ca="1" si="423"/>
        <v>0.90023833844058554</v>
      </c>
      <c r="S1336" s="13" t="str">
        <f ca="1">pricein</f>
        <v/>
      </c>
      <c r="T1336" s="13" t="str">
        <f ca="1">priceout</f>
        <v/>
      </c>
      <c r="U1336" s="16" t="str">
        <f t="shared" ca="1" si="424"/>
        <v/>
      </c>
      <c r="V1336" s="16" t="str">
        <f t="shared" ca="1" si="431"/>
        <v/>
      </c>
      <c r="W1336" s="16" t="str">
        <f t="shared" ca="1" si="432"/>
        <v/>
      </c>
      <c r="X1336" s="16">
        <f t="shared" ca="1" si="433"/>
        <v>2.7047880576243353</v>
      </c>
      <c r="Y1336" s="16"/>
      <c r="Z1336" s="13" t="str">
        <f ca="1">priceincross</f>
        <v/>
      </c>
      <c r="AA1336" s="13" t="str">
        <f ca="1">priceoutcross</f>
        <v/>
      </c>
      <c r="AB1336" s="13" t="str">
        <f t="shared" ca="1" si="425"/>
        <v/>
      </c>
      <c r="AC1336" s="13" t="str">
        <f t="shared" ca="1" si="434"/>
        <v/>
      </c>
      <c r="AD1336" s="13" t="str">
        <f t="shared" ca="1" si="435"/>
        <v/>
      </c>
      <c r="AE1336" s="13">
        <f t="shared" ca="1" si="436"/>
        <v>2.7339607048966239</v>
      </c>
      <c r="AG1336" s="32">
        <f ca="1">IF(ROW(data!B1336)&gt;fib+1,MIN(OFFSET(data!B1336,0,0,-fib,1)),"")</f>
        <v>24.93</v>
      </c>
      <c r="AH1336" s="32">
        <f ca="1">IF(ROW(data!B1336)&gt;fib+1,MAX(OFFSET(data!B1336,0,0,-fib,1)),"")</f>
        <v>30.8</v>
      </c>
      <c r="AI1336" s="32">
        <f t="shared" ca="1" si="426"/>
        <v>5.870000000000001</v>
      </c>
      <c r="AJ1336" s="31">
        <f t="shared" ca="1" si="427"/>
        <v>26.31532</v>
      </c>
      <c r="AK1336" s="31">
        <f t="shared" ca="1" si="428"/>
        <v>27.172339999999998</v>
      </c>
      <c r="AL1336" s="31">
        <f t="shared" ca="1" si="429"/>
        <v>27.865000000000002</v>
      </c>
      <c r="AM1336" s="31">
        <f t="shared" ca="1" si="430"/>
        <v>28.557659999999998</v>
      </c>
      <c r="AO1336" s="32">
        <f t="shared" ca="1" si="437"/>
        <v>1.7047880576243353</v>
      </c>
      <c r="AP1336" s="32">
        <f t="shared" ca="1" si="438"/>
        <v>0</v>
      </c>
      <c r="AQ1336" s="32">
        <f t="shared" ca="1" si="439"/>
        <v>1.7339607048966239</v>
      </c>
      <c r="AR1336" s="32">
        <f t="shared" ca="1" si="440"/>
        <v>0</v>
      </c>
    </row>
    <row r="1337" spans="1:44">
      <c r="A1337" s="10">
        <v>38852</v>
      </c>
      <c r="B1337" s="11">
        <f ca="1">IF(ROW(data!B1337)&gt;singleSMA,AVERAGE(OFFSET(data!B1337,0,0,-singleSMA,1)),"")</f>
        <v>27.316099999999995</v>
      </c>
      <c r="C1337" s="11" t="str">
        <f ca="1">IF(ROW(data!B1335)&gt;singleSMA+2,IF(SIGN(data!B1336-indicators!B1336)&lt;&gt;SIGN(data!B1335-indicators!B1335),IF(SIGN(data!B1336-indicators!B1336)&gt;0,"BUY","SELL"),""),"")</f>
        <v/>
      </c>
      <c r="D1337" s="11">
        <f ca="1">IF(ROW(data!B1337)&gt;fastSMA,AVERAGE(OFFSET(data!B1337,0,0,-fastSMA,1)),"")</f>
        <v>27.528500000000008</v>
      </c>
      <c r="E1337" s="11">
        <f ca="1">IF(ROW(data!B1337)&gt;slowSMA,AVERAGE(OFFSET(data!B1337,0,0,-slowSMA,1)),"")</f>
        <v>27.316099999999995</v>
      </c>
      <c r="F1337" s="11" t="str">
        <f ca="1">IF(ROW(data!B1337)&gt;MAX(fastSMA,slowSMA)+2,IF(SIGN(D1336-E1336)&lt;&gt;SIGN(D1335-E1335),IF(SIGN(D1336-E1336)&gt;0,"BUY","SELL"),""),"")</f>
        <v/>
      </c>
      <c r="G1337" s="11"/>
      <c r="H1337" s="11">
        <f>(data!B1337/data!B1336)-1</f>
        <v>-3.2904689863842651E-2</v>
      </c>
      <c r="I1337" s="11">
        <f t="shared" si="420"/>
        <v>0</v>
      </c>
      <c r="J1337" s="11">
        <f t="shared" si="421"/>
        <v>3.2904689863842651E-2</v>
      </c>
      <c r="K1337" s="11">
        <f ca="1">IF(ROW(data!B1337)&gt;rsi+1,100-100/(1+AVERAGE(OFFSET(I1337,0,0,-rsi,1))/AVERAGE(OFFSET(J1337,0,0,-rsi,1))),"")</f>
        <v>24.583463553624924</v>
      </c>
      <c r="L1337" s="11"/>
      <c r="M1337" s="11">
        <f t="shared" si="422"/>
        <v>0.96709531013615735</v>
      </c>
      <c r="N1337" s="11">
        <f t="shared" ca="1" si="423"/>
        <v>0.891873038018835</v>
      </c>
      <c r="S1337" s="13" t="str">
        <f ca="1">pricein</f>
        <v/>
      </c>
      <c r="T1337" s="13" t="str">
        <f ca="1">priceout</f>
        <v/>
      </c>
      <c r="U1337" s="16" t="str">
        <f t="shared" ca="1" si="424"/>
        <v/>
      </c>
      <c r="V1337" s="16" t="str">
        <f t="shared" ca="1" si="431"/>
        <v/>
      </c>
      <c r="W1337" s="16" t="str">
        <f t="shared" ca="1" si="432"/>
        <v/>
      </c>
      <c r="X1337" s="16">
        <f t="shared" ca="1" si="433"/>
        <v>2.7047880576243353</v>
      </c>
      <c r="Y1337" s="16"/>
      <c r="Z1337" s="13" t="str">
        <f ca="1">priceincross</f>
        <v/>
      </c>
      <c r="AA1337" s="13" t="str">
        <f ca="1">priceoutcross</f>
        <v/>
      </c>
      <c r="AB1337" s="13" t="str">
        <f t="shared" ca="1" si="425"/>
        <v/>
      </c>
      <c r="AC1337" s="13" t="str">
        <f t="shared" ca="1" si="434"/>
        <v/>
      </c>
      <c r="AD1337" s="13" t="str">
        <f t="shared" ca="1" si="435"/>
        <v/>
      </c>
      <c r="AE1337" s="13">
        <f t="shared" ca="1" si="436"/>
        <v>2.7339607048966239</v>
      </c>
      <c r="AG1337" s="32">
        <f ca="1">IF(ROW(data!B1337)&gt;fib+1,MIN(OFFSET(data!B1337,0,0,-fib,1)),"")</f>
        <v>24.93</v>
      </c>
      <c r="AH1337" s="32">
        <f ca="1">IF(ROW(data!B1337)&gt;fib+1,MAX(OFFSET(data!B1337,0,0,-fib,1)),"")</f>
        <v>30.8</v>
      </c>
      <c r="AI1337" s="32">
        <f t="shared" ca="1" si="426"/>
        <v>5.870000000000001</v>
      </c>
      <c r="AJ1337" s="31">
        <f t="shared" ca="1" si="427"/>
        <v>26.31532</v>
      </c>
      <c r="AK1337" s="31">
        <f t="shared" ca="1" si="428"/>
        <v>27.172339999999998</v>
      </c>
      <c r="AL1337" s="31">
        <f t="shared" ca="1" si="429"/>
        <v>27.865000000000002</v>
      </c>
      <c r="AM1337" s="31">
        <f t="shared" ca="1" si="430"/>
        <v>28.557659999999998</v>
      </c>
      <c r="AO1337" s="32">
        <f t="shared" ca="1" si="437"/>
        <v>1.7047880576243353</v>
      </c>
      <c r="AP1337" s="32">
        <f t="shared" ca="1" si="438"/>
        <v>0</v>
      </c>
      <c r="AQ1337" s="32">
        <f t="shared" ca="1" si="439"/>
        <v>1.7339607048966239</v>
      </c>
      <c r="AR1337" s="32">
        <f t="shared" ca="1" si="440"/>
        <v>0</v>
      </c>
    </row>
    <row r="1338" spans="1:44">
      <c r="A1338" s="10">
        <v>38853</v>
      </c>
      <c r="B1338" s="11">
        <f ca="1">IF(ROW(data!B1338)&gt;singleSMA,AVERAGE(OFFSET(data!B1338,0,0,-singleSMA,1)),"")</f>
        <v>27.318099999999994</v>
      </c>
      <c r="C1338" s="11" t="str">
        <f ca="1">IF(ROW(data!B1336)&gt;singleSMA+2,IF(SIGN(data!B1337-indicators!B1337)&lt;&gt;SIGN(data!B1336-indicators!B1336),IF(SIGN(data!B1337-indicators!B1337)&gt;0,"BUY","SELL"),""),"")</f>
        <v/>
      </c>
      <c r="D1338" s="11">
        <f ca="1">IF(ROW(data!B1338)&gt;fastSMA,AVERAGE(OFFSET(data!B1338,0,0,-fastSMA,1)),"")</f>
        <v>27.387</v>
      </c>
      <c r="E1338" s="11">
        <f ca="1">IF(ROW(data!B1338)&gt;slowSMA,AVERAGE(OFFSET(data!B1338,0,0,-slowSMA,1)),"")</f>
        <v>27.318099999999994</v>
      </c>
      <c r="F1338" s="11" t="str">
        <f ca="1">IF(ROW(data!B1338)&gt;MAX(fastSMA,slowSMA)+2,IF(SIGN(D1337-E1337)&lt;&gt;SIGN(D1336-E1336),IF(SIGN(D1337-E1337)&gt;0,"BUY","SELL"),""),"")</f>
        <v/>
      </c>
      <c r="G1338" s="11"/>
      <c r="H1338" s="11">
        <f>(data!B1338/data!B1337)-1</f>
        <v>-8.603832616347229E-3</v>
      </c>
      <c r="I1338" s="11">
        <f t="shared" si="420"/>
        <v>0</v>
      </c>
      <c r="J1338" s="11">
        <f t="shared" si="421"/>
        <v>8.603832616347229E-3</v>
      </c>
      <c r="K1338" s="11">
        <f ca="1">IF(ROW(data!B1338)&gt;rsi+1,100-100/(1+AVERAGE(OFFSET(I1338,0,0,-rsi,1))/AVERAGE(OFFSET(J1338,0,0,-rsi,1))),"")</f>
        <v>25.563269172196769</v>
      </c>
      <c r="L1338" s="11"/>
      <c r="M1338" s="11">
        <f t="shared" si="422"/>
        <v>0.99139616738365277</v>
      </c>
      <c r="N1338" s="11">
        <f t="shared" ca="1" si="423"/>
        <v>0.89957416607523077</v>
      </c>
      <c r="S1338" s="13" t="str">
        <f ca="1">pricein</f>
        <v/>
      </c>
      <c r="T1338" s="13" t="str">
        <f ca="1">priceout</f>
        <v/>
      </c>
      <c r="U1338" s="16" t="str">
        <f t="shared" ca="1" si="424"/>
        <v/>
      </c>
      <c r="V1338" s="16" t="str">
        <f t="shared" ca="1" si="431"/>
        <v/>
      </c>
      <c r="W1338" s="16" t="str">
        <f t="shared" ca="1" si="432"/>
        <v/>
      </c>
      <c r="X1338" s="16">
        <f t="shared" ca="1" si="433"/>
        <v>2.7047880576243353</v>
      </c>
      <c r="Y1338" s="16"/>
      <c r="Z1338" s="13" t="str">
        <f ca="1">priceincross</f>
        <v/>
      </c>
      <c r="AA1338" s="13" t="str">
        <f ca="1">priceoutcross</f>
        <v/>
      </c>
      <c r="AB1338" s="13" t="str">
        <f t="shared" ca="1" si="425"/>
        <v/>
      </c>
      <c r="AC1338" s="13" t="str">
        <f t="shared" ca="1" si="434"/>
        <v/>
      </c>
      <c r="AD1338" s="13" t="str">
        <f t="shared" ca="1" si="435"/>
        <v/>
      </c>
      <c r="AE1338" s="13">
        <f t="shared" ca="1" si="436"/>
        <v>2.7339607048966239</v>
      </c>
      <c r="AG1338" s="32">
        <f ca="1">IF(ROW(data!B1338)&gt;fib+1,MIN(OFFSET(data!B1338,0,0,-fib,1)),"")</f>
        <v>24.93</v>
      </c>
      <c r="AH1338" s="32">
        <f ca="1">IF(ROW(data!B1338)&gt;fib+1,MAX(OFFSET(data!B1338,0,0,-fib,1)),"")</f>
        <v>30.8</v>
      </c>
      <c r="AI1338" s="32">
        <f t="shared" ca="1" si="426"/>
        <v>5.870000000000001</v>
      </c>
      <c r="AJ1338" s="31">
        <f t="shared" ca="1" si="427"/>
        <v>26.31532</v>
      </c>
      <c r="AK1338" s="31">
        <f t="shared" ca="1" si="428"/>
        <v>27.172339999999998</v>
      </c>
      <c r="AL1338" s="31">
        <f t="shared" ca="1" si="429"/>
        <v>27.865000000000002</v>
      </c>
      <c r="AM1338" s="31">
        <f t="shared" ca="1" si="430"/>
        <v>28.557659999999998</v>
      </c>
      <c r="AO1338" s="32">
        <f t="shared" ca="1" si="437"/>
        <v>1.7047880576243353</v>
      </c>
      <c r="AP1338" s="32">
        <f t="shared" ca="1" si="438"/>
        <v>0</v>
      </c>
      <c r="AQ1338" s="32">
        <f t="shared" ca="1" si="439"/>
        <v>1.7339607048966239</v>
      </c>
      <c r="AR1338" s="32">
        <f t="shared" ca="1" si="440"/>
        <v>0</v>
      </c>
    </row>
    <row r="1339" spans="1:44">
      <c r="A1339" s="10">
        <v>38854</v>
      </c>
      <c r="B1339" s="11">
        <f ca="1">IF(ROW(data!B1339)&gt;singleSMA,AVERAGE(OFFSET(data!B1339,0,0,-singleSMA,1)),"")</f>
        <v>27.3066</v>
      </c>
      <c r="C1339" s="11" t="str">
        <f ca="1">IF(ROW(data!B1337)&gt;singleSMA+2,IF(SIGN(data!B1338-indicators!B1338)&lt;&gt;SIGN(data!B1337-indicators!B1337),IF(SIGN(data!B1338-indicators!B1338)&gt;0,"BUY","SELL"),""),"")</f>
        <v/>
      </c>
      <c r="D1339" s="11">
        <f ca="1">IF(ROW(data!B1339)&gt;fastSMA,AVERAGE(OFFSET(data!B1339,0,0,-fastSMA,1)),"")</f>
        <v>27.224499999999995</v>
      </c>
      <c r="E1339" s="11">
        <f ca="1">IF(ROW(data!B1339)&gt;slowSMA,AVERAGE(OFFSET(data!B1339,0,0,-slowSMA,1)),"")</f>
        <v>27.3066</v>
      </c>
      <c r="F1339" s="11" t="str">
        <f ca="1">IF(ROW(data!B1339)&gt;MAX(fastSMA,slowSMA)+2,IF(SIGN(D1338-E1338)&lt;&gt;SIGN(D1337-E1337),IF(SIGN(D1338-E1338)&gt;0,"BUY","SELL"),""),"")</f>
        <v/>
      </c>
      <c r="G1339" s="11"/>
      <c r="H1339" s="11">
        <f>(data!B1339/data!B1338)-1</f>
        <v>-2.1696252465483234E-2</v>
      </c>
      <c r="I1339" s="11">
        <f t="shared" si="420"/>
        <v>0</v>
      </c>
      <c r="J1339" s="11">
        <f t="shared" si="421"/>
        <v>2.1696252465483234E-2</v>
      </c>
      <c r="K1339" s="11">
        <f ca="1">IF(ROW(data!B1339)&gt;rsi+1,100-100/(1+AVERAGE(OFFSET(I1339,0,0,-rsi,1))/AVERAGE(OFFSET(J1339,0,0,-rsi,1))),"")</f>
        <v>23.664812174700657</v>
      </c>
      <c r="L1339" s="11"/>
      <c r="M1339" s="11">
        <f t="shared" si="422"/>
        <v>0.97830374753451677</v>
      </c>
      <c r="N1339" s="11">
        <f t="shared" ca="1" si="423"/>
        <v>0.88413547237076662</v>
      </c>
      <c r="S1339" s="13" t="str">
        <f ca="1">pricein</f>
        <v/>
      </c>
      <c r="T1339" s="13" t="str">
        <f ca="1">priceout</f>
        <v/>
      </c>
      <c r="U1339" s="16" t="str">
        <f t="shared" ca="1" si="424"/>
        <v/>
      </c>
      <c r="V1339" s="16" t="str">
        <f t="shared" ca="1" si="431"/>
        <v/>
      </c>
      <c r="W1339" s="16" t="str">
        <f t="shared" ca="1" si="432"/>
        <v/>
      </c>
      <c r="X1339" s="16">
        <f t="shared" ca="1" si="433"/>
        <v>2.7047880576243353</v>
      </c>
      <c r="Y1339" s="16"/>
      <c r="Z1339" s="13" t="str">
        <f ca="1">priceincross</f>
        <v/>
      </c>
      <c r="AA1339" s="13" t="str">
        <f ca="1">priceoutcross</f>
        <v/>
      </c>
      <c r="AB1339" s="13" t="str">
        <f t="shared" ca="1" si="425"/>
        <v/>
      </c>
      <c r="AC1339" s="13" t="str">
        <f t="shared" ca="1" si="434"/>
        <v/>
      </c>
      <c r="AD1339" s="13" t="str">
        <f t="shared" ca="1" si="435"/>
        <v/>
      </c>
      <c r="AE1339" s="13">
        <f t="shared" ca="1" si="436"/>
        <v>2.7339607048966239</v>
      </c>
      <c r="AG1339" s="32">
        <f ca="1">IF(ROW(data!B1339)&gt;fib+1,MIN(OFFSET(data!B1339,0,0,-fib,1)),"")</f>
        <v>24.8</v>
      </c>
      <c r="AH1339" s="32">
        <f ca="1">IF(ROW(data!B1339)&gt;fib+1,MAX(OFFSET(data!B1339,0,0,-fib,1)),"")</f>
        <v>30.8</v>
      </c>
      <c r="AI1339" s="32">
        <f t="shared" ca="1" si="426"/>
        <v>6</v>
      </c>
      <c r="AJ1339" s="31">
        <f t="shared" ca="1" si="427"/>
        <v>26.216000000000001</v>
      </c>
      <c r="AK1339" s="31">
        <f t="shared" ca="1" si="428"/>
        <v>27.091999999999999</v>
      </c>
      <c r="AL1339" s="31">
        <f t="shared" ca="1" si="429"/>
        <v>27.8</v>
      </c>
      <c r="AM1339" s="31">
        <f t="shared" ca="1" si="430"/>
        <v>28.508000000000003</v>
      </c>
      <c r="AO1339" s="32">
        <f t="shared" ca="1" si="437"/>
        <v>1.7047880576243353</v>
      </c>
      <c r="AP1339" s="32">
        <f t="shared" ca="1" si="438"/>
        <v>0</v>
      </c>
      <c r="AQ1339" s="32">
        <f t="shared" ca="1" si="439"/>
        <v>1.7339607048966239</v>
      </c>
      <c r="AR1339" s="32">
        <f t="shared" ca="1" si="440"/>
        <v>0</v>
      </c>
    </row>
    <row r="1340" spans="1:44">
      <c r="A1340" s="10">
        <v>38855</v>
      </c>
      <c r="B1340" s="11">
        <f ca="1">IF(ROW(data!B1340)&gt;singleSMA,AVERAGE(OFFSET(data!B1340,0,0,-singleSMA,1)),"")</f>
        <v>27.285599999999999</v>
      </c>
      <c r="C1340" s="11" t="str">
        <f ca="1">IF(ROW(data!B1338)&gt;singleSMA+2,IF(SIGN(data!B1339-indicators!B1339)&lt;&gt;SIGN(data!B1338-indicators!B1338),IF(SIGN(data!B1339-indicators!B1339)&gt;0,"BUY","SELL"),""),"")</f>
        <v/>
      </c>
      <c r="D1340" s="11">
        <f ca="1">IF(ROW(data!B1340)&gt;fastSMA,AVERAGE(OFFSET(data!B1340,0,0,-fastSMA,1)),"")</f>
        <v>27.014499999999998</v>
      </c>
      <c r="E1340" s="11">
        <f ca="1">IF(ROW(data!B1340)&gt;slowSMA,AVERAGE(OFFSET(data!B1340,0,0,-slowSMA,1)),"")</f>
        <v>27.285599999999999</v>
      </c>
      <c r="F1340" s="11" t="str">
        <f ca="1">IF(ROW(data!B1340)&gt;MAX(fastSMA,slowSMA)+2,IF(SIGN(D1339-E1339)&lt;&gt;SIGN(D1338-E1338),IF(SIGN(D1339-E1339)&gt;0,"BUY","SELL"),""),"")</f>
        <v>SELL</v>
      </c>
      <c r="G1340" s="11"/>
      <c r="H1340" s="11">
        <f>(data!B1340/data!B1339)-1</f>
        <v>-3.9919354838709786E-2</v>
      </c>
      <c r="I1340" s="11">
        <f t="shared" si="420"/>
        <v>0</v>
      </c>
      <c r="J1340" s="11">
        <f t="shared" si="421"/>
        <v>3.9919354838709786E-2</v>
      </c>
      <c r="K1340" s="11">
        <f ca="1">IF(ROW(data!B1340)&gt;rsi+1,100-100/(1+AVERAGE(OFFSET(I1340,0,0,-rsi,1))/AVERAGE(OFFSET(J1340,0,0,-rsi,1))),"")</f>
        <v>20.272393620115992</v>
      </c>
      <c r="L1340" s="11"/>
      <c r="M1340" s="11">
        <f t="shared" si="422"/>
        <v>0.96008064516129021</v>
      </c>
      <c r="N1340" s="11">
        <f t="shared" ca="1" si="423"/>
        <v>0.85005355230274871</v>
      </c>
      <c r="S1340" s="13" t="str">
        <f ca="1">pricein</f>
        <v/>
      </c>
      <c r="T1340" s="13" t="str">
        <f ca="1">priceout</f>
        <v/>
      </c>
      <c r="U1340" s="16" t="str">
        <f t="shared" ca="1" si="424"/>
        <v/>
      </c>
      <c r="V1340" s="16" t="str">
        <f t="shared" ca="1" si="431"/>
        <v/>
      </c>
      <c r="W1340" s="16" t="str">
        <f t="shared" ca="1" si="432"/>
        <v/>
      </c>
      <c r="X1340" s="16">
        <f t="shared" ca="1" si="433"/>
        <v>2.7047880576243353</v>
      </c>
      <c r="Y1340" s="16"/>
      <c r="Z1340" s="13" t="str">
        <f ca="1">priceincross</f>
        <v/>
      </c>
      <c r="AA1340" s="13">
        <f ca="1">priceoutcross</f>
        <v>23.81</v>
      </c>
      <c r="AB1340" s="13" t="str">
        <f t="shared" ca="1" si="425"/>
        <v/>
      </c>
      <c r="AC1340" s="13" t="str">
        <f t="shared" ca="1" si="434"/>
        <v/>
      </c>
      <c r="AD1340" s="13" t="str">
        <f t="shared" ca="1" si="435"/>
        <v/>
      </c>
      <c r="AE1340" s="13">
        <f t="shared" ca="1" si="436"/>
        <v>2.7339607048966239</v>
      </c>
      <c r="AG1340" s="32">
        <f ca="1">IF(ROW(data!B1340)&gt;fib+1,MIN(OFFSET(data!B1340,0,0,-fib,1)),"")</f>
        <v>23.81</v>
      </c>
      <c r="AH1340" s="32">
        <f ca="1">IF(ROW(data!B1340)&gt;fib+1,MAX(OFFSET(data!B1340,0,0,-fib,1)),"")</f>
        <v>30.8</v>
      </c>
      <c r="AI1340" s="32">
        <f t="shared" ca="1" si="426"/>
        <v>6.990000000000002</v>
      </c>
      <c r="AJ1340" s="31">
        <f t="shared" ca="1" si="427"/>
        <v>25.45964</v>
      </c>
      <c r="AK1340" s="31">
        <f t="shared" ca="1" si="428"/>
        <v>26.480180000000001</v>
      </c>
      <c r="AL1340" s="31">
        <f t="shared" ca="1" si="429"/>
        <v>27.305</v>
      </c>
      <c r="AM1340" s="31">
        <f t="shared" ca="1" si="430"/>
        <v>28.129819999999999</v>
      </c>
      <c r="AO1340" s="32">
        <f t="shared" ca="1" si="437"/>
        <v>1.7047880576243353</v>
      </c>
      <c r="AP1340" s="32">
        <f t="shared" ca="1" si="438"/>
        <v>0</v>
      </c>
      <c r="AQ1340" s="32">
        <f t="shared" ca="1" si="439"/>
        <v>1.7339607048966239</v>
      </c>
      <c r="AR1340" s="32">
        <f t="shared" ca="1" si="440"/>
        <v>0</v>
      </c>
    </row>
    <row r="1341" spans="1:44">
      <c r="A1341" s="10">
        <v>38856</v>
      </c>
      <c r="B1341" s="11">
        <f ca="1">IF(ROW(data!B1341)&gt;singleSMA,AVERAGE(OFFSET(data!B1341,0,0,-singleSMA,1)),"")</f>
        <v>27.265199999999997</v>
      </c>
      <c r="C1341" s="11" t="str">
        <f ca="1">IF(ROW(data!B1339)&gt;singleSMA+2,IF(SIGN(data!B1340-indicators!B1340)&lt;&gt;SIGN(data!B1339-indicators!B1339),IF(SIGN(data!B1340-indicators!B1340)&gt;0,"BUY","SELL"),""),"")</f>
        <v/>
      </c>
      <c r="D1341" s="11">
        <f ca="1">IF(ROW(data!B1341)&gt;fastSMA,AVERAGE(OFFSET(data!B1341,0,0,-fastSMA,1)),"")</f>
        <v>26.809999999999995</v>
      </c>
      <c r="E1341" s="11">
        <f ca="1">IF(ROW(data!B1341)&gt;slowSMA,AVERAGE(OFFSET(data!B1341,0,0,-slowSMA,1)),"")</f>
        <v>27.265199999999997</v>
      </c>
      <c r="F1341" s="11" t="str">
        <f ca="1">IF(ROW(data!B1341)&gt;MAX(fastSMA,slowSMA)+2,IF(SIGN(D1340-E1340)&lt;&gt;SIGN(D1339-E1339),IF(SIGN(D1340-E1340)&gt;0,"BUY","SELL"),""),"")</f>
        <v/>
      </c>
      <c r="G1341" s="11"/>
      <c r="H1341" s="11">
        <f>(data!B1341/data!B1340)-1</f>
        <v>-5.4598908021838977E-3</v>
      </c>
      <c r="I1341" s="11">
        <f t="shared" si="420"/>
        <v>0</v>
      </c>
      <c r="J1341" s="11">
        <f t="shared" si="421"/>
        <v>5.4598908021838977E-3</v>
      </c>
      <c r="K1341" s="11">
        <f ca="1">IF(ROW(data!B1341)&gt;rsi+1,100-100/(1+AVERAGE(OFFSET(I1341,0,0,-rsi,1))/AVERAGE(OFFSET(J1341,0,0,-rsi,1))),"")</f>
        <v>20.509820836297905</v>
      </c>
      <c r="L1341" s="11"/>
      <c r="M1341" s="11">
        <f t="shared" si="422"/>
        <v>0.9945401091978161</v>
      </c>
      <c r="N1341" s="11">
        <f t="shared" ca="1" si="423"/>
        <v>0.85271876125315094</v>
      </c>
      <c r="S1341" s="13" t="str">
        <f ca="1">pricein</f>
        <v/>
      </c>
      <c r="T1341" s="13" t="str">
        <f ca="1">priceout</f>
        <v/>
      </c>
      <c r="U1341" s="16" t="str">
        <f t="shared" ca="1" si="424"/>
        <v/>
      </c>
      <c r="V1341" s="16" t="str">
        <f t="shared" ca="1" si="431"/>
        <v/>
      </c>
      <c r="W1341" s="16" t="str">
        <f t="shared" ca="1" si="432"/>
        <v/>
      </c>
      <c r="X1341" s="16">
        <f t="shared" ca="1" si="433"/>
        <v>2.7047880576243353</v>
      </c>
      <c r="Y1341" s="16"/>
      <c r="Z1341" s="13" t="str">
        <f ca="1">priceincross</f>
        <v/>
      </c>
      <c r="AA1341" s="13" t="str">
        <f ca="1">priceoutcross</f>
        <v/>
      </c>
      <c r="AB1341" s="13" t="str">
        <f t="shared" ca="1" si="425"/>
        <v/>
      </c>
      <c r="AC1341" s="13" t="str">
        <f t="shared" ca="1" si="434"/>
        <v/>
      </c>
      <c r="AD1341" s="13" t="str">
        <f t="shared" ca="1" si="435"/>
        <v/>
      </c>
      <c r="AE1341" s="13">
        <f t="shared" ca="1" si="436"/>
        <v>2.7339607048966239</v>
      </c>
      <c r="AG1341" s="32">
        <f ca="1">IF(ROW(data!B1341)&gt;fib+1,MIN(OFFSET(data!B1341,0,0,-fib,1)),"")</f>
        <v>23.68</v>
      </c>
      <c r="AH1341" s="32">
        <f ca="1">IF(ROW(data!B1341)&gt;fib+1,MAX(OFFSET(data!B1341,0,0,-fib,1)),"")</f>
        <v>30.8</v>
      </c>
      <c r="AI1341" s="32">
        <f t="shared" ca="1" si="426"/>
        <v>7.120000000000001</v>
      </c>
      <c r="AJ1341" s="31">
        <f t="shared" ca="1" si="427"/>
        <v>25.360320000000002</v>
      </c>
      <c r="AK1341" s="31">
        <f t="shared" ca="1" si="428"/>
        <v>26.399840000000001</v>
      </c>
      <c r="AL1341" s="31">
        <f t="shared" ca="1" si="429"/>
        <v>27.240000000000002</v>
      </c>
      <c r="AM1341" s="31">
        <f t="shared" ca="1" si="430"/>
        <v>28.080159999999999</v>
      </c>
      <c r="AO1341" s="32">
        <f t="shared" ca="1" si="437"/>
        <v>1.7047880576243353</v>
      </c>
      <c r="AP1341" s="32">
        <f t="shared" ca="1" si="438"/>
        <v>0</v>
      </c>
      <c r="AQ1341" s="32">
        <f t="shared" ca="1" si="439"/>
        <v>1.7339607048966239</v>
      </c>
      <c r="AR1341" s="32">
        <f t="shared" ca="1" si="440"/>
        <v>0</v>
      </c>
    </row>
    <row r="1342" spans="1:44">
      <c r="A1342" s="10">
        <v>38859</v>
      </c>
      <c r="B1342" s="11">
        <f ca="1">IF(ROW(data!B1342)&gt;singleSMA,AVERAGE(OFFSET(data!B1342,0,0,-singleSMA,1)),"")</f>
        <v>27.228199999999994</v>
      </c>
      <c r="C1342" s="11" t="str">
        <f ca="1">IF(ROW(data!B1340)&gt;singleSMA+2,IF(SIGN(data!B1341-indicators!B1341)&lt;&gt;SIGN(data!B1340-indicators!B1340),IF(SIGN(data!B1341-indicators!B1341)&gt;0,"BUY","SELL"),""),"")</f>
        <v/>
      </c>
      <c r="D1342" s="11">
        <f ca="1">IF(ROW(data!B1342)&gt;fastSMA,AVERAGE(OFFSET(data!B1342,0,0,-fastSMA,1)),"")</f>
        <v>26.496000000000002</v>
      </c>
      <c r="E1342" s="11">
        <f ca="1">IF(ROW(data!B1342)&gt;slowSMA,AVERAGE(OFFSET(data!B1342,0,0,-slowSMA,1)),"")</f>
        <v>27.228199999999994</v>
      </c>
      <c r="F1342" s="11" t="str">
        <f ca="1">IF(ROW(data!B1342)&gt;MAX(fastSMA,slowSMA)+2,IF(SIGN(D1341-E1341)&lt;&gt;SIGN(D1340-E1340),IF(SIGN(D1341-E1341)&gt;0,"BUY","SELL"),""),"")</f>
        <v/>
      </c>
      <c r="G1342" s="11"/>
      <c r="H1342" s="11">
        <f>(data!B1342/data!B1341)-1</f>
        <v>-7.8969594594594628E-2</v>
      </c>
      <c r="I1342" s="11">
        <f t="shared" si="420"/>
        <v>0</v>
      </c>
      <c r="J1342" s="11">
        <f t="shared" si="421"/>
        <v>7.8969594594594628E-2</v>
      </c>
      <c r="K1342" s="11">
        <f ca="1">IF(ROW(data!B1342)&gt;rsi+1,100-100/(1+AVERAGE(OFFSET(I1342,0,0,-rsi,1))/AVERAGE(OFFSET(J1342,0,0,-rsi,1))),"")</f>
        <v>12.892083683852249</v>
      </c>
      <c r="L1342" s="11"/>
      <c r="M1342" s="11">
        <f t="shared" si="422"/>
        <v>0.92103040540540537</v>
      </c>
      <c r="N1342" s="11">
        <f t="shared" ca="1" si="423"/>
        <v>0.77643289426842299</v>
      </c>
      <c r="S1342" s="13" t="str">
        <f ca="1">pricein</f>
        <v/>
      </c>
      <c r="T1342" s="13" t="str">
        <f ca="1">priceout</f>
        <v/>
      </c>
      <c r="U1342" s="16" t="str">
        <f t="shared" ca="1" si="424"/>
        <v/>
      </c>
      <c r="V1342" s="16" t="str">
        <f t="shared" ca="1" si="431"/>
        <v/>
      </c>
      <c r="W1342" s="16" t="str">
        <f t="shared" ca="1" si="432"/>
        <v/>
      </c>
      <c r="X1342" s="16">
        <f t="shared" ca="1" si="433"/>
        <v>2.7047880576243353</v>
      </c>
      <c r="Y1342" s="16"/>
      <c r="Z1342" s="13" t="str">
        <f ca="1">priceincross</f>
        <v/>
      </c>
      <c r="AA1342" s="13" t="str">
        <f ca="1">priceoutcross</f>
        <v/>
      </c>
      <c r="AB1342" s="13" t="str">
        <f t="shared" ca="1" si="425"/>
        <v/>
      </c>
      <c r="AC1342" s="13" t="str">
        <f t="shared" ca="1" si="434"/>
        <v/>
      </c>
      <c r="AD1342" s="13" t="str">
        <f t="shared" ca="1" si="435"/>
        <v/>
      </c>
      <c r="AE1342" s="13">
        <f t="shared" ca="1" si="436"/>
        <v>2.7339607048966239</v>
      </c>
      <c r="AG1342" s="32">
        <f ca="1">IF(ROW(data!B1342)&gt;fib+1,MIN(OFFSET(data!B1342,0,0,-fib,1)),"")</f>
        <v>21.81</v>
      </c>
      <c r="AH1342" s="32">
        <f ca="1">IF(ROW(data!B1342)&gt;fib+1,MAX(OFFSET(data!B1342,0,0,-fib,1)),"")</f>
        <v>30.8</v>
      </c>
      <c r="AI1342" s="32">
        <f t="shared" ca="1" si="426"/>
        <v>8.990000000000002</v>
      </c>
      <c r="AJ1342" s="31">
        <f t="shared" ca="1" si="427"/>
        <v>23.931639999999998</v>
      </c>
      <c r="AK1342" s="31">
        <f t="shared" ca="1" si="428"/>
        <v>25.24418</v>
      </c>
      <c r="AL1342" s="31">
        <f t="shared" ca="1" si="429"/>
        <v>26.305</v>
      </c>
      <c r="AM1342" s="31">
        <f t="shared" ca="1" si="430"/>
        <v>27.365819999999999</v>
      </c>
      <c r="AO1342" s="32">
        <f t="shared" ca="1" si="437"/>
        <v>1.7047880576243353</v>
      </c>
      <c r="AP1342" s="32">
        <f t="shared" ca="1" si="438"/>
        <v>0</v>
      </c>
      <c r="AQ1342" s="32">
        <f t="shared" ca="1" si="439"/>
        <v>1.7339607048966239</v>
      </c>
      <c r="AR1342" s="32">
        <f t="shared" ca="1" si="440"/>
        <v>0</v>
      </c>
    </row>
    <row r="1343" spans="1:44">
      <c r="A1343" s="10">
        <v>38860</v>
      </c>
      <c r="B1343" s="11">
        <f ca="1">IF(ROW(data!B1343)&gt;singleSMA,AVERAGE(OFFSET(data!B1343,0,0,-singleSMA,1)),"")</f>
        <v>27.205699999999997</v>
      </c>
      <c r="C1343" s="11" t="str">
        <f ca="1">IF(ROW(data!B1341)&gt;singleSMA+2,IF(SIGN(data!B1342-indicators!B1342)&lt;&gt;SIGN(data!B1341-indicators!B1341),IF(SIGN(data!B1342-indicators!B1342)&gt;0,"BUY","SELL"),""),"")</f>
        <v/>
      </c>
      <c r="D1343" s="11">
        <f ca="1">IF(ROW(data!B1343)&gt;fastSMA,AVERAGE(OFFSET(data!B1343,0,0,-fastSMA,1)),"")</f>
        <v>26.256999999999998</v>
      </c>
      <c r="E1343" s="11">
        <f ca="1">IF(ROW(data!B1343)&gt;slowSMA,AVERAGE(OFFSET(data!B1343,0,0,-slowSMA,1)),"")</f>
        <v>27.205699999999997</v>
      </c>
      <c r="F1343" s="11" t="str">
        <f ca="1">IF(ROW(data!B1343)&gt;MAX(fastSMA,slowSMA)+2,IF(SIGN(D1342-E1342)&lt;&gt;SIGN(D1341-E1341),IF(SIGN(D1342-E1342)&gt;0,"BUY","SELL"),""),"")</f>
        <v/>
      </c>
      <c r="G1343" s="11"/>
      <c r="H1343" s="11">
        <f>(data!B1343/data!B1342)-1</f>
        <v>4.4933516735442547E-2</v>
      </c>
      <c r="I1343" s="11">
        <f t="shared" si="420"/>
        <v>4.4933516735442547E-2</v>
      </c>
      <c r="J1343" s="11">
        <f t="shared" si="421"/>
        <v>0</v>
      </c>
      <c r="K1343" s="11">
        <f ca="1">IF(ROW(data!B1343)&gt;rsi+1,100-100/(1+AVERAGE(OFFSET(I1343,0,0,-rsi,1))/AVERAGE(OFFSET(J1343,0,0,-rsi,1))),"")</f>
        <v>24.450507816661172</v>
      </c>
      <c r="L1343" s="11"/>
      <c r="M1343" s="11">
        <f t="shared" si="422"/>
        <v>1.0449335167354425</v>
      </c>
      <c r="N1343" s="11">
        <f t="shared" ca="1" si="423"/>
        <v>0.82662314109539359</v>
      </c>
      <c r="S1343" s="13" t="str">
        <f ca="1">pricein</f>
        <v/>
      </c>
      <c r="T1343" s="13" t="str">
        <f ca="1">priceout</f>
        <v/>
      </c>
      <c r="U1343" s="16" t="str">
        <f t="shared" ca="1" si="424"/>
        <v/>
      </c>
      <c r="V1343" s="16" t="str">
        <f t="shared" ca="1" si="431"/>
        <v/>
      </c>
      <c r="W1343" s="16" t="str">
        <f t="shared" ca="1" si="432"/>
        <v/>
      </c>
      <c r="X1343" s="16">
        <f t="shared" ca="1" si="433"/>
        <v>2.7047880576243353</v>
      </c>
      <c r="Y1343" s="16"/>
      <c r="Z1343" s="13" t="str">
        <f ca="1">priceincross</f>
        <v/>
      </c>
      <c r="AA1343" s="13" t="str">
        <f ca="1">priceoutcross</f>
        <v/>
      </c>
      <c r="AB1343" s="13" t="str">
        <f t="shared" ca="1" si="425"/>
        <v/>
      </c>
      <c r="AC1343" s="13" t="str">
        <f t="shared" ca="1" si="434"/>
        <v/>
      </c>
      <c r="AD1343" s="13" t="str">
        <f t="shared" ca="1" si="435"/>
        <v/>
      </c>
      <c r="AE1343" s="13">
        <f t="shared" ca="1" si="436"/>
        <v>2.7339607048966239</v>
      </c>
      <c r="AG1343" s="32">
        <f ca="1">IF(ROW(data!B1343)&gt;fib+1,MIN(OFFSET(data!B1343,0,0,-fib,1)),"")</f>
        <v>21.81</v>
      </c>
      <c r="AH1343" s="32">
        <f ca="1">IF(ROW(data!B1343)&gt;fib+1,MAX(OFFSET(data!B1343,0,0,-fib,1)),"")</f>
        <v>30.8</v>
      </c>
      <c r="AI1343" s="32">
        <f t="shared" ca="1" si="426"/>
        <v>8.990000000000002</v>
      </c>
      <c r="AJ1343" s="31">
        <f t="shared" ca="1" si="427"/>
        <v>23.931639999999998</v>
      </c>
      <c r="AK1343" s="31">
        <f t="shared" ca="1" si="428"/>
        <v>25.24418</v>
      </c>
      <c r="AL1343" s="31">
        <f t="shared" ca="1" si="429"/>
        <v>26.305</v>
      </c>
      <c r="AM1343" s="31">
        <f t="shared" ca="1" si="430"/>
        <v>27.365819999999999</v>
      </c>
      <c r="AO1343" s="32">
        <f t="shared" ca="1" si="437"/>
        <v>1.7047880576243353</v>
      </c>
      <c r="AP1343" s="32">
        <f t="shared" ca="1" si="438"/>
        <v>0</v>
      </c>
      <c r="AQ1343" s="32">
        <f t="shared" ca="1" si="439"/>
        <v>1.7339607048966239</v>
      </c>
      <c r="AR1343" s="32">
        <f t="shared" ca="1" si="440"/>
        <v>0</v>
      </c>
    </row>
    <row r="1344" spans="1:44">
      <c r="A1344" s="10">
        <v>38861</v>
      </c>
      <c r="B1344" s="11">
        <f ca="1">IF(ROW(data!B1344)&gt;singleSMA,AVERAGE(OFFSET(data!B1344,0,0,-singleSMA,1)),"")</f>
        <v>27.174199999999999</v>
      </c>
      <c r="C1344" s="11" t="str">
        <f ca="1">IF(ROW(data!B1342)&gt;singleSMA+2,IF(SIGN(data!B1343-indicators!B1343)&lt;&gt;SIGN(data!B1342-indicators!B1342),IF(SIGN(data!B1343-indicators!B1343)&gt;0,"BUY","SELL"),""),"")</f>
        <v/>
      </c>
      <c r="D1344" s="11">
        <f ca="1">IF(ROW(data!B1344)&gt;fastSMA,AVERAGE(OFFSET(data!B1344,0,0,-fastSMA,1)),"")</f>
        <v>25.978500000000004</v>
      </c>
      <c r="E1344" s="11">
        <f ca="1">IF(ROW(data!B1344)&gt;slowSMA,AVERAGE(OFFSET(data!B1344,0,0,-slowSMA,1)),"")</f>
        <v>27.174199999999999</v>
      </c>
      <c r="F1344" s="11" t="str">
        <f ca="1">IF(ROW(data!B1344)&gt;MAX(fastSMA,slowSMA)+2,IF(SIGN(D1343-E1343)&lt;&gt;SIGN(D1342-E1342),IF(SIGN(D1343-E1343)&gt;0,"BUY","SELL"),""),"")</f>
        <v/>
      </c>
      <c r="G1344" s="11"/>
      <c r="H1344" s="11">
        <f>(data!B1344/data!B1343)-1</f>
        <v>-4.431768319438345E-2</v>
      </c>
      <c r="I1344" s="11">
        <f t="shared" si="420"/>
        <v>0</v>
      </c>
      <c r="J1344" s="11">
        <f t="shared" si="421"/>
        <v>4.431768319438345E-2</v>
      </c>
      <c r="K1344" s="11">
        <f ca="1">IF(ROW(data!B1344)&gt;rsi+1,100-100/(1+AVERAGE(OFFSET(I1344,0,0,-rsi,1))/AVERAGE(OFFSET(J1344,0,0,-rsi,1))),"")</f>
        <v>22.204704609629744</v>
      </c>
      <c r="L1344" s="11"/>
      <c r="M1344" s="11">
        <f t="shared" si="422"/>
        <v>0.95568231680561655</v>
      </c>
      <c r="N1344" s="11">
        <f t="shared" ca="1" si="423"/>
        <v>0.79634369287020101</v>
      </c>
      <c r="S1344" s="13" t="str">
        <f ca="1">pricein</f>
        <v/>
      </c>
      <c r="T1344" s="13" t="str">
        <f ca="1">priceout</f>
        <v/>
      </c>
      <c r="U1344" s="16" t="str">
        <f t="shared" ca="1" si="424"/>
        <v/>
      </c>
      <c r="V1344" s="16" t="str">
        <f t="shared" ca="1" si="431"/>
        <v/>
      </c>
      <c r="W1344" s="16" t="str">
        <f t="shared" ca="1" si="432"/>
        <v/>
      </c>
      <c r="X1344" s="16">
        <f t="shared" ca="1" si="433"/>
        <v>2.7047880576243353</v>
      </c>
      <c r="Y1344" s="16"/>
      <c r="Z1344" s="13" t="str">
        <f ca="1">priceincross</f>
        <v/>
      </c>
      <c r="AA1344" s="13" t="str">
        <f ca="1">priceoutcross</f>
        <v/>
      </c>
      <c r="AB1344" s="13" t="str">
        <f t="shared" ca="1" si="425"/>
        <v/>
      </c>
      <c r="AC1344" s="13" t="str">
        <f t="shared" ca="1" si="434"/>
        <v/>
      </c>
      <c r="AD1344" s="13" t="str">
        <f t="shared" ca="1" si="435"/>
        <v/>
      </c>
      <c r="AE1344" s="13">
        <f t="shared" ca="1" si="436"/>
        <v>2.7339607048966239</v>
      </c>
      <c r="AG1344" s="32">
        <f ca="1">IF(ROW(data!B1344)&gt;fib+1,MIN(OFFSET(data!B1344,0,0,-fib,1)),"")</f>
        <v>21.78</v>
      </c>
      <c r="AH1344" s="32">
        <f ca="1">IF(ROW(data!B1344)&gt;fib+1,MAX(OFFSET(data!B1344,0,0,-fib,1)),"")</f>
        <v>30.8</v>
      </c>
      <c r="AI1344" s="32">
        <f t="shared" ca="1" si="426"/>
        <v>9.02</v>
      </c>
      <c r="AJ1344" s="31">
        <f t="shared" ca="1" si="427"/>
        <v>23.908720000000002</v>
      </c>
      <c r="AK1344" s="31">
        <f t="shared" ca="1" si="428"/>
        <v>25.225640000000002</v>
      </c>
      <c r="AL1344" s="31">
        <f t="shared" ca="1" si="429"/>
        <v>26.29</v>
      </c>
      <c r="AM1344" s="31">
        <f t="shared" ca="1" si="430"/>
        <v>27.35436</v>
      </c>
      <c r="AO1344" s="32">
        <f t="shared" ca="1" si="437"/>
        <v>1.7047880576243353</v>
      </c>
      <c r="AP1344" s="32">
        <f t="shared" ca="1" si="438"/>
        <v>0</v>
      </c>
      <c r="AQ1344" s="32">
        <f t="shared" ca="1" si="439"/>
        <v>1.7339607048966239</v>
      </c>
      <c r="AR1344" s="32">
        <f t="shared" ca="1" si="440"/>
        <v>0</v>
      </c>
    </row>
    <row r="1345" spans="1:44">
      <c r="A1345" s="10">
        <v>38862</v>
      </c>
      <c r="B1345" s="11">
        <f ca="1">IF(ROW(data!B1345)&gt;singleSMA,AVERAGE(OFFSET(data!B1345,0,0,-singleSMA,1)),"")</f>
        <v>27.141399999999994</v>
      </c>
      <c r="C1345" s="11" t="str">
        <f ca="1">IF(ROW(data!B1343)&gt;singleSMA+2,IF(SIGN(data!B1344-indicators!B1344)&lt;&gt;SIGN(data!B1343-indicators!B1343),IF(SIGN(data!B1344-indicators!B1344)&gt;0,"BUY","SELL"),""),"")</f>
        <v/>
      </c>
      <c r="D1345" s="11">
        <f ca="1">IF(ROW(data!B1345)&gt;fastSMA,AVERAGE(OFFSET(data!B1345,0,0,-fastSMA,1)),"")</f>
        <v>25.694500000000005</v>
      </c>
      <c r="E1345" s="11">
        <f ca="1">IF(ROW(data!B1345)&gt;slowSMA,AVERAGE(OFFSET(data!B1345,0,0,-slowSMA,1)),"")</f>
        <v>27.141399999999994</v>
      </c>
      <c r="F1345" s="11" t="str">
        <f ca="1">IF(ROW(data!B1345)&gt;MAX(fastSMA,slowSMA)+2,IF(SIGN(D1344-E1344)&lt;&gt;SIGN(D1343-E1343),IF(SIGN(D1344-E1344)&gt;0,"BUY","SELL"),""),"")</f>
        <v/>
      </c>
      <c r="G1345" s="11"/>
      <c r="H1345" s="11">
        <f>(data!B1345/data!B1344)-1</f>
        <v>9.6418732782368455E-3</v>
      </c>
      <c r="I1345" s="11">
        <f t="shared" si="420"/>
        <v>9.6418732782368455E-3</v>
      </c>
      <c r="J1345" s="11">
        <f t="shared" si="421"/>
        <v>0</v>
      </c>
      <c r="K1345" s="11">
        <f ca="1">IF(ROW(data!B1345)&gt;rsi+1,100-100/(1+AVERAGE(OFFSET(I1345,0,0,-rsi,1))/AVERAGE(OFFSET(J1345,0,0,-rsi,1))),"")</f>
        <v>21.797837766427833</v>
      </c>
      <c r="L1345" s="11"/>
      <c r="M1345" s="11">
        <f t="shared" si="422"/>
        <v>1.0096418732782368</v>
      </c>
      <c r="N1345" s="11">
        <f t="shared" ca="1" si="423"/>
        <v>0.79472352728586937</v>
      </c>
      <c r="S1345" s="13" t="str">
        <f ca="1">pricein</f>
        <v/>
      </c>
      <c r="T1345" s="13" t="str">
        <f ca="1">priceout</f>
        <v/>
      </c>
      <c r="U1345" s="16" t="str">
        <f t="shared" ca="1" si="424"/>
        <v/>
      </c>
      <c r="V1345" s="16" t="str">
        <f t="shared" ca="1" si="431"/>
        <v/>
      </c>
      <c r="W1345" s="16" t="str">
        <f t="shared" ca="1" si="432"/>
        <v/>
      </c>
      <c r="X1345" s="16">
        <f t="shared" ca="1" si="433"/>
        <v>2.7047880576243353</v>
      </c>
      <c r="Y1345" s="16"/>
      <c r="Z1345" s="13" t="str">
        <f ca="1">priceincross</f>
        <v/>
      </c>
      <c r="AA1345" s="13" t="str">
        <f ca="1">priceoutcross</f>
        <v/>
      </c>
      <c r="AB1345" s="13" t="str">
        <f t="shared" ca="1" si="425"/>
        <v/>
      </c>
      <c r="AC1345" s="13" t="str">
        <f t="shared" ca="1" si="434"/>
        <v/>
      </c>
      <c r="AD1345" s="13" t="str">
        <f t="shared" ca="1" si="435"/>
        <v/>
      </c>
      <c r="AE1345" s="13">
        <f t="shared" ca="1" si="436"/>
        <v>2.7339607048966239</v>
      </c>
      <c r="AG1345" s="32">
        <f ca="1">IF(ROW(data!B1345)&gt;fib+1,MIN(OFFSET(data!B1345,0,0,-fib,1)),"")</f>
        <v>21.78</v>
      </c>
      <c r="AH1345" s="32">
        <f ca="1">IF(ROW(data!B1345)&gt;fib+1,MAX(OFFSET(data!B1345,0,0,-fib,1)),"")</f>
        <v>30.8</v>
      </c>
      <c r="AI1345" s="32">
        <f t="shared" ca="1" si="426"/>
        <v>9.02</v>
      </c>
      <c r="AJ1345" s="31">
        <f t="shared" ca="1" si="427"/>
        <v>23.908720000000002</v>
      </c>
      <c r="AK1345" s="31">
        <f t="shared" ca="1" si="428"/>
        <v>25.225640000000002</v>
      </c>
      <c r="AL1345" s="31">
        <f t="shared" ca="1" si="429"/>
        <v>26.29</v>
      </c>
      <c r="AM1345" s="31">
        <f t="shared" ca="1" si="430"/>
        <v>27.35436</v>
      </c>
      <c r="AO1345" s="32">
        <f t="shared" ca="1" si="437"/>
        <v>1.7047880576243353</v>
      </c>
      <c r="AP1345" s="32">
        <f t="shared" ca="1" si="438"/>
        <v>0</v>
      </c>
      <c r="AQ1345" s="32">
        <f t="shared" ca="1" si="439"/>
        <v>1.7339607048966239</v>
      </c>
      <c r="AR1345" s="32">
        <f t="shared" ca="1" si="440"/>
        <v>0</v>
      </c>
    </row>
    <row r="1346" spans="1:44">
      <c r="A1346" s="10">
        <v>38863</v>
      </c>
      <c r="B1346" s="11">
        <f ca="1">IF(ROW(data!B1346)&gt;singleSMA,AVERAGE(OFFSET(data!B1346,0,0,-singleSMA,1)),"")</f>
        <v>27.121599999999994</v>
      </c>
      <c r="C1346" s="11" t="str">
        <f ca="1">IF(ROW(data!B1344)&gt;singleSMA+2,IF(SIGN(data!B1345-indicators!B1345)&lt;&gt;SIGN(data!B1344-indicators!B1344),IF(SIGN(data!B1345-indicators!B1345)&gt;0,"BUY","SELL"),""),"")</f>
        <v/>
      </c>
      <c r="D1346" s="11">
        <f ca="1">IF(ROW(data!B1346)&gt;fastSMA,AVERAGE(OFFSET(data!B1346,0,0,-fastSMA,1)),"")</f>
        <v>25.473500000000005</v>
      </c>
      <c r="E1346" s="11">
        <f ca="1">IF(ROW(data!B1346)&gt;slowSMA,AVERAGE(OFFSET(data!B1346,0,0,-slowSMA,1)),"")</f>
        <v>27.121599999999994</v>
      </c>
      <c r="F1346" s="11" t="str">
        <f ca="1">IF(ROW(data!B1346)&gt;MAX(fastSMA,slowSMA)+2,IF(SIGN(D1345-E1345)&lt;&gt;SIGN(D1344-E1344),IF(SIGN(D1345-E1345)&gt;0,"BUY","SELL"),""),"")</f>
        <v/>
      </c>
      <c r="G1346" s="11"/>
      <c r="H1346" s="11">
        <f>(data!B1346/data!B1345)-1</f>
        <v>5.3206002728513058E-2</v>
      </c>
      <c r="I1346" s="11">
        <f t="shared" si="420"/>
        <v>5.3206002728513058E-2</v>
      </c>
      <c r="J1346" s="11">
        <f t="shared" si="421"/>
        <v>0</v>
      </c>
      <c r="K1346" s="11">
        <f ca="1">IF(ROW(data!B1346)&gt;rsi+1,100-100/(1+AVERAGE(OFFSET(I1346,0,0,-rsi,1))/AVERAGE(OFFSET(J1346,0,0,-rsi,1))),"")</f>
        <v>31.339191102760566</v>
      </c>
      <c r="L1346" s="11"/>
      <c r="M1346" s="11">
        <f t="shared" si="422"/>
        <v>1.0532060027285131</v>
      </c>
      <c r="N1346" s="11">
        <f t="shared" ca="1" si="423"/>
        <v>0.83973894126178439</v>
      </c>
      <c r="S1346" s="13" t="str">
        <f ca="1">pricein</f>
        <v/>
      </c>
      <c r="T1346" s="13" t="str">
        <f ca="1">priceout</f>
        <v/>
      </c>
      <c r="U1346" s="16" t="str">
        <f t="shared" ca="1" si="424"/>
        <v/>
      </c>
      <c r="V1346" s="16" t="str">
        <f t="shared" ca="1" si="431"/>
        <v/>
      </c>
      <c r="W1346" s="16" t="str">
        <f t="shared" ca="1" si="432"/>
        <v/>
      </c>
      <c r="X1346" s="16">
        <f t="shared" ca="1" si="433"/>
        <v>2.7047880576243353</v>
      </c>
      <c r="Y1346" s="16"/>
      <c r="Z1346" s="13" t="str">
        <f ca="1">priceincross</f>
        <v/>
      </c>
      <c r="AA1346" s="13" t="str">
        <f ca="1">priceoutcross</f>
        <v/>
      </c>
      <c r="AB1346" s="13" t="str">
        <f t="shared" ca="1" si="425"/>
        <v/>
      </c>
      <c r="AC1346" s="13" t="str">
        <f t="shared" ca="1" si="434"/>
        <v/>
      </c>
      <c r="AD1346" s="13" t="str">
        <f t="shared" ca="1" si="435"/>
        <v/>
      </c>
      <c r="AE1346" s="13">
        <f t="shared" ca="1" si="436"/>
        <v>2.7339607048966239</v>
      </c>
      <c r="AG1346" s="32">
        <f ca="1">IF(ROW(data!B1346)&gt;fib+1,MIN(OFFSET(data!B1346,0,0,-fib,1)),"")</f>
        <v>21.78</v>
      </c>
      <c r="AH1346" s="32">
        <f ca="1">IF(ROW(data!B1346)&gt;fib+1,MAX(OFFSET(data!B1346,0,0,-fib,1)),"")</f>
        <v>30.8</v>
      </c>
      <c r="AI1346" s="32">
        <f t="shared" ca="1" si="426"/>
        <v>9.02</v>
      </c>
      <c r="AJ1346" s="31">
        <f t="shared" ca="1" si="427"/>
        <v>23.908720000000002</v>
      </c>
      <c r="AK1346" s="31">
        <f t="shared" ca="1" si="428"/>
        <v>25.225640000000002</v>
      </c>
      <c r="AL1346" s="31">
        <f t="shared" ca="1" si="429"/>
        <v>26.29</v>
      </c>
      <c r="AM1346" s="31">
        <f t="shared" ca="1" si="430"/>
        <v>27.35436</v>
      </c>
      <c r="AO1346" s="32">
        <f t="shared" ca="1" si="437"/>
        <v>1.7047880576243353</v>
      </c>
      <c r="AP1346" s="32">
        <f t="shared" ca="1" si="438"/>
        <v>0</v>
      </c>
      <c r="AQ1346" s="32">
        <f t="shared" ca="1" si="439"/>
        <v>1.7339607048966239</v>
      </c>
      <c r="AR1346" s="32">
        <f t="shared" ca="1" si="440"/>
        <v>0</v>
      </c>
    </row>
    <row r="1347" spans="1:44">
      <c r="A1347" s="10">
        <v>38866</v>
      </c>
      <c r="B1347" s="11">
        <f ca="1">IF(ROW(data!B1347)&gt;singleSMA,AVERAGE(OFFSET(data!B1347,0,0,-singleSMA,1)),"")</f>
        <v>27.100599999999989</v>
      </c>
      <c r="C1347" s="11" t="str">
        <f ca="1">IF(ROW(data!B1345)&gt;singleSMA+2,IF(SIGN(data!B1346-indicators!B1346)&lt;&gt;SIGN(data!B1345-indicators!B1345),IF(SIGN(data!B1346-indicators!B1346)&gt;0,"BUY","SELL"),""),"")</f>
        <v/>
      </c>
      <c r="D1347" s="11">
        <f ca="1">IF(ROW(data!B1347)&gt;fastSMA,AVERAGE(OFFSET(data!B1347,0,0,-fastSMA,1)),"")</f>
        <v>25.249500000000005</v>
      </c>
      <c r="E1347" s="11">
        <f ca="1">IF(ROW(data!B1347)&gt;slowSMA,AVERAGE(OFFSET(data!B1347,0,0,-slowSMA,1)),"")</f>
        <v>27.100599999999989</v>
      </c>
      <c r="F1347" s="11" t="str">
        <f ca="1">IF(ROW(data!B1347)&gt;MAX(fastSMA,slowSMA)+2,IF(SIGN(D1346-E1346)&lt;&gt;SIGN(D1345-E1345),IF(SIGN(D1346-E1346)&gt;0,"BUY","SELL"),""),"")</f>
        <v/>
      </c>
      <c r="G1347" s="11"/>
      <c r="H1347" s="11">
        <f>(data!B1347/data!B1346)-1</f>
        <v>8.6355785837644028E-4</v>
      </c>
      <c r="I1347" s="11">
        <f t="shared" ref="I1347:I1410" si="441">IF(H1347&gt;0,H1347,0)</f>
        <v>8.6355785837644028E-4</v>
      </c>
      <c r="J1347" s="11">
        <f t="shared" ref="J1347:J1410" si="442">IF(H1347&lt;0,-H1347,0)</f>
        <v>0</v>
      </c>
      <c r="K1347" s="11">
        <f ca="1">IF(ROW(data!B1347)&gt;rsi+1,100-100/(1+AVERAGE(OFFSET(I1347,0,0,-rsi,1))/AVERAGE(OFFSET(J1347,0,0,-rsi,1))),"")</f>
        <v>31.022371470564579</v>
      </c>
      <c r="L1347" s="11"/>
      <c r="M1347" s="11">
        <f t="shared" ref="M1347:M1410" si="443">1+H1347</f>
        <v>1.0008635578583764</v>
      </c>
      <c r="N1347" s="11">
        <f t="shared" ref="N1347:N1410" ca="1" si="444">IF(ROW(M1347)&gt;priceindex+1,PRODUCT(OFFSET(M1347,0,0,-priceindex,1)),"")</f>
        <v>0.83803326102675368</v>
      </c>
      <c r="S1347" s="13" t="str">
        <f ca="1">pricein</f>
        <v/>
      </c>
      <c r="T1347" s="13" t="str">
        <f ca="1">priceout</f>
        <v/>
      </c>
      <c r="U1347" s="16" t="str">
        <f t="shared" ref="U1347:U1410" ca="1" si="445">IF(S1347&lt;&gt;"",OFFSET(C1347,MATCH("SELL",C1348:C6345,0),17),"")</f>
        <v/>
      </c>
      <c r="V1347" s="16" t="str">
        <f t="shared" ca="1" si="431"/>
        <v/>
      </c>
      <c r="W1347" s="16" t="str">
        <f t="shared" ca="1" si="432"/>
        <v/>
      </c>
      <c r="X1347" s="16">
        <f t="shared" ca="1" si="433"/>
        <v>2.7047880576243353</v>
      </c>
      <c r="Y1347" s="16"/>
      <c r="Z1347" s="13" t="str">
        <f ca="1">priceincross</f>
        <v/>
      </c>
      <c r="AA1347" s="13" t="str">
        <f ca="1">priceoutcross</f>
        <v/>
      </c>
      <c r="AB1347" s="13" t="str">
        <f t="shared" ref="AB1347:AB1410" ca="1" si="446">IF(Z1347&lt;&gt;"",OFFSET(F1347,MATCH("SELL",F1348:F6345,0),21),"")</f>
        <v/>
      </c>
      <c r="AC1347" s="13" t="str">
        <f t="shared" ca="1" si="434"/>
        <v/>
      </c>
      <c r="AD1347" s="13" t="str">
        <f t="shared" ca="1" si="435"/>
        <v/>
      </c>
      <c r="AE1347" s="13">
        <f t="shared" ca="1" si="436"/>
        <v>2.7339607048966239</v>
      </c>
      <c r="AG1347" s="32">
        <f ca="1">IF(ROW(data!B1347)&gt;fib+1,MIN(OFFSET(data!B1347,0,0,-fib,1)),"")</f>
        <v>21.78</v>
      </c>
      <c r="AH1347" s="32">
        <f ca="1">IF(ROW(data!B1347)&gt;fib+1,MAX(OFFSET(data!B1347,0,0,-fib,1)),"")</f>
        <v>30.8</v>
      </c>
      <c r="AI1347" s="32">
        <f t="shared" ref="AI1347:AI1410" ca="1" si="447">IF(AG1347&lt;&gt;"",AH1347-AG1347,"")</f>
        <v>9.02</v>
      </c>
      <c r="AJ1347" s="31">
        <f t="shared" ref="AJ1347:AJ1410" ca="1" si="448">IF(AI1347&lt;&gt;"",AG1347+0.236*AI1347,"")</f>
        <v>23.908720000000002</v>
      </c>
      <c r="AK1347" s="31">
        <f t="shared" ref="AK1347:AK1410" ca="1" si="449">IF(AI1347&lt;&gt;"",AG1347+0.382*AI1347,"")</f>
        <v>25.225640000000002</v>
      </c>
      <c r="AL1347" s="31">
        <f t="shared" ref="AL1347:AL1410" ca="1" si="450">IF(AI1347&lt;&gt;"",AG1347+0.5*AI1347,"")</f>
        <v>26.29</v>
      </c>
      <c r="AM1347" s="31">
        <f t="shared" ref="AM1347:AM1410" ca="1" si="451">IF(AI1347&lt;&gt;"",AG1347+0.618*AI1347,"")</f>
        <v>27.35436</v>
      </c>
      <c r="AO1347" s="32">
        <f t="shared" ca="1" si="437"/>
        <v>1.7047880576243353</v>
      </c>
      <c r="AP1347" s="32">
        <f t="shared" ca="1" si="438"/>
        <v>0</v>
      </c>
      <c r="AQ1347" s="32">
        <f t="shared" ca="1" si="439"/>
        <v>1.7339607048966239</v>
      </c>
      <c r="AR1347" s="32">
        <f t="shared" ca="1" si="440"/>
        <v>0</v>
      </c>
    </row>
    <row r="1348" spans="1:44">
      <c r="A1348" s="10">
        <v>38867</v>
      </c>
      <c r="B1348" s="11">
        <f ca="1">IF(ROW(data!B1348)&gt;singleSMA,AVERAGE(OFFSET(data!B1348,0,0,-singleSMA,1)),"")</f>
        <v>27.067499999999985</v>
      </c>
      <c r="C1348" s="11" t="str">
        <f ca="1">IF(ROW(data!B1346)&gt;singleSMA+2,IF(SIGN(data!B1347-indicators!B1347)&lt;&gt;SIGN(data!B1346-indicators!B1346),IF(SIGN(data!B1347-indicators!B1347)&gt;0,"BUY","SELL"),""),"")</f>
        <v/>
      </c>
      <c r="D1348" s="11">
        <f ca="1">IF(ROW(data!B1348)&gt;fastSMA,AVERAGE(OFFSET(data!B1348,0,0,-fastSMA,1)),"")</f>
        <v>24.944000000000006</v>
      </c>
      <c r="E1348" s="11">
        <f ca="1">IF(ROW(data!B1348)&gt;slowSMA,AVERAGE(OFFSET(data!B1348,0,0,-slowSMA,1)),"")</f>
        <v>27.067499999999985</v>
      </c>
      <c r="F1348" s="11" t="str">
        <f ca="1">IF(ROW(data!B1348)&gt;MAX(fastSMA,slowSMA)+2,IF(SIGN(D1347-E1347)&lt;&gt;SIGN(D1346-E1346),IF(SIGN(D1347-E1347)&gt;0,"BUY","SELL"),""),"")</f>
        <v/>
      </c>
      <c r="G1348" s="11"/>
      <c r="H1348" s="11">
        <f>(data!B1348/data!B1347)-1</f>
        <v>-5.1337359792924975E-2</v>
      </c>
      <c r="I1348" s="11">
        <f t="shared" si="441"/>
        <v>0</v>
      </c>
      <c r="J1348" s="11">
        <f t="shared" si="442"/>
        <v>5.1337359792924975E-2</v>
      </c>
      <c r="K1348" s="11">
        <f ca="1">IF(ROW(data!B1348)&gt;rsi+1,100-100/(1+AVERAGE(OFFSET(I1348,0,0,-rsi,1))/AVERAGE(OFFSET(J1348,0,0,-rsi,1))),"")</f>
        <v>25.382141329219507</v>
      </c>
      <c r="L1348" s="11"/>
      <c r="M1348" s="11">
        <f t="shared" si="443"/>
        <v>0.94866264020707503</v>
      </c>
      <c r="N1348" s="11">
        <f t="shared" ca="1" si="444"/>
        <v>0.78256227758007135</v>
      </c>
      <c r="S1348" s="13" t="str">
        <f ca="1">pricein</f>
        <v/>
      </c>
      <c r="T1348" s="13" t="str">
        <f ca="1">priceout</f>
        <v/>
      </c>
      <c r="U1348" s="16" t="str">
        <f t="shared" ca="1" si="445"/>
        <v/>
      </c>
      <c r="V1348" s="16" t="str">
        <f t="shared" ref="V1348:V1411" ca="1" si="452">IF(IFERROR(U1348,"")&lt;&gt;"",U1348/S1348,"")</f>
        <v/>
      </c>
      <c r="W1348" s="16" t="str">
        <f t="shared" ref="W1348:W1411" ca="1" si="453">IF(V1348&lt;&gt;"",V1348-1,"")</f>
        <v/>
      </c>
      <c r="X1348" s="16">
        <f t="shared" ref="X1348:X1411" ca="1" si="454">IF(V1348&lt;&gt;"",V1348*X1347,X1347)</f>
        <v>2.7047880576243353</v>
      </c>
      <c r="Y1348" s="16"/>
      <c r="Z1348" s="13" t="str">
        <f ca="1">priceincross</f>
        <v/>
      </c>
      <c r="AA1348" s="13" t="str">
        <f ca="1">priceoutcross</f>
        <v/>
      </c>
      <c r="AB1348" s="13" t="str">
        <f t="shared" ca="1" si="446"/>
        <v/>
      </c>
      <c r="AC1348" s="13" t="str">
        <f t="shared" ref="AC1348:AC1411" ca="1" si="455">IF(IFERROR(AB1348,"")&lt;&gt;"",AB1348/Z1348,"")</f>
        <v/>
      </c>
      <c r="AD1348" s="13" t="str">
        <f t="shared" ref="AD1348:AD1411" ca="1" si="456">IF(AC1348&lt;&gt;"",AC1348-1,"")</f>
        <v/>
      </c>
      <c r="AE1348" s="13">
        <f t="shared" ref="AE1348:AE1411" ca="1" si="457">IF(AC1348&lt;&gt;"",AC1348*AE1347,AE1347)</f>
        <v>2.7339607048966239</v>
      </c>
      <c r="AG1348" s="32">
        <f ca="1">IF(ROW(data!B1348)&gt;fib+1,MIN(OFFSET(data!B1348,0,0,-fib,1)),"")</f>
        <v>21.78</v>
      </c>
      <c r="AH1348" s="32">
        <f ca="1">IF(ROW(data!B1348)&gt;fib+1,MAX(OFFSET(data!B1348,0,0,-fib,1)),"")</f>
        <v>30.8</v>
      </c>
      <c r="AI1348" s="32">
        <f t="shared" ca="1" si="447"/>
        <v>9.02</v>
      </c>
      <c r="AJ1348" s="31">
        <f t="shared" ca="1" si="448"/>
        <v>23.908720000000002</v>
      </c>
      <c r="AK1348" s="31">
        <f t="shared" ca="1" si="449"/>
        <v>25.225640000000002</v>
      </c>
      <c r="AL1348" s="31">
        <f t="shared" ca="1" si="450"/>
        <v>26.29</v>
      </c>
      <c r="AM1348" s="31">
        <f t="shared" ca="1" si="451"/>
        <v>27.35436</v>
      </c>
      <c r="AO1348" s="32">
        <f t="shared" ref="AO1348:AO1411" ca="1" si="458">MAX(AO1347,X1348-1)</f>
        <v>1.7047880576243353</v>
      </c>
      <c r="AP1348" s="32">
        <f t="shared" ref="AP1348:AP1411" ca="1" si="459">((1+AO1348)/X1348)-1</f>
        <v>0</v>
      </c>
      <c r="AQ1348" s="32">
        <f t="shared" ref="AQ1348:AQ1411" ca="1" si="460">MAX(AQ1347,AE1348-1)</f>
        <v>1.7339607048966239</v>
      </c>
      <c r="AR1348" s="32">
        <f t="shared" ref="AR1348:AR1411" ca="1" si="461">((1+AQ1348)/AE1348)-1</f>
        <v>0</v>
      </c>
    </row>
    <row r="1349" spans="1:44">
      <c r="A1349" s="10">
        <v>38868</v>
      </c>
      <c r="B1349" s="11">
        <f ca="1">IF(ROW(data!B1349)&gt;singleSMA,AVERAGE(OFFSET(data!B1349,0,0,-singleSMA,1)),"")</f>
        <v>27.048499999999986</v>
      </c>
      <c r="C1349" s="11" t="str">
        <f ca="1">IF(ROW(data!B1347)&gt;singleSMA+2,IF(SIGN(data!B1348-indicators!B1348)&lt;&gt;SIGN(data!B1347-indicators!B1347),IF(SIGN(data!B1348-indicators!B1348)&gt;0,"BUY","SELL"),""),"")</f>
        <v/>
      </c>
      <c r="D1349" s="11">
        <f ca="1">IF(ROW(data!B1349)&gt;fastSMA,AVERAGE(OFFSET(data!B1349,0,0,-fastSMA,1)),"")</f>
        <v>24.726500000000005</v>
      </c>
      <c r="E1349" s="11">
        <f ca="1">IF(ROW(data!B1349)&gt;slowSMA,AVERAGE(OFFSET(data!B1349,0,0,-slowSMA,1)),"")</f>
        <v>27.048499999999986</v>
      </c>
      <c r="F1349" s="11" t="str">
        <f ca="1">IF(ROW(data!B1349)&gt;MAX(fastSMA,slowSMA)+2,IF(SIGN(D1348-E1348)&lt;&gt;SIGN(D1347-E1347),IF(SIGN(D1348-E1348)&gt;0,"BUY","SELL"),""),"")</f>
        <v/>
      </c>
      <c r="G1349" s="11"/>
      <c r="H1349" s="11">
        <f>(data!B1349/data!B1348)-1</f>
        <v>6.4120054570259155E-2</v>
      </c>
      <c r="I1349" s="11">
        <f t="shared" si="441"/>
        <v>6.4120054570259155E-2</v>
      </c>
      <c r="J1349" s="11">
        <f t="shared" si="442"/>
        <v>0</v>
      </c>
      <c r="K1349" s="11">
        <f ca="1">IF(ROW(data!B1349)&gt;rsi+1,100-100/(1+AVERAGE(OFFSET(I1349,0,0,-rsi,1))/AVERAGE(OFFSET(J1349,0,0,-rsi,1))),"")</f>
        <v>35.032017379148414</v>
      </c>
      <c r="L1349" s="11"/>
      <c r="M1349" s="11">
        <f t="shared" si="443"/>
        <v>1.0641200545702592</v>
      </c>
      <c r="N1349" s="11">
        <f t="shared" ca="1" si="444"/>
        <v>0.8432432432432434</v>
      </c>
      <c r="S1349" s="13" t="str">
        <f ca="1">pricein</f>
        <v/>
      </c>
      <c r="T1349" s="13" t="str">
        <f ca="1">priceout</f>
        <v/>
      </c>
      <c r="U1349" s="16" t="str">
        <f t="shared" ca="1" si="445"/>
        <v/>
      </c>
      <c r="V1349" s="16" t="str">
        <f t="shared" ca="1" si="452"/>
        <v/>
      </c>
      <c r="W1349" s="16" t="str">
        <f t="shared" ca="1" si="453"/>
        <v/>
      </c>
      <c r="X1349" s="16">
        <f t="shared" ca="1" si="454"/>
        <v>2.7047880576243353</v>
      </c>
      <c r="Y1349" s="16"/>
      <c r="Z1349" s="13" t="str">
        <f ca="1">priceincross</f>
        <v/>
      </c>
      <c r="AA1349" s="13" t="str">
        <f ca="1">priceoutcross</f>
        <v/>
      </c>
      <c r="AB1349" s="13" t="str">
        <f t="shared" ca="1" si="446"/>
        <v/>
      </c>
      <c r="AC1349" s="13" t="str">
        <f t="shared" ca="1" si="455"/>
        <v/>
      </c>
      <c r="AD1349" s="13" t="str">
        <f t="shared" ca="1" si="456"/>
        <v/>
      </c>
      <c r="AE1349" s="13">
        <f t="shared" ca="1" si="457"/>
        <v>2.7339607048966239</v>
      </c>
      <c r="AG1349" s="32">
        <f ca="1">IF(ROW(data!B1349)&gt;fib+1,MIN(OFFSET(data!B1349,0,0,-fib,1)),"")</f>
        <v>21.78</v>
      </c>
      <c r="AH1349" s="32">
        <f ca="1">IF(ROW(data!B1349)&gt;fib+1,MAX(OFFSET(data!B1349,0,0,-fib,1)),"")</f>
        <v>30.8</v>
      </c>
      <c r="AI1349" s="32">
        <f t="shared" ca="1" si="447"/>
        <v>9.02</v>
      </c>
      <c r="AJ1349" s="31">
        <f t="shared" ca="1" si="448"/>
        <v>23.908720000000002</v>
      </c>
      <c r="AK1349" s="31">
        <f t="shared" ca="1" si="449"/>
        <v>25.225640000000002</v>
      </c>
      <c r="AL1349" s="31">
        <f t="shared" ca="1" si="450"/>
        <v>26.29</v>
      </c>
      <c r="AM1349" s="31">
        <f t="shared" ca="1" si="451"/>
        <v>27.35436</v>
      </c>
      <c r="AO1349" s="32">
        <f t="shared" ca="1" si="458"/>
        <v>1.7047880576243353</v>
      </c>
      <c r="AP1349" s="32">
        <f t="shared" ca="1" si="459"/>
        <v>0</v>
      </c>
      <c r="AQ1349" s="32">
        <f t="shared" ca="1" si="460"/>
        <v>1.7339607048966239</v>
      </c>
      <c r="AR1349" s="32">
        <f t="shared" ca="1" si="461"/>
        <v>0</v>
      </c>
    </row>
    <row r="1350" spans="1:44">
      <c r="A1350" s="10">
        <v>38869</v>
      </c>
      <c r="B1350" s="11">
        <f ca="1">IF(ROW(data!B1350)&gt;singleSMA,AVERAGE(OFFSET(data!B1350,0,0,-singleSMA,1)),"")</f>
        <v>27.012499999999985</v>
      </c>
      <c r="C1350" s="11" t="str">
        <f ca="1">IF(ROW(data!B1348)&gt;singleSMA+2,IF(SIGN(data!B1349-indicators!B1349)&lt;&gt;SIGN(data!B1348-indicators!B1348),IF(SIGN(data!B1349-indicators!B1349)&gt;0,"BUY","SELL"),""),"")</f>
        <v/>
      </c>
      <c r="D1350" s="11">
        <f ca="1">IF(ROW(data!B1350)&gt;fastSMA,AVERAGE(OFFSET(data!B1350,0,0,-fastSMA,1)),"")</f>
        <v>24.441500000000005</v>
      </c>
      <c r="E1350" s="11">
        <f ca="1">IF(ROW(data!B1350)&gt;slowSMA,AVERAGE(OFFSET(data!B1350,0,0,-slowSMA,1)),"")</f>
        <v>27.012499999999985</v>
      </c>
      <c r="F1350" s="11" t="str">
        <f ca="1">IF(ROW(data!B1350)&gt;MAX(fastSMA,slowSMA)+2,IF(SIGN(D1349-E1349)&lt;&gt;SIGN(D1348-E1348),IF(SIGN(D1349-E1349)&gt;0,"BUY","SELL"),""),"")</f>
        <v/>
      </c>
      <c r="G1350" s="11"/>
      <c r="H1350" s="11">
        <f>(data!B1350/data!B1349)-1</f>
        <v>-5.7692307692307598E-2</v>
      </c>
      <c r="I1350" s="11">
        <f t="shared" si="441"/>
        <v>0</v>
      </c>
      <c r="J1350" s="11">
        <f t="shared" si="442"/>
        <v>5.7692307692307598E-2</v>
      </c>
      <c r="K1350" s="11">
        <f ca="1">IF(ROW(data!B1350)&gt;rsi+1,100-100/(1+AVERAGE(OFFSET(I1350,0,0,-rsi,1))/AVERAGE(OFFSET(J1350,0,0,-rsi,1))),"")</f>
        <v>31.584630518500134</v>
      </c>
      <c r="L1350" s="11"/>
      <c r="M1350" s="11">
        <f t="shared" si="443"/>
        <v>0.9423076923076924</v>
      </c>
      <c r="N1350" s="11">
        <f t="shared" ca="1" si="444"/>
        <v>0.79459459459459481</v>
      </c>
      <c r="S1350" s="13" t="str">
        <f ca="1">pricein</f>
        <v/>
      </c>
      <c r="T1350" s="13" t="str">
        <f ca="1">priceout</f>
        <v/>
      </c>
      <c r="U1350" s="16" t="str">
        <f t="shared" ca="1" si="445"/>
        <v/>
      </c>
      <c r="V1350" s="16" t="str">
        <f t="shared" ca="1" si="452"/>
        <v/>
      </c>
      <c r="W1350" s="16" t="str">
        <f t="shared" ca="1" si="453"/>
        <v/>
      </c>
      <c r="X1350" s="16">
        <f t="shared" ca="1" si="454"/>
        <v>2.7047880576243353</v>
      </c>
      <c r="Y1350" s="16"/>
      <c r="Z1350" s="13" t="str">
        <f ca="1">priceincross</f>
        <v/>
      </c>
      <c r="AA1350" s="13" t="str">
        <f ca="1">priceoutcross</f>
        <v/>
      </c>
      <c r="AB1350" s="13" t="str">
        <f t="shared" ca="1" si="446"/>
        <v/>
      </c>
      <c r="AC1350" s="13" t="str">
        <f t="shared" ca="1" si="455"/>
        <v/>
      </c>
      <c r="AD1350" s="13" t="str">
        <f t="shared" ca="1" si="456"/>
        <v/>
      </c>
      <c r="AE1350" s="13">
        <f t="shared" ca="1" si="457"/>
        <v>2.7339607048966239</v>
      </c>
      <c r="AG1350" s="32">
        <f ca="1">IF(ROW(data!B1350)&gt;fib+1,MIN(OFFSET(data!B1350,0,0,-fib,1)),"")</f>
        <v>21.78</v>
      </c>
      <c r="AH1350" s="32">
        <f ca="1">IF(ROW(data!B1350)&gt;fib+1,MAX(OFFSET(data!B1350,0,0,-fib,1)),"")</f>
        <v>30.8</v>
      </c>
      <c r="AI1350" s="32">
        <f t="shared" ca="1" si="447"/>
        <v>9.02</v>
      </c>
      <c r="AJ1350" s="31">
        <f t="shared" ca="1" si="448"/>
        <v>23.908720000000002</v>
      </c>
      <c r="AK1350" s="31">
        <f t="shared" ca="1" si="449"/>
        <v>25.225640000000002</v>
      </c>
      <c r="AL1350" s="31">
        <f t="shared" ca="1" si="450"/>
        <v>26.29</v>
      </c>
      <c r="AM1350" s="31">
        <f t="shared" ca="1" si="451"/>
        <v>27.35436</v>
      </c>
      <c r="AO1350" s="32">
        <f t="shared" ca="1" si="458"/>
        <v>1.7047880576243353</v>
      </c>
      <c r="AP1350" s="32">
        <f t="shared" ca="1" si="459"/>
        <v>0</v>
      </c>
      <c r="AQ1350" s="32">
        <f t="shared" ca="1" si="460"/>
        <v>1.7339607048966239</v>
      </c>
      <c r="AR1350" s="32">
        <f t="shared" ca="1" si="461"/>
        <v>0</v>
      </c>
    </row>
    <row r="1351" spans="1:44">
      <c r="A1351" s="10">
        <v>38870</v>
      </c>
      <c r="B1351" s="11">
        <f ca="1">IF(ROW(data!B1351)&gt;singleSMA,AVERAGE(OFFSET(data!B1351,0,0,-singleSMA,1)),"")</f>
        <v>26.971299999999989</v>
      </c>
      <c r="C1351" s="11" t="str">
        <f ca="1">IF(ROW(data!B1349)&gt;singleSMA+2,IF(SIGN(data!B1350-indicators!B1350)&lt;&gt;SIGN(data!B1349-indicators!B1349),IF(SIGN(data!B1350-indicators!B1350)&gt;0,"BUY","SELL"),""),"")</f>
        <v/>
      </c>
      <c r="D1351" s="11">
        <f ca="1">IF(ROW(data!B1351)&gt;fastSMA,AVERAGE(OFFSET(data!B1351,0,0,-fastSMA,1)),"")</f>
        <v>24.162500000000001</v>
      </c>
      <c r="E1351" s="11">
        <f ca="1">IF(ROW(data!B1351)&gt;slowSMA,AVERAGE(OFFSET(data!B1351,0,0,-slowSMA,1)),"")</f>
        <v>26.971299999999989</v>
      </c>
      <c r="F1351" s="11" t="str">
        <f ca="1">IF(ROW(data!B1351)&gt;MAX(fastSMA,slowSMA)+2,IF(SIGN(D1350-E1350)&lt;&gt;SIGN(D1349-E1349),IF(SIGN(D1350-E1350)&gt;0,"BUY","SELL"),""),"")</f>
        <v/>
      </c>
      <c r="G1351" s="11"/>
      <c r="H1351" s="11">
        <f>(data!B1351/data!B1350)-1</f>
        <v>-9.977324263038656E-3</v>
      </c>
      <c r="I1351" s="11">
        <f t="shared" si="441"/>
        <v>0</v>
      </c>
      <c r="J1351" s="11">
        <f t="shared" si="442"/>
        <v>9.977324263038656E-3</v>
      </c>
      <c r="K1351" s="11">
        <f ca="1">IF(ROW(data!B1351)&gt;rsi+1,100-100/(1+AVERAGE(OFFSET(I1351,0,0,-rsi,1))/AVERAGE(OFFSET(J1351,0,0,-rsi,1))),"")</f>
        <v>31.707668422831176</v>
      </c>
      <c r="L1351" s="11"/>
      <c r="M1351" s="11">
        <f t="shared" si="443"/>
        <v>0.99002267573696134</v>
      </c>
      <c r="N1351" s="11">
        <f t="shared" ca="1" si="444"/>
        <v>0.79642466253192279</v>
      </c>
      <c r="S1351" s="13" t="str">
        <f ca="1">pricein</f>
        <v/>
      </c>
      <c r="T1351" s="13" t="str">
        <f ca="1">priceout</f>
        <v/>
      </c>
      <c r="U1351" s="16" t="str">
        <f t="shared" ca="1" si="445"/>
        <v/>
      </c>
      <c r="V1351" s="16" t="str">
        <f t="shared" ca="1" si="452"/>
        <v/>
      </c>
      <c r="W1351" s="16" t="str">
        <f t="shared" ca="1" si="453"/>
        <v/>
      </c>
      <c r="X1351" s="16">
        <f t="shared" ca="1" si="454"/>
        <v>2.7047880576243353</v>
      </c>
      <c r="Y1351" s="16"/>
      <c r="Z1351" s="13" t="str">
        <f ca="1">priceincross</f>
        <v/>
      </c>
      <c r="AA1351" s="13" t="str">
        <f ca="1">priceoutcross</f>
        <v/>
      </c>
      <c r="AB1351" s="13" t="str">
        <f t="shared" ca="1" si="446"/>
        <v/>
      </c>
      <c r="AC1351" s="13" t="str">
        <f t="shared" ca="1" si="455"/>
        <v/>
      </c>
      <c r="AD1351" s="13" t="str">
        <f t="shared" ca="1" si="456"/>
        <v/>
      </c>
      <c r="AE1351" s="13">
        <f t="shared" ca="1" si="457"/>
        <v>2.7339607048966239</v>
      </c>
      <c r="AG1351" s="32">
        <f ca="1">IF(ROW(data!B1351)&gt;fib+1,MIN(OFFSET(data!B1351,0,0,-fib,1)),"")</f>
        <v>21.78</v>
      </c>
      <c r="AH1351" s="32">
        <f ca="1">IF(ROW(data!B1351)&gt;fib+1,MAX(OFFSET(data!B1351,0,0,-fib,1)),"")</f>
        <v>30.8</v>
      </c>
      <c r="AI1351" s="32">
        <f t="shared" ca="1" si="447"/>
        <v>9.02</v>
      </c>
      <c r="AJ1351" s="31">
        <f t="shared" ca="1" si="448"/>
        <v>23.908720000000002</v>
      </c>
      <c r="AK1351" s="31">
        <f t="shared" ca="1" si="449"/>
        <v>25.225640000000002</v>
      </c>
      <c r="AL1351" s="31">
        <f t="shared" ca="1" si="450"/>
        <v>26.29</v>
      </c>
      <c r="AM1351" s="31">
        <f t="shared" ca="1" si="451"/>
        <v>27.35436</v>
      </c>
      <c r="AO1351" s="32">
        <f t="shared" ca="1" si="458"/>
        <v>1.7047880576243353</v>
      </c>
      <c r="AP1351" s="32">
        <f t="shared" ca="1" si="459"/>
        <v>0</v>
      </c>
      <c r="AQ1351" s="32">
        <f t="shared" ca="1" si="460"/>
        <v>1.7339607048966239</v>
      </c>
      <c r="AR1351" s="32">
        <f t="shared" ca="1" si="461"/>
        <v>0</v>
      </c>
    </row>
    <row r="1352" spans="1:44">
      <c r="A1352" s="10">
        <v>38873</v>
      </c>
      <c r="B1352" s="11">
        <f ca="1">IF(ROW(data!B1352)&gt;singleSMA,AVERAGE(OFFSET(data!B1352,0,0,-singleSMA,1)),"")</f>
        <v>26.916499999999989</v>
      </c>
      <c r="C1352" s="11" t="str">
        <f ca="1">IF(ROW(data!B1350)&gt;singleSMA+2,IF(SIGN(data!B1351-indicators!B1351)&lt;&gt;SIGN(data!B1350-indicators!B1350),IF(SIGN(data!B1351-indicators!B1351)&gt;0,"BUY","SELL"),""),"")</f>
        <v/>
      </c>
      <c r="D1352" s="11">
        <f ca="1">IF(ROW(data!B1352)&gt;fastSMA,AVERAGE(OFFSET(data!B1352,0,0,-fastSMA,1)),"")</f>
        <v>23.792999999999999</v>
      </c>
      <c r="E1352" s="11">
        <f ca="1">IF(ROW(data!B1352)&gt;slowSMA,AVERAGE(OFFSET(data!B1352,0,0,-slowSMA,1)),"")</f>
        <v>26.916499999999989</v>
      </c>
      <c r="F1352" s="11" t="str">
        <f ca="1">IF(ROW(data!B1352)&gt;MAX(fastSMA,slowSMA)+2,IF(SIGN(D1351-E1351)&lt;&gt;SIGN(D1350-E1350),IF(SIGN(D1351-E1351)&gt;0,"BUY","SELL"),""),"")</f>
        <v/>
      </c>
      <c r="G1352" s="11"/>
      <c r="H1352" s="11">
        <f>(data!B1352/data!B1351)-1</f>
        <v>-6.733852496564352E-2</v>
      </c>
      <c r="I1352" s="11">
        <f t="shared" si="441"/>
        <v>0</v>
      </c>
      <c r="J1352" s="11">
        <f t="shared" si="442"/>
        <v>6.733852496564352E-2</v>
      </c>
      <c r="K1352" s="11">
        <f ca="1">IF(ROW(data!B1352)&gt;rsi+1,100-100/(1+AVERAGE(OFFSET(I1352,0,0,-rsi,1))/AVERAGE(OFFSET(J1352,0,0,-rsi,1))),"")</f>
        <v>27.040030784050032</v>
      </c>
      <c r="L1352" s="11"/>
      <c r="M1352" s="11">
        <f t="shared" si="443"/>
        <v>0.93266147503435648</v>
      </c>
      <c r="N1352" s="11">
        <f t="shared" ca="1" si="444"/>
        <v>0.73369369369369386</v>
      </c>
      <c r="S1352" s="13" t="str">
        <f ca="1">pricein</f>
        <v/>
      </c>
      <c r="T1352" s="13" t="str">
        <f ca="1">priceout</f>
        <v/>
      </c>
      <c r="U1352" s="16" t="str">
        <f t="shared" ca="1" si="445"/>
        <v/>
      </c>
      <c r="V1352" s="16" t="str">
        <f t="shared" ca="1" si="452"/>
        <v/>
      </c>
      <c r="W1352" s="16" t="str">
        <f t="shared" ca="1" si="453"/>
        <v/>
      </c>
      <c r="X1352" s="16">
        <f t="shared" ca="1" si="454"/>
        <v>2.7047880576243353</v>
      </c>
      <c r="Y1352" s="16"/>
      <c r="Z1352" s="13" t="str">
        <f ca="1">priceincross</f>
        <v/>
      </c>
      <c r="AA1352" s="13" t="str">
        <f ca="1">priceoutcross</f>
        <v/>
      </c>
      <c r="AB1352" s="13" t="str">
        <f t="shared" ca="1" si="446"/>
        <v/>
      </c>
      <c r="AC1352" s="13" t="str">
        <f t="shared" ca="1" si="455"/>
        <v/>
      </c>
      <c r="AD1352" s="13" t="str">
        <f t="shared" ca="1" si="456"/>
        <v/>
      </c>
      <c r="AE1352" s="13">
        <f t="shared" ca="1" si="457"/>
        <v>2.7339607048966239</v>
      </c>
      <c r="AG1352" s="32">
        <f ca="1">IF(ROW(data!B1352)&gt;fib+1,MIN(OFFSET(data!B1352,0,0,-fib,1)),"")</f>
        <v>20.36</v>
      </c>
      <c r="AH1352" s="32">
        <f ca="1">IF(ROW(data!B1352)&gt;fib+1,MAX(OFFSET(data!B1352,0,0,-fib,1)),"")</f>
        <v>30.8</v>
      </c>
      <c r="AI1352" s="32">
        <f t="shared" ca="1" si="447"/>
        <v>10.440000000000001</v>
      </c>
      <c r="AJ1352" s="31">
        <f t="shared" ca="1" si="448"/>
        <v>22.823840000000001</v>
      </c>
      <c r="AK1352" s="31">
        <f t="shared" ca="1" si="449"/>
        <v>24.34808</v>
      </c>
      <c r="AL1352" s="31">
        <f t="shared" ca="1" si="450"/>
        <v>25.58</v>
      </c>
      <c r="AM1352" s="31">
        <f t="shared" ca="1" si="451"/>
        <v>26.811920000000001</v>
      </c>
      <c r="AO1352" s="32">
        <f t="shared" ca="1" si="458"/>
        <v>1.7047880576243353</v>
      </c>
      <c r="AP1352" s="32">
        <f t="shared" ca="1" si="459"/>
        <v>0</v>
      </c>
      <c r="AQ1352" s="32">
        <f t="shared" ca="1" si="460"/>
        <v>1.7339607048966239</v>
      </c>
      <c r="AR1352" s="32">
        <f t="shared" ca="1" si="461"/>
        <v>0</v>
      </c>
    </row>
    <row r="1353" spans="1:44">
      <c r="A1353" s="10">
        <v>38874</v>
      </c>
      <c r="B1353" s="11">
        <f ca="1">IF(ROW(data!B1353)&gt;singleSMA,AVERAGE(OFFSET(data!B1353,0,0,-singleSMA,1)),"")</f>
        <v>26.857099999999992</v>
      </c>
      <c r="C1353" s="11" t="str">
        <f ca="1">IF(ROW(data!B1351)&gt;singleSMA+2,IF(SIGN(data!B1352-indicators!B1352)&lt;&gt;SIGN(data!B1351-indicators!B1351),IF(SIGN(data!B1352-indicators!B1352)&gt;0,"BUY","SELL"),""),"")</f>
        <v/>
      </c>
      <c r="D1353" s="11">
        <f ca="1">IF(ROW(data!B1353)&gt;fastSMA,AVERAGE(OFFSET(data!B1353,0,0,-fastSMA,1)),"")</f>
        <v>23.425500000000003</v>
      </c>
      <c r="E1353" s="11">
        <f ca="1">IF(ROW(data!B1353)&gt;slowSMA,AVERAGE(OFFSET(data!B1353,0,0,-slowSMA,1)),"")</f>
        <v>26.857099999999992</v>
      </c>
      <c r="F1353" s="11" t="str">
        <f ca="1">IF(ROW(data!B1353)&gt;MAX(fastSMA,slowSMA)+2,IF(SIGN(D1352-E1352)&lt;&gt;SIGN(D1351-E1351),IF(SIGN(D1352-E1352)&gt;0,"BUY","SELL"),""),"")</f>
        <v/>
      </c>
      <c r="G1353" s="11"/>
      <c r="H1353" s="11">
        <f>(data!B1353/data!B1352)-1</f>
        <v>0</v>
      </c>
      <c r="I1353" s="11">
        <f t="shared" si="441"/>
        <v>0</v>
      </c>
      <c r="J1353" s="11">
        <f t="shared" si="442"/>
        <v>0</v>
      </c>
      <c r="K1353" s="11">
        <f ca="1">IF(ROW(data!B1353)&gt;rsi+1,100-100/(1+AVERAGE(OFFSET(I1353,0,0,-rsi,1))/AVERAGE(OFFSET(J1353,0,0,-rsi,1))),"")</f>
        <v>27.10117233991943</v>
      </c>
      <c r="L1353" s="11"/>
      <c r="M1353" s="11">
        <f t="shared" si="443"/>
        <v>1</v>
      </c>
      <c r="N1353" s="11">
        <f t="shared" ca="1" si="444"/>
        <v>0.7347527968242511</v>
      </c>
      <c r="S1353" s="13" t="str">
        <f ca="1">pricein</f>
        <v/>
      </c>
      <c r="T1353" s="13" t="str">
        <f ca="1">priceout</f>
        <v/>
      </c>
      <c r="U1353" s="16" t="str">
        <f t="shared" ca="1" si="445"/>
        <v/>
      </c>
      <c r="V1353" s="16" t="str">
        <f t="shared" ca="1" si="452"/>
        <v/>
      </c>
      <c r="W1353" s="16" t="str">
        <f t="shared" ca="1" si="453"/>
        <v/>
      </c>
      <c r="X1353" s="16">
        <f t="shared" ca="1" si="454"/>
        <v>2.7047880576243353</v>
      </c>
      <c r="Y1353" s="16"/>
      <c r="Z1353" s="13" t="str">
        <f ca="1">priceincross</f>
        <v/>
      </c>
      <c r="AA1353" s="13" t="str">
        <f ca="1">priceoutcross</f>
        <v/>
      </c>
      <c r="AB1353" s="13" t="str">
        <f t="shared" ca="1" si="446"/>
        <v/>
      </c>
      <c r="AC1353" s="13" t="str">
        <f t="shared" ca="1" si="455"/>
        <v/>
      </c>
      <c r="AD1353" s="13" t="str">
        <f t="shared" ca="1" si="456"/>
        <v/>
      </c>
      <c r="AE1353" s="13">
        <f t="shared" ca="1" si="457"/>
        <v>2.7339607048966239</v>
      </c>
      <c r="AG1353" s="32">
        <f ca="1">IF(ROW(data!B1353)&gt;fib+1,MIN(OFFSET(data!B1353,0,0,-fib,1)),"")</f>
        <v>20.36</v>
      </c>
      <c r="AH1353" s="32">
        <f ca="1">IF(ROW(data!B1353)&gt;fib+1,MAX(OFFSET(data!B1353,0,0,-fib,1)),"")</f>
        <v>30.8</v>
      </c>
      <c r="AI1353" s="32">
        <f t="shared" ca="1" si="447"/>
        <v>10.440000000000001</v>
      </c>
      <c r="AJ1353" s="31">
        <f t="shared" ca="1" si="448"/>
        <v>22.823840000000001</v>
      </c>
      <c r="AK1353" s="31">
        <f t="shared" ca="1" si="449"/>
        <v>24.34808</v>
      </c>
      <c r="AL1353" s="31">
        <f t="shared" ca="1" si="450"/>
        <v>25.58</v>
      </c>
      <c r="AM1353" s="31">
        <f t="shared" ca="1" si="451"/>
        <v>26.811920000000001</v>
      </c>
      <c r="AO1353" s="32">
        <f t="shared" ca="1" si="458"/>
        <v>1.7047880576243353</v>
      </c>
      <c r="AP1353" s="32">
        <f t="shared" ca="1" si="459"/>
        <v>0</v>
      </c>
      <c r="AQ1353" s="32">
        <f t="shared" ca="1" si="460"/>
        <v>1.7339607048966239</v>
      </c>
      <c r="AR1353" s="32">
        <f t="shared" ca="1" si="461"/>
        <v>0</v>
      </c>
    </row>
    <row r="1354" spans="1:44">
      <c r="A1354" s="10">
        <v>38875</v>
      </c>
      <c r="B1354" s="11">
        <f ca="1">IF(ROW(data!B1354)&gt;singleSMA,AVERAGE(OFFSET(data!B1354,0,0,-singleSMA,1)),"")</f>
        <v>26.800499999999992</v>
      </c>
      <c r="C1354" s="11" t="str">
        <f ca="1">IF(ROW(data!B1352)&gt;singleSMA+2,IF(SIGN(data!B1353-indicators!B1353)&lt;&gt;SIGN(data!B1352-indicators!B1352),IF(SIGN(data!B1353-indicators!B1353)&gt;0,"BUY","SELL"),""),"")</f>
        <v/>
      </c>
      <c r="D1354" s="11">
        <f ca="1">IF(ROW(data!B1354)&gt;fastSMA,AVERAGE(OFFSET(data!B1354,0,0,-fastSMA,1)),"")</f>
        <v>23.110000000000003</v>
      </c>
      <c r="E1354" s="11">
        <f ca="1">IF(ROW(data!B1354)&gt;slowSMA,AVERAGE(OFFSET(data!B1354,0,0,-slowSMA,1)),"")</f>
        <v>26.800499999999992</v>
      </c>
      <c r="F1354" s="11" t="str">
        <f ca="1">IF(ROW(data!B1354)&gt;MAX(fastSMA,slowSMA)+2,IF(SIGN(D1353-E1353)&lt;&gt;SIGN(D1352-E1352),IF(SIGN(D1353-E1353)&gt;0,"BUY","SELL"),""),"")</f>
        <v/>
      </c>
      <c r="G1354" s="11"/>
      <c r="H1354" s="11">
        <f>(data!B1354/data!B1353)-1</f>
        <v>2.5049115913555964E-2</v>
      </c>
      <c r="I1354" s="11">
        <f t="shared" si="441"/>
        <v>2.5049115913555964E-2</v>
      </c>
      <c r="J1354" s="11">
        <f t="shared" si="442"/>
        <v>0</v>
      </c>
      <c r="K1354" s="11">
        <f ca="1">IF(ROW(data!B1354)&gt;rsi+1,100-100/(1+AVERAGE(OFFSET(I1354,0,0,-rsi,1))/AVERAGE(OFFSET(J1354,0,0,-rsi,1))),"")</f>
        <v>30.744926380224612</v>
      </c>
      <c r="L1354" s="11"/>
      <c r="M1354" s="11">
        <f t="shared" si="443"/>
        <v>1.025049115913556</v>
      </c>
      <c r="N1354" s="11">
        <f t="shared" ca="1" si="444"/>
        <v>0.76784400294334076</v>
      </c>
      <c r="S1354" s="13" t="str">
        <f ca="1">pricein</f>
        <v/>
      </c>
      <c r="T1354" s="13" t="str">
        <f ca="1">priceout</f>
        <v/>
      </c>
      <c r="U1354" s="16" t="str">
        <f t="shared" ca="1" si="445"/>
        <v/>
      </c>
      <c r="V1354" s="16" t="str">
        <f t="shared" ca="1" si="452"/>
        <v/>
      </c>
      <c r="W1354" s="16" t="str">
        <f t="shared" ca="1" si="453"/>
        <v/>
      </c>
      <c r="X1354" s="16">
        <f t="shared" ca="1" si="454"/>
        <v>2.7047880576243353</v>
      </c>
      <c r="Y1354" s="16"/>
      <c r="Z1354" s="13" t="str">
        <f ca="1">priceincross</f>
        <v/>
      </c>
      <c r="AA1354" s="13" t="str">
        <f ca="1">priceoutcross</f>
        <v/>
      </c>
      <c r="AB1354" s="13" t="str">
        <f t="shared" ca="1" si="446"/>
        <v/>
      </c>
      <c r="AC1354" s="13" t="str">
        <f t="shared" ca="1" si="455"/>
        <v/>
      </c>
      <c r="AD1354" s="13" t="str">
        <f t="shared" ca="1" si="456"/>
        <v/>
      </c>
      <c r="AE1354" s="13">
        <f t="shared" ca="1" si="457"/>
        <v>2.7339607048966239</v>
      </c>
      <c r="AG1354" s="32">
        <f ca="1">IF(ROW(data!B1354)&gt;fib+1,MIN(OFFSET(data!B1354,0,0,-fib,1)),"")</f>
        <v>20.36</v>
      </c>
      <c r="AH1354" s="32">
        <f ca="1">IF(ROW(data!B1354)&gt;fib+1,MAX(OFFSET(data!B1354,0,0,-fib,1)),"")</f>
        <v>30.8</v>
      </c>
      <c r="AI1354" s="32">
        <f t="shared" ca="1" si="447"/>
        <v>10.440000000000001</v>
      </c>
      <c r="AJ1354" s="31">
        <f t="shared" ca="1" si="448"/>
        <v>22.823840000000001</v>
      </c>
      <c r="AK1354" s="31">
        <f t="shared" ca="1" si="449"/>
        <v>24.34808</v>
      </c>
      <c r="AL1354" s="31">
        <f t="shared" ca="1" si="450"/>
        <v>25.58</v>
      </c>
      <c r="AM1354" s="31">
        <f t="shared" ca="1" si="451"/>
        <v>26.811920000000001</v>
      </c>
      <c r="AO1354" s="32">
        <f t="shared" ca="1" si="458"/>
        <v>1.7047880576243353</v>
      </c>
      <c r="AP1354" s="32">
        <f t="shared" ca="1" si="459"/>
        <v>0</v>
      </c>
      <c r="AQ1354" s="32">
        <f t="shared" ca="1" si="460"/>
        <v>1.7339607048966239</v>
      </c>
      <c r="AR1354" s="32">
        <f t="shared" ca="1" si="461"/>
        <v>0</v>
      </c>
    </row>
    <row r="1355" spans="1:44">
      <c r="A1355" s="10">
        <v>38876</v>
      </c>
      <c r="B1355" s="11">
        <f ca="1">IF(ROW(data!B1355)&gt;singleSMA,AVERAGE(OFFSET(data!B1355,0,0,-singleSMA,1)),"")</f>
        <v>26.746199999999995</v>
      </c>
      <c r="C1355" s="11" t="str">
        <f ca="1">IF(ROW(data!B1353)&gt;singleSMA+2,IF(SIGN(data!B1354-indicators!B1354)&lt;&gt;SIGN(data!B1353-indicators!B1353),IF(SIGN(data!B1354-indicators!B1354)&gt;0,"BUY","SELL"),""),"")</f>
        <v/>
      </c>
      <c r="D1355" s="11">
        <f ca="1">IF(ROW(data!B1355)&gt;fastSMA,AVERAGE(OFFSET(data!B1355,0,0,-fastSMA,1)),"")</f>
        <v>22.815000000000001</v>
      </c>
      <c r="E1355" s="11">
        <f ca="1">IF(ROW(data!B1355)&gt;slowSMA,AVERAGE(OFFSET(data!B1355,0,0,-slowSMA,1)),"")</f>
        <v>26.746199999999995</v>
      </c>
      <c r="F1355" s="11" t="str">
        <f ca="1">IF(ROW(data!B1355)&gt;MAX(fastSMA,slowSMA)+2,IF(SIGN(D1354-E1354)&lt;&gt;SIGN(D1353-E1353),IF(SIGN(D1354-E1354)&gt;0,"BUY","SELL"),""),"")</f>
        <v/>
      </c>
      <c r="G1355" s="11"/>
      <c r="H1355" s="11">
        <f>(data!B1355/data!B1354)-1</f>
        <v>1.0062290368950455E-2</v>
      </c>
      <c r="I1355" s="11">
        <f t="shared" si="441"/>
        <v>1.0062290368950455E-2</v>
      </c>
      <c r="J1355" s="11">
        <f t="shared" si="442"/>
        <v>0</v>
      </c>
      <c r="K1355" s="11">
        <f ca="1">IF(ROW(data!B1355)&gt;rsi+1,100-100/(1+AVERAGE(OFFSET(I1355,0,0,-rsi,1))/AVERAGE(OFFSET(J1355,0,0,-rsi,1))),"")</f>
        <v>32.17362958108545</v>
      </c>
      <c r="L1355" s="11"/>
      <c r="M1355" s="11">
        <f t="shared" si="443"/>
        <v>1.0100622903689505</v>
      </c>
      <c r="N1355" s="11">
        <f t="shared" ca="1" si="444"/>
        <v>0.78131949592290584</v>
      </c>
      <c r="S1355" s="13" t="str">
        <f ca="1">pricein</f>
        <v/>
      </c>
      <c r="T1355" s="13" t="str">
        <f ca="1">priceout</f>
        <v/>
      </c>
      <c r="U1355" s="16" t="str">
        <f t="shared" ca="1" si="445"/>
        <v/>
      </c>
      <c r="V1355" s="16" t="str">
        <f t="shared" ca="1" si="452"/>
        <v/>
      </c>
      <c r="W1355" s="16" t="str">
        <f t="shared" ca="1" si="453"/>
        <v/>
      </c>
      <c r="X1355" s="16">
        <f t="shared" ca="1" si="454"/>
        <v>2.7047880576243353</v>
      </c>
      <c r="Y1355" s="16"/>
      <c r="Z1355" s="13" t="str">
        <f ca="1">priceincross</f>
        <v/>
      </c>
      <c r="AA1355" s="13" t="str">
        <f ca="1">priceoutcross</f>
        <v/>
      </c>
      <c r="AB1355" s="13" t="str">
        <f t="shared" ca="1" si="446"/>
        <v/>
      </c>
      <c r="AC1355" s="13" t="str">
        <f t="shared" ca="1" si="455"/>
        <v/>
      </c>
      <c r="AD1355" s="13" t="str">
        <f t="shared" ca="1" si="456"/>
        <v/>
      </c>
      <c r="AE1355" s="13">
        <f t="shared" ca="1" si="457"/>
        <v>2.7339607048966239</v>
      </c>
      <c r="AG1355" s="32">
        <f ca="1">IF(ROW(data!B1355)&gt;fib+1,MIN(OFFSET(data!B1355,0,0,-fib,1)),"")</f>
        <v>20.36</v>
      </c>
      <c r="AH1355" s="32">
        <f ca="1">IF(ROW(data!B1355)&gt;fib+1,MAX(OFFSET(data!B1355,0,0,-fib,1)),"")</f>
        <v>30.8</v>
      </c>
      <c r="AI1355" s="32">
        <f t="shared" ca="1" si="447"/>
        <v>10.440000000000001</v>
      </c>
      <c r="AJ1355" s="31">
        <f t="shared" ca="1" si="448"/>
        <v>22.823840000000001</v>
      </c>
      <c r="AK1355" s="31">
        <f t="shared" ca="1" si="449"/>
        <v>24.34808</v>
      </c>
      <c r="AL1355" s="31">
        <f t="shared" ca="1" si="450"/>
        <v>25.58</v>
      </c>
      <c r="AM1355" s="31">
        <f t="shared" ca="1" si="451"/>
        <v>26.811920000000001</v>
      </c>
      <c r="AO1355" s="32">
        <f t="shared" ca="1" si="458"/>
        <v>1.7047880576243353</v>
      </c>
      <c r="AP1355" s="32">
        <f t="shared" ca="1" si="459"/>
        <v>0</v>
      </c>
      <c r="AQ1355" s="32">
        <f t="shared" ca="1" si="460"/>
        <v>1.7339607048966239</v>
      </c>
      <c r="AR1355" s="32">
        <f t="shared" ca="1" si="461"/>
        <v>0</v>
      </c>
    </row>
    <row r="1356" spans="1:44">
      <c r="A1356" s="10">
        <v>38877</v>
      </c>
      <c r="B1356" s="11">
        <f ca="1">IF(ROW(data!B1356)&gt;singleSMA,AVERAGE(OFFSET(data!B1356,0,0,-singleSMA,1)),"")</f>
        <v>26.698799999999988</v>
      </c>
      <c r="C1356" s="11" t="str">
        <f ca="1">IF(ROW(data!B1354)&gt;singleSMA+2,IF(SIGN(data!B1355-indicators!B1355)&lt;&gt;SIGN(data!B1354-indicators!B1354),IF(SIGN(data!B1355-indicators!B1355)&gt;0,"BUY","SELL"),""),"")</f>
        <v/>
      </c>
      <c r="D1356" s="11">
        <f ca="1">IF(ROW(data!B1356)&gt;fastSMA,AVERAGE(OFFSET(data!B1356,0,0,-fastSMA,1)),"")</f>
        <v>22.563500000000001</v>
      </c>
      <c r="E1356" s="11">
        <f ca="1">IF(ROW(data!B1356)&gt;slowSMA,AVERAGE(OFFSET(data!B1356,0,0,-slowSMA,1)),"")</f>
        <v>26.698799999999988</v>
      </c>
      <c r="F1356" s="11" t="str">
        <f ca="1">IF(ROW(data!B1356)&gt;MAX(fastSMA,slowSMA)+2,IF(SIGN(D1355-E1355)&lt;&gt;SIGN(D1354-E1354),IF(SIGN(D1355-E1355)&gt;0,"BUY","SELL"),""),"")</f>
        <v/>
      </c>
      <c r="G1356" s="11"/>
      <c r="H1356" s="11">
        <f>(data!B1356/data!B1355)-1</f>
        <v>1.5654648956356931E-2</v>
      </c>
      <c r="I1356" s="11">
        <f t="shared" si="441"/>
        <v>1.5654648956356931E-2</v>
      </c>
      <c r="J1356" s="11">
        <f t="shared" si="442"/>
        <v>0</v>
      </c>
      <c r="K1356" s="11">
        <f ca="1">IF(ROW(data!B1356)&gt;rsi+1,100-100/(1+AVERAGE(OFFSET(I1356,0,0,-rsi,1))/AVERAGE(OFFSET(J1356,0,0,-rsi,1))),"")</f>
        <v>34.831601154242875</v>
      </c>
      <c r="L1356" s="11"/>
      <c r="M1356" s="11">
        <f t="shared" si="443"/>
        <v>1.0156546489563569</v>
      </c>
      <c r="N1356" s="11">
        <f t="shared" ca="1" si="444"/>
        <v>0.80975794251134647</v>
      </c>
      <c r="S1356" s="13" t="str">
        <f ca="1">pricein</f>
        <v/>
      </c>
      <c r="T1356" s="13" t="str">
        <f ca="1">priceout</f>
        <v/>
      </c>
      <c r="U1356" s="16" t="str">
        <f t="shared" ca="1" si="445"/>
        <v/>
      </c>
      <c r="V1356" s="16" t="str">
        <f t="shared" ca="1" si="452"/>
        <v/>
      </c>
      <c r="W1356" s="16" t="str">
        <f t="shared" ca="1" si="453"/>
        <v/>
      </c>
      <c r="X1356" s="16">
        <f t="shared" ca="1" si="454"/>
        <v>2.7047880576243353</v>
      </c>
      <c r="Y1356" s="16"/>
      <c r="Z1356" s="13" t="str">
        <f ca="1">priceincross</f>
        <v/>
      </c>
      <c r="AA1356" s="13" t="str">
        <f ca="1">priceoutcross</f>
        <v/>
      </c>
      <c r="AB1356" s="13" t="str">
        <f t="shared" ca="1" si="446"/>
        <v/>
      </c>
      <c r="AC1356" s="13" t="str">
        <f t="shared" ca="1" si="455"/>
        <v/>
      </c>
      <c r="AD1356" s="13" t="str">
        <f t="shared" ca="1" si="456"/>
        <v/>
      </c>
      <c r="AE1356" s="13">
        <f t="shared" ca="1" si="457"/>
        <v>2.7339607048966239</v>
      </c>
      <c r="AG1356" s="32">
        <f ca="1">IF(ROW(data!B1356)&gt;fib+1,MIN(OFFSET(data!B1356,0,0,-fib,1)),"")</f>
        <v>20.36</v>
      </c>
      <c r="AH1356" s="32">
        <f ca="1">IF(ROW(data!B1356)&gt;fib+1,MAX(OFFSET(data!B1356,0,0,-fib,1)),"")</f>
        <v>30.8</v>
      </c>
      <c r="AI1356" s="32">
        <f t="shared" ca="1" si="447"/>
        <v>10.440000000000001</v>
      </c>
      <c r="AJ1356" s="31">
        <f t="shared" ca="1" si="448"/>
        <v>22.823840000000001</v>
      </c>
      <c r="AK1356" s="31">
        <f t="shared" ca="1" si="449"/>
        <v>24.34808</v>
      </c>
      <c r="AL1356" s="31">
        <f t="shared" ca="1" si="450"/>
        <v>25.58</v>
      </c>
      <c r="AM1356" s="31">
        <f t="shared" ca="1" si="451"/>
        <v>26.811920000000001</v>
      </c>
      <c r="AO1356" s="32">
        <f t="shared" ca="1" si="458"/>
        <v>1.7047880576243353</v>
      </c>
      <c r="AP1356" s="32">
        <f t="shared" ca="1" si="459"/>
        <v>0</v>
      </c>
      <c r="AQ1356" s="32">
        <f t="shared" ca="1" si="460"/>
        <v>1.7339607048966239</v>
      </c>
      <c r="AR1356" s="32">
        <f t="shared" ca="1" si="461"/>
        <v>0</v>
      </c>
    </row>
    <row r="1357" spans="1:44">
      <c r="A1357" s="10">
        <v>38881</v>
      </c>
      <c r="B1357" s="11">
        <f ca="1">IF(ROW(data!B1357)&gt;singleSMA,AVERAGE(OFFSET(data!B1357,0,0,-singleSMA,1)),"")</f>
        <v>26.643399999999993</v>
      </c>
      <c r="C1357" s="11" t="str">
        <f ca="1">IF(ROW(data!B1355)&gt;singleSMA+2,IF(SIGN(data!B1356-indicators!B1356)&lt;&gt;SIGN(data!B1355-indicators!B1355),IF(SIGN(data!B1356-indicators!B1356)&gt;0,"BUY","SELL"),""),"")</f>
        <v/>
      </c>
      <c r="D1357" s="11">
        <f ca="1">IF(ROW(data!B1357)&gt;fastSMA,AVERAGE(OFFSET(data!B1357,0,0,-fastSMA,1)),"")</f>
        <v>22.304000000000002</v>
      </c>
      <c r="E1357" s="11">
        <f ca="1">IF(ROW(data!B1357)&gt;slowSMA,AVERAGE(OFFSET(data!B1357,0,0,-slowSMA,1)),"")</f>
        <v>26.643399999999993</v>
      </c>
      <c r="F1357" s="11" t="str">
        <f ca="1">IF(ROW(data!B1357)&gt;MAX(fastSMA,slowSMA)+2,IF(SIGN(D1356-E1356)&lt;&gt;SIGN(D1355-E1355),IF(SIGN(D1356-E1356)&gt;0,"BUY","SELL"),""),"")</f>
        <v/>
      </c>
      <c r="G1357" s="11"/>
      <c r="H1357" s="11">
        <f>(data!B1357/data!B1356)-1</f>
        <v>-4.8108360579168674E-2</v>
      </c>
      <c r="I1357" s="11">
        <f t="shared" si="441"/>
        <v>0</v>
      </c>
      <c r="J1357" s="11">
        <f t="shared" si="442"/>
        <v>4.8108360579168674E-2</v>
      </c>
      <c r="K1357" s="11">
        <f ca="1">IF(ROW(data!B1357)&gt;rsi+1,100-100/(1+AVERAGE(OFFSET(I1357,0,0,-rsi,1))/AVERAGE(OFFSET(J1357,0,0,-rsi,1))),"")</f>
        <v>34.025501834607837</v>
      </c>
      <c r="L1357" s="11"/>
      <c r="M1357" s="11">
        <f t="shared" si="443"/>
        <v>0.95189163942083133</v>
      </c>
      <c r="N1357" s="11">
        <f t="shared" ca="1" si="444"/>
        <v>0.79702776691435273</v>
      </c>
      <c r="S1357" s="13" t="str">
        <f ca="1">pricein</f>
        <v/>
      </c>
      <c r="T1357" s="13" t="str">
        <f ca="1">priceout</f>
        <v/>
      </c>
      <c r="U1357" s="16" t="str">
        <f t="shared" ca="1" si="445"/>
        <v/>
      </c>
      <c r="V1357" s="16" t="str">
        <f t="shared" ca="1" si="452"/>
        <v/>
      </c>
      <c r="W1357" s="16" t="str">
        <f t="shared" ca="1" si="453"/>
        <v/>
      </c>
      <c r="X1357" s="16">
        <f t="shared" ca="1" si="454"/>
        <v>2.7047880576243353</v>
      </c>
      <c r="Y1357" s="16"/>
      <c r="Z1357" s="13" t="str">
        <f ca="1">priceincross</f>
        <v/>
      </c>
      <c r="AA1357" s="13" t="str">
        <f ca="1">priceoutcross</f>
        <v/>
      </c>
      <c r="AB1357" s="13" t="str">
        <f t="shared" ca="1" si="446"/>
        <v/>
      </c>
      <c r="AC1357" s="13" t="str">
        <f t="shared" ca="1" si="455"/>
        <v/>
      </c>
      <c r="AD1357" s="13" t="str">
        <f t="shared" ca="1" si="456"/>
        <v/>
      </c>
      <c r="AE1357" s="13">
        <f t="shared" ca="1" si="457"/>
        <v>2.7339607048966239</v>
      </c>
      <c r="AG1357" s="32">
        <f ca="1">IF(ROW(data!B1357)&gt;fib+1,MIN(OFFSET(data!B1357,0,0,-fib,1)),"")</f>
        <v>20.36</v>
      </c>
      <c r="AH1357" s="32">
        <f ca="1">IF(ROW(data!B1357)&gt;fib+1,MAX(OFFSET(data!B1357,0,0,-fib,1)),"")</f>
        <v>30.8</v>
      </c>
      <c r="AI1357" s="32">
        <f t="shared" ca="1" si="447"/>
        <v>10.440000000000001</v>
      </c>
      <c r="AJ1357" s="31">
        <f t="shared" ca="1" si="448"/>
        <v>22.823840000000001</v>
      </c>
      <c r="AK1357" s="31">
        <f t="shared" ca="1" si="449"/>
        <v>24.34808</v>
      </c>
      <c r="AL1357" s="31">
        <f t="shared" ca="1" si="450"/>
        <v>25.58</v>
      </c>
      <c r="AM1357" s="31">
        <f t="shared" ca="1" si="451"/>
        <v>26.811920000000001</v>
      </c>
      <c r="AO1357" s="32">
        <f t="shared" ca="1" si="458"/>
        <v>1.7047880576243353</v>
      </c>
      <c r="AP1357" s="32">
        <f t="shared" ca="1" si="459"/>
        <v>0</v>
      </c>
      <c r="AQ1357" s="32">
        <f t="shared" ca="1" si="460"/>
        <v>1.7339607048966239</v>
      </c>
      <c r="AR1357" s="32">
        <f t="shared" ca="1" si="461"/>
        <v>0</v>
      </c>
    </row>
    <row r="1358" spans="1:44">
      <c r="A1358" s="10">
        <v>38882</v>
      </c>
      <c r="B1358" s="11">
        <f ca="1">IF(ROW(data!B1358)&gt;singleSMA,AVERAGE(OFFSET(data!B1358,0,0,-singleSMA,1)),"")</f>
        <v>26.581299999999992</v>
      </c>
      <c r="C1358" s="11" t="str">
        <f ca="1">IF(ROW(data!B1356)&gt;singleSMA+2,IF(SIGN(data!B1357-indicators!B1357)&lt;&gt;SIGN(data!B1356-indicators!B1356),IF(SIGN(data!B1357-indicators!B1357)&gt;0,"BUY","SELL"),""),"")</f>
        <v/>
      </c>
      <c r="D1358" s="11">
        <f ca="1">IF(ROW(data!B1358)&gt;fastSMA,AVERAGE(OFFSET(data!B1358,0,0,-fastSMA,1)),"")</f>
        <v>22.035000000000004</v>
      </c>
      <c r="E1358" s="11">
        <f ca="1">IF(ROW(data!B1358)&gt;slowSMA,AVERAGE(OFFSET(data!B1358,0,0,-slowSMA,1)),"")</f>
        <v>26.581299999999992</v>
      </c>
      <c r="F1358" s="11" t="str">
        <f ca="1">IF(ROW(data!B1358)&gt;MAX(fastSMA,slowSMA)+2,IF(SIGN(D1357-E1357)&lt;&gt;SIGN(D1356-E1356),IF(SIGN(D1357-E1357)&gt;0,"BUY","SELL"),""),"")</f>
        <v/>
      </c>
      <c r="G1358" s="11"/>
      <c r="H1358" s="11">
        <f>(data!B1358/data!B1357)-1</f>
        <v>-2.0117762512266935E-2</v>
      </c>
      <c r="I1358" s="11">
        <f t="shared" si="441"/>
        <v>0</v>
      </c>
      <c r="J1358" s="11">
        <f t="shared" si="442"/>
        <v>2.0117762512266935E-2</v>
      </c>
      <c r="K1358" s="11">
        <f ca="1">IF(ROW(data!B1358)&gt;rsi+1,100-100/(1+AVERAGE(OFFSET(I1358,0,0,-rsi,1))/AVERAGE(OFFSET(J1358,0,0,-rsi,1))),"")</f>
        <v>33.439432311501363</v>
      </c>
      <c r="L1358" s="11"/>
      <c r="M1358" s="11">
        <f t="shared" si="443"/>
        <v>0.97988223748773307</v>
      </c>
      <c r="N1358" s="11">
        <f t="shared" ca="1" si="444"/>
        <v>0.7877712031558185</v>
      </c>
      <c r="S1358" s="13" t="str">
        <f ca="1">pricein</f>
        <v/>
      </c>
      <c r="T1358" s="13" t="str">
        <f ca="1">priceout</f>
        <v/>
      </c>
      <c r="U1358" s="16" t="str">
        <f t="shared" ca="1" si="445"/>
        <v/>
      </c>
      <c r="V1358" s="16" t="str">
        <f t="shared" ca="1" si="452"/>
        <v/>
      </c>
      <c r="W1358" s="16" t="str">
        <f t="shared" ca="1" si="453"/>
        <v/>
      </c>
      <c r="X1358" s="16">
        <f t="shared" ca="1" si="454"/>
        <v>2.7047880576243353</v>
      </c>
      <c r="Y1358" s="16"/>
      <c r="Z1358" s="13" t="str">
        <f ca="1">priceincross</f>
        <v/>
      </c>
      <c r="AA1358" s="13" t="str">
        <f ca="1">priceoutcross</f>
        <v/>
      </c>
      <c r="AB1358" s="13" t="str">
        <f t="shared" ca="1" si="446"/>
        <v/>
      </c>
      <c r="AC1358" s="13" t="str">
        <f t="shared" ca="1" si="455"/>
        <v/>
      </c>
      <c r="AD1358" s="13" t="str">
        <f t="shared" ca="1" si="456"/>
        <v/>
      </c>
      <c r="AE1358" s="13">
        <f t="shared" ca="1" si="457"/>
        <v>2.7339607048966239</v>
      </c>
      <c r="AG1358" s="32">
        <f ca="1">IF(ROW(data!B1358)&gt;fib+1,MIN(OFFSET(data!B1358,0,0,-fib,1)),"")</f>
        <v>19.97</v>
      </c>
      <c r="AH1358" s="32">
        <f ca="1">IF(ROW(data!B1358)&gt;fib+1,MAX(OFFSET(data!B1358,0,0,-fib,1)),"")</f>
        <v>30.8</v>
      </c>
      <c r="AI1358" s="32">
        <f t="shared" ca="1" si="447"/>
        <v>10.830000000000002</v>
      </c>
      <c r="AJ1358" s="31">
        <f t="shared" ca="1" si="448"/>
        <v>22.525880000000001</v>
      </c>
      <c r="AK1358" s="31">
        <f t="shared" ca="1" si="449"/>
        <v>24.107060000000001</v>
      </c>
      <c r="AL1358" s="31">
        <f t="shared" ca="1" si="450"/>
        <v>25.384999999999998</v>
      </c>
      <c r="AM1358" s="31">
        <f t="shared" ca="1" si="451"/>
        <v>26.662939999999999</v>
      </c>
      <c r="AO1358" s="32">
        <f t="shared" ca="1" si="458"/>
        <v>1.7047880576243353</v>
      </c>
      <c r="AP1358" s="32">
        <f t="shared" ca="1" si="459"/>
        <v>0</v>
      </c>
      <c r="AQ1358" s="32">
        <f t="shared" ca="1" si="460"/>
        <v>1.7339607048966239</v>
      </c>
      <c r="AR1358" s="32">
        <f t="shared" ca="1" si="461"/>
        <v>0</v>
      </c>
    </row>
    <row r="1359" spans="1:44">
      <c r="A1359" s="10">
        <v>38883</v>
      </c>
      <c r="B1359" s="11">
        <f ca="1">IF(ROW(data!B1359)&gt;singleSMA,AVERAGE(OFFSET(data!B1359,0,0,-singleSMA,1)),"")</f>
        <v>26.535599999999992</v>
      </c>
      <c r="C1359" s="11" t="str">
        <f ca="1">IF(ROW(data!B1357)&gt;singleSMA+2,IF(SIGN(data!B1358-indicators!B1358)&lt;&gt;SIGN(data!B1357-indicators!B1357),IF(SIGN(data!B1358-indicators!B1358)&gt;0,"BUY","SELL"),""),"")</f>
        <v/>
      </c>
      <c r="D1359" s="11">
        <f ca="1">IF(ROW(data!B1359)&gt;fastSMA,AVERAGE(OFFSET(data!B1359,0,0,-fastSMA,1)),"")</f>
        <v>21.888500000000004</v>
      </c>
      <c r="E1359" s="11">
        <f ca="1">IF(ROW(data!B1359)&gt;slowSMA,AVERAGE(OFFSET(data!B1359,0,0,-slowSMA,1)),"")</f>
        <v>26.535599999999992</v>
      </c>
      <c r="F1359" s="11" t="str">
        <f ca="1">IF(ROW(data!B1359)&gt;MAX(fastSMA,slowSMA)+2,IF(SIGN(D1358-E1358)&lt;&gt;SIGN(D1357-E1357),IF(SIGN(D1358-E1358)&gt;0,"BUY","SELL"),""),"")</f>
        <v/>
      </c>
      <c r="G1359" s="11"/>
      <c r="H1359" s="11">
        <f>(data!B1359/data!B1358)-1</f>
        <v>9.5142714071106749E-2</v>
      </c>
      <c r="I1359" s="11">
        <f t="shared" si="441"/>
        <v>9.5142714071106749E-2</v>
      </c>
      <c r="J1359" s="11">
        <f t="shared" si="442"/>
        <v>0</v>
      </c>
      <c r="K1359" s="11">
        <f ca="1">IF(ROW(data!B1359)&gt;rsi+1,100-100/(1+AVERAGE(OFFSET(I1359,0,0,-rsi,1))/AVERAGE(OFFSET(J1359,0,0,-rsi,1))),"")</f>
        <v>42.953045810509124</v>
      </c>
      <c r="L1359" s="11"/>
      <c r="M1359" s="11">
        <f t="shared" si="443"/>
        <v>1.0951427140711067</v>
      </c>
      <c r="N1359" s="11">
        <f t="shared" ca="1" si="444"/>
        <v>0.88185483870967729</v>
      </c>
      <c r="S1359" s="13" t="str">
        <f ca="1">pricein</f>
        <v/>
      </c>
      <c r="T1359" s="13" t="str">
        <f ca="1">priceout</f>
        <v/>
      </c>
      <c r="U1359" s="16" t="str">
        <f t="shared" ca="1" si="445"/>
        <v/>
      </c>
      <c r="V1359" s="16" t="str">
        <f t="shared" ca="1" si="452"/>
        <v/>
      </c>
      <c r="W1359" s="16" t="str">
        <f t="shared" ca="1" si="453"/>
        <v/>
      </c>
      <c r="X1359" s="16">
        <f t="shared" ca="1" si="454"/>
        <v>2.7047880576243353</v>
      </c>
      <c r="Y1359" s="16"/>
      <c r="Z1359" s="13" t="str">
        <f ca="1">priceincross</f>
        <v/>
      </c>
      <c r="AA1359" s="13" t="str">
        <f ca="1">priceoutcross</f>
        <v/>
      </c>
      <c r="AB1359" s="13" t="str">
        <f t="shared" ca="1" si="446"/>
        <v/>
      </c>
      <c r="AC1359" s="13" t="str">
        <f t="shared" ca="1" si="455"/>
        <v/>
      </c>
      <c r="AD1359" s="13" t="str">
        <f t="shared" ca="1" si="456"/>
        <v/>
      </c>
      <c r="AE1359" s="13">
        <f t="shared" ca="1" si="457"/>
        <v>2.7339607048966239</v>
      </c>
      <c r="AG1359" s="32">
        <f ca="1">IF(ROW(data!B1359)&gt;fib+1,MIN(OFFSET(data!B1359,0,0,-fib,1)),"")</f>
        <v>19.97</v>
      </c>
      <c r="AH1359" s="32">
        <f ca="1">IF(ROW(data!B1359)&gt;fib+1,MAX(OFFSET(data!B1359,0,0,-fib,1)),"")</f>
        <v>30.8</v>
      </c>
      <c r="AI1359" s="32">
        <f t="shared" ca="1" si="447"/>
        <v>10.830000000000002</v>
      </c>
      <c r="AJ1359" s="31">
        <f t="shared" ca="1" si="448"/>
        <v>22.525880000000001</v>
      </c>
      <c r="AK1359" s="31">
        <f t="shared" ca="1" si="449"/>
        <v>24.107060000000001</v>
      </c>
      <c r="AL1359" s="31">
        <f t="shared" ca="1" si="450"/>
        <v>25.384999999999998</v>
      </c>
      <c r="AM1359" s="31">
        <f t="shared" ca="1" si="451"/>
        <v>26.662939999999999</v>
      </c>
      <c r="AO1359" s="32">
        <f t="shared" ca="1" si="458"/>
        <v>1.7047880576243353</v>
      </c>
      <c r="AP1359" s="32">
        <f t="shared" ca="1" si="459"/>
        <v>0</v>
      </c>
      <c r="AQ1359" s="32">
        <f t="shared" ca="1" si="460"/>
        <v>1.7339607048966239</v>
      </c>
      <c r="AR1359" s="32">
        <f t="shared" ca="1" si="461"/>
        <v>0</v>
      </c>
    </row>
    <row r="1360" spans="1:44">
      <c r="A1360" s="10">
        <v>38884</v>
      </c>
      <c r="B1360" s="11">
        <f ca="1">IF(ROW(data!B1360)&gt;singleSMA,AVERAGE(OFFSET(data!B1360,0,0,-singleSMA,1)),"")</f>
        <v>26.495899999999992</v>
      </c>
      <c r="C1360" s="11" t="str">
        <f ca="1">IF(ROW(data!B1358)&gt;singleSMA+2,IF(SIGN(data!B1359-indicators!B1359)&lt;&gt;SIGN(data!B1358-indicators!B1358),IF(SIGN(data!B1359-indicators!B1359)&gt;0,"BUY","SELL"),""),"")</f>
        <v/>
      </c>
      <c r="D1360" s="11">
        <f ca="1">IF(ROW(data!B1360)&gt;fastSMA,AVERAGE(OFFSET(data!B1360,0,0,-fastSMA,1)),"")</f>
        <v>21.810000000000002</v>
      </c>
      <c r="E1360" s="11">
        <f ca="1">IF(ROW(data!B1360)&gt;slowSMA,AVERAGE(OFFSET(data!B1360,0,0,-slowSMA,1)),"")</f>
        <v>26.495899999999992</v>
      </c>
      <c r="F1360" s="11" t="str">
        <f ca="1">IF(ROW(data!B1360)&gt;MAX(fastSMA,slowSMA)+2,IF(SIGN(D1359-E1359)&lt;&gt;SIGN(D1358-E1358),IF(SIGN(D1359-E1359)&gt;0,"BUY","SELL"),""),"")</f>
        <v/>
      </c>
      <c r="G1360" s="11"/>
      <c r="H1360" s="11">
        <f>(data!B1360/data!B1359)-1</f>
        <v>1.6918152720621693E-2</v>
      </c>
      <c r="I1360" s="11">
        <f t="shared" si="441"/>
        <v>1.6918152720621693E-2</v>
      </c>
      <c r="J1360" s="11">
        <f t="shared" si="442"/>
        <v>0</v>
      </c>
      <c r="K1360" s="11">
        <f ca="1">IF(ROW(data!B1360)&gt;rsi+1,100-100/(1+AVERAGE(OFFSET(I1360,0,0,-rsi,1))/AVERAGE(OFFSET(J1360,0,0,-rsi,1))),"")</f>
        <v>46.68061145620554</v>
      </c>
      <c r="L1360" s="11"/>
      <c r="M1360" s="11">
        <f t="shared" si="443"/>
        <v>1.0169181527206217</v>
      </c>
      <c r="N1360" s="11">
        <f t="shared" ca="1" si="444"/>
        <v>0.93406131877362442</v>
      </c>
      <c r="S1360" s="13" t="str">
        <f ca="1">pricein</f>
        <v/>
      </c>
      <c r="T1360" s="13" t="str">
        <f ca="1">priceout</f>
        <v/>
      </c>
      <c r="U1360" s="16" t="str">
        <f t="shared" ca="1" si="445"/>
        <v/>
      </c>
      <c r="V1360" s="16" t="str">
        <f t="shared" ca="1" si="452"/>
        <v/>
      </c>
      <c r="W1360" s="16" t="str">
        <f t="shared" ca="1" si="453"/>
        <v/>
      </c>
      <c r="X1360" s="16">
        <f t="shared" ca="1" si="454"/>
        <v>2.7047880576243353</v>
      </c>
      <c r="Y1360" s="16"/>
      <c r="Z1360" s="13" t="str">
        <f ca="1">priceincross</f>
        <v/>
      </c>
      <c r="AA1360" s="13" t="str">
        <f ca="1">priceoutcross</f>
        <v/>
      </c>
      <c r="AB1360" s="13" t="str">
        <f t="shared" ca="1" si="446"/>
        <v/>
      </c>
      <c r="AC1360" s="13" t="str">
        <f t="shared" ca="1" si="455"/>
        <v/>
      </c>
      <c r="AD1360" s="13" t="str">
        <f t="shared" ca="1" si="456"/>
        <v/>
      </c>
      <c r="AE1360" s="13">
        <f t="shared" ca="1" si="457"/>
        <v>2.7339607048966239</v>
      </c>
      <c r="AG1360" s="32">
        <f ca="1">IF(ROW(data!B1360)&gt;fib+1,MIN(OFFSET(data!B1360,0,0,-fib,1)),"")</f>
        <v>19.97</v>
      </c>
      <c r="AH1360" s="32">
        <f ca="1">IF(ROW(data!B1360)&gt;fib+1,MAX(OFFSET(data!B1360,0,0,-fib,1)),"")</f>
        <v>30.8</v>
      </c>
      <c r="AI1360" s="32">
        <f t="shared" ca="1" si="447"/>
        <v>10.830000000000002</v>
      </c>
      <c r="AJ1360" s="31">
        <f t="shared" ca="1" si="448"/>
        <v>22.525880000000001</v>
      </c>
      <c r="AK1360" s="31">
        <f t="shared" ca="1" si="449"/>
        <v>24.107060000000001</v>
      </c>
      <c r="AL1360" s="31">
        <f t="shared" ca="1" si="450"/>
        <v>25.384999999999998</v>
      </c>
      <c r="AM1360" s="31">
        <f t="shared" ca="1" si="451"/>
        <v>26.662939999999999</v>
      </c>
      <c r="AO1360" s="32">
        <f t="shared" ca="1" si="458"/>
        <v>1.7047880576243353</v>
      </c>
      <c r="AP1360" s="32">
        <f t="shared" ca="1" si="459"/>
        <v>0</v>
      </c>
      <c r="AQ1360" s="32">
        <f t="shared" ca="1" si="460"/>
        <v>1.7339607048966239</v>
      </c>
      <c r="AR1360" s="32">
        <f t="shared" ca="1" si="461"/>
        <v>0</v>
      </c>
    </row>
    <row r="1361" spans="1:44">
      <c r="A1361" s="10">
        <v>38887</v>
      </c>
      <c r="B1361" s="11">
        <f ca="1">IF(ROW(data!B1361)&gt;singleSMA,AVERAGE(OFFSET(data!B1361,0,0,-singleSMA,1)),"")</f>
        <v>26.446699999999986</v>
      </c>
      <c r="C1361" s="11" t="str">
        <f ca="1">IF(ROW(data!B1359)&gt;singleSMA+2,IF(SIGN(data!B1360-indicators!B1360)&lt;&gt;SIGN(data!B1359-indicators!B1359),IF(SIGN(data!B1360-indicators!B1360)&gt;0,"BUY","SELL"),""),"")</f>
        <v/>
      </c>
      <c r="D1361" s="11">
        <f ca="1">IF(ROW(data!B1361)&gt;fastSMA,AVERAGE(OFFSET(data!B1361,0,0,-fastSMA,1)),"")</f>
        <v>21.729000000000006</v>
      </c>
      <c r="E1361" s="11">
        <f ca="1">IF(ROW(data!B1361)&gt;slowSMA,AVERAGE(OFFSET(data!B1361,0,0,-slowSMA,1)),"")</f>
        <v>26.446699999999986</v>
      </c>
      <c r="F1361" s="11" t="str">
        <f ca="1">IF(ROW(data!B1361)&gt;MAX(fastSMA,slowSMA)+2,IF(SIGN(D1360-E1360)&lt;&gt;SIGN(D1359-E1359),IF(SIGN(D1360-E1360)&gt;0,"BUY","SELL"),""),"")</f>
        <v/>
      </c>
      <c r="G1361" s="11"/>
      <c r="H1361" s="11">
        <f>(data!B1361/data!B1360)-1</f>
        <v>-8.0935251798560648E-3</v>
      </c>
      <c r="I1361" s="11">
        <f t="shared" si="441"/>
        <v>0</v>
      </c>
      <c r="J1361" s="11">
        <f t="shared" si="442"/>
        <v>8.0935251798560648E-3</v>
      </c>
      <c r="K1361" s="11">
        <f ca="1">IF(ROW(data!B1361)&gt;rsi+1,100-100/(1+AVERAGE(OFFSET(I1361,0,0,-rsi,1))/AVERAGE(OFFSET(J1361,0,0,-rsi,1))),"")</f>
        <v>46.510227390834793</v>
      </c>
      <c r="L1361" s="11"/>
      <c r="M1361" s="11">
        <f t="shared" si="443"/>
        <v>0.99190647482014394</v>
      </c>
      <c r="N1361" s="11">
        <f t="shared" ca="1" si="444"/>
        <v>0.93158783783783772</v>
      </c>
      <c r="S1361" s="13" t="str">
        <f ca="1">pricein</f>
        <v/>
      </c>
      <c r="T1361" s="13" t="str">
        <f ca="1">priceout</f>
        <v/>
      </c>
      <c r="U1361" s="16" t="str">
        <f t="shared" ca="1" si="445"/>
        <v/>
      </c>
      <c r="V1361" s="16" t="str">
        <f t="shared" ca="1" si="452"/>
        <v/>
      </c>
      <c r="W1361" s="16" t="str">
        <f t="shared" ca="1" si="453"/>
        <v/>
      </c>
      <c r="X1361" s="16">
        <f t="shared" ca="1" si="454"/>
        <v>2.7047880576243353</v>
      </c>
      <c r="Y1361" s="16"/>
      <c r="Z1361" s="13" t="str">
        <f ca="1">priceincross</f>
        <v/>
      </c>
      <c r="AA1361" s="13" t="str">
        <f ca="1">priceoutcross</f>
        <v/>
      </c>
      <c r="AB1361" s="13" t="str">
        <f t="shared" ca="1" si="446"/>
        <v/>
      </c>
      <c r="AC1361" s="13" t="str">
        <f t="shared" ca="1" si="455"/>
        <v/>
      </c>
      <c r="AD1361" s="13" t="str">
        <f t="shared" ca="1" si="456"/>
        <v/>
      </c>
      <c r="AE1361" s="13">
        <f t="shared" ca="1" si="457"/>
        <v>2.7339607048966239</v>
      </c>
      <c r="AG1361" s="32">
        <f ca="1">IF(ROW(data!B1361)&gt;fib+1,MIN(OFFSET(data!B1361,0,0,-fib,1)),"")</f>
        <v>19.97</v>
      </c>
      <c r="AH1361" s="32">
        <f ca="1">IF(ROW(data!B1361)&gt;fib+1,MAX(OFFSET(data!B1361,0,0,-fib,1)),"")</f>
        <v>30.8</v>
      </c>
      <c r="AI1361" s="32">
        <f t="shared" ca="1" si="447"/>
        <v>10.830000000000002</v>
      </c>
      <c r="AJ1361" s="31">
        <f t="shared" ca="1" si="448"/>
        <v>22.525880000000001</v>
      </c>
      <c r="AK1361" s="31">
        <f t="shared" ca="1" si="449"/>
        <v>24.107060000000001</v>
      </c>
      <c r="AL1361" s="31">
        <f t="shared" ca="1" si="450"/>
        <v>25.384999999999998</v>
      </c>
      <c r="AM1361" s="31">
        <f t="shared" ca="1" si="451"/>
        <v>26.662939999999999</v>
      </c>
      <c r="AO1361" s="32">
        <f t="shared" ca="1" si="458"/>
        <v>1.7047880576243353</v>
      </c>
      <c r="AP1361" s="32">
        <f t="shared" ca="1" si="459"/>
        <v>0</v>
      </c>
      <c r="AQ1361" s="32">
        <f t="shared" ca="1" si="460"/>
        <v>1.7339607048966239</v>
      </c>
      <c r="AR1361" s="32">
        <f t="shared" ca="1" si="461"/>
        <v>0</v>
      </c>
    </row>
    <row r="1362" spans="1:44">
      <c r="A1362" s="10">
        <v>38888</v>
      </c>
      <c r="B1362" s="11">
        <f ca="1">IF(ROW(data!B1362)&gt;singleSMA,AVERAGE(OFFSET(data!B1362,0,0,-singleSMA,1)),"")</f>
        <v>26.386599999999991</v>
      </c>
      <c r="C1362" s="11" t="str">
        <f ca="1">IF(ROW(data!B1360)&gt;singleSMA+2,IF(SIGN(data!B1361-indicators!B1361)&lt;&gt;SIGN(data!B1360-indicators!B1360),IF(SIGN(data!B1361-indicators!B1361)&gt;0,"BUY","SELL"),""),"")</f>
        <v/>
      </c>
      <c r="D1362" s="11">
        <f ca="1">IF(ROW(data!B1362)&gt;fastSMA,AVERAGE(OFFSET(data!B1362,0,0,-fastSMA,1)),"")</f>
        <v>21.701000000000001</v>
      </c>
      <c r="E1362" s="11">
        <f ca="1">IF(ROW(data!B1362)&gt;slowSMA,AVERAGE(OFFSET(data!B1362,0,0,-slowSMA,1)),"")</f>
        <v>26.386599999999991</v>
      </c>
      <c r="F1362" s="11" t="str">
        <f ca="1">IF(ROW(data!B1362)&gt;MAX(fastSMA,slowSMA)+2,IF(SIGN(D1361-E1361)&lt;&gt;SIGN(D1360-E1360),IF(SIGN(D1361-E1361)&gt;0,"BUY","SELL"),""),"")</f>
        <v/>
      </c>
      <c r="G1362" s="11"/>
      <c r="H1362" s="11">
        <f>(data!B1362/data!B1361)-1</f>
        <v>-3.6718041704442372E-2</v>
      </c>
      <c r="I1362" s="11">
        <f t="shared" si="441"/>
        <v>0</v>
      </c>
      <c r="J1362" s="11">
        <f t="shared" si="442"/>
        <v>3.6718041704442372E-2</v>
      </c>
      <c r="K1362" s="11">
        <f ca="1">IF(ROW(data!B1362)&gt;rsi+1,100-100/(1+AVERAGE(OFFSET(I1362,0,0,-rsi,1))/AVERAGE(OFFSET(J1362,0,0,-rsi,1))),"")</f>
        <v>49.403132016219125</v>
      </c>
      <c r="L1362" s="11"/>
      <c r="M1362" s="11">
        <f t="shared" si="443"/>
        <v>0.96328195829555763</v>
      </c>
      <c r="N1362" s="11">
        <f t="shared" ca="1" si="444"/>
        <v>0.97432370472260421</v>
      </c>
      <c r="S1362" s="13" t="str">
        <f ca="1">pricein</f>
        <v/>
      </c>
      <c r="T1362" s="13" t="str">
        <f ca="1">priceout</f>
        <v/>
      </c>
      <c r="U1362" s="16" t="str">
        <f t="shared" ca="1" si="445"/>
        <v/>
      </c>
      <c r="V1362" s="16" t="str">
        <f t="shared" ca="1" si="452"/>
        <v/>
      </c>
      <c r="W1362" s="16" t="str">
        <f t="shared" ca="1" si="453"/>
        <v/>
      </c>
      <c r="X1362" s="16">
        <f t="shared" ca="1" si="454"/>
        <v>2.7047880576243353</v>
      </c>
      <c r="Y1362" s="16"/>
      <c r="Z1362" s="13" t="str">
        <f ca="1">priceincross</f>
        <v/>
      </c>
      <c r="AA1362" s="13" t="str">
        <f ca="1">priceoutcross</f>
        <v/>
      </c>
      <c r="AB1362" s="13" t="str">
        <f t="shared" ca="1" si="446"/>
        <v/>
      </c>
      <c r="AC1362" s="13" t="str">
        <f t="shared" ca="1" si="455"/>
        <v/>
      </c>
      <c r="AD1362" s="13" t="str">
        <f t="shared" ca="1" si="456"/>
        <v/>
      </c>
      <c r="AE1362" s="13">
        <f t="shared" ca="1" si="457"/>
        <v>2.7339607048966239</v>
      </c>
      <c r="AG1362" s="32">
        <f ca="1">IF(ROW(data!B1362)&gt;fib+1,MIN(OFFSET(data!B1362,0,0,-fib,1)),"")</f>
        <v>19.97</v>
      </c>
      <c r="AH1362" s="32">
        <f ca="1">IF(ROW(data!B1362)&gt;fib+1,MAX(OFFSET(data!B1362,0,0,-fib,1)),"")</f>
        <v>30.8</v>
      </c>
      <c r="AI1362" s="32">
        <f t="shared" ca="1" si="447"/>
        <v>10.830000000000002</v>
      </c>
      <c r="AJ1362" s="31">
        <f t="shared" ca="1" si="448"/>
        <v>22.525880000000001</v>
      </c>
      <c r="AK1362" s="31">
        <f t="shared" ca="1" si="449"/>
        <v>24.107060000000001</v>
      </c>
      <c r="AL1362" s="31">
        <f t="shared" ca="1" si="450"/>
        <v>25.384999999999998</v>
      </c>
      <c r="AM1362" s="31">
        <f t="shared" ca="1" si="451"/>
        <v>26.662939999999999</v>
      </c>
      <c r="AO1362" s="32">
        <f t="shared" ca="1" si="458"/>
        <v>1.7047880576243353</v>
      </c>
      <c r="AP1362" s="32">
        <f t="shared" ca="1" si="459"/>
        <v>0</v>
      </c>
      <c r="AQ1362" s="32">
        <f t="shared" ca="1" si="460"/>
        <v>1.7339607048966239</v>
      </c>
      <c r="AR1362" s="32">
        <f t="shared" ca="1" si="461"/>
        <v>0</v>
      </c>
    </row>
    <row r="1363" spans="1:44">
      <c r="A1363" s="10">
        <v>38889</v>
      </c>
      <c r="B1363" s="11">
        <f ca="1">IF(ROW(data!B1363)&gt;singleSMA,AVERAGE(OFFSET(data!B1363,0,0,-singleSMA,1)),"")</f>
        <v>26.323799999999991</v>
      </c>
      <c r="C1363" s="11" t="str">
        <f ca="1">IF(ROW(data!B1361)&gt;singleSMA+2,IF(SIGN(data!B1362-indicators!B1362)&lt;&gt;SIGN(data!B1361-indicators!B1361),IF(SIGN(data!B1362-indicators!B1362)&gt;0,"BUY","SELL"),""),"")</f>
        <v/>
      </c>
      <c r="D1363" s="11">
        <f ca="1">IF(ROW(data!B1363)&gt;fastSMA,AVERAGE(OFFSET(data!B1363,0,0,-fastSMA,1)),"")</f>
        <v>21.582500000000003</v>
      </c>
      <c r="E1363" s="11">
        <f ca="1">IF(ROW(data!B1363)&gt;slowSMA,AVERAGE(OFFSET(data!B1363,0,0,-slowSMA,1)),"")</f>
        <v>26.323799999999991</v>
      </c>
      <c r="F1363" s="11" t="str">
        <f ca="1">IF(ROW(data!B1363)&gt;MAX(fastSMA,slowSMA)+2,IF(SIGN(D1362-E1362)&lt;&gt;SIGN(D1361-E1361),IF(SIGN(D1362-E1362)&gt;0,"BUY","SELL"),""),"")</f>
        <v/>
      </c>
      <c r="G1363" s="11"/>
      <c r="H1363" s="11">
        <f>(data!B1363/data!B1362)-1</f>
        <v>-3.9058823529411701E-2</v>
      </c>
      <c r="I1363" s="11">
        <f t="shared" si="441"/>
        <v>0</v>
      </c>
      <c r="J1363" s="11">
        <f t="shared" si="442"/>
        <v>3.9058823529411701E-2</v>
      </c>
      <c r="K1363" s="11">
        <f ca="1">IF(ROW(data!B1363)&gt;rsi+1,100-100/(1+AVERAGE(OFFSET(I1363,0,0,-rsi,1))/AVERAGE(OFFSET(J1363,0,0,-rsi,1))),"")</f>
        <v>43.161655464743781</v>
      </c>
      <c r="L1363" s="11"/>
      <c r="M1363" s="11">
        <f t="shared" si="443"/>
        <v>0.9609411764705883</v>
      </c>
      <c r="N1363" s="11">
        <f t="shared" ca="1" si="444"/>
        <v>0.89600702062308024</v>
      </c>
      <c r="S1363" s="13" t="str">
        <f ca="1">pricein</f>
        <v/>
      </c>
      <c r="T1363" s="13" t="str">
        <f ca="1">priceout</f>
        <v/>
      </c>
      <c r="U1363" s="16" t="str">
        <f t="shared" ca="1" si="445"/>
        <v/>
      </c>
      <c r="V1363" s="16" t="str">
        <f t="shared" ca="1" si="452"/>
        <v/>
      </c>
      <c r="W1363" s="16" t="str">
        <f t="shared" ca="1" si="453"/>
        <v/>
      </c>
      <c r="X1363" s="16">
        <f t="shared" ca="1" si="454"/>
        <v>2.7047880576243353</v>
      </c>
      <c r="Y1363" s="16"/>
      <c r="Z1363" s="13" t="str">
        <f ca="1">priceincross</f>
        <v/>
      </c>
      <c r="AA1363" s="13" t="str">
        <f ca="1">priceoutcross</f>
        <v/>
      </c>
      <c r="AB1363" s="13" t="str">
        <f t="shared" ca="1" si="446"/>
        <v/>
      </c>
      <c r="AC1363" s="13" t="str">
        <f t="shared" ca="1" si="455"/>
        <v/>
      </c>
      <c r="AD1363" s="13" t="str">
        <f t="shared" ca="1" si="456"/>
        <v/>
      </c>
      <c r="AE1363" s="13">
        <f t="shared" ca="1" si="457"/>
        <v>2.7339607048966239</v>
      </c>
      <c r="AG1363" s="32">
        <f ca="1">IF(ROW(data!B1363)&gt;fib+1,MIN(OFFSET(data!B1363,0,0,-fib,1)),"")</f>
        <v>19.97</v>
      </c>
      <c r="AH1363" s="32">
        <f ca="1">IF(ROW(data!B1363)&gt;fib+1,MAX(OFFSET(data!B1363,0,0,-fib,1)),"")</f>
        <v>30.8</v>
      </c>
      <c r="AI1363" s="32">
        <f t="shared" ca="1" si="447"/>
        <v>10.830000000000002</v>
      </c>
      <c r="AJ1363" s="31">
        <f t="shared" ca="1" si="448"/>
        <v>22.525880000000001</v>
      </c>
      <c r="AK1363" s="31">
        <f t="shared" ca="1" si="449"/>
        <v>24.107060000000001</v>
      </c>
      <c r="AL1363" s="31">
        <f t="shared" ca="1" si="450"/>
        <v>25.384999999999998</v>
      </c>
      <c r="AM1363" s="31">
        <f t="shared" ca="1" si="451"/>
        <v>26.662939999999999</v>
      </c>
      <c r="AO1363" s="32">
        <f t="shared" ca="1" si="458"/>
        <v>1.7047880576243353</v>
      </c>
      <c r="AP1363" s="32">
        <f t="shared" ca="1" si="459"/>
        <v>0</v>
      </c>
      <c r="AQ1363" s="32">
        <f t="shared" ca="1" si="460"/>
        <v>1.7339607048966239</v>
      </c>
      <c r="AR1363" s="32">
        <f t="shared" ca="1" si="461"/>
        <v>0</v>
      </c>
    </row>
    <row r="1364" spans="1:44">
      <c r="A1364" s="10">
        <v>38890</v>
      </c>
      <c r="B1364" s="11">
        <f ca="1">IF(ROW(data!B1364)&gt;singleSMA,AVERAGE(OFFSET(data!B1364,0,0,-singleSMA,1)),"")</f>
        <v>26.26349999999999</v>
      </c>
      <c r="C1364" s="11" t="str">
        <f ca="1">IF(ROW(data!B1362)&gt;singleSMA+2,IF(SIGN(data!B1363-indicators!B1363)&lt;&gt;SIGN(data!B1362-indicators!B1362),IF(SIGN(data!B1363-indicators!B1363)&gt;0,"BUY","SELL"),""),"")</f>
        <v/>
      </c>
      <c r="D1364" s="11">
        <f ca="1">IF(ROW(data!B1364)&gt;fastSMA,AVERAGE(OFFSET(data!B1364,0,0,-fastSMA,1)),"")</f>
        <v>21.548000000000005</v>
      </c>
      <c r="E1364" s="11">
        <f ca="1">IF(ROW(data!B1364)&gt;slowSMA,AVERAGE(OFFSET(data!B1364,0,0,-slowSMA,1)),"")</f>
        <v>26.26349999999999</v>
      </c>
      <c r="F1364" s="11" t="str">
        <f ca="1">IF(ROW(data!B1364)&gt;MAX(fastSMA,slowSMA)+2,IF(SIGN(D1363-E1363)&lt;&gt;SIGN(D1362-E1362),IF(SIGN(D1363-E1363)&gt;0,"BUY","SELL"),""),"")</f>
        <v/>
      </c>
      <c r="G1364" s="11"/>
      <c r="H1364" s="11">
        <f>(data!B1364/data!B1363)-1</f>
        <v>3.2810969637609988E-2</v>
      </c>
      <c r="I1364" s="11">
        <f t="shared" si="441"/>
        <v>3.2810969637609988E-2</v>
      </c>
      <c r="J1364" s="11">
        <f t="shared" si="442"/>
        <v>0</v>
      </c>
      <c r="K1364" s="11">
        <f ca="1">IF(ROW(data!B1364)&gt;rsi+1,100-100/(1+AVERAGE(OFFSET(I1364,0,0,-rsi,1))/AVERAGE(OFFSET(J1364,0,0,-rsi,1))),"")</f>
        <v>48.868983833639092</v>
      </c>
      <c r="L1364" s="11"/>
      <c r="M1364" s="11">
        <f t="shared" si="443"/>
        <v>1.03281096963761</v>
      </c>
      <c r="N1364" s="11">
        <f t="shared" ca="1" si="444"/>
        <v>0.96831955922864998</v>
      </c>
      <c r="S1364" s="13" t="str">
        <f ca="1">pricein</f>
        <v/>
      </c>
      <c r="T1364" s="13" t="str">
        <f ca="1">priceout</f>
        <v/>
      </c>
      <c r="U1364" s="16" t="str">
        <f t="shared" ca="1" si="445"/>
        <v/>
      </c>
      <c r="V1364" s="16" t="str">
        <f t="shared" ca="1" si="452"/>
        <v/>
      </c>
      <c r="W1364" s="16" t="str">
        <f t="shared" ca="1" si="453"/>
        <v/>
      </c>
      <c r="X1364" s="16">
        <f t="shared" ca="1" si="454"/>
        <v>2.7047880576243353</v>
      </c>
      <c r="Y1364" s="16"/>
      <c r="Z1364" s="13" t="str">
        <f ca="1">priceincross</f>
        <v/>
      </c>
      <c r="AA1364" s="13" t="str">
        <f ca="1">priceoutcross</f>
        <v/>
      </c>
      <c r="AB1364" s="13" t="str">
        <f t="shared" ca="1" si="446"/>
        <v/>
      </c>
      <c r="AC1364" s="13" t="str">
        <f t="shared" ca="1" si="455"/>
        <v/>
      </c>
      <c r="AD1364" s="13" t="str">
        <f t="shared" ca="1" si="456"/>
        <v/>
      </c>
      <c r="AE1364" s="13">
        <f t="shared" ca="1" si="457"/>
        <v>2.7339607048966239</v>
      </c>
      <c r="AG1364" s="32">
        <f ca="1">IF(ROW(data!B1364)&gt;fib+1,MIN(OFFSET(data!B1364,0,0,-fib,1)),"")</f>
        <v>19.97</v>
      </c>
      <c r="AH1364" s="32">
        <f ca="1">IF(ROW(data!B1364)&gt;fib+1,MAX(OFFSET(data!B1364,0,0,-fib,1)),"")</f>
        <v>30.8</v>
      </c>
      <c r="AI1364" s="32">
        <f t="shared" ca="1" si="447"/>
        <v>10.830000000000002</v>
      </c>
      <c r="AJ1364" s="31">
        <f t="shared" ca="1" si="448"/>
        <v>22.525880000000001</v>
      </c>
      <c r="AK1364" s="31">
        <f t="shared" ca="1" si="449"/>
        <v>24.107060000000001</v>
      </c>
      <c r="AL1364" s="31">
        <f t="shared" ca="1" si="450"/>
        <v>25.384999999999998</v>
      </c>
      <c r="AM1364" s="31">
        <f t="shared" ca="1" si="451"/>
        <v>26.662939999999999</v>
      </c>
      <c r="AO1364" s="32">
        <f t="shared" ca="1" si="458"/>
        <v>1.7047880576243353</v>
      </c>
      <c r="AP1364" s="32">
        <f t="shared" ca="1" si="459"/>
        <v>0</v>
      </c>
      <c r="AQ1364" s="32">
        <f t="shared" ca="1" si="460"/>
        <v>1.7339607048966239</v>
      </c>
      <c r="AR1364" s="32">
        <f t="shared" ca="1" si="461"/>
        <v>0</v>
      </c>
    </row>
    <row r="1365" spans="1:44">
      <c r="A1365" s="10">
        <v>38891</v>
      </c>
      <c r="B1365" s="11">
        <f ca="1">IF(ROW(data!B1365)&gt;singleSMA,AVERAGE(OFFSET(data!B1365,0,0,-singleSMA,1)),"")</f>
        <v>26.211899999999993</v>
      </c>
      <c r="C1365" s="11" t="str">
        <f ca="1">IF(ROW(data!B1363)&gt;singleSMA+2,IF(SIGN(data!B1364-indicators!B1364)&lt;&gt;SIGN(data!B1363-indicators!B1363),IF(SIGN(data!B1364-indicators!B1364)&gt;0,"BUY","SELL"),""),"")</f>
        <v/>
      </c>
      <c r="D1365" s="11">
        <f ca="1">IF(ROW(data!B1365)&gt;fastSMA,AVERAGE(OFFSET(data!B1365,0,0,-fastSMA,1)),"")</f>
        <v>21.526</v>
      </c>
      <c r="E1365" s="11">
        <f ca="1">IF(ROW(data!B1365)&gt;slowSMA,AVERAGE(OFFSET(data!B1365,0,0,-slowSMA,1)),"")</f>
        <v>26.211899999999993</v>
      </c>
      <c r="F1365" s="11" t="str">
        <f ca="1">IF(ROW(data!B1365)&gt;MAX(fastSMA,slowSMA)+2,IF(SIGN(D1364-E1364)&lt;&gt;SIGN(D1363-E1363),IF(SIGN(D1364-E1364)&gt;0,"BUY","SELL"),""),"")</f>
        <v/>
      </c>
      <c r="G1365" s="11"/>
      <c r="H1365" s="11">
        <f>(data!B1365/data!B1364)-1</f>
        <v>2.1811284969179834E-2</v>
      </c>
      <c r="I1365" s="11">
        <f t="shared" si="441"/>
        <v>2.1811284969179834E-2</v>
      </c>
      <c r="J1365" s="11">
        <f t="shared" si="442"/>
        <v>0</v>
      </c>
      <c r="K1365" s="11">
        <f ca="1">IF(ROW(data!B1365)&gt;rsi+1,100-100/(1+AVERAGE(OFFSET(I1365,0,0,-rsi,1))/AVERAGE(OFFSET(J1365,0,0,-rsi,1))),"")</f>
        <v>49.792069561024121</v>
      </c>
      <c r="L1365" s="11"/>
      <c r="M1365" s="11">
        <f t="shared" si="443"/>
        <v>1.0218112849691798</v>
      </c>
      <c r="N1365" s="11">
        <f t="shared" ca="1" si="444"/>
        <v>0.9799909049567983</v>
      </c>
      <c r="S1365" s="13" t="str">
        <f ca="1">pricein</f>
        <v/>
      </c>
      <c r="T1365" s="13" t="str">
        <f ca="1">priceout</f>
        <v/>
      </c>
      <c r="U1365" s="16" t="str">
        <f t="shared" ca="1" si="445"/>
        <v/>
      </c>
      <c r="V1365" s="16" t="str">
        <f t="shared" ca="1" si="452"/>
        <v/>
      </c>
      <c r="W1365" s="16" t="str">
        <f t="shared" ca="1" si="453"/>
        <v/>
      </c>
      <c r="X1365" s="16">
        <f t="shared" ca="1" si="454"/>
        <v>2.7047880576243353</v>
      </c>
      <c r="Y1365" s="16"/>
      <c r="Z1365" s="13" t="str">
        <f ca="1">priceincross</f>
        <v/>
      </c>
      <c r="AA1365" s="13" t="str">
        <f ca="1">priceoutcross</f>
        <v/>
      </c>
      <c r="AB1365" s="13" t="str">
        <f t="shared" ca="1" si="446"/>
        <v/>
      </c>
      <c r="AC1365" s="13" t="str">
        <f t="shared" ca="1" si="455"/>
        <v/>
      </c>
      <c r="AD1365" s="13" t="str">
        <f t="shared" ca="1" si="456"/>
        <v/>
      </c>
      <c r="AE1365" s="13">
        <f t="shared" ca="1" si="457"/>
        <v>2.7339607048966239</v>
      </c>
      <c r="AG1365" s="32">
        <f ca="1">IF(ROW(data!B1365)&gt;fib+1,MIN(OFFSET(data!B1365,0,0,-fib,1)),"")</f>
        <v>19.97</v>
      </c>
      <c r="AH1365" s="32">
        <f ca="1">IF(ROW(data!B1365)&gt;fib+1,MAX(OFFSET(data!B1365,0,0,-fib,1)),"")</f>
        <v>30.8</v>
      </c>
      <c r="AI1365" s="32">
        <f t="shared" ca="1" si="447"/>
        <v>10.830000000000002</v>
      </c>
      <c r="AJ1365" s="31">
        <f t="shared" ca="1" si="448"/>
        <v>22.525880000000001</v>
      </c>
      <c r="AK1365" s="31">
        <f t="shared" ca="1" si="449"/>
        <v>24.107060000000001</v>
      </c>
      <c r="AL1365" s="31">
        <f t="shared" ca="1" si="450"/>
        <v>25.384999999999998</v>
      </c>
      <c r="AM1365" s="31">
        <f t="shared" ca="1" si="451"/>
        <v>26.662939999999999</v>
      </c>
      <c r="AO1365" s="32">
        <f t="shared" ca="1" si="458"/>
        <v>1.7047880576243353</v>
      </c>
      <c r="AP1365" s="32">
        <f t="shared" ca="1" si="459"/>
        <v>0</v>
      </c>
      <c r="AQ1365" s="32">
        <f t="shared" ca="1" si="460"/>
        <v>1.7339607048966239</v>
      </c>
      <c r="AR1365" s="32">
        <f t="shared" ca="1" si="461"/>
        <v>0</v>
      </c>
    </row>
    <row r="1366" spans="1:44">
      <c r="A1366" s="10">
        <v>38894</v>
      </c>
      <c r="B1366" s="11">
        <f ca="1">IF(ROW(data!B1366)&gt;singleSMA,AVERAGE(OFFSET(data!B1366,0,0,-singleSMA,1)),"")</f>
        <v>26.159499999999991</v>
      </c>
      <c r="C1366" s="11" t="str">
        <f ca="1">IF(ROW(data!B1364)&gt;singleSMA+2,IF(SIGN(data!B1365-indicators!B1365)&lt;&gt;SIGN(data!B1364-indicators!B1364),IF(SIGN(data!B1365-indicators!B1365)&gt;0,"BUY","SELL"),""),"")</f>
        <v/>
      </c>
      <c r="D1366" s="11">
        <f ca="1">IF(ROW(data!B1366)&gt;fastSMA,AVERAGE(OFFSET(data!B1366,0,0,-fastSMA,1)),"")</f>
        <v>21.426000000000002</v>
      </c>
      <c r="E1366" s="11">
        <f ca="1">IF(ROW(data!B1366)&gt;slowSMA,AVERAGE(OFFSET(data!B1366,0,0,-slowSMA,1)),"")</f>
        <v>26.159499999999991</v>
      </c>
      <c r="F1366" s="11" t="str">
        <f ca="1">IF(ROW(data!B1366)&gt;MAX(fastSMA,slowSMA)+2,IF(SIGN(D1365-E1365)&lt;&gt;SIGN(D1364-E1364),IF(SIGN(D1365-E1365)&gt;0,"BUY","SELL"),""),"")</f>
        <v/>
      </c>
      <c r="G1366" s="11"/>
      <c r="H1366" s="11">
        <f>(data!B1366/data!B1365)-1</f>
        <v>-1.8097447795823673E-2</v>
      </c>
      <c r="I1366" s="11">
        <f t="shared" si="441"/>
        <v>0</v>
      </c>
      <c r="J1366" s="11">
        <f t="shared" si="442"/>
        <v>1.8097447795823673E-2</v>
      </c>
      <c r="K1366" s="11">
        <f ca="1">IF(ROW(data!B1366)&gt;rsi+1,100-100/(1+AVERAGE(OFFSET(I1366,0,0,-rsi,1))/AVERAGE(OFFSET(J1366,0,0,-rsi,1))),"")</f>
        <v>44.201102867310816</v>
      </c>
      <c r="L1366" s="11"/>
      <c r="M1366" s="11">
        <f t="shared" si="443"/>
        <v>0.98190255220417633</v>
      </c>
      <c r="N1366" s="11">
        <f t="shared" ca="1" si="444"/>
        <v>0.91364421416234876</v>
      </c>
      <c r="S1366" s="13" t="str">
        <f ca="1">pricein</f>
        <v/>
      </c>
      <c r="T1366" s="13" t="str">
        <f ca="1">priceout</f>
        <v/>
      </c>
      <c r="U1366" s="16" t="str">
        <f t="shared" ca="1" si="445"/>
        <v/>
      </c>
      <c r="V1366" s="16" t="str">
        <f t="shared" ca="1" si="452"/>
        <v/>
      </c>
      <c r="W1366" s="16" t="str">
        <f t="shared" ca="1" si="453"/>
        <v/>
      </c>
      <c r="X1366" s="16">
        <f t="shared" ca="1" si="454"/>
        <v>2.7047880576243353</v>
      </c>
      <c r="Y1366" s="16"/>
      <c r="Z1366" s="13" t="str">
        <f ca="1">priceincross</f>
        <v/>
      </c>
      <c r="AA1366" s="13" t="str">
        <f ca="1">priceoutcross</f>
        <v/>
      </c>
      <c r="AB1366" s="13" t="str">
        <f t="shared" ca="1" si="446"/>
        <v/>
      </c>
      <c r="AC1366" s="13" t="str">
        <f t="shared" ca="1" si="455"/>
        <v/>
      </c>
      <c r="AD1366" s="13" t="str">
        <f t="shared" ca="1" si="456"/>
        <v/>
      </c>
      <c r="AE1366" s="13">
        <f t="shared" ca="1" si="457"/>
        <v>2.7339607048966239</v>
      </c>
      <c r="AG1366" s="32">
        <f ca="1">IF(ROW(data!B1366)&gt;fib+1,MIN(OFFSET(data!B1366,0,0,-fib,1)),"")</f>
        <v>19.97</v>
      </c>
      <c r="AH1366" s="32">
        <f ca="1">IF(ROW(data!B1366)&gt;fib+1,MAX(OFFSET(data!B1366,0,0,-fib,1)),"")</f>
        <v>30.8</v>
      </c>
      <c r="AI1366" s="32">
        <f t="shared" ca="1" si="447"/>
        <v>10.830000000000002</v>
      </c>
      <c r="AJ1366" s="31">
        <f t="shared" ca="1" si="448"/>
        <v>22.525880000000001</v>
      </c>
      <c r="AK1366" s="31">
        <f t="shared" ca="1" si="449"/>
        <v>24.107060000000001</v>
      </c>
      <c r="AL1366" s="31">
        <f t="shared" ca="1" si="450"/>
        <v>25.384999999999998</v>
      </c>
      <c r="AM1366" s="31">
        <f t="shared" ca="1" si="451"/>
        <v>26.662939999999999</v>
      </c>
      <c r="AO1366" s="32">
        <f t="shared" ca="1" si="458"/>
        <v>1.7047880576243353</v>
      </c>
      <c r="AP1366" s="32">
        <f t="shared" ca="1" si="459"/>
        <v>0</v>
      </c>
      <c r="AQ1366" s="32">
        <f t="shared" ca="1" si="460"/>
        <v>1.7339607048966239</v>
      </c>
      <c r="AR1366" s="32">
        <f t="shared" ca="1" si="461"/>
        <v>0</v>
      </c>
    </row>
    <row r="1367" spans="1:44">
      <c r="A1367" s="10">
        <v>38895</v>
      </c>
      <c r="B1367" s="11">
        <f ca="1">IF(ROW(data!B1367)&gt;singleSMA,AVERAGE(OFFSET(data!B1367,0,0,-singleSMA,1)),"")</f>
        <v>26.107599999999987</v>
      </c>
      <c r="C1367" s="11" t="str">
        <f ca="1">IF(ROW(data!B1365)&gt;singleSMA+2,IF(SIGN(data!B1366-indicators!B1366)&lt;&gt;SIGN(data!B1365-indicators!B1365),IF(SIGN(data!B1366-indicators!B1366)&gt;0,"BUY","SELL"),""),"")</f>
        <v/>
      </c>
      <c r="D1367" s="11">
        <f ca="1">IF(ROW(data!B1367)&gt;fastSMA,AVERAGE(OFFSET(data!B1367,0,0,-fastSMA,1)),"")</f>
        <v>21.313000000000002</v>
      </c>
      <c r="E1367" s="11">
        <f ca="1">IF(ROW(data!B1367)&gt;slowSMA,AVERAGE(OFFSET(data!B1367,0,0,-slowSMA,1)),"")</f>
        <v>26.107599999999987</v>
      </c>
      <c r="F1367" s="11" t="str">
        <f ca="1">IF(ROW(data!B1367)&gt;MAX(fastSMA,slowSMA)+2,IF(SIGN(D1366-E1366)&lt;&gt;SIGN(D1365-E1365),IF(SIGN(D1366-E1366)&gt;0,"BUY","SELL"),""),"")</f>
        <v/>
      </c>
      <c r="G1367" s="11"/>
      <c r="H1367" s="11">
        <f>(data!B1367/data!B1366)-1</f>
        <v>-1.1342155009451682E-2</v>
      </c>
      <c r="I1367" s="11">
        <f t="shared" si="441"/>
        <v>0</v>
      </c>
      <c r="J1367" s="11">
        <f t="shared" si="442"/>
        <v>1.1342155009451682E-2</v>
      </c>
      <c r="K1367" s="11">
        <f ca="1">IF(ROW(data!B1367)&gt;rsi+1,100-100/(1+AVERAGE(OFFSET(I1367,0,0,-rsi,1))/AVERAGE(OFFSET(J1367,0,0,-rsi,1))),"")</f>
        <v>43.354970593597876</v>
      </c>
      <c r="L1367" s="11"/>
      <c r="M1367" s="11">
        <f t="shared" si="443"/>
        <v>0.98865784499054832</v>
      </c>
      <c r="N1367" s="11">
        <f t="shared" ca="1" si="444"/>
        <v>0.90250215703192405</v>
      </c>
      <c r="S1367" s="13" t="str">
        <f ca="1">pricein</f>
        <v/>
      </c>
      <c r="T1367" s="13" t="str">
        <f ca="1">priceout</f>
        <v/>
      </c>
      <c r="U1367" s="16" t="str">
        <f t="shared" ca="1" si="445"/>
        <v/>
      </c>
      <c r="V1367" s="16" t="str">
        <f t="shared" ca="1" si="452"/>
        <v/>
      </c>
      <c r="W1367" s="16" t="str">
        <f t="shared" ca="1" si="453"/>
        <v/>
      </c>
      <c r="X1367" s="16">
        <f t="shared" ca="1" si="454"/>
        <v>2.7047880576243353</v>
      </c>
      <c r="Y1367" s="16"/>
      <c r="Z1367" s="13" t="str">
        <f ca="1">priceincross</f>
        <v/>
      </c>
      <c r="AA1367" s="13" t="str">
        <f ca="1">priceoutcross</f>
        <v/>
      </c>
      <c r="AB1367" s="13" t="str">
        <f t="shared" ca="1" si="446"/>
        <v/>
      </c>
      <c r="AC1367" s="13" t="str">
        <f t="shared" ca="1" si="455"/>
        <v/>
      </c>
      <c r="AD1367" s="13" t="str">
        <f t="shared" ca="1" si="456"/>
        <v/>
      </c>
      <c r="AE1367" s="13">
        <f t="shared" ca="1" si="457"/>
        <v>2.7339607048966239</v>
      </c>
      <c r="AG1367" s="32">
        <f ca="1">IF(ROW(data!B1367)&gt;fib+1,MIN(OFFSET(data!B1367,0,0,-fib,1)),"")</f>
        <v>19.97</v>
      </c>
      <c r="AH1367" s="32">
        <f ca="1">IF(ROW(data!B1367)&gt;fib+1,MAX(OFFSET(data!B1367,0,0,-fib,1)),"")</f>
        <v>30.8</v>
      </c>
      <c r="AI1367" s="32">
        <f t="shared" ca="1" si="447"/>
        <v>10.830000000000002</v>
      </c>
      <c r="AJ1367" s="31">
        <f t="shared" ca="1" si="448"/>
        <v>22.525880000000001</v>
      </c>
      <c r="AK1367" s="31">
        <f t="shared" ca="1" si="449"/>
        <v>24.107060000000001</v>
      </c>
      <c r="AL1367" s="31">
        <f t="shared" ca="1" si="450"/>
        <v>25.384999999999998</v>
      </c>
      <c r="AM1367" s="31">
        <f t="shared" ca="1" si="451"/>
        <v>26.662939999999999</v>
      </c>
      <c r="AO1367" s="32">
        <f t="shared" ca="1" si="458"/>
        <v>1.7047880576243353</v>
      </c>
      <c r="AP1367" s="32">
        <f t="shared" ca="1" si="459"/>
        <v>0</v>
      </c>
      <c r="AQ1367" s="32">
        <f t="shared" ca="1" si="460"/>
        <v>1.7339607048966239</v>
      </c>
      <c r="AR1367" s="32">
        <f t="shared" ca="1" si="461"/>
        <v>0</v>
      </c>
    </row>
    <row r="1368" spans="1:44">
      <c r="A1368" s="10">
        <v>38896</v>
      </c>
      <c r="B1368" s="11">
        <f ca="1">IF(ROW(data!B1368)&gt;singleSMA,AVERAGE(OFFSET(data!B1368,0,0,-singleSMA,1)),"")</f>
        <v>26.04699999999999</v>
      </c>
      <c r="C1368" s="11" t="str">
        <f ca="1">IF(ROW(data!B1366)&gt;singleSMA+2,IF(SIGN(data!B1367-indicators!B1367)&lt;&gt;SIGN(data!B1366-indicators!B1366),IF(SIGN(data!B1367-indicators!B1367)&gt;0,"BUY","SELL"),""),"")</f>
        <v/>
      </c>
      <c r="D1368" s="11">
        <f ca="1">IF(ROW(data!B1368)&gt;fastSMA,AVERAGE(OFFSET(data!B1368,0,0,-fastSMA,1)),"")</f>
        <v>21.237000000000002</v>
      </c>
      <c r="E1368" s="11">
        <f ca="1">IF(ROW(data!B1368)&gt;slowSMA,AVERAGE(OFFSET(data!B1368,0,0,-slowSMA,1)),"")</f>
        <v>26.04699999999999</v>
      </c>
      <c r="F1368" s="11" t="str">
        <f ca="1">IF(ROW(data!B1368)&gt;MAX(fastSMA,slowSMA)+2,IF(SIGN(D1367-E1367)&lt;&gt;SIGN(D1366-E1366),IF(SIGN(D1367-E1367)&gt;0,"BUY","SELL"),""),"")</f>
        <v/>
      </c>
      <c r="G1368" s="11"/>
      <c r="H1368" s="11">
        <f>(data!B1368/data!B1367)-1</f>
        <v>-2.1510516252390199E-2</v>
      </c>
      <c r="I1368" s="11">
        <f t="shared" si="441"/>
        <v>0</v>
      </c>
      <c r="J1368" s="11">
        <f t="shared" si="442"/>
        <v>2.1510516252390199E-2</v>
      </c>
      <c r="K1368" s="11">
        <f ca="1">IF(ROW(data!B1368)&gt;rsi+1,100-100/(1+AVERAGE(OFFSET(I1368,0,0,-rsi,1))/AVERAGE(OFFSET(J1368,0,0,-rsi,1))),"")</f>
        <v>45.441948956955557</v>
      </c>
      <c r="L1368" s="11"/>
      <c r="M1368" s="11">
        <f t="shared" si="443"/>
        <v>0.9784894837476098</v>
      </c>
      <c r="N1368" s="11">
        <f t="shared" ca="1" si="444"/>
        <v>0.9308776716689402</v>
      </c>
      <c r="S1368" s="13" t="str">
        <f ca="1">pricein</f>
        <v/>
      </c>
      <c r="T1368" s="13" t="str">
        <f ca="1">priceout</f>
        <v/>
      </c>
      <c r="U1368" s="16" t="str">
        <f t="shared" ca="1" si="445"/>
        <v/>
      </c>
      <c r="V1368" s="16" t="str">
        <f t="shared" ca="1" si="452"/>
        <v/>
      </c>
      <c r="W1368" s="16" t="str">
        <f t="shared" ca="1" si="453"/>
        <v/>
      </c>
      <c r="X1368" s="16">
        <f t="shared" ca="1" si="454"/>
        <v>2.7047880576243353</v>
      </c>
      <c r="Y1368" s="16"/>
      <c r="Z1368" s="13" t="str">
        <f ca="1">priceincross</f>
        <v/>
      </c>
      <c r="AA1368" s="13" t="str">
        <f ca="1">priceoutcross</f>
        <v/>
      </c>
      <c r="AB1368" s="13" t="str">
        <f t="shared" ca="1" si="446"/>
        <v/>
      </c>
      <c r="AC1368" s="13" t="str">
        <f t="shared" ca="1" si="455"/>
        <v/>
      </c>
      <c r="AD1368" s="13" t="str">
        <f t="shared" ca="1" si="456"/>
        <v/>
      </c>
      <c r="AE1368" s="13">
        <f t="shared" ca="1" si="457"/>
        <v>2.7339607048966239</v>
      </c>
      <c r="AG1368" s="32">
        <f ca="1">IF(ROW(data!B1368)&gt;fib+1,MIN(OFFSET(data!B1368,0,0,-fib,1)),"")</f>
        <v>19.97</v>
      </c>
      <c r="AH1368" s="32">
        <f ca="1">IF(ROW(data!B1368)&gt;fib+1,MAX(OFFSET(data!B1368,0,0,-fib,1)),"")</f>
        <v>30.8</v>
      </c>
      <c r="AI1368" s="32">
        <f t="shared" ca="1" si="447"/>
        <v>10.830000000000002</v>
      </c>
      <c r="AJ1368" s="31">
        <f t="shared" ca="1" si="448"/>
        <v>22.525880000000001</v>
      </c>
      <c r="AK1368" s="31">
        <f t="shared" ca="1" si="449"/>
        <v>24.107060000000001</v>
      </c>
      <c r="AL1368" s="31">
        <f t="shared" ca="1" si="450"/>
        <v>25.384999999999998</v>
      </c>
      <c r="AM1368" s="31">
        <f t="shared" ca="1" si="451"/>
        <v>26.662939999999999</v>
      </c>
      <c r="AO1368" s="32">
        <f t="shared" ca="1" si="458"/>
        <v>1.7047880576243353</v>
      </c>
      <c r="AP1368" s="32">
        <f t="shared" ca="1" si="459"/>
        <v>0</v>
      </c>
      <c r="AQ1368" s="32">
        <f t="shared" ca="1" si="460"/>
        <v>1.7339607048966239</v>
      </c>
      <c r="AR1368" s="32">
        <f t="shared" ca="1" si="461"/>
        <v>0</v>
      </c>
    </row>
    <row r="1369" spans="1:44">
      <c r="A1369" s="10">
        <v>38897</v>
      </c>
      <c r="B1369" s="11">
        <f ca="1">IF(ROW(data!B1369)&gt;singleSMA,AVERAGE(OFFSET(data!B1369,0,0,-singleSMA,1)),"")</f>
        <v>25.996399999999991</v>
      </c>
      <c r="C1369" s="11" t="str">
        <f ca="1">IF(ROW(data!B1367)&gt;singleSMA+2,IF(SIGN(data!B1368-indicators!B1368)&lt;&gt;SIGN(data!B1367-indicators!B1367),IF(SIGN(data!B1368-indicators!B1368)&gt;0,"BUY","SELL"),""),"")</f>
        <v/>
      </c>
      <c r="D1369" s="11">
        <f ca="1">IF(ROW(data!B1369)&gt;fastSMA,AVERAGE(OFFSET(data!B1369,0,0,-fastSMA,1)),"")</f>
        <v>21.136000000000003</v>
      </c>
      <c r="E1369" s="11">
        <f ca="1">IF(ROW(data!B1369)&gt;slowSMA,AVERAGE(OFFSET(data!B1369,0,0,-slowSMA,1)),"")</f>
        <v>25.996399999999991</v>
      </c>
      <c r="F1369" s="11" t="str">
        <f ca="1">IF(ROW(data!B1369)&gt;MAX(fastSMA,slowSMA)+2,IF(SIGN(D1368-E1368)&lt;&gt;SIGN(D1367-E1367),IF(SIGN(D1368-E1368)&gt;0,"BUY","SELL"),""),"")</f>
        <v/>
      </c>
      <c r="G1369" s="11"/>
      <c r="H1369" s="11">
        <f>(data!B1369/data!B1368)-1</f>
        <v>4.4455300439667722E-2</v>
      </c>
      <c r="I1369" s="11">
        <f t="shared" si="441"/>
        <v>4.4455300439667722E-2</v>
      </c>
      <c r="J1369" s="11">
        <f t="shared" si="442"/>
        <v>0</v>
      </c>
      <c r="K1369" s="11">
        <f ca="1">IF(ROW(data!B1369)&gt;rsi+1,100-100/(1+AVERAGE(OFFSET(I1369,0,0,-rsi,1))/AVERAGE(OFFSET(J1369,0,0,-rsi,1))),"")</f>
        <v>43.653709789060471</v>
      </c>
      <c r="L1369" s="11"/>
      <c r="M1369" s="11">
        <f t="shared" si="443"/>
        <v>1.0444553004396677</v>
      </c>
      <c r="N1369" s="11">
        <f t="shared" ca="1" si="444"/>
        <v>0.91367521367521354</v>
      </c>
      <c r="S1369" s="13" t="str">
        <f ca="1">pricein</f>
        <v/>
      </c>
      <c r="T1369" s="13" t="str">
        <f ca="1">priceout</f>
        <v/>
      </c>
      <c r="U1369" s="16" t="str">
        <f t="shared" ca="1" si="445"/>
        <v/>
      </c>
      <c r="V1369" s="16" t="str">
        <f t="shared" ca="1" si="452"/>
        <v/>
      </c>
      <c r="W1369" s="16" t="str">
        <f t="shared" ca="1" si="453"/>
        <v/>
      </c>
      <c r="X1369" s="16">
        <f t="shared" ca="1" si="454"/>
        <v>2.7047880576243353</v>
      </c>
      <c r="Y1369" s="16"/>
      <c r="Z1369" s="13" t="str">
        <f ca="1">priceincross</f>
        <v/>
      </c>
      <c r="AA1369" s="13" t="str">
        <f ca="1">priceoutcross</f>
        <v/>
      </c>
      <c r="AB1369" s="13" t="str">
        <f t="shared" ca="1" si="446"/>
        <v/>
      </c>
      <c r="AC1369" s="13" t="str">
        <f t="shared" ca="1" si="455"/>
        <v/>
      </c>
      <c r="AD1369" s="13" t="str">
        <f t="shared" ca="1" si="456"/>
        <v/>
      </c>
      <c r="AE1369" s="13">
        <f t="shared" ca="1" si="457"/>
        <v>2.7339607048966239</v>
      </c>
      <c r="AG1369" s="32">
        <f ca="1">IF(ROW(data!B1369)&gt;fib+1,MIN(OFFSET(data!B1369,0,0,-fib,1)),"")</f>
        <v>19.97</v>
      </c>
      <c r="AH1369" s="32">
        <f ca="1">IF(ROW(data!B1369)&gt;fib+1,MAX(OFFSET(data!B1369,0,0,-fib,1)),"")</f>
        <v>30.8</v>
      </c>
      <c r="AI1369" s="32">
        <f t="shared" ca="1" si="447"/>
        <v>10.830000000000002</v>
      </c>
      <c r="AJ1369" s="31">
        <f t="shared" ca="1" si="448"/>
        <v>22.525880000000001</v>
      </c>
      <c r="AK1369" s="31">
        <f t="shared" ca="1" si="449"/>
        <v>24.107060000000001</v>
      </c>
      <c r="AL1369" s="31">
        <f t="shared" ca="1" si="450"/>
        <v>25.384999999999998</v>
      </c>
      <c r="AM1369" s="31">
        <f t="shared" ca="1" si="451"/>
        <v>26.662939999999999</v>
      </c>
      <c r="AO1369" s="32">
        <f t="shared" ca="1" si="458"/>
        <v>1.7047880576243353</v>
      </c>
      <c r="AP1369" s="32">
        <f t="shared" ca="1" si="459"/>
        <v>0</v>
      </c>
      <c r="AQ1369" s="32">
        <f t="shared" ca="1" si="460"/>
        <v>1.7339607048966239</v>
      </c>
      <c r="AR1369" s="32">
        <f t="shared" ca="1" si="461"/>
        <v>0</v>
      </c>
    </row>
    <row r="1370" spans="1:44">
      <c r="A1370" s="10">
        <v>38898</v>
      </c>
      <c r="B1370" s="11">
        <f ca="1">IF(ROW(data!B1370)&gt;singleSMA,AVERAGE(OFFSET(data!B1370,0,0,-singleSMA,1)),"")</f>
        <v>25.95999999999999</v>
      </c>
      <c r="C1370" s="11" t="str">
        <f ca="1">IF(ROW(data!B1368)&gt;singleSMA+2,IF(SIGN(data!B1369-indicators!B1369)&lt;&gt;SIGN(data!B1368-indicators!B1368),IF(SIGN(data!B1369-indicators!B1369)&gt;0,"BUY","SELL"),""),"")</f>
        <v/>
      </c>
      <c r="D1370" s="11">
        <f ca="1">IF(ROW(data!B1370)&gt;fastSMA,AVERAGE(OFFSET(data!B1370,0,0,-fastSMA,1)),"")</f>
        <v>21.197000000000003</v>
      </c>
      <c r="E1370" s="11">
        <f ca="1">IF(ROW(data!B1370)&gt;slowSMA,AVERAGE(OFFSET(data!B1370,0,0,-slowSMA,1)),"")</f>
        <v>25.95999999999999</v>
      </c>
      <c r="F1370" s="11" t="str">
        <f ca="1">IF(ROW(data!B1370)&gt;MAX(fastSMA,slowSMA)+2,IF(SIGN(D1369-E1369)&lt;&gt;SIGN(D1368-E1368),IF(SIGN(D1369-E1369)&gt;0,"BUY","SELL"),""),"")</f>
        <v/>
      </c>
      <c r="G1370" s="11"/>
      <c r="H1370" s="11">
        <f>(data!B1370/data!B1369)-1</f>
        <v>8.8400374181478059E-2</v>
      </c>
      <c r="I1370" s="11">
        <f t="shared" si="441"/>
        <v>8.8400374181478059E-2</v>
      </c>
      <c r="J1370" s="11">
        <f t="shared" si="442"/>
        <v>0</v>
      </c>
      <c r="K1370" s="11">
        <f ca="1">IF(ROW(data!B1370)&gt;rsi+1,100-100/(1+AVERAGE(OFFSET(I1370,0,0,-rsi,1))/AVERAGE(OFFSET(J1370,0,0,-rsi,1))),"")</f>
        <v>55.545107999234709</v>
      </c>
      <c r="L1370" s="11"/>
      <c r="M1370" s="11">
        <f t="shared" si="443"/>
        <v>1.0884003741814781</v>
      </c>
      <c r="N1370" s="11">
        <f t="shared" ca="1" si="444"/>
        <v>1.0553287981859412</v>
      </c>
      <c r="S1370" s="13" t="str">
        <f ca="1">pricein</f>
        <v/>
      </c>
      <c r="T1370" s="13" t="str">
        <f ca="1">priceout</f>
        <v/>
      </c>
      <c r="U1370" s="16" t="str">
        <f t="shared" ca="1" si="445"/>
        <v/>
      </c>
      <c r="V1370" s="16" t="str">
        <f t="shared" ca="1" si="452"/>
        <v/>
      </c>
      <c r="W1370" s="16" t="str">
        <f t="shared" ca="1" si="453"/>
        <v/>
      </c>
      <c r="X1370" s="16">
        <f t="shared" ca="1" si="454"/>
        <v>2.7047880576243353</v>
      </c>
      <c r="Y1370" s="16"/>
      <c r="Z1370" s="13" t="str">
        <f ca="1">priceincross</f>
        <v/>
      </c>
      <c r="AA1370" s="13" t="str">
        <f ca="1">priceoutcross</f>
        <v/>
      </c>
      <c r="AB1370" s="13" t="str">
        <f t="shared" ca="1" si="446"/>
        <v/>
      </c>
      <c r="AC1370" s="13" t="str">
        <f t="shared" ca="1" si="455"/>
        <v/>
      </c>
      <c r="AD1370" s="13" t="str">
        <f t="shared" ca="1" si="456"/>
        <v/>
      </c>
      <c r="AE1370" s="13">
        <f t="shared" ca="1" si="457"/>
        <v>2.7339607048966239</v>
      </c>
      <c r="AG1370" s="32">
        <f ca="1">IF(ROW(data!B1370)&gt;fib+1,MIN(OFFSET(data!B1370,0,0,-fib,1)),"")</f>
        <v>19.97</v>
      </c>
      <c r="AH1370" s="32">
        <f ca="1">IF(ROW(data!B1370)&gt;fib+1,MAX(OFFSET(data!B1370,0,0,-fib,1)),"")</f>
        <v>30.8</v>
      </c>
      <c r="AI1370" s="32">
        <f t="shared" ca="1" si="447"/>
        <v>10.830000000000002</v>
      </c>
      <c r="AJ1370" s="31">
        <f t="shared" ca="1" si="448"/>
        <v>22.525880000000001</v>
      </c>
      <c r="AK1370" s="31">
        <f t="shared" ca="1" si="449"/>
        <v>24.107060000000001</v>
      </c>
      <c r="AL1370" s="31">
        <f t="shared" ca="1" si="450"/>
        <v>25.384999999999998</v>
      </c>
      <c r="AM1370" s="31">
        <f t="shared" ca="1" si="451"/>
        <v>26.662939999999999</v>
      </c>
      <c r="AO1370" s="32">
        <f t="shared" ca="1" si="458"/>
        <v>1.7047880576243353</v>
      </c>
      <c r="AP1370" s="32">
        <f t="shared" ca="1" si="459"/>
        <v>0</v>
      </c>
      <c r="AQ1370" s="32">
        <f t="shared" ca="1" si="460"/>
        <v>1.7339607048966239</v>
      </c>
      <c r="AR1370" s="32">
        <f t="shared" ca="1" si="461"/>
        <v>0</v>
      </c>
    </row>
    <row r="1371" spans="1:44">
      <c r="A1371" s="10">
        <v>38901</v>
      </c>
      <c r="B1371" s="11">
        <f ca="1">IF(ROW(data!B1371)&gt;singleSMA,AVERAGE(OFFSET(data!B1371,0,0,-singleSMA,1)),"")</f>
        <v>25.91109999999999</v>
      </c>
      <c r="C1371" s="11" t="str">
        <f ca="1">IF(ROW(data!B1369)&gt;singleSMA+2,IF(SIGN(data!B1370-indicators!B1370)&lt;&gt;SIGN(data!B1369-indicators!B1369),IF(SIGN(data!B1370-indicators!B1370)&gt;0,"BUY","SELL"),""),"")</f>
        <v/>
      </c>
      <c r="D1371" s="11">
        <f ca="1">IF(ROW(data!B1371)&gt;fastSMA,AVERAGE(OFFSET(data!B1371,0,0,-fastSMA,1)),"")</f>
        <v>21.222000000000001</v>
      </c>
      <c r="E1371" s="11">
        <f ca="1">IF(ROW(data!B1371)&gt;slowSMA,AVERAGE(OFFSET(data!B1371,0,0,-slowSMA,1)),"")</f>
        <v>25.91109999999999</v>
      </c>
      <c r="F1371" s="11" t="str">
        <f ca="1">IF(ROW(data!B1371)&gt;MAX(fastSMA,slowSMA)+2,IF(SIGN(D1370-E1370)&lt;&gt;SIGN(D1369-E1369),IF(SIGN(D1370-E1370)&gt;0,"BUY","SELL"),""),"")</f>
        <v/>
      </c>
      <c r="G1371" s="11"/>
      <c r="H1371" s="11">
        <f>(data!B1371/data!B1370)-1</f>
        <v>-4.0395358831113115E-2</v>
      </c>
      <c r="I1371" s="11">
        <f t="shared" si="441"/>
        <v>0</v>
      </c>
      <c r="J1371" s="11">
        <f t="shared" si="442"/>
        <v>4.0395358831113115E-2</v>
      </c>
      <c r="K1371" s="11">
        <f ca="1">IF(ROW(data!B1371)&gt;rsi+1,100-100/(1+AVERAGE(OFFSET(I1371,0,0,-rsi,1))/AVERAGE(OFFSET(J1371,0,0,-rsi,1))),"")</f>
        <v>52.989351817100911</v>
      </c>
      <c r="L1371" s="11"/>
      <c r="M1371" s="11">
        <f t="shared" si="443"/>
        <v>0.95960464116888688</v>
      </c>
      <c r="N1371" s="11">
        <f t="shared" ca="1" si="444"/>
        <v>1.0229042601923954</v>
      </c>
      <c r="S1371" s="13" t="str">
        <f ca="1">pricein</f>
        <v/>
      </c>
      <c r="T1371" s="13" t="str">
        <f ca="1">priceout</f>
        <v/>
      </c>
      <c r="U1371" s="16" t="str">
        <f t="shared" ca="1" si="445"/>
        <v/>
      </c>
      <c r="V1371" s="16" t="str">
        <f t="shared" ca="1" si="452"/>
        <v/>
      </c>
      <c r="W1371" s="16" t="str">
        <f t="shared" ca="1" si="453"/>
        <v/>
      </c>
      <c r="X1371" s="16">
        <f t="shared" ca="1" si="454"/>
        <v>2.7047880576243353</v>
      </c>
      <c r="Y1371" s="16"/>
      <c r="Z1371" s="13" t="str">
        <f ca="1">priceincross</f>
        <v/>
      </c>
      <c r="AA1371" s="13" t="str">
        <f ca="1">priceoutcross</f>
        <v/>
      </c>
      <c r="AB1371" s="13" t="str">
        <f t="shared" ca="1" si="446"/>
        <v/>
      </c>
      <c r="AC1371" s="13" t="str">
        <f t="shared" ca="1" si="455"/>
        <v/>
      </c>
      <c r="AD1371" s="13" t="str">
        <f t="shared" ca="1" si="456"/>
        <v/>
      </c>
      <c r="AE1371" s="13">
        <f t="shared" ca="1" si="457"/>
        <v>2.7339607048966239</v>
      </c>
      <c r="AG1371" s="32">
        <f ca="1">IF(ROW(data!B1371)&gt;fib+1,MIN(OFFSET(data!B1371,0,0,-fib,1)),"")</f>
        <v>19.97</v>
      </c>
      <c r="AH1371" s="32">
        <f ca="1">IF(ROW(data!B1371)&gt;fib+1,MAX(OFFSET(data!B1371,0,0,-fib,1)),"")</f>
        <v>30.8</v>
      </c>
      <c r="AI1371" s="32">
        <f t="shared" ca="1" si="447"/>
        <v>10.830000000000002</v>
      </c>
      <c r="AJ1371" s="31">
        <f t="shared" ca="1" si="448"/>
        <v>22.525880000000001</v>
      </c>
      <c r="AK1371" s="31">
        <f t="shared" ca="1" si="449"/>
        <v>24.107060000000001</v>
      </c>
      <c r="AL1371" s="31">
        <f t="shared" ca="1" si="450"/>
        <v>25.384999999999998</v>
      </c>
      <c r="AM1371" s="31">
        <f t="shared" ca="1" si="451"/>
        <v>26.662939999999999</v>
      </c>
      <c r="AO1371" s="32">
        <f t="shared" ca="1" si="458"/>
        <v>1.7047880576243353</v>
      </c>
      <c r="AP1371" s="32">
        <f t="shared" ca="1" si="459"/>
        <v>0</v>
      </c>
      <c r="AQ1371" s="32">
        <f t="shared" ca="1" si="460"/>
        <v>1.7339607048966239</v>
      </c>
      <c r="AR1371" s="32">
        <f t="shared" ca="1" si="461"/>
        <v>0</v>
      </c>
    </row>
    <row r="1372" spans="1:44">
      <c r="A1372" s="10">
        <v>38902</v>
      </c>
      <c r="B1372" s="11">
        <f ca="1">IF(ROW(data!B1372)&gt;singleSMA,AVERAGE(OFFSET(data!B1372,0,0,-singleSMA,1)),"")</f>
        <v>25.866599999999991</v>
      </c>
      <c r="C1372" s="11" t="str">
        <f ca="1">IF(ROW(data!B1370)&gt;singleSMA+2,IF(SIGN(data!B1371-indicators!B1371)&lt;&gt;SIGN(data!B1370-indicators!B1370),IF(SIGN(data!B1371-indicators!B1371)&gt;0,"BUY","SELL"),""),"")</f>
        <v/>
      </c>
      <c r="D1372" s="11">
        <f ca="1">IF(ROW(data!B1372)&gt;fastSMA,AVERAGE(OFFSET(data!B1372,0,0,-fastSMA,1)),"")</f>
        <v>21.3185</v>
      </c>
      <c r="E1372" s="11">
        <f ca="1">IF(ROW(data!B1372)&gt;slowSMA,AVERAGE(OFFSET(data!B1372,0,0,-slowSMA,1)),"")</f>
        <v>25.866599999999991</v>
      </c>
      <c r="F1372" s="11" t="str">
        <f ca="1">IF(ROW(data!B1372)&gt;MAX(fastSMA,slowSMA)+2,IF(SIGN(D1371-E1371)&lt;&gt;SIGN(D1370-E1370),IF(SIGN(D1371-E1371)&gt;0,"BUY","SELL"),""),"")</f>
        <v/>
      </c>
      <c r="G1372" s="11"/>
      <c r="H1372" s="11">
        <f>(data!B1372/data!B1371)-1</f>
        <v>-1.7913121361397E-3</v>
      </c>
      <c r="I1372" s="11">
        <f t="shared" si="441"/>
        <v>0</v>
      </c>
      <c r="J1372" s="11">
        <f t="shared" si="442"/>
        <v>1.7913121361397E-3</v>
      </c>
      <c r="K1372" s="11">
        <f ca="1">IF(ROW(data!B1372)&gt;rsi+1,100-100/(1+AVERAGE(OFFSET(I1372,0,0,-rsi,1))/AVERAGE(OFFSET(J1372,0,0,-rsi,1))),"")</f>
        <v>58.821563058857443</v>
      </c>
      <c r="L1372" s="11"/>
      <c r="M1372" s="11">
        <f t="shared" si="443"/>
        <v>0.9982086878638603</v>
      </c>
      <c r="N1372" s="11">
        <f t="shared" ca="1" si="444"/>
        <v>1.0947937131630643</v>
      </c>
      <c r="S1372" s="13" t="str">
        <f ca="1">pricein</f>
        <v/>
      </c>
      <c r="T1372" s="13" t="str">
        <f ca="1">priceout</f>
        <v/>
      </c>
      <c r="U1372" s="16" t="str">
        <f t="shared" ca="1" si="445"/>
        <v/>
      </c>
      <c r="V1372" s="16" t="str">
        <f t="shared" ca="1" si="452"/>
        <v/>
      </c>
      <c r="W1372" s="16" t="str">
        <f t="shared" ca="1" si="453"/>
        <v/>
      </c>
      <c r="X1372" s="16">
        <f t="shared" ca="1" si="454"/>
        <v>2.7047880576243353</v>
      </c>
      <c r="Y1372" s="16"/>
      <c r="Z1372" s="13" t="str">
        <f ca="1">priceincross</f>
        <v/>
      </c>
      <c r="AA1372" s="13" t="str">
        <f ca="1">priceoutcross</f>
        <v/>
      </c>
      <c r="AB1372" s="13" t="str">
        <f t="shared" ca="1" si="446"/>
        <v/>
      </c>
      <c r="AC1372" s="13" t="str">
        <f t="shared" ca="1" si="455"/>
        <v/>
      </c>
      <c r="AD1372" s="13" t="str">
        <f t="shared" ca="1" si="456"/>
        <v/>
      </c>
      <c r="AE1372" s="13">
        <f t="shared" ca="1" si="457"/>
        <v>2.7339607048966239</v>
      </c>
      <c r="AG1372" s="32">
        <f ca="1">IF(ROW(data!B1372)&gt;fib+1,MIN(OFFSET(data!B1372,0,0,-fib,1)),"")</f>
        <v>19.97</v>
      </c>
      <c r="AH1372" s="32">
        <f ca="1">IF(ROW(data!B1372)&gt;fib+1,MAX(OFFSET(data!B1372,0,0,-fib,1)),"")</f>
        <v>30.8</v>
      </c>
      <c r="AI1372" s="32">
        <f t="shared" ca="1" si="447"/>
        <v>10.830000000000002</v>
      </c>
      <c r="AJ1372" s="31">
        <f t="shared" ca="1" si="448"/>
        <v>22.525880000000001</v>
      </c>
      <c r="AK1372" s="31">
        <f t="shared" ca="1" si="449"/>
        <v>24.107060000000001</v>
      </c>
      <c r="AL1372" s="31">
        <f t="shared" ca="1" si="450"/>
        <v>25.384999999999998</v>
      </c>
      <c r="AM1372" s="31">
        <f t="shared" ca="1" si="451"/>
        <v>26.662939999999999</v>
      </c>
      <c r="AO1372" s="32">
        <f t="shared" ca="1" si="458"/>
        <v>1.7047880576243353</v>
      </c>
      <c r="AP1372" s="32">
        <f t="shared" ca="1" si="459"/>
        <v>0</v>
      </c>
      <c r="AQ1372" s="32">
        <f t="shared" ca="1" si="460"/>
        <v>1.7339607048966239</v>
      </c>
      <c r="AR1372" s="32">
        <f t="shared" ca="1" si="461"/>
        <v>0</v>
      </c>
    </row>
    <row r="1373" spans="1:44">
      <c r="A1373" s="10">
        <v>38903</v>
      </c>
      <c r="B1373" s="11">
        <f ca="1">IF(ROW(data!B1373)&gt;singleSMA,AVERAGE(OFFSET(data!B1373,0,0,-singleSMA,1)),"")</f>
        <v>25.809399999999993</v>
      </c>
      <c r="C1373" s="11" t="str">
        <f ca="1">IF(ROW(data!B1371)&gt;singleSMA+2,IF(SIGN(data!B1372-indicators!B1372)&lt;&gt;SIGN(data!B1371-indicators!B1371),IF(SIGN(data!B1372-indicators!B1372)&gt;0,"BUY","SELL"),""),"")</f>
        <v/>
      </c>
      <c r="D1373" s="11">
        <f ca="1">IF(ROW(data!B1373)&gt;fastSMA,AVERAGE(OFFSET(data!B1373,0,0,-fastSMA,1)),"")</f>
        <v>21.372</v>
      </c>
      <c r="E1373" s="11">
        <f ca="1">IF(ROW(data!B1373)&gt;slowSMA,AVERAGE(OFFSET(data!B1373,0,0,-slowSMA,1)),"")</f>
        <v>25.809399999999993</v>
      </c>
      <c r="F1373" s="11" t="str">
        <f ca="1">IF(ROW(data!B1373)&gt;MAX(fastSMA,slowSMA)+2,IF(SIGN(D1372-E1372)&lt;&gt;SIGN(D1371-E1371),IF(SIGN(D1372-E1372)&gt;0,"BUY","SELL"),""),"")</f>
        <v/>
      </c>
      <c r="G1373" s="11"/>
      <c r="H1373" s="11">
        <f>(data!B1373/data!B1372)-1</f>
        <v>-3.8582323912068173E-2</v>
      </c>
      <c r="I1373" s="11">
        <f t="shared" si="441"/>
        <v>0</v>
      </c>
      <c r="J1373" s="11">
        <f t="shared" si="442"/>
        <v>3.8582323912068173E-2</v>
      </c>
      <c r="K1373" s="11">
        <f ca="1">IF(ROW(data!B1373)&gt;rsi+1,100-100/(1+AVERAGE(OFFSET(I1373,0,0,-rsi,1))/AVERAGE(OFFSET(J1373,0,0,-rsi,1))),"")</f>
        <v>55.242633383535761</v>
      </c>
      <c r="L1373" s="11"/>
      <c r="M1373" s="11">
        <f t="shared" si="443"/>
        <v>0.96141767608793183</v>
      </c>
      <c r="N1373" s="11">
        <f t="shared" ca="1" si="444"/>
        <v>1.052554027504911</v>
      </c>
      <c r="S1373" s="13" t="str">
        <f ca="1">pricein</f>
        <v/>
      </c>
      <c r="T1373" s="13" t="str">
        <f ca="1">priceout</f>
        <v/>
      </c>
      <c r="U1373" s="16" t="str">
        <f t="shared" ca="1" si="445"/>
        <v/>
      </c>
      <c r="V1373" s="16" t="str">
        <f t="shared" ca="1" si="452"/>
        <v/>
      </c>
      <c r="W1373" s="16" t="str">
        <f t="shared" ca="1" si="453"/>
        <v/>
      </c>
      <c r="X1373" s="16">
        <f t="shared" ca="1" si="454"/>
        <v>2.7047880576243353</v>
      </c>
      <c r="Y1373" s="16"/>
      <c r="Z1373" s="13" t="str">
        <f ca="1">priceincross</f>
        <v/>
      </c>
      <c r="AA1373" s="13" t="str">
        <f ca="1">priceoutcross</f>
        <v/>
      </c>
      <c r="AB1373" s="13" t="str">
        <f t="shared" ca="1" si="446"/>
        <v/>
      </c>
      <c r="AC1373" s="13" t="str">
        <f t="shared" ca="1" si="455"/>
        <v/>
      </c>
      <c r="AD1373" s="13" t="str">
        <f t="shared" ca="1" si="456"/>
        <v/>
      </c>
      <c r="AE1373" s="13">
        <f t="shared" ca="1" si="457"/>
        <v>2.7339607048966239</v>
      </c>
      <c r="AG1373" s="32">
        <f ca="1">IF(ROW(data!B1373)&gt;fib+1,MIN(OFFSET(data!B1373,0,0,-fib,1)),"")</f>
        <v>19.97</v>
      </c>
      <c r="AH1373" s="32">
        <f ca="1">IF(ROW(data!B1373)&gt;fib+1,MAX(OFFSET(data!B1373,0,0,-fib,1)),"")</f>
        <v>30.8</v>
      </c>
      <c r="AI1373" s="32">
        <f t="shared" ca="1" si="447"/>
        <v>10.830000000000002</v>
      </c>
      <c r="AJ1373" s="31">
        <f t="shared" ca="1" si="448"/>
        <v>22.525880000000001</v>
      </c>
      <c r="AK1373" s="31">
        <f t="shared" ca="1" si="449"/>
        <v>24.107060000000001</v>
      </c>
      <c r="AL1373" s="31">
        <f t="shared" ca="1" si="450"/>
        <v>25.384999999999998</v>
      </c>
      <c r="AM1373" s="31">
        <f t="shared" ca="1" si="451"/>
        <v>26.662939999999999</v>
      </c>
      <c r="AO1373" s="32">
        <f t="shared" ca="1" si="458"/>
        <v>1.7047880576243353</v>
      </c>
      <c r="AP1373" s="32">
        <f t="shared" ca="1" si="459"/>
        <v>0</v>
      </c>
      <c r="AQ1373" s="32">
        <f t="shared" ca="1" si="460"/>
        <v>1.7339607048966239</v>
      </c>
      <c r="AR1373" s="32">
        <f t="shared" ca="1" si="461"/>
        <v>0</v>
      </c>
    </row>
    <row r="1374" spans="1:44">
      <c r="A1374" s="10">
        <v>38904</v>
      </c>
      <c r="B1374" s="11">
        <f ca="1">IF(ROW(data!B1374)&gt;singleSMA,AVERAGE(OFFSET(data!B1374,0,0,-singleSMA,1)),"")</f>
        <v>25.751099999999994</v>
      </c>
      <c r="C1374" s="11" t="str">
        <f ca="1">IF(ROW(data!B1372)&gt;singleSMA+2,IF(SIGN(data!B1373-indicators!B1373)&lt;&gt;SIGN(data!B1372-indicators!B1372),IF(SIGN(data!B1373-indicators!B1373)&gt;0,"BUY","SELL"),""),"")</f>
        <v/>
      </c>
      <c r="D1374" s="11">
        <f ca="1">IF(ROW(data!B1374)&gt;fastSMA,AVERAGE(OFFSET(data!B1374,0,0,-fastSMA,1)),"")</f>
        <v>21.382999999999999</v>
      </c>
      <c r="E1374" s="11">
        <f ca="1">IF(ROW(data!B1374)&gt;slowSMA,AVERAGE(OFFSET(data!B1374,0,0,-slowSMA,1)),"")</f>
        <v>25.751099999999994</v>
      </c>
      <c r="F1374" s="11" t="str">
        <f ca="1">IF(ROW(data!B1374)&gt;MAX(fastSMA,slowSMA)+2,IF(SIGN(D1373-E1373)&lt;&gt;SIGN(D1372-E1372),IF(SIGN(D1373-E1373)&gt;0,"BUY","SELL"),""),"")</f>
        <v/>
      </c>
      <c r="G1374" s="11"/>
      <c r="H1374" s="11">
        <f>(data!B1374/data!B1373)-1</f>
        <v>-1.5865608959402699E-2</v>
      </c>
      <c r="I1374" s="11">
        <f t="shared" si="441"/>
        <v>0</v>
      </c>
      <c r="J1374" s="11">
        <f t="shared" si="442"/>
        <v>1.5865608959402699E-2</v>
      </c>
      <c r="K1374" s="11">
        <f ca="1">IF(ROW(data!B1374)&gt;rsi+1,100-100/(1+AVERAGE(OFFSET(I1374,0,0,-rsi,1))/AVERAGE(OFFSET(J1374,0,0,-rsi,1))),"")</f>
        <v>52.046166261532235</v>
      </c>
      <c r="L1374" s="11"/>
      <c r="M1374" s="11">
        <f t="shared" si="443"/>
        <v>0.9841343910405973</v>
      </c>
      <c r="N1374" s="11">
        <f t="shared" ca="1" si="444"/>
        <v>1.0105414470531859</v>
      </c>
      <c r="S1374" s="13" t="str">
        <f ca="1">pricein</f>
        <v/>
      </c>
      <c r="T1374" s="13" t="str">
        <f ca="1">priceout</f>
        <v/>
      </c>
      <c r="U1374" s="16" t="str">
        <f t="shared" ca="1" si="445"/>
        <v/>
      </c>
      <c r="V1374" s="16" t="str">
        <f t="shared" ca="1" si="452"/>
        <v/>
      </c>
      <c r="W1374" s="16" t="str">
        <f t="shared" ca="1" si="453"/>
        <v/>
      </c>
      <c r="X1374" s="16">
        <f t="shared" ca="1" si="454"/>
        <v>2.7047880576243353</v>
      </c>
      <c r="Y1374" s="16"/>
      <c r="Z1374" s="13" t="str">
        <f ca="1">priceincross</f>
        <v/>
      </c>
      <c r="AA1374" s="13" t="str">
        <f ca="1">priceoutcross</f>
        <v/>
      </c>
      <c r="AB1374" s="13" t="str">
        <f t="shared" ca="1" si="446"/>
        <v/>
      </c>
      <c r="AC1374" s="13" t="str">
        <f t="shared" ca="1" si="455"/>
        <v/>
      </c>
      <c r="AD1374" s="13" t="str">
        <f t="shared" ca="1" si="456"/>
        <v/>
      </c>
      <c r="AE1374" s="13">
        <f t="shared" ca="1" si="457"/>
        <v>2.7339607048966239</v>
      </c>
      <c r="AG1374" s="32">
        <f ca="1">IF(ROW(data!B1374)&gt;fib+1,MIN(OFFSET(data!B1374,0,0,-fib,1)),"")</f>
        <v>19.97</v>
      </c>
      <c r="AH1374" s="32">
        <f ca="1">IF(ROW(data!B1374)&gt;fib+1,MAX(OFFSET(data!B1374,0,0,-fib,1)),"")</f>
        <v>30.8</v>
      </c>
      <c r="AI1374" s="32">
        <f t="shared" ca="1" si="447"/>
        <v>10.830000000000002</v>
      </c>
      <c r="AJ1374" s="31">
        <f t="shared" ca="1" si="448"/>
        <v>22.525880000000001</v>
      </c>
      <c r="AK1374" s="31">
        <f t="shared" ca="1" si="449"/>
        <v>24.107060000000001</v>
      </c>
      <c r="AL1374" s="31">
        <f t="shared" ca="1" si="450"/>
        <v>25.384999999999998</v>
      </c>
      <c r="AM1374" s="31">
        <f t="shared" ca="1" si="451"/>
        <v>26.662939999999999</v>
      </c>
      <c r="AO1374" s="32">
        <f t="shared" ca="1" si="458"/>
        <v>1.7047880576243353</v>
      </c>
      <c r="AP1374" s="32">
        <f t="shared" ca="1" si="459"/>
        <v>0</v>
      </c>
      <c r="AQ1374" s="32">
        <f t="shared" ca="1" si="460"/>
        <v>1.7339607048966239</v>
      </c>
      <c r="AR1374" s="32">
        <f t="shared" ca="1" si="461"/>
        <v>0</v>
      </c>
    </row>
    <row r="1375" spans="1:44">
      <c r="A1375" s="10">
        <v>38905</v>
      </c>
      <c r="B1375" s="11">
        <f ca="1">IF(ROW(data!B1375)&gt;singleSMA,AVERAGE(OFFSET(data!B1375,0,0,-singleSMA,1)),"")</f>
        <v>25.688999999999993</v>
      </c>
      <c r="C1375" s="11" t="str">
        <f ca="1">IF(ROW(data!B1373)&gt;singleSMA+2,IF(SIGN(data!B1374-indicators!B1374)&lt;&gt;SIGN(data!B1373-indicators!B1373),IF(SIGN(data!B1374-indicators!B1374)&gt;0,"BUY","SELL"),""),"")</f>
        <v/>
      </c>
      <c r="D1375" s="11">
        <f ca="1">IF(ROW(data!B1375)&gt;fastSMA,AVERAGE(OFFSET(data!B1375,0,0,-fastSMA,1)),"")</f>
        <v>21.398500000000002</v>
      </c>
      <c r="E1375" s="11">
        <f ca="1">IF(ROW(data!B1375)&gt;slowSMA,AVERAGE(OFFSET(data!B1375,0,0,-slowSMA,1)),"")</f>
        <v>25.688999999999993</v>
      </c>
      <c r="F1375" s="11" t="str">
        <f ca="1">IF(ROW(data!B1375)&gt;MAX(fastSMA,slowSMA)+2,IF(SIGN(D1374-E1374)&lt;&gt;SIGN(D1373-E1373),IF(SIGN(D1374-E1374)&gt;0,"BUY","SELL"),""),"")</f>
        <v/>
      </c>
      <c r="G1375" s="11"/>
      <c r="H1375" s="11">
        <f>(data!B1375/data!B1374)-1</f>
        <v>1.4224751066856278E-2</v>
      </c>
      <c r="I1375" s="11">
        <f t="shared" si="441"/>
        <v>1.4224751066856278E-2</v>
      </c>
      <c r="J1375" s="11">
        <f t="shared" si="442"/>
        <v>0</v>
      </c>
      <c r="K1375" s="11">
        <f ca="1">IF(ROW(data!B1375)&gt;rsi+1,100-100/(1+AVERAGE(OFFSET(I1375,0,0,-rsi,1))/AVERAGE(OFFSET(J1375,0,0,-rsi,1))),"")</f>
        <v>52.363454654997632</v>
      </c>
      <c r="L1375" s="11"/>
      <c r="M1375" s="11">
        <f t="shared" si="443"/>
        <v>1.0142247510668563</v>
      </c>
      <c r="N1375" s="11">
        <f t="shared" ca="1" si="444"/>
        <v>1.0147058823529409</v>
      </c>
      <c r="S1375" s="13" t="str">
        <f ca="1">pricein</f>
        <v/>
      </c>
      <c r="T1375" s="13" t="str">
        <f ca="1">priceout</f>
        <v/>
      </c>
      <c r="U1375" s="16" t="str">
        <f t="shared" ca="1" si="445"/>
        <v/>
      </c>
      <c r="V1375" s="16" t="str">
        <f t="shared" ca="1" si="452"/>
        <v/>
      </c>
      <c r="W1375" s="16" t="str">
        <f t="shared" ca="1" si="453"/>
        <v/>
      </c>
      <c r="X1375" s="16">
        <f t="shared" ca="1" si="454"/>
        <v>2.7047880576243353</v>
      </c>
      <c r="Y1375" s="16"/>
      <c r="Z1375" s="13" t="str">
        <f ca="1">priceincross</f>
        <v/>
      </c>
      <c r="AA1375" s="13" t="str">
        <f ca="1">priceoutcross</f>
        <v/>
      </c>
      <c r="AB1375" s="13" t="str">
        <f t="shared" ca="1" si="446"/>
        <v/>
      </c>
      <c r="AC1375" s="13" t="str">
        <f t="shared" ca="1" si="455"/>
        <v/>
      </c>
      <c r="AD1375" s="13" t="str">
        <f t="shared" ca="1" si="456"/>
        <v/>
      </c>
      <c r="AE1375" s="13">
        <f t="shared" ca="1" si="457"/>
        <v>2.7339607048966239</v>
      </c>
      <c r="AG1375" s="32">
        <f ca="1">IF(ROW(data!B1375)&gt;fib+1,MIN(OFFSET(data!B1375,0,0,-fib,1)),"")</f>
        <v>19.97</v>
      </c>
      <c r="AH1375" s="32">
        <f ca="1">IF(ROW(data!B1375)&gt;fib+1,MAX(OFFSET(data!B1375,0,0,-fib,1)),"")</f>
        <v>30.8</v>
      </c>
      <c r="AI1375" s="32">
        <f t="shared" ca="1" si="447"/>
        <v>10.830000000000002</v>
      </c>
      <c r="AJ1375" s="31">
        <f t="shared" ca="1" si="448"/>
        <v>22.525880000000001</v>
      </c>
      <c r="AK1375" s="31">
        <f t="shared" ca="1" si="449"/>
        <v>24.107060000000001</v>
      </c>
      <c r="AL1375" s="31">
        <f t="shared" ca="1" si="450"/>
        <v>25.384999999999998</v>
      </c>
      <c r="AM1375" s="31">
        <f t="shared" ca="1" si="451"/>
        <v>26.662939999999999</v>
      </c>
      <c r="AO1375" s="32">
        <f t="shared" ca="1" si="458"/>
        <v>1.7047880576243353</v>
      </c>
      <c r="AP1375" s="32">
        <f t="shared" ca="1" si="459"/>
        <v>0</v>
      </c>
      <c r="AQ1375" s="32">
        <f t="shared" ca="1" si="460"/>
        <v>1.7339607048966239</v>
      </c>
      <c r="AR1375" s="32">
        <f t="shared" ca="1" si="461"/>
        <v>0</v>
      </c>
    </row>
    <row r="1376" spans="1:44">
      <c r="A1376" s="10">
        <v>38908</v>
      </c>
      <c r="B1376" s="11">
        <f ca="1">IF(ROW(data!B1376)&gt;singleSMA,AVERAGE(OFFSET(data!B1376,0,0,-singleSMA,1)),"")</f>
        <v>25.628899999999991</v>
      </c>
      <c r="C1376" s="11" t="str">
        <f ca="1">IF(ROW(data!B1374)&gt;singleSMA+2,IF(SIGN(data!B1375-indicators!B1375)&lt;&gt;SIGN(data!B1374-indicators!B1374),IF(SIGN(data!B1375-indicators!B1375)&gt;0,"BUY","SELL"),""),"")</f>
        <v/>
      </c>
      <c r="D1376" s="11">
        <f ca="1">IF(ROW(data!B1376)&gt;fastSMA,AVERAGE(OFFSET(data!B1376,0,0,-fastSMA,1)),"")</f>
        <v>21.416499999999999</v>
      </c>
      <c r="E1376" s="11">
        <f ca="1">IF(ROW(data!B1376)&gt;slowSMA,AVERAGE(OFFSET(data!B1376,0,0,-slowSMA,1)),"")</f>
        <v>25.628899999999991</v>
      </c>
      <c r="F1376" s="11" t="str">
        <f ca="1">IF(ROW(data!B1376)&gt;MAX(fastSMA,slowSMA)+2,IF(SIGN(D1375-E1375)&lt;&gt;SIGN(D1374-E1374),IF(SIGN(D1375-E1375)&gt;0,"BUY","SELL"),""),"")</f>
        <v/>
      </c>
      <c r="G1376" s="11"/>
      <c r="H1376" s="11">
        <f>(data!B1376/data!B1375)-1</f>
        <v>1.7765310892940533E-2</v>
      </c>
      <c r="I1376" s="11">
        <f t="shared" si="441"/>
        <v>1.7765310892940533E-2</v>
      </c>
      <c r="J1376" s="11">
        <f t="shared" si="442"/>
        <v>0</v>
      </c>
      <c r="K1376" s="11">
        <f ca="1">IF(ROW(data!B1376)&gt;rsi+1,100-100/(1+AVERAGE(OFFSET(I1376,0,0,-rsi,1))/AVERAGE(OFFSET(J1376,0,0,-rsi,1))),"")</f>
        <v>52.522743367179331</v>
      </c>
      <c r="L1376" s="11"/>
      <c r="M1376" s="11">
        <f t="shared" si="443"/>
        <v>1.0177653108929405</v>
      </c>
      <c r="N1376" s="11">
        <f t="shared" ca="1" si="444"/>
        <v>1.0168145726296118</v>
      </c>
      <c r="S1376" s="13" t="str">
        <f ca="1">pricein</f>
        <v/>
      </c>
      <c r="T1376" s="13" t="str">
        <f ca="1">priceout</f>
        <v/>
      </c>
      <c r="U1376" s="16" t="str">
        <f t="shared" ca="1" si="445"/>
        <v/>
      </c>
      <c r="V1376" s="16" t="str">
        <f t="shared" ca="1" si="452"/>
        <v/>
      </c>
      <c r="W1376" s="16" t="str">
        <f t="shared" ca="1" si="453"/>
        <v/>
      </c>
      <c r="X1376" s="16">
        <f t="shared" ca="1" si="454"/>
        <v>2.7047880576243353</v>
      </c>
      <c r="Y1376" s="16"/>
      <c r="Z1376" s="13" t="str">
        <f ca="1">priceincross</f>
        <v/>
      </c>
      <c r="AA1376" s="13" t="str">
        <f ca="1">priceoutcross</f>
        <v/>
      </c>
      <c r="AB1376" s="13" t="str">
        <f t="shared" ca="1" si="446"/>
        <v/>
      </c>
      <c r="AC1376" s="13" t="str">
        <f t="shared" ca="1" si="455"/>
        <v/>
      </c>
      <c r="AD1376" s="13" t="str">
        <f t="shared" ca="1" si="456"/>
        <v/>
      </c>
      <c r="AE1376" s="13">
        <f t="shared" ca="1" si="457"/>
        <v>2.7339607048966239</v>
      </c>
      <c r="AG1376" s="32">
        <f ca="1">IF(ROW(data!B1376)&gt;fib+1,MIN(OFFSET(data!B1376,0,0,-fib,1)),"")</f>
        <v>19.97</v>
      </c>
      <c r="AH1376" s="32">
        <f ca="1">IF(ROW(data!B1376)&gt;fib+1,MAX(OFFSET(data!B1376,0,0,-fib,1)),"")</f>
        <v>30.8</v>
      </c>
      <c r="AI1376" s="32">
        <f t="shared" ca="1" si="447"/>
        <v>10.830000000000002</v>
      </c>
      <c r="AJ1376" s="31">
        <f t="shared" ca="1" si="448"/>
        <v>22.525880000000001</v>
      </c>
      <c r="AK1376" s="31">
        <f t="shared" ca="1" si="449"/>
        <v>24.107060000000001</v>
      </c>
      <c r="AL1376" s="31">
        <f t="shared" ca="1" si="450"/>
        <v>25.384999999999998</v>
      </c>
      <c r="AM1376" s="31">
        <f t="shared" ca="1" si="451"/>
        <v>26.662939999999999</v>
      </c>
      <c r="AO1376" s="32">
        <f t="shared" ca="1" si="458"/>
        <v>1.7047880576243353</v>
      </c>
      <c r="AP1376" s="32">
        <f t="shared" ca="1" si="459"/>
        <v>0</v>
      </c>
      <c r="AQ1376" s="32">
        <f t="shared" ca="1" si="460"/>
        <v>1.7339607048966239</v>
      </c>
      <c r="AR1376" s="32">
        <f t="shared" ca="1" si="461"/>
        <v>0</v>
      </c>
    </row>
    <row r="1377" spans="1:44">
      <c r="A1377" s="10">
        <v>38909</v>
      </c>
      <c r="B1377" s="11">
        <f ca="1">IF(ROW(data!B1377)&gt;singleSMA,AVERAGE(OFFSET(data!B1377,0,0,-singleSMA,1)),"")</f>
        <v>25.573499999999985</v>
      </c>
      <c r="C1377" s="11" t="str">
        <f ca="1">IF(ROW(data!B1375)&gt;singleSMA+2,IF(SIGN(data!B1376-indicators!B1376)&lt;&gt;SIGN(data!B1375-indicators!B1375),IF(SIGN(data!B1376-indicators!B1376)&gt;0,"BUY","SELL"),""),"")</f>
        <v/>
      </c>
      <c r="D1377" s="11">
        <f ca="1">IF(ROW(data!B1377)&gt;fastSMA,AVERAGE(OFFSET(data!B1377,0,0,-fastSMA,1)),"")</f>
        <v>21.5015</v>
      </c>
      <c r="E1377" s="11">
        <f ca="1">IF(ROW(data!B1377)&gt;slowSMA,AVERAGE(OFFSET(data!B1377,0,0,-slowSMA,1)),"")</f>
        <v>25.573499999999985</v>
      </c>
      <c r="F1377" s="11" t="str">
        <f ca="1">IF(ROW(data!B1377)&gt;MAX(fastSMA,slowSMA)+2,IF(SIGN(D1376-E1376)&lt;&gt;SIGN(D1375-E1375),IF(SIGN(D1376-E1376)&gt;0,"BUY","SELL"),""),"")</f>
        <v/>
      </c>
      <c r="G1377" s="11"/>
      <c r="H1377" s="11">
        <f>(data!B1377/data!B1376)-1</f>
        <v>1.42397795130913E-2</v>
      </c>
      <c r="I1377" s="11">
        <f t="shared" si="441"/>
        <v>1.42397795130913E-2</v>
      </c>
      <c r="J1377" s="11">
        <f t="shared" si="442"/>
        <v>0</v>
      </c>
      <c r="K1377" s="11">
        <f ca="1">IF(ROW(data!B1377)&gt;rsi+1,100-100/(1+AVERAGE(OFFSET(I1377,0,0,-rsi,1))/AVERAGE(OFFSET(J1377,0,0,-rsi,1))),"")</f>
        <v>57.884581899176148</v>
      </c>
      <c r="L1377" s="11"/>
      <c r="M1377" s="11">
        <f t="shared" si="443"/>
        <v>1.0142397795130913</v>
      </c>
      <c r="N1377" s="11">
        <f t="shared" ca="1" si="444"/>
        <v>1.0834151128557408</v>
      </c>
      <c r="S1377" s="13" t="str">
        <f ca="1">pricein</f>
        <v/>
      </c>
      <c r="T1377" s="13" t="str">
        <f ca="1">priceout</f>
        <v/>
      </c>
      <c r="U1377" s="16" t="str">
        <f t="shared" ca="1" si="445"/>
        <v/>
      </c>
      <c r="V1377" s="16" t="str">
        <f t="shared" ca="1" si="452"/>
        <v/>
      </c>
      <c r="W1377" s="16" t="str">
        <f t="shared" ca="1" si="453"/>
        <v/>
      </c>
      <c r="X1377" s="16">
        <f t="shared" ca="1" si="454"/>
        <v>2.7047880576243353</v>
      </c>
      <c r="Y1377" s="16"/>
      <c r="Z1377" s="13" t="str">
        <f ca="1">priceincross</f>
        <v/>
      </c>
      <c r="AA1377" s="13" t="str">
        <f ca="1">priceoutcross</f>
        <v/>
      </c>
      <c r="AB1377" s="13" t="str">
        <f t="shared" ca="1" si="446"/>
        <v/>
      </c>
      <c r="AC1377" s="13" t="str">
        <f t="shared" ca="1" si="455"/>
        <v/>
      </c>
      <c r="AD1377" s="13" t="str">
        <f t="shared" ca="1" si="456"/>
        <v/>
      </c>
      <c r="AE1377" s="13">
        <f t="shared" ca="1" si="457"/>
        <v>2.7339607048966239</v>
      </c>
      <c r="AG1377" s="32">
        <f ca="1">IF(ROW(data!B1377)&gt;fib+1,MIN(OFFSET(data!B1377,0,0,-fib,1)),"")</f>
        <v>19.97</v>
      </c>
      <c r="AH1377" s="32">
        <f ca="1">IF(ROW(data!B1377)&gt;fib+1,MAX(OFFSET(data!B1377,0,0,-fib,1)),"")</f>
        <v>30.8</v>
      </c>
      <c r="AI1377" s="32">
        <f t="shared" ca="1" si="447"/>
        <v>10.830000000000002</v>
      </c>
      <c r="AJ1377" s="31">
        <f t="shared" ca="1" si="448"/>
        <v>22.525880000000001</v>
      </c>
      <c r="AK1377" s="31">
        <f t="shared" ca="1" si="449"/>
        <v>24.107060000000001</v>
      </c>
      <c r="AL1377" s="31">
        <f t="shared" ca="1" si="450"/>
        <v>25.384999999999998</v>
      </c>
      <c r="AM1377" s="31">
        <f t="shared" ca="1" si="451"/>
        <v>26.662939999999999</v>
      </c>
      <c r="AO1377" s="32">
        <f t="shared" ca="1" si="458"/>
        <v>1.7047880576243353</v>
      </c>
      <c r="AP1377" s="32">
        <f t="shared" ca="1" si="459"/>
        <v>0</v>
      </c>
      <c r="AQ1377" s="32">
        <f t="shared" ca="1" si="460"/>
        <v>1.7339607048966239</v>
      </c>
      <c r="AR1377" s="32">
        <f t="shared" ca="1" si="461"/>
        <v>0</v>
      </c>
    </row>
    <row r="1378" spans="1:44">
      <c r="A1378" s="10">
        <v>38910</v>
      </c>
      <c r="B1378" s="11">
        <f ca="1">IF(ROW(data!B1378)&gt;singleSMA,AVERAGE(OFFSET(data!B1378,0,0,-singleSMA,1)),"")</f>
        <v>25.526699999999988</v>
      </c>
      <c r="C1378" s="11" t="str">
        <f ca="1">IF(ROW(data!B1376)&gt;singleSMA+2,IF(SIGN(data!B1377-indicators!B1377)&lt;&gt;SIGN(data!B1376-indicators!B1376),IF(SIGN(data!B1377-indicators!B1377)&gt;0,"BUY","SELL"),""),"")</f>
        <v/>
      </c>
      <c r="D1378" s="11">
        <f ca="1">IF(ROW(data!B1378)&gt;fastSMA,AVERAGE(OFFSET(data!B1378,0,0,-fastSMA,1)),"")</f>
        <v>21.635499999999997</v>
      </c>
      <c r="E1378" s="11">
        <f ca="1">IF(ROW(data!B1378)&gt;slowSMA,AVERAGE(OFFSET(data!B1378,0,0,-slowSMA,1)),"")</f>
        <v>25.526699999999988</v>
      </c>
      <c r="F1378" s="11" t="str">
        <f ca="1">IF(ROW(data!B1378)&gt;MAX(fastSMA,slowSMA)+2,IF(SIGN(D1377-E1377)&lt;&gt;SIGN(D1376-E1376),IF(SIGN(D1377-E1377)&gt;0,"BUY","SELL"),""),"")</f>
        <v/>
      </c>
      <c r="G1378" s="11"/>
      <c r="H1378" s="11">
        <f>(data!B1378/data!B1377)-1</f>
        <v>2.5815217391304435E-2</v>
      </c>
      <c r="I1378" s="11">
        <f t="shared" si="441"/>
        <v>2.5815217391304435E-2</v>
      </c>
      <c r="J1378" s="11">
        <f t="shared" si="442"/>
        <v>0</v>
      </c>
      <c r="K1378" s="11">
        <f ca="1">IF(ROW(data!B1378)&gt;rsi+1,100-100/(1+AVERAGE(OFFSET(I1378,0,0,-rsi,1))/AVERAGE(OFFSET(J1378,0,0,-rsi,1))),"")</f>
        <v>61.618547802427209</v>
      </c>
      <c r="L1378" s="11"/>
      <c r="M1378" s="11">
        <f t="shared" si="443"/>
        <v>1.0258152173913044</v>
      </c>
      <c r="N1378" s="11">
        <f t="shared" ca="1" si="444"/>
        <v>1.1342013019529289</v>
      </c>
      <c r="S1378" s="13" t="str">
        <f ca="1">pricein</f>
        <v/>
      </c>
      <c r="T1378" s="13" t="str">
        <f ca="1">priceout</f>
        <v/>
      </c>
      <c r="U1378" s="16" t="str">
        <f t="shared" ca="1" si="445"/>
        <v/>
      </c>
      <c r="V1378" s="16" t="str">
        <f t="shared" ca="1" si="452"/>
        <v/>
      </c>
      <c r="W1378" s="16" t="str">
        <f t="shared" ca="1" si="453"/>
        <v/>
      </c>
      <c r="X1378" s="16">
        <f t="shared" ca="1" si="454"/>
        <v>2.7047880576243353</v>
      </c>
      <c r="Y1378" s="16"/>
      <c r="Z1378" s="13" t="str">
        <f ca="1">priceincross</f>
        <v/>
      </c>
      <c r="AA1378" s="13" t="str">
        <f ca="1">priceoutcross</f>
        <v/>
      </c>
      <c r="AB1378" s="13" t="str">
        <f t="shared" ca="1" si="446"/>
        <v/>
      </c>
      <c r="AC1378" s="13" t="str">
        <f t="shared" ca="1" si="455"/>
        <v/>
      </c>
      <c r="AD1378" s="13" t="str">
        <f t="shared" ca="1" si="456"/>
        <v/>
      </c>
      <c r="AE1378" s="13">
        <f t="shared" ca="1" si="457"/>
        <v>2.7339607048966239</v>
      </c>
      <c r="AG1378" s="32">
        <f ca="1">IF(ROW(data!B1378)&gt;fib+1,MIN(OFFSET(data!B1378,0,0,-fib,1)),"")</f>
        <v>19.97</v>
      </c>
      <c r="AH1378" s="32">
        <f ca="1">IF(ROW(data!B1378)&gt;fib+1,MAX(OFFSET(data!B1378,0,0,-fib,1)),"")</f>
        <v>30.8</v>
      </c>
      <c r="AI1378" s="32">
        <f t="shared" ca="1" si="447"/>
        <v>10.830000000000002</v>
      </c>
      <c r="AJ1378" s="31">
        <f t="shared" ca="1" si="448"/>
        <v>22.525880000000001</v>
      </c>
      <c r="AK1378" s="31">
        <f t="shared" ca="1" si="449"/>
        <v>24.107060000000001</v>
      </c>
      <c r="AL1378" s="31">
        <f t="shared" ca="1" si="450"/>
        <v>25.384999999999998</v>
      </c>
      <c r="AM1378" s="31">
        <f t="shared" ca="1" si="451"/>
        <v>26.662939999999999</v>
      </c>
      <c r="AO1378" s="32">
        <f t="shared" ca="1" si="458"/>
        <v>1.7047880576243353</v>
      </c>
      <c r="AP1378" s="32">
        <f t="shared" ca="1" si="459"/>
        <v>0</v>
      </c>
      <c r="AQ1378" s="32">
        <f t="shared" ca="1" si="460"/>
        <v>1.7339607048966239</v>
      </c>
      <c r="AR1378" s="32">
        <f t="shared" ca="1" si="461"/>
        <v>0</v>
      </c>
    </row>
    <row r="1379" spans="1:44">
      <c r="A1379" s="10">
        <v>38911</v>
      </c>
      <c r="B1379" s="11">
        <f ca="1">IF(ROW(data!B1379)&gt;singleSMA,AVERAGE(OFFSET(data!B1379,0,0,-singleSMA,1)),"")</f>
        <v>25.476899999999986</v>
      </c>
      <c r="C1379" s="11" t="str">
        <f ca="1">IF(ROW(data!B1377)&gt;singleSMA+2,IF(SIGN(data!B1378-indicators!B1378)&lt;&gt;SIGN(data!B1377-indicators!B1377),IF(SIGN(data!B1378-indicators!B1378)&gt;0,"BUY","SELL"),""),"")</f>
        <v/>
      </c>
      <c r="D1379" s="11">
        <f ca="1">IF(ROW(data!B1379)&gt;fastSMA,AVERAGE(OFFSET(data!B1379,0,0,-fastSMA,1)),"")</f>
        <v>21.645999999999994</v>
      </c>
      <c r="E1379" s="11">
        <f ca="1">IF(ROW(data!B1379)&gt;slowSMA,AVERAGE(OFFSET(data!B1379,0,0,-slowSMA,1)),"")</f>
        <v>25.476899999999986</v>
      </c>
      <c r="F1379" s="11" t="str">
        <f ca="1">IF(ROW(data!B1379)&gt;MAX(fastSMA,slowSMA)+2,IF(SIGN(D1378-E1378)&lt;&gt;SIGN(D1377-E1377),IF(SIGN(D1378-E1378)&gt;0,"BUY","SELL"),""),"")</f>
        <v/>
      </c>
      <c r="G1379" s="11"/>
      <c r="H1379" s="11">
        <f>(data!B1379/data!B1378)-1</f>
        <v>-2.5165562913907258E-2</v>
      </c>
      <c r="I1379" s="11">
        <f t="shared" si="441"/>
        <v>0</v>
      </c>
      <c r="J1379" s="11">
        <f t="shared" si="442"/>
        <v>2.5165562913907258E-2</v>
      </c>
      <c r="K1379" s="11">
        <f ca="1">IF(ROW(data!B1379)&gt;rsi+1,100-100/(1+AVERAGE(OFFSET(I1379,0,0,-rsi,1))/AVERAGE(OFFSET(J1379,0,0,-rsi,1))),"")</f>
        <v>51.859115017740656</v>
      </c>
      <c r="L1379" s="11"/>
      <c r="M1379" s="11">
        <f t="shared" si="443"/>
        <v>0.97483443708609274</v>
      </c>
      <c r="N1379" s="11">
        <f t="shared" ca="1" si="444"/>
        <v>1.0096021947873794</v>
      </c>
      <c r="S1379" s="13" t="str">
        <f ca="1">pricein</f>
        <v/>
      </c>
      <c r="T1379" s="13" t="str">
        <f ca="1">priceout</f>
        <v/>
      </c>
      <c r="U1379" s="16" t="str">
        <f t="shared" ca="1" si="445"/>
        <v/>
      </c>
      <c r="V1379" s="16" t="str">
        <f t="shared" ca="1" si="452"/>
        <v/>
      </c>
      <c r="W1379" s="16" t="str">
        <f t="shared" ca="1" si="453"/>
        <v/>
      </c>
      <c r="X1379" s="16">
        <f t="shared" ca="1" si="454"/>
        <v>2.7047880576243353</v>
      </c>
      <c r="Y1379" s="16"/>
      <c r="Z1379" s="13" t="str">
        <f ca="1">priceincross</f>
        <v/>
      </c>
      <c r="AA1379" s="13" t="str">
        <f ca="1">priceoutcross</f>
        <v/>
      </c>
      <c r="AB1379" s="13" t="str">
        <f t="shared" ca="1" si="446"/>
        <v/>
      </c>
      <c r="AC1379" s="13" t="str">
        <f t="shared" ca="1" si="455"/>
        <v/>
      </c>
      <c r="AD1379" s="13" t="str">
        <f t="shared" ca="1" si="456"/>
        <v/>
      </c>
      <c r="AE1379" s="13">
        <f t="shared" ca="1" si="457"/>
        <v>2.7339607048966239</v>
      </c>
      <c r="AG1379" s="32">
        <f ca="1">IF(ROW(data!B1379)&gt;fib+1,MIN(OFFSET(data!B1379,0,0,-fib,1)),"")</f>
        <v>19.97</v>
      </c>
      <c r="AH1379" s="32">
        <f ca="1">IF(ROW(data!B1379)&gt;fib+1,MAX(OFFSET(data!B1379,0,0,-fib,1)),"")</f>
        <v>30.8</v>
      </c>
      <c r="AI1379" s="32">
        <f t="shared" ca="1" si="447"/>
        <v>10.830000000000002</v>
      </c>
      <c r="AJ1379" s="31">
        <f t="shared" ca="1" si="448"/>
        <v>22.525880000000001</v>
      </c>
      <c r="AK1379" s="31">
        <f t="shared" ca="1" si="449"/>
        <v>24.107060000000001</v>
      </c>
      <c r="AL1379" s="31">
        <f t="shared" ca="1" si="450"/>
        <v>25.384999999999998</v>
      </c>
      <c r="AM1379" s="31">
        <f t="shared" ca="1" si="451"/>
        <v>26.662939999999999</v>
      </c>
      <c r="AO1379" s="32">
        <f t="shared" ca="1" si="458"/>
        <v>1.7047880576243353</v>
      </c>
      <c r="AP1379" s="32">
        <f t="shared" ca="1" si="459"/>
        <v>0</v>
      </c>
      <c r="AQ1379" s="32">
        <f t="shared" ca="1" si="460"/>
        <v>1.7339607048966239</v>
      </c>
      <c r="AR1379" s="32">
        <f t="shared" ca="1" si="461"/>
        <v>0</v>
      </c>
    </row>
    <row r="1380" spans="1:44">
      <c r="A1380" s="10">
        <v>38912</v>
      </c>
      <c r="B1380" s="11">
        <f ca="1">IF(ROW(data!B1380)&gt;singleSMA,AVERAGE(OFFSET(data!B1380,0,0,-singleSMA,1)),"")</f>
        <v>25.422499999999985</v>
      </c>
      <c r="C1380" s="11" t="str">
        <f ca="1">IF(ROW(data!B1378)&gt;singleSMA+2,IF(SIGN(data!B1379-indicators!B1379)&lt;&gt;SIGN(data!B1378-indicators!B1378),IF(SIGN(data!B1379-indicators!B1379)&gt;0,"BUY","SELL"),""),"")</f>
        <v/>
      </c>
      <c r="D1380" s="11">
        <f ca="1">IF(ROW(data!B1380)&gt;fastSMA,AVERAGE(OFFSET(data!B1380,0,0,-fastSMA,1)),"")</f>
        <v>21.626499999999997</v>
      </c>
      <c r="E1380" s="11">
        <f ca="1">IF(ROW(data!B1380)&gt;slowSMA,AVERAGE(OFFSET(data!B1380,0,0,-slowSMA,1)),"")</f>
        <v>25.422499999999985</v>
      </c>
      <c r="F1380" s="11" t="str">
        <f ca="1">IF(ROW(data!B1380)&gt;MAX(fastSMA,slowSMA)+2,IF(SIGN(D1379-E1379)&lt;&gt;SIGN(D1378-E1378),IF(SIGN(D1379-E1379)&gt;0,"BUY","SELL"),""),"")</f>
        <v/>
      </c>
      <c r="G1380" s="11"/>
      <c r="H1380" s="11">
        <f>(data!B1380/data!B1379)-1</f>
        <v>-1.0416666666666519E-2</v>
      </c>
      <c r="I1380" s="11">
        <f t="shared" si="441"/>
        <v>0</v>
      </c>
      <c r="J1380" s="11">
        <f t="shared" si="442"/>
        <v>1.0416666666666519E-2</v>
      </c>
      <c r="K1380" s="11">
        <f ca="1">IF(ROW(data!B1380)&gt;rsi+1,100-100/(1+AVERAGE(OFFSET(I1380,0,0,-rsi,1))/AVERAGE(OFFSET(J1380,0,0,-rsi,1))),"")</f>
        <v>49.286467821785983</v>
      </c>
      <c r="L1380" s="11"/>
      <c r="M1380" s="11">
        <f t="shared" si="443"/>
        <v>0.98958333333333348</v>
      </c>
      <c r="N1380" s="11">
        <f t="shared" ca="1" si="444"/>
        <v>0.98246402877697803</v>
      </c>
      <c r="S1380" s="13" t="str">
        <f ca="1">pricein</f>
        <v/>
      </c>
      <c r="T1380" s="13" t="str">
        <f ca="1">priceout</f>
        <v/>
      </c>
      <c r="U1380" s="16" t="str">
        <f t="shared" ca="1" si="445"/>
        <v/>
      </c>
      <c r="V1380" s="16" t="str">
        <f t="shared" ca="1" si="452"/>
        <v/>
      </c>
      <c r="W1380" s="16" t="str">
        <f t="shared" ca="1" si="453"/>
        <v/>
      </c>
      <c r="X1380" s="16">
        <f t="shared" ca="1" si="454"/>
        <v>2.7047880576243353</v>
      </c>
      <c r="Y1380" s="16"/>
      <c r="Z1380" s="13" t="str">
        <f ca="1">priceincross</f>
        <v/>
      </c>
      <c r="AA1380" s="13" t="str">
        <f ca="1">priceoutcross</f>
        <v/>
      </c>
      <c r="AB1380" s="13" t="str">
        <f t="shared" ca="1" si="446"/>
        <v/>
      </c>
      <c r="AC1380" s="13" t="str">
        <f t="shared" ca="1" si="455"/>
        <v/>
      </c>
      <c r="AD1380" s="13" t="str">
        <f t="shared" ca="1" si="456"/>
        <v/>
      </c>
      <c r="AE1380" s="13">
        <f t="shared" ca="1" si="457"/>
        <v>2.7339607048966239</v>
      </c>
      <c r="AG1380" s="32">
        <f ca="1">IF(ROW(data!B1380)&gt;fib+1,MIN(OFFSET(data!B1380,0,0,-fib,1)),"")</f>
        <v>19.97</v>
      </c>
      <c r="AH1380" s="32">
        <f ca="1">IF(ROW(data!B1380)&gt;fib+1,MAX(OFFSET(data!B1380,0,0,-fib,1)),"")</f>
        <v>30.8</v>
      </c>
      <c r="AI1380" s="32">
        <f t="shared" ca="1" si="447"/>
        <v>10.830000000000002</v>
      </c>
      <c r="AJ1380" s="31">
        <f t="shared" ca="1" si="448"/>
        <v>22.525880000000001</v>
      </c>
      <c r="AK1380" s="31">
        <f t="shared" ca="1" si="449"/>
        <v>24.107060000000001</v>
      </c>
      <c r="AL1380" s="31">
        <f t="shared" ca="1" si="450"/>
        <v>25.384999999999998</v>
      </c>
      <c r="AM1380" s="31">
        <f t="shared" ca="1" si="451"/>
        <v>26.662939999999999</v>
      </c>
      <c r="AO1380" s="32">
        <f t="shared" ca="1" si="458"/>
        <v>1.7047880576243353</v>
      </c>
      <c r="AP1380" s="32">
        <f t="shared" ca="1" si="459"/>
        <v>0</v>
      </c>
      <c r="AQ1380" s="32">
        <f t="shared" ca="1" si="460"/>
        <v>1.7339607048966239</v>
      </c>
      <c r="AR1380" s="32">
        <f t="shared" ca="1" si="461"/>
        <v>0</v>
      </c>
    </row>
    <row r="1381" spans="1:44">
      <c r="A1381" s="10">
        <v>38915</v>
      </c>
      <c r="B1381" s="11">
        <f ca="1">IF(ROW(data!B1381)&gt;singleSMA,AVERAGE(OFFSET(data!B1381,0,0,-singleSMA,1)),"")</f>
        <v>25.35189999999999</v>
      </c>
      <c r="C1381" s="11" t="str">
        <f ca="1">IF(ROW(data!B1379)&gt;singleSMA+2,IF(SIGN(data!B1380-indicators!B1380)&lt;&gt;SIGN(data!B1379-indicators!B1379),IF(SIGN(data!B1380-indicators!B1380)&gt;0,"BUY","SELL"),""),"")</f>
        <v/>
      </c>
      <c r="D1381" s="11">
        <f ca="1">IF(ROW(data!B1381)&gt;fastSMA,AVERAGE(OFFSET(data!B1381,0,0,-fastSMA,1)),"")</f>
        <v>21.572499999999998</v>
      </c>
      <c r="E1381" s="11">
        <f ca="1">IF(ROW(data!B1381)&gt;slowSMA,AVERAGE(OFFSET(data!B1381,0,0,-slowSMA,1)),"")</f>
        <v>25.35189999999999</v>
      </c>
      <c r="F1381" s="11" t="str">
        <f ca="1">IF(ROW(data!B1381)&gt;MAX(fastSMA,slowSMA)+2,IF(SIGN(D1380-E1380)&lt;&gt;SIGN(D1379-E1379),IF(SIGN(D1380-E1380)&gt;0,"BUY","SELL"),""),"")</f>
        <v/>
      </c>
      <c r="G1381" s="11"/>
      <c r="H1381" s="11">
        <f>(data!B1381/data!B1380)-1</f>
        <v>-3.9816933638443963E-2</v>
      </c>
      <c r="I1381" s="11">
        <f t="shared" si="441"/>
        <v>0</v>
      </c>
      <c r="J1381" s="11">
        <f t="shared" si="442"/>
        <v>3.9816933638443963E-2</v>
      </c>
      <c r="K1381" s="11">
        <f ca="1">IF(ROW(data!B1381)&gt;rsi+1,100-100/(1+AVERAGE(OFFSET(I1381,0,0,-rsi,1))/AVERAGE(OFFSET(J1381,0,0,-rsi,1))),"")</f>
        <v>46.485858311367473</v>
      </c>
      <c r="L1381" s="11"/>
      <c r="M1381" s="11">
        <f t="shared" si="443"/>
        <v>0.96018306636155604</v>
      </c>
      <c r="N1381" s="11">
        <f t="shared" ca="1" si="444"/>
        <v>0.95104261106074328</v>
      </c>
      <c r="S1381" s="13" t="str">
        <f ca="1">pricein</f>
        <v/>
      </c>
      <c r="T1381" s="13" t="str">
        <f ca="1">priceout</f>
        <v/>
      </c>
      <c r="U1381" s="16" t="str">
        <f t="shared" ca="1" si="445"/>
        <v/>
      </c>
      <c r="V1381" s="16" t="str">
        <f t="shared" ca="1" si="452"/>
        <v/>
      </c>
      <c r="W1381" s="16" t="str">
        <f t="shared" ca="1" si="453"/>
        <v/>
      </c>
      <c r="X1381" s="16">
        <f t="shared" ca="1" si="454"/>
        <v>2.7047880576243353</v>
      </c>
      <c r="Y1381" s="16"/>
      <c r="Z1381" s="13" t="str">
        <f ca="1">priceincross</f>
        <v/>
      </c>
      <c r="AA1381" s="13" t="str">
        <f ca="1">priceoutcross</f>
        <v/>
      </c>
      <c r="AB1381" s="13" t="str">
        <f t="shared" ca="1" si="446"/>
        <v/>
      </c>
      <c r="AC1381" s="13" t="str">
        <f t="shared" ca="1" si="455"/>
        <v/>
      </c>
      <c r="AD1381" s="13" t="str">
        <f t="shared" ca="1" si="456"/>
        <v/>
      </c>
      <c r="AE1381" s="13">
        <f t="shared" ca="1" si="457"/>
        <v>2.7339607048966239</v>
      </c>
      <c r="AG1381" s="32">
        <f ca="1">IF(ROW(data!B1381)&gt;fib+1,MIN(OFFSET(data!B1381,0,0,-fib,1)),"")</f>
        <v>19.97</v>
      </c>
      <c r="AH1381" s="32">
        <f ca="1">IF(ROW(data!B1381)&gt;fib+1,MAX(OFFSET(data!B1381,0,0,-fib,1)),"")</f>
        <v>30.8</v>
      </c>
      <c r="AI1381" s="32">
        <f t="shared" ca="1" si="447"/>
        <v>10.830000000000002</v>
      </c>
      <c r="AJ1381" s="31">
        <f t="shared" ca="1" si="448"/>
        <v>22.525880000000001</v>
      </c>
      <c r="AK1381" s="31">
        <f t="shared" ca="1" si="449"/>
        <v>24.107060000000001</v>
      </c>
      <c r="AL1381" s="31">
        <f t="shared" ca="1" si="450"/>
        <v>25.384999999999998</v>
      </c>
      <c r="AM1381" s="31">
        <f t="shared" ca="1" si="451"/>
        <v>26.662939999999999</v>
      </c>
      <c r="AO1381" s="32">
        <f t="shared" ca="1" si="458"/>
        <v>1.7047880576243353</v>
      </c>
      <c r="AP1381" s="32">
        <f t="shared" ca="1" si="459"/>
        <v>0</v>
      </c>
      <c r="AQ1381" s="32">
        <f t="shared" ca="1" si="460"/>
        <v>1.7339607048966239</v>
      </c>
      <c r="AR1381" s="32">
        <f t="shared" ca="1" si="461"/>
        <v>0</v>
      </c>
    </row>
    <row r="1382" spans="1:44">
      <c r="A1382" s="10">
        <v>38916</v>
      </c>
      <c r="B1382" s="11">
        <f ca="1">IF(ROW(data!B1382)&gt;singleSMA,AVERAGE(OFFSET(data!B1382,0,0,-singleSMA,1)),"")</f>
        <v>25.283399999999986</v>
      </c>
      <c r="C1382" s="11" t="str">
        <f ca="1">IF(ROW(data!B1380)&gt;singleSMA+2,IF(SIGN(data!B1381-indicators!B1381)&lt;&gt;SIGN(data!B1380-indicators!B1380),IF(SIGN(data!B1381-indicators!B1381)&gt;0,"BUY","SELL"),""),"")</f>
        <v/>
      </c>
      <c r="D1382" s="11">
        <f ca="1">IF(ROW(data!B1382)&gt;fastSMA,AVERAGE(OFFSET(data!B1382,0,0,-fastSMA,1)),"")</f>
        <v>21.572499999999998</v>
      </c>
      <c r="E1382" s="11">
        <f ca="1">IF(ROW(data!B1382)&gt;slowSMA,AVERAGE(OFFSET(data!B1382,0,0,-slowSMA,1)),"")</f>
        <v>25.283399999999986</v>
      </c>
      <c r="F1382" s="11" t="str">
        <f ca="1">IF(ROW(data!B1382)&gt;MAX(fastSMA,slowSMA)+2,IF(SIGN(D1381-E1381)&lt;&gt;SIGN(D1380-E1380),IF(SIGN(D1381-E1381)&gt;0,"BUY","SELL"),""),"")</f>
        <v/>
      </c>
      <c r="G1382" s="11"/>
      <c r="H1382" s="11">
        <f>(data!B1382/data!B1381)-1</f>
        <v>1.2869399428026673E-2</v>
      </c>
      <c r="I1382" s="11">
        <f t="shared" si="441"/>
        <v>1.2869399428026673E-2</v>
      </c>
      <c r="J1382" s="11">
        <f t="shared" si="442"/>
        <v>0</v>
      </c>
      <c r="K1382" s="11">
        <f ca="1">IF(ROW(data!B1382)&gt;rsi+1,100-100/(1+AVERAGE(OFFSET(I1382,0,0,-rsi,1))/AVERAGE(OFFSET(J1382,0,0,-rsi,1))),"")</f>
        <v>50.968282016865871</v>
      </c>
      <c r="L1382" s="11"/>
      <c r="M1382" s="11">
        <f t="shared" si="443"/>
        <v>1.0128693994280267</v>
      </c>
      <c r="N1382" s="11">
        <f t="shared" ca="1" si="444"/>
        <v>1.0000000000000002</v>
      </c>
      <c r="S1382" s="13" t="str">
        <f ca="1">pricein</f>
        <v/>
      </c>
      <c r="T1382" s="13" t="str">
        <f ca="1">priceout</f>
        <v/>
      </c>
      <c r="U1382" s="16" t="str">
        <f t="shared" ca="1" si="445"/>
        <v/>
      </c>
      <c r="V1382" s="16" t="str">
        <f t="shared" ca="1" si="452"/>
        <v/>
      </c>
      <c r="W1382" s="16" t="str">
        <f t="shared" ca="1" si="453"/>
        <v/>
      </c>
      <c r="X1382" s="16">
        <f t="shared" ca="1" si="454"/>
        <v>2.7047880576243353</v>
      </c>
      <c r="Y1382" s="16"/>
      <c r="Z1382" s="13" t="str">
        <f ca="1">priceincross</f>
        <v/>
      </c>
      <c r="AA1382" s="13" t="str">
        <f ca="1">priceoutcross</f>
        <v/>
      </c>
      <c r="AB1382" s="13" t="str">
        <f t="shared" ca="1" si="446"/>
        <v/>
      </c>
      <c r="AC1382" s="13" t="str">
        <f t="shared" ca="1" si="455"/>
        <v/>
      </c>
      <c r="AD1382" s="13" t="str">
        <f t="shared" ca="1" si="456"/>
        <v/>
      </c>
      <c r="AE1382" s="13">
        <f t="shared" ca="1" si="457"/>
        <v>2.7339607048966239</v>
      </c>
      <c r="AG1382" s="32">
        <f ca="1">IF(ROW(data!B1382)&gt;fib+1,MIN(OFFSET(data!B1382,0,0,-fib,1)),"")</f>
        <v>19.97</v>
      </c>
      <c r="AH1382" s="32">
        <f ca="1">IF(ROW(data!B1382)&gt;fib+1,MAX(OFFSET(data!B1382,0,0,-fib,1)),"")</f>
        <v>30.8</v>
      </c>
      <c r="AI1382" s="32">
        <f t="shared" ca="1" si="447"/>
        <v>10.830000000000002</v>
      </c>
      <c r="AJ1382" s="31">
        <f t="shared" ca="1" si="448"/>
        <v>22.525880000000001</v>
      </c>
      <c r="AK1382" s="31">
        <f t="shared" ca="1" si="449"/>
        <v>24.107060000000001</v>
      </c>
      <c r="AL1382" s="31">
        <f t="shared" ca="1" si="450"/>
        <v>25.384999999999998</v>
      </c>
      <c r="AM1382" s="31">
        <f t="shared" ca="1" si="451"/>
        <v>26.662939999999999</v>
      </c>
      <c r="AO1382" s="32">
        <f t="shared" ca="1" si="458"/>
        <v>1.7047880576243353</v>
      </c>
      <c r="AP1382" s="32">
        <f t="shared" ca="1" si="459"/>
        <v>0</v>
      </c>
      <c r="AQ1382" s="32">
        <f t="shared" ca="1" si="460"/>
        <v>1.7339607048966239</v>
      </c>
      <c r="AR1382" s="32">
        <f t="shared" ca="1" si="461"/>
        <v>0</v>
      </c>
    </row>
    <row r="1383" spans="1:44">
      <c r="A1383" s="10">
        <v>38917</v>
      </c>
      <c r="B1383" s="11">
        <f ca="1">IF(ROW(data!B1383)&gt;singleSMA,AVERAGE(OFFSET(data!B1383,0,0,-singleSMA,1)),"")</f>
        <v>25.21469999999999</v>
      </c>
      <c r="C1383" s="11" t="str">
        <f ca="1">IF(ROW(data!B1381)&gt;singleSMA+2,IF(SIGN(data!B1382-indicators!B1382)&lt;&gt;SIGN(data!B1381-indicators!B1381),IF(SIGN(data!B1382-indicators!B1382)&gt;0,"BUY","SELL"),""),"")</f>
        <v/>
      </c>
      <c r="D1383" s="11">
        <f ca="1">IF(ROW(data!B1383)&gt;fastSMA,AVERAGE(OFFSET(data!B1383,0,0,-fastSMA,1)),"")</f>
        <v>21.613</v>
      </c>
      <c r="E1383" s="11">
        <f ca="1">IF(ROW(data!B1383)&gt;slowSMA,AVERAGE(OFFSET(data!B1383,0,0,-slowSMA,1)),"")</f>
        <v>25.21469999999999</v>
      </c>
      <c r="F1383" s="11" t="str">
        <f ca="1">IF(ROW(data!B1383)&gt;MAX(fastSMA,slowSMA)+2,IF(SIGN(D1382-E1382)&lt;&gt;SIGN(D1381-E1381),IF(SIGN(D1382-E1382)&gt;0,"BUY","SELL"),""),"")</f>
        <v/>
      </c>
      <c r="G1383" s="11"/>
      <c r="H1383" s="11">
        <f>(data!B1383/data!B1382)-1</f>
        <v>-9.4117647058822307E-4</v>
      </c>
      <c r="I1383" s="11">
        <f t="shared" si="441"/>
        <v>0</v>
      </c>
      <c r="J1383" s="11">
        <f t="shared" si="442"/>
        <v>9.4117647058822307E-4</v>
      </c>
      <c r="K1383" s="11">
        <f ca="1">IF(ROW(data!B1383)&gt;rsi+1,100-100/(1+AVERAGE(OFFSET(I1383,0,0,-rsi,1))/AVERAGE(OFFSET(J1383,0,0,-rsi,1))),"")</f>
        <v>54.882694022121697</v>
      </c>
      <c r="L1383" s="11"/>
      <c r="M1383" s="11">
        <f t="shared" si="443"/>
        <v>0.99905882352941178</v>
      </c>
      <c r="N1383" s="11">
        <f t="shared" ca="1" si="444"/>
        <v>1.0396669931439761</v>
      </c>
      <c r="S1383" s="13" t="str">
        <f ca="1">pricein</f>
        <v/>
      </c>
      <c r="T1383" s="13" t="str">
        <f ca="1">priceout</f>
        <v/>
      </c>
      <c r="U1383" s="16" t="str">
        <f t="shared" ca="1" si="445"/>
        <v/>
      </c>
      <c r="V1383" s="16" t="str">
        <f t="shared" ca="1" si="452"/>
        <v/>
      </c>
      <c r="W1383" s="16" t="str">
        <f t="shared" ca="1" si="453"/>
        <v/>
      </c>
      <c r="X1383" s="16">
        <f t="shared" ca="1" si="454"/>
        <v>2.7047880576243353</v>
      </c>
      <c r="Y1383" s="16"/>
      <c r="Z1383" s="13" t="str">
        <f ca="1">priceincross</f>
        <v/>
      </c>
      <c r="AA1383" s="13" t="str">
        <f ca="1">priceoutcross</f>
        <v/>
      </c>
      <c r="AB1383" s="13" t="str">
        <f t="shared" ca="1" si="446"/>
        <v/>
      </c>
      <c r="AC1383" s="13" t="str">
        <f t="shared" ca="1" si="455"/>
        <v/>
      </c>
      <c r="AD1383" s="13" t="str">
        <f t="shared" ca="1" si="456"/>
        <v/>
      </c>
      <c r="AE1383" s="13">
        <f t="shared" ca="1" si="457"/>
        <v>2.7339607048966239</v>
      </c>
      <c r="AG1383" s="32">
        <f ca="1">IF(ROW(data!B1383)&gt;fib+1,MIN(OFFSET(data!B1383,0,0,-fib,1)),"")</f>
        <v>19.97</v>
      </c>
      <c r="AH1383" s="32">
        <f ca="1">IF(ROW(data!B1383)&gt;fib+1,MAX(OFFSET(data!B1383,0,0,-fib,1)),"")</f>
        <v>30.8</v>
      </c>
      <c r="AI1383" s="32">
        <f t="shared" ca="1" si="447"/>
        <v>10.830000000000002</v>
      </c>
      <c r="AJ1383" s="31">
        <f t="shared" ca="1" si="448"/>
        <v>22.525880000000001</v>
      </c>
      <c r="AK1383" s="31">
        <f t="shared" ca="1" si="449"/>
        <v>24.107060000000001</v>
      </c>
      <c r="AL1383" s="31">
        <f t="shared" ca="1" si="450"/>
        <v>25.384999999999998</v>
      </c>
      <c r="AM1383" s="31">
        <f t="shared" ca="1" si="451"/>
        <v>26.662939999999999</v>
      </c>
      <c r="AO1383" s="32">
        <f t="shared" ca="1" si="458"/>
        <v>1.7047880576243353</v>
      </c>
      <c r="AP1383" s="32">
        <f t="shared" ca="1" si="459"/>
        <v>0</v>
      </c>
      <c r="AQ1383" s="32">
        <f t="shared" ca="1" si="460"/>
        <v>1.7339607048966239</v>
      </c>
      <c r="AR1383" s="32">
        <f t="shared" ca="1" si="461"/>
        <v>0</v>
      </c>
    </row>
    <row r="1384" spans="1:44">
      <c r="A1384" s="10">
        <v>38918</v>
      </c>
      <c r="B1384" s="11">
        <f ca="1">IF(ROW(data!B1384)&gt;singleSMA,AVERAGE(OFFSET(data!B1384,0,0,-singleSMA,1)),"")</f>
        <v>25.148799999999991</v>
      </c>
      <c r="C1384" s="11" t="str">
        <f ca="1">IF(ROW(data!B1382)&gt;singleSMA+2,IF(SIGN(data!B1383-indicators!B1383)&lt;&gt;SIGN(data!B1382-indicators!B1382),IF(SIGN(data!B1383-indicators!B1383)&gt;0,"BUY","SELL"),""),"")</f>
        <v/>
      </c>
      <c r="D1384" s="11">
        <f ca="1">IF(ROW(data!B1384)&gt;fastSMA,AVERAGE(OFFSET(data!B1384,0,0,-fastSMA,1)),"")</f>
        <v>21.645</v>
      </c>
      <c r="E1384" s="11">
        <f ca="1">IF(ROW(data!B1384)&gt;slowSMA,AVERAGE(OFFSET(data!B1384,0,0,-slowSMA,1)),"")</f>
        <v>25.148799999999991</v>
      </c>
      <c r="F1384" s="11" t="str">
        <f ca="1">IF(ROW(data!B1384)&gt;MAX(fastSMA,slowSMA)+2,IF(SIGN(D1383-E1383)&lt;&gt;SIGN(D1382-E1382),IF(SIGN(D1383-E1383)&gt;0,"BUY","SELL"),""),"")</f>
        <v/>
      </c>
      <c r="G1384" s="11"/>
      <c r="H1384" s="11">
        <f>(data!B1384/data!B1383)-1</f>
        <v>2.3551577955722935E-2</v>
      </c>
      <c r="I1384" s="11">
        <f t="shared" si="441"/>
        <v>2.3551577955722935E-2</v>
      </c>
      <c r="J1384" s="11">
        <f t="shared" si="442"/>
        <v>0</v>
      </c>
      <c r="K1384" s="11">
        <f ca="1">IF(ROW(data!B1384)&gt;rsi+1,100-100/(1+AVERAGE(OFFSET(I1384,0,0,-rsi,1))/AVERAGE(OFFSET(J1384,0,0,-rsi,1))),"")</f>
        <v>54.024975315994013</v>
      </c>
      <c r="L1384" s="11"/>
      <c r="M1384" s="11">
        <f t="shared" si="443"/>
        <v>1.0235515779557229</v>
      </c>
      <c r="N1384" s="11">
        <f t="shared" ca="1" si="444"/>
        <v>1.0303461356092933</v>
      </c>
      <c r="S1384" s="13" t="str">
        <f ca="1">pricein</f>
        <v/>
      </c>
      <c r="T1384" s="13" t="str">
        <f ca="1">priceout</f>
        <v/>
      </c>
      <c r="U1384" s="16" t="str">
        <f t="shared" ca="1" si="445"/>
        <v/>
      </c>
      <c r="V1384" s="16" t="str">
        <f t="shared" ca="1" si="452"/>
        <v/>
      </c>
      <c r="W1384" s="16" t="str">
        <f t="shared" ca="1" si="453"/>
        <v/>
      </c>
      <c r="X1384" s="16">
        <f t="shared" ca="1" si="454"/>
        <v>2.7047880576243353</v>
      </c>
      <c r="Y1384" s="16"/>
      <c r="Z1384" s="13" t="str">
        <f ca="1">priceincross</f>
        <v/>
      </c>
      <c r="AA1384" s="13" t="str">
        <f ca="1">priceoutcross</f>
        <v/>
      </c>
      <c r="AB1384" s="13" t="str">
        <f t="shared" ca="1" si="446"/>
        <v/>
      </c>
      <c r="AC1384" s="13" t="str">
        <f t="shared" ca="1" si="455"/>
        <v/>
      </c>
      <c r="AD1384" s="13" t="str">
        <f t="shared" ca="1" si="456"/>
        <v/>
      </c>
      <c r="AE1384" s="13">
        <f t="shared" ca="1" si="457"/>
        <v>2.7339607048966239</v>
      </c>
      <c r="AG1384" s="32">
        <f ca="1">IF(ROW(data!B1384)&gt;fib+1,MIN(OFFSET(data!B1384,0,0,-fib,1)),"")</f>
        <v>19.97</v>
      </c>
      <c r="AH1384" s="32">
        <f ca="1">IF(ROW(data!B1384)&gt;fib+1,MAX(OFFSET(data!B1384,0,0,-fib,1)),"")</f>
        <v>30.8</v>
      </c>
      <c r="AI1384" s="32">
        <f t="shared" ca="1" si="447"/>
        <v>10.830000000000002</v>
      </c>
      <c r="AJ1384" s="31">
        <f t="shared" ca="1" si="448"/>
        <v>22.525880000000001</v>
      </c>
      <c r="AK1384" s="31">
        <f t="shared" ca="1" si="449"/>
        <v>24.107060000000001</v>
      </c>
      <c r="AL1384" s="31">
        <f t="shared" ca="1" si="450"/>
        <v>25.384999999999998</v>
      </c>
      <c r="AM1384" s="31">
        <f t="shared" ca="1" si="451"/>
        <v>26.662939999999999</v>
      </c>
      <c r="AO1384" s="32">
        <f t="shared" ca="1" si="458"/>
        <v>1.7047880576243353</v>
      </c>
      <c r="AP1384" s="32">
        <f t="shared" ca="1" si="459"/>
        <v>0</v>
      </c>
      <c r="AQ1384" s="32">
        <f t="shared" ca="1" si="460"/>
        <v>1.7339607048966239</v>
      </c>
      <c r="AR1384" s="32">
        <f t="shared" ca="1" si="461"/>
        <v>0</v>
      </c>
    </row>
    <row r="1385" spans="1:44">
      <c r="A1385" s="10">
        <v>38919</v>
      </c>
      <c r="B1385" s="11">
        <f ca="1">IF(ROW(data!B1385)&gt;singleSMA,AVERAGE(OFFSET(data!B1385,0,0,-singleSMA,1)),"")</f>
        <v>25.070399999999992</v>
      </c>
      <c r="C1385" s="11" t="str">
        <f ca="1">IF(ROW(data!B1383)&gt;singleSMA+2,IF(SIGN(data!B1384-indicators!B1384)&lt;&gt;SIGN(data!B1383-indicators!B1383),IF(SIGN(data!B1384-indicators!B1384)&gt;0,"BUY","SELL"),""),"")</f>
        <v/>
      </c>
      <c r="D1385" s="11">
        <f ca="1">IF(ROW(data!B1385)&gt;fastSMA,AVERAGE(OFFSET(data!B1385,0,0,-fastSMA,1)),"")</f>
        <v>21.645000000000003</v>
      </c>
      <c r="E1385" s="11">
        <f ca="1">IF(ROW(data!B1385)&gt;slowSMA,AVERAGE(OFFSET(data!B1385,0,0,-slowSMA,1)),"")</f>
        <v>25.070399999999992</v>
      </c>
      <c r="F1385" s="11" t="str">
        <f ca="1">IF(ROW(data!B1385)&gt;MAX(fastSMA,slowSMA)+2,IF(SIGN(D1384-E1384)&lt;&gt;SIGN(D1383-E1383),IF(SIGN(D1384-E1384)&gt;0,"BUY","SELL"),""),"")</f>
        <v/>
      </c>
      <c r="G1385" s="11"/>
      <c r="H1385" s="11">
        <f>(data!B1385/data!B1384)-1</f>
        <v>-8.2834790612057452E-3</v>
      </c>
      <c r="I1385" s="11">
        <f t="shared" si="441"/>
        <v>0</v>
      </c>
      <c r="J1385" s="11">
        <f t="shared" si="442"/>
        <v>8.2834790612057452E-3</v>
      </c>
      <c r="K1385" s="11">
        <f ca="1">IF(ROW(data!B1385)&gt;rsi+1,100-100/(1+AVERAGE(OFFSET(I1385,0,0,-rsi,1))/AVERAGE(OFFSET(J1385,0,0,-rsi,1))),"")</f>
        <v>50.962258395684394</v>
      </c>
      <c r="L1385" s="11"/>
      <c r="M1385" s="11">
        <f t="shared" si="443"/>
        <v>0.99171652093879425</v>
      </c>
      <c r="N1385" s="11">
        <f t="shared" ca="1" si="444"/>
        <v>1</v>
      </c>
      <c r="S1385" s="13" t="str">
        <f ca="1">pricein</f>
        <v/>
      </c>
      <c r="T1385" s="13" t="str">
        <f ca="1">priceout</f>
        <v/>
      </c>
      <c r="U1385" s="16" t="str">
        <f t="shared" ca="1" si="445"/>
        <v/>
      </c>
      <c r="V1385" s="16" t="str">
        <f t="shared" ca="1" si="452"/>
        <v/>
      </c>
      <c r="W1385" s="16" t="str">
        <f t="shared" ca="1" si="453"/>
        <v/>
      </c>
      <c r="X1385" s="16">
        <f t="shared" ca="1" si="454"/>
        <v>2.7047880576243353</v>
      </c>
      <c r="Y1385" s="16"/>
      <c r="Z1385" s="13" t="str">
        <f ca="1">priceincross</f>
        <v/>
      </c>
      <c r="AA1385" s="13" t="str">
        <f ca="1">priceoutcross</f>
        <v/>
      </c>
      <c r="AB1385" s="13" t="str">
        <f t="shared" ca="1" si="446"/>
        <v/>
      </c>
      <c r="AC1385" s="13" t="str">
        <f t="shared" ca="1" si="455"/>
        <v/>
      </c>
      <c r="AD1385" s="13" t="str">
        <f t="shared" ca="1" si="456"/>
        <v/>
      </c>
      <c r="AE1385" s="13">
        <f t="shared" ca="1" si="457"/>
        <v>2.7339607048966239</v>
      </c>
      <c r="AG1385" s="32">
        <f ca="1">IF(ROW(data!B1385)&gt;fib+1,MIN(OFFSET(data!B1385,0,0,-fib,1)),"")</f>
        <v>19.97</v>
      </c>
      <c r="AH1385" s="32">
        <f ca="1">IF(ROW(data!B1385)&gt;fib+1,MAX(OFFSET(data!B1385,0,0,-fib,1)),"")</f>
        <v>30.8</v>
      </c>
      <c r="AI1385" s="32">
        <f t="shared" ca="1" si="447"/>
        <v>10.830000000000002</v>
      </c>
      <c r="AJ1385" s="31">
        <f t="shared" ca="1" si="448"/>
        <v>22.525880000000001</v>
      </c>
      <c r="AK1385" s="31">
        <f t="shared" ca="1" si="449"/>
        <v>24.107060000000001</v>
      </c>
      <c r="AL1385" s="31">
        <f t="shared" ca="1" si="450"/>
        <v>25.384999999999998</v>
      </c>
      <c r="AM1385" s="31">
        <f t="shared" ca="1" si="451"/>
        <v>26.662939999999999</v>
      </c>
      <c r="AO1385" s="32">
        <f t="shared" ca="1" si="458"/>
        <v>1.7047880576243353</v>
      </c>
      <c r="AP1385" s="32">
        <f t="shared" ca="1" si="459"/>
        <v>0</v>
      </c>
      <c r="AQ1385" s="32">
        <f t="shared" ca="1" si="460"/>
        <v>1.7339607048966239</v>
      </c>
      <c r="AR1385" s="32">
        <f t="shared" ca="1" si="461"/>
        <v>0</v>
      </c>
    </row>
    <row r="1386" spans="1:44">
      <c r="A1386" s="10">
        <v>38922</v>
      </c>
      <c r="B1386" s="11">
        <f ca="1">IF(ROW(data!B1386)&gt;singleSMA,AVERAGE(OFFSET(data!B1386,0,0,-singleSMA,1)),"")</f>
        <v>24.986999999999995</v>
      </c>
      <c r="C1386" s="11" t="str">
        <f ca="1">IF(ROW(data!B1384)&gt;singleSMA+2,IF(SIGN(data!B1385-indicators!B1385)&lt;&gt;SIGN(data!B1384-indicators!B1384),IF(SIGN(data!B1385-indicators!B1385)&gt;0,"BUY","SELL"),""),"")</f>
        <v/>
      </c>
      <c r="D1386" s="11">
        <f ca="1">IF(ROW(data!B1386)&gt;fastSMA,AVERAGE(OFFSET(data!B1386,0,0,-fastSMA,1)),"")</f>
        <v>21.664500000000004</v>
      </c>
      <c r="E1386" s="11">
        <f ca="1">IF(ROW(data!B1386)&gt;slowSMA,AVERAGE(OFFSET(data!B1386,0,0,-slowSMA,1)),"")</f>
        <v>24.986999999999995</v>
      </c>
      <c r="F1386" s="11" t="str">
        <f ca="1">IF(ROW(data!B1386)&gt;MAX(fastSMA,slowSMA)+2,IF(SIGN(D1385-E1385)&lt;&gt;SIGN(D1384-E1384),IF(SIGN(D1385-E1385)&gt;0,"BUY","SELL"),""),"")</f>
        <v/>
      </c>
      <c r="G1386" s="11"/>
      <c r="H1386" s="11">
        <f>(data!B1386/data!B1385)-1</f>
        <v>0</v>
      </c>
      <c r="I1386" s="11">
        <f t="shared" si="441"/>
        <v>0</v>
      </c>
      <c r="J1386" s="11">
        <f t="shared" si="442"/>
        <v>0</v>
      </c>
      <c r="K1386" s="11">
        <f ca="1">IF(ROW(data!B1386)&gt;rsi+1,100-100/(1+AVERAGE(OFFSET(I1386,0,0,-rsi,1))/AVERAGE(OFFSET(J1386,0,0,-rsi,1))),"")</f>
        <v>52.98733608291699</v>
      </c>
      <c r="L1386" s="11"/>
      <c r="M1386" s="11">
        <f t="shared" si="443"/>
        <v>1</v>
      </c>
      <c r="N1386" s="11">
        <f t="shared" ca="1" si="444"/>
        <v>1.0184310018903591</v>
      </c>
      <c r="S1386" s="13" t="str">
        <f ca="1">pricein</f>
        <v/>
      </c>
      <c r="T1386" s="13" t="str">
        <f ca="1">priceout</f>
        <v/>
      </c>
      <c r="U1386" s="16" t="str">
        <f t="shared" ca="1" si="445"/>
        <v/>
      </c>
      <c r="V1386" s="16" t="str">
        <f t="shared" ca="1" si="452"/>
        <v/>
      </c>
      <c r="W1386" s="16" t="str">
        <f t="shared" ca="1" si="453"/>
        <v/>
      </c>
      <c r="X1386" s="16">
        <f t="shared" ca="1" si="454"/>
        <v>2.7047880576243353</v>
      </c>
      <c r="Y1386" s="16"/>
      <c r="Z1386" s="13" t="str">
        <f ca="1">priceincross</f>
        <v/>
      </c>
      <c r="AA1386" s="13" t="str">
        <f ca="1">priceoutcross</f>
        <v/>
      </c>
      <c r="AB1386" s="13" t="str">
        <f t="shared" ca="1" si="446"/>
        <v/>
      </c>
      <c r="AC1386" s="13" t="str">
        <f t="shared" ca="1" si="455"/>
        <v/>
      </c>
      <c r="AD1386" s="13" t="str">
        <f t="shared" ca="1" si="456"/>
        <v/>
      </c>
      <c r="AE1386" s="13">
        <f t="shared" ca="1" si="457"/>
        <v>2.7339607048966239</v>
      </c>
      <c r="AG1386" s="32">
        <f ca="1">IF(ROW(data!B1386)&gt;fib+1,MIN(OFFSET(data!B1386,0,0,-fib,1)),"")</f>
        <v>19.97</v>
      </c>
      <c r="AH1386" s="32">
        <f ca="1">IF(ROW(data!B1386)&gt;fib+1,MAX(OFFSET(data!B1386,0,0,-fib,1)),"")</f>
        <v>30.8</v>
      </c>
      <c r="AI1386" s="32">
        <f t="shared" ca="1" si="447"/>
        <v>10.830000000000002</v>
      </c>
      <c r="AJ1386" s="31">
        <f t="shared" ca="1" si="448"/>
        <v>22.525880000000001</v>
      </c>
      <c r="AK1386" s="31">
        <f t="shared" ca="1" si="449"/>
        <v>24.107060000000001</v>
      </c>
      <c r="AL1386" s="31">
        <f t="shared" ca="1" si="450"/>
        <v>25.384999999999998</v>
      </c>
      <c r="AM1386" s="31">
        <f t="shared" ca="1" si="451"/>
        <v>26.662939999999999</v>
      </c>
      <c r="AO1386" s="32">
        <f t="shared" ca="1" si="458"/>
        <v>1.7047880576243353</v>
      </c>
      <c r="AP1386" s="32">
        <f t="shared" ca="1" si="459"/>
        <v>0</v>
      </c>
      <c r="AQ1386" s="32">
        <f t="shared" ca="1" si="460"/>
        <v>1.7339607048966239</v>
      </c>
      <c r="AR1386" s="32">
        <f t="shared" ca="1" si="461"/>
        <v>0</v>
      </c>
    </row>
    <row r="1387" spans="1:44">
      <c r="A1387" s="10">
        <v>38923</v>
      </c>
      <c r="B1387" s="11">
        <f ca="1">IF(ROW(data!B1387)&gt;singleSMA,AVERAGE(OFFSET(data!B1387,0,0,-singleSMA,1)),"")</f>
        <v>24.901299999999992</v>
      </c>
      <c r="C1387" s="11" t="str">
        <f ca="1">IF(ROW(data!B1385)&gt;singleSMA+2,IF(SIGN(data!B1386-indicators!B1386)&lt;&gt;SIGN(data!B1385-indicators!B1385),IF(SIGN(data!B1386-indicators!B1386)&gt;0,"BUY","SELL"),""),"")</f>
        <v/>
      </c>
      <c r="D1387" s="11">
        <f ca="1">IF(ROW(data!B1387)&gt;fastSMA,AVERAGE(OFFSET(data!B1387,0,0,-fastSMA,1)),"")</f>
        <v>21.718000000000007</v>
      </c>
      <c r="E1387" s="11">
        <f ca="1">IF(ROW(data!B1387)&gt;slowSMA,AVERAGE(OFFSET(data!B1387,0,0,-slowSMA,1)),"")</f>
        <v>24.901299999999992</v>
      </c>
      <c r="F1387" s="11" t="str">
        <f ca="1">IF(ROW(data!B1387)&gt;MAX(fastSMA,slowSMA)+2,IF(SIGN(D1386-E1386)&lt;&gt;SIGN(D1385-E1385),IF(SIGN(D1386-E1386)&gt;0,"BUY","SELL"),""),"")</f>
        <v/>
      </c>
      <c r="G1387" s="11"/>
      <c r="H1387" s="11">
        <f>(data!B1387/data!B1386)-1</f>
        <v>2.0417633410672709E-2</v>
      </c>
      <c r="I1387" s="11">
        <f t="shared" si="441"/>
        <v>2.0417633410672709E-2</v>
      </c>
      <c r="J1387" s="11">
        <f t="shared" si="442"/>
        <v>0</v>
      </c>
      <c r="K1387" s="11">
        <f ca="1">IF(ROW(data!B1387)&gt;rsi+1,100-100/(1+AVERAGE(OFFSET(I1387,0,0,-rsi,1))/AVERAGE(OFFSET(J1387,0,0,-rsi,1))),"")</f>
        <v>56.347616133078368</v>
      </c>
      <c r="L1387" s="11"/>
      <c r="M1387" s="11">
        <f t="shared" si="443"/>
        <v>1.0204176334106727</v>
      </c>
      <c r="N1387" s="11">
        <f t="shared" ca="1" si="444"/>
        <v>1.0511472275334597</v>
      </c>
      <c r="S1387" s="13" t="str">
        <f ca="1">pricein</f>
        <v/>
      </c>
      <c r="T1387" s="13" t="str">
        <f ca="1">priceout</f>
        <v/>
      </c>
      <c r="U1387" s="16" t="str">
        <f t="shared" ca="1" si="445"/>
        <v/>
      </c>
      <c r="V1387" s="16" t="str">
        <f t="shared" ca="1" si="452"/>
        <v/>
      </c>
      <c r="W1387" s="16" t="str">
        <f t="shared" ca="1" si="453"/>
        <v/>
      </c>
      <c r="X1387" s="16">
        <f t="shared" ca="1" si="454"/>
        <v>2.7047880576243353</v>
      </c>
      <c r="Y1387" s="16"/>
      <c r="Z1387" s="13" t="str">
        <f ca="1">priceincross</f>
        <v/>
      </c>
      <c r="AA1387" s="13" t="str">
        <f ca="1">priceoutcross</f>
        <v/>
      </c>
      <c r="AB1387" s="13" t="str">
        <f t="shared" ca="1" si="446"/>
        <v/>
      </c>
      <c r="AC1387" s="13" t="str">
        <f t="shared" ca="1" si="455"/>
        <v/>
      </c>
      <c r="AD1387" s="13" t="str">
        <f t="shared" ca="1" si="456"/>
        <v/>
      </c>
      <c r="AE1387" s="13">
        <f t="shared" ca="1" si="457"/>
        <v>2.7339607048966239</v>
      </c>
      <c r="AG1387" s="32">
        <f ca="1">IF(ROW(data!B1387)&gt;fib+1,MIN(OFFSET(data!B1387,0,0,-fib,1)),"")</f>
        <v>19.97</v>
      </c>
      <c r="AH1387" s="32">
        <f ca="1">IF(ROW(data!B1387)&gt;fib+1,MAX(OFFSET(data!B1387,0,0,-fib,1)),"")</f>
        <v>30.8</v>
      </c>
      <c r="AI1387" s="32">
        <f t="shared" ca="1" si="447"/>
        <v>10.830000000000002</v>
      </c>
      <c r="AJ1387" s="31">
        <f t="shared" ca="1" si="448"/>
        <v>22.525880000000001</v>
      </c>
      <c r="AK1387" s="31">
        <f t="shared" ca="1" si="449"/>
        <v>24.107060000000001</v>
      </c>
      <c r="AL1387" s="31">
        <f t="shared" ca="1" si="450"/>
        <v>25.384999999999998</v>
      </c>
      <c r="AM1387" s="31">
        <f t="shared" ca="1" si="451"/>
        <v>26.662939999999999</v>
      </c>
      <c r="AO1387" s="32">
        <f t="shared" ca="1" si="458"/>
        <v>1.7047880576243353</v>
      </c>
      <c r="AP1387" s="32">
        <f t="shared" ca="1" si="459"/>
        <v>0</v>
      </c>
      <c r="AQ1387" s="32">
        <f t="shared" ca="1" si="460"/>
        <v>1.7339607048966239</v>
      </c>
      <c r="AR1387" s="32">
        <f t="shared" ca="1" si="461"/>
        <v>0</v>
      </c>
    </row>
    <row r="1388" spans="1:44">
      <c r="A1388" s="10">
        <v>38924</v>
      </c>
      <c r="B1388" s="11">
        <f ca="1">IF(ROW(data!B1388)&gt;singleSMA,AVERAGE(OFFSET(data!B1388,0,0,-singleSMA,1)),"")</f>
        <v>24.812599999999993</v>
      </c>
      <c r="C1388" s="11" t="str">
        <f ca="1">IF(ROW(data!B1386)&gt;singleSMA+2,IF(SIGN(data!B1387-indicators!B1387)&lt;&gt;SIGN(data!B1386-indicators!B1386),IF(SIGN(data!B1387-indicators!B1387)&gt;0,"BUY","SELL"),""),"")</f>
        <v/>
      </c>
      <c r="D1388" s="11">
        <f ca="1">IF(ROW(data!B1388)&gt;fastSMA,AVERAGE(OFFSET(data!B1388,0,0,-fastSMA,1)),"")</f>
        <v>21.791000000000007</v>
      </c>
      <c r="E1388" s="11">
        <f ca="1">IF(ROW(data!B1388)&gt;slowSMA,AVERAGE(OFFSET(data!B1388,0,0,-slowSMA,1)),"")</f>
        <v>24.812599999999993</v>
      </c>
      <c r="F1388" s="11" t="str">
        <f ca="1">IF(ROW(data!B1388)&gt;MAX(fastSMA,slowSMA)+2,IF(SIGN(D1387-E1387)&lt;&gt;SIGN(D1386-E1386),IF(SIGN(D1387-E1387)&gt;0,"BUY","SELL"),""),"")</f>
        <v/>
      </c>
      <c r="G1388" s="11"/>
      <c r="H1388" s="11">
        <f>(data!B1388/data!B1387)-1</f>
        <v>-2.7285129604365244E-3</v>
      </c>
      <c r="I1388" s="11">
        <f t="shared" si="441"/>
        <v>0</v>
      </c>
      <c r="J1388" s="11">
        <f t="shared" si="442"/>
        <v>2.7285129604365244E-3</v>
      </c>
      <c r="K1388" s="11">
        <f ca="1">IF(ROW(data!B1388)&gt;rsi+1,100-100/(1+AVERAGE(OFFSET(I1388,0,0,-rsi,1))/AVERAGE(OFFSET(J1388,0,0,-rsi,1))),"")</f>
        <v>58.721990630605198</v>
      </c>
      <c r="L1388" s="11"/>
      <c r="M1388" s="11">
        <f t="shared" si="443"/>
        <v>0.99727148703956348</v>
      </c>
      <c r="N1388" s="11">
        <f t="shared" ca="1" si="444"/>
        <v>1.071323888617489</v>
      </c>
      <c r="S1388" s="13" t="str">
        <f ca="1">pricein</f>
        <v/>
      </c>
      <c r="T1388" s="13" t="str">
        <f ca="1">priceout</f>
        <v/>
      </c>
      <c r="U1388" s="16" t="str">
        <f t="shared" ca="1" si="445"/>
        <v/>
      </c>
      <c r="V1388" s="16" t="str">
        <f t="shared" ca="1" si="452"/>
        <v/>
      </c>
      <c r="W1388" s="16" t="str">
        <f t="shared" ca="1" si="453"/>
        <v/>
      </c>
      <c r="X1388" s="16">
        <f t="shared" ca="1" si="454"/>
        <v>2.7047880576243353</v>
      </c>
      <c r="Y1388" s="16"/>
      <c r="Z1388" s="13" t="str">
        <f ca="1">priceincross</f>
        <v/>
      </c>
      <c r="AA1388" s="13" t="str">
        <f ca="1">priceoutcross</f>
        <v/>
      </c>
      <c r="AB1388" s="13" t="str">
        <f t="shared" ca="1" si="446"/>
        <v/>
      </c>
      <c r="AC1388" s="13" t="str">
        <f t="shared" ca="1" si="455"/>
        <v/>
      </c>
      <c r="AD1388" s="13" t="str">
        <f t="shared" ca="1" si="456"/>
        <v/>
      </c>
      <c r="AE1388" s="13">
        <f t="shared" ca="1" si="457"/>
        <v>2.7339607048966239</v>
      </c>
      <c r="AG1388" s="32">
        <f ca="1">IF(ROW(data!B1388)&gt;fib+1,MIN(OFFSET(data!B1388,0,0,-fib,1)),"")</f>
        <v>19.97</v>
      </c>
      <c r="AH1388" s="32">
        <f ca="1">IF(ROW(data!B1388)&gt;fib+1,MAX(OFFSET(data!B1388,0,0,-fib,1)),"")</f>
        <v>30.36</v>
      </c>
      <c r="AI1388" s="32">
        <f t="shared" ca="1" si="447"/>
        <v>10.39</v>
      </c>
      <c r="AJ1388" s="31">
        <f t="shared" ca="1" si="448"/>
        <v>22.422039999999999</v>
      </c>
      <c r="AK1388" s="31">
        <f t="shared" ca="1" si="449"/>
        <v>23.938980000000001</v>
      </c>
      <c r="AL1388" s="31">
        <f t="shared" ca="1" si="450"/>
        <v>25.164999999999999</v>
      </c>
      <c r="AM1388" s="31">
        <f t="shared" ca="1" si="451"/>
        <v>26.391019999999997</v>
      </c>
      <c r="AO1388" s="32">
        <f t="shared" ca="1" si="458"/>
        <v>1.7047880576243353</v>
      </c>
      <c r="AP1388" s="32">
        <f t="shared" ca="1" si="459"/>
        <v>0</v>
      </c>
      <c r="AQ1388" s="32">
        <f t="shared" ca="1" si="460"/>
        <v>1.7339607048966239</v>
      </c>
      <c r="AR1388" s="32">
        <f t="shared" ca="1" si="461"/>
        <v>0</v>
      </c>
    </row>
    <row r="1389" spans="1:44">
      <c r="A1389" s="10">
        <v>38925</v>
      </c>
      <c r="B1389" s="11">
        <f ca="1">IF(ROW(data!B1389)&gt;singleSMA,AVERAGE(OFFSET(data!B1389,0,0,-singleSMA,1)),"")</f>
        <v>24.733499999999996</v>
      </c>
      <c r="C1389" s="11" t="str">
        <f ca="1">IF(ROW(data!B1387)&gt;singleSMA+2,IF(SIGN(data!B1388-indicators!B1388)&lt;&gt;SIGN(data!B1387-indicators!B1387),IF(SIGN(data!B1388-indicators!B1388)&gt;0,"BUY","SELL"),""),"")</f>
        <v/>
      </c>
      <c r="D1389" s="11">
        <f ca="1">IF(ROW(data!B1389)&gt;fastSMA,AVERAGE(OFFSET(data!B1389,0,0,-fastSMA,1)),"")</f>
        <v>21.844500000000004</v>
      </c>
      <c r="E1389" s="11">
        <f ca="1">IF(ROW(data!B1389)&gt;slowSMA,AVERAGE(OFFSET(data!B1389,0,0,-slowSMA,1)),"")</f>
        <v>24.733499999999996</v>
      </c>
      <c r="F1389" s="11" t="str">
        <f ca="1">IF(ROW(data!B1389)&gt;MAX(fastSMA,slowSMA)+2,IF(SIGN(D1388-E1388)&lt;&gt;SIGN(D1387-E1387),IF(SIGN(D1388-E1388)&gt;0,"BUY","SELL"),""),"")</f>
        <v/>
      </c>
      <c r="G1389" s="11"/>
      <c r="H1389" s="11">
        <f>(data!B1389/data!B1388)-1</f>
        <v>2.3711810305517611E-2</v>
      </c>
      <c r="I1389" s="11">
        <f t="shared" si="441"/>
        <v>2.3711810305517611E-2</v>
      </c>
      <c r="J1389" s="11">
        <f t="shared" si="442"/>
        <v>0</v>
      </c>
      <c r="K1389" s="11">
        <f ca="1">IF(ROW(data!B1389)&gt;rsi+1,100-100/(1+AVERAGE(OFFSET(I1389,0,0,-rsi,1))/AVERAGE(OFFSET(J1389,0,0,-rsi,1))),"")</f>
        <v>56.707203206566831</v>
      </c>
      <c r="L1389" s="11"/>
      <c r="M1389" s="11">
        <f t="shared" si="443"/>
        <v>1.0237118103055176</v>
      </c>
      <c r="N1389" s="11">
        <f t="shared" ca="1" si="444"/>
        <v>1.0500467726847513</v>
      </c>
      <c r="S1389" s="13" t="str">
        <f ca="1">pricein</f>
        <v/>
      </c>
      <c r="T1389" s="13" t="str">
        <f ca="1">priceout</f>
        <v/>
      </c>
      <c r="U1389" s="16" t="str">
        <f t="shared" ca="1" si="445"/>
        <v/>
      </c>
      <c r="V1389" s="16" t="str">
        <f t="shared" ca="1" si="452"/>
        <v/>
      </c>
      <c r="W1389" s="16" t="str">
        <f t="shared" ca="1" si="453"/>
        <v/>
      </c>
      <c r="X1389" s="16">
        <f t="shared" ca="1" si="454"/>
        <v>2.7047880576243353</v>
      </c>
      <c r="Y1389" s="16"/>
      <c r="Z1389" s="13" t="str">
        <f ca="1">priceincross</f>
        <v/>
      </c>
      <c r="AA1389" s="13" t="str">
        <f ca="1">priceoutcross</f>
        <v/>
      </c>
      <c r="AB1389" s="13" t="str">
        <f t="shared" ca="1" si="446"/>
        <v/>
      </c>
      <c r="AC1389" s="13" t="str">
        <f t="shared" ca="1" si="455"/>
        <v/>
      </c>
      <c r="AD1389" s="13" t="str">
        <f t="shared" ca="1" si="456"/>
        <v/>
      </c>
      <c r="AE1389" s="13">
        <f t="shared" ca="1" si="457"/>
        <v>2.7339607048966239</v>
      </c>
      <c r="AG1389" s="32">
        <f ca="1">IF(ROW(data!B1389)&gt;fib+1,MIN(OFFSET(data!B1389,0,0,-fib,1)),"")</f>
        <v>19.97</v>
      </c>
      <c r="AH1389" s="32">
        <f ca="1">IF(ROW(data!B1389)&gt;fib+1,MAX(OFFSET(data!B1389,0,0,-fib,1)),"")</f>
        <v>29.37</v>
      </c>
      <c r="AI1389" s="32">
        <f t="shared" ca="1" si="447"/>
        <v>9.4000000000000021</v>
      </c>
      <c r="AJ1389" s="31">
        <f t="shared" ca="1" si="448"/>
        <v>22.188399999999998</v>
      </c>
      <c r="AK1389" s="31">
        <f t="shared" ca="1" si="449"/>
        <v>23.5608</v>
      </c>
      <c r="AL1389" s="31">
        <f t="shared" ca="1" si="450"/>
        <v>24.67</v>
      </c>
      <c r="AM1389" s="31">
        <f t="shared" ca="1" si="451"/>
        <v>25.779199999999999</v>
      </c>
      <c r="AO1389" s="32">
        <f t="shared" ca="1" si="458"/>
        <v>1.7047880576243353</v>
      </c>
      <c r="AP1389" s="32">
        <f t="shared" ca="1" si="459"/>
        <v>0</v>
      </c>
      <c r="AQ1389" s="32">
        <f t="shared" ca="1" si="460"/>
        <v>1.7339607048966239</v>
      </c>
      <c r="AR1389" s="32">
        <f t="shared" ca="1" si="461"/>
        <v>0</v>
      </c>
    </row>
    <row r="1390" spans="1:44">
      <c r="A1390" s="10">
        <v>38926</v>
      </c>
      <c r="B1390" s="11">
        <f ca="1">IF(ROW(data!B1390)&gt;singleSMA,AVERAGE(OFFSET(data!B1390,0,0,-singleSMA,1)),"")</f>
        <v>24.665499999999994</v>
      </c>
      <c r="C1390" s="11" t="str">
        <f ca="1">IF(ROW(data!B1388)&gt;singleSMA+2,IF(SIGN(data!B1389-indicators!B1389)&lt;&gt;SIGN(data!B1388-indicators!B1388),IF(SIGN(data!B1389-indicators!B1389)&gt;0,"BUY","SELL"),""),"")</f>
        <v/>
      </c>
      <c r="D1390" s="11">
        <f ca="1">IF(ROW(data!B1390)&gt;fastSMA,AVERAGE(OFFSET(data!B1390,0,0,-fastSMA,1)),"")</f>
        <v>21.804500000000001</v>
      </c>
      <c r="E1390" s="11">
        <f ca="1">IF(ROW(data!B1390)&gt;slowSMA,AVERAGE(OFFSET(data!B1390,0,0,-slowSMA,1)),"")</f>
        <v>24.665499999999994</v>
      </c>
      <c r="F1390" s="11" t="str">
        <f ca="1">IF(ROW(data!B1390)&gt;MAX(fastSMA,slowSMA)+2,IF(SIGN(D1389-E1389)&lt;&gt;SIGN(D1388-E1388),IF(SIGN(D1389-E1389)&gt;0,"BUY","SELL"),""),"")</f>
        <v/>
      </c>
      <c r="G1390" s="11"/>
      <c r="H1390" s="11">
        <f>(data!B1390/data!B1389)-1</f>
        <v>8.908685968820329E-4</v>
      </c>
      <c r="I1390" s="11">
        <f t="shared" si="441"/>
        <v>8.908685968820329E-4</v>
      </c>
      <c r="J1390" s="11">
        <f t="shared" si="442"/>
        <v>0</v>
      </c>
      <c r="K1390" s="11">
        <f ca="1">IF(ROW(data!B1390)&gt;rsi+1,100-100/(1+AVERAGE(OFFSET(I1390,0,0,-rsi,1))/AVERAGE(OFFSET(J1390,0,0,-rsi,1))),"")</f>
        <v>45.48103680720893</v>
      </c>
      <c r="L1390" s="11"/>
      <c r="M1390" s="11">
        <f t="shared" si="443"/>
        <v>1.000890868596882</v>
      </c>
      <c r="N1390" s="11">
        <f t="shared" ca="1" si="444"/>
        <v>0.96562097120756285</v>
      </c>
      <c r="S1390" s="13" t="str">
        <f ca="1">pricein</f>
        <v/>
      </c>
      <c r="T1390" s="13" t="str">
        <f ca="1">priceout</f>
        <v/>
      </c>
      <c r="U1390" s="16" t="str">
        <f t="shared" ca="1" si="445"/>
        <v/>
      </c>
      <c r="V1390" s="16" t="str">
        <f t="shared" ca="1" si="452"/>
        <v/>
      </c>
      <c r="W1390" s="16" t="str">
        <f t="shared" ca="1" si="453"/>
        <v/>
      </c>
      <c r="X1390" s="16">
        <f t="shared" ca="1" si="454"/>
        <v>2.7047880576243353</v>
      </c>
      <c r="Y1390" s="16"/>
      <c r="Z1390" s="13" t="str">
        <f ca="1">priceincross</f>
        <v/>
      </c>
      <c r="AA1390" s="13" t="str">
        <f ca="1">priceoutcross</f>
        <v/>
      </c>
      <c r="AB1390" s="13" t="str">
        <f t="shared" ca="1" si="446"/>
        <v/>
      </c>
      <c r="AC1390" s="13" t="str">
        <f t="shared" ca="1" si="455"/>
        <v/>
      </c>
      <c r="AD1390" s="13" t="str">
        <f t="shared" ca="1" si="456"/>
        <v/>
      </c>
      <c r="AE1390" s="13">
        <f t="shared" ca="1" si="457"/>
        <v>2.7339607048966239</v>
      </c>
      <c r="AG1390" s="32">
        <f ca="1">IF(ROW(data!B1390)&gt;fib+1,MIN(OFFSET(data!B1390,0,0,-fib,1)),"")</f>
        <v>19.97</v>
      </c>
      <c r="AH1390" s="32">
        <f ca="1">IF(ROW(data!B1390)&gt;fib+1,MAX(OFFSET(data!B1390,0,0,-fib,1)),"")</f>
        <v>29.37</v>
      </c>
      <c r="AI1390" s="32">
        <f t="shared" ca="1" si="447"/>
        <v>9.4000000000000021</v>
      </c>
      <c r="AJ1390" s="31">
        <f t="shared" ca="1" si="448"/>
        <v>22.188399999999998</v>
      </c>
      <c r="AK1390" s="31">
        <f t="shared" ca="1" si="449"/>
        <v>23.5608</v>
      </c>
      <c r="AL1390" s="31">
        <f t="shared" ca="1" si="450"/>
        <v>24.67</v>
      </c>
      <c r="AM1390" s="31">
        <f t="shared" ca="1" si="451"/>
        <v>25.779199999999999</v>
      </c>
      <c r="AO1390" s="32">
        <f t="shared" ca="1" si="458"/>
        <v>1.7047880576243353</v>
      </c>
      <c r="AP1390" s="32">
        <f t="shared" ca="1" si="459"/>
        <v>0</v>
      </c>
      <c r="AQ1390" s="32">
        <f t="shared" ca="1" si="460"/>
        <v>1.7339607048966239</v>
      </c>
      <c r="AR1390" s="32">
        <f t="shared" ca="1" si="461"/>
        <v>0</v>
      </c>
    </row>
    <row r="1391" spans="1:44">
      <c r="A1391" s="10">
        <v>38929</v>
      </c>
      <c r="B1391" s="11">
        <f ca="1">IF(ROW(data!B1391)&gt;singleSMA,AVERAGE(OFFSET(data!B1391,0,0,-singleSMA,1)),"")</f>
        <v>24.611099999999993</v>
      </c>
      <c r="C1391" s="11" t="str">
        <f ca="1">IF(ROW(data!B1389)&gt;singleSMA+2,IF(SIGN(data!B1390-indicators!B1390)&lt;&gt;SIGN(data!B1389-indicators!B1389),IF(SIGN(data!B1390-indicators!B1390)&gt;0,"BUY","SELL"),""),"")</f>
        <v/>
      </c>
      <c r="D1391" s="11">
        <f ca="1">IF(ROW(data!B1391)&gt;fastSMA,AVERAGE(OFFSET(data!B1391,0,0,-fastSMA,1)),"")</f>
        <v>21.834500000000006</v>
      </c>
      <c r="E1391" s="11">
        <f ca="1">IF(ROW(data!B1391)&gt;slowSMA,AVERAGE(OFFSET(data!B1391,0,0,-slowSMA,1)),"")</f>
        <v>24.611099999999993</v>
      </c>
      <c r="F1391" s="11" t="str">
        <f ca="1">IF(ROW(data!B1391)&gt;MAX(fastSMA,slowSMA)+2,IF(SIGN(D1390-E1390)&lt;&gt;SIGN(D1389-E1389),IF(SIGN(D1390-E1390)&gt;0,"BUY","SELL"),""),"")</f>
        <v/>
      </c>
      <c r="G1391" s="11"/>
      <c r="H1391" s="11">
        <f>(data!B1391/data!B1390)-1</f>
        <v>2.047174009790842E-2</v>
      </c>
      <c r="I1391" s="11">
        <f t="shared" si="441"/>
        <v>2.047174009790842E-2</v>
      </c>
      <c r="J1391" s="11">
        <f t="shared" si="442"/>
        <v>0</v>
      </c>
      <c r="K1391" s="11">
        <f ca="1">IF(ROW(data!B1391)&gt;rsi+1,100-100/(1+AVERAGE(OFFSET(I1391,0,0,-rsi,1))/AVERAGE(OFFSET(J1391,0,0,-rsi,1))),"")</f>
        <v>54.78137993059098</v>
      </c>
      <c r="L1391" s="11"/>
      <c r="M1391" s="11">
        <f t="shared" si="443"/>
        <v>1.0204717400979084</v>
      </c>
      <c r="N1391" s="11">
        <f t="shared" ca="1" si="444"/>
        <v>1.0268696820420959</v>
      </c>
      <c r="S1391" s="13" t="str">
        <f ca="1">pricein</f>
        <v/>
      </c>
      <c r="T1391" s="13" t="str">
        <f ca="1">priceout</f>
        <v/>
      </c>
      <c r="U1391" s="16" t="str">
        <f t="shared" ca="1" si="445"/>
        <v/>
      </c>
      <c r="V1391" s="16" t="str">
        <f t="shared" ca="1" si="452"/>
        <v/>
      </c>
      <c r="W1391" s="16" t="str">
        <f t="shared" ca="1" si="453"/>
        <v/>
      </c>
      <c r="X1391" s="16">
        <f t="shared" ca="1" si="454"/>
        <v>2.7047880576243353</v>
      </c>
      <c r="Y1391" s="16"/>
      <c r="Z1391" s="13" t="str">
        <f ca="1">priceincross</f>
        <v/>
      </c>
      <c r="AA1391" s="13" t="str">
        <f ca="1">priceoutcross</f>
        <v/>
      </c>
      <c r="AB1391" s="13" t="str">
        <f t="shared" ca="1" si="446"/>
        <v/>
      </c>
      <c r="AC1391" s="13" t="str">
        <f t="shared" ca="1" si="455"/>
        <v/>
      </c>
      <c r="AD1391" s="13" t="str">
        <f t="shared" ca="1" si="456"/>
        <v/>
      </c>
      <c r="AE1391" s="13">
        <f t="shared" ca="1" si="457"/>
        <v>2.7339607048966239</v>
      </c>
      <c r="AG1391" s="32">
        <f ca="1">IF(ROW(data!B1391)&gt;fib+1,MIN(OFFSET(data!B1391,0,0,-fib,1)),"")</f>
        <v>19.97</v>
      </c>
      <c r="AH1391" s="32">
        <f ca="1">IF(ROW(data!B1391)&gt;fib+1,MAX(OFFSET(data!B1391,0,0,-fib,1)),"")</f>
        <v>29.37</v>
      </c>
      <c r="AI1391" s="32">
        <f t="shared" ca="1" si="447"/>
        <v>9.4000000000000021</v>
      </c>
      <c r="AJ1391" s="31">
        <f t="shared" ca="1" si="448"/>
        <v>22.188399999999998</v>
      </c>
      <c r="AK1391" s="31">
        <f t="shared" ca="1" si="449"/>
        <v>23.5608</v>
      </c>
      <c r="AL1391" s="31">
        <f t="shared" ca="1" si="450"/>
        <v>24.67</v>
      </c>
      <c r="AM1391" s="31">
        <f t="shared" ca="1" si="451"/>
        <v>25.779199999999999</v>
      </c>
      <c r="AO1391" s="32">
        <f t="shared" ca="1" si="458"/>
        <v>1.7047880576243353</v>
      </c>
      <c r="AP1391" s="32">
        <f t="shared" ca="1" si="459"/>
        <v>0</v>
      </c>
      <c r="AQ1391" s="32">
        <f t="shared" ca="1" si="460"/>
        <v>1.7339607048966239</v>
      </c>
      <c r="AR1391" s="32">
        <f t="shared" ca="1" si="461"/>
        <v>0</v>
      </c>
    </row>
    <row r="1392" spans="1:44">
      <c r="A1392" s="10">
        <v>38930</v>
      </c>
      <c r="B1392" s="11">
        <f ca="1">IF(ROW(data!B1392)&gt;singleSMA,AVERAGE(OFFSET(data!B1392,0,0,-singleSMA,1)),"")</f>
        <v>24.559999999999992</v>
      </c>
      <c r="C1392" s="11" t="str">
        <f ca="1">IF(ROW(data!B1390)&gt;singleSMA+2,IF(SIGN(data!B1391-indicators!B1391)&lt;&gt;SIGN(data!B1390-indicators!B1390),IF(SIGN(data!B1391-indicators!B1391)&gt;0,"BUY","SELL"),""),"")</f>
        <v/>
      </c>
      <c r="D1392" s="11">
        <f ca="1">IF(ROW(data!B1392)&gt;fastSMA,AVERAGE(OFFSET(data!B1392,0,0,-fastSMA,1)),"")</f>
        <v>21.869000000000003</v>
      </c>
      <c r="E1392" s="11">
        <f ca="1">IF(ROW(data!B1392)&gt;slowSMA,AVERAGE(OFFSET(data!B1392,0,0,-slowSMA,1)),"")</f>
        <v>24.559999999999992</v>
      </c>
      <c r="F1392" s="11" t="str">
        <f ca="1">IF(ROW(data!B1392)&gt;MAX(fastSMA,slowSMA)+2,IF(SIGN(D1391-E1391)&lt;&gt;SIGN(D1390-E1390),IF(SIGN(D1391-E1391)&gt;0,"BUY","SELL"),""),"")</f>
        <v/>
      </c>
      <c r="G1392" s="11"/>
      <c r="H1392" s="11">
        <f>(data!B1392/data!B1391)-1</f>
        <v>2.1805494984736828E-3</v>
      </c>
      <c r="I1392" s="11">
        <f t="shared" si="441"/>
        <v>2.1805494984736828E-3</v>
      </c>
      <c r="J1392" s="11">
        <f t="shared" si="442"/>
        <v>0</v>
      </c>
      <c r="K1392" s="11">
        <f ca="1">IF(ROW(data!B1392)&gt;rsi+1,100-100/(1+AVERAGE(OFFSET(I1392,0,0,-rsi,1))/AVERAGE(OFFSET(J1392,0,0,-rsi,1))),"")</f>
        <v>55.400152871941224</v>
      </c>
      <c r="L1392" s="11"/>
      <c r="M1392" s="11">
        <f t="shared" si="443"/>
        <v>1.0021805494984737</v>
      </c>
      <c r="N1392" s="11">
        <f t="shared" ca="1" si="444"/>
        <v>1.030955585464334</v>
      </c>
      <c r="S1392" s="13" t="str">
        <f ca="1">pricein</f>
        <v/>
      </c>
      <c r="T1392" s="13" t="str">
        <f ca="1">priceout</f>
        <v/>
      </c>
      <c r="U1392" s="16" t="str">
        <f t="shared" ca="1" si="445"/>
        <v/>
      </c>
      <c r="V1392" s="16" t="str">
        <f t="shared" ca="1" si="452"/>
        <v/>
      </c>
      <c r="W1392" s="16" t="str">
        <f t="shared" ca="1" si="453"/>
        <v/>
      </c>
      <c r="X1392" s="16">
        <f t="shared" ca="1" si="454"/>
        <v>2.7047880576243353</v>
      </c>
      <c r="Y1392" s="16"/>
      <c r="Z1392" s="13" t="str">
        <f ca="1">priceincross</f>
        <v/>
      </c>
      <c r="AA1392" s="13" t="str">
        <f ca="1">priceoutcross</f>
        <v/>
      </c>
      <c r="AB1392" s="13" t="str">
        <f t="shared" ca="1" si="446"/>
        <v/>
      </c>
      <c r="AC1392" s="13" t="str">
        <f t="shared" ca="1" si="455"/>
        <v/>
      </c>
      <c r="AD1392" s="13" t="str">
        <f t="shared" ca="1" si="456"/>
        <v/>
      </c>
      <c r="AE1392" s="13">
        <f t="shared" ca="1" si="457"/>
        <v>2.7339607048966239</v>
      </c>
      <c r="AG1392" s="32">
        <f ca="1">IF(ROW(data!B1392)&gt;fib+1,MIN(OFFSET(data!B1392,0,0,-fib,1)),"")</f>
        <v>19.97</v>
      </c>
      <c r="AH1392" s="32">
        <f ca="1">IF(ROW(data!B1392)&gt;fib+1,MAX(OFFSET(data!B1392,0,0,-fib,1)),"")</f>
        <v>29.37</v>
      </c>
      <c r="AI1392" s="32">
        <f t="shared" ca="1" si="447"/>
        <v>9.4000000000000021</v>
      </c>
      <c r="AJ1392" s="31">
        <f t="shared" ca="1" si="448"/>
        <v>22.188399999999998</v>
      </c>
      <c r="AK1392" s="31">
        <f t="shared" ca="1" si="449"/>
        <v>23.5608</v>
      </c>
      <c r="AL1392" s="31">
        <f t="shared" ca="1" si="450"/>
        <v>24.67</v>
      </c>
      <c r="AM1392" s="31">
        <f t="shared" ca="1" si="451"/>
        <v>25.779199999999999</v>
      </c>
      <c r="AO1392" s="32">
        <f t="shared" ca="1" si="458"/>
        <v>1.7047880576243353</v>
      </c>
      <c r="AP1392" s="32">
        <f t="shared" ca="1" si="459"/>
        <v>0</v>
      </c>
      <c r="AQ1392" s="32">
        <f t="shared" ca="1" si="460"/>
        <v>1.7339607048966239</v>
      </c>
      <c r="AR1392" s="32">
        <f t="shared" ca="1" si="461"/>
        <v>0</v>
      </c>
    </row>
    <row r="1393" spans="1:44">
      <c r="A1393" s="10">
        <v>38931</v>
      </c>
      <c r="B1393" s="11">
        <f ca="1">IF(ROW(data!B1393)&gt;singleSMA,AVERAGE(OFFSET(data!B1393,0,0,-singleSMA,1)),"")</f>
        <v>24.518499999999989</v>
      </c>
      <c r="C1393" s="11" t="str">
        <f ca="1">IF(ROW(data!B1391)&gt;singleSMA+2,IF(SIGN(data!B1392-indicators!B1392)&lt;&gt;SIGN(data!B1391-indicators!B1391),IF(SIGN(data!B1392-indicators!B1392)&gt;0,"BUY","SELL"),""),"")</f>
        <v/>
      </c>
      <c r="D1393" s="11">
        <f ca="1">IF(ROW(data!B1393)&gt;fastSMA,AVERAGE(OFFSET(data!B1393,0,0,-fastSMA,1)),"")</f>
        <v>21.943000000000001</v>
      </c>
      <c r="E1393" s="11">
        <f ca="1">IF(ROW(data!B1393)&gt;slowSMA,AVERAGE(OFFSET(data!B1393,0,0,-slowSMA,1)),"")</f>
        <v>24.518499999999989</v>
      </c>
      <c r="F1393" s="11" t="str">
        <f ca="1">IF(ROW(data!B1393)&gt;MAX(fastSMA,slowSMA)+2,IF(SIGN(D1392-E1392)&lt;&gt;SIGN(D1391-E1391),IF(SIGN(D1392-E1392)&gt;0,"BUY","SELL"),""),"")</f>
        <v/>
      </c>
      <c r="G1393" s="11"/>
      <c r="H1393" s="11">
        <f>(data!B1393/data!B1392)-1</f>
        <v>-3.0461270670147922E-3</v>
      </c>
      <c r="I1393" s="11">
        <f t="shared" si="441"/>
        <v>0</v>
      </c>
      <c r="J1393" s="11">
        <f t="shared" si="442"/>
        <v>3.0461270670147922E-3</v>
      </c>
      <c r="K1393" s="11">
        <f ca="1">IF(ROW(data!B1393)&gt;rsi+1,100-100/(1+AVERAGE(OFFSET(I1393,0,0,-rsi,1))/AVERAGE(OFFSET(J1393,0,0,-rsi,1))),"")</f>
        <v>62.371441378060922</v>
      </c>
      <c r="L1393" s="11"/>
      <c r="M1393" s="11">
        <f t="shared" si="443"/>
        <v>0.99695387293298521</v>
      </c>
      <c r="N1393" s="11">
        <f t="shared" ca="1" si="444"/>
        <v>1.0690620625291649</v>
      </c>
      <c r="S1393" s="13" t="str">
        <f ca="1">pricein</f>
        <v/>
      </c>
      <c r="T1393" s="13" t="str">
        <f ca="1">priceout</f>
        <v/>
      </c>
      <c r="U1393" s="16" t="str">
        <f t="shared" ca="1" si="445"/>
        <v/>
      </c>
      <c r="V1393" s="16" t="str">
        <f t="shared" ca="1" si="452"/>
        <v/>
      </c>
      <c r="W1393" s="16" t="str">
        <f t="shared" ca="1" si="453"/>
        <v/>
      </c>
      <c r="X1393" s="16">
        <f t="shared" ca="1" si="454"/>
        <v>2.7047880576243353</v>
      </c>
      <c r="Y1393" s="16"/>
      <c r="Z1393" s="13" t="str">
        <f ca="1">priceincross</f>
        <v/>
      </c>
      <c r="AA1393" s="13" t="str">
        <f ca="1">priceoutcross</f>
        <v/>
      </c>
      <c r="AB1393" s="13" t="str">
        <f t="shared" ca="1" si="446"/>
        <v/>
      </c>
      <c r="AC1393" s="13" t="str">
        <f t="shared" ca="1" si="455"/>
        <v/>
      </c>
      <c r="AD1393" s="13" t="str">
        <f t="shared" ca="1" si="456"/>
        <v/>
      </c>
      <c r="AE1393" s="13">
        <f t="shared" ca="1" si="457"/>
        <v>2.7339607048966239</v>
      </c>
      <c r="AG1393" s="32">
        <f ca="1">IF(ROW(data!B1393)&gt;fib+1,MIN(OFFSET(data!B1393,0,0,-fib,1)),"")</f>
        <v>19.97</v>
      </c>
      <c r="AH1393" s="32">
        <f ca="1">IF(ROW(data!B1393)&gt;fib+1,MAX(OFFSET(data!B1393,0,0,-fib,1)),"")</f>
        <v>29.37</v>
      </c>
      <c r="AI1393" s="32">
        <f t="shared" ca="1" si="447"/>
        <v>9.4000000000000021</v>
      </c>
      <c r="AJ1393" s="31">
        <f t="shared" ca="1" si="448"/>
        <v>22.188399999999998</v>
      </c>
      <c r="AK1393" s="31">
        <f t="shared" ca="1" si="449"/>
        <v>23.5608</v>
      </c>
      <c r="AL1393" s="31">
        <f t="shared" ca="1" si="450"/>
        <v>24.67</v>
      </c>
      <c r="AM1393" s="31">
        <f t="shared" ca="1" si="451"/>
        <v>25.779199999999999</v>
      </c>
      <c r="AO1393" s="32">
        <f t="shared" ca="1" si="458"/>
        <v>1.7047880576243353</v>
      </c>
      <c r="AP1393" s="32">
        <f t="shared" ca="1" si="459"/>
        <v>0</v>
      </c>
      <c r="AQ1393" s="32">
        <f t="shared" ca="1" si="460"/>
        <v>1.7339607048966239</v>
      </c>
      <c r="AR1393" s="32">
        <f t="shared" ca="1" si="461"/>
        <v>0</v>
      </c>
    </row>
    <row r="1394" spans="1:44">
      <c r="A1394" s="10">
        <v>38932</v>
      </c>
      <c r="B1394" s="11">
        <f ca="1">IF(ROW(data!B1394)&gt;singleSMA,AVERAGE(OFFSET(data!B1394,0,0,-singleSMA,1)),"")</f>
        <v>24.480299999999993</v>
      </c>
      <c r="C1394" s="11" t="str">
        <f ca="1">IF(ROW(data!B1392)&gt;singleSMA+2,IF(SIGN(data!B1393-indicators!B1393)&lt;&gt;SIGN(data!B1392-indicators!B1392),IF(SIGN(data!B1393-indicators!B1393)&gt;0,"BUY","SELL"),""),"")</f>
        <v/>
      </c>
      <c r="D1394" s="11">
        <f ca="1">IF(ROW(data!B1394)&gt;fastSMA,AVERAGE(OFFSET(data!B1394,0,0,-fastSMA,1)),"")</f>
        <v>22.046500000000002</v>
      </c>
      <c r="E1394" s="11">
        <f ca="1">IF(ROW(data!B1394)&gt;slowSMA,AVERAGE(OFFSET(data!B1394,0,0,-slowSMA,1)),"")</f>
        <v>24.480299999999993</v>
      </c>
      <c r="F1394" s="11" t="str">
        <f ca="1">IF(ROW(data!B1394)&gt;MAX(fastSMA,slowSMA)+2,IF(SIGN(D1393-E1393)&lt;&gt;SIGN(D1392-E1392),IF(SIGN(D1393-E1393)&gt;0,"BUY","SELL"),""),"")</f>
        <v/>
      </c>
      <c r="G1394" s="11"/>
      <c r="H1394" s="11">
        <f>(data!B1394/data!B1393)-1</f>
        <v>1.0912265386294084E-2</v>
      </c>
      <c r="I1394" s="11">
        <f t="shared" si="441"/>
        <v>1.0912265386294084E-2</v>
      </c>
      <c r="J1394" s="11">
        <f t="shared" si="442"/>
        <v>0</v>
      </c>
      <c r="K1394" s="11">
        <f ca="1">IF(ROW(data!B1394)&gt;rsi+1,100-100/(1+AVERAGE(OFFSET(I1394,0,0,-rsi,1))/AVERAGE(OFFSET(J1394,0,0,-rsi,1))),"")</f>
        <v>67.418033322648569</v>
      </c>
      <c r="L1394" s="11"/>
      <c r="M1394" s="11">
        <f t="shared" si="443"/>
        <v>1.0109122653862941</v>
      </c>
      <c r="N1394" s="11">
        <f t="shared" ca="1" si="444"/>
        <v>1.0981507823613084</v>
      </c>
      <c r="S1394" s="13" t="str">
        <f ca="1">pricein</f>
        <v/>
      </c>
      <c r="T1394" s="13" t="str">
        <f ca="1">priceout</f>
        <v/>
      </c>
      <c r="U1394" s="16" t="str">
        <f t="shared" ca="1" si="445"/>
        <v/>
      </c>
      <c r="V1394" s="16" t="str">
        <f t="shared" ca="1" si="452"/>
        <v/>
      </c>
      <c r="W1394" s="16" t="str">
        <f t="shared" ca="1" si="453"/>
        <v/>
      </c>
      <c r="X1394" s="16">
        <f t="shared" ca="1" si="454"/>
        <v>2.7047880576243353</v>
      </c>
      <c r="Y1394" s="16"/>
      <c r="Z1394" s="13" t="str">
        <f ca="1">priceincross</f>
        <v/>
      </c>
      <c r="AA1394" s="13" t="str">
        <f ca="1">priceoutcross</f>
        <v/>
      </c>
      <c r="AB1394" s="13" t="str">
        <f t="shared" ca="1" si="446"/>
        <v/>
      </c>
      <c r="AC1394" s="13" t="str">
        <f t="shared" ca="1" si="455"/>
        <v/>
      </c>
      <c r="AD1394" s="13" t="str">
        <f t="shared" ca="1" si="456"/>
        <v/>
      </c>
      <c r="AE1394" s="13">
        <f t="shared" ca="1" si="457"/>
        <v>2.7339607048966239</v>
      </c>
      <c r="AG1394" s="32">
        <f ca="1">IF(ROW(data!B1394)&gt;fib+1,MIN(OFFSET(data!B1394,0,0,-fib,1)),"")</f>
        <v>19.97</v>
      </c>
      <c r="AH1394" s="32">
        <f ca="1">IF(ROW(data!B1394)&gt;fib+1,MAX(OFFSET(data!B1394,0,0,-fib,1)),"")</f>
        <v>29.37</v>
      </c>
      <c r="AI1394" s="32">
        <f t="shared" ca="1" si="447"/>
        <v>9.4000000000000021</v>
      </c>
      <c r="AJ1394" s="31">
        <f t="shared" ca="1" si="448"/>
        <v>22.188399999999998</v>
      </c>
      <c r="AK1394" s="31">
        <f t="shared" ca="1" si="449"/>
        <v>23.5608</v>
      </c>
      <c r="AL1394" s="31">
        <f t="shared" ca="1" si="450"/>
        <v>24.67</v>
      </c>
      <c r="AM1394" s="31">
        <f t="shared" ca="1" si="451"/>
        <v>25.779199999999999</v>
      </c>
      <c r="AO1394" s="32">
        <f t="shared" ca="1" si="458"/>
        <v>1.7047880576243353</v>
      </c>
      <c r="AP1394" s="32">
        <f t="shared" ca="1" si="459"/>
        <v>0</v>
      </c>
      <c r="AQ1394" s="32">
        <f t="shared" ca="1" si="460"/>
        <v>1.7339607048966239</v>
      </c>
      <c r="AR1394" s="32">
        <f t="shared" ca="1" si="461"/>
        <v>0</v>
      </c>
    </row>
    <row r="1395" spans="1:44">
      <c r="A1395" s="10">
        <v>38933</v>
      </c>
      <c r="B1395" s="11">
        <f ca="1">IF(ROW(data!B1395)&gt;singleSMA,AVERAGE(OFFSET(data!B1395,0,0,-singleSMA,1)),"")</f>
        <v>24.438199999999988</v>
      </c>
      <c r="C1395" s="11" t="str">
        <f ca="1">IF(ROW(data!B1393)&gt;singleSMA+2,IF(SIGN(data!B1394-indicators!B1394)&lt;&gt;SIGN(data!B1393-indicators!B1393),IF(SIGN(data!B1394-indicators!B1394)&gt;0,"BUY","SELL"),""),"")</f>
        <v/>
      </c>
      <c r="D1395" s="11">
        <f ca="1">IF(ROW(data!B1395)&gt;fastSMA,AVERAGE(OFFSET(data!B1395,0,0,-fastSMA,1)),"")</f>
        <v>22.158999999999999</v>
      </c>
      <c r="E1395" s="11">
        <f ca="1">IF(ROW(data!B1395)&gt;slowSMA,AVERAGE(OFFSET(data!B1395,0,0,-slowSMA,1)),"")</f>
        <v>24.438199999999988</v>
      </c>
      <c r="F1395" s="11" t="str">
        <f ca="1">IF(ROW(data!B1395)&gt;MAX(fastSMA,slowSMA)+2,IF(SIGN(D1394-E1394)&lt;&gt;SIGN(D1393-E1393),IF(SIGN(D1394-E1394)&gt;0,"BUY","SELL"),""),"")</f>
        <v/>
      </c>
      <c r="G1395" s="11"/>
      <c r="H1395" s="11">
        <f>(data!B1395/data!B1394)-1</f>
        <v>2.0725388601036343E-2</v>
      </c>
      <c r="I1395" s="11">
        <f t="shared" si="441"/>
        <v>2.0725388601036343E-2</v>
      </c>
      <c r="J1395" s="11">
        <f t="shared" si="442"/>
        <v>0</v>
      </c>
      <c r="K1395" s="11">
        <f ca="1">IF(ROW(data!B1395)&gt;rsi+1,100-100/(1+AVERAGE(OFFSET(I1395,0,0,-rsi,1))/AVERAGE(OFFSET(J1395,0,0,-rsi,1))),"")</f>
        <v>68.163951814029105</v>
      </c>
      <c r="L1395" s="11"/>
      <c r="M1395" s="11">
        <f t="shared" si="443"/>
        <v>1.0207253886010363</v>
      </c>
      <c r="N1395" s="11">
        <f t="shared" ca="1" si="444"/>
        <v>1.1051893408134643</v>
      </c>
      <c r="S1395" s="13" t="str">
        <f ca="1">pricein</f>
        <v/>
      </c>
      <c r="T1395" s="13" t="str">
        <f ca="1">priceout</f>
        <v/>
      </c>
      <c r="U1395" s="16" t="str">
        <f t="shared" ca="1" si="445"/>
        <v/>
      </c>
      <c r="V1395" s="16" t="str">
        <f t="shared" ca="1" si="452"/>
        <v/>
      </c>
      <c r="W1395" s="16" t="str">
        <f t="shared" ca="1" si="453"/>
        <v/>
      </c>
      <c r="X1395" s="16">
        <f t="shared" ca="1" si="454"/>
        <v>2.7047880576243353</v>
      </c>
      <c r="Y1395" s="16"/>
      <c r="Z1395" s="13" t="str">
        <f ca="1">priceincross</f>
        <v/>
      </c>
      <c r="AA1395" s="13" t="str">
        <f ca="1">priceoutcross</f>
        <v/>
      </c>
      <c r="AB1395" s="13" t="str">
        <f t="shared" ca="1" si="446"/>
        <v/>
      </c>
      <c r="AC1395" s="13" t="str">
        <f t="shared" ca="1" si="455"/>
        <v/>
      </c>
      <c r="AD1395" s="13" t="str">
        <f t="shared" ca="1" si="456"/>
        <v/>
      </c>
      <c r="AE1395" s="13">
        <f t="shared" ca="1" si="457"/>
        <v>2.7339607048966239</v>
      </c>
      <c r="AG1395" s="32">
        <f ca="1">IF(ROW(data!B1395)&gt;fib+1,MIN(OFFSET(data!B1395,0,0,-fib,1)),"")</f>
        <v>19.97</v>
      </c>
      <c r="AH1395" s="32">
        <f ca="1">IF(ROW(data!B1395)&gt;fib+1,MAX(OFFSET(data!B1395,0,0,-fib,1)),"")</f>
        <v>29.37</v>
      </c>
      <c r="AI1395" s="32">
        <f t="shared" ca="1" si="447"/>
        <v>9.4000000000000021</v>
      </c>
      <c r="AJ1395" s="31">
        <f t="shared" ca="1" si="448"/>
        <v>22.188399999999998</v>
      </c>
      <c r="AK1395" s="31">
        <f t="shared" ca="1" si="449"/>
        <v>23.5608</v>
      </c>
      <c r="AL1395" s="31">
        <f t="shared" ca="1" si="450"/>
        <v>24.67</v>
      </c>
      <c r="AM1395" s="31">
        <f t="shared" ca="1" si="451"/>
        <v>25.779199999999999</v>
      </c>
      <c r="AO1395" s="32">
        <f t="shared" ca="1" si="458"/>
        <v>1.7047880576243353</v>
      </c>
      <c r="AP1395" s="32">
        <f t="shared" ca="1" si="459"/>
        <v>0</v>
      </c>
      <c r="AQ1395" s="32">
        <f t="shared" ca="1" si="460"/>
        <v>1.7339607048966239</v>
      </c>
      <c r="AR1395" s="32">
        <f t="shared" ca="1" si="461"/>
        <v>0</v>
      </c>
    </row>
    <row r="1396" spans="1:44">
      <c r="A1396" s="10">
        <v>38936</v>
      </c>
      <c r="B1396" s="11">
        <f ca="1">IF(ROW(data!B1396)&gt;singleSMA,AVERAGE(OFFSET(data!B1396,0,0,-singleSMA,1)),"")</f>
        <v>24.397999999999989</v>
      </c>
      <c r="C1396" s="11" t="str">
        <f ca="1">IF(ROW(data!B1394)&gt;singleSMA+2,IF(SIGN(data!B1395-indicators!B1395)&lt;&gt;SIGN(data!B1394-indicators!B1394),IF(SIGN(data!B1395-indicators!B1395)&gt;0,"BUY","SELL"),""),"")</f>
        <v/>
      </c>
      <c r="D1396" s="11">
        <f ca="1">IF(ROW(data!B1396)&gt;fastSMA,AVERAGE(OFFSET(data!B1396,0,0,-fastSMA,1)),"")</f>
        <v>22.252500000000001</v>
      </c>
      <c r="E1396" s="11">
        <f ca="1">IF(ROW(data!B1396)&gt;slowSMA,AVERAGE(OFFSET(data!B1396,0,0,-slowSMA,1)),"")</f>
        <v>24.397999999999989</v>
      </c>
      <c r="F1396" s="11" t="str">
        <f ca="1">IF(ROW(data!B1396)&gt;MAX(fastSMA,slowSMA)+2,IF(SIGN(D1395-E1395)&lt;&gt;SIGN(D1394-E1394),IF(SIGN(D1395-E1395)&gt;0,"BUY","SELL"),""),"")</f>
        <v/>
      </c>
      <c r="G1396" s="11"/>
      <c r="H1396" s="11">
        <f>(data!B1396/data!B1395)-1</f>
        <v>0</v>
      </c>
      <c r="I1396" s="11">
        <f t="shared" si="441"/>
        <v>0</v>
      </c>
      <c r="J1396" s="11">
        <f t="shared" si="442"/>
        <v>0</v>
      </c>
      <c r="K1396" s="11">
        <f ca="1">IF(ROW(data!B1396)&gt;rsi+1,100-100/(1+AVERAGE(OFFSET(I1396,0,0,-rsi,1))/AVERAGE(OFFSET(J1396,0,0,-rsi,1))),"")</f>
        <v>66.039196645618148</v>
      </c>
      <c r="L1396" s="11"/>
      <c r="M1396" s="11">
        <f t="shared" si="443"/>
        <v>1</v>
      </c>
      <c r="N1396" s="11">
        <f t="shared" ca="1" si="444"/>
        <v>1.0858980248047776</v>
      </c>
      <c r="S1396" s="13" t="str">
        <f ca="1">pricein</f>
        <v/>
      </c>
      <c r="T1396" s="13" t="str">
        <f ca="1">priceout</f>
        <v/>
      </c>
      <c r="U1396" s="16" t="str">
        <f t="shared" ca="1" si="445"/>
        <v/>
      </c>
      <c r="V1396" s="16" t="str">
        <f t="shared" ca="1" si="452"/>
        <v/>
      </c>
      <c r="W1396" s="16" t="str">
        <f t="shared" ca="1" si="453"/>
        <v/>
      </c>
      <c r="X1396" s="16">
        <f t="shared" ca="1" si="454"/>
        <v>2.7047880576243353</v>
      </c>
      <c r="Y1396" s="16"/>
      <c r="Z1396" s="13" t="str">
        <f ca="1">priceincross</f>
        <v/>
      </c>
      <c r="AA1396" s="13" t="str">
        <f ca="1">priceoutcross</f>
        <v/>
      </c>
      <c r="AB1396" s="13" t="str">
        <f t="shared" ca="1" si="446"/>
        <v/>
      </c>
      <c r="AC1396" s="13" t="str">
        <f t="shared" ca="1" si="455"/>
        <v/>
      </c>
      <c r="AD1396" s="13" t="str">
        <f t="shared" ca="1" si="456"/>
        <v/>
      </c>
      <c r="AE1396" s="13">
        <f t="shared" ca="1" si="457"/>
        <v>2.7339607048966239</v>
      </c>
      <c r="AG1396" s="32">
        <f ca="1">IF(ROW(data!B1396)&gt;fib+1,MIN(OFFSET(data!B1396,0,0,-fib,1)),"")</f>
        <v>19.97</v>
      </c>
      <c r="AH1396" s="32">
        <f ca="1">IF(ROW(data!B1396)&gt;fib+1,MAX(OFFSET(data!B1396,0,0,-fib,1)),"")</f>
        <v>29.37</v>
      </c>
      <c r="AI1396" s="32">
        <f t="shared" ca="1" si="447"/>
        <v>9.4000000000000021</v>
      </c>
      <c r="AJ1396" s="31">
        <f t="shared" ca="1" si="448"/>
        <v>22.188399999999998</v>
      </c>
      <c r="AK1396" s="31">
        <f t="shared" ca="1" si="449"/>
        <v>23.5608</v>
      </c>
      <c r="AL1396" s="31">
        <f t="shared" ca="1" si="450"/>
        <v>24.67</v>
      </c>
      <c r="AM1396" s="31">
        <f t="shared" ca="1" si="451"/>
        <v>25.779199999999999</v>
      </c>
      <c r="AO1396" s="32">
        <f t="shared" ca="1" si="458"/>
        <v>1.7047880576243353</v>
      </c>
      <c r="AP1396" s="32">
        <f t="shared" ca="1" si="459"/>
        <v>0</v>
      </c>
      <c r="AQ1396" s="32">
        <f t="shared" ca="1" si="460"/>
        <v>1.7339607048966239</v>
      </c>
      <c r="AR1396" s="32">
        <f t="shared" ca="1" si="461"/>
        <v>0</v>
      </c>
    </row>
    <row r="1397" spans="1:44">
      <c r="A1397" s="10">
        <v>38937</v>
      </c>
      <c r="B1397" s="11">
        <f ca="1">IF(ROW(data!B1397)&gt;singleSMA,AVERAGE(OFFSET(data!B1397,0,0,-singleSMA,1)),"")</f>
        <v>24.348999999999986</v>
      </c>
      <c r="C1397" s="11" t="str">
        <f ca="1">IF(ROW(data!B1395)&gt;singleSMA+2,IF(SIGN(data!B1396-indicators!B1396)&lt;&gt;SIGN(data!B1395-indicators!B1395),IF(SIGN(data!B1396-indicators!B1396)&gt;0,"BUY","SELL"),""),"")</f>
        <v/>
      </c>
      <c r="D1397" s="11">
        <f ca="1">IF(ROW(data!B1397)&gt;fastSMA,AVERAGE(OFFSET(data!B1397,0,0,-fastSMA,1)),"")</f>
        <v>22.316500000000005</v>
      </c>
      <c r="E1397" s="11">
        <f ca="1">IF(ROW(data!B1397)&gt;slowSMA,AVERAGE(OFFSET(data!B1397,0,0,-slowSMA,1)),"")</f>
        <v>24.348999999999986</v>
      </c>
      <c r="F1397" s="11" t="str">
        <f ca="1">IF(ROW(data!B1397)&gt;MAX(fastSMA,slowSMA)+2,IF(SIGN(D1396-E1396)&lt;&gt;SIGN(D1395-E1395),IF(SIGN(D1396-E1396)&gt;0,"BUY","SELL"),""),"")</f>
        <v/>
      </c>
      <c r="G1397" s="11"/>
      <c r="H1397" s="11">
        <f>(data!B1397/data!B1396)-1</f>
        <v>-1.1844331641285955E-2</v>
      </c>
      <c r="I1397" s="11">
        <f t="shared" si="441"/>
        <v>0</v>
      </c>
      <c r="J1397" s="11">
        <f t="shared" si="442"/>
        <v>1.1844331641285955E-2</v>
      </c>
      <c r="K1397" s="11">
        <f ca="1">IF(ROW(data!B1397)&gt;rsi+1,100-100/(1+AVERAGE(OFFSET(I1397,0,0,-rsi,1))/AVERAGE(OFFSET(J1397,0,0,-rsi,1))),"")</f>
        <v>61.240727636754642</v>
      </c>
      <c r="L1397" s="11"/>
      <c r="M1397" s="11">
        <f t="shared" si="443"/>
        <v>0.98815566835871405</v>
      </c>
      <c r="N1397" s="11">
        <f t="shared" ca="1" si="444"/>
        <v>1.0579710144927541</v>
      </c>
      <c r="S1397" s="13" t="str">
        <f ca="1">pricein</f>
        <v/>
      </c>
      <c r="T1397" s="13" t="str">
        <f ca="1">priceout</f>
        <v/>
      </c>
      <c r="U1397" s="16" t="str">
        <f t="shared" ca="1" si="445"/>
        <v/>
      </c>
      <c r="V1397" s="16" t="str">
        <f t="shared" ca="1" si="452"/>
        <v/>
      </c>
      <c r="W1397" s="16" t="str">
        <f t="shared" ca="1" si="453"/>
        <v/>
      </c>
      <c r="X1397" s="16">
        <f t="shared" ca="1" si="454"/>
        <v>2.7047880576243353</v>
      </c>
      <c r="Y1397" s="16"/>
      <c r="Z1397" s="13" t="str">
        <f ca="1">priceincross</f>
        <v/>
      </c>
      <c r="AA1397" s="13" t="str">
        <f ca="1">priceoutcross</f>
        <v/>
      </c>
      <c r="AB1397" s="13" t="str">
        <f t="shared" ca="1" si="446"/>
        <v/>
      </c>
      <c r="AC1397" s="13" t="str">
        <f t="shared" ca="1" si="455"/>
        <v/>
      </c>
      <c r="AD1397" s="13" t="str">
        <f t="shared" ca="1" si="456"/>
        <v/>
      </c>
      <c r="AE1397" s="13">
        <f t="shared" ca="1" si="457"/>
        <v>2.7339607048966239</v>
      </c>
      <c r="AG1397" s="32">
        <f ca="1">IF(ROW(data!B1397)&gt;fib+1,MIN(OFFSET(data!B1397,0,0,-fib,1)),"")</f>
        <v>19.97</v>
      </c>
      <c r="AH1397" s="32">
        <f ca="1">IF(ROW(data!B1397)&gt;fib+1,MAX(OFFSET(data!B1397,0,0,-fib,1)),"")</f>
        <v>29.37</v>
      </c>
      <c r="AI1397" s="32">
        <f t="shared" ca="1" si="447"/>
        <v>9.4000000000000021</v>
      </c>
      <c r="AJ1397" s="31">
        <f t="shared" ca="1" si="448"/>
        <v>22.188399999999998</v>
      </c>
      <c r="AK1397" s="31">
        <f t="shared" ca="1" si="449"/>
        <v>23.5608</v>
      </c>
      <c r="AL1397" s="31">
        <f t="shared" ca="1" si="450"/>
        <v>24.67</v>
      </c>
      <c r="AM1397" s="31">
        <f t="shared" ca="1" si="451"/>
        <v>25.779199999999999</v>
      </c>
      <c r="AO1397" s="32">
        <f t="shared" ca="1" si="458"/>
        <v>1.7047880576243353</v>
      </c>
      <c r="AP1397" s="32">
        <f t="shared" ca="1" si="459"/>
        <v>0</v>
      </c>
      <c r="AQ1397" s="32">
        <f t="shared" ca="1" si="460"/>
        <v>1.7339607048966239</v>
      </c>
      <c r="AR1397" s="32">
        <f t="shared" ca="1" si="461"/>
        <v>0</v>
      </c>
    </row>
    <row r="1398" spans="1:44">
      <c r="A1398" s="10">
        <v>38938</v>
      </c>
      <c r="B1398" s="11">
        <f ca="1">IF(ROW(data!B1398)&gt;singleSMA,AVERAGE(OFFSET(data!B1398,0,0,-singleSMA,1)),"")</f>
        <v>24.305699999999987</v>
      </c>
      <c r="C1398" s="11" t="str">
        <f ca="1">IF(ROW(data!B1396)&gt;singleSMA+2,IF(SIGN(data!B1397-indicators!B1397)&lt;&gt;SIGN(data!B1396-indicators!B1396),IF(SIGN(data!B1397-indicators!B1397)&gt;0,"BUY","SELL"),""),"")</f>
        <v/>
      </c>
      <c r="D1398" s="11">
        <f ca="1">IF(ROW(data!B1398)&gt;fastSMA,AVERAGE(OFFSET(data!B1398,0,0,-fastSMA,1)),"")</f>
        <v>22.351000000000006</v>
      </c>
      <c r="E1398" s="11">
        <f ca="1">IF(ROW(data!B1398)&gt;slowSMA,AVERAGE(OFFSET(data!B1398,0,0,-slowSMA,1)),"")</f>
        <v>24.305699999999987</v>
      </c>
      <c r="F1398" s="11" t="str">
        <f ca="1">IF(ROW(data!B1398)&gt;MAX(fastSMA,slowSMA)+2,IF(SIGN(D1397-E1397)&lt;&gt;SIGN(D1396-E1396),IF(SIGN(D1397-E1397)&gt;0,"BUY","SELL"),""),"")</f>
        <v/>
      </c>
      <c r="G1398" s="11"/>
      <c r="H1398" s="11">
        <f>(data!B1398/data!B1397)-1</f>
        <v>-8.561643835616195E-4</v>
      </c>
      <c r="I1398" s="11">
        <f t="shared" si="441"/>
        <v>0</v>
      </c>
      <c r="J1398" s="11">
        <f t="shared" si="442"/>
        <v>8.561643835616195E-4</v>
      </c>
      <c r="K1398" s="11">
        <f ca="1">IF(ROW(data!B1398)&gt;rsi+1,100-100/(1+AVERAGE(OFFSET(I1398,0,0,-rsi,1))/AVERAGE(OFFSET(J1398,0,0,-rsi,1))),"")</f>
        <v>56.831690486714173</v>
      </c>
      <c r="L1398" s="11"/>
      <c r="M1398" s="11">
        <f t="shared" si="443"/>
        <v>0.99914383561643838</v>
      </c>
      <c r="N1398" s="11">
        <f t="shared" ca="1" si="444"/>
        <v>1.0304635761589405</v>
      </c>
      <c r="S1398" s="13" t="str">
        <f ca="1">pricein</f>
        <v/>
      </c>
      <c r="T1398" s="13" t="str">
        <f ca="1">priceout</f>
        <v/>
      </c>
      <c r="U1398" s="16" t="str">
        <f t="shared" ca="1" si="445"/>
        <v/>
      </c>
      <c r="V1398" s="16" t="str">
        <f t="shared" ca="1" si="452"/>
        <v/>
      </c>
      <c r="W1398" s="16" t="str">
        <f t="shared" ca="1" si="453"/>
        <v/>
      </c>
      <c r="X1398" s="16">
        <f t="shared" ca="1" si="454"/>
        <v>2.7047880576243353</v>
      </c>
      <c r="Y1398" s="16"/>
      <c r="Z1398" s="13" t="str">
        <f ca="1">priceincross</f>
        <v/>
      </c>
      <c r="AA1398" s="13" t="str">
        <f ca="1">priceoutcross</f>
        <v/>
      </c>
      <c r="AB1398" s="13" t="str">
        <f t="shared" ca="1" si="446"/>
        <v/>
      </c>
      <c r="AC1398" s="13" t="str">
        <f t="shared" ca="1" si="455"/>
        <v/>
      </c>
      <c r="AD1398" s="13" t="str">
        <f t="shared" ca="1" si="456"/>
        <v/>
      </c>
      <c r="AE1398" s="13">
        <f t="shared" ca="1" si="457"/>
        <v>2.7339607048966239</v>
      </c>
      <c r="AG1398" s="32">
        <f ca="1">IF(ROW(data!B1398)&gt;fib+1,MIN(OFFSET(data!B1398,0,0,-fib,1)),"")</f>
        <v>19.97</v>
      </c>
      <c r="AH1398" s="32">
        <f ca="1">IF(ROW(data!B1398)&gt;fib+1,MAX(OFFSET(data!B1398,0,0,-fib,1)),"")</f>
        <v>29.37</v>
      </c>
      <c r="AI1398" s="32">
        <f t="shared" ca="1" si="447"/>
        <v>9.4000000000000021</v>
      </c>
      <c r="AJ1398" s="31">
        <f t="shared" ca="1" si="448"/>
        <v>22.188399999999998</v>
      </c>
      <c r="AK1398" s="31">
        <f t="shared" ca="1" si="449"/>
        <v>23.5608</v>
      </c>
      <c r="AL1398" s="31">
        <f t="shared" ca="1" si="450"/>
        <v>24.67</v>
      </c>
      <c r="AM1398" s="31">
        <f t="shared" ca="1" si="451"/>
        <v>25.779199999999999</v>
      </c>
      <c r="AO1398" s="32">
        <f t="shared" ca="1" si="458"/>
        <v>1.7047880576243353</v>
      </c>
      <c r="AP1398" s="32">
        <f t="shared" ca="1" si="459"/>
        <v>0</v>
      </c>
      <c r="AQ1398" s="32">
        <f t="shared" ca="1" si="460"/>
        <v>1.7339607048966239</v>
      </c>
      <c r="AR1398" s="32">
        <f t="shared" ca="1" si="461"/>
        <v>0</v>
      </c>
    </row>
    <row r="1399" spans="1:44">
      <c r="A1399" s="10">
        <v>38939</v>
      </c>
      <c r="B1399" s="11">
        <f ca="1">IF(ROW(data!B1399)&gt;singleSMA,AVERAGE(OFFSET(data!B1399,0,0,-singleSMA,1)),"")</f>
        <v>24.26039999999999</v>
      </c>
      <c r="C1399" s="11" t="str">
        <f ca="1">IF(ROW(data!B1397)&gt;singleSMA+2,IF(SIGN(data!B1398-indicators!B1398)&lt;&gt;SIGN(data!B1397-indicators!B1397),IF(SIGN(data!B1398-indicators!B1398)&gt;0,"BUY","SELL"),""),"")</f>
        <v/>
      </c>
      <c r="D1399" s="11">
        <f ca="1">IF(ROW(data!B1399)&gt;fastSMA,AVERAGE(OFFSET(data!B1399,0,0,-fastSMA,1)),"")</f>
        <v>22.399500000000003</v>
      </c>
      <c r="E1399" s="11">
        <f ca="1">IF(ROW(data!B1399)&gt;slowSMA,AVERAGE(OFFSET(data!B1399,0,0,-slowSMA,1)),"")</f>
        <v>24.26039999999999</v>
      </c>
      <c r="F1399" s="11" t="str">
        <f ca="1">IF(ROW(data!B1399)&gt;MAX(fastSMA,slowSMA)+2,IF(SIGN(D1398-E1398)&lt;&gt;SIGN(D1397-E1397),IF(SIGN(D1398-E1398)&gt;0,"BUY","SELL"),""),"")</f>
        <v/>
      </c>
      <c r="G1399" s="11"/>
      <c r="H1399" s="11">
        <f>(data!B1399/data!B1398)-1</f>
        <v>-1.2425021422450722E-2</v>
      </c>
      <c r="I1399" s="11">
        <f t="shared" si="441"/>
        <v>0</v>
      </c>
      <c r="J1399" s="11">
        <f t="shared" si="442"/>
        <v>1.2425021422450722E-2</v>
      </c>
      <c r="K1399" s="11">
        <f ca="1">IF(ROW(data!B1399)&gt;rsi+1,100-100/(1+AVERAGE(OFFSET(I1399,0,0,-rsi,1))/AVERAGE(OFFSET(J1399,0,0,-rsi,1))),"")</f>
        <v>60.034254255508237</v>
      </c>
      <c r="L1399" s="11"/>
      <c r="M1399" s="11">
        <f t="shared" si="443"/>
        <v>0.98757497857754928</v>
      </c>
      <c r="N1399" s="11">
        <f t="shared" ca="1" si="444"/>
        <v>1.0439311594202902</v>
      </c>
      <c r="S1399" s="13" t="str">
        <f ca="1">pricein</f>
        <v/>
      </c>
      <c r="T1399" s="13" t="str">
        <f ca="1">priceout</f>
        <v/>
      </c>
      <c r="U1399" s="16" t="str">
        <f t="shared" ca="1" si="445"/>
        <v/>
      </c>
      <c r="V1399" s="16" t="str">
        <f t="shared" ca="1" si="452"/>
        <v/>
      </c>
      <c r="W1399" s="16" t="str">
        <f t="shared" ca="1" si="453"/>
        <v/>
      </c>
      <c r="X1399" s="16">
        <f t="shared" ca="1" si="454"/>
        <v>2.7047880576243353</v>
      </c>
      <c r="Y1399" s="16"/>
      <c r="Z1399" s="13" t="str">
        <f ca="1">priceincross</f>
        <v/>
      </c>
      <c r="AA1399" s="13" t="str">
        <f ca="1">priceoutcross</f>
        <v/>
      </c>
      <c r="AB1399" s="13" t="str">
        <f t="shared" ca="1" si="446"/>
        <v/>
      </c>
      <c r="AC1399" s="13" t="str">
        <f t="shared" ca="1" si="455"/>
        <v/>
      </c>
      <c r="AD1399" s="13" t="str">
        <f t="shared" ca="1" si="456"/>
        <v/>
      </c>
      <c r="AE1399" s="13">
        <f t="shared" ca="1" si="457"/>
        <v>2.7339607048966239</v>
      </c>
      <c r="AG1399" s="32">
        <f ca="1">IF(ROW(data!B1399)&gt;fib+1,MIN(OFFSET(data!B1399,0,0,-fib,1)),"")</f>
        <v>19.97</v>
      </c>
      <c r="AH1399" s="32">
        <f ca="1">IF(ROW(data!B1399)&gt;fib+1,MAX(OFFSET(data!B1399,0,0,-fib,1)),"")</f>
        <v>29.37</v>
      </c>
      <c r="AI1399" s="32">
        <f t="shared" ca="1" si="447"/>
        <v>9.4000000000000021</v>
      </c>
      <c r="AJ1399" s="31">
        <f t="shared" ca="1" si="448"/>
        <v>22.188399999999998</v>
      </c>
      <c r="AK1399" s="31">
        <f t="shared" ca="1" si="449"/>
        <v>23.5608</v>
      </c>
      <c r="AL1399" s="31">
        <f t="shared" ca="1" si="450"/>
        <v>24.67</v>
      </c>
      <c r="AM1399" s="31">
        <f t="shared" ca="1" si="451"/>
        <v>25.779199999999999</v>
      </c>
      <c r="AO1399" s="32">
        <f t="shared" ca="1" si="458"/>
        <v>1.7047880576243353</v>
      </c>
      <c r="AP1399" s="32">
        <f t="shared" ca="1" si="459"/>
        <v>0</v>
      </c>
      <c r="AQ1399" s="32">
        <f t="shared" ca="1" si="460"/>
        <v>1.7339607048966239</v>
      </c>
      <c r="AR1399" s="32">
        <f t="shared" ca="1" si="461"/>
        <v>0</v>
      </c>
    </row>
    <row r="1400" spans="1:44">
      <c r="A1400" s="10">
        <v>38940</v>
      </c>
      <c r="B1400" s="11">
        <f ca="1">IF(ROW(data!B1400)&gt;singleSMA,AVERAGE(OFFSET(data!B1400,0,0,-singleSMA,1)),"")</f>
        <v>24.211299999999987</v>
      </c>
      <c r="C1400" s="11" t="str">
        <f ca="1">IF(ROW(data!B1398)&gt;singleSMA+2,IF(SIGN(data!B1399-indicators!B1399)&lt;&gt;SIGN(data!B1398-indicators!B1398),IF(SIGN(data!B1399-indicators!B1399)&gt;0,"BUY","SELL"),""),"")</f>
        <v/>
      </c>
      <c r="D1400" s="11">
        <f ca="1">IF(ROW(data!B1400)&gt;fastSMA,AVERAGE(OFFSET(data!B1400,0,0,-fastSMA,1)),"")</f>
        <v>22.470500000000001</v>
      </c>
      <c r="E1400" s="11">
        <f ca="1">IF(ROW(data!B1400)&gt;slowSMA,AVERAGE(OFFSET(data!B1400,0,0,-slowSMA,1)),"")</f>
        <v>24.211299999999987</v>
      </c>
      <c r="F1400" s="11" t="str">
        <f ca="1">IF(ROW(data!B1400)&gt;MAX(fastSMA,slowSMA)+2,IF(SIGN(D1399-E1399)&lt;&gt;SIGN(D1398-E1398),IF(SIGN(D1399-E1399)&gt;0,"BUY","SELL"),""),"")</f>
        <v/>
      </c>
      <c r="G1400" s="11"/>
      <c r="H1400" s="11">
        <f>(data!B1400/data!B1399)-1</f>
        <v>9.5444685466377077E-3</v>
      </c>
      <c r="I1400" s="11">
        <f t="shared" si="441"/>
        <v>9.5444685466377077E-3</v>
      </c>
      <c r="J1400" s="11">
        <f t="shared" si="442"/>
        <v>0</v>
      </c>
      <c r="K1400" s="11">
        <f ca="1">IF(ROW(data!B1400)&gt;rsi+1,100-100/(1+AVERAGE(OFFSET(I1400,0,0,-rsi,1))/AVERAGE(OFFSET(J1400,0,0,-rsi,1))),"")</f>
        <v>64.50463887798216</v>
      </c>
      <c r="L1400" s="11"/>
      <c r="M1400" s="11">
        <f t="shared" si="443"/>
        <v>1.0095444685466377</v>
      </c>
      <c r="N1400" s="11">
        <f t="shared" ca="1" si="444"/>
        <v>1.0649885583524028</v>
      </c>
      <c r="S1400" s="13" t="str">
        <f ca="1">pricein</f>
        <v/>
      </c>
      <c r="T1400" s="13" t="str">
        <f ca="1">priceout</f>
        <v/>
      </c>
      <c r="U1400" s="16" t="str">
        <f t="shared" ca="1" si="445"/>
        <v/>
      </c>
      <c r="V1400" s="16" t="str">
        <f t="shared" ca="1" si="452"/>
        <v/>
      </c>
      <c r="W1400" s="16" t="str">
        <f t="shared" ca="1" si="453"/>
        <v/>
      </c>
      <c r="X1400" s="16">
        <f t="shared" ca="1" si="454"/>
        <v>2.7047880576243353</v>
      </c>
      <c r="Y1400" s="16"/>
      <c r="Z1400" s="13" t="str">
        <f ca="1">priceincross</f>
        <v/>
      </c>
      <c r="AA1400" s="13" t="str">
        <f ca="1">priceoutcross</f>
        <v/>
      </c>
      <c r="AB1400" s="13" t="str">
        <f t="shared" ca="1" si="446"/>
        <v/>
      </c>
      <c r="AC1400" s="13" t="str">
        <f t="shared" ca="1" si="455"/>
        <v/>
      </c>
      <c r="AD1400" s="13" t="str">
        <f t="shared" ca="1" si="456"/>
        <v/>
      </c>
      <c r="AE1400" s="13">
        <f t="shared" ca="1" si="457"/>
        <v>2.7339607048966239</v>
      </c>
      <c r="AG1400" s="32">
        <f ca="1">IF(ROW(data!B1400)&gt;fib+1,MIN(OFFSET(data!B1400,0,0,-fib,1)),"")</f>
        <v>19.97</v>
      </c>
      <c r="AH1400" s="32">
        <f ca="1">IF(ROW(data!B1400)&gt;fib+1,MAX(OFFSET(data!B1400,0,0,-fib,1)),"")</f>
        <v>29.37</v>
      </c>
      <c r="AI1400" s="32">
        <f t="shared" ca="1" si="447"/>
        <v>9.4000000000000021</v>
      </c>
      <c r="AJ1400" s="31">
        <f t="shared" ca="1" si="448"/>
        <v>22.188399999999998</v>
      </c>
      <c r="AK1400" s="31">
        <f t="shared" ca="1" si="449"/>
        <v>23.5608</v>
      </c>
      <c r="AL1400" s="31">
        <f t="shared" ca="1" si="450"/>
        <v>24.67</v>
      </c>
      <c r="AM1400" s="31">
        <f t="shared" ca="1" si="451"/>
        <v>25.779199999999999</v>
      </c>
      <c r="AO1400" s="32">
        <f t="shared" ca="1" si="458"/>
        <v>1.7047880576243353</v>
      </c>
      <c r="AP1400" s="32">
        <f t="shared" ca="1" si="459"/>
        <v>0</v>
      </c>
      <c r="AQ1400" s="32">
        <f t="shared" ca="1" si="460"/>
        <v>1.7339607048966239</v>
      </c>
      <c r="AR1400" s="32">
        <f t="shared" ca="1" si="461"/>
        <v>0</v>
      </c>
    </row>
    <row r="1401" spans="1:44">
      <c r="A1401" s="10">
        <v>38943</v>
      </c>
      <c r="B1401" s="11">
        <f ca="1">IF(ROW(data!B1401)&gt;singleSMA,AVERAGE(OFFSET(data!B1401,0,0,-singleSMA,1)),"")</f>
        <v>24.159099999999995</v>
      </c>
      <c r="C1401" s="11" t="str">
        <f ca="1">IF(ROW(data!B1399)&gt;singleSMA+2,IF(SIGN(data!B1400-indicators!B1400)&lt;&gt;SIGN(data!B1399-indicators!B1399),IF(SIGN(data!B1400-indicators!B1400)&gt;0,"BUY","SELL"),""),"")</f>
        <v/>
      </c>
      <c r="D1401" s="11">
        <f ca="1">IF(ROW(data!B1401)&gt;fastSMA,AVERAGE(OFFSET(data!B1401,0,0,-fastSMA,1)),"")</f>
        <v>22.597000000000001</v>
      </c>
      <c r="E1401" s="11">
        <f ca="1">IF(ROW(data!B1401)&gt;slowSMA,AVERAGE(OFFSET(data!B1401,0,0,-slowSMA,1)),"")</f>
        <v>24.159099999999995</v>
      </c>
      <c r="F1401" s="11" t="str">
        <f ca="1">IF(ROW(data!B1401)&gt;MAX(fastSMA,slowSMA)+2,IF(SIGN(D1400-E1400)&lt;&gt;SIGN(D1399-E1399),IF(SIGN(D1400-E1400)&gt;0,"BUY","SELL"),""),"")</f>
        <v/>
      </c>
      <c r="G1401" s="11"/>
      <c r="H1401" s="11">
        <f>(data!B1401/data!B1400)-1</f>
        <v>1.0313708637731178E-2</v>
      </c>
      <c r="I1401" s="11">
        <f t="shared" si="441"/>
        <v>1.0313708637731178E-2</v>
      </c>
      <c r="J1401" s="11">
        <f t="shared" si="442"/>
        <v>0</v>
      </c>
      <c r="K1401" s="11">
        <f ca="1">IF(ROW(data!B1401)&gt;rsi+1,100-100/(1+AVERAGE(OFFSET(I1401,0,0,-rsi,1))/AVERAGE(OFFSET(J1401,0,0,-rsi,1))),"")</f>
        <v>79.498264206434925</v>
      </c>
      <c r="L1401" s="11"/>
      <c r="M1401" s="11">
        <f t="shared" si="443"/>
        <v>1.0103137086377312</v>
      </c>
      <c r="N1401" s="11">
        <f t="shared" ca="1" si="444"/>
        <v>1.120591039084843</v>
      </c>
      <c r="S1401" s="13" t="str">
        <f ca="1">pricein</f>
        <v/>
      </c>
      <c r="T1401" s="13" t="str">
        <f ca="1">priceout</f>
        <v/>
      </c>
      <c r="U1401" s="16" t="str">
        <f t="shared" ca="1" si="445"/>
        <v/>
      </c>
      <c r="V1401" s="16" t="str">
        <f t="shared" ca="1" si="452"/>
        <v/>
      </c>
      <c r="W1401" s="16" t="str">
        <f t="shared" ca="1" si="453"/>
        <v/>
      </c>
      <c r="X1401" s="16">
        <f t="shared" ca="1" si="454"/>
        <v>2.7047880576243353</v>
      </c>
      <c r="Y1401" s="16"/>
      <c r="Z1401" s="13" t="str">
        <f ca="1">priceincross</f>
        <v/>
      </c>
      <c r="AA1401" s="13" t="str">
        <f ca="1">priceoutcross</f>
        <v/>
      </c>
      <c r="AB1401" s="13" t="str">
        <f t="shared" ca="1" si="446"/>
        <v/>
      </c>
      <c r="AC1401" s="13" t="str">
        <f t="shared" ca="1" si="455"/>
        <v/>
      </c>
      <c r="AD1401" s="13" t="str">
        <f t="shared" ca="1" si="456"/>
        <v/>
      </c>
      <c r="AE1401" s="13">
        <f t="shared" ca="1" si="457"/>
        <v>2.7339607048966239</v>
      </c>
      <c r="AG1401" s="32">
        <f ca="1">IF(ROW(data!B1401)&gt;fib+1,MIN(OFFSET(data!B1401,0,0,-fib,1)),"")</f>
        <v>19.97</v>
      </c>
      <c r="AH1401" s="32">
        <f ca="1">IF(ROW(data!B1401)&gt;fib+1,MAX(OFFSET(data!B1401,0,0,-fib,1)),"")</f>
        <v>29.37</v>
      </c>
      <c r="AI1401" s="32">
        <f t="shared" ca="1" si="447"/>
        <v>9.4000000000000021</v>
      </c>
      <c r="AJ1401" s="31">
        <f t="shared" ca="1" si="448"/>
        <v>22.188399999999998</v>
      </c>
      <c r="AK1401" s="31">
        <f t="shared" ca="1" si="449"/>
        <v>23.5608</v>
      </c>
      <c r="AL1401" s="31">
        <f t="shared" ca="1" si="450"/>
        <v>24.67</v>
      </c>
      <c r="AM1401" s="31">
        <f t="shared" ca="1" si="451"/>
        <v>25.779199999999999</v>
      </c>
      <c r="AO1401" s="32">
        <f t="shared" ca="1" si="458"/>
        <v>1.7047880576243353</v>
      </c>
      <c r="AP1401" s="32">
        <f t="shared" ca="1" si="459"/>
        <v>0</v>
      </c>
      <c r="AQ1401" s="32">
        <f t="shared" ca="1" si="460"/>
        <v>1.7339607048966239</v>
      </c>
      <c r="AR1401" s="32">
        <f t="shared" ca="1" si="461"/>
        <v>0</v>
      </c>
    </row>
    <row r="1402" spans="1:44">
      <c r="A1402" s="10">
        <v>38945</v>
      </c>
      <c r="B1402" s="11">
        <f ca="1">IF(ROW(data!B1402)&gt;singleSMA,AVERAGE(OFFSET(data!B1402,0,0,-singleSMA,1)),"")</f>
        <v>24.116199999999996</v>
      </c>
      <c r="C1402" s="11" t="str">
        <f ca="1">IF(ROW(data!B1400)&gt;singleSMA+2,IF(SIGN(data!B1401-indicators!B1401)&lt;&gt;SIGN(data!B1400-indicators!B1400),IF(SIGN(data!B1401-indicators!B1401)&gt;0,"BUY","SELL"),""),"")</f>
        <v/>
      </c>
      <c r="D1402" s="11">
        <f ca="1">IF(ROW(data!B1402)&gt;fastSMA,AVERAGE(OFFSET(data!B1402,0,0,-fastSMA,1)),"")</f>
        <v>22.749499999999998</v>
      </c>
      <c r="E1402" s="11">
        <f ca="1">IF(ROW(data!B1402)&gt;slowSMA,AVERAGE(OFFSET(data!B1402,0,0,-slowSMA,1)),"")</f>
        <v>24.116199999999996</v>
      </c>
      <c r="F1402" s="11" t="str">
        <f ca="1">IF(ROW(data!B1402)&gt;MAX(fastSMA,slowSMA)+2,IF(SIGN(D1401-E1401)&lt;&gt;SIGN(D1400-E1400),IF(SIGN(D1401-E1401)&gt;0,"BUY","SELL"),""),"")</f>
        <v/>
      </c>
      <c r="G1402" s="11"/>
      <c r="H1402" s="11">
        <f>(data!B1402/data!B1401)-1</f>
        <v>3.3602722245852812E-2</v>
      </c>
      <c r="I1402" s="11">
        <f t="shared" si="441"/>
        <v>3.3602722245852812E-2</v>
      </c>
      <c r="J1402" s="11">
        <f t="shared" si="442"/>
        <v>0</v>
      </c>
      <c r="K1402" s="11">
        <f ca="1">IF(ROW(data!B1402)&gt;rsi+1,100-100/(1+AVERAGE(OFFSET(I1402,0,0,-rsi,1))/AVERAGE(OFFSET(J1402,0,0,-rsi,1))),"")</f>
        <v>81.462107704876246</v>
      </c>
      <c r="L1402" s="11"/>
      <c r="M1402" s="11">
        <f t="shared" si="443"/>
        <v>1.0336027222458528</v>
      </c>
      <c r="N1402" s="11">
        <f t="shared" ca="1" si="444"/>
        <v>1.1435294117647063</v>
      </c>
      <c r="S1402" s="13" t="str">
        <f ca="1">pricein</f>
        <v/>
      </c>
      <c r="T1402" s="13" t="str">
        <f ca="1">priceout</f>
        <v/>
      </c>
      <c r="U1402" s="16" t="str">
        <f t="shared" ca="1" si="445"/>
        <v/>
      </c>
      <c r="V1402" s="16" t="str">
        <f t="shared" ca="1" si="452"/>
        <v/>
      </c>
      <c r="W1402" s="16" t="str">
        <f t="shared" ca="1" si="453"/>
        <v/>
      </c>
      <c r="X1402" s="16">
        <f t="shared" ca="1" si="454"/>
        <v>2.7047880576243353</v>
      </c>
      <c r="Y1402" s="16"/>
      <c r="Z1402" s="13" t="str">
        <f ca="1">priceincross</f>
        <v/>
      </c>
      <c r="AA1402" s="13" t="str">
        <f ca="1">priceoutcross</f>
        <v/>
      </c>
      <c r="AB1402" s="13" t="str">
        <f t="shared" ca="1" si="446"/>
        <v/>
      </c>
      <c r="AC1402" s="13" t="str">
        <f t="shared" ca="1" si="455"/>
        <v/>
      </c>
      <c r="AD1402" s="13" t="str">
        <f t="shared" ca="1" si="456"/>
        <v/>
      </c>
      <c r="AE1402" s="13">
        <f t="shared" ca="1" si="457"/>
        <v>2.7339607048966239</v>
      </c>
      <c r="AG1402" s="32">
        <f ca="1">IF(ROW(data!B1402)&gt;fib+1,MIN(OFFSET(data!B1402,0,0,-fib,1)),"")</f>
        <v>19.97</v>
      </c>
      <c r="AH1402" s="32">
        <f ca="1">IF(ROW(data!B1402)&gt;fib+1,MAX(OFFSET(data!B1402,0,0,-fib,1)),"")</f>
        <v>29.37</v>
      </c>
      <c r="AI1402" s="32">
        <f t="shared" ca="1" si="447"/>
        <v>9.4000000000000021</v>
      </c>
      <c r="AJ1402" s="31">
        <f t="shared" ca="1" si="448"/>
        <v>22.188399999999998</v>
      </c>
      <c r="AK1402" s="31">
        <f t="shared" ca="1" si="449"/>
        <v>23.5608</v>
      </c>
      <c r="AL1402" s="31">
        <f t="shared" ca="1" si="450"/>
        <v>24.67</v>
      </c>
      <c r="AM1402" s="31">
        <f t="shared" ca="1" si="451"/>
        <v>25.779199999999999</v>
      </c>
      <c r="AO1402" s="32">
        <f t="shared" ca="1" si="458"/>
        <v>1.7047880576243353</v>
      </c>
      <c r="AP1402" s="32">
        <f t="shared" ca="1" si="459"/>
        <v>0</v>
      </c>
      <c r="AQ1402" s="32">
        <f t="shared" ca="1" si="460"/>
        <v>1.7339607048966239</v>
      </c>
      <c r="AR1402" s="32">
        <f t="shared" ca="1" si="461"/>
        <v>0</v>
      </c>
    </row>
    <row r="1403" spans="1:44">
      <c r="A1403" s="10">
        <v>38946</v>
      </c>
      <c r="B1403" s="11">
        <f ca="1">IF(ROW(data!B1403)&gt;singleSMA,AVERAGE(OFFSET(data!B1403,0,0,-singleSMA,1)),"")</f>
        <v>24.07879999999999</v>
      </c>
      <c r="C1403" s="11" t="str">
        <f ca="1">IF(ROW(data!B1401)&gt;singleSMA+2,IF(SIGN(data!B1402-indicators!B1402)&lt;&gt;SIGN(data!B1401-indicators!B1401),IF(SIGN(data!B1402-indicators!B1402)&gt;0,"BUY","SELL"),""),"")</f>
        <v>BUY</v>
      </c>
      <c r="D1403" s="11">
        <f ca="1">IF(ROW(data!B1403)&gt;fastSMA,AVERAGE(OFFSET(data!B1403,0,0,-fastSMA,1)),"")</f>
        <v>22.923999999999996</v>
      </c>
      <c r="E1403" s="11">
        <f ca="1">IF(ROW(data!B1403)&gt;slowSMA,AVERAGE(OFFSET(data!B1403,0,0,-slowSMA,1)),"")</f>
        <v>24.07879999999999</v>
      </c>
      <c r="F1403" s="11" t="str">
        <f ca="1">IF(ROW(data!B1403)&gt;MAX(fastSMA,slowSMA)+2,IF(SIGN(D1402-E1402)&lt;&gt;SIGN(D1401-E1401),IF(SIGN(D1402-E1402)&gt;0,"BUY","SELL"),""),"")</f>
        <v/>
      </c>
      <c r="G1403" s="11"/>
      <c r="H1403" s="11">
        <f>(data!B1403/data!B1402)-1</f>
        <v>1.7283950617283939E-2</v>
      </c>
      <c r="I1403" s="11">
        <f t="shared" si="441"/>
        <v>1.7283950617283939E-2</v>
      </c>
      <c r="J1403" s="11">
        <f t="shared" si="442"/>
        <v>0</v>
      </c>
      <c r="K1403" s="11">
        <f ca="1">IF(ROW(data!B1403)&gt;rsi+1,100-100/(1+AVERAGE(OFFSET(I1403,0,0,-rsi,1))/AVERAGE(OFFSET(J1403,0,0,-rsi,1))),"")</f>
        <v>83.167841144523365</v>
      </c>
      <c r="L1403" s="11"/>
      <c r="M1403" s="11">
        <f t="shared" si="443"/>
        <v>1.0172839506172839</v>
      </c>
      <c r="N1403" s="11">
        <f t="shared" ca="1" si="444"/>
        <v>1.1643900141309471</v>
      </c>
      <c r="S1403" s="13">
        <f ca="1">pricein</f>
        <v>24.72</v>
      </c>
      <c r="T1403" s="13" t="str">
        <f ca="1">priceout</f>
        <v/>
      </c>
      <c r="U1403" s="16">
        <f t="shared" ca="1" si="445"/>
        <v>23.57</v>
      </c>
      <c r="V1403" s="16">
        <f t="shared" ca="1" si="452"/>
        <v>0.95347896440129454</v>
      </c>
      <c r="W1403" s="16">
        <f t="shared" ca="1" si="453"/>
        <v>-4.6521035598705462E-2</v>
      </c>
      <c r="X1403" s="16">
        <f t="shared" ca="1" si="454"/>
        <v>2.5789585161086404</v>
      </c>
      <c r="Y1403" s="16"/>
      <c r="Z1403" s="13" t="str">
        <f ca="1">priceincross</f>
        <v/>
      </c>
      <c r="AA1403" s="13" t="str">
        <f ca="1">priceoutcross</f>
        <v/>
      </c>
      <c r="AB1403" s="13" t="str">
        <f t="shared" ca="1" si="446"/>
        <v/>
      </c>
      <c r="AC1403" s="13" t="str">
        <f t="shared" ca="1" si="455"/>
        <v/>
      </c>
      <c r="AD1403" s="13" t="str">
        <f t="shared" ca="1" si="456"/>
        <v/>
      </c>
      <c r="AE1403" s="13">
        <f t="shared" ca="1" si="457"/>
        <v>2.7339607048966239</v>
      </c>
      <c r="AG1403" s="32">
        <f ca="1">IF(ROW(data!B1403)&gt;fib+1,MIN(OFFSET(data!B1403,0,0,-fib,1)),"")</f>
        <v>19.97</v>
      </c>
      <c r="AH1403" s="32">
        <f ca="1">IF(ROW(data!B1403)&gt;fib+1,MAX(OFFSET(data!B1403,0,0,-fib,1)),"")</f>
        <v>29.37</v>
      </c>
      <c r="AI1403" s="32">
        <f t="shared" ca="1" si="447"/>
        <v>9.4000000000000021</v>
      </c>
      <c r="AJ1403" s="31">
        <f t="shared" ca="1" si="448"/>
        <v>22.188399999999998</v>
      </c>
      <c r="AK1403" s="31">
        <f t="shared" ca="1" si="449"/>
        <v>23.5608</v>
      </c>
      <c r="AL1403" s="31">
        <f t="shared" ca="1" si="450"/>
        <v>24.67</v>
      </c>
      <c r="AM1403" s="31">
        <f t="shared" ca="1" si="451"/>
        <v>25.779199999999999</v>
      </c>
      <c r="AO1403" s="32">
        <f t="shared" ca="1" si="458"/>
        <v>1.7047880576243353</v>
      </c>
      <c r="AP1403" s="32">
        <f t="shared" ca="1" si="459"/>
        <v>4.8790835808230737E-2</v>
      </c>
      <c r="AQ1403" s="32">
        <f t="shared" ca="1" si="460"/>
        <v>1.7339607048966239</v>
      </c>
      <c r="AR1403" s="32">
        <f t="shared" ca="1" si="461"/>
        <v>0</v>
      </c>
    </row>
    <row r="1404" spans="1:44">
      <c r="A1404" s="10">
        <v>38947</v>
      </c>
      <c r="B1404" s="11">
        <f ca="1">IF(ROW(data!B1404)&gt;singleSMA,AVERAGE(OFFSET(data!B1404,0,0,-singleSMA,1)),"")</f>
        <v>24.042999999999992</v>
      </c>
      <c r="C1404" s="11" t="str">
        <f ca="1">IF(ROW(data!B1402)&gt;singleSMA+2,IF(SIGN(data!B1403-indicators!B1403)&lt;&gt;SIGN(data!B1402-indicators!B1402),IF(SIGN(data!B1403-indicators!B1403)&gt;0,"BUY","SELL"),""),"")</f>
        <v/>
      </c>
      <c r="D1404" s="11">
        <f ca="1">IF(ROW(data!B1404)&gt;fastSMA,AVERAGE(OFFSET(data!B1404,0,0,-fastSMA,1)),"")</f>
        <v>23.066499999999998</v>
      </c>
      <c r="E1404" s="11">
        <f ca="1">IF(ROW(data!B1404)&gt;slowSMA,AVERAGE(OFFSET(data!B1404,0,0,-slowSMA,1)),"")</f>
        <v>24.042999999999992</v>
      </c>
      <c r="F1404" s="11" t="str">
        <f ca="1">IF(ROW(data!B1404)&gt;MAX(fastSMA,slowSMA)+2,IF(SIGN(D1403-E1403)&lt;&gt;SIGN(D1402-E1402),IF(SIGN(D1403-E1403)&gt;0,"BUY","SELL"),""),"")</f>
        <v/>
      </c>
      <c r="G1404" s="11"/>
      <c r="H1404" s="11">
        <f>(data!B1404/data!B1403)-1</f>
        <v>-5.6634304207120456E-3</v>
      </c>
      <c r="I1404" s="11">
        <f t="shared" si="441"/>
        <v>0</v>
      </c>
      <c r="J1404" s="11">
        <f t="shared" si="442"/>
        <v>5.6634304207120456E-3</v>
      </c>
      <c r="K1404" s="11">
        <f ca="1">IF(ROW(data!B1404)&gt;rsi+1,100-100/(1+AVERAGE(OFFSET(I1404,0,0,-rsi,1))/AVERAGE(OFFSET(J1404,0,0,-rsi,1))),"")</f>
        <v>79.131403674854369</v>
      </c>
      <c r="L1404" s="11"/>
      <c r="M1404" s="11">
        <f t="shared" si="443"/>
        <v>0.99433656957928795</v>
      </c>
      <c r="N1404" s="11">
        <f t="shared" ca="1" si="444"/>
        <v>1.1311550851357572</v>
      </c>
      <c r="S1404" s="13" t="str">
        <f ca="1">pricein</f>
        <v/>
      </c>
      <c r="T1404" s="13" t="str">
        <f ca="1">priceout</f>
        <v/>
      </c>
      <c r="U1404" s="16" t="str">
        <f t="shared" ca="1" si="445"/>
        <v/>
      </c>
      <c r="V1404" s="16" t="str">
        <f t="shared" ca="1" si="452"/>
        <v/>
      </c>
      <c r="W1404" s="16" t="str">
        <f t="shared" ca="1" si="453"/>
        <v/>
      </c>
      <c r="X1404" s="16">
        <f t="shared" ca="1" si="454"/>
        <v>2.5789585161086404</v>
      </c>
      <c r="Y1404" s="16"/>
      <c r="Z1404" s="13" t="str">
        <f ca="1">priceincross</f>
        <v/>
      </c>
      <c r="AA1404" s="13" t="str">
        <f ca="1">priceoutcross</f>
        <v/>
      </c>
      <c r="AB1404" s="13" t="str">
        <f t="shared" ca="1" si="446"/>
        <v/>
      </c>
      <c r="AC1404" s="13" t="str">
        <f t="shared" ca="1" si="455"/>
        <v/>
      </c>
      <c r="AD1404" s="13" t="str">
        <f t="shared" ca="1" si="456"/>
        <v/>
      </c>
      <c r="AE1404" s="13">
        <f t="shared" ca="1" si="457"/>
        <v>2.7339607048966239</v>
      </c>
      <c r="AG1404" s="32">
        <f ca="1">IF(ROW(data!B1404)&gt;fib+1,MIN(OFFSET(data!B1404,0,0,-fib,1)),"")</f>
        <v>19.97</v>
      </c>
      <c r="AH1404" s="32">
        <f ca="1">IF(ROW(data!B1404)&gt;fib+1,MAX(OFFSET(data!B1404,0,0,-fib,1)),"")</f>
        <v>29.37</v>
      </c>
      <c r="AI1404" s="32">
        <f t="shared" ca="1" si="447"/>
        <v>9.4000000000000021</v>
      </c>
      <c r="AJ1404" s="31">
        <f t="shared" ca="1" si="448"/>
        <v>22.188399999999998</v>
      </c>
      <c r="AK1404" s="31">
        <f t="shared" ca="1" si="449"/>
        <v>23.5608</v>
      </c>
      <c r="AL1404" s="31">
        <f t="shared" ca="1" si="450"/>
        <v>24.67</v>
      </c>
      <c r="AM1404" s="31">
        <f t="shared" ca="1" si="451"/>
        <v>25.779199999999999</v>
      </c>
      <c r="AO1404" s="32">
        <f t="shared" ca="1" si="458"/>
        <v>1.7047880576243353</v>
      </c>
      <c r="AP1404" s="32">
        <f t="shared" ca="1" si="459"/>
        <v>4.8790835808230737E-2</v>
      </c>
      <c r="AQ1404" s="32">
        <f t="shared" ca="1" si="460"/>
        <v>1.7339607048966239</v>
      </c>
      <c r="AR1404" s="32">
        <f t="shared" ca="1" si="461"/>
        <v>0</v>
      </c>
    </row>
    <row r="1405" spans="1:44">
      <c r="A1405" s="10">
        <v>38950</v>
      </c>
      <c r="B1405" s="11">
        <f ca="1">IF(ROW(data!B1405)&gt;singleSMA,AVERAGE(OFFSET(data!B1405,0,0,-singleSMA,1)),"")</f>
        <v>24.004799999999999</v>
      </c>
      <c r="C1405" s="11" t="str">
        <f ca="1">IF(ROW(data!B1403)&gt;singleSMA+2,IF(SIGN(data!B1404-indicators!B1404)&lt;&gt;SIGN(data!B1403-indicators!B1403),IF(SIGN(data!B1404-indicators!B1404)&gt;0,"BUY","SELL"),""),"")</f>
        <v/>
      </c>
      <c r="D1405" s="11">
        <f ca="1">IF(ROW(data!B1405)&gt;fastSMA,AVERAGE(OFFSET(data!B1405,0,0,-fastSMA,1)),"")</f>
        <v>23.198499999999996</v>
      </c>
      <c r="E1405" s="11">
        <f ca="1">IF(ROW(data!B1405)&gt;slowSMA,AVERAGE(OFFSET(data!B1405,0,0,-slowSMA,1)),"")</f>
        <v>24.004799999999999</v>
      </c>
      <c r="F1405" s="11" t="str">
        <f ca="1">IF(ROW(data!B1405)&gt;MAX(fastSMA,slowSMA)+2,IF(SIGN(D1404-E1404)&lt;&gt;SIGN(D1403-E1403),IF(SIGN(D1404-E1404)&gt;0,"BUY","SELL"),""),"")</f>
        <v/>
      </c>
      <c r="G1405" s="11"/>
      <c r="H1405" s="11">
        <f>(data!B1405/data!B1404)-1</f>
        <v>-1.5866558177379808E-2</v>
      </c>
      <c r="I1405" s="11">
        <f t="shared" si="441"/>
        <v>0</v>
      </c>
      <c r="J1405" s="11">
        <f t="shared" si="442"/>
        <v>1.5866558177379808E-2</v>
      </c>
      <c r="K1405" s="11">
        <f ca="1">IF(ROW(data!B1405)&gt;rsi+1,100-100/(1+AVERAGE(OFFSET(I1405,0,0,-rsi,1))/AVERAGE(OFFSET(J1405,0,0,-rsi,1))),"")</f>
        <v>76.434327400359905</v>
      </c>
      <c r="L1405" s="11"/>
      <c r="M1405" s="11">
        <f t="shared" si="443"/>
        <v>0.98413344182262019</v>
      </c>
      <c r="N1405" s="11">
        <f t="shared" ca="1" si="444"/>
        <v>1.1225058004640376</v>
      </c>
      <c r="S1405" s="13" t="str">
        <f ca="1">pricein</f>
        <v/>
      </c>
      <c r="T1405" s="13" t="str">
        <f ca="1">priceout</f>
        <v/>
      </c>
      <c r="U1405" s="16" t="str">
        <f t="shared" ca="1" si="445"/>
        <v/>
      </c>
      <c r="V1405" s="16" t="str">
        <f t="shared" ca="1" si="452"/>
        <v/>
      </c>
      <c r="W1405" s="16" t="str">
        <f t="shared" ca="1" si="453"/>
        <v/>
      </c>
      <c r="X1405" s="16">
        <f t="shared" ca="1" si="454"/>
        <v>2.5789585161086404</v>
      </c>
      <c r="Y1405" s="16"/>
      <c r="Z1405" s="13" t="str">
        <f ca="1">priceincross</f>
        <v/>
      </c>
      <c r="AA1405" s="13" t="str">
        <f ca="1">priceoutcross</f>
        <v/>
      </c>
      <c r="AB1405" s="13" t="str">
        <f t="shared" ca="1" si="446"/>
        <v/>
      </c>
      <c r="AC1405" s="13" t="str">
        <f t="shared" ca="1" si="455"/>
        <v/>
      </c>
      <c r="AD1405" s="13" t="str">
        <f t="shared" ca="1" si="456"/>
        <v/>
      </c>
      <c r="AE1405" s="13">
        <f t="shared" ca="1" si="457"/>
        <v>2.7339607048966239</v>
      </c>
      <c r="AG1405" s="32">
        <f ca="1">IF(ROW(data!B1405)&gt;fib+1,MIN(OFFSET(data!B1405,0,0,-fib,1)),"")</f>
        <v>19.97</v>
      </c>
      <c r="AH1405" s="32">
        <f ca="1">IF(ROW(data!B1405)&gt;fib+1,MAX(OFFSET(data!B1405,0,0,-fib,1)),"")</f>
        <v>29.37</v>
      </c>
      <c r="AI1405" s="32">
        <f t="shared" ca="1" si="447"/>
        <v>9.4000000000000021</v>
      </c>
      <c r="AJ1405" s="31">
        <f t="shared" ca="1" si="448"/>
        <v>22.188399999999998</v>
      </c>
      <c r="AK1405" s="31">
        <f t="shared" ca="1" si="449"/>
        <v>23.5608</v>
      </c>
      <c r="AL1405" s="31">
        <f t="shared" ca="1" si="450"/>
        <v>24.67</v>
      </c>
      <c r="AM1405" s="31">
        <f t="shared" ca="1" si="451"/>
        <v>25.779199999999999</v>
      </c>
      <c r="AO1405" s="32">
        <f t="shared" ca="1" si="458"/>
        <v>1.7047880576243353</v>
      </c>
      <c r="AP1405" s="32">
        <f t="shared" ca="1" si="459"/>
        <v>4.8790835808230737E-2</v>
      </c>
      <c r="AQ1405" s="32">
        <f t="shared" ca="1" si="460"/>
        <v>1.7339607048966239</v>
      </c>
      <c r="AR1405" s="32">
        <f t="shared" ca="1" si="461"/>
        <v>0</v>
      </c>
    </row>
    <row r="1406" spans="1:44">
      <c r="A1406" s="10">
        <v>38951</v>
      </c>
      <c r="B1406" s="11">
        <f ca="1">IF(ROW(data!B1406)&gt;singleSMA,AVERAGE(OFFSET(data!B1406,0,0,-singleSMA,1)),"")</f>
        <v>23.963100000000001</v>
      </c>
      <c r="C1406" s="11" t="str">
        <f ca="1">IF(ROW(data!B1404)&gt;singleSMA+2,IF(SIGN(data!B1405-indicators!B1405)&lt;&gt;SIGN(data!B1404-indicators!B1404),IF(SIGN(data!B1405-indicators!B1405)&gt;0,"BUY","SELL"),""),"")</f>
        <v/>
      </c>
      <c r="D1406" s="11">
        <f ca="1">IF(ROW(data!B1406)&gt;fastSMA,AVERAGE(OFFSET(data!B1406,0,0,-fastSMA,1)),"")</f>
        <v>23.312999999999995</v>
      </c>
      <c r="E1406" s="11">
        <f ca="1">IF(ROW(data!B1406)&gt;slowSMA,AVERAGE(OFFSET(data!B1406,0,0,-slowSMA,1)),"")</f>
        <v>23.963100000000001</v>
      </c>
      <c r="F1406" s="11" t="str">
        <f ca="1">IF(ROW(data!B1406)&gt;MAX(fastSMA,slowSMA)+2,IF(SIGN(D1405-E1405)&lt;&gt;SIGN(D1404-E1404),IF(SIGN(D1405-E1405)&gt;0,"BUY","SELL"),""),"")</f>
        <v/>
      </c>
      <c r="G1406" s="11"/>
      <c r="H1406" s="11">
        <f>(data!B1406/data!B1405)-1</f>
        <v>-1.4468788755684248E-2</v>
      </c>
      <c r="I1406" s="11">
        <f t="shared" si="441"/>
        <v>0</v>
      </c>
      <c r="J1406" s="11">
        <f t="shared" si="442"/>
        <v>1.4468788755684248E-2</v>
      </c>
      <c r="K1406" s="11">
        <f ca="1">IF(ROW(data!B1406)&gt;rsi+1,100-100/(1+AVERAGE(OFFSET(I1406,0,0,-rsi,1))/AVERAGE(OFFSET(J1406,0,0,-rsi,1))),"")</f>
        <v>71.767126397027255</v>
      </c>
      <c r="L1406" s="11"/>
      <c r="M1406" s="11">
        <f t="shared" si="443"/>
        <v>0.98553121124431575</v>
      </c>
      <c r="N1406" s="11">
        <f t="shared" ca="1" si="444"/>
        <v>1.1062645011600931</v>
      </c>
      <c r="S1406" s="13" t="str">
        <f ca="1">pricein</f>
        <v/>
      </c>
      <c r="T1406" s="13" t="str">
        <f ca="1">priceout</f>
        <v/>
      </c>
      <c r="U1406" s="16" t="str">
        <f t="shared" ca="1" si="445"/>
        <v/>
      </c>
      <c r="V1406" s="16" t="str">
        <f t="shared" ca="1" si="452"/>
        <v/>
      </c>
      <c r="W1406" s="16" t="str">
        <f t="shared" ca="1" si="453"/>
        <v/>
      </c>
      <c r="X1406" s="16">
        <f t="shared" ca="1" si="454"/>
        <v>2.5789585161086404</v>
      </c>
      <c r="Y1406" s="16"/>
      <c r="Z1406" s="13" t="str">
        <f ca="1">priceincross</f>
        <v/>
      </c>
      <c r="AA1406" s="13" t="str">
        <f ca="1">priceoutcross</f>
        <v/>
      </c>
      <c r="AB1406" s="13" t="str">
        <f t="shared" ca="1" si="446"/>
        <v/>
      </c>
      <c r="AC1406" s="13" t="str">
        <f t="shared" ca="1" si="455"/>
        <v/>
      </c>
      <c r="AD1406" s="13" t="str">
        <f t="shared" ca="1" si="456"/>
        <v/>
      </c>
      <c r="AE1406" s="13">
        <f t="shared" ca="1" si="457"/>
        <v>2.7339607048966239</v>
      </c>
      <c r="AG1406" s="32">
        <f ca="1">IF(ROW(data!B1406)&gt;fib+1,MIN(OFFSET(data!B1406,0,0,-fib,1)),"")</f>
        <v>19.97</v>
      </c>
      <c r="AH1406" s="32">
        <f ca="1">IF(ROW(data!B1406)&gt;fib+1,MAX(OFFSET(data!B1406,0,0,-fib,1)),"")</f>
        <v>29.37</v>
      </c>
      <c r="AI1406" s="32">
        <f t="shared" ca="1" si="447"/>
        <v>9.4000000000000021</v>
      </c>
      <c r="AJ1406" s="31">
        <f t="shared" ca="1" si="448"/>
        <v>22.188399999999998</v>
      </c>
      <c r="AK1406" s="31">
        <f t="shared" ca="1" si="449"/>
        <v>23.5608</v>
      </c>
      <c r="AL1406" s="31">
        <f t="shared" ca="1" si="450"/>
        <v>24.67</v>
      </c>
      <c r="AM1406" s="31">
        <f t="shared" ca="1" si="451"/>
        <v>25.779199999999999</v>
      </c>
      <c r="AO1406" s="32">
        <f t="shared" ca="1" si="458"/>
        <v>1.7047880576243353</v>
      </c>
      <c r="AP1406" s="32">
        <f t="shared" ca="1" si="459"/>
        <v>4.8790835808230737E-2</v>
      </c>
      <c r="AQ1406" s="32">
        <f t="shared" ca="1" si="460"/>
        <v>1.7339607048966239</v>
      </c>
      <c r="AR1406" s="32">
        <f t="shared" ca="1" si="461"/>
        <v>0</v>
      </c>
    </row>
    <row r="1407" spans="1:44">
      <c r="A1407" s="10">
        <v>38952</v>
      </c>
      <c r="B1407" s="11">
        <f ca="1">IF(ROW(data!B1407)&gt;singleSMA,AVERAGE(OFFSET(data!B1407,0,0,-singleSMA,1)),"")</f>
        <v>23.9207</v>
      </c>
      <c r="C1407" s="11" t="str">
        <f ca="1">IF(ROW(data!B1405)&gt;singleSMA+2,IF(SIGN(data!B1406-indicators!B1406)&lt;&gt;SIGN(data!B1405-indicators!B1405),IF(SIGN(data!B1406-indicators!B1406)&gt;0,"BUY","SELL"),""),"")</f>
        <v>SELL</v>
      </c>
      <c r="D1407" s="11">
        <f ca="1">IF(ROW(data!B1407)&gt;fastSMA,AVERAGE(OFFSET(data!B1407,0,0,-fastSMA,1)),"")</f>
        <v>23.391999999999996</v>
      </c>
      <c r="E1407" s="11">
        <f ca="1">IF(ROW(data!B1407)&gt;slowSMA,AVERAGE(OFFSET(data!B1407,0,0,-slowSMA,1)),"")</f>
        <v>23.9207</v>
      </c>
      <c r="F1407" s="11" t="str">
        <f ca="1">IF(ROW(data!B1407)&gt;MAX(fastSMA,slowSMA)+2,IF(SIGN(D1406-E1406)&lt;&gt;SIGN(D1405-E1405),IF(SIGN(D1406-E1406)&gt;0,"BUY","SELL"),""),"")</f>
        <v/>
      </c>
      <c r="G1407" s="11"/>
      <c r="H1407" s="11">
        <f>(data!B1407/data!B1406)-1</f>
        <v>-1.1325503355704702E-2</v>
      </c>
      <c r="I1407" s="11">
        <f t="shared" si="441"/>
        <v>0</v>
      </c>
      <c r="J1407" s="11">
        <f t="shared" si="442"/>
        <v>1.1325503355704702E-2</v>
      </c>
      <c r="K1407" s="11">
        <f ca="1">IF(ROW(data!B1407)&gt;rsi+1,100-100/(1+AVERAGE(OFFSET(I1407,0,0,-rsi,1))/AVERAGE(OFFSET(J1407,0,0,-rsi,1))),"")</f>
        <v>65.670243904391526</v>
      </c>
      <c r="L1407" s="11"/>
      <c r="M1407" s="11">
        <f t="shared" si="443"/>
        <v>0.9886744966442953</v>
      </c>
      <c r="N1407" s="11">
        <f t="shared" ca="1" si="444"/>
        <v>1.0718508412914969</v>
      </c>
      <c r="S1407" s="13" t="str">
        <f ca="1">pricein</f>
        <v/>
      </c>
      <c r="T1407" s="13">
        <f ca="1">priceout</f>
        <v>23.57</v>
      </c>
      <c r="U1407" s="16" t="str">
        <f t="shared" ca="1" si="445"/>
        <v/>
      </c>
      <c r="V1407" s="16" t="str">
        <f t="shared" ca="1" si="452"/>
        <v/>
      </c>
      <c r="W1407" s="16" t="str">
        <f t="shared" ca="1" si="453"/>
        <v/>
      </c>
      <c r="X1407" s="16">
        <f t="shared" ca="1" si="454"/>
        <v>2.5789585161086404</v>
      </c>
      <c r="Y1407" s="16"/>
      <c r="Z1407" s="13" t="str">
        <f ca="1">priceincross</f>
        <v/>
      </c>
      <c r="AA1407" s="13" t="str">
        <f ca="1">priceoutcross</f>
        <v/>
      </c>
      <c r="AB1407" s="13" t="str">
        <f t="shared" ca="1" si="446"/>
        <v/>
      </c>
      <c r="AC1407" s="13" t="str">
        <f t="shared" ca="1" si="455"/>
        <v/>
      </c>
      <c r="AD1407" s="13" t="str">
        <f t="shared" ca="1" si="456"/>
        <v/>
      </c>
      <c r="AE1407" s="13">
        <f t="shared" ca="1" si="457"/>
        <v>2.7339607048966239</v>
      </c>
      <c r="AG1407" s="32">
        <f ca="1">IF(ROW(data!B1407)&gt;fib+1,MIN(OFFSET(data!B1407,0,0,-fib,1)),"")</f>
        <v>19.97</v>
      </c>
      <c r="AH1407" s="32">
        <f ca="1">IF(ROW(data!B1407)&gt;fib+1,MAX(OFFSET(data!B1407,0,0,-fib,1)),"")</f>
        <v>29.37</v>
      </c>
      <c r="AI1407" s="32">
        <f t="shared" ca="1" si="447"/>
        <v>9.4000000000000021</v>
      </c>
      <c r="AJ1407" s="31">
        <f t="shared" ca="1" si="448"/>
        <v>22.188399999999998</v>
      </c>
      <c r="AK1407" s="31">
        <f t="shared" ca="1" si="449"/>
        <v>23.5608</v>
      </c>
      <c r="AL1407" s="31">
        <f t="shared" ca="1" si="450"/>
        <v>24.67</v>
      </c>
      <c r="AM1407" s="31">
        <f t="shared" ca="1" si="451"/>
        <v>25.779199999999999</v>
      </c>
      <c r="AO1407" s="32">
        <f t="shared" ca="1" si="458"/>
        <v>1.7047880576243353</v>
      </c>
      <c r="AP1407" s="32">
        <f t="shared" ca="1" si="459"/>
        <v>4.8790835808230737E-2</v>
      </c>
      <c r="AQ1407" s="32">
        <f t="shared" ca="1" si="460"/>
        <v>1.7339607048966239</v>
      </c>
      <c r="AR1407" s="32">
        <f t="shared" ca="1" si="461"/>
        <v>0</v>
      </c>
    </row>
    <row r="1408" spans="1:44">
      <c r="A1408" s="10">
        <v>38953</v>
      </c>
      <c r="B1408" s="11">
        <f ca="1">IF(ROW(data!B1408)&gt;singleSMA,AVERAGE(OFFSET(data!B1408,0,0,-singleSMA,1)),"")</f>
        <v>23.889200000000002</v>
      </c>
      <c r="C1408" s="11" t="str">
        <f ca="1">IF(ROW(data!B1406)&gt;singleSMA+2,IF(SIGN(data!B1407-indicators!B1407)&lt;&gt;SIGN(data!B1406-indicators!B1406),IF(SIGN(data!B1407-indicators!B1407)&gt;0,"BUY","SELL"),""),"")</f>
        <v/>
      </c>
      <c r="D1408" s="11">
        <f ca="1">IF(ROW(data!B1408)&gt;fastSMA,AVERAGE(OFFSET(data!B1408,0,0,-fastSMA,1)),"")</f>
        <v>23.49</v>
      </c>
      <c r="E1408" s="11">
        <f ca="1">IF(ROW(data!B1408)&gt;slowSMA,AVERAGE(OFFSET(data!B1408,0,0,-slowSMA,1)),"")</f>
        <v>23.889200000000002</v>
      </c>
      <c r="F1408" s="11" t="str">
        <f ca="1">IF(ROW(data!B1408)&gt;MAX(fastSMA,slowSMA)+2,IF(SIGN(D1407-E1407)&lt;&gt;SIGN(D1406-E1406),IF(SIGN(D1407-E1407)&gt;0,"BUY","SELL"),""),"")</f>
        <v/>
      </c>
      <c r="G1408" s="11"/>
      <c r="H1408" s="11">
        <f>(data!B1408/data!B1407)-1</f>
        <v>1.3576580398812155E-2</v>
      </c>
      <c r="I1408" s="11">
        <f t="shared" si="441"/>
        <v>1.3576580398812155E-2</v>
      </c>
      <c r="J1408" s="11">
        <f t="shared" si="442"/>
        <v>0</v>
      </c>
      <c r="K1408" s="11">
        <f ca="1">IF(ROW(data!B1408)&gt;rsi+1,100-100/(1+AVERAGE(OFFSET(I1408,0,0,-rsi,1))/AVERAGE(OFFSET(J1408,0,0,-rsi,1))),"")</f>
        <v>68.373368467075323</v>
      </c>
      <c r="L1408" s="11"/>
      <c r="M1408" s="11">
        <f t="shared" si="443"/>
        <v>1.0135765803988122</v>
      </c>
      <c r="N1408" s="11">
        <f t="shared" ca="1" si="444"/>
        <v>1.0893752849977205</v>
      </c>
      <c r="S1408" s="13" t="str">
        <f ca="1">pricein</f>
        <v/>
      </c>
      <c r="T1408" s="13" t="str">
        <f ca="1">priceout</f>
        <v/>
      </c>
      <c r="U1408" s="16" t="str">
        <f t="shared" ca="1" si="445"/>
        <v/>
      </c>
      <c r="V1408" s="16" t="str">
        <f t="shared" ca="1" si="452"/>
        <v/>
      </c>
      <c r="W1408" s="16" t="str">
        <f t="shared" ca="1" si="453"/>
        <v/>
      </c>
      <c r="X1408" s="16">
        <f t="shared" ca="1" si="454"/>
        <v>2.5789585161086404</v>
      </c>
      <c r="Y1408" s="16"/>
      <c r="Z1408" s="13" t="str">
        <f ca="1">priceincross</f>
        <v/>
      </c>
      <c r="AA1408" s="13" t="str">
        <f ca="1">priceoutcross</f>
        <v/>
      </c>
      <c r="AB1408" s="13" t="str">
        <f t="shared" ca="1" si="446"/>
        <v/>
      </c>
      <c r="AC1408" s="13" t="str">
        <f t="shared" ca="1" si="455"/>
        <v/>
      </c>
      <c r="AD1408" s="13" t="str">
        <f t="shared" ca="1" si="456"/>
        <v/>
      </c>
      <c r="AE1408" s="13">
        <f t="shared" ca="1" si="457"/>
        <v>2.7339607048966239</v>
      </c>
      <c r="AG1408" s="32">
        <f ca="1">IF(ROW(data!B1408)&gt;fib+1,MIN(OFFSET(data!B1408,0,0,-fib,1)),"")</f>
        <v>19.97</v>
      </c>
      <c r="AH1408" s="32">
        <f ca="1">IF(ROW(data!B1408)&gt;fib+1,MAX(OFFSET(data!B1408,0,0,-fib,1)),"")</f>
        <v>29.37</v>
      </c>
      <c r="AI1408" s="32">
        <f t="shared" ca="1" si="447"/>
        <v>9.4000000000000021</v>
      </c>
      <c r="AJ1408" s="31">
        <f t="shared" ca="1" si="448"/>
        <v>22.188399999999998</v>
      </c>
      <c r="AK1408" s="31">
        <f t="shared" ca="1" si="449"/>
        <v>23.5608</v>
      </c>
      <c r="AL1408" s="31">
        <f t="shared" ca="1" si="450"/>
        <v>24.67</v>
      </c>
      <c r="AM1408" s="31">
        <f t="shared" ca="1" si="451"/>
        <v>25.779199999999999</v>
      </c>
      <c r="AO1408" s="32">
        <f t="shared" ca="1" si="458"/>
        <v>1.7047880576243353</v>
      </c>
      <c r="AP1408" s="32">
        <f t="shared" ca="1" si="459"/>
        <v>4.8790835808230737E-2</v>
      </c>
      <c r="AQ1408" s="32">
        <f t="shared" ca="1" si="460"/>
        <v>1.7339607048966239</v>
      </c>
      <c r="AR1408" s="32">
        <f t="shared" ca="1" si="461"/>
        <v>0</v>
      </c>
    </row>
    <row r="1409" spans="1:44">
      <c r="A1409" s="10">
        <v>38954</v>
      </c>
      <c r="B1409" s="11">
        <f ca="1">IF(ROW(data!B1409)&gt;singleSMA,AVERAGE(OFFSET(data!B1409,0,0,-singleSMA,1)),"")</f>
        <v>23.846600000000002</v>
      </c>
      <c r="C1409" s="11" t="str">
        <f ca="1">IF(ROW(data!B1407)&gt;singleSMA+2,IF(SIGN(data!B1408-indicators!B1408)&lt;&gt;SIGN(data!B1407-indicators!B1407),IF(SIGN(data!B1408-indicators!B1408)&gt;0,"BUY","SELL"),""),"")</f>
        <v>BUY</v>
      </c>
      <c r="D1409" s="11">
        <f ca="1">IF(ROW(data!B1409)&gt;fastSMA,AVERAGE(OFFSET(data!B1409,0,0,-fastSMA,1)),"")</f>
        <v>23.537999999999997</v>
      </c>
      <c r="E1409" s="11">
        <f ca="1">IF(ROW(data!B1409)&gt;slowSMA,AVERAGE(OFFSET(data!B1409,0,0,-slowSMA,1)),"")</f>
        <v>23.846600000000002</v>
      </c>
      <c r="F1409" s="11" t="str">
        <f ca="1">IF(ROW(data!B1409)&gt;MAX(fastSMA,slowSMA)+2,IF(SIGN(D1408-E1408)&lt;&gt;SIGN(D1407-E1407),IF(SIGN(D1408-E1408)&gt;0,"BUY","SELL"),""),"")</f>
        <v/>
      </c>
      <c r="G1409" s="11"/>
      <c r="H1409" s="11">
        <f>(data!B1409/data!B1408)-1</f>
        <v>-2.0092088740058633E-2</v>
      </c>
      <c r="I1409" s="11">
        <f t="shared" si="441"/>
        <v>0</v>
      </c>
      <c r="J1409" s="11">
        <f t="shared" si="442"/>
        <v>2.0092088740058633E-2</v>
      </c>
      <c r="K1409" s="11">
        <f ca="1">IF(ROW(data!B1409)&gt;rsi+1,100-100/(1+AVERAGE(OFFSET(I1409,0,0,-rsi,1))/AVERAGE(OFFSET(J1409,0,0,-rsi,1))),"")</f>
        <v>59.339865739204974</v>
      </c>
      <c r="L1409" s="11"/>
      <c r="M1409" s="11">
        <f t="shared" si="443"/>
        <v>0.97990791125994137</v>
      </c>
      <c r="N1409" s="11">
        <f t="shared" ca="1" si="444"/>
        <v>1.042761692650334</v>
      </c>
      <c r="S1409" s="13">
        <f ca="1">pricein</f>
        <v>23.41</v>
      </c>
      <c r="T1409" s="13" t="str">
        <f ca="1">priceout</f>
        <v/>
      </c>
      <c r="U1409" s="16">
        <f t="shared" ca="1" si="445"/>
        <v>22.98</v>
      </c>
      <c r="V1409" s="16">
        <f t="shared" ca="1" si="452"/>
        <v>0.98163178129004702</v>
      </c>
      <c r="W1409" s="16">
        <f t="shared" ca="1" si="453"/>
        <v>-1.8368218709952977E-2</v>
      </c>
      <c r="X1409" s="16">
        <f t="shared" ca="1" si="454"/>
        <v>2.531587642040861</v>
      </c>
      <c r="Y1409" s="16"/>
      <c r="Z1409" s="13" t="str">
        <f ca="1">priceincross</f>
        <v/>
      </c>
      <c r="AA1409" s="13" t="str">
        <f ca="1">priceoutcross</f>
        <v/>
      </c>
      <c r="AB1409" s="13" t="str">
        <f t="shared" ca="1" si="446"/>
        <v/>
      </c>
      <c r="AC1409" s="13" t="str">
        <f t="shared" ca="1" si="455"/>
        <v/>
      </c>
      <c r="AD1409" s="13" t="str">
        <f t="shared" ca="1" si="456"/>
        <v/>
      </c>
      <c r="AE1409" s="13">
        <f t="shared" ca="1" si="457"/>
        <v>2.7339607048966239</v>
      </c>
      <c r="AG1409" s="32">
        <f ca="1">IF(ROW(data!B1409)&gt;fib+1,MIN(OFFSET(data!B1409,0,0,-fib,1)),"")</f>
        <v>19.97</v>
      </c>
      <c r="AH1409" s="32">
        <f ca="1">IF(ROW(data!B1409)&gt;fib+1,MAX(OFFSET(data!B1409,0,0,-fib,1)),"")</f>
        <v>29.37</v>
      </c>
      <c r="AI1409" s="32">
        <f t="shared" ca="1" si="447"/>
        <v>9.4000000000000021</v>
      </c>
      <c r="AJ1409" s="31">
        <f t="shared" ca="1" si="448"/>
        <v>22.188399999999998</v>
      </c>
      <c r="AK1409" s="31">
        <f t="shared" ca="1" si="449"/>
        <v>23.5608</v>
      </c>
      <c r="AL1409" s="31">
        <f t="shared" ca="1" si="450"/>
        <v>24.67</v>
      </c>
      <c r="AM1409" s="31">
        <f t="shared" ca="1" si="451"/>
        <v>25.779199999999999</v>
      </c>
      <c r="AO1409" s="32">
        <f t="shared" ca="1" si="458"/>
        <v>1.7047880576243353</v>
      </c>
      <c r="AP1409" s="32">
        <f t="shared" ca="1" si="459"/>
        <v>6.8415729602727682E-2</v>
      </c>
      <c r="AQ1409" s="32">
        <f t="shared" ca="1" si="460"/>
        <v>1.7339607048966239</v>
      </c>
      <c r="AR1409" s="32">
        <f t="shared" ca="1" si="461"/>
        <v>0</v>
      </c>
    </row>
    <row r="1410" spans="1:44">
      <c r="A1410" s="10">
        <v>38957</v>
      </c>
      <c r="B1410" s="11">
        <f ca="1">IF(ROW(data!B1410)&gt;singleSMA,AVERAGE(OFFSET(data!B1410,0,0,-singleSMA,1)),"")</f>
        <v>23.799800000000005</v>
      </c>
      <c r="C1410" s="11" t="str">
        <f ca="1">IF(ROW(data!B1408)&gt;singleSMA+2,IF(SIGN(data!B1409-indicators!B1409)&lt;&gt;SIGN(data!B1408-indicators!B1408),IF(SIGN(data!B1409-indicators!B1409)&gt;0,"BUY","SELL"),""),"")</f>
        <v>SELL</v>
      </c>
      <c r="D1410" s="11">
        <f ca="1">IF(ROW(data!B1410)&gt;fastSMA,AVERAGE(OFFSET(data!B1410,0,0,-fastSMA,1)),"")</f>
        <v>23.563500000000001</v>
      </c>
      <c r="E1410" s="11">
        <f ca="1">IF(ROW(data!B1410)&gt;slowSMA,AVERAGE(OFFSET(data!B1410,0,0,-slowSMA,1)),"")</f>
        <v>23.799800000000005</v>
      </c>
      <c r="F1410" s="11" t="str">
        <f ca="1">IF(ROW(data!B1410)&gt;MAX(fastSMA,slowSMA)+2,IF(SIGN(D1409-E1409)&lt;&gt;SIGN(D1408-E1408),IF(SIGN(D1409-E1409)&gt;0,"BUY","SELL"),""),"")</f>
        <v/>
      </c>
      <c r="G1410" s="11"/>
      <c r="H1410" s="11">
        <f>(data!B1410/data!B1409)-1</f>
        <v>-1.8368218709952977E-2</v>
      </c>
      <c r="I1410" s="11">
        <f t="shared" si="441"/>
        <v>0</v>
      </c>
      <c r="J1410" s="11">
        <f t="shared" si="442"/>
        <v>1.8368218709952977E-2</v>
      </c>
      <c r="K1410" s="11">
        <f ca="1">IF(ROW(data!B1410)&gt;rsi+1,100-100/(1+AVERAGE(OFFSET(I1410,0,0,-rsi,1))/AVERAGE(OFFSET(J1410,0,0,-rsi,1))),"")</f>
        <v>54.880899351660673</v>
      </c>
      <c r="L1410" s="11"/>
      <c r="M1410" s="11">
        <f t="shared" si="443"/>
        <v>0.98163178129004702</v>
      </c>
      <c r="N1410" s="11">
        <f t="shared" ca="1" si="444"/>
        <v>1.022696929238986</v>
      </c>
      <c r="S1410" s="13" t="str">
        <f ca="1">pricein</f>
        <v/>
      </c>
      <c r="T1410" s="13">
        <f ca="1">priceout</f>
        <v>22.98</v>
      </c>
      <c r="U1410" s="16" t="str">
        <f t="shared" ca="1" si="445"/>
        <v/>
      </c>
      <c r="V1410" s="16" t="str">
        <f t="shared" ca="1" si="452"/>
        <v/>
      </c>
      <c r="W1410" s="16" t="str">
        <f t="shared" ca="1" si="453"/>
        <v/>
      </c>
      <c r="X1410" s="16">
        <f t="shared" ca="1" si="454"/>
        <v>2.531587642040861</v>
      </c>
      <c r="Y1410" s="16"/>
      <c r="Z1410" s="13" t="str">
        <f ca="1">priceincross</f>
        <v/>
      </c>
      <c r="AA1410" s="13" t="str">
        <f ca="1">priceoutcross</f>
        <v/>
      </c>
      <c r="AB1410" s="13" t="str">
        <f t="shared" ca="1" si="446"/>
        <v/>
      </c>
      <c r="AC1410" s="13" t="str">
        <f t="shared" ca="1" si="455"/>
        <v/>
      </c>
      <c r="AD1410" s="13" t="str">
        <f t="shared" ca="1" si="456"/>
        <v/>
      </c>
      <c r="AE1410" s="13">
        <f t="shared" ca="1" si="457"/>
        <v>2.7339607048966239</v>
      </c>
      <c r="AG1410" s="32">
        <f ca="1">IF(ROW(data!B1410)&gt;fib+1,MIN(OFFSET(data!B1410,0,0,-fib,1)),"")</f>
        <v>19.97</v>
      </c>
      <c r="AH1410" s="32">
        <f ca="1">IF(ROW(data!B1410)&gt;fib+1,MAX(OFFSET(data!B1410,0,0,-fib,1)),"")</f>
        <v>29.37</v>
      </c>
      <c r="AI1410" s="32">
        <f t="shared" ca="1" si="447"/>
        <v>9.4000000000000021</v>
      </c>
      <c r="AJ1410" s="31">
        <f t="shared" ca="1" si="448"/>
        <v>22.188399999999998</v>
      </c>
      <c r="AK1410" s="31">
        <f t="shared" ca="1" si="449"/>
        <v>23.5608</v>
      </c>
      <c r="AL1410" s="31">
        <f t="shared" ca="1" si="450"/>
        <v>24.67</v>
      </c>
      <c r="AM1410" s="31">
        <f t="shared" ca="1" si="451"/>
        <v>25.779199999999999</v>
      </c>
      <c r="AO1410" s="32">
        <f t="shared" ca="1" si="458"/>
        <v>1.7047880576243353</v>
      </c>
      <c r="AP1410" s="32">
        <f t="shared" ca="1" si="459"/>
        <v>6.8415729602727682E-2</v>
      </c>
      <c r="AQ1410" s="32">
        <f t="shared" ca="1" si="460"/>
        <v>1.7339607048966239</v>
      </c>
      <c r="AR1410" s="32">
        <f t="shared" ca="1" si="461"/>
        <v>0</v>
      </c>
    </row>
    <row r="1411" spans="1:44">
      <c r="A1411" s="10">
        <v>38958</v>
      </c>
      <c r="B1411" s="11">
        <f ca="1">IF(ROW(data!B1411)&gt;singleSMA,AVERAGE(OFFSET(data!B1411,0,0,-singleSMA,1)),"")</f>
        <v>23.7607</v>
      </c>
      <c r="C1411" s="11" t="str">
        <f ca="1">IF(ROW(data!B1409)&gt;singleSMA+2,IF(SIGN(data!B1410-indicators!B1410)&lt;&gt;SIGN(data!B1409-indicators!B1409),IF(SIGN(data!B1410-indicators!B1410)&gt;0,"BUY","SELL"),""),"")</f>
        <v/>
      </c>
      <c r="D1411" s="11">
        <f ca="1">IF(ROW(data!B1411)&gt;fastSMA,AVERAGE(OFFSET(data!B1411,0,0,-fastSMA,1)),"")</f>
        <v>23.584499999999998</v>
      </c>
      <c r="E1411" s="11">
        <f ca="1">IF(ROW(data!B1411)&gt;slowSMA,AVERAGE(OFFSET(data!B1411,0,0,-slowSMA,1)),"")</f>
        <v>23.7607</v>
      </c>
      <c r="F1411" s="11" t="str">
        <f ca="1">IF(ROW(data!B1411)&gt;MAX(fastSMA,slowSMA)+2,IF(SIGN(D1410-E1410)&lt;&gt;SIGN(D1409-E1409),IF(SIGN(D1410-E1410)&gt;0,"BUY","SELL"),""),"")</f>
        <v/>
      </c>
      <c r="G1411" s="11"/>
      <c r="H1411" s="11">
        <f>(data!B1411/data!B1410)-1</f>
        <v>1.6100957354221013E-2</v>
      </c>
      <c r="I1411" s="11">
        <f t="shared" ref="I1411:I1474" si="462">IF(H1411&gt;0,H1411,0)</f>
        <v>1.6100957354221013E-2</v>
      </c>
      <c r="J1411" s="11">
        <f t="shared" ref="J1411:J1474" si="463">IF(H1411&lt;0,-H1411,0)</f>
        <v>0</v>
      </c>
      <c r="K1411" s="11">
        <f ca="1">IF(ROW(data!B1411)&gt;rsi+1,100-100/(1+AVERAGE(OFFSET(I1411,0,0,-rsi,1))/AVERAGE(OFFSET(J1411,0,0,-rsi,1))),"")</f>
        <v>54.086345322411212</v>
      </c>
      <c r="L1411" s="11"/>
      <c r="M1411" s="11">
        <f t="shared" ref="M1411:M1474" si="464">1+H1411</f>
        <v>1.016100957354221</v>
      </c>
      <c r="N1411" s="11">
        <f t="shared" ref="N1411:N1474" ca="1" si="465">IF(ROW(M1411)&gt;priceindex+1,PRODUCT(OFFSET(M1411,0,0,-priceindex,1)),"")</f>
        <v>1.0183166157871786</v>
      </c>
      <c r="S1411" s="13" t="str">
        <f ca="1">pricein</f>
        <v/>
      </c>
      <c r="T1411" s="13" t="str">
        <f ca="1">priceout</f>
        <v/>
      </c>
      <c r="U1411" s="16" t="str">
        <f t="shared" ref="U1411:U1474" ca="1" si="466">IF(S1411&lt;&gt;"",OFFSET(C1411,MATCH("SELL",C1412:C6409,0),17),"")</f>
        <v/>
      </c>
      <c r="V1411" s="16" t="str">
        <f t="shared" ca="1" si="452"/>
        <v/>
      </c>
      <c r="W1411" s="16" t="str">
        <f t="shared" ca="1" si="453"/>
        <v/>
      </c>
      <c r="X1411" s="16">
        <f t="shared" ca="1" si="454"/>
        <v>2.531587642040861</v>
      </c>
      <c r="Y1411" s="16"/>
      <c r="Z1411" s="13" t="str">
        <f ca="1">priceincross</f>
        <v/>
      </c>
      <c r="AA1411" s="13" t="str">
        <f ca="1">priceoutcross</f>
        <v/>
      </c>
      <c r="AB1411" s="13" t="str">
        <f t="shared" ref="AB1411:AB1474" ca="1" si="467">IF(Z1411&lt;&gt;"",OFFSET(F1411,MATCH("SELL",F1412:F6409,0),21),"")</f>
        <v/>
      </c>
      <c r="AC1411" s="13" t="str">
        <f t="shared" ca="1" si="455"/>
        <v/>
      </c>
      <c r="AD1411" s="13" t="str">
        <f t="shared" ca="1" si="456"/>
        <v/>
      </c>
      <c r="AE1411" s="13">
        <f t="shared" ca="1" si="457"/>
        <v>2.7339607048966239</v>
      </c>
      <c r="AG1411" s="32">
        <f ca="1">IF(ROW(data!B1411)&gt;fib+1,MIN(OFFSET(data!B1411,0,0,-fib,1)),"")</f>
        <v>19.97</v>
      </c>
      <c r="AH1411" s="32">
        <f ca="1">IF(ROW(data!B1411)&gt;fib+1,MAX(OFFSET(data!B1411,0,0,-fib,1)),"")</f>
        <v>29.37</v>
      </c>
      <c r="AI1411" s="32">
        <f t="shared" ref="AI1411:AI1474" ca="1" si="468">IF(AG1411&lt;&gt;"",AH1411-AG1411,"")</f>
        <v>9.4000000000000021</v>
      </c>
      <c r="AJ1411" s="31">
        <f t="shared" ref="AJ1411:AJ1474" ca="1" si="469">IF(AI1411&lt;&gt;"",AG1411+0.236*AI1411,"")</f>
        <v>22.188399999999998</v>
      </c>
      <c r="AK1411" s="31">
        <f t="shared" ref="AK1411:AK1474" ca="1" si="470">IF(AI1411&lt;&gt;"",AG1411+0.382*AI1411,"")</f>
        <v>23.5608</v>
      </c>
      <c r="AL1411" s="31">
        <f t="shared" ref="AL1411:AL1474" ca="1" si="471">IF(AI1411&lt;&gt;"",AG1411+0.5*AI1411,"")</f>
        <v>24.67</v>
      </c>
      <c r="AM1411" s="31">
        <f t="shared" ref="AM1411:AM1474" ca="1" si="472">IF(AI1411&lt;&gt;"",AG1411+0.618*AI1411,"")</f>
        <v>25.779199999999999</v>
      </c>
      <c r="AO1411" s="32">
        <f t="shared" ca="1" si="458"/>
        <v>1.7047880576243353</v>
      </c>
      <c r="AP1411" s="32">
        <f t="shared" ca="1" si="459"/>
        <v>6.8415729602727682E-2</v>
      </c>
      <c r="AQ1411" s="32">
        <f t="shared" ca="1" si="460"/>
        <v>1.7339607048966239</v>
      </c>
      <c r="AR1411" s="32">
        <f t="shared" ca="1" si="461"/>
        <v>0</v>
      </c>
    </row>
    <row r="1412" spans="1:44">
      <c r="A1412" s="10">
        <v>38959</v>
      </c>
      <c r="B1412" s="11">
        <f ca="1">IF(ROW(data!B1412)&gt;singleSMA,AVERAGE(OFFSET(data!B1412,0,0,-singleSMA,1)),"")</f>
        <v>23.723200000000006</v>
      </c>
      <c r="C1412" s="11" t="str">
        <f ca="1">IF(ROW(data!B1410)&gt;singleSMA+2,IF(SIGN(data!B1411-indicators!B1411)&lt;&gt;SIGN(data!B1410-indicators!B1410),IF(SIGN(data!B1411-indicators!B1411)&gt;0,"BUY","SELL"),""),"")</f>
        <v/>
      </c>
      <c r="D1412" s="11">
        <f ca="1">IF(ROW(data!B1412)&gt;fastSMA,AVERAGE(OFFSET(data!B1412,0,0,-fastSMA,1)),"")</f>
        <v>23.611000000000001</v>
      </c>
      <c r="E1412" s="11">
        <f ca="1">IF(ROW(data!B1412)&gt;slowSMA,AVERAGE(OFFSET(data!B1412,0,0,-slowSMA,1)),"")</f>
        <v>23.723200000000006</v>
      </c>
      <c r="F1412" s="11" t="str">
        <f ca="1">IF(ROW(data!B1412)&gt;MAX(fastSMA,slowSMA)+2,IF(SIGN(D1411-E1411)&lt;&gt;SIGN(D1410-E1410),IF(SIGN(D1411-E1411)&gt;0,"BUY","SELL"),""),"")</f>
        <v/>
      </c>
      <c r="G1412" s="11"/>
      <c r="H1412" s="11">
        <f>(data!B1412/data!B1411)-1</f>
        <v>6.8522483940043344E-3</v>
      </c>
      <c r="I1412" s="11">
        <f t="shared" si="462"/>
        <v>6.8522483940043344E-3</v>
      </c>
      <c r="J1412" s="11">
        <f t="shared" si="463"/>
        <v>0</v>
      </c>
      <c r="K1412" s="11">
        <f ca="1">IF(ROW(data!B1412)&gt;rsi+1,100-100/(1+AVERAGE(OFFSET(I1412,0,0,-rsi,1))/AVERAGE(OFFSET(J1412,0,0,-rsi,1))),"")</f>
        <v>54.934591547068777</v>
      </c>
      <c r="L1412" s="11"/>
      <c r="M1412" s="11">
        <f t="shared" si="464"/>
        <v>1.0068522483940043</v>
      </c>
      <c r="N1412" s="11">
        <f t="shared" ca="1" si="465"/>
        <v>1.0230635335073976</v>
      </c>
      <c r="S1412" s="13" t="str">
        <f ca="1">pricein</f>
        <v/>
      </c>
      <c r="T1412" s="13" t="str">
        <f ca="1">priceout</f>
        <v/>
      </c>
      <c r="U1412" s="16" t="str">
        <f t="shared" ca="1" si="466"/>
        <v/>
      </c>
      <c r="V1412" s="16" t="str">
        <f t="shared" ref="V1412:V1475" ca="1" si="473">IF(IFERROR(U1412,"")&lt;&gt;"",U1412/S1412,"")</f>
        <v/>
      </c>
      <c r="W1412" s="16" t="str">
        <f t="shared" ref="W1412:W1475" ca="1" si="474">IF(V1412&lt;&gt;"",V1412-1,"")</f>
        <v/>
      </c>
      <c r="X1412" s="16">
        <f t="shared" ref="X1412:X1475" ca="1" si="475">IF(V1412&lt;&gt;"",V1412*X1411,X1411)</f>
        <v>2.531587642040861</v>
      </c>
      <c r="Y1412" s="16"/>
      <c r="Z1412" s="13" t="str">
        <f ca="1">priceincross</f>
        <v/>
      </c>
      <c r="AA1412" s="13" t="str">
        <f ca="1">priceoutcross</f>
        <v/>
      </c>
      <c r="AB1412" s="13" t="str">
        <f t="shared" ca="1" si="467"/>
        <v/>
      </c>
      <c r="AC1412" s="13" t="str">
        <f t="shared" ref="AC1412:AC1475" ca="1" si="476">IF(IFERROR(AB1412,"")&lt;&gt;"",AB1412/Z1412,"")</f>
        <v/>
      </c>
      <c r="AD1412" s="13" t="str">
        <f t="shared" ref="AD1412:AD1475" ca="1" si="477">IF(AC1412&lt;&gt;"",AC1412-1,"")</f>
        <v/>
      </c>
      <c r="AE1412" s="13">
        <f t="shared" ref="AE1412:AE1475" ca="1" si="478">IF(AC1412&lt;&gt;"",AC1412*AE1411,AE1411)</f>
        <v>2.7339607048966239</v>
      </c>
      <c r="AG1412" s="32">
        <f ca="1">IF(ROW(data!B1412)&gt;fib+1,MIN(OFFSET(data!B1412,0,0,-fib,1)),"")</f>
        <v>19.97</v>
      </c>
      <c r="AH1412" s="32">
        <f ca="1">IF(ROW(data!B1412)&gt;fib+1,MAX(OFFSET(data!B1412,0,0,-fib,1)),"")</f>
        <v>29.37</v>
      </c>
      <c r="AI1412" s="32">
        <f t="shared" ca="1" si="468"/>
        <v>9.4000000000000021</v>
      </c>
      <c r="AJ1412" s="31">
        <f t="shared" ca="1" si="469"/>
        <v>22.188399999999998</v>
      </c>
      <c r="AK1412" s="31">
        <f t="shared" ca="1" si="470"/>
        <v>23.5608</v>
      </c>
      <c r="AL1412" s="31">
        <f t="shared" ca="1" si="471"/>
        <v>24.67</v>
      </c>
      <c r="AM1412" s="31">
        <f t="shared" ca="1" si="472"/>
        <v>25.779199999999999</v>
      </c>
      <c r="AO1412" s="32">
        <f t="shared" ref="AO1412:AO1475" ca="1" si="479">MAX(AO1411,X1412-1)</f>
        <v>1.7047880576243353</v>
      </c>
      <c r="AP1412" s="32">
        <f t="shared" ref="AP1412:AP1475" ca="1" si="480">((1+AO1412)/X1412)-1</f>
        <v>6.8415729602727682E-2</v>
      </c>
      <c r="AQ1412" s="32">
        <f t="shared" ref="AQ1412:AQ1475" ca="1" si="481">MAX(AQ1411,AE1412-1)</f>
        <v>1.7339607048966239</v>
      </c>
      <c r="AR1412" s="32">
        <f t="shared" ref="AR1412:AR1475" ca="1" si="482">((1+AQ1412)/AE1412)-1</f>
        <v>0</v>
      </c>
    </row>
    <row r="1413" spans="1:44">
      <c r="A1413" s="10">
        <v>38960</v>
      </c>
      <c r="B1413" s="11">
        <f ca="1">IF(ROW(data!B1413)&gt;singleSMA,AVERAGE(OFFSET(data!B1413,0,0,-singleSMA,1)),"")</f>
        <v>23.684500000000003</v>
      </c>
      <c r="C1413" s="11" t="str">
        <f ca="1">IF(ROW(data!B1411)&gt;singleSMA+2,IF(SIGN(data!B1412-indicators!B1412)&lt;&gt;SIGN(data!B1411-indicators!B1411),IF(SIGN(data!B1412-indicators!B1412)&gt;0,"BUY","SELL"),""),"")</f>
        <v/>
      </c>
      <c r="D1413" s="11">
        <f ca="1">IF(ROW(data!B1413)&gt;fastSMA,AVERAGE(OFFSET(data!B1413,0,0,-fastSMA,1)),"")</f>
        <v>23.686</v>
      </c>
      <c r="E1413" s="11">
        <f ca="1">IF(ROW(data!B1413)&gt;slowSMA,AVERAGE(OFFSET(data!B1413,0,0,-slowSMA,1)),"")</f>
        <v>23.684500000000003</v>
      </c>
      <c r="F1413" s="11" t="str">
        <f ca="1">IF(ROW(data!B1413)&gt;MAX(fastSMA,slowSMA)+2,IF(SIGN(D1412-E1412)&lt;&gt;SIGN(D1411-E1411),IF(SIGN(D1412-E1412)&gt;0,"BUY","SELL"),""),"")</f>
        <v/>
      </c>
      <c r="G1413" s="11"/>
      <c r="H1413" s="11">
        <f>(data!B1413/data!B1412)-1</f>
        <v>3.8281582305401907E-2</v>
      </c>
      <c r="I1413" s="11">
        <f t="shared" si="462"/>
        <v>3.8281582305401907E-2</v>
      </c>
      <c r="J1413" s="11">
        <f t="shared" si="463"/>
        <v>0</v>
      </c>
      <c r="K1413" s="11">
        <f ca="1">IF(ROW(data!B1413)&gt;rsi+1,100-100/(1+AVERAGE(OFFSET(I1413,0,0,-rsi,1))/AVERAGE(OFFSET(J1413,0,0,-rsi,1))),"")</f>
        <v>61.503445269825995</v>
      </c>
      <c r="L1413" s="11"/>
      <c r="M1413" s="11">
        <f t="shared" si="464"/>
        <v>1.0382815823054019</v>
      </c>
      <c r="N1413" s="11">
        <f t="shared" ca="1" si="465"/>
        <v>1.0654735923177654</v>
      </c>
      <c r="S1413" s="13" t="str">
        <f ca="1">pricein</f>
        <v/>
      </c>
      <c r="T1413" s="13" t="str">
        <f ca="1">priceout</f>
        <v/>
      </c>
      <c r="U1413" s="16" t="str">
        <f t="shared" ca="1" si="466"/>
        <v/>
      </c>
      <c r="V1413" s="16" t="str">
        <f t="shared" ca="1" si="473"/>
        <v/>
      </c>
      <c r="W1413" s="16" t="str">
        <f t="shared" ca="1" si="474"/>
        <v/>
      </c>
      <c r="X1413" s="16">
        <f t="shared" ca="1" si="475"/>
        <v>2.531587642040861</v>
      </c>
      <c r="Y1413" s="16"/>
      <c r="Z1413" s="13" t="str">
        <f ca="1">priceincross</f>
        <v/>
      </c>
      <c r="AA1413" s="13" t="str">
        <f ca="1">priceoutcross</f>
        <v/>
      </c>
      <c r="AB1413" s="13" t="str">
        <f t="shared" ca="1" si="467"/>
        <v/>
      </c>
      <c r="AC1413" s="13" t="str">
        <f t="shared" ca="1" si="476"/>
        <v/>
      </c>
      <c r="AD1413" s="13" t="str">
        <f t="shared" ca="1" si="477"/>
        <v/>
      </c>
      <c r="AE1413" s="13">
        <f t="shared" ca="1" si="478"/>
        <v>2.7339607048966239</v>
      </c>
      <c r="AG1413" s="32">
        <f ca="1">IF(ROW(data!B1413)&gt;fib+1,MIN(OFFSET(data!B1413,0,0,-fib,1)),"")</f>
        <v>19.97</v>
      </c>
      <c r="AH1413" s="32">
        <f ca="1">IF(ROW(data!B1413)&gt;fib+1,MAX(OFFSET(data!B1413,0,0,-fib,1)),"")</f>
        <v>29.37</v>
      </c>
      <c r="AI1413" s="32">
        <f t="shared" ca="1" si="468"/>
        <v>9.4000000000000021</v>
      </c>
      <c r="AJ1413" s="31">
        <f t="shared" ca="1" si="469"/>
        <v>22.188399999999998</v>
      </c>
      <c r="AK1413" s="31">
        <f t="shared" ca="1" si="470"/>
        <v>23.5608</v>
      </c>
      <c r="AL1413" s="31">
        <f t="shared" ca="1" si="471"/>
        <v>24.67</v>
      </c>
      <c r="AM1413" s="31">
        <f t="shared" ca="1" si="472"/>
        <v>25.779199999999999</v>
      </c>
      <c r="AO1413" s="32">
        <f t="shared" ca="1" si="479"/>
        <v>1.7047880576243353</v>
      </c>
      <c r="AP1413" s="32">
        <f t="shared" ca="1" si="480"/>
        <v>6.8415729602727682E-2</v>
      </c>
      <c r="AQ1413" s="32">
        <f t="shared" ca="1" si="481"/>
        <v>1.7339607048966239</v>
      </c>
      <c r="AR1413" s="32">
        <f t="shared" ca="1" si="482"/>
        <v>0</v>
      </c>
    </row>
    <row r="1414" spans="1:44">
      <c r="A1414" s="10">
        <v>38961</v>
      </c>
      <c r="B1414" s="11">
        <f ca="1">IF(ROW(data!B1414)&gt;singleSMA,AVERAGE(OFFSET(data!B1414,0,0,-singleSMA,1)),"")</f>
        <v>23.652900000000002</v>
      </c>
      <c r="C1414" s="11" t="str">
        <f ca="1">IF(ROW(data!B1412)&gt;singleSMA+2,IF(SIGN(data!B1413-indicators!B1413)&lt;&gt;SIGN(data!B1412-indicators!B1412),IF(SIGN(data!B1413-indicators!B1413)&gt;0,"BUY","SELL"),""),"")</f>
        <v>BUY</v>
      </c>
      <c r="D1414" s="11">
        <f ca="1">IF(ROW(data!B1414)&gt;fastSMA,AVERAGE(OFFSET(data!B1414,0,0,-fastSMA,1)),"")</f>
        <v>23.786000000000005</v>
      </c>
      <c r="E1414" s="11">
        <f ca="1">IF(ROW(data!B1414)&gt;slowSMA,AVERAGE(OFFSET(data!B1414,0,0,-slowSMA,1)),"")</f>
        <v>23.652900000000002</v>
      </c>
      <c r="F1414" s="11" t="str">
        <f ca="1">IF(ROW(data!B1414)&gt;MAX(fastSMA,slowSMA)+2,IF(SIGN(D1413-E1413)&lt;&gt;SIGN(D1412-E1412),IF(SIGN(D1413-E1413)&gt;0,"BUY","SELL"),""),"")</f>
        <v>BUY</v>
      </c>
      <c r="G1414" s="11"/>
      <c r="H1414" s="11">
        <f>(data!B1414/data!B1413)-1</f>
        <v>3.0725112658746445E-2</v>
      </c>
      <c r="I1414" s="11">
        <f t="shared" si="462"/>
        <v>3.0725112658746445E-2</v>
      </c>
      <c r="J1414" s="11">
        <f t="shared" si="463"/>
        <v>0</v>
      </c>
      <c r="K1414" s="11">
        <f ca="1">IF(ROW(data!B1414)&gt;rsi+1,100-100/(1+AVERAGE(OFFSET(I1414,0,0,-rsi,1))/AVERAGE(OFFSET(J1414,0,0,-rsi,1))),"")</f>
        <v>63.980498475595624</v>
      </c>
      <c r="L1414" s="11"/>
      <c r="M1414" s="11">
        <f t="shared" si="464"/>
        <v>1.0307251126587464</v>
      </c>
      <c r="N1414" s="11">
        <f t="shared" ca="1" si="465"/>
        <v>1.0863557858376516</v>
      </c>
      <c r="S1414" s="13">
        <f ca="1">pricein</f>
        <v>25.16</v>
      </c>
      <c r="T1414" s="13" t="str">
        <f ca="1">priceout</f>
        <v/>
      </c>
      <c r="U1414" s="16">
        <f t="shared" ca="1" si="466"/>
        <v>31.6</v>
      </c>
      <c r="V1414" s="16">
        <f t="shared" ca="1" si="473"/>
        <v>1.2559618441971383</v>
      </c>
      <c r="W1414" s="16">
        <f t="shared" ca="1" si="474"/>
        <v>0.2559618441971383</v>
      </c>
      <c r="X1414" s="16">
        <f t="shared" ca="1" si="475"/>
        <v>3.1795774836443247</v>
      </c>
      <c r="Y1414" s="16"/>
      <c r="Z1414" s="13">
        <f ca="1">priceincross</f>
        <v>25.16</v>
      </c>
      <c r="AA1414" s="13" t="str">
        <f ca="1">priceoutcross</f>
        <v/>
      </c>
      <c r="AB1414" s="13">
        <f t="shared" ca="1" si="467"/>
        <v>31.92</v>
      </c>
      <c r="AC1414" s="13">
        <f t="shared" ca="1" si="476"/>
        <v>1.2686804451510334</v>
      </c>
      <c r="AD1414" s="13">
        <f t="shared" ca="1" si="477"/>
        <v>0.2686804451510334</v>
      </c>
      <c r="AE1414" s="13">
        <f t="shared" ca="1" si="478"/>
        <v>3.4685224841136817</v>
      </c>
      <c r="AG1414" s="32">
        <f ca="1">IF(ROW(data!B1414)&gt;fib+1,MIN(OFFSET(data!B1414,0,0,-fib,1)),"")</f>
        <v>19.97</v>
      </c>
      <c r="AH1414" s="32">
        <f ca="1">IF(ROW(data!B1414)&gt;fib+1,MAX(OFFSET(data!B1414,0,0,-fib,1)),"")</f>
        <v>29.37</v>
      </c>
      <c r="AI1414" s="32">
        <f t="shared" ca="1" si="468"/>
        <v>9.4000000000000021</v>
      </c>
      <c r="AJ1414" s="31">
        <f t="shared" ca="1" si="469"/>
        <v>22.188399999999998</v>
      </c>
      <c r="AK1414" s="31">
        <f t="shared" ca="1" si="470"/>
        <v>23.5608</v>
      </c>
      <c r="AL1414" s="31">
        <f t="shared" ca="1" si="471"/>
        <v>24.67</v>
      </c>
      <c r="AM1414" s="31">
        <f t="shared" ca="1" si="472"/>
        <v>25.779199999999999</v>
      </c>
      <c r="AO1414" s="32">
        <f t="shared" ca="1" si="479"/>
        <v>2.1795774836443247</v>
      </c>
      <c r="AP1414" s="32">
        <f t="shared" ca="1" si="480"/>
        <v>0</v>
      </c>
      <c r="AQ1414" s="32">
        <f t="shared" ca="1" si="481"/>
        <v>2.4685224841136817</v>
      </c>
      <c r="AR1414" s="32">
        <f t="shared" ca="1" si="482"/>
        <v>0</v>
      </c>
    </row>
    <row r="1415" spans="1:44">
      <c r="A1415" s="10">
        <v>38964</v>
      </c>
      <c r="B1415" s="11">
        <f ca="1">IF(ROW(data!B1415)&gt;singleSMA,AVERAGE(OFFSET(data!B1415,0,0,-singleSMA,1)),"")</f>
        <v>23.613699999999998</v>
      </c>
      <c r="C1415" s="11" t="str">
        <f ca="1">IF(ROW(data!B1413)&gt;singleSMA+2,IF(SIGN(data!B1414-indicators!B1414)&lt;&gt;SIGN(data!B1413-indicators!B1413),IF(SIGN(data!B1414-indicators!B1414)&gt;0,"BUY","SELL"),""),"")</f>
        <v/>
      </c>
      <c r="D1415" s="11">
        <f ca="1">IF(ROW(data!B1415)&gt;fastSMA,AVERAGE(OFFSET(data!B1415,0,0,-fastSMA,1)),"")</f>
        <v>23.866000000000003</v>
      </c>
      <c r="E1415" s="11">
        <f ca="1">IF(ROW(data!B1415)&gt;slowSMA,AVERAGE(OFFSET(data!B1415,0,0,-slowSMA,1)),"")</f>
        <v>23.613699999999998</v>
      </c>
      <c r="F1415" s="11" t="str">
        <f ca="1">IF(ROW(data!B1415)&gt;MAX(fastSMA,slowSMA)+2,IF(SIGN(D1414-E1414)&lt;&gt;SIGN(D1413-E1413),IF(SIGN(D1414-E1414)&gt;0,"BUY","SELL"),""),"")</f>
        <v/>
      </c>
      <c r="G1415" s="11"/>
      <c r="H1415" s="11">
        <f>(data!B1415/data!B1414)-1</f>
        <v>3.1796502384737746E-3</v>
      </c>
      <c r="I1415" s="11">
        <f t="shared" si="462"/>
        <v>3.1796502384737746E-3</v>
      </c>
      <c r="J1415" s="11">
        <f t="shared" si="463"/>
        <v>0</v>
      </c>
      <c r="K1415" s="11">
        <f ca="1">IF(ROW(data!B1415)&gt;rsi+1,100-100/(1+AVERAGE(OFFSET(I1415,0,0,-rsi,1))/AVERAGE(OFFSET(J1415,0,0,-rsi,1))),"")</f>
        <v>61.804011979581254</v>
      </c>
      <c r="L1415" s="11"/>
      <c r="M1415" s="11">
        <f t="shared" si="464"/>
        <v>1.0031796502384738</v>
      </c>
      <c r="N1415" s="11">
        <f t="shared" ca="1" si="465"/>
        <v>1.0676818950930631</v>
      </c>
      <c r="S1415" s="13" t="str">
        <f ca="1">pricein</f>
        <v/>
      </c>
      <c r="T1415" s="13" t="str">
        <f ca="1">priceout</f>
        <v/>
      </c>
      <c r="U1415" s="16" t="str">
        <f t="shared" ca="1" si="466"/>
        <v/>
      </c>
      <c r="V1415" s="16" t="str">
        <f t="shared" ca="1" si="473"/>
        <v/>
      </c>
      <c r="W1415" s="16" t="str">
        <f t="shared" ca="1" si="474"/>
        <v/>
      </c>
      <c r="X1415" s="16">
        <f t="shared" ca="1" si="475"/>
        <v>3.1795774836443247</v>
      </c>
      <c r="Y1415" s="16"/>
      <c r="Z1415" s="13" t="str">
        <f ca="1">priceincross</f>
        <v/>
      </c>
      <c r="AA1415" s="13" t="str">
        <f ca="1">priceoutcross</f>
        <v/>
      </c>
      <c r="AB1415" s="13" t="str">
        <f t="shared" ca="1" si="467"/>
        <v/>
      </c>
      <c r="AC1415" s="13" t="str">
        <f t="shared" ca="1" si="476"/>
        <v/>
      </c>
      <c r="AD1415" s="13" t="str">
        <f t="shared" ca="1" si="477"/>
        <v/>
      </c>
      <c r="AE1415" s="13">
        <f t="shared" ca="1" si="478"/>
        <v>3.4685224841136817</v>
      </c>
      <c r="AG1415" s="32">
        <f ca="1">IF(ROW(data!B1415)&gt;fib+1,MIN(OFFSET(data!B1415,0,0,-fib,1)),"")</f>
        <v>19.97</v>
      </c>
      <c r="AH1415" s="32">
        <f ca="1">IF(ROW(data!B1415)&gt;fib+1,MAX(OFFSET(data!B1415,0,0,-fib,1)),"")</f>
        <v>29.37</v>
      </c>
      <c r="AI1415" s="32">
        <f t="shared" ca="1" si="468"/>
        <v>9.4000000000000021</v>
      </c>
      <c r="AJ1415" s="31">
        <f t="shared" ca="1" si="469"/>
        <v>22.188399999999998</v>
      </c>
      <c r="AK1415" s="31">
        <f t="shared" ca="1" si="470"/>
        <v>23.5608</v>
      </c>
      <c r="AL1415" s="31">
        <f t="shared" ca="1" si="471"/>
        <v>24.67</v>
      </c>
      <c r="AM1415" s="31">
        <f t="shared" ca="1" si="472"/>
        <v>25.779199999999999</v>
      </c>
      <c r="AO1415" s="32">
        <f t="shared" ca="1" si="479"/>
        <v>2.1795774836443247</v>
      </c>
      <c r="AP1415" s="32">
        <f t="shared" ca="1" si="480"/>
        <v>0</v>
      </c>
      <c r="AQ1415" s="32">
        <f t="shared" ca="1" si="481"/>
        <v>2.4685224841136817</v>
      </c>
      <c r="AR1415" s="32">
        <f t="shared" ca="1" si="482"/>
        <v>0</v>
      </c>
    </row>
    <row r="1416" spans="1:44">
      <c r="A1416" s="10">
        <v>38965</v>
      </c>
      <c r="B1416" s="11">
        <f ca="1">IF(ROW(data!B1416)&gt;singleSMA,AVERAGE(OFFSET(data!B1416,0,0,-singleSMA,1)),"")</f>
        <v>23.5688</v>
      </c>
      <c r="C1416" s="11" t="str">
        <f ca="1">IF(ROW(data!B1414)&gt;singleSMA+2,IF(SIGN(data!B1415-indicators!B1415)&lt;&gt;SIGN(data!B1414-indicators!B1414),IF(SIGN(data!B1415-indicators!B1415)&gt;0,"BUY","SELL"),""),"")</f>
        <v/>
      </c>
      <c r="D1416" s="11">
        <f ca="1">IF(ROW(data!B1416)&gt;fastSMA,AVERAGE(OFFSET(data!B1416,0,0,-fastSMA,1)),"")</f>
        <v>23.928000000000004</v>
      </c>
      <c r="E1416" s="11">
        <f ca="1">IF(ROW(data!B1416)&gt;slowSMA,AVERAGE(OFFSET(data!B1416,0,0,-slowSMA,1)),"")</f>
        <v>23.5688</v>
      </c>
      <c r="F1416" s="11" t="str">
        <f ca="1">IF(ROW(data!B1416)&gt;MAX(fastSMA,slowSMA)+2,IF(SIGN(D1415-E1415)&lt;&gt;SIGN(D1414-E1414),IF(SIGN(D1415-E1415)&gt;0,"BUY","SELL"),""),"")</f>
        <v/>
      </c>
      <c r="G1416" s="11"/>
      <c r="H1416" s="11">
        <f>(data!B1416/data!B1415)-1</f>
        <v>-1.426307448494446E-2</v>
      </c>
      <c r="I1416" s="11">
        <f t="shared" si="462"/>
        <v>0</v>
      </c>
      <c r="J1416" s="11">
        <f t="shared" si="463"/>
        <v>1.426307448494446E-2</v>
      </c>
      <c r="K1416" s="11">
        <f ca="1">IF(ROW(data!B1416)&gt;rsi+1,100-100/(1+AVERAGE(OFFSET(I1416,0,0,-rsi,1))/AVERAGE(OFFSET(J1416,0,0,-rsi,1))),"")</f>
        <v>58.910327233179999</v>
      </c>
      <c r="L1416" s="11"/>
      <c r="M1416" s="11">
        <f t="shared" si="464"/>
        <v>0.98573692551505554</v>
      </c>
      <c r="N1416" s="11">
        <f t="shared" ca="1" si="465"/>
        <v>1.0524534686971241</v>
      </c>
      <c r="S1416" s="13" t="str">
        <f ca="1">pricein</f>
        <v/>
      </c>
      <c r="T1416" s="13" t="str">
        <f ca="1">priceout</f>
        <v/>
      </c>
      <c r="U1416" s="16" t="str">
        <f t="shared" ca="1" si="466"/>
        <v/>
      </c>
      <c r="V1416" s="16" t="str">
        <f t="shared" ca="1" si="473"/>
        <v/>
      </c>
      <c r="W1416" s="16" t="str">
        <f t="shared" ca="1" si="474"/>
        <v/>
      </c>
      <c r="X1416" s="16">
        <f t="shared" ca="1" si="475"/>
        <v>3.1795774836443247</v>
      </c>
      <c r="Y1416" s="16"/>
      <c r="Z1416" s="13" t="str">
        <f ca="1">priceincross</f>
        <v/>
      </c>
      <c r="AA1416" s="13" t="str">
        <f ca="1">priceoutcross</f>
        <v/>
      </c>
      <c r="AB1416" s="13" t="str">
        <f t="shared" ca="1" si="467"/>
        <v/>
      </c>
      <c r="AC1416" s="13" t="str">
        <f t="shared" ca="1" si="476"/>
        <v/>
      </c>
      <c r="AD1416" s="13" t="str">
        <f t="shared" ca="1" si="477"/>
        <v/>
      </c>
      <c r="AE1416" s="13">
        <f t="shared" ca="1" si="478"/>
        <v>3.4685224841136817</v>
      </c>
      <c r="AG1416" s="32">
        <f ca="1">IF(ROW(data!B1416)&gt;fib+1,MIN(OFFSET(data!B1416,0,0,-fib,1)),"")</f>
        <v>19.97</v>
      </c>
      <c r="AH1416" s="32">
        <f ca="1">IF(ROW(data!B1416)&gt;fib+1,MAX(OFFSET(data!B1416,0,0,-fib,1)),"")</f>
        <v>28.67</v>
      </c>
      <c r="AI1416" s="32">
        <f t="shared" ca="1" si="468"/>
        <v>8.7000000000000028</v>
      </c>
      <c r="AJ1416" s="31">
        <f t="shared" ca="1" si="469"/>
        <v>22.023199999999999</v>
      </c>
      <c r="AK1416" s="31">
        <f t="shared" ca="1" si="470"/>
        <v>23.293399999999998</v>
      </c>
      <c r="AL1416" s="31">
        <f t="shared" ca="1" si="471"/>
        <v>24.32</v>
      </c>
      <c r="AM1416" s="31">
        <f t="shared" ca="1" si="472"/>
        <v>25.346600000000002</v>
      </c>
      <c r="AO1416" s="32">
        <f t="shared" ca="1" si="479"/>
        <v>2.1795774836443247</v>
      </c>
      <c r="AP1416" s="32">
        <f t="shared" ca="1" si="480"/>
        <v>0</v>
      </c>
      <c r="AQ1416" s="32">
        <f t="shared" ca="1" si="481"/>
        <v>2.4685224841136817</v>
      </c>
      <c r="AR1416" s="32">
        <f t="shared" ca="1" si="482"/>
        <v>0</v>
      </c>
    </row>
    <row r="1417" spans="1:44">
      <c r="A1417" s="10">
        <v>38966</v>
      </c>
      <c r="B1417" s="11">
        <f ca="1">IF(ROW(data!B1417)&gt;singleSMA,AVERAGE(OFFSET(data!B1417,0,0,-singleSMA,1)),"")</f>
        <v>23.527399999999997</v>
      </c>
      <c r="C1417" s="11" t="str">
        <f ca="1">IF(ROW(data!B1415)&gt;singleSMA+2,IF(SIGN(data!B1416-indicators!B1416)&lt;&gt;SIGN(data!B1415-indicators!B1415),IF(SIGN(data!B1416-indicators!B1416)&gt;0,"BUY","SELL"),""),"")</f>
        <v/>
      </c>
      <c r="D1417" s="11">
        <f ca="1">IF(ROW(data!B1417)&gt;fastSMA,AVERAGE(OFFSET(data!B1417,0,0,-fastSMA,1)),"")</f>
        <v>23.986500000000007</v>
      </c>
      <c r="E1417" s="11">
        <f ca="1">IF(ROW(data!B1417)&gt;slowSMA,AVERAGE(OFFSET(data!B1417,0,0,-slowSMA,1)),"")</f>
        <v>23.527399999999997</v>
      </c>
      <c r="F1417" s="11" t="str">
        <f ca="1">IF(ROW(data!B1417)&gt;MAX(fastSMA,slowSMA)+2,IF(SIGN(D1416-E1416)&lt;&gt;SIGN(D1415-E1415),IF(SIGN(D1416-E1416)&gt;0,"BUY","SELL"),""),"")</f>
        <v/>
      </c>
      <c r="G1417" s="11"/>
      <c r="H1417" s="11">
        <f>(data!B1417/data!B1416)-1</f>
        <v>-1.4067524115755514E-2</v>
      </c>
      <c r="I1417" s="11">
        <f t="shared" si="462"/>
        <v>0</v>
      </c>
      <c r="J1417" s="11">
        <f t="shared" si="463"/>
        <v>1.4067524115755514E-2</v>
      </c>
      <c r="K1417" s="11">
        <f ca="1">IF(ROW(data!B1417)&gt;rsi+1,100-100/(1+AVERAGE(OFFSET(I1417,0,0,-rsi,1))/AVERAGE(OFFSET(J1417,0,0,-rsi,1))),"")</f>
        <v>58.483519811158835</v>
      </c>
      <c r="L1417" s="11"/>
      <c r="M1417" s="11">
        <f t="shared" si="464"/>
        <v>0.98593247588424449</v>
      </c>
      <c r="N1417" s="11">
        <f t="shared" ca="1" si="465"/>
        <v>1.0500856164383565</v>
      </c>
      <c r="S1417" s="13" t="str">
        <f ca="1">pricein</f>
        <v/>
      </c>
      <c r="T1417" s="13" t="str">
        <f ca="1">priceout</f>
        <v/>
      </c>
      <c r="U1417" s="16" t="str">
        <f t="shared" ca="1" si="466"/>
        <v/>
      </c>
      <c r="V1417" s="16" t="str">
        <f t="shared" ca="1" si="473"/>
        <v/>
      </c>
      <c r="W1417" s="16" t="str">
        <f t="shared" ca="1" si="474"/>
        <v/>
      </c>
      <c r="X1417" s="16">
        <f t="shared" ca="1" si="475"/>
        <v>3.1795774836443247</v>
      </c>
      <c r="Y1417" s="16"/>
      <c r="Z1417" s="13" t="str">
        <f ca="1">priceincross</f>
        <v/>
      </c>
      <c r="AA1417" s="13" t="str">
        <f ca="1">priceoutcross</f>
        <v/>
      </c>
      <c r="AB1417" s="13" t="str">
        <f t="shared" ca="1" si="467"/>
        <v/>
      </c>
      <c r="AC1417" s="13" t="str">
        <f t="shared" ca="1" si="476"/>
        <v/>
      </c>
      <c r="AD1417" s="13" t="str">
        <f t="shared" ca="1" si="477"/>
        <v/>
      </c>
      <c r="AE1417" s="13">
        <f t="shared" ca="1" si="478"/>
        <v>3.4685224841136817</v>
      </c>
      <c r="AG1417" s="32">
        <f ca="1">IF(ROW(data!B1417)&gt;fib+1,MIN(OFFSET(data!B1417,0,0,-fib,1)),"")</f>
        <v>19.97</v>
      </c>
      <c r="AH1417" s="32">
        <f ca="1">IF(ROW(data!B1417)&gt;fib+1,MAX(OFFSET(data!B1417,0,0,-fib,1)),"")</f>
        <v>28.18</v>
      </c>
      <c r="AI1417" s="32">
        <f t="shared" ca="1" si="468"/>
        <v>8.2100000000000009</v>
      </c>
      <c r="AJ1417" s="31">
        <f t="shared" ca="1" si="469"/>
        <v>21.90756</v>
      </c>
      <c r="AK1417" s="31">
        <f t="shared" ca="1" si="470"/>
        <v>23.10622</v>
      </c>
      <c r="AL1417" s="31">
        <f t="shared" ca="1" si="471"/>
        <v>24.074999999999999</v>
      </c>
      <c r="AM1417" s="31">
        <f t="shared" ca="1" si="472"/>
        <v>25.043779999999998</v>
      </c>
      <c r="AO1417" s="32">
        <f t="shared" ca="1" si="479"/>
        <v>2.1795774836443247</v>
      </c>
      <c r="AP1417" s="32">
        <f t="shared" ca="1" si="480"/>
        <v>0</v>
      </c>
      <c r="AQ1417" s="32">
        <f t="shared" ca="1" si="481"/>
        <v>2.4685224841136817</v>
      </c>
      <c r="AR1417" s="32">
        <f t="shared" ca="1" si="482"/>
        <v>0</v>
      </c>
    </row>
    <row r="1418" spans="1:44">
      <c r="A1418" s="10">
        <v>38967</v>
      </c>
      <c r="B1418" s="11">
        <f ca="1">IF(ROW(data!B1418)&gt;singleSMA,AVERAGE(OFFSET(data!B1418,0,0,-singleSMA,1)),"")</f>
        <v>23.4879</v>
      </c>
      <c r="C1418" s="11" t="str">
        <f ca="1">IF(ROW(data!B1416)&gt;singleSMA+2,IF(SIGN(data!B1417-indicators!B1417)&lt;&gt;SIGN(data!B1416-indicators!B1416),IF(SIGN(data!B1417-indicators!B1417)&gt;0,"BUY","SELL"),""),"")</f>
        <v/>
      </c>
      <c r="D1418" s="11">
        <f ca="1">IF(ROW(data!B1418)&gt;fastSMA,AVERAGE(OFFSET(data!B1418,0,0,-fastSMA,1)),"")</f>
        <v>24.031000000000006</v>
      </c>
      <c r="E1418" s="11">
        <f ca="1">IF(ROW(data!B1418)&gt;slowSMA,AVERAGE(OFFSET(data!B1418,0,0,-slowSMA,1)),"")</f>
        <v>23.4879</v>
      </c>
      <c r="F1418" s="11" t="str">
        <f ca="1">IF(ROW(data!B1418)&gt;MAX(fastSMA,slowSMA)+2,IF(SIGN(D1417-E1417)&lt;&gt;SIGN(D1416-E1416),IF(SIGN(D1417-E1417)&gt;0,"BUY","SELL"),""),"")</f>
        <v/>
      </c>
      <c r="G1418" s="11"/>
      <c r="H1418" s="11">
        <f>(data!B1418/data!B1417)-1</f>
        <v>-1.2229922543823935E-2</v>
      </c>
      <c r="I1418" s="11">
        <f t="shared" si="462"/>
        <v>0</v>
      </c>
      <c r="J1418" s="11">
        <f t="shared" si="463"/>
        <v>1.2229922543823935E-2</v>
      </c>
      <c r="K1418" s="11">
        <f ca="1">IF(ROW(data!B1418)&gt;rsi+1,100-100/(1+AVERAGE(OFFSET(I1418,0,0,-rsi,1))/AVERAGE(OFFSET(J1418,0,0,-rsi,1))),"")</f>
        <v>56.393286061686183</v>
      </c>
      <c r="L1418" s="11"/>
      <c r="M1418" s="11">
        <f t="shared" si="464"/>
        <v>0.98777007745617607</v>
      </c>
      <c r="N1418" s="11">
        <f t="shared" ca="1" si="465"/>
        <v>1.0381319622964871</v>
      </c>
      <c r="S1418" s="13" t="str">
        <f ca="1">pricein</f>
        <v/>
      </c>
      <c r="T1418" s="13" t="str">
        <f ca="1">priceout</f>
        <v/>
      </c>
      <c r="U1418" s="16" t="str">
        <f t="shared" ca="1" si="466"/>
        <v/>
      </c>
      <c r="V1418" s="16" t="str">
        <f t="shared" ca="1" si="473"/>
        <v/>
      </c>
      <c r="W1418" s="16" t="str">
        <f t="shared" ca="1" si="474"/>
        <v/>
      </c>
      <c r="X1418" s="16">
        <f t="shared" ca="1" si="475"/>
        <v>3.1795774836443247</v>
      </c>
      <c r="Y1418" s="16"/>
      <c r="Z1418" s="13" t="str">
        <f ca="1">priceincross</f>
        <v/>
      </c>
      <c r="AA1418" s="13" t="str">
        <f ca="1">priceoutcross</f>
        <v/>
      </c>
      <c r="AB1418" s="13" t="str">
        <f t="shared" ca="1" si="467"/>
        <v/>
      </c>
      <c r="AC1418" s="13" t="str">
        <f t="shared" ca="1" si="476"/>
        <v/>
      </c>
      <c r="AD1418" s="13" t="str">
        <f t="shared" ca="1" si="477"/>
        <v/>
      </c>
      <c r="AE1418" s="13">
        <f t="shared" ca="1" si="478"/>
        <v>3.4685224841136817</v>
      </c>
      <c r="AG1418" s="32">
        <f ca="1">IF(ROW(data!B1418)&gt;fib+1,MIN(OFFSET(data!B1418,0,0,-fib,1)),"")</f>
        <v>19.97</v>
      </c>
      <c r="AH1418" s="32">
        <f ca="1">IF(ROW(data!B1418)&gt;fib+1,MAX(OFFSET(data!B1418,0,0,-fib,1)),"")</f>
        <v>28.1</v>
      </c>
      <c r="AI1418" s="32">
        <f t="shared" ca="1" si="468"/>
        <v>8.1300000000000026</v>
      </c>
      <c r="AJ1418" s="31">
        <f t="shared" ca="1" si="469"/>
        <v>21.888680000000001</v>
      </c>
      <c r="AK1418" s="31">
        <f t="shared" ca="1" si="470"/>
        <v>23.075659999999999</v>
      </c>
      <c r="AL1418" s="31">
        <f t="shared" ca="1" si="471"/>
        <v>24.035</v>
      </c>
      <c r="AM1418" s="31">
        <f t="shared" ca="1" si="472"/>
        <v>24.994340000000001</v>
      </c>
      <c r="AO1418" s="32">
        <f t="shared" ca="1" si="479"/>
        <v>2.1795774836443247</v>
      </c>
      <c r="AP1418" s="32">
        <f t="shared" ca="1" si="480"/>
        <v>0</v>
      </c>
      <c r="AQ1418" s="32">
        <f t="shared" ca="1" si="481"/>
        <v>2.4685224841136817</v>
      </c>
      <c r="AR1418" s="32">
        <f t="shared" ca="1" si="482"/>
        <v>0</v>
      </c>
    </row>
    <row r="1419" spans="1:44">
      <c r="A1419" s="10">
        <v>38968</v>
      </c>
      <c r="B1419" s="11">
        <f ca="1">IF(ROW(data!B1419)&gt;singleSMA,AVERAGE(OFFSET(data!B1419,0,0,-singleSMA,1)),"")</f>
        <v>23.451499999999996</v>
      </c>
      <c r="C1419" s="11" t="str">
        <f ca="1">IF(ROW(data!B1417)&gt;singleSMA+2,IF(SIGN(data!B1418-indicators!B1418)&lt;&gt;SIGN(data!B1417-indicators!B1417),IF(SIGN(data!B1418-indicators!B1418)&gt;0,"BUY","SELL"),""),"")</f>
        <v/>
      </c>
      <c r="D1419" s="11">
        <f ca="1">IF(ROW(data!B1419)&gt;fastSMA,AVERAGE(OFFSET(data!B1419,0,0,-fastSMA,1)),"")</f>
        <v>24.099000000000004</v>
      </c>
      <c r="E1419" s="11">
        <f ca="1">IF(ROW(data!B1419)&gt;slowSMA,AVERAGE(OFFSET(data!B1419,0,0,-slowSMA,1)),"")</f>
        <v>23.451499999999996</v>
      </c>
      <c r="F1419" s="11" t="str">
        <f ca="1">IF(ROW(data!B1419)&gt;MAX(fastSMA,slowSMA)+2,IF(SIGN(D1418-E1418)&lt;&gt;SIGN(D1417-E1417),IF(SIGN(D1418-E1418)&gt;0,"BUY","SELL"),""),"")</f>
        <v/>
      </c>
      <c r="G1419" s="11"/>
      <c r="H1419" s="11">
        <f>(data!B1419/data!B1418)-1</f>
        <v>7.4288072637227476E-3</v>
      </c>
      <c r="I1419" s="11">
        <f t="shared" si="462"/>
        <v>7.4288072637227476E-3</v>
      </c>
      <c r="J1419" s="11">
        <f t="shared" si="463"/>
        <v>0</v>
      </c>
      <c r="K1419" s="11">
        <f ca="1">IF(ROW(data!B1419)&gt;rsi+1,100-100/(1+AVERAGE(OFFSET(I1419,0,0,-rsi,1))/AVERAGE(OFFSET(J1419,0,0,-rsi,1))),"")</f>
        <v>59.664421134144391</v>
      </c>
      <c r="L1419" s="11"/>
      <c r="M1419" s="11">
        <f t="shared" si="464"/>
        <v>1.0074288072637227</v>
      </c>
      <c r="N1419" s="11">
        <f t="shared" ca="1" si="465"/>
        <v>1.0590021691973981</v>
      </c>
      <c r="S1419" s="13" t="str">
        <f ca="1">pricein</f>
        <v/>
      </c>
      <c r="T1419" s="13" t="str">
        <f ca="1">priceout</f>
        <v/>
      </c>
      <c r="U1419" s="16" t="str">
        <f t="shared" ca="1" si="466"/>
        <v/>
      </c>
      <c r="V1419" s="16" t="str">
        <f t="shared" ca="1" si="473"/>
        <v/>
      </c>
      <c r="W1419" s="16" t="str">
        <f t="shared" ca="1" si="474"/>
        <v/>
      </c>
      <c r="X1419" s="16">
        <f t="shared" ca="1" si="475"/>
        <v>3.1795774836443247</v>
      </c>
      <c r="Y1419" s="16"/>
      <c r="Z1419" s="13" t="str">
        <f ca="1">priceincross</f>
        <v/>
      </c>
      <c r="AA1419" s="13" t="str">
        <f ca="1">priceoutcross</f>
        <v/>
      </c>
      <c r="AB1419" s="13" t="str">
        <f t="shared" ca="1" si="467"/>
        <v/>
      </c>
      <c r="AC1419" s="13" t="str">
        <f t="shared" ca="1" si="476"/>
        <v/>
      </c>
      <c r="AD1419" s="13" t="str">
        <f t="shared" ca="1" si="477"/>
        <v/>
      </c>
      <c r="AE1419" s="13">
        <f t="shared" ca="1" si="478"/>
        <v>3.4685224841136817</v>
      </c>
      <c r="AG1419" s="32">
        <f ca="1">IF(ROW(data!B1419)&gt;fib+1,MIN(OFFSET(data!B1419,0,0,-fib,1)),"")</f>
        <v>19.97</v>
      </c>
      <c r="AH1419" s="32">
        <f ca="1">IF(ROW(data!B1419)&gt;fib+1,MAX(OFFSET(data!B1419,0,0,-fib,1)),"")</f>
        <v>28.1</v>
      </c>
      <c r="AI1419" s="32">
        <f t="shared" ca="1" si="468"/>
        <v>8.1300000000000026</v>
      </c>
      <c r="AJ1419" s="31">
        <f t="shared" ca="1" si="469"/>
        <v>21.888680000000001</v>
      </c>
      <c r="AK1419" s="31">
        <f t="shared" ca="1" si="470"/>
        <v>23.075659999999999</v>
      </c>
      <c r="AL1419" s="31">
        <f t="shared" ca="1" si="471"/>
        <v>24.035</v>
      </c>
      <c r="AM1419" s="31">
        <f t="shared" ca="1" si="472"/>
        <v>24.994340000000001</v>
      </c>
      <c r="AO1419" s="32">
        <f t="shared" ca="1" si="479"/>
        <v>2.1795774836443247</v>
      </c>
      <c r="AP1419" s="32">
        <f t="shared" ca="1" si="480"/>
        <v>0</v>
      </c>
      <c r="AQ1419" s="32">
        <f t="shared" ca="1" si="481"/>
        <v>2.4685224841136817</v>
      </c>
      <c r="AR1419" s="32">
        <f t="shared" ca="1" si="482"/>
        <v>0</v>
      </c>
    </row>
    <row r="1420" spans="1:44">
      <c r="A1420" s="10">
        <v>38971</v>
      </c>
      <c r="B1420" s="11">
        <f ca="1">IF(ROW(data!B1420)&gt;singleSMA,AVERAGE(OFFSET(data!B1420,0,0,-singleSMA,1)),"")</f>
        <v>23.418499999999995</v>
      </c>
      <c r="C1420" s="11" t="str">
        <f ca="1">IF(ROW(data!B1418)&gt;singleSMA+2,IF(SIGN(data!B1419-indicators!B1419)&lt;&gt;SIGN(data!B1418-indicators!B1418),IF(SIGN(data!B1419-indicators!B1419)&gt;0,"BUY","SELL"),""),"")</f>
        <v/>
      </c>
      <c r="D1420" s="11">
        <f ca="1">IF(ROW(data!B1420)&gt;fastSMA,AVERAGE(OFFSET(data!B1420,0,0,-fastSMA,1)),"")</f>
        <v>24.171000000000003</v>
      </c>
      <c r="E1420" s="11">
        <f ca="1">IF(ROW(data!B1420)&gt;slowSMA,AVERAGE(OFFSET(data!B1420,0,0,-slowSMA,1)),"")</f>
        <v>23.418499999999995</v>
      </c>
      <c r="F1420" s="11" t="str">
        <f ca="1">IF(ROW(data!B1420)&gt;MAX(fastSMA,slowSMA)+2,IF(SIGN(D1419-E1419)&lt;&gt;SIGN(D1418-E1418),IF(SIGN(D1419-E1419)&gt;0,"BUY","SELL"),""),"")</f>
        <v/>
      </c>
      <c r="G1420" s="11"/>
      <c r="H1420" s="11">
        <f>(data!B1420/data!B1419)-1</f>
        <v>1.2290045063498622E-2</v>
      </c>
      <c r="I1420" s="11">
        <f t="shared" si="462"/>
        <v>1.2290045063498622E-2</v>
      </c>
      <c r="J1420" s="11">
        <f t="shared" si="463"/>
        <v>0</v>
      </c>
      <c r="K1420" s="11">
        <f ca="1">IF(ROW(data!B1420)&gt;rsi+1,100-100/(1+AVERAGE(OFFSET(I1420,0,0,-rsi,1))/AVERAGE(OFFSET(J1420,0,0,-rsi,1))),"")</f>
        <v>60.014899809479367</v>
      </c>
      <c r="L1420" s="11"/>
      <c r="M1420" s="11">
        <f t="shared" si="464"/>
        <v>1.0122900450634986</v>
      </c>
      <c r="N1420" s="11">
        <f t="shared" ca="1" si="465"/>
        <v>1.0618822518263866</v>
      </c>
      <c r="S1420" s="13" t="str">
        <f ca="1">pricein</f>
        <v/>
      </c>
      <c r="T1420" s="13" t="str">
        <f ca="1">priceout</f>
        <v/>
      </c>
      <c r="U1420" s="16" t="str">
        <f t="shared" ca="1" si="466"/>
        <v/>
      </c>
      <c r="V1420" s="16" t="str">
        <f t="shared" ca="1" si="473"/>
        <v/>
      </c>
      <c r="W1420" s="16" t="str">
        <f t="shared" ca="1" si="474"/>
        <v/>
      </c>
      <c r="X1420" s="16">
        <f t="shared" ca="1" si="475"/>
        <v>3.1795774836443247</v>
      </c>
      <c r="Y1420" s="16"/>
      <c r="Z1420" s="13" t="str">
        <f ca="1">priceincross</f>
        <v/>
      </c>
      <c r="AA1420" s="13" t="str">
        <f ca="1">priceoutcross</f>
        <v/>
      </c>
      <c r="AB1420" s="13" t="str">
        <f t="shared" ca="1" si="467"/>
        <v/>
      </c>
      <c r="AC1420" s="13" t="str">
        <f t="shared" ca="1" si="476"/>
        <v/>
      </c>
      <c r="AD1420" s="13" t="str">
        <f t="shared" ca="1" si="477"/>
        <v/>
      </c>
      <c r="AE1420" s="13">
        <f t="shared" ca="1" si="478"/>
        <v>3.4685224841136817</v>
      </c>
      <c r="AG1420" s="32">
        <f ca="1">IF(ROW(data!B1420)&gt;fib+1,MIN(OFFSET(data!B1420,0,0,-fib,1)),"")</f>
        <v>19.97</v>
      </c>
      <c r="AH1420" s="32">
        <f ca="1">IF(ROW(data!B1420)&gt;fib+1,MAX(OFFSET(data!B1420,0,0,-fib,1)),"")</f>
        <v>28.1</v>
      </c>
      <c r="AI1420" s="32">
        <f t="shared" ca="1" si="468"/>
        <v>8.1300000000000026</v>
      </c>
      <c r="AJ1420" s="31">
        <f t="shared" ca="1" si="469"/>
        <v>21.888680000000001</v>
      </c>
      <c r="AK1420" s="31">
        <f t="shared" ca="1" si="470"/>
        <v>23.075659999999999</v>
      </c>
      <c r="AL1420" s="31">
        <f t="shared" ca="1" si="471"/>
        <v>24.035</v>
      </c>
      <c r="AM1420" s="31">
        <f t="shared" ca="1" si="472"/>
        <v>24.994340000000001</v>
      </c>
      <c r="AO1420" s="32">
        <f t="shared" ca="1" si="479"/>
        <v>2.1795774836443247</v>
      </c>
      <c r="AP1420" s="32">
        <f t="shared" ca="1" si="480"/>
        <v>0</v>
      </c>
      <c r="AQ1420" s="32">
        <f t="shared" ca="1" si="481"/>
        <v>2.4685224841136817</v>
      </c>
      <c r="AR1420" s="32">
        <f t="shared" ca="1" si="482"/>
        <v>0</v>
      </c>
    </row>
    <row r="1421" spans="1:44">
      <c r="A1421" s="10">
        <v>38972</v>
      </c>
      <c r="B1421" s="11">
        <f ca="1">IF(ROW(data!B1421)&gt;singleSMA,AVERAGE(OFFSET(data!B1421,0,0,-singleSMA,1)),"")</f>
        <v>23.388500000000001</v>
      </c>
      <c r="C1421" s="11" t="str">
        <f ca="1">IF(ROW(data!B1419)&gt;singleSMA+2,IF(SIGN(data!B1420-indicators!B1420)&lt;&gt;SIGN(data!B1419-indicators!B1419),IF(SIGN(data!B1420-indicators!B1420)&gt;0,"BUY","SELL"),""),"")</f>
        <v/>
      </c>
      <c r="D1421" s="11">
        <f ca="1">IF(ROW(data!B1421)&gt;fastSMA,AVERAGE(OFFSET(data!B1421,0,0,-fastSMA,1)),"")</f>
        <v>24.234000000000002</v>
      </c>
      <c r="E1421" s="11">
        <f ca="1">IF(ROW(data!B1421)&gt;slowSMA,AVERAGE(OFFSET(data!B1421,0,0,-slowSMA,1)),"")</f>
        <v>23.388500000000001</v>
      </c>
      <c r="F1421" s="11" t="str">
        <f ca="1">IF(ROW(data!B1421)&gt;MAX(fastSMA,slowSMA)+2,IF(SIGN(D1420-E1420)&lt;&gt;SIGN(D1419-E1419),IF(SIGN(D1420-E1420)&gt;0,"BUY","SELL"),""),"")</f>
        <v/>
      </c>
      <c r="G1421" s="11"/>
      <c r="H1421" s="11">
        <f>(data!B1421/data!B1420)-1</f>
        <v>2.428166734115722E-3</v>
      </c>
      <c r="I1421" s="11">
        <f t="shared" si="462"/>
        <v>2.428166734115722E-3</v>
      </c>
      <c r="J1421" s="11">
        <f t="shared" si="463"/>
        <v>0</v>
      </c>
      <c r="K1421" s="11">
        <f ca="1">IF(ROW(data!B1421)&gt;rsi+1,100-100/(1+AVERAGE(OFFSET(I1421,0,0,-rsi,1))/AVERAGE(OFFSET(J1421,0,0,-rsi,1))),"")</f>
        <v>58.991500364268965</v>
      </c>
      <c r="L1421" s="11"/>
      <c r="M1421" s="11">
        <f t="shared" si="464"/>
        <v>1.0024281667341157</v>
      </c>
      <c r="N1421" s="11">
        <f t="shared" ca="1" si="465"/>
        <v>1.053594215227563</v>
      </c>
      <c r="S1421" s="13" t="str">
        <f ca="1">pricein</f>
        <v/>
      </c>
      <c r="T1421" s="13" t="str">
        <f ca="1">priceout</f>
        <v/>
      </c>
      <c r="U1421" s="16" t="str">
        <f t="shared" ca="1" si="466"/>
        <v/>
      </c>
      <c r="V1421" s="16" t="str">
        <f t="shared" ca="1" si="473"/>
        <v/>
      </c>
      <c r="W1421" s="16" t="str">
        <f t="shared" ca="1" si="474"/>
        <v/>
      </c>
      <c r="X1421" s="16">
        <f t="shared" ca="1" si="475"/>
        <v>3.1795774836443247</v>
      </c>
      <c r="Y1421" s="16"/>
      <c r="Z1421" s="13" t="str">
        <f ca="1">priceincross</f>
        <v/>
      </c>
      <c r="AA1421" s="13" t="str">
        <f ca="1">priceoutcross</f>
        <v/>
      </c>
      <c r="AB1421" s="13" t="str">
        <f t="shared" ca="1" si="467"/>
        <v/>
      </c>
      <c r="AC1421" s="13" t="str">
        <f t="shared" ca="1" si="476"/>
        <v/>
      </c>
      <c r="AD1421" s="13" t="str">
        <f t="shared" ca="1" si="477"/>
        <v/>
      </c>
      <c r="AE1421" s="13">
        <f t="shared" ca="1" si="478"/>
        <v>3.4685224841136817</v>
      </c>
      <c r="AG1421" s="32">
        <f ca="1">IF(ROW(data!B1421)&gt;fib+1,MIN(OFFSET(data!B1421,0,0,-fib,1)),"")</f>
        <v>19.97</v>
      </c>
      <c r="AH1421" s="32">
        <f ca="1">IF(ROW(data!B1421)&gt;fib+1,MAX(OFFSET(data!B1421,0,0,-fib,1)),"")</f>
        <v>28.1</v>
      </c>
      <c r="AI1421" s="32">
        <f t="shared" ca="1" si="468"/>
        <v>8.1300000000000026</v>
      </c>
      <c r="AJ1421" s="31">
        <f t="shared" ca="1" si="469"/>
        <v>21.888680000000001</v>
      </c>
      <c r="AK1421" s="31">
        <f t="shared" ca="1" si="470"/>
        <v>23.075659999999999</v>
      </c>
      <c r="AL1421" s="31">
        <f t="shared" ca="1" si="471"/>
        <v>24.035</v>
      </c>
      <c r="AM1421" s="31">
        <f t="shared" ca="1" si="472"/>
        <v>24.994340000000001</v>
      </c>
      <c r="AO1421" s="32">
        <f t="shared" ca="1" si="479"/>
        <v>2.1795774836443247</v>
      </c>
      <c r="AP1421" s="32">
        <f t="shared" ca="1" si="480"/>
        <v>0</v>
      </c>
      <c r="AQ1421" s="32">
        <f t="shared" ca="1" si="481"/>
        <v>2.4685224841136817</v>
      </c>
      <c r="AR1421" s="32">
        <f t="shared" ca="1" si="482"/>
        <v>0</v>
      </c>
    </row>
    <row r="1422" spans="1:44">
      <c r="A1422" s="10">
        <v>38973</v>
      </c>
      <c r="B1422" s="11">
        <f ca="1">IF(ROW(data!B1422)&gt;singleSMA,AVERAGE(OFFSET(data!B1422,0,0,-singleSMA,1)),"")</f>
        <v>23.354300000000002</v>
      </c>
      <c r="C1422" s="11" t="str">
        <f ca="1">IF(ROW(data!B1420)&gt;singleSMA+2,IF(SIGN(data!B1421-indicators!B1421)&lt;&gt;SIGN(data!B1420-indicators!B1420),IF(SIGN(data!B1421-indicators!B1421)&gt;0,"BUY","SELL"),""),"")</f>
        <v/>
      </c>
      <c r="D1422" s="11">
        <f ca="1">IF(ROW(data!B1422)&gt;fastSMA,AVERAGE(OFFSET(data!B1422,0,0,-fastSMA,1)),"")</f>
        <v>24.252500000000001</v>
      </c>
      <c r="E1422" s="11">
        <f ca="1">IF(ROW(data!B1422)&gt;slowSMA,AVERAGE(OFFSET(data!B1422,0,0,-slowSMA,1)),"")</f>
        <v>23.354300000000002</v>
      </c>
      <c r="F1422" s="11" t="str">
        <f ca="1">IF(ROW(data!B1422)&gt;MAX(fastSMA,slowSMA)+2,IF(SIGN(D1421-E1421)&lt;&gt;SIGN(D1420-E1420),IF(SIGN(D1421-E1421)&gt;0,"BUY","SELL"),""),"")</f>
        <v/>
      </c>
      <c r="G1422" s="11"/>
      <c r="H1422" s="11">
        <f>(data!B1422/data!B1421)-1</f>
        <v>-4.0371417036737522E-3</v>
      </c>
      <c r="I1422" s="11">
        <f t="shared" si="462"/>
        <v>0</v>
      </c>
      <c r="J1422" s="11">
        <f t="shared" si="463"/>
        <v>4.0371417036737522E-3</v>
      </c>
      <c r="K1422" s="11">
        <f ca="1">IF(ROW(data!B1422)&gt;rsi+1,100-100/(1+AVERAGE(OFFSET(I1422,0,0,-rsi,1))/AVERAGE(OFFSET(J1422,0,0,-rsi,1))),"")</f>
        <v>53.189044510162859</v>
      </c>
      <c r="L1422" s="11"/>
      <c r="M1422" s="11">
        <f t="shared" si="464"/>
        <v>0.99596285829632625</v>
      </c>
      <c r="N1422" s="11">
        <f t="shared" ca="1" si="465"/>
        <v>1.0152263374485602</v>
      </c>
      <c r="S1422" s="13" t="str">
        <f ca="1">pricein</f>
        <v/>
      </c>
      <c r="T1422" s="13" t="str">
        <f ca="1">priceout</f>
        <v/>
      </c>
      <c r="U1422" s="16" t="str">
        <f t="shared" ca="1" si="466"/>
        <v/>
      </c>
      <c r="V1422" s="16" t="str">
        <f t="shared" ca="1" si="473"/>
        <v/>
      </c>
      <c r="W1422" s="16" t="str">
        <f t="shared" ca="1" si="474"/>
        <v/>
      </c>
      <c r="X1422" s="16">
        <f t="shared" ca="1" si="475"/>
        <v>3.1795774836443247</v>
      </c>
      <c r="Y1422" s="16"/>
      <c r="Z1422" s="13" t="str">
        <f ca="1">priceincross</f>
        <v/>
      </c>
      <c r="AA1422" s="13" t="str">
        <f ca="1">priceoutcross</f>
        <v/>
      </c>
      <c r="AB1422" s="13" t="str">
        <f t="shared" ca="1" si="467"/>
        <v/>
      </c>
      <c r="AC1422" s="13" t="str">
        <f t="shared" ca="1" si="476"/>
        <v/>
      </c>
      <c r="AD1422" s="13" t="str">
        <f t="shared" ca="1" si="477"/>
        <v/>
      </c>
      <c r="AE1422" s="13">
        <f t="shared" ca="1" si="478"/>
        <v>3.4685224841136817</v>
      </c>
      <c r="AG1422" s="32">
        <f ca="1">IF(ROW(data!B1422)&gt;fib+1,MIN(OFFSET(data!B1422,0,0,-fib,1)),"")</f>
        <v>19.97</v>
      </c>
      <c r="AH1422" s="32">
        <f ca="1">IF(ROW(data!B1422)&gt;fib+1,MAX(OFFSET(data!B1422,0,0,-fib,1)),"")</f>
        <v>28.1</v>
      </c>
      <c r="AI1422" s="32">
        <f t="shared" ca="1" si="468"/>
        <v>8.1300000000000026</v>
      </c>
      <c r="AJ1422" s="31">
        <f t="shared" ca="1" si="469"/>
        <v>21.888680000000001</v>
      </c>
      <c r="AK1422" s="31">
        <f t="shared" ca="1" si="470"/>
        <v>23.075659999999999</v>
      </c>
      <c r="AL1422" s="31">
        <f t="shared" ca="1" si="471"/>
        <v>24.035</v>
      </c>
      <c r="AM1422" s="31">
        <f t="shared" ca="1" si="472"/>
        <v>24.994340000000001</v>
      </c>
      <c r="AO1422" s="32">
        <f t="shared" ca="1" si="479"/>
        <v>2.1795774836443247</v>
      </c>
      <c r="AP1422" s="32">
        <f t="shared" ca="1" si="480"/>
        <v>0</v>
      </c>
      <c r="AQ1422" s="32">
        <f t="shared" ca="1" si="481"/>
        <v>2.4685224841136817</v>
      </c>
      <c r="AR1422" s="32">
        <f t="shared" ca="1" si="482"/>
        <v>0</v>
      </c>
    </row>
    <row r="1423" spans="1:44">
      <c r="A1423" s="10">
        <v>38974</v>
      </c>
      <c r="B1423" s="11">
        <f ca="1">IF(ROW(data!B1423)&gt;singleSMA,AVERAGE(OFFSET(data!B1423,0,0,-singleSMA,1)),"")</f>
        <v>23.323499999999996</v>
      </c>
      <c r="C1423" s="11" t="str">
        <f ca="1">IF(ROW(data!B1421)&gt;singleSMA+2,IF(SIGN(data!B1422-indicators!B1422)&lt;&gt;SIGN(data!B1421-indicators!B1421),IF(SIGN(data!B1422-indicators!B1422)&gt;0,"BUY","SELL"),""),"")</f>
        <v/>
      </c>
      <c r="D1423" s="11">
        <f ca="1">IF(ROW(data!B1423)&gt;fastSMA,AVERAGE(OFFSET(data!B1423,0,0,-fastSMA,1)),"")</f>
        <v>24.241</v>
      </c>
      <c r="E1423" s="11">
        <f ca="1">IF(ROW(data!B1423)&gt;slowSMA,AVERAGE(OFFSET(data!B1423,0,0,-slowSMA,1)),"")</f>
        <v>23.323499999999996</v>
      </c>
      <c r="F1423" s="11" t="str">
        <f ca="1">IF(ROW(data!B1423)&gt;MAX(fastSMA,slowSMA)+2,IF(SIGN(D1422-E1422)&lt;&gt;SIGN(D1421-E1421),IF(SIGN(D1422-E1422)&gt;0,"BUY","SELL"),""),"")</f>
        <v/>
      </c>
      <c r="G1423" s="11"/>
      <c r="H1423" s="11">
        <f>(data!B1423/data!B1422)-1</f>
        <v>-7.2963113092826548E-3</v>
      </c>
      <c r="I1423" s="11">
        <f t="shared" si="462"/>
        <v>0</v>
      </c>
      <c r="J1423" s="11">
        <f t="shared" si="463"/>
        <v>7.2963113092826548E-3</v>
      </c>
      <c r="K1423" s="11">
        <f ca="1">IF(ROW(data!B1423)&gt;rsi+1,100-100/(1+AVERAGE(OFFSET(I1423,0,0,-rsi,1))/AVERAGE(OFFSET(J1423,0,0,-rsi,1))),"")</f>
        <v>48.731032911657948</v>
      </c>
      <c r="L1423" s="11"/>
      <c r="M1423" s="11">
        <f t="shared" si="464"/>
        <v>0.99270368869071735</v>
      </c>
      <c r="N1423" s="11">
        <f t="shared" ca="1" si="465"/>
        <v>0.99069579288025922</v>
      </c>
      <c r="S1423" s="13" t="str">
        <f ca="1">pricein</f>
        <v/>
      </c>
      <c r="T1423" s="13" t="str">
        <f ca="1">priceout</f>
        <v/>
      </c>
      <c r="U1423" s="16" t="str">
        <f t="shared" ca="1" si="466"/>
        <v/>
      </c>
      <c r="V1423" s="16" t="str">
        <f t="shared" ca="1" si="473"/>
        <v/>
      </c>
      <c r="W1423" s="16" t="str">
        <f t="shared" ca="1" si="474"/>
        <v/>
      </c>
      <c r="X1423" s="16">
        <f t="shared" ca="1" si="475"/>
        <v>3.1795774836443247</v>
      </c>
      <c r="Y1423" s="16"/>
      <c r="Z1423" s="13" t="str">
        <f ca="1">priceincross</f>
        <v/>
      </c>
      <c r="AA1423" s="13" t="str">
        <f ca="1">priceoutcross</f>
        <v/>
      </c>
      <c r="AB1423" s="13" t="str">
        <f t="shared" ca="1" si="467"/>
        <v/>
      </c>
      <c r="AC1423" s="13" t="str">
        <f t="shared" ca="1" si="476"/>
        <v/>
      </c>
      <c r="AD1423" s="13" t="str">
        <f t="shared" ca="1" si="477"/>
        <v/>
      </c>
      <c r="AE1423" s="13">
        <f t="shared" ca="1" si="478"/>
        <v>3.4685224841136817</v>
      </c>
      <c r="AG1423" s="32">
        <f ca="1">IF(ROW(data!B1423)&gt;fib+1,MIN(OFFSET(data!B1423,0,0,-fib,1)),"")</f>
        <v>19.97</v>
      </c>
      <c r="AH1423" s="32">
        <f ca="1">IF(ROW(data!B1423)&gt;fib+1,MAX(OFFSET(data!B1423,0,0,-fib,1)),"")</f>
        <v>28.1</v>
      </c>
      <c r="AI1423" s="32">
        <f t="shared" ca="1" si="468"/>
        <v>8.1300000000000026</v>
      </c>
      <c r="AJ1423" s="31">
        <f t="shared" ca="1" si="469"/>
        <v>21.888680000000001</v>
      </c>
      <c r="AK1423" s="31">
        <f t="shared" ca="1" si="470"/>
        <v>23.075659999999999</v>
      </c>
      <c r="AL1423" s="31">
        <f t="shared" ca="1" si="471"/>
        <v>24.035</v>
      </c>
      <c r="AM1423" s="31">
        <f t="shared" ca="1" si="472"/>
        <v>24.994340000000001</v>
      </c>
      <c r="AO1423" s="32">
        <f t="shared" ca="1" si="479"/>
        <v>2.1795774836443247</v>
      </c>
      <c r="AP1423" s="32">
        <f t="shared" ca="1" si="480"/>
        <v>0</v>
      </c>
      <c r="AQ1423" s="32">
        <f t="shared" ca="1" si="481"/>
        <v>2.4685224841136817</v>
      </c>
      <c r="AR1423" s="32">
        <f t="shared" ca="1" si="482"/>
        <v>0</v>
      </c>
    </row>
    <row r="1424" spans="1:44">
      <c r="A1424" s="10">
        <v>38975</v>
      </c>
      <c r="B1424" s="11">
        <f ca="1">IF(ROW(data!B1424)&gt;singleSMA,AVERAGE(OFFSET(data!B1424,0,0,-singleSMA,1)),"")</f>
        <v>23.298499999999994</v>
      </c>
      <c r="C1424" s="11" t="str">
        <f ca="1">IF(ROW(data!B1422)&gt;singleSMA+2,IF(SIGN(data!B1423-indicators!B1423)&lt;&gt;SIGN(data!B1422-indicators!B1422),IF(SIGN(data!B1423-indicators!B1423)&gt;0,"BUY","SELL"),""),"")</f>
        <v/>
      </c>
      <c r="D1424" s="11">
        <f ca="1">IF(ROW(data!B1424)&gt;fastSMA,AVERAGE(OFFSET(data!B1424,0,0,-fastSMA,1)),"")</f>
        <v>24.2545</v>
      </c>
      <c r="E1424" s="11">
        <f ca="1">IF(ROW(data!B1424)&gt;slowSMA,AVERAGE(OFFSET(data!B1424,0,0,-slowSMA,1)),"")</f>
        <v>23.298499999999994</v>
      </c>
      <c r="F1424" s="11" t="str">
        <f ca="1">IF(ROW(data!B1424)&gt;MAX(fastSMA,slowSMA)+2,IF(SIGN(D1423-E1423)&lt;&gt;SIGN(D1422-E1422),IF(SIGN(D1423-E1423)&gt;0,"BUY","SELL"),""),"")</f>
        <v/>
      </c>
      <c r="G1424" s="11"/>
      <c r="H1424" s="11">
        <f>(data!B1424/data!B1423)-1</f>
        <v>1.4699877501020975E-2</v>
      </c>
      <c r="I1424" s="11">
        <f t="shared" si="462"/>
        <v>1.4699877501020975E-2</v>
      </c>
      <c r="J1424" s="11">
        <f t="shared" si="463"/>
        <v>0</v>
      </c>
      <c r="K1424" s="11">
        <f ca="1">IF(ROW(data!B1424)&gt;rsi+1,100-100/(1+AVERAGE(OFFSET(I1424,0,0,-rsi,1))/AVERAGE(OFFSET(J1424,0,0,-rsi,1))),"")</f>
        <v>52.440374996562134</v>
      </c>
      <c r="L1424" s="11"/>
      <c r="M1424" s="11">
        <f t="shared" si="464"/>
        <v>1.014699877501021</v>
      </c>
      <c r="N1424" s="11">
        <f t="shared" ca="1" si="465"/>
        <v>1.010984540276648</v>
      </c>
      <c r="S1424" s="13" t="str">
        <f ca="1">pricein</f>
        <v/>
      </c>
      <c r="T1424" s="13" t="str">
        <f ca="1">priceout</f>
        <v/>
      </c>
      <c r="U1424" s="16" t="str">
        <f t="shared" ca="1" si="466"/>
        <v/>
      </c>
      <c r="V1424" s="16" t="str">
        <f t="shared" ca="1" si="473"/>
        <v/>
      </c>
      <c r="W1424" s="16" t="str">
        <f t="shared" ca="1" si="474"/>
        <v/>
      </c>
      <c r="X1424" s="16">
        <f t="shared" ca="1" si="475"/>
        <v>3.1795774836443247</v>
      </c>
      <c r="Y1424" s="16"/>
      <c r="Z1424" s="13" t="str">
        <f ca="1">priceincross</f>
        <v/>
      </c>
      <c r="AA1424" s="13" t="str">
        <f ca="1">priceoutcross</f>
        <v/>
      </c>
      <c r="AB1424" s="13" t="str">
        <f t="shared" ca="1" si="467"/>
        <v/>
      </c>
      <c r="AC1424" s="13" t="str">
        <f t="shared" ca="1" si="476"/>
        <v/>
      </c>
      <c r="AD1424" s="13" t="str">
        <f t="shared" ca="1" si="477"/>
        <v/>
      </c>
      <c r="AE1424" s="13">
        <f t="shared" ca="1" si="478"/>
        <v>3.4685224841136817</v>
      </c>
      <c r="AG1424" s="32">
        <f ca="1">IF(ROW(data!B1424)&gt;fib+1,MIN(OFFSET(data!B1424,0,0,-fib,1)),"")</f>
        <v>19.97</v>
      </c>
      <c r="AH1424" s="32">
        <f ca="1">IF(ROW(data!B1424)&gt;fib+1,MAX(OFFSET(data!B1424,0,0,-fib,1)),"")</f>
        <v>28.1</v>
      </c>
      <c r="AI1424" s="32">
        <f t="shared" ca="1" si="468"/>
        <v>8.1300000000000026</v>
      </c>
      <c r="AJ1424" s="31">
        <f t="shared" ca="1" si="469"/>
        <v>21.888680000000001</v>
      </c>
      <c r="AK1424" s="31">
        <f t="shared" ca="1" si="470"/>
        <v>23.075659999999999</v>
      </c>
      <c r="AL1424" s="31">
        <f t="shared" ca="1" si="471"/>
        <v>24.035</v>
      </c>
      <c r="AM1424" s="31">
        <f t="shared" ca="1" si="472"/>
        <v>24.994340000000001</v>
      </c>
      <c r="AO1424" s="32">
        <f t="shared" ca="1" si="479"/>
        <v>2.1795774836443247</v>
      </c>
      <c r="AP1424" s="32">
        <f t="shared" ca="1" si="480"/>
        <v>0</v>
      </c>
      <c r="AQ1424" s="32">
        <f t="shared" ca="1" si="481"/>
        <v>2.4685224841136817</v>
      </c>
      <c r="AR1424" s="32">
        <f t="shared" ca="1" si="482"/>
        <v>0</v>
      </c>
    </row>
    <row r="1425" spans="1:44">
      <c r="A1425" s="10">
        <v>38978</v>
      </c>
      <c r="B1425" s="11">
        <f ca="1">IF(ROW(data!B1425)&gt;singleSMA,AVERAGE(OFFSET(data!B1425,0,0,-singleSMA,1)),"")</f>
        <v>23.267199999999999</v>
      </c>
      <c r="C1425" s="11" t="str">
        <f ca="1">IF(ROW(data!B1423)&gt;singleSMA+2,IF(SIGN(data!B1424-indicators!B1424)&lt;&gt;SIGN(data!B1423-indicators!B1423),IF(SIGN(data!B1424-indicators!B1424)&gt;0,"BUY","SELL"),""),"")</f>
        <v/>
      </c>
      <c r="D1425" s="11">
        <f ca="1">IF(ROW(data!B1425)&gt;fastSMA,AVERAGE(OFFSET(data!B1425,0,0,-fastSMA,1)),"")</f>
        <v>24.272000000000002</v>
      </c>
      <c r="E1425" s="11">
        <f ca="1">IF(ROW(data!B1425)&gt;slowSMA,AVERAGE(OFFSET(data!B1425,0,0,-slowSMA,1)),"")</f>
        <v>23.267199999999999</v>
      </c>
      <c r="F1425" s="11" t="str">
        <f ca="1">IF(ROW(data!B1425)&gt;MAX(fastSMA,slowSMA)+2,IF(SIGN(D1424-E1424)&lt;&gt;SIGN(D1423-E1423),IF(SIGN(D1424-E1424)&gt;0,"BUY","SELL"),""),"")</f>
        <v/>
      </c>
      <c r="G1425" s="11"/>
      <c r="H1425" s="11">
        <f>(data!B1425/data!B1424)-1</f>
        <v>-1.2474849094567531E-2</v>
      </c>
      <c r="I1425" s="11">
        <f t="shared" si="462"/>
        <v>0</v>
      </c>
      <c r="J1425" s="11">
        <f t="shared" si="463"/>
        <v>1.2474849094567531E-2</v>
      </c>
      <c r="K1425" s="11">
        <f ca="1">IF(ROW(data!B1425)&gt;rsi+1,100-100/(1+AVERAGE(OFFSET(I1425,0,0,-rsi,1))/AVERAGE(OFFSET(J1425,0,0,-rsi,1))),"")</f>
        <v>53.08906677440644</v>
      </c>
      <c r="L1425" s="11"/>
      <c r="M1425" s="11">
        <f t="shared" si="464"/>
        <v>0.98752515090543247</v>
      </c>
      <c r="N1425" s="11">
        <f t="shared" ca="1" si="465"/>
        <v>1.0144687887556845</v>
      </c>
      <c r="S1425" s="13" t="str">
        <f ca="1">pricein</f>
        <v/>
      </c>
      <c r="T1425" s="13" t="str">
        <f ca="1">priceout</f>
        <v/>
      </c>
      <c r="U1425" s="16" t="str">
        <f t="shared" ca="1" si="466"/>
        <v/>
      </c>
      <c r="V1425" s="16" t="str">
        <f t="shared" ca="1" si="473"/>
        <v/>
      </c>
      <c r="W1425" s="16" t="str">
        <f t="shared" ca="1" si="474"/>
        <v/>
      </c>
      <c r="X1425" s="16">
        <f t="shared" ca="1" si="475"/>
        <v>3.1795774836443247</v>
      </c>
      <c r="Y1425" s="16"/>
      <c r="Z1425" s="13" t="str">
        <f ca="1">priceincross</f>
        <v/>
      </c>
      <c r="AA1425" s="13" t="str">
        <f ca="1">priceoutcross</f>
        <v/>
      </c>
      <c r="AB1425" s="13" t="str">
        <f t="shared" ca="1" si="467"/>
        <v/>
      </c>
      <c r="AC1425" s="13" t="str">
        <f t="shared" ca="1" si="476"/>
        <v/>
      </c>
      <c r="AD1425" s="13" t="str">
        <f t="shared" ca="1" si="477"/>
        <v/>
      </c>
      <c r="AE1425" s="13">
        <f t="shared" ca="1" si="478"/>
        <v>3.4685224841136817</v>
      </c>
      <c r="AG1425" s="32">
        <f ca="1">IF(ROW(data!B1425)&gt;fib+1,MIN(OFFSET(data!B1425,0,0,-fib,1)),"")</f>
        <v>19.97</v>
      </c>
      <c r="AH1425" s="32">
        <f ca="1">IF(ROW(data!B1425)&gt;fib+1,MAX(OFFSET(data!B1425,0,0,-fib,1)),"")</f>
        <v>28.1</v>
      </c>
      <c r="AI1425" s="32">
        <f t="shared" ca="1" si="468"/>
        <v>8.1300000000000026</v>
      </c>
      <c r="AJ1425" s="31">
        <f t="shared" ca="1" si="469"/>
        <v>21.888680000000001</v>
      </c>
      <c r="AK1425" s="31">
        <f t="shared" ca="1" si="470"/>
        <v>23.075659999999999</v>
      </c>
      <c r="AL1425" s="31">
        <f t="shared" ca="1" si="471"/>
        <v>24.035</v>
      </c>
      <c r="AM1425" s="31">
        <f t="shared" ca="1" si="472"/>
        <v>24.994340000000001</v>
      </c>
      <c r="AO1425" s="32">
        <f t="shared" ca="1" si="479"/>
        <v>2.1795774836443247</v>
      </c>
      <c r="AP1425" s="32">
        <f t="shared" ca="1" si="480"/>
        <v>0</v>
      </c>
      <c r="AQ1425" s="32">
        <f t="shared" ca="1" si="481"/>
        <v>2.4685224841136817</v>
      </c>
      <c r="AR1425" s="32">
        <f t="shared" ca="1" si="482"/>
        <v>0</v>
      </c>
    </row>
    <row r="1426" spans="1:44">
      <c r="A1426" s="10">
        <v>38979</v>
      </c>
      <c r="B1426" s="11">
        <f ca="1">IF(ROW(data!B1426)&gt;singleSMA,AVERAGE(OFFSET(data!B1426,0,0,-singleSMA,1)),"")</f>
        <v>23.238499999999998</v>
      </c>
      <c r="C1426" s="11" t="str">
        <f ca="1">IF(ROW(data!B1424)&gt;singleSMA+2,IF(SIGN(data!B1425-indicators!B1425)&lt;&gt;SIGN(data!B1424-indicators!B1424),IF(SIGN(data!B1425-indicators!B1425)&gt;0,"BUY","SELL"),""),"")</f>
        <v/>
      </c>
      <c r="D1426" s="11">
        <f ca="1">IF(ROW(data!B1426)&gt;fastSMA,AVERAGE(OFFSET(data!B1426,0,0,-fastSMA,1)),"")</f>
        <v>24.315500000000004</v>
      </c>
      <c r="E1426" s="11">
        <f ca="1">IF(ROW(data!B1426)&gt;slowSMA,AVERAGE(OFFSET(data!B1426,0,0,-slowSMA,1)),"")</f>
        <v>23.238499999999998</v>
      </c>
      <c r="F1426" s="11" t="str">
        <f ca="1">IF(ROW(data!B1426)&gt;MAX(fastSMA,slowSMA)+2,IF(SIGN(D1425-E1425)&lt;&gt;SIGN(D1424-E1424),IF(SIGN(D1425-E1425)&gt;0,"BUY","SELL"),""),"")</f>
        <v/>
      </c>
      <c r="G1426" s="11"/>
      <c r="H1426" s="11">
        <f>(data!B1426/data!B1425)-1</f>
        <v>6.9274653626731908E-3</v>
      </c>
      <c r="I1426" s="11">
        <f t="shared" si="462"/>
        <v>6.9274653626731908E-3</v>
      </c>
      <c r="J1426" s="11">
        <f t="shared" si="463"/>
        <v>0</v>
      </c>
      <c r="K1426" s="11">
        <f ca="1">IF(ROW(data!B1426)&gt;rsi+1,100-100/(1+AVERAGE(OFFSET(I1426,0,0,-rsi,1))/AVERAGE(OFFSET(J1426,0,0,-rsi,1))),"")</f>
        <v>57.188554240694842</v>
      </c>
      <c r="L1426" s="11"/>
      <c r="M1426" s="11">
        <f t="shared" si="464"/>
        <v>1.0069274653626732</v>
      </c>
      <c r="N1426" s="11">
        <f t="shared" ca="1" si="465"/>
        <v>1.0364932885906044</v>
      </c>
      <c r="S1426" s="13" t="str">
        <f ca="1">pricein</f>
        <v/>
      </c>
      <c r="T1426" s="13" t="str">
        <f ca="1">priceout</f>
        <v/>
      </c>
      <c r="U1426" s="16" t="str">
        <f t="shared" ca="1" si="466"/>
        <v/>
      </c>
      <c r="V1426" s="16" t="str">
        <f t="shared" ca="1" si="473"/>
        <v/>
      </c>
      <c r="W1426" s="16" t="str">
        <f t="shared" ca="1" si="474"/>
        <v/>
      </c>
      <c r="X1426" s="16">
        <f t="shared" ca="1" si="475"/>
        <v>3.1795774836443247</v>
      </c>
      <c r="Y1426" s="16"/>
      <c r="Z1426" s="13" t="str">
        <f ca="1">priceincross</f>
        <v/>
      </c>
      <c r="AA1426" s="13" t="str">
        <f ca="1">priceoutcross</f>
        <v/>
      </c>
      <c r="AB1426" s="13" t="str">
        <f t="shared" ca="1" si="467"/>
        <v/>
      </c>
      <c r="AC1426" s="13" t="str">
        <f t="shared" ca="1" si="476"/>
        <v/>
      </c>
      <c r="AD1426" s="13" t="str">
        <f t="shared" ca="1" si="477"/>
        <v/>
      </c>
      <c r="AE1426" s="13">
        <f t="shared" ca="1" si="478"/>
        <v>3.4685224841136817</v>
      </c>
      <c r="AG1426" s="32">
        <f ca="1">IF(ROW(data!B1426)&gt;fib+1,MIN(OFFSET(data!B1426,0,0,-fib,1)),"")</f>
        <v>19.97</v>
      </c>
      <c r="AH1426" s="32">
        <f ca="1">IF(ROW(data!B1426)&gt;fib+1,MAX(OFFSET(data!B1426,0,0,-fib,1)),"")</f>
        <v>28.1</v>
      </c>
      <c r="AI1426" s="32">
        <f t="shared" ca="1" si="468"/>
        <v>8.1300000000000026</v>
      </c>
      <c r="AJ1426" s="31">
        <f t="shared" ca="1" si="469"/>
        <v>21.888680000000001</v>
      </c>
      <c r="AK1426" s="31">
        <f t="shared" ca="1" si="470"/>
        <v>23.075659999999999</v>
      </c>
      <c r="AL1426" s="31">
        <f t="shared" ca="1" si="471"/>
        <v>24.035</v>
      </c>
      <c r="AM1426" s="31">
        <f t="shared" ca="1" si="472"/>
        <v>24.994340000000001</v>
      </c>
      <c r="AO1426" s="32">
        <f t="shared" ca="1" si="479"/>
        <v>2.1795774836443247</v>
      </c>
      <c r="AP1426" s="32">
        <f t="shared" ca="1" si="480"/>
        <v>0</v>
      </c>
      <c r="AQ1426" s="32">
        <f t="shared" ca="1" si="481"/>
        <v>2.4685224841136817</v>
      </c>
      <c r="AR1426" s="32">
        <f t="shared" ca="1" si="482"/>
        <v>0</v>
      </c>
    </row>
    <row r="1427" spans="1:44">
      <c r="A1427" s="10">
        <v>38980</v>
      </c>
      <c r="B1427" s="11">
        <f ca="1">IF(ROW(data!B1427)&gt;singleSMA,AVERAGE(OFFSET(data!B1427,0,0,-singleSMA,1)),"")</f>
        <v>23.214500000000001</v>
      </c>
      <c r="C1427" s="11" t="str">
        <f ca="1">IF(ROW(data!B1425)&gt;singleSMA+2,IF(SIGN(data!B1426-indicators!B1426)&lt;&gt;SIGN(data!B1425-indicators!B1425),IF(SIGN(data!B1426-indicators!B1426)&gt;0,"BUY","SELL"),""),"")</f>
        <v/>
      </c>
      <c r="D1427" s="11">
        <f ca="1">IF(ROW(data!B1427)&gt;fastSMA,AVERAGE(OFFSET(data!B1427,0,0,-fastSMA,1)),"")</f>
        <v>24.400000000000002</v>
      </c>
      <c r="E1427" s="11">
        <f ca="1">IF(ROW(data!B1427)&gt;slowSMA,AVERAGE(OFFSET(data!B1427,0,0,-slowSMA,1)),"")</f>
        <v>23.214500000000001</v>
      </c>
      <c r="F1427" s="11" t="str">
        <f ca="1">IF(ROW(data!B1427)&gt;MAX(fastSMA,slowSMA)+2,IF(SIGN(D1426-E1426)&lt;&gt;SIGN(D1425-E1425),IF(SIGN(D1426-E1426)&gt;0,"BUY","SELL"),""),"")</f>
        <v/>
      </c>
      <c r="G1427" s="11"/>
      <c r="H1427" s="11">
        <f>(data!B1427/data!B1426)-1</f>
        <v>2.2258195062727637E-2</v>
      </c>
      <c r="I1427" s="11">
        <f t="shared" si="462"/>
        <v>2.2258195062727637E-2</v>
      </c>
      <c r="J1427" s="11">
        <f t="shared" si="463"/>
        <v>0</v>
      </c>
      <c r="K1427" s="11">
        <f ca="1">IF(ROW(data!B1427)&gt;rsi+1,100-100/(1+AVERAGE(OFFSET(I1427,0,0,-rsi,1))/AVERAGE(OFFSET(J1427,0,0,-rsi,1))),"")</f>
        <v>62.954845939100494</v>
      </c>
      <c r="L1427" s="11"/>
      <c r="M1427" s="11">
        <f t="shared" si="464"/>
        <v>1.0222581950627276</v>
      </c>
      <c r="N1427" s="11">
        <f t="shared" ca="1" si="465"/>
        <v>1.0717013152312265</v>
      </c>
      <c r="S1427" s="13" t="str">
        <f ca="1">pricein</f>
        <v/>
      </c>
      <c r="T1427" s="13" t="str">
        <f ca="1">priceout</f>
        <v/>
      </c>
      <c r="U1427" s="16" t="str">
        <f t="shared" ca="1" si="466"/>
        <v/>
      </c>
      <c r="V1427" s="16" t="str">
        <f t="shared" ca="1" si="473"/>
        <v/>
      </c>
      <c r="W1427" s="16" t="str">
        <f t="shared" ca="1" si="474"/>
        <v/>
      </c>
      <c r="X1427" s="16">
        <f t="shared" ca="1" si="475"/>
        <v>3.1795774836443247</v>
      </c>
      <c r="Y1427" s="16"/>
      <c r="Z1427" s="13" t="str">
        <f ca="1">priceincross</f>
        <v/>
      </c>
      <c r="AA1427" s="13" t="str">
        <f ca="1">priceoutcross</f>
        <v/>
      </c>
      <c r="AB1427" s="13" t="str">
        <f t="shared" ca="1" si="467"/>
        <v/>
      </c>
      <c r="AC1427" s="13" t="str">
        <f t="shared" ca="1" si="476"/>
        <v/>
      </c>
      <c r="AD1427" s="13" t="str">
        <f t="shared" ca="1" si="477"/>
        <v/>
      </c>
      <c r="AE1427" s="13">
        <f t="shared" ca="1" si="478"/>
        <v>3.4685224841136817</v>
      </c>
      <c r="AG1427" s="32">
        <f ca="1">IF(ROW(data!B1427)&gt;fib+1,MIN(OFFSET(data!B1427,0,0,-fib,1)),"")</f>
        <v>19.97</v>
      </c>
      <c r="AH1427" s="32">
        <f ca="1">IF(ROW(data!B1427)&gt;fib+1,MAX(OFFSET(data!B1427,0,0,-fib,1)),"")</f>
        <v>28.1</v>
      </c>
      <c r="AI1427" s="32">
        <f t="shared" ca="1" si="468"/>
        <v>8.1300000000000026</v>
      </c>
      <c r="AJ1427" s="31">
        <f t="shared" ca="1" si="469"/>
        <v>21.888680000000001</v>
      </c>
      <c r="AK1427" s="31">
        <f t="shared" ca="1" si="470"/>
        <v>23.075659999999999</v>
      </c>
      <c r="AL1427" s="31">
        <f t="shared" ca="1" si="471"/>
        <v>24.035</v>
      </c>
      <c r="AM1427" s="31">
        <f t="shared" ca="1" si="472"/>
        <v>24.994340000000001</v>
      </c>
      <c r="AO1427" s="32">
        <f t="shared" ca="1" si="479"/>
        <v>2.1795774836443247</v>
      </c>
      <c r="AP1427" s="32">
        <f t="shared" ca="1" si="480"/>
        <v>0</v>
      </c>
      <c r="AQ1427" s="32">
        <f t="shared" ca="1" si="481"/>
        <v>2.4685224841136817</v>
      </c>
      <c r="AR1427" s="32">
        <f t="shared" ca="1" si="482"/>
        <v>0</v>
      </c>
    </row>
    <row r="1428" spans="1:44">
      <c r="A1428" s="10">
        <v>38981</v>
      </c>
      <c r="B1428" s="11">
        <f ca="1">IF(ROW(data!B1428)&gt;singleSMA,AVERAGE(OFFSET(data!B1428,0,0,-singleSMA,1)),"")</f>
        <v>23.1935</v>
      </c>
      <c r="C1428" s="11" t="str">
        <f ca="1">IF(ROW(data!B1426)&gt;singleSMA+2,IF(SIGN(data!B1427-indicators!B1427)&lt;&gt;SIGN(data!B1426-indicators!B1426),IF(SIGN(data!B1427-indicators!B1427)&gt;0,"BUY","SELL"),""),"")</f>
        <v/>
      </c>
      <c r="D1428" s="11">
        <f ca="1">IF(ROW(data!B1428)&gt;fastSMA,AVERAGE(OFFSET(data!B1428,0,0,-fastSMA,1)),"")</f>
        <v>24.505500000000001</v>
      </c>
      <c r="E1428" s="11">
        <f ca="1">IF(ROW(data!B1428)&gt;slowSMA,AVERAGE(OFFSET(data!B1428,0,0,-slowSMA,1)),"")</f>
        <v>23.1935</v>
      </c>
      <c r="F1428" s="11" t="str">
        <f ca="1">IF(ROW(data!B1428)&gt;MAX(fastSMA,slowSMA)+2,IF(SIGN(D1427-E1427)&lt;&gt;SIGN(D1426-E1426),IF(SIGN(D1427-E1427)&gt;0,"BUY","SELL"),""),"")</f>
        <v/>
      </c>
      <c r="G1428" s="11"/>
      <c r="H1428" s="11">
        <f>(data!B1428/data!B1427)-1</f>
        <v>2.9295328582739533E-2</v>
      </c>
      <c r="I1428" s="11">
        <f t="shared" si="462"/>
        <v>2.9295328582739533E-2</v>
      </c>
      <c r="J1428" s="11">
        <f t="shared" si="463"/>
        <v>0</v>
      </c>
      <c r="K1428" s="11">
        <f ca="1">IF(ROW(data!B1428)&gt;rsi+1,100-100/(1+AVERAGE(OFFSET(I1428,0,0,-rsi,1))/AVERAGE(OFFSET(J1428,0,0,-rsi,1))),"")</f>
        <v>64.940220175255575</v>
      </c>
      <c r="L1428" s="11"/>
      <c r="M1428" s="11">
        <f t="shared" si="464"/>
        <v>1.0292953285827395</v>
      </c>
      <c r="N1428" s="11">
        <f t="shared" ca="1" si="465"/>
        <v>1.0883214734198414</v>
      </c>
      <c r="S1428" s="13" t="str">
        <f ca="1">pricein</f>
        <v/>
      </c>
      <c r="T1428" s="13" t="str">
        <f ca="1">priceout</f>
        <v/>
      </c>
      <c r="U1428" s="16" t="str">
        <f t="shared" ca="1" si="466"/>
        <v/>
      </c>
      <c r="V1428" s="16" t="str">
        <f t="shared" ca="1" si="473"/>
        <v/>
      </c>
      <c r="W1428" s="16" t="str">
        <f t="shared" ca="1" si="474"/>
        <v/>
      </c>
      <c r="X1428" s="16">
        <f t="shared" ca="1" si="475"/>
        <v>3.1795774836443247</v>
      </c>
      <c r="Y1428" s="16"/>
      <c r="Z1428" s="13" t="str">
        <f ca="1">priceincross</f>
        <v/>
      </c>
      <c r="AA1428" s="13" t="str">
        <f ca="1">priceoutcross</f>
        <v/>
      </c>
      <c r="AB1428" s="13" t="str">
        <f t="shared" ca="1" si="467"/>
        <v/>
      </c>
      <c r="AC1428" s="13" t="str">
        <f t="shared" ca="1" si="476"/>
        <v/>
      </c>
      <c r="AD1428" s="13" t="str">
        <f t="shared" ca="1" si="477"/>
        <v/>
      </c>
      <c r="AE1428" s="13">
        <f t="shared" ca="1" si="478"/>
        <v>3.4685224841136817</v>
      </c>
      <c r="AG1428" s="32">
        <f ca="1">IF(ROW(data!B1428)&gt;fib+1,MIN(OFFSET(data!B1428,0,0,-fib,1)),"")</f>
        <v>19.97</v>
      </c>
      <c r="AH1428" s="32">
        <f ca="1">IF(ROW(data!B1428)&gt;fib+1,MAX(OFFSET(data!B1428,0,0,-fib,1)),"")</f>
        <v>27.75</v>
      </c>
      <c r="AI1428" s="32">
        <f t="shared" ca="1" si="468"/>
        <v>7.7800000000000011</v>
      </c>
      <c r="AJ1428" s="31">
        <f t="shared" ca="1" si="469"/>
        <v>21.806079999999998</v>
      </c>
      <c r="AK1428" s="31">
        <f t="shared" ca="1" si="470"/>
        <v>22.941959999999998</v>
      </c>
      <c r="AL1428" s="31">
        <f t="shared" ca="1" si="471"/>
        <v>23.86</v>
      </c>
      <c r="AM1428" s="31">
        <f t="shared" ca="1" si="472"/>
        <v>24.778040000000001</v>
      </c>
      <c r="AO1428" s="32">
        <f t="shared" ca="1" si="479"/>
        <v>2.1795774836443247</v>
      </c>
      <c r="AP1428" s="32">
        <f t="shared" ca="1" si="480"/>
        <v>0</v>
      </c>
      <c r="AQ1428" s="32">
        <f t="shared" ca="1" si="481"/>
        <v>2.4685224841136817</v>
      </c>
      <c r="AR1428" s="32">
        <f t="shared" ca="1" si="482"/>
        <v>0</v>
      </c>
    </row>
    <row r="1429" spans="1:44">
      <c r="A1429" s="10">
        <v>38982</v>
      </c>
      <c r="B1429" s="11">
        <f ca="1">IF(ROW(data!B1429)&gt;singleSMA,AVERAGE(OFFSET(data!B1429,0,0,-singleSMA,1)),"")</f>
        <v>23.174300000000002</v>
      </c>
      <c r="C1429" s="11" t="str">
        <f ca="1">IF(ROW(data!B1427)&gt;singleSMA+2,IF(SIGN(data!B1428-indicators!B1428)&lt;&gt;SIGN(data!B1427-indicators!B1427),IF(SIGN(data!B1428-indicators!B1428)&gt;0,"BUY","SELL"),""),"")</f>
        <v/>
      </c>
      <c r="D1429" s="11">
        <f ca="1">IF(ROW(data!B1429)&gt;fastSMA,AVERAGE(OFFSET(data!B1429,0,0,-fastSMA,1)),"")</f>
        <v>24.6265</v>
      </c>
      <c r="E1429" s="11">
        <f ca="1">IF(ROW(data!B1429)&gt;slowSMA,AVERAGE(OFFSET(data!B1429,0,0,-slowSMA,1)),"")</f>
        <v>23.174300000000002</v>
      </c>
      <c r="F1429" s="11" t="str">
        <f ca="1">IF(ROW(data!B1429)&gt;MAX(fastSMA,slowSMA)+2,IF(SIGN(D1428-E1428)&lt;&gt;SIGN(D1427-E1427),IF(SIGN(D1428-E1428)&gt;0,"BUY","SELL"),""),"")</f>
        <v/>
      </c>
      <c r="G1429" s="11"/>
      <c r="H1429" s="11">
        <f>(data!B1429/data!B1428)-1</f>
        <v>-6.5384615384616041E-3</v>
      </c>
      <c r="I1429" s="11">
        <f t="shared" si="462"/>
        <v>0</v>
      </c>
      <c r="J1429" s="11">
        <f t="shared" si="463"/>
        <v>6.5384615384616041E-3</v>
      </c>
      <c r="K1429" s="11">
        <f ca="1">IF(ROW(data!B1429)&gt;rsi+1,100-100/(1+AVERAGE(OFFSET(I1429,0,0,-rsi,1))/AVERAGE(OFFSET(J1429,0,0,-rsi,1))),"")</f>
        <v>68.086592822144979</v>
      </c>
      <c r="L1429" s="11"/>
      <c r="M1429" s="11">
        <f t="shared" si="464"/>
        <v>0.9934615384615384</v>
      </c>
      <c r="N1429" s="11">
        <f t="shared" ca="1" si="465"/>
        <v>1.1033746262281077</v>
      </c>
      <c r="S1429" s="13" t="str">
        <f ca="1">pricein</f>
        <v/>
      </c>
      <c r="T1429" s="13" t="str">
        <f ca="1">priceout</f>
        <v/>
      </c>
      <c r="U1429" s="16" t="str">
        <f t="shared" ca="1" si="466"/>
        <v/>
      </c>
      <c r="V1429" s="16" t="str">
        <f t="shared" ca="1" si="473"/>
        <v/>
      </c>
      <c r="W1429" s="16" t="str">
        <f t="shared" ca="1" si="474"/>
        <v/>
      </c>
      <c r="X1429" s="16">
        <f t="shared" ca="1" si="475"/>
        <v>3.1795774836443247</v>
      </c>
      <c r="Y1429" s="16"/>
      <c r="Z1429" s="13" t="str">
        <f ca="1">priceincross</f>
        <v/>
      </c>
      <c r="AA1429" s="13" t="str">
        <f ca="1">priceoutcross</f>
        <v/>
      </c>
      <c r="AB1429" s="13" t="str">
        <f t="shared" ca="1" si="467"/>
        <v/>
      </c>
      <c r="AC1429" s="13" t="str">
        <f t="shared" ca="1" si="476"/>
        <v/>
      </c>
      <c r="AD1429" s="13" t="str">
        <f t="shared" ca="1" si="477"/>
        <v/>
      </c>
      <c r="AE1429" s="13">
        <f t="shared" ca="1" si="478"/>
        <v>3.4685224841136817</v>
      </c>
      <c r="AG1429" s="32">
        <f ca="1">IF(ROW(data!B1429)&gt;fib+1,MIN(OFFSET(data!B1429,0,0,-fib,1)),"")</f>
        <v>19.97</v>
      </c>
      <c r="AH1429" s="32">
        <f ca="1">IF(ROW(data!B1429)&gt;fib+1,MAX(OFFSET(data!B1429,0,0,-fib,1)),"")</f>
        <v>27.75</v>
      </c>
      <c r="AI1429" s="32">
        <f t="shared" ca="1" si="468"/>
        <v>7.7800000000000011</v>
      </c>
      <c r="AJ1429" s="31">
        <f t="shared" ca="1" si="469"/>
        <v>21.806079999999998</v>
      </c>
      <c r="AK1429" s="31">
        <f t="shared" ca="1" si="470"/>
        <v>22.941959999999998</v>
      </c>
      <c r="AL1429" s="31">
        <f t="shared" ca="1" si="471"/>
        <v>23.86</v>
      </c>
      <c r="AM1429" s="31">
        <f t="shared" ca="1" si="472"/>
        <v>24.778040000000001</v>
      </c>
      <c r="AO1429" s="32">
        <f t="shared" ca="1" si="479"/>
        <v>2.1795774836443247</v>
      </c>
      <c r="AP1429" s="32">
        <f t="shared" ca="1" si="480"/>
        <v>0</v>
      </c>
      <c r="AQ1429" s="32">
        <f t="shared" ca="1" si="481"/>
        <v>2.4685224841136817</v>
      </c>
      <c r="AR1429" s="32">
        <f t="shared" ca="1" si="482"/>
        <v>0</v>
      </c>
    </row>
    <row r="1430" spans="1:44">
      <c r="A1430" s="10">
        <v>38985</v>
      </c>
      <c r="B1430" s="11">
        <f ca="1">IF(ROW(data!B1430)&gt;singleSMA,AVERAGE(OFFSET(data!B1430,0,0,-singleSMA,1)),"")</f>
        <v>23.151500000000002</v>
      </c>
      <c r="C1430" s="11" t="str">
        <f ca="1">IF(ROW(data!B1428)&gt;singleSMA+2,IF(SIGN(data!B1429-indicators!B1429)&lt;&gt;SIGN(data!B1428-indicators!B1428),IF(SIGN(data!B1429-indicators!B1429)&gt;0,"BUY","SELL"),""),"")</f>
        <v/>
      </c>
      <c r="D1430" s="11">
        <f ca="1">IF(ROW(data!B1430)&gt;fastSMA,AVERAGE(OFFSET(data!B1430,0,0,-fastSMA,1)),"")</f>
        <v>24.750999999999998</v>
      </c>
      <c r="E1430" s="11">
        <f ca="1">IF(ROW(data!B1430)&gt;slowSMA,AVERAGE(OFFSET(data!B1430,0,0,-slowSMA,1)),"")</f>
        <v>23.151500000000002</v>
      </c>
      <c r="F1430" s="11" t="str">
        <f ca="1">IF(ROW(data!B1430)&gt;MAX(fastSMA,slowSMA)+2,IF(SIGN(D1429-E1429)&lt;&gt;SIGN(D1428-E1428),IF(SIGN(D1429-E1429)&gt;0,"BUY","SELL"),""),"")</f>
        <v/>
      </c>
      <c r="G1430" s="11"/>
      <c r="H1430" s="11">
        <f>(data!B1430/data!B1429)-1</f>
        <v>-1.3937282229965153E-2</v>
      </c>
      <c r="I1430" s="11">
        <f t="shared" si="462"/>
        <v>0</v>
      </c>
      <c r="J1430" s="11">
        <f t="shared" si="463"/>
        <v>1.3937282229965153E-2</v>
      </c>
      <c r="K1430" s="11">
        <f ca="1">IF(ROW(data!B1430)&gt;rsi+1,100-100/(1+AVERAGE(OFFSET(I1430,0,0,-rsi,1))/AVERAGE(OFFSET(J1430,0,0,-rsi,1))),"")</f>
        <v>69.182394545471922</v>
      </c>
      <c r="L1430" s="11"/>
      <c r="M1430" s="11">
        <f t="shared" si="464"/>
        <v>0.98606271777003485</v>
      </c>
      <c r="N1430" s="11">
        <f t="shared" ca="1" si="465"/>
        <v>1.1083550913838121</v>
      </c>
      <c r="S1430" s="13" t="str">
        <f ca="1">pricein</f>
        <v/>
      </c>
      <c r="T1430" s="13" t="str">
        <f ca="1">priceout</f>
        <v/>
      </c>
      <c r="U1430" s="16" t="str">
        <f t="shared" ca="1" si="466"/>
        <v/>
      </c>
      <c r="V1430" s="16" t="str">
        <f t="shared" ca="1" si="473"/>
        <v/>
      </c>
      <c r="W1430" s="16" t="str">
        <f t="shared" ca="1" si="474"/>
        <v/>
      </c>
      <c r="X1430" s="16">
        <f t="shared" ca="1" si="475"/>
        <v>3.1795774836443247</v>
      </c>
      <c r="Y1430" s="16"/>
      <c r="Z1430" s="13" t="str">
        <f ca="1">priceincross</f>
        <v/>
      </c>
      <c r="AA1430" s="13" t="str">
        <f ca="1">priceoutcross</f>
        <v/>
      </c>
      <c r="AB1430" s="13" t="str">
        <f t="shared" ca="1" si="467"/>
        <v/>
      </c>
      <c r="AC1430" s="13" t="str">
        <f t="shared" ca="1" si="476"/>
        <v/>
      </c>
      <c r="AD1430" s="13" t="str">
        <f t="shared" ca="1" si="477"/>
        <v/>
      </c>
      <c r="AE1430" s="13">
        <f t="shared" ca="1" si="478"/>
        <v>3.4685224841136817</v>
      </c>
      <c r="AG1430" s="32">
        <f ca="1">IF(ROW(data!B1430)&gt;fib+1,MIN(OFFSET(data!B1430,0,0,-fib,1)),"")</f>
        <v>19.97</v>
      </c>
      <c r="AH1430" s="32">
        <f ca="1">IF(ROW(data!B1430)&gt;fib+1,MAX(OFFSET(data!B1430,0,0,-fib,1)),"")</f>
        <v>27.75</v>
      </c>
      <c r="AI1430" s="32">
        <f t="shared" ca="1" si="468"/>
        <v>7.7800000000000011</v>
      </c>
      <c r="AJ1430" s="31">
        <f t="shared" ca="1" si="469"/>
        <v>21.806079999999998</v>
      </c>
      <c r="AK1430" s="31">
        <f t="shared" ca="1" si="470"/>
        <v>22.941959999999998</v>
      </c>
      <c r="AL1430" s="31">
        <f t="shared" ca="1" si="471"/>
        <v>23.86</v>
      </c>
      <c r="AM1430" s="31">
        <f t="shared" ca="1" si="472"/>
        <v>24.778040000000001</v>
      </c>
      <c r="AO1430" s="32">
        <f t="shared" ca="1" si="479"/>
        <v>2.1795774836443247</v>
      </c>
      <c r="AP1430" s="32">
        <f t="shared" ca="1" si="480"/>
        <v>0</v>
      </c>
      <c r="AQ1430" s="32">
        <f t="shared" ca="1" si="481"/>
        <v>2.4685224841136817</v>
      </c>
      <c r="AR1430" s="32">
        <f t="shared" ca="1" si="482"/>
        <v>0</v>
      </c>
    </row>
    <row r="1431" spans="1:44">
      <c r="A1431" s="10">
        <v>38986</v>
      </c>
      <c r="B1431" s="11">
        <f ca="1">IF(ROW(data!B1431)&gt;singleSMA,AVERAGE(OFFSET(data!B1431,0,0,-singleSMA,1)),"")</f>
        <v>23.131000000000004</v>
      </c>
      <c r="C1431" s="11" t="str">
        <f ca="1">IF(ROW(data!B1429)&gt;singleSMA+2,IF(SIGN(data!B1430-indicators!B1430)&lt;&gt;SIGN(data!B1429-indicators!B1429),IF(SIGN(data!B1430-indicators!B1430)&gt;0,"BUY","SELL"),""),"")</f>
        <v/>
      </c>
      <c r="D1431" s="11">
        <f ca="1">IF(ROW(data!B1431)&gt;fastSMA,AVERAGE(OFFSET(data!B1431,0,0,-fastSMA,1)),"")</f>
        <v>24.851499999999998</v>
      </c>
      <c r="E1431" s="11">
        <f ca="1">IF(ROW(data!B1431)&gt;slowSMA,AVERAGE(OFFSET(data!B1431,0,0,-slowSMA,1)),"")</f>
        <v>23.131000000000004</v>
      </c>
      <c r="F1431" s="11" t="str">
        <f ca="1">IF(ROW(data!B1431)&gt;MAX(fastSMA,slowSMA)+2,IF(SIGN(D1430-E1430)&lt;&gt;SIGN(D1429-E1429),IF(SIGN(D1430-E1430)&gt;0,"BUY","SELL"),""),"")</f>
        <v/>
      </c>
      <c r="G1431" s="11"/>
      <c r="H1431" s="11">
        <f>(data!B1431/data!B1430)-1</f>
        <v>-4.3188064389477754E-3</v>
      </c>
      <c r="I1431" s="11">
        <f t="shared" si="462"/>
        <v>0</v>
      </c>
      <c r="J1431" s="11">
        <f t="shared" si="463"/>
        <v>4.3188064389477754E-3</v>
      </c>
      <c r="K1431" s="11">
        <f ca="1">IF(ROW(data!B1431)&gt;rsi+1,100-100/(1+AVERAGE(OFFSET(I1431,0,0,-rsi,1))/AVERAGE(OFFSET(J1431,0,0,-rsi,1))),"")</f>
        <v>66.16574078012431</v>
      </c>
      <c r="L1431" s="11"/>
      <c r="M1431" s="11">
        <f t="shared" si="464"/>
        <v>0.99568119356105222</v>
      </c>
      <c r="N1431" s="11">
        <f t="shared" ca="1" si="465"/>
        <v>1.086081370449679</v>
      </c>
      <c r="S1431" s="13" t="str">
        <f ca="1">pricein</f>
        <v/>
      </c>
      <c r="T1431" s="13" t="str">
        <f ca="1">priceout</f>
        <v/>
      </c>
      <c r="U1431" s="16" t="str">
        <f t="shared" ca="1" si="466"/>
        <v/>
      </c>
      <c r="V1431" s="16" t="str">
        <f t="shared" ca="1" si="473"/>
        <v/>
      </c>
      <c r="W1431" s="16" t="str">
        <f t="shared" ca="1" si="474"/>
        <v/>
      </c>
      <c r="X1431" s="16">
        <f t="shared" ca="1" si="475"/>
        <v>3.1795774836443247</v>
      </c>
      <c r="Y1431" s="16"/>
      <c r="Z1431" s="13" t="str">
        <f ca="1">priceincross</f>
        <v/>
      </c>
      <c r="AA1431" s="13" t="str">
        <f ca="1">priceoutcross</f>
        <v/>
      </c>
      <c r="AB1431" s="13" t="str">
        <f t="shared" ca="1" si="467"/>
        <v/>
      </c>
      <c r="AC1431" s="13" t="str">
        <f t="shared" ca="1" si="476"/>
        <v/>
      </c>
      <c r="AD1431" s="13" t="str">
        <f t="shared" ca="1" si="477"/>
        <v/>
      </c>
      <c r="AE1431" s="13">
        <f t="shared" ca="1" si="478"/>
        <v>3.4685224841136817</v>
      </c>
      <c r="AG1431" s="32">
        <f ca="1">IF(ROW(data!B1431)&gt;fib+1,MIN(OFFSET(data!B1431,0,0,-fib,1)),"")</f>
        <v>19.97</v>
      </c>
      <c r="AH1431" s="32">
        <f ca="1">IF(ROW(data!B1431)&gt;fib+1,MAX(OFFSET(data!B1431,0,0,-fib,1)),"")</f>
        <v>27.75</v>
      </c>
      <c r="AI1431" s="32">
        <f t="shared" ca="1" si="468"/>
        <v>7.7800000000000011</v>
      </c>
      <c r="AJ1431" s="31">
        <f t="shared" ca="1" si="469"/>
        <v>21.806079999999998</v>
      </c>
      <c r="AK1431" s="31">
        <f t="shared" ca="1" si="470"/>
        <v>22.941959999999998</v>
      </c>
      <c r="AL1431" s="31">
        <f t="shared" ca="1" si="471"/>
        <v>23.86</v>
      </c>
      <c r="AM1431" s="31">
        <f t="shared" ca="1" si="472"/>
        <v>24.778040000000001</v>
      </c>
      <c r="AO1431" s="32">
        <f t="shared" ca="1" si="479"/>
        <v>2.1795774836443247</v>
      </c>
      <c r="AP1431" s="32">
        <f t="shared" ca="1" si="480"/>
        <v>0</v>
      </c>
      <c r="AQ1431" s="32">
        <f t="shared" ca="1" si="481"/>
        <v>2.4685224841136817</v>
      </c>
      <c r="AR1431" s="32">
        <f t="shared" ca="1" si="482"/>
        <v>0</v>
      </c>
    </row>
    <row r="1432" spans="1:44">
      <c r="A1432" s="10">
        <v>38987</v>
      </c>
      <c r="B1432" s="11">
        <f ca="1">IF(ROW(data!B1432)&gt;singleSMA,AVERAGE(OFFSET(data!B1432,0,0,-singleSMA,1)),"")</f>
        <v>23.1127</v>
      </c>
      <c r="C1432" s="11" t="str">
        <f ca="1">IF(ROW(data!B1430)&gt;singleSMA+2,IF(SIGN(data!B1431-indicators!B1431)&lt;&gt;SIGN(data!B1430-indicators!B1430),IF(SIGN(data!B1431-indicators!B1431)&gt;0,"BUY","SELL"),""),"")</f>
        <v/>
      </c>
      <c r="D1432" s="11">
        <f ca="1">IF(ROW(data!B1432)&gt;fastSMA,AVERAGE(OFFSET(data!B1432,0,0,-fastSMA,1)),"")</f>
        <v>24.972000000000001</v>
      </c>
      <c r="E1432" s="11">
        <f ca="1">IF(ROW(data!B1432)&gt;slowSMA,AVERAGE(OFFSET(data!B1432,0,0,-slowSMA,1)),"")</f>
        <v>23.1127</v>
      </c>
      <c r="F1432" s="11" t="str">
        <f ca="1">IF(ROW(data!B1432)&gt;MAX(fastSMA,slowSMA)+2,IF(SIGN(D1431-E1431)&lt;&gt;SIGN(D1430-E1430),IF(SIGN(D1431-E1431)&gt;0,"BUY","SELL"),""),"")</f>
        <v/>
      </c>
      <c r="G1432" s="11"/>
      <c r="H1432" s="11">
        <f>(data!B1432/data!B1431)-1</f>
        <v>2.208201892744488E-2</v>
      </c>
      <c r="I1432" s="11">
        <f t="shared" si="462"/>
        <v>2.208201892744488E-2</v>
      </c>
      <c r="J1432" s="11">
        <f t="shared" si="463"/>
        <v>0</v>
      </c>
      <c r="K1432" s="11">
        <f ca="1">IF(ROW(data!B1432)&gt;rsi+1,100-100/(1+AVERAGE(OFFSET(I1432,0,0,-rsi,1))/AVERAGE(OFFSET(J1432,0,0,-rsi,1))),"")</f>
        <v>68.014243795899716</v>
      </c>
      <c r="L1432" s="11"/>
      <c r="M1432" s="11">
        <f t="shared" si="464"/>
        <v>1.0220820189274449</v>
      </c>
      <c r="N1432" s="11">
        <f t="shared" ca="1" si="465"/>
        <v>1.1025095703955765</v>
      </c>
      <c r="S1432" s="13" t="str">
        <f ca="1">pricein</f>
        <v/>
      </c>
      <c r="T1432" s="13" t="str">
        <f ca="1">priceout</f>
        <v/>
      </c>
      <c r="U1432" s="16" t="str">
        <f t="shared" ca="1" si="466"/>
        <v/>
      </c>
      <c r="V1432" s="16" t="str">
        <f t="shared" ca="1" si="473"/>
        <v/>
      </c>
      <c r="W1432" s="16" t="str">
        <f t="shared" ca="1" si="474"/>
        <v/>
      </c>
      <c r="X1432" s="16">
        <f t="shared" ca="1" si="475"/>
        <v>3.1795774836443247</v>
      </c>
      <c r="Y1432" s="16"/>
      <c r="Z1432" s="13" t="str">
        <f ca="1">priceincross</f>
        <v/>
      </c>
      <c r="AA1432" s="13" t="str">
        <f ca="1">priceoutcross</f>
        <v/>
      </c>
      <c r="AB1432" s="13" t="str">
        <f t="shared" ca="1" si="467"/>
        <v/>
      </c>
      <c r="AC1432" s="13" t="str">
        <f t="shared" ca="1" si="476"/>
        <v/>
      </c>
      <c r="AD1432" s="13" t="str">
        <f t="shared" ca="1" si="477"/>
        <v/>
      </c>
      <c r="AE1432" s="13">
        <f t="shared" ca="1" si="478"/>
        <v>3.4685224841136817</v>
      </c>
      <c r="AG1432" s="32">
        <f ca="1">IF(ROW(data!B1432)&gt;fib+1,MIN(OFFSET(data!B1432,0,0,-fib,1)),"")</f>
        <v>19.97</v>
      </c>
      <c r="AH1432" s="32">
        <f ca="1">IF(ROW(data!B1432)&gt;fib+1,MAX(OFFSET(data!B1432,0,0,-fib,1)),"")</f>
        <v>27.71</v>
      </c>
      <c r="AI1432" s="32">
        <f t="shared" ca="1" si="468"/>
        <v>7.740000000000002</v>
      </c>
      <c r="AJ1432" s="31">
        <f t="shared" ca="1" si="469"/>
        <v>21.79664</v>
      </c>
      <c r="AK1432" s="31">
        <f t="shared" ca="1" si="470"/>
        <v>22.926680000000001</v>
      </c>
      <c r="AL1432" s="31">
        <f t="shared" ca="1" si="471"/>
        <v>23.84</v>
      </c>
      <c r="AM1432" s="31">
        <f t="shared" ca="1" si="472"/>
        <v>24.753320000000002</v>
      </c>
      <c r="AO1432" s="32">
        <f t="shared" ca="1" si="479"/>
        <v>2.1795774836443247</v>
      </c>
      <c r="AP1432" s="32">
        <f t="shared" ca="1" si="480"/>
        <v>0</v>
      </c>
      <c r="AQ1432" s="32">
        <f t="shared" ca="1" si="481"/>
        <v>2.4685224841136817</v>
      </c>
      <c r="AR1432" s="32">
        <f t="shared" ca="1" si="482"/>
        <v>0</v>
      </c>
    </row>
    <row r="1433" spans="1:44">
      <c r="A1433" s="10">
        <v>38988</v>
      </c>
      <c r="B1433" s="11">
        <f ca="1">IF(ROW(data!B1433)&gt;singleSMA,AVERAGE(OFFSET(data!B1433,0,0,-singleSMA,1)),"")</f>
        <v>23.093300000000003</v>
      </c>
      <c r="C1433" s="11" t="str">
        <f ca="1">IF(ROW(data!B1431)&gt;singleSMA+2,IF(SIGN(data!B1432-indicators!B1432)&lt;&gt;SIGN(data!B1431-indicators!B1431),IF(SIGN(data!B1432-indicators!B1432)&gt;0,"BUY","SELL"),""),"")</f>
        <v/>
      </c>
      <c r="D1433" s="11">
        <f ca="1">IF(ROW(data!B1433)&gt;fastSMA,AVERAGE(OFFSET(data!B1433,0,0,-fastSMA,1)),"")</f>
        <v>25.04</v>
      </c>
      <c r="E1433" s="11">
        <f ca="1">IF(ROW(data!B1433)&gt;slowSMA,AVERAGE(OFFSET(data!B1433,0,0,-slowSMA,1)),"")</f>
        <v>23.093300000000003</v>
      </c>
      <c r="F1433" s="11" t="str">
        <f ca="1">IF(ROW(data!B1433)&gt;MAX(fastSMA,slowSMA)+2,IF(SIGN(D1432-E1432)&lt;&gt;SIGN(D1431-E1431),IF(SIGN(D1432-E1432)&gt;0,"BUY","SELL"),""),"")</f>
        <v/>
      </c>
      <c r="G1433" s="11"/>
      <c r="H1433" s="11">
        <f>(data!B1433/data!B1432)-1</f>
        <v>-5.7870370370370905E-3</v>
      </c>
      <c r="I1433" s="11">
        <f t="shared" si="462"/>
        <v>0</v>
      </c>
      <c r="J1433" s="11">
        <f t="shared" si="463"/>
        <v>5.7870370370370905E-3</v>
      </c>
      <c r="K1433" s="11">
        <f ca="1">IF(ROW(data!B1433)&gt;rsi+1,100-100/(1+AVERAGE(OFFSET(I1433,0,0,-rsi,1))/AVERAGE(OFFSET(J1433,0,0,-rsi,1))),"")</f>
        <v>61.443818462053521</v>
      </c>
      <c r="L1433" s="11"/>
      <c r="M1433" s="11">
        <f t="shared" si="464"/>
        <v>0.99421296296296291</v>
      </c>
      <c r="N1433" s="11">
        <f t="shared" ca="1" si="465"/>
        <v>1.055714870954527</v>
      </c>
      <c r="S1433" s="13" t="str">
        <f ca="1">pricein</f>
        <v/>
      </c>
      <c r="T1433" s="13" t="str">
        <f ca="1">priceout</f>
        <v/>
      </c>
      <c r="U1433" s="16" t="str">
        <f t="shared" ca="1" si="466"/>
        <v/>
      </c>
      <c r="V1433" s="16" t="str">
        <f t="shared" ca="1" si="473"/>
        <v/>
      </c>
      <c r="W1433" s="16" t="str">
        <f t="shared" ca="1" si="474"/>
        <v/>
      </c>
      <c r="X1433" s="16">
        <f t="shared" ca="1" si="475"/>
        <v>3.1795774836443247</v>
      </c>
      <c r="Y1433" s="16"/>
      <c r="Z1433" s="13" t="str">
        <f ca="1">priceincross</f>
        <v/>
      </c>
      <c r="AA1433" s="13" t="str">
        <f ca="1">priceoutcross</f>
        <v/>
      </c>
      <c r="AB1433" s="13" t="str">
        <f t="shared" ca="1" si="467"/>
        <v/>
      </c>
      <c r="AC1433" s="13" t="str">
        <f t="shared" ca="1" si="476"/>
        <v/>
      </c>
      <c r="AD1433" s="13" t="str">
        <f t="shared" ca="1" si="477"/>
        <v/>
      </c>
      <c r="AE1433" s="13">
        <f t="shared" ca="1" si="478"/>
        <v>3.4685224841136817</v>
      </c>
      <c r="AG1433" s="32">
        <f ca="1">IF(ROW(data!B1433)&gt;fib+1,MIN(OFFSET(data!B1433,0,0,-fib,1)),"")</f>
        <v>19.97</v>
      </c>
      <c r="AH1433" s="32">
        <f ca="1">IF(ROW(data!B1433)&gt;fib+1,MAX(OFFSET(data!B1433,0,0,-fib,1)),"")</f>
        <v>27.18</v>
      </c>
      <c r="AI1433" s="32">
        <f t="shared" ca="1" si="468"/>
        <v>7.2100000000000009</v>
      </c>
      <c r="AJ1433" s="31">
        <f t="shared" ca="1" si="469"/>
        <v>21.671559999999999</v>
      </c>
      <c r="AK1433" s="31">
        <f t="shared" ca="1" si="470"/>
        <v>22.724219999999999</v>
      </c>
      <c r="AL1433" s="31">
        <f t="shared" ca="1" si="471"/>
        <v>23.574999999999999</v>
      </c>
      <c r="AM1433" s="31">
        <f t="shared" ca="1" si="472"/>
        <v>24.42578</v>
      </c>
      <c r="AO1433" s="32">
        <f t="shared" ca="1" si="479"/>
        <v>2.1795774836443247</v>
      </c>
      <c r="AP1433" s="32">
        <f t="shared" ca="1" si="480"/>
        <v>0</v>
      </c>
      <c r="AQ1433" s="32">
        <f t="shared" ca="1" si="481"/>
        <v>2.4685224841136817</v>
      </c>
      <c r="AR1433" s="32">
        <f t="shared" ca="1" si="482"/>
        <v>0</v>
      </c>
    </row>
    <row r="1434" spans="1:44">
      <c r="A1434" s="10">
        <v>38989</v>
      </c>
      <c r="B1434" s="11">
        <f ca="1">IF(ROW(data!B1434)&gt;singleSMA,AVERAGE(OFFSET(data!B1434,0,0,-singleSMA,1)),"")</f>
        <v>23.077200000000008</v>
      </c>
      <c r="C1434" s="11" t="str">
        <f ca="1">IF(ROW(data!B1432)&gt;singleSMA+2,IF(SIGN(data!B1433-indicators!B1433)&lt;&gt;SIGN(data!B1432-indicators!B1432),IF(SIGN(data!B1433-indicators!B1433)&gt;0,"BUY","SELL"),""),"")</f>
        <v/>
      </c>
      <c r="D1434" s="11">
        <f ca="1">IF(ROW(data!B1434)&gt;fastSMA,AVERAGE(OFFSET(data!B1434,0,0,-fastSMA,1)),"")</f>
        <v>25.060499999999998</v>
      </c>
      <c r="E1434" s="11">
        <f ca="1">IF(ROW(data!B1434)&gt;slowSMA,AVERAGE(OFFSET(data!B1434,0,0,-slowSMA,1)),"")</f>
        <v>23.077200000000008</v>
      </c>
      <c r="F1434" s="11" t="str">
        <f ca="1">IF(ROW(data!B1434)&gt;MAX(fastSMA,slowSMA)+2,IF(SIGN(D1433-E1433)&lt;&gt;SIGN(D1432-E1432),IF(SIGN(D1433-E1433)&gt;0,"BUY","SELL"),""),"")</f>
        <v/>
      </c>
      <c r="G1434" s="11"/>
      <c r="H1434" s="11">
        <f>(data!B1434/data!B1433)-1</f>
        <v>-7.7609623593325461E-3</v>
      </c>
      <c r="I1434" s="11">
        <f t="shared" si="462"/>
        <v>0</v>
      </c>
      <c r="J1434" s="11">
        <f t="shared" si="463"/>
        <v>7.7609623593325461E-3</v>
      </c>
      <c r="K1434" s="11">
        <f ca="1">IF(ROW(data!B1434)&gt;rsi+1,100-100/(1+AVERAGE(OFFSET(I1434,0,0,-rsi,1))/AVERAGE(OFFSET(J1434,0,0,-rsi,1))),"")</f>
        <v>54.003158892665709</v>
      </c>
      <c r="L1434" s="11"/>
      <c r="M1434" s="11">
        <f t="shared" si="464"/>
        <v>0.99223903764066745</v>
      </c>
      <c r="N1434" s="11">
        <f t="shared" ca="1" si="465"/>
        <v>1.0162957074721786</v>
      </c>
      <c r="S1434" s="13" t="str">
        <f ca="1">pricein</f>
        <v/>
      </c>
      <c r="T1434" s="13" t="str">
        <f ca="1">priceout</f>
        <v/>
      </c>
      <c r="U1434" s="16" t="str">
        <f t="shared" ca="1" si="466"/>
        <v/>
      </c>
      <c r="V1434" s="16" t="str">
        <f t="shared" ca="1" si="473"/>
        <v/>
      </c>
      <c r="W1434" s="16" t="str">
        <f t="shared" ca="1" si="474"/>
        <v/>
      </c>
      <c r="X1434" s="16">
        <f t="shared" ca="1" si="475"/>
        <v>3.1795774836443247</v>
      </c>
      <c r="Y1434" s="16"/>
      <c r="Z1434" s="13" t="str">
        <f ca="1">priceincross</f>
        <v/>
      </c>
      <c r="AA1434" s="13" t="str">
        <f ca="1">priceoutcross</f>
        <v/>
      </c>
      <c r="AB1434" s="13" t="str">
        <f t="shared" ca="1" si="467"/>
        <v/>
      </c>
      <c r="AC1434" s="13" t="str">
        <f t="shared" ca="1" si="476"/>
        <v/>
      </c>
      <c r="AD1434" s="13" t="str">
        <f t="shared" ca="1" si="477"/>
        <v/>
      </c>
      <c r="AE1434" s="13">
        <f t="shared" ca="1" si="478"/>
        <v>3.4685224841136817</v>
      </c>
      <c r="AG1434" s="32">
        <f ca="1">IF(ROW(data!B1434)&gt;fib+1,MIN(OFFSET(data!B1434,0,0,-fib,1)),"")</f>
        <v>19.97</v>
      </c>
      <c r="AH1434" s="32">
        <f ca="1">IF(ROW(data!B1434)&gt;fib+1,MAX(OFFSET(data!B1434,0,0,-fib,1)),"")</f>
        <v>26.98</v>
      </c>
      <c r="AI1434" s="32">
        <f t="shared" ca="1" si="468"/>
        <v>7.0100000000000016</v>
      </c>
      <c r="AJ1434" s="31">
        <f t="shared" ca="1" si="469"/>
        <v>21.624359999999999</v>
      </c>
      <c r="AK1434" s="31">
        <f t="shared" ca="1" si="470"/>
        <v>22.647819999999999</v>
      </c>
      <c r="AL1434" s="31">
        <f t="shared" ca="1" si="471"/>
        <v>23.475000000000001</v>
      </c>
      <c r="AM1434" s="31">
        <f t="shared" ca="1" si="472"/>
        <v>24.30218</v>
      </c>
      <c r="AO1434" s="32">
        <f t="shared" ca="1" si="479"/>
        <v>2.1795774836443247</v>
      </c>
      <c r="AP1434" s="32">
        <f t="shared" ca="1" si="480"/>
        <v>0</v>
      </c>
      <c r="AQ1434" s="32">
        <f t="shared" ca="1" si="481"/>
        <v>2.4685224841136817</v>
      </c>
      <c r="AR1434" s="32">
        <f t="shared" ca="1" si="482"/>
        <v>0</v>
      </c>
    </row>
    <row r="1435" spans="1:44">
      <c r="A1435" s="10">
        <v>38992</v>
      </c>
      <c r="B1435" s="11">
        <f ca="1">IF(ROW(data!B1435)&gt;singleSMA,AVERAGE(OFFSET(data!B1435,0,0,-singleSMA,1)),"")</f>
        <v>23.061300000000006</v>
      </c>
      <c r="C1435" s="11" t="str">
        <f ca="1">IF(ROW(data!B1433)&gt;singleSMA+2,IF(SIGN(data!B1434-indicators!B1434)&lt;&gt;SIGN(data!B1433-indicators!B1433),IF(SIGN(data!B1434-indicators!B1434)&gt;0,"BUY","SELL"),""),"")</f>
        <v/>
      </c>
      <c r="D1435" s="11">
        <f ca="1">IF(ROW(data!B1435)&gt;fastSMA,AVERAGE(OFFSET(data!B1435,0,0,-fastSMA,1)),"")</f>
        <v>25.067999999999994</v>
      </c>
      <c r="E1435" s="11">
        <f ca="1">IF(ROW(data!B1435)&gt;slowSMA,AVERAGE(OFFSET(data!B1435,0,0,-slowSMA,1)),"")</f>
        <v>23.061300000000006</v>
      </c>
      <c r="F1435" s="11" t="str">
        <f ca="1">IF(ROW(data!B1435)&gt;MAX(fastSMA,slowSMA)+2,IF(SIGN(D1434-E1434)&lt;&gt;SIGN(D1433-E1433),IF(SIGN(D1434-E1434)&gt;0,"BUY","SELL"),""),"")</f>
        <v/>
      </c>
      <c r="G1435" s="11"/>
      <c r="H1435" s="11">
        <f>(data!B1435/data!B1434)-1</f>
        <v>-7.0394994133750055E-3</v>
      </c>
      <c r="I1435" s="11">
        <f t="shared" si="462"/>
        <v>0</v>
      </c>
      <c r="J1435" s="11">
        <f t="shared" si="463"/>
        <v>7.0394994133750055E-3</v>
      </c>
      <c r="K1435" s="11">
        <f ca="1">IF(ROW(data!B1435)&gt;rsi+1,100-100/(1+AVERAGE(OFFSET(I1435,0,0,-rsi,1))/AVERAGE(OFFSET(J1435,0,0,-rsi,1))),"")</f>
        <v>51.685817494062469</v>
      </c>
      <c r="L1435" s="11"/>
      <c r="M1435" s="11">
        <f t="shared" si="464"/>
        <v>0.99296050058662499</v>
      </c>
      <c r="N1435" s="11">
        <f t="shared" ca="1" si="465"/>
        <v>1.0059429477020603</v>
      </c>
      <c r="S1435" s="13" t="str">
        <f ca="1">pricein</f>
        <v/>
      </c>
      <c r="T1435" s="13" t="str">
        <f ca="1">priceout</f>
        <v/>
      </c>
      <c r="U1435" s="16" t="str">
        <f t="shared" ca="1" si="466"/>
        <v/>
      </c>
      <c r="V1435" s="16" t="str">
        <f t="shared" ca="1" si="473"/>
        <v/>
      </c>
      <c r="W1435" s="16" t="str">
        <f t="shared" ca="1" si="474"/>
        <v/>
      </c>
      <c r="X1435" s="16">
        <f t="shared" ca="1" si="475"/>
        <v>3.1795774836443247</v>
      </c>
      <c r="Y1435" s="16"/>
      <c r="Z1435" s="13" t="str">
        <f ca="1">priceincross</f>
        <v/>
      </c>
      <c r="AA1435" s="13" t="str">
        <f ca="1">priceoutcross</f>
        <v/>
      </c>
      <c r="AB1435" s="13" t="str">
        <f t="shared" ca="1" si="467"/>
        <v/>
      </c>
      <c r="AC1435" s="13" t="str">
        <f t="shared" ca="1" si="476"/>
        <v/>
      </c>
      <c r="AD1435" s="13" t="str">
        <f t="shared" ca="1" si="477"/>
        <v/>
      </c>
      <c r="AE1435" s="13">
        <f t="shared" ca="1" si="478"/>
        <v>3.4685224841136817</v>
      </c>
      <c r="AG1435" s="32">
        <f ca="1">IF(ROW(data!B1435)&gt;fib+1,MIN(OFFSET(data!B1435,0,0,-fib,1)),"")</f>
        <v>19.97</v>
      </c>
      <c r="AH1435" s="32">
        <f ca="1">IF(ROW(data!B1435)&gt;fib+1,MAX(OFFSET(data!B1435,0,0,-fib,1)),"")</f>
        <v>26.44</v>
      </c>
      <c r="AI1435" s="32">
        <f t="shared" ca="1" si="468"/>
        <v>6.4700000000000024</v>
      </c>
      <c r="AJ1435" s="31">
        <f t="shared" ca="1" si="469"/>
        <v>21.496919999999999</v>
      </c>
      <c r="AK1435" s="31">
        <f t="shared" ca="1" si="470"/>
        <v>22.44154</v>
      </c>
      <c r="AL1435" s="31">
        <f t="shared" ca="1" si="471"/>
        <v>23.204999999999998</v>
      </c>
      <c r="AM1435" s="31">
        <f t="shared" ca="1" si="472"/>
        <v>23.96846</v>
      </c>
      <c r="AO1435" s="32">
        <f t="shared" ca="1" si="479"/>
        <v>2.1795774836443247</v>
      </c>
      <c r="AP1435" s="32">
        <f t="shared" ca="1" si="480"/>
        <v>0</v>
      </c>
      <c r="AQ1435" s="32">
        <f t="shared" ca="1" si="481"/>
        <v>2.4685224841136817</v>
      </c>
      <c r="AR1435" s="32">
        <f t="shared" ca="1" si="482"/>
        <v>0</v>
      </c>
    </row>
    <row r="1436" spans="1:44">
      <c r="A1436" s="10">
        <v>38993</v>
      </c>
      <c r="B1436" s="11">
        <f ca="1">IF(ROW(data!B1436)&gt;singleSMA,AVERAGE(OFFSET(data!B1436,0,0,-singleSMA,1)),"")</f>
        <v>23.047900000000006</v>
      </c>
      <c r="C1436" s="11" t="str">
        <f ca="1">IF(ROW(data!B1434)&gt;singleSMA+2,IF(SIGN(data!B1435-indicators!B1435)&lt;&gt;SIGN(data!B1434-indicators!B1434),IF(SIGN(data!B1435-indicators!B1435)&gt;0,"BUY","SELL"),""),"")</f>
        <v/>
      </c>
      <c r="D1436" s="11">
        <f ca="1">IF(ROW(data!B1436)&gt;fastSMA,AVERAGE(OFFSET(data!B1436,0,0,-fastSMA,1)),"")</f>
        <v>25.079000000000001</v>
      </c>
      <c r="E1436" s="11">
        <f ca="1">IF(ROW(data!B1436)&gt;slowSMA,AVERAGE(OFFSET(data!B1436,0,0,-slowSMA,1)),"")</f>
        <v>23.047900000000006</v>
      </c>
      <c r="F1436" s="11" t="str">
        <f ca="1">IF(ROW(data!B1436)&gt;MAX(fastSMA,slowSMA)+2,IF(SIGN(D1435-E1435)&lt;&gt;SIGN(D1434-E1434),IF(SIGN(D1435-E1435)&gt;0,"BUY","SELL"),""),"")</f>
        <v/>
      </c>
      <c r="G1436" s="11"/>
      <c r="H1436" s="11">
        <f>(data!B1436/data!B1435)-1</f>
        <v>-1.1421819614021222E-2</v>
      </c>
      <c r="I1436" s="11">
        <f t="shared" si="462"/>
        <v>0</v>
      </c>
      <c r="J1436" s="11">
        <f t="shared" si="463"/>
        <v>1.1421819614021222E-2</v>
      </c>
      <c r="K1436" s="11">
        <f ca="1">IF(ROW(data!B1436)&gt;rsi+1,100-100/(1+AVERAGE(OFFSET(I1436,0,0,-rsi,1))/AVERAGE(OFFSET(J1436,0,0,-rsi,1))),"")</f>
        <v>52.340475543755609</v>
      </c>
      <c r="L1436" s="11"/>
      <c r="M1436" s="11">
        <f t="shared" si="464"/>
        <v>0.98857818038597878</v>
      </c>
      <c r="N1436" s="11">
        <f t="shared" ca="1" si="465"/>
        <v>1.0088424437299042</v>
      </c>
      <c r="S1436" s="13" t="str">
        <f ca="1">pricein</f>
        <v/>
      </c>
      <c r="T1436" s="13" t="str">
        <f ca="1">priceout</f>
        <v/>
      </c>
      <c r="U1436" s="16" t="str">
        <f t="shared" ca="1" si="466"/>
        <v/>
      </c>
      <c r="V1436" s="16" t="str">
        <f t="shared" ca="1" si="473"/>
        <v/>
      </c>
      <c r="W1436" s="16" t="str">
        <f t="shared" ca="1" si="474"/>
        <v/>
      </c>
      <c r="X1436" s="16">
        <f t="shared" ca="1" si="475"/>
        <v>3.1795774836443247</v>
      </c>
      <c r="Y1436" s="16"/>
      <c r="Z1436" s="13" t="str">
        <f ca="1">priceincross</f>
        <v/>
      </c>
      <c r="AA1436" s="13" t="str">
        <f ca="1">priceoutcross</f>
        <v/>
      </c>
      <c r="AB1436" s="13" t="str">
        <f t="shared" ca="1" si="467"/>
        <v/>
      </c>
      <c r="AC1436" s="13" t="str">
        <f t="shared" ca="1" si="476"/>
        <v/>
      </c>
      <c r="AD1436" s="13" t="str">
        <f t="shared" ca="1" si="477"/>
        <v/>
      </c>
      <c r="AE1436" s="13">
        <f t="shared" ca="1" si="478"/>
        <v>3.4685224841136817</v>
      </c>
      <c r="AG1436" s="32">
        <f ca="1">IF(ROW(data!B1436)&gt;fib+1,MIN(OFFSET(data!B1436,0,0,-fib,1)),"")</f>
        <v>19.97</v>
      </c>
      <c r="AH1436" s="32">
        <f ca="1">IF(ROW(data!B1436)&gt;fib+1,MAX(OFFSET(data!B1436,0,0,-fib,1)),"")</f>
        <v>26</v>
      </c>
      <c r="AI1436" s="32">
        <f t="shared" ca="1" si="468"/>
        <v>6.0300000000000011</v>
      </c>
      <c r="AJ1436" s="31">
        <f t="shared" ca="1" si="469"/>
        <v>21.393079999999998</v>
      </c>
      <c r="AK1436" s="31">
        <f t="shared" ca="1" si="470"/>
        <v>22.27346</v>
      </c>
      <c r="AL1436" s="31">
        <f t="shared" ca="1" si="471"/>
        <v>22.984999999999999</v>
      </c>
      <c r="AM1436" s="31">
        <f t="shared" ca="1" si="472"/>
        <v>23.696539999999999</v>
      </c>
      <c r="AO1436" s="32">
        <f t="shared" ca="1" si="479"/>
        <v>2.1795774836443247</v>
      </c>
      <c r="AP1436" s="32">
        <f t="shared" ca="1" si="480"/>
        <v>0</v>
      </c>
      <c r="AQ1436" s="32">
        <f t="shared" ca="1" si="481"/>
        <v>2.4685224841136817</v>
      </c>
      <c r="AR1436" s="32">
        <f t="shared" ca="1" si="482"/>
        <v>0</v>
      </c>
    </row>
    <row r="1437" spans="1:44">
      <c r="A1437" s="10">
        <v>38994</v>
      </c>
      <c r="B1437" s="11">
        <f ca="1">IF(ROW(data!B1437)&gt;singleSMA,AVERAGE(OFFSET(data!B1437,0,0,-singleSMA,1)),"")</f>
        <v>23.047700000000006</v>
      </c>
      <c r="C1437" s="11" t="str">
        <f ca="1">IF(ROW(data!B1435)&gt;singleSMA+2,IF(SIGN(data!B1436-indicators!B1436)&lt;&gt;SIGN(data!B1435-indicators!B1435),IF(SIGN(data!B1436-indicators!B1436)&gt;0,"BUY","SELL"),""),"")</f>
        <v/>
      </c>
      <c r="D1437" s="11">
        <f ca="1">IF(ROW(data!B1437)&gt;fastSMA,AVERAGE(OFFSET(data!B1437,0,0,-fastSMA,1)),"")</f>
        <v>25.13</v>
      </c>
      <c r="E1437" s="11">
        <f ca="1">IF(ROW(data!B1437)&gt;slowSMA,AVERAGE(OFFSET(data!B1437,0,0,-slowSMA,1)),"")</f>
        <v>23.047700000000006</v>
      </c>
      <c r="F1437" s="11" t="str">
        <f ca="1">IF(ROW(data!B1437)&gt;MAX(fastSMA,slowSMA)+2,IF(SIGN(D1436-E1436)&lt;&gt;SIGN(D1435-E1435),IF(SIGN(D1436-E1436)&gt;0,"BUY","SELL"),""),"")</f>
        <v/>
      </c>
      <c r="G1437" s="11"/>
      <c r="H1437" s="11">
        <f>(data!B1437/data!B1436)-1</f>
        <v>1.7928286852589626E-2</v>
      </c>
      <c r="I1437" s="11">
        <f t="shared" si="462"/>
        <v>1.7928286852589626E-2</v>
      </c>
      <c r="J1437" s="11">
        <f t="shared" si="463"/>
        <v>0</v>
      </c>
      <c r="K1437" s="11">
        <f ca="1">IF(ROW(data!B1437)&gt;rsi+1,100-100/(1+AVERAGE(OFFSET(I1437,0,0,-rsi,1))/AVERAGE(OFFSET(J1437,0,0,-rsi,1))),"")</f>
        <v>59.31195658213646</v>
      </c>
      <c r="L1437" s="11"/>
      <c r="M1437" s="11">
        <f t="shared" si="464"/>
        <v>1.0179282868525896</v>
      </c>
      <c r="N1437" s="11">
        <f t="shared" ca="1" si="465"/>
        <v>1.0415817366490017</v>
      </c>
      <c r="S1437" s="13" t="str">
        <f ca="1">pricein</f>
        <v/>
      </c>
      <c r="T1437" s="13" t="str">
        <f ca="1">priceout</f>
        <v/>
      </c>
      <c r="U1437" s="16" t="str">
        <f t="shared" ca="1" si="466"/>
        <v/>
      </c>
      <c r="V1437" s="16" t="str">
        <f t="shared" ca="1" si="473"/>
        <v/>
      </c>
      <c r="W1437" s="16" t="str">
        <f t="shared" ca="1" si="474"/>
        <v/>
      </c>
      <c r="X1437" s="16">
        <f t="shared" ca="1" si="475"/>
        <v>3.1795774836443247</v>
      </c>
      <c r="Y1437" s="16"/>
      <c r="Z1437" s="13" t="str">
        <f ca="1">priceincross</f>
        <v/>
      </c>
      <c r="AA1437" s="13" t="str">
        <f ca="1">priceoutcross</f>
        <v/>
      </c>
      <c r="AB1437" s="13" t="str">
        <f t="shared" ca="1" si="467"/>
        <v/>
      </c>
      <c r="AC1437" s="13" t="str">
        <f t="shared" ca="1" si="476"/>
        <v/>
      </c>
      <c r="AD1437" s="13" t="str">
        <f t="shared" ca="1" si="477"/>
        <v/>
      </c>
      <c r="AE1437" s="13">
        <f t="shared" ca="1" si="478"/>
        <v>3.4685224841136817</v>
      </c>
      <c r="AG1437" s="32">
        <f ca="1">IF(ROW(data!B1437)&gt;fib+1,MIN(OFFSET(data!B1437,0,0,-fib,1)),"")</f>
        <v>19.97</v>
      </c>
      <c r="AH1437" s="32">
        <f ca="1">IF(ROW(data!B1437)&gt;fib+1,MAX(OFFSET(data!B1437,0,0,-fib,1)),"")</f>
        <v>26</v>
      </c>
      <c r="AI1437" s="32">
        <f t="shared" ca="1" si="468"/>
        <v>6.0300000000000011</v>
      </c>
      <c r="AJ1437" s="31">
        <f t="shared" ca="1" si="469"/>
        <v>21.393079999999998</v>
      </c>
      <c r="AK1437" s="31">
        <f t="shared" ca="1" si="470"/>
        <v>22.27346</v>
      </c>
      <c r="AL1437" s="31">
        <f t="shared" ca="1" si="471"/>
        <v>22.984999999999999</v>
      </c>
      <c r="AM1437" s="31">
        <f t="shared" ca="1" si="472"/>
        <v>23.696539999999999</v>
      </c>
      <c r="AO1437" s="32">
        <f t="shared" ca="1" si="479"/>
        <v>2.1795774836443247</v>
      </c>
      <c r="AP1437" s="32">
        <f t="shared" ca="1" si="480"/>
        <v>0</v>
      </c>
      <c r="AQ1437" s="32">
        <f t="shared" ca="1" si="481"/>
        <v>2.4685224841136817</v>
      </c>
      <c r="AR1437" s="32">
        <f t="shared" ca="1" si="482"/>
        <v>0</v>
      </c>
    </row>
    <row r="1438" spans="1:44">
      <c r="A1438" s="10">
        <v>38995</v>
      </c>
      <c r="B1438" s="11">
        <f ca="1">IF(ROW(data!B1438)&gt;singleSMA,AVERAGE(OFFSET(data!B1438,0,0,-singleSMA,1)),"")</f>
        <v>23.052200000000013</v>
      </c>
      <c r="C1438" s="11" t="str">
        <f ca="1">IF(ROW(data!B1436)&gt;singleSMA+2,IF(SIGN(data!B1437-indicators!B1437)&lt;&gt;SIGN(data!B1436-indicators!B1436),IF(SIGN(data!B1437-indicators!B1437)&gt;0,"BUY","SELL"),""),"")</f>
        <v/>
      </c>
      <c r="D1438" s="11">
        <f ca="1">IF(ROW(data!B1438)&gt;fastSMA,AVERAGE(OFFSET(data!B1438,0,0,-fastSMA,1)),"")</f>
        <v>25.208500000000004</v>
      </c>
      <c r="E1438" s="11">
        <f ca="1">IF(ROW(data!B1438)&gt;slowSMA,AVERAGE(OFFSET(data!B1438,0,0,-slowSMA,1)),"")</f>
        <v>23.052200000000013</v>
      </c>
      <c r="F1438" s="11" t="str">
        <f ca="1">IF(ROW(data!B1438)&gt;MAX(fastSMA,slowSMA)+2,IF(SIGN(D1437-E1437)&lt;&gt;SIGN(D1436-E1436),IF(SIGN(D1437-E1437)&gt;0,"BUY","SELL"),""),"")</f>
        <v/>
      </c>
      <c r="G1438" s="11"/>
      <c r="H1438" s="11">
        <f>(data!B1438/data!B1437)-1</f>
        <v>9.7847358121330164E-3</v>
      </c>
      <c r="I1438" s="11">
        <f t="shared" si="462"/>
        <v>9.7847358121330164E-3</v>
      </c>
      <c r="J1438" s="11">
        <f t="shared" si="463"/>
        <v>0</v>
      </c>
      <c r="K1438" s="11">
        <f ca="1">IF(ROW(data!B1438)&gt;rsi+1,100-100/(1+AVERAGE(OFFSET(I1438,0,0,-rsi,1))/AVERAGE(OFFSET(J1438,0,0,-rsi,1))),"")</f>
        <v>64.289039902027014</v>
      </c>
      <c r="L1438" s="11"/>
      <c r="M1438" s="11">
        <f t="shared" si="464"/>
        <v>1.009784735812133</v>
      </c>
      <c r="N1438" s="11">
        <f t="shared" ca="1" si="465"/>
        <v>1.0647957078002479</v>
      </c>
      <c r="S1438" s="13" t="str">
        <f ca="1">pricein</f>
        <v/>
      </c>
      <c r="T1438" s="13" t="str">
        <f ca="1">priceout</f>
        <v/>
      </c>
      <c r="U1438" s="16" t="str">
        <f t="shared" ca="1" si="466"/>
        <v/>
      </c>
      <c r="V1438" s="16" t="str">
        <f t="shared" ca="1" si="473"/>
        <v/>
      </c>
      <c r="W1438" s="16" t="str">
        <f t="shared" ca="1" si="474"/>
        <v/>
      </c>
      <c r="X1438" s="16">
        <f t="shared" ca="1" si="475"/>
        <v>3.1795774836443247</v>
      </c>
      <c r="Y1438" s="16"/>
      <c r="Z1438" s="13" t="str">
        <f ca="1">priceincross</f>
        <v/>
      </c>
      <c r="AA1438" s="13" t="str">
        <f ca="1">priceoutcross</f>
        <v/>
      </c>
      <c r="AB1438" s="13" t="str">
        <f t="shared" ca="1" si="467"/>
        <v/>
      </c>
      <c r="AC1438" s="13" t="str">
        <f t="shared" ca="1" si="476"/>
        <v/>
      </c>
      <c r="AD1438" s="13" t="str">
        <f t="shared" ca="1" si="477"/>
        <v/>
      </c>
      <c r="AE1438" s="13">
        <f t="shared" ca="1" si="478"/>
        <v>3.4685224841136817</v>
      </c>
      <c r="AG1438" s="32">
        <f ca="1">IF(ROW(data!B1438)&gt;fib+1,MIN(OFFSET(data!B1438,0,0,-fib,1)),"")</f>
        <v>19.97</v>
      </c>
      <c r="AH1438" s="32">
        <f ca="1">IF(ROW(data!B1438)&gt;fib+1,MAX(OFFSET(data!B1438,0,0,-fib,1)),"")</f>
        <v>26</v>
      </c>
      <c r="AI1438" s="32">
        <f t="shared" ca="1" si="468"/>
        <v>6.0300000000000011</v>
      </c>
      <c r="AJ1438" s="31">
        <f t="shared" ca="1" si="469"/>
        <v>21.393079999999998</v>
      </c>
      <c r="AK1438" s="31">
        <f t="shared" ca="1" si="470"/>
        <v>22.27346</v>
      </c>
      <c r="AL1438" s="31">
        <f t="shared" ca="1" si="471"/>
        <v>22.984999999999999</v>
      </c>
      <c r="AM1438" s="31">
        <f t="shared" ca="1" si="472"/>
        <v>23.696539999999999</v>
      </c>
      <c r="AO1438" s="32">
        <f t="shared" ca="1" si="479"/>
        <v>2.1795774836443247</v>
      </c>
      <c r="AP1438" s="32">
        <f t="shared" ca="1" si="480"/>
        <v>0</v>
      </c>
      <c r="AQ1438" s="32">
        <f t="shared" ca="1" si="481"/>
        <v>2.4685224841136817</v>
      </c>
      <c r="AR1438" s="32">
        <f t="shared" ca="1" si="482"/>
        <v>0</v>
      </c>
    </row>
    <row r="1439" spans="1:44">
      <c r="A1439" s="10">
        <v>38996</v>
      </c>
      <c r="B1439" s="11">
        <f ca="1">IF(ROW(data!B1439)&gt;singleSMA,AVERAGE(OFFSET(data!B1439,0,0,-singleSMA,1)),"")</f>
        <v>23.060400000000008</v>
      </c>
      <c r="C1439" s="11" t="str">
        <f ca="1">IF(ROW(data!B1437)&gt;singleSMA+2,IF(SIGN(data!B1438-indicators!B1438)&lt;&gt;SIGN(data!B1437-indicators!B1437),IF(SIGN(data!B1438-indicators!B1438)&gt;0,"BUY","SELL"),""),"")</f>
        <v/>
      </c>
      <c r="D1439" s="11">
        <f ca="1">IF(ROW(data!B1439)&gt;fastSMA,AVERAGE(OFFSET(data!B1439,0,0,-fastSMA,1)),"")</f>
        <v>25.268999999999998</v>
      </c>
      <c r="E1439" s="11">
        <f ca="1">IF(ROW(data!B1439)&gt;slowSMA,AVERAGE(OFFSET(data!B1439,0,0,-slowSMA,1)),"")</f>
        <v>23.060400000000008</v>
      </c>
      <c r="F1439" s="11" t="str">
        <f ca="1">IF(ROW(data!B1439)&gt;MAX(fastSMA,slowSMA)+2,IF(SIGN(D1438-E1438)&lt;&gt;SIGN(D1437-E1437),IF(SIGN(D1438-E1438)&gt;0,"BUY","SELL"),""),"")</f>
        <v/>
      </c>
      <c r="G1439" s="11"/>
      <c r="H1439" s="11">
        <f>(data!B1439/data!B1438)-1</f>
        <v>-6.9767441860465462E-3</v>
      </c>
      <c r="I1439" s="11">
        <f t="shared" si="462"/>
        <v>0</v>
      </c>
      <c r="J1439" s="11">
        <f t="shared" si="463"/>
        <v>6.9767441860465462E-3</v>
      </c>
      <c r="K1439" s="11">
        <f ca="1">IF(ROW(data!B1439)&gt;rsi+1,100-100/(1+AVERAGE(OFFSET(I1439,0,0,-rsi,1))/AVERAGE(OFFSET(J1439,0,0,-rsi,1))),"")</f>
        <v>61.120501153904783</v>
      </c>
      <c r="L1439" s="11"/>
      <c r="M1439" s="11">
        <f t="shared" si="464"/>
        <v>0.99302325581395345</v>
      </c>
      <c r="N1439" s="11">
        <f t="shared" ca="1" si="465"/>
        <v>1.0495698484227776</v>
      </c>
      <c r="S1439" s="13" t="str">
        <f ca="1">pricein</f>
        <v/>
      </c>
      <c r="T1439" s="13" t="str">
        <f ca="1">priceout</f>
        <v/>
      </c>
      <c r="U1439" s="16" t="str">
        <f t="shared" ca="1" si="466"/>
        <v/>
      </c>
      <c r="V1439" s="16" t="str">
        <f t="shared" ca="1" si="473"/>
        <v/>
      </c>
      <c r="W1439" s="16" t="str">
        <f t="shared" ca="1" si="474"/>
        <v/>
      </c>
      <c r="X1439" s="16">
        <f t="shared" ca="1" si="475"/>
        <v>3.1795774836443247</v>
      </c>
      <c r="Y1439" s="16"/>
      <c r="Z1439" s="13" t="str">
        <f ca="1">priceincross</f>
        <v/>
      </c>
      <c r="AA1439" s="13" t="str">
        <f ca="1">priceoutcross</f>
        <v/>
      </c>
      <c r="AB1439" s="13" t="str">
        <f t="shared" ca="1" si="467"/>
        <v/>
      </c>
      <c r="AC1439" s="13" t="str">
        <f t="shared" ca="1" si="476"/>
        <v/>
      </c>
      <c r="AD1439" s="13" t="str">
        <f t="shared" ca="1" si="477"/>
        <v/>
      </c>
      <c r="AE1439" s="13">
        <f t="shared" ca="1" si="478"/>
        <v>3.4685224841136817</v>
      </c>
      <c r="AG1439" s="32">
        <f ca="1">IF(ROW(data!B1439)&gt;fib+1,MIN(OFFSET(data!B1439,0,0,-fib,1)),"")</f>
        <v>19.97</v>
      </c>
      <c r="AH1439" s="32">
        <f ca="1">IF(ROW(data!B1439)&gt;fib+1,MAX(OFFSET(data!B1439,0,0,-fib,1)),"")</f>
        <v>26</v>
      </c>
      <c r="AI1439" s="32">
        <f t="shared" ca="1" si="468"/>
        <v>6.0300000000000011</v>
      </c>
      <c r="AJ1439" s="31">
        <f t="shared" ca="1" si="469"/>
        <v>21.393079999999998</v>
      </c>
      <c r="AK1439" s="31">
        <f t="shared" ca="1" si="470"/>
        <v>22.27346</v>
      </c>
      <c r="AL1439" s="31">
        <f t="shared" ca="1" si="471"/>
        <v>22.984999999999999</v>
      </c>
      <c r="AM1439" s="31">
        <f t="shared" ca="1" si="472"/>
        <v>23.696539999999999</v>
      </c>
      <c r="AO1439" s="32">
        <f t="shared" ca="1" si="479"/>
        <v>2.1795774836443247</v>
      </c>
      <c r="AP1439" s="32">
        <f t="shared" ca="1" si="480"/>
        <v>0</v>
      </c>
      <c r="AQ1439" s="32">
        <f t="shared" ca="1" si="481"/>
        <v>2.4685224841136817</v>
      </c>
      <c r="AR1439" s="32">
        <f t="shared" ca="1" si="482"/>
        <v>0</v>
      </c>
    </row>
    <row r="1440" spans="1:44">
      <c r="A1440" s="10">
        <v>38999</v>
      </c>
      <c r="B1440" s="11">
        <f ca="1">IF(ROW(data!B1440)&gt;singleSMA,AVERAGE(OFFSET(data!B1440,0,0,-singleSMA,1)),"")</f>
        <v>23.073900000000009</v>
      </c>
      <c r="C1440" s="11" t="str">
        <f ca="1">IF(ROW(data!B1438)&gt;singleSMA+2,IF(SIGN(data!B1439-indicators!B1439)&lt;&gt;SIGN(data!B1438-indicators!B1438),IF(SIGN(data!B1439-indicators!B1439)&gt;0,"BUY","SELL"),""),"")</f>
        <v/>
      </c>
      <c r="D1440" s="11">
        <f ca="1">IF(ROW(data!B1440)&gt;fastSMA,AVERAGE(OFFSET(data!B1440,0,0,-fastSMA,1)),"")</f>
        <v>25.291500000000003</v>
      </c>
      <c r="E1440" s="11">
        <f ca="1">IF(ROW(data!B1440)&gt;slowSMA,AVERAGE(OFFSET(data!B1440,0,0,-slowSMA,1)),"")</f>
        <v>23.073900000000009</v>
      </c>
      <c r="F1440" s="11" t="str">
        <f ca="1">IF(ROW(data!B1440)&gt;MAX(fastSMA,slowSMA)+2,IF(SIGN(D1439-E1439)&lt;&gt;SIGN(D1438-E1438),IF(SIGN(D1439-E1439)&gt;0,"BUY","SELL"),""),"")</f>
        <v/>
      </c>
      <c r="G1440" s="11"/>
      <c r="H1440" s="11">
        <f>(data!B1440/data!B1439)-1</f>
        <v>-1.795472287275568E-2</v>
      </c>
      <c r="I1440" s="11">
        <f t="shared" si="462"/>
        <v>0</v>
      </c>
      <c r="J1440" s="11">
        <f t="shared" si="463"/>
        <v>1.795472287275568E-2</v>
      </c>
      <c r="K1440" s="11">
        <f ca="1">IF(ROW(data!B1440)&gt;rsi+1,100-100/(1+AVERAGE(OFFSET(I1440,0,0,-rsi,1))/AVERAGE(OFFSET(J1440,0,0,-rsi,1))),"")</f>
        <v>54.299769158040114</v>
      </c>
      <c r="L1440" s="11"/>
      <c r="M1440" s="11">
        <f t="shared" si="464"/>
        <v>0.98204527712724432</v>
      </c>
      <c r="N1440" s="11">
        <f t="shared" ca="1" si="465"/>
        <v>1.0182112505058682</v>
      </c>
      <c r="S1440" s="13" t="str">
        <f ca="1">pricein</f>
        <v/>
      </c>
      <c r="T1440" s="13" t="str">
        <f ca="1">priceout</f>
        <v/>
      </c>
      <c r="U1440" s="16" t="str">
        <f t="shared" ca="1" si="466"/>
        <v/>
      </c>
      <c r="V1440" s="16" t="str">
        <f t="shared" ca="1" si="473"/>
        <v/>
      </c>
      <c r="W1440" s="16" t="str">
        <f t="shared" ca="1" si="474"/>
        <v/>
      </c>
      <c r="X1440" s="16">
        <f t="shared" ca="1" si="475"/>
        <v>3.1795774836443247</v>
      </c>
      <c r="Y1440" s="16"/>
      <c r="Z1440" s="13" t="str">
        <f ca="1">priceincross</f>
        <v/>
      </c>
      <c r="AA1440" s="13" t="str">
        <f ca="1">priceoutcross</f>
        <v/>
      </c>
      <c r="AB1440" s="13" t="str">
        <f t="shared" ca="1" si="467"/>
        <v/>
      </c>
      <c r="AC1440" s="13" t="str">
        <f t="shared" ca="1" si="476"/>
        <v/>
      </c>
      <c r="AD1440" s="13" t="str">
        <f t="shared" ca="1" si="477"/>
        <v/>
      </c>
      <c r="AE1440" s="13">
        <f t="shared" ca="1" si="478"/>
        <v>3.4685224841136817</v>
      </c>
      <c r="AG1440" s="32">
        <f ca="1">IF(ROW(data!B1440)&gt;fib+1,MIN(OFFSET(data!B1440,0,0,-fib,1)),"")</f>
        <v>19.97</v>
      </c>
      <c r="AH1440" s="32">
        <f ca="1">IF(ROW(data!B1440)&gt;fib+1,MAX(OFFSET(data!B1440,0,0,-fib,1)),"")</f>
        <v>26</v>
      </c>
      <c r="AI1440" s="32">
        <f t="shared" ca="1" si="468"/>
        <v>6.0300000000000011</v>
      </c>
      <c r="AJ1440" s="31">
        <f t="shared" ca="1" si="469"/>
        <v>21.393079999999998</v>
      </c>
      <c r="AK1440" s="31">
        <f t="shared" ca="1" si="470"/>
        <v>22.27346</v>
      </c>
      <c r="AL1440" s="31">
        <f t="shared" ca="1" si="471"/>
        <v>22.984999999999999</v>
      </c>
      <c r="AM1440" s="31">
        <f t="shared" ca="1" si="472"/>
        <v>23.696539999999999</v>
      </c>
      <c r="AO1440" s="32">
        <f t="shared" ca="1" si="479"/>
        <v>2.1795774836443247</v>
      </c>
      <c r="AP1440" s="32">
        <f t="shared" ca="1" si="480"/>
        <v>0</v>
      </c>
      <c r="AQ1440" s="32">
        <f t="shared" ca="1" si="481"/>
        <v>2.4685224841136817</v>
      </c>
      <c r="AR1440" s="32">
        <f t="shared" ca="1" si="482"/>
        <v>0</v>
      </c>
    </row>
    <row r="1441" spans="1:44">
      <c r="A1441" s="10">
        <v>39000</v>
      </c>
      <c r="B1441" s="11">
        <f ca="1">IF(ROW(data!B1441)&gt;singleSMA,AVERAGE(OFFSET(data!B1441,0,0,-singleSMA,1)),"")</f>
        <v>23.090700000000005</v>
      </c>
      <c r="C1441" s="11" t="str">
        <f ca="1">IF(ROW(data!B1439)&gt;singleSMA+2,IF(SIGN(data!B1440-indicators!B1440)&lt;&gt;SIGN(data!B1439-indicators!B1439),IF(SIGN(data!B1440-indicators!B1440)&gt;0,"BUY","SELL"),""),"")</f>
        <v/>
      </c>
      <c r="D1441" s="11">
        <f ca="1">IF(ROW(data!B1441)&gt;fastSMA,AVERAGE(OFFSET(data!B1441,0,0,-fastSMA,1)),"")</f>
        <v>25.321000000000002</v>
      </c>
      <c r="E1441" s="11">
        <f ca="1">IF(ROW(data!B1441)&gt;slowSMA,AVERAGE(OFFSET(data!B1441,0,0,-slowSMA,1)),"")</f>
        <v>23.090700000000005</v>
      </c>
      <c r="F1441" s="11" t="str">
        <f ca="1">IF(ROW(data!B1441)&gt;MAX(fastSMA,slowSMA)+2,IF(SIGN(D1440-E1440)&lt;&gt;SIGN(D1439-E1439),IF(SIGN(D1440-E1440)&gt;0,"BUY","SELL"),""),"")</f>
        <v/>
      </c>
      <c r="G1441" s="11"/>
      <c r="H1441" s="11">
        <f>(data!B1441/data!B1440)-1</f>
        <v>7.9491255961843255E-3</v>
      </c>
      <c r="I1441" s="11">
        <f t="shared" si="462"/>
        <v>7.9491255961843255E-3</v>
      </c>
      <c r="J1441" s="11">
        <f t="shared" si="463"/>
        <v>0</v>
      </c>
      <c r="K1441" s="11">
        <f ca="1">IF(ROW(data!B1441)&gt;rsi+1,100-100/(1+AVERAGE(OFFSET(I1441,0,0,-rsi,1))/AVERAGE(OFFSET(J1441,0,0,-rsi,1))),"")</f>
        <v>55.366756564322621</v>
      </c>
      <c r="L1441" s="11"/>
      <c r="M1441" s="11">
        <f t="shared" si="464"/>
        <v>1.0079491255961843</v>
      </c>
      <c r="N1441" s="11">
        <f t="shared" ca="1" si="465"/>
        <v>1.0238191360516751</v>
      </c>
      <c r="S1441" s="13" t="str">
        <f ca="1">pricein</f>
        <v/>
      </c>
      <c r="T1441" s="13" t="str">
        <f ca="1">priceout</f>
        <v/>
      </c>
      <c r="U1441" s="16" t="str">
        <f t="shared" ca="1" si="466"/>
        <v/>
      </c>
      <c r="V1441" s="16" t="str">
        <f t="shared" ca="1" si="473"/>
        <v/>
      </c>
      <c r="W1441" s="16" t="str">
        <f t="shared" ca="1" si="474"/>
        <v/>
      </c>
      <c r="X1441" s="16">
        <f t="shared" ca="1" si="475"/>
        <v>3.1795774836443247</v>
      </c>
      <c r="Y1441" s="16"/>
      <c r="Z1441" s="13" t="str">
        <f ca="1">priceincross</f>
        <v/>
      </c>
      <c r="AA1441" s="13" t="str">
        <f ca="1">priceoutcross</f>
        <v/>
      </c>
      <c r="AB1441" s="13" t="str">
        <f t="shared" ca="1" si="467"/>
        <v/>
      </c>
      <c r="AC1441" s="13" t="str">
        <f t="shared" ca="1" si="476"/>
        <v/>
      </c>
      <c r="AD1441" s="13" t="str">
        <f t="shared" ca="1" si="477"/>
        <v/>
      </c>
      <c r="AE1441" s="13">
        <f t="shared" ca="1" si="478"/>
        <v>3.4685224841136817</v>
      </c>
      <c r="AG1441" s="32">
        <f ca="1">IF(ROW(data!B1441)&gt;fib+1,MIN(OFFSET(data!B1441,0,0,-fib,1)),"")</f>
        <v>19.97</v>
      </c>
      <c r="AH1441" s="32">
        <f ca="1">IF(ROW(data!B1441)&gt;fib+1,MAX(OFFSET(data!B1441,0,0,-fib,1)),"")</f>
        <v>26</v>
      </c>
      <c r="AI1441" s="32">
        <f t="shared" ca="1" si="468"/>
        <v>6.0300000000000011</v>
      </c>
      <c r="AJ1441" s="31">
        <f t="shared" ca="1" si="469"/>
        <v>21.393079999999998</v>
      </c>
      <c r="AK1441" s="31">
        <f t="shared" ca="1" si="470"/>
        <v>22.27346</v>
      </c>
      <c r="AL1441" s="31">
        <f t="shared" ca="1" si="471"/>
        <v>22.984999999999999</v>
      </c>
      <c r="AM1441" s="31">
        <f t="shared" ca="1" si="472"/>
        <v>23.696539999999999</v>
      </c>
      <c r="AO1441" s="32">
        <f t="shared" ca="1" si="479"/>
        <v>2.1795774836443247</v>
      </c>
      <c r="AP1441" s="32">
        <f t="shared" ca="1" si="480"/>
        <v>0</v>
      </c>
      <c r="AQ1441" s="32">
        <f t="shared" ca="1" si="481"/>
        <v>2.4685224841136817</v>
      </c>
      <c r="AR1441" s="32">
        <f t="shared" ca="1" si="482"/>
        <v>0</v>
      </c>
    </row>
    <row r="1442" spans="1:44">
      <c r="A1442" s="10">
        <v>39001</v>
      </c>
      <c r="B1442" s="11">
        <f ca="1">IF(ROW(data!B1442)&gt;singleSMA,AVERAGE(OFFSET(data!B1442,0,0,-singleSMA,1)),"")</f>
        <v>23.124700000000004</v>
      </c>
      <c r="C1442" s="11" t="str">
        <f ca="1">IF(ROW(data!B1440)&gt;singleSMA+2,IF(SIGN(data!B1441-indicators!B1441)&lt;&gt;SIGN(data!B1440-indicators!B1440),IF(SIGN(data!B1441-indicators!B1441)&gt;0,"BUY","SELL"),""),"")</f>
        <v/>
      </c>
      <c r="D1442" s="11">
        <f ca="1">IF(ROW(data!B1442)&gt;fastSMA,AVERAGE(OFFSET(data!B1442,0,0,-fastSMA,1)),"")</f>
        <v>25.348000000000003</v>
      </c>
      <c r="E1442" s="11">
        <f ca="1">IF(ROW(data!B1442)&gt;slowSMA,AVERAGE(OFFSET(data!B1442,0,0,-slowSMA,1)),"")</f>
        <v>23.124700000000004</v>
      </c>
      <c r="F1442" s="11" t="str">
        <f ca="1">IF(ROW(data!B1442)&gt;MAX(fastSMA,slowSMA)+2,IF(SIGN(D1441-E1441)&lt;&gt;SIGN(D1440-E1440),IF(SIGN(D1441-E1441)&gt;0,"BUY","SELL"),""),"")</f>
        <v/>
      </c>
      <c r="G1442" s="11"/>
      <c r="H1442" s="11">
        <f>(data!B1442/data!B1441)-1</f>
        <v>-5.9148264984226762E-3</v>
      </c>
      <c r="I1442" s="11">
        <f t="shared" si="462"/>
        <v>0</v>
      </c>
      <c r="J1442" s="11">
        <f t="shared" si="463"/>
        <v>5.9148264984226762E-3</v>
      </c>
      <c r="K1442" s="11">
        <f ca="1">IF(ROW(data!B1442)&gt;rsi+1,100-100/(1+AVERAGE(OFFSET(I1442,0,0,-rsi,1))/AVERAGE(OFFSET(J1442,0,0,-rsi,1))),"")</f>
        <v>54.930579068036415</v>
      </c>
      <c r="L1442" s="11"/>
      <c r="M1442" s="11">
        <f t="shared" si="464"/>
        <v>0.99408517350157732</v>
      </c>
      <c r="N1442" s="11">
        <f t="shared" ca="1" si="465"/>
        <v>1.0218889339278474</v>
      </c>
      <c r="S1442" s="13" t="str">
        <f ca="1">pricein</f>
        <v/>
      </c>
      <c r="T1442" s="13" t="str">
        <f ca="1">priceout</f>
        <v/>
      </c>
      <c r="U1442" s="16" t="str">
        <f t="shared" ca="1" si="466"/>
        <v/>
      </c>
      <c r="V1442" s="16" t="str">
        <f t="shared" ca="1" si="473"/>
        <v/>
      </c>
      <c r="W1442" s="16" t="str">
        <f t="shared" ca="1" si="474"/>
        <v/>
      </c>
      <c r="X1442" s="16">
        <f t="shared" ca="1" si="475"/>
        <v>3.1795774836443247</v>
      </c>
      <c r="Y1442" s="16"/>
      <c r="Z1442" s="13" t="str">
        <f ca="1">priceincross</f>
        <v/>
      </c>
      <c r="AA1442" s="13" t="str">
        <f ca="1">priceoutcross</f>
        <v/>
      </c>
      <c r="AB1442" s="13" t="str">
        <f t="shared" ca="1" si="467"/>
        <v/>
      </c>
      <c r="AC1442" s="13" t="str">
        <f t="shared" ca="1" si="476"/>
        <v/>
      </c>
      <c r="AD1442" s="13" t="str">
        <f t="shared" ca="1" si="477"/>
        <v/>
      </c>
      <c r="AE1442" s="13">
        <f t="shared" ca="1" si="478"/>
        <v>3.4685224841136817</v>
      </c>
      <c r="AG1442" s="32">
        <f ca="1">IF(ROW(data!B1442)&gt;fib+1,MIN(OFFSET(data!B1442,0,0,-fib,1)),"")</f>
        <v>19.97</v>
      </c>
      <c r="AH1442" s="32">
        <f ca="1">IF(ROW(data!B1442)&gt;fib+1,MAX(OFFSET(data!B1442,0,0,-fib,1)),"")</f>
        <v>26</v>
      </c>
      <c r="AI1442" s="32">
        <f t="shared" ca="1" si="468"/>
        <v>6.0300000000000011</v>
      </c>
      <c r="AJ1442" s="31">
        <f t="shared" ca="1" si="469"/>
        <v>21.393079999999998</v>
      </c>
      <c r="AK1442" s="31">
        <f t="shared" ca="1" si="470"/>
        <v>22.27346</v>
      </c>
      <c r="AL1442" s="31">
        <f t="shared" ca="1" si="471"/>
        <v>22.984999999999999</v>
      </c>
      <c r="AM1442" s="31">
        <f t="shared" ca="1" si="472"/>
        <v>23.696539999999999</v>
      </c>
      <c r="AO1442" s="32">
        <f t="shared" ca="1" si="479"/>
        <v>2.1795774836443247</v>
      </c>
      <c r="AP1442" s="32">
        <f t="shared" ca="1" si="480"/>
        <v>0</v>
      </c>
      <c r="AQ1442" s="32">
        <f t="shared" ca="1" si="481"/>
        <v>2.4685224841136817</v>
      </c>
      <c r="AR1442" s="32">
        <f t="shared" ca="1" si="482"/>
        <v>0</v>
      </c>
    </row>
    <row r="1443" spans="1:44">
      <c r="A1443" s="10">
        <v>39002</v>
      </c>
      <c r="B1443" s="11">
        <f ca="1">IF(ROW(data!B1443)&gt;singleSMA,AVERAGE(OFFSET(data!B1443,0,0,-singleSMA,1)),"")</f>
        <v>23.158600000000007</v>
      </c>
      <c r="C1443" s="11" t="str">
        <f ca="1">IF(ROW(data!B1441)&gt;singleSMA+2,IF(SIGN(data!B1442-indicators!B1442)&lt;&gt;SIGN(data!B1441-indicators!B1441),IF(SIGN(data!B1442-indicators!B1442)&gt;0,"BUY","SELL"),""),"")</f>
        <v/>
      </c>
      <c r="D1443" s="11">
        <f ca="1">IF(ROW(data!B1443)&gt;fastSMA,AVERAGE(OFFSET(data!B1443,0,0,-fastSMA,1)),"")</f>
        <v>25.432500000000005</v>
      </c>
      <c r="E1443" s="11">
        <f ca="1">IF(ROW(data!B1443)&gt;slowSMA,AVERAGE(OFFSET(data!B1443,0,0,-slowSMA,1)),"")</f>
        <v>23.158600000000007</v>
      </c>
      <c r="F1443" s="11" t="str">
        <f ca="1">IF(ROW(data!B1443)&gt;MAX(fastSMA,slowSMA)+2,IF(SIGN(D1442-E1442)&lt;&gt;SIGN(D1441-E1441),IF(SIGN(D1442-E1442)&gt;0,"BUY","SELL"),""),"")</f>
        <v/>
      </c>
      <c r="G1443" s="11"/>
      <c r="H1443" s="11">
        <f>(data!B1443/data!B1442)-1</f>
        <v>3.847679492264966E-2</v>
      </c>
      <c r="I1443" s="11">
        <f t="shared" si="462"/>
        <v>3.847679492264966E-2</v>
      </c>
      <c r="J1443" s="11">
        <f t="shared" si="463"/>
        <v>0</v>
      </c>
      <c r="K1443" s="11">
        <f ca="1">IF(ROW(data!B1443)&gt;rsi+1,100-100/(1+AVERAGE(OFFSET(I1443,0,0,-rsi,1))/AVERAGE(OFFSET(J1443,0,0,-rsi,1))),"")</f>
        <v>62.851561900502645</v>
      </c>
      <c r="L1443" s="11"/>
      <c r="M1443" s="11">
        <f t="shared" si="464"/>
        <v>1.0384767949226497</v>
      </c>
      <c r="N1443" s="11">
        <f t="shared" ca="1" si="465"/>
        <v>1.0690077582686812</v>
      </c>
      <c r="S1443" s="13" t="str">
        <f ca="1">pricein</f>
        <v/>
      </c>
      <c r="T1443" s="13" t="str">
        <f ca="1">priceout</f>
        <v/>
      </c>
      <c r="U1443" s="16" t="str">
        <f t="shared" ca="1" si="466"/>
        <v/>
      </c>
      <c r="V1443" s="16" t="str">
        <f t="shared" ca="1" si="473"/>
        <v/>
      </c>
      <c r="W1443" s="16" t="str">
        <f t="shared" ca="1" si="474"/>
        <v/>
      </c>
      <c r="X1443" s="16">
        <f t="shared" ca="1" si="475"/>
        <v>3.1795774836443247</v>
      </c>
      <c r="Y1443" s="16"/>
      <c r="Z1443" s="13" t="str">
        <f ca="1">priceincross</f>
        <v/>
      </c>
      <c r="AA1443" s="13" t="str">
        <f ca="1">priceoutcross</f>
        <v/>
      </c>
      <c r="AB1443" s="13" t="str">
        <f t="shared" ca="1" si="467"/>
        <v/>
      </c>
      <c r="AC1443" s="13" t="str">
        <f t="shared" ca="1" si="476"/>
        <v/>
      </c>
      <c r="AD1443" s="13" t="str">
        <f t="shared" ca="1" si="477"/>
        <v/>
      </c>
      <c r="AE1443" s="13">
        <f t="shared" ca="1" si="478"/>
        <v>3.4685224841136817</v>
      </c>
      <c r="AG1443" s="32">
        <f ca="1">IF(ROW(data!B1443)&gt;fib+1,MIN(OFFSET(data!B1443,0,0,-fib,1)),"")</f>
        <v>19.97</v>
      </c>
      <c r="AH1443" s="32">
        <f ca="1">IF(ROW(data!B1443)&gt;fib+1,MAX(OFFSET(data!B1443,0,0,-fib,1)),"")</f>
        <v>26.18</v>
      </c>
      <c r="AI1443" s="32">
        <f t="shared" ca="1" si="468"/>
        <v>6.2100000000000009</v>
      </c>
      <c r="AJ1443" s="31">
        <f t="shared" ca="1" si="469"/>
        <v>21.435559999999999</v>
      </c>
      <c r="AK1443" s="31">
        <f t="shared" ca="1" si="470"/>
        <v>22.342219999999998</v>
      </c>
      <c r="AL1443" s="31">
        <f t="shared" ca="1" si="471"/>
        <v>23.074999999999999</v>
      </c>
      <c r="AM1443" s="31">
        <f t="shared" ca="1" si="472"/>
        <v>23.807780000000001</v>
      </c>
      <c r="AO1443" s="32">
        <f t="shared" ca="1" si="479"/>
        <v>2.1795774836443247</v>
      </c>
      <c r="AP1443" s="32">
        <f t="shared" ca="1" si="480"/>
        <v>0</v>
      </c>
      <c r="AQ1443" s="32">
        <f t="shared" ca="1" si="481"/>
        <v>2.4685224841136817</v>
      </c>
      <c r="AR1443" s="32">
        <f t="shared" ca="1" si="482"/>
        <v>0</v>
      </c>
    </row>
    <row r="1444" spans="1:44">
      <c r="A1444" s="10">
        <v>39003</v>
      </c>
      <c r="B1444" s="11">
        <f ca="1">IF(ROW(data!B1444)&gt;singleSMA,AVERAGE(OFFSET(data!B1444,0,0,-singleSMA,1)),"")</f>
        <v>23.204700000000003</v>
      </c>
      <c r="C1444" s="11" t="str">
        <f ca="1">IF(ROW(data!B1442)&gt;singleSMA+2,IF(SIGN(data!B1443-indicators!B1443)&lt;&gt;SIGN(data!B1442-indicators!B1442),IF(SIGN(data!B1443-indicators!B1443)&gt;0,"BUY","SELL"),""),"")</f>
        <v/>
      </c>
      <c r="D1444" s="11">
        <f ca="1">IF(ROW(data!B1444)&gt;fastSMA,AVERAGE(OFFSET(data!B1444,0,0,-fastSMA,1)),"")</f>
        <v>25.509500000000006</v>
      </c>
      <c r="E1444" s="11">
        <f ca="1">IF(ROW(data!B1444)&gt;slowSMA,AVERAGE(OFFSET(data!B1444,0,0,-slowSMA,1)),"")</f>
        <v>23.204700000000003</v>
      </c>
      <c r="F1444" s="11" t="str">
        <f ca="1">IF(ROW(data!B1444)&gt;MAX(fastSMA,slowSMA)+2,IF(SIGN(D1443-E1443)&lt;&gt;SIGN(D1442-E1442),IF(SIGN(D1443-E1443)&gt;0,"BUY","SELL"),""),"")</f>
        <v/>
      </c>
      <c r="G1444" s="11"/>
      <c r="H1444" s="11">
        <f>(data!B1444/data!B1443)-1</f>
        <v>8.0213903743315829E-3</v>
      </c>
      <c r="I1444" s="11">
        <f t="shared" si="462"/>
        <v>8.0213903743315829E-3</v>
      </c>
      <c r="J1444" s="11">
        <f t="shared" si="463"/>
        <v>0</v>
      </c>
      <c r="K1444" s="11">
        <f ca="1">IF(ROW(data!B1444)&gt;rsi+1,100-100/(1+AVERAGE(OFFSET(I1444,0,0,-rsi,1))/AVERAGE(OFFSET(J1444,0,0,-rsi,1))),"")</f>
        <v>61.90768927203252</v>
      </c>
      <c r="L1444" s="11"/>
      <c r="M1444" s="11">
        <f t="shared" si="464"/>
        <v>1.0080213903743316</v>
      </c>
      <c r="N1444" s="11">
        <f t="shared" ca="1" si="465"/>
        <v>1.0619718309859154</v>
      </c>
      <c r="S1444" s="13" t="str">
        <f ca="1">pricein</f>
        <v/>
      </c>
      <c r="T1444" s="13" t="str">
        <f ca="1">priceout</f>
        <v/>
      </c>
      <c r="U1444" s="16" t="str">
        <f t="shared" ca="1" si="466"/>
        <v/>
      </c>
      <c r="V1444" s="16" t="str">
        <f t="shared" ca="1" si="473"/>
        <v/>
      </c>
      <c r="W1444" s="16" t="str">
        <f t="shared" ca="1" si="474"/>
        <v/>
      </c>
      <c r="X1444" s="16">
        <f t="shared" ca="1" si="475"/>
        <v>3.1795774836443247</v>
      </c>
      <c r="Y1444" s="16"/>
      <c r="Z1444" s="13" t="str">
        <f ca="1">priceincross</f>
        <v/>
      </c>
      <c r="AA1444" s="13" t="str">
        <f ca="1">priceoutcross</f>
        <v/>
      </c>
      <c r="AB1444" s="13" t="str">
        <f t="shared" ca="1" si="467"/>
        <v/>
      </c>
      <c r="AC1444" s="13" t="str">
        <f t="shared" ca="1" si="476"/>
        <v/>
      </c>
      <c r="AD1444" s="13" t="str">
        <f t="shared" ca="1" si="477"/>
        <v/>
      </c>
      <c r="AE1444" s="13">
        <f t="shared" ca="1" si="478"/>
        <v>3.4685224841136817</v>
      </c>
      <c r="AG1444" s="32">
        <f ca="1">IF(ROW(data!B1444)&gt;fib+1,MIN(OFFSET(data!B1444,0,0,-fib,1)),"")</f>
        <v>19.97</v>
      </c>
      <c r="AH1444" s="32">
        <f ca="1">IF(ROW(data!B1444)&gt;fib+1,MAX(OFFSET(data!B1444,0,0,-fib,1)),"")</f>
        <v>26.39</v>
      </c>
      <c r="AI1444" s="32">
        <f t="shared" ca="1" si="468"/>
        <v>6.4200000000000017</v>
      </c>
      <c r="AJ1444" s="31">
        <f t="shared" ca="1" si="469"/>
        <v>21.485119999999998</v>
      </c>
      <c r="AK1444" s="31">
        <f t="shared" ca="1" si="470"/>
        <v>22.422439999999998</v>
      </c>
      <c r="AL1444" s="31">
        <f t="shared" ca="1" si="471"/>
        <v>23.18</v>
      </c>
      <c r="AM1444" s="31">
        <f t="shared" ca="1" si="472"/>
        <v>23.937560000000001</v>
      </c>
      <c r="AO1444" s="32">
        <f t="shared" ca="1" si="479"/>
        <v>2.1795774836443247</v>
      </c>
      <c r="AP1444" s="32">
        <f t="shared" ca="1" si="480"/>
        <v>0</v>
      </c>
      <c r="AQ1444" s="32">
        <f t="shared" ca="1" si="481"/>
        <v>2.4685224841136817</v>
      </c>
      <c r="AR1444" s="32">
        <f t="shared" ca="1" si="482"/>
        <v>0</v>
      </c>
    </row>
    <row r="1445" spans="1:44">
      <c r="A1445" s="10">
        <v>39006</v>
      </c>
      <c r="B1445" s="11">
        <f ca="1">IF(ROW(data!B1445)&gt;singleSMA,AVERAGE(OFFSET(data!B1445,0,0,-singleSMA,1)),"")</f>
        <v>23.245500000000003</v>
      </c>
      <c r="C1445" s="11" t="str">
        <f ca="1">IF(ROW(data!B1443)&gt;singleSMA+2,IF(SIGN(data!B1444-indicators!B1444)&lt;&gt;SIGN(data!B1443-indicators!B1443),IF(SIGN(data!B1444-indicators!B1444)&gt;0,"BUY","SELL"),""),"")</f>
        <v/>
      </c>
      <c r="D1445" s="11">
        <f ca="1">IF(ROW(data!B1445)&gt;fastSMA,AVERAGE(OFFSET(data!B1445,0,0,-fastSMA,1)),"")</f>
        <v>25.586000000000006</v>
      </c>
      <c r="E1445" s="11">
        <f ca="1">IF(ROW(data!B1445)&gt;slowSMA,AVERAGE(OFFSET(data!B1445,0,0,-slowSMA,1)),"")</f>
        <v>23.245500000000003</v>
      </c>
      <c r="F1445" s="11" t="str">
        <f ca="1">IF(ROW(data!B1445)&gt;MAX(fastSMA,slowSMA)+2,IF(SIGN(D1444-E1444)&lt;&gt;SIGN(D1443-E1443),IF(SIGN(D1444-E1444)&gt;0,"BUY","SELL"),""),"")</f>
        <v/>
      </c>
      <c r="G1445" s="11"/>
      <c r="H1445" s="11">
        <f>(data!B1445/data!B1444)-1</f>
        <v>-1.212580522925355E-2</v>
      </c>
      <c r="I1445" s="11">
        <f t="shared" si="462"/>
        <v>0</v>
      </c>
      <c r="J1445" s="11">
        <f t="shared" si="463"/>
        <v>1.212580522925355E-2</v>
      </c>
      <c r="K1445" s="11">
        <f ca="1">IF(ROW(data!B1445)&gt;rsi+1,100-100/(1+AVERAGE(OFFSET(I1445,0,0,-rsi,1))/AVERAGE(OFFSET(J1445,0,0,-rsi,1))),"")</f>
        <v>61.990007580777039</v>
      </c>
      <c r="L1445" s="11"/>
      <c r="M1445" s="11">
        <f t="shared" si="464"/>
        <v>0.98787419477074645</v>
      </c>
      <c r="N1445" s="11">
        <f t="shared" ca="1" si="465"/>
        <v>1.0623471882640589</v>
      </c>
      <c r="S1445" s="13" t="str">
        <f ca="1">pricein</f>
        <v/>
      </c>
      <c r="T1445" s="13" t="str">
        <f ca="1">priceout</f>
        <v/>
      </c>
      <c r="U1445" s="16" t="str">
        <f t="shared" ca="1" si="466"/>
        <v/>
      </c>
      <c r="V1445" s="16" t="str">
        <f t="shared" ca="1" si="473"/>
        <v/>
      </c>
      <c r="W1445" s="16" t="str">
        <f t="shared" ca="1" si="474"/>
        <v/>
      </c>
      <c r="X1445" s="16">
        <f t="shared" ca="1" si="475"/>
        <v>3.1795774836443247</v>
      </c>
      <c r="Y1445" s="16"/>
      <c r="Z1445" s="13" t="str">
        <f ca="1">priceincross</f>
        <v/>
      </c>
      <c r="AA1445" s="13" t="str">
        <f ca="1">priceoutcross</f>
        <v/>
      </c>
      <c r="AB1445" s="13" t="str">
        <f t="shared" ca="1" si="467"/>
        <v/>
      </c>
      <c r="AC1445" s="13" t="str">
        <f t="shared" ca="1" si="476"/>
        <v/>
      </c>
      <c r="AD1445" s="13" t="str">
        <f t="shared" ca="1" si="477"/>
        <v/>
      </c>
      <c r="AE1445" s="13">
        <f t="shared" ca="1" si="478"/>
        <v>3.4685224841136817</v>
      </c>
      <c r="AG1445" s="32">
        <f ca="1">IF(ROW(data!B1445)&gt;fib+1,MIN(OFFSET(data!B1445,0,0,-fib,1)),"")</f>
        <v>19.97</v>
      </c>
      <c r="AH1445" s="32">
        <f ca="1">IF(ROW(data!B1445)&gt;fib+1,MAX(OFFSET(data!B1445,0,0,-fib,1)),"")</f>
        <v>26.39</v>
      </c>
      <c r="AI1445" s="32">
        <f t="shared" ca="1" si="468"/>
        <v>6.4200000000000017</v>
      </c>
      <c r="AJ1445" s="31">
        <f t="shared" ca="1" si="469"/>
        <v>21.485119999999998</v>
      </c>
      <c r="AK1445" s="31">
        <f t="shared" ca="1" si="470"/>
        <v>22.422439999999998</v>
      </c>
      <c r="AL1445" s="31">
        <f t="shared" ca="1" si="471"/>
        <v>23.18</v>
      </c>
      <c r="AM1445" s="31">
        <f t="shared" ca="1" si="472"/>
        <v>23.937560000000001</v>
      </c>
      <c r="AO1445" s="32">
        <f t="shared" ca="1" si="479"/>
        <v>2.1795774836443247</v>
      </c>
      <c r="AP1445" s="32">
        <f t="shared" ca="1" si="480"/>
        <v>0</v>
      </c>
      <c r="AQ1445" s="32">
        <f t="shared" ca="1" si="481"/>
        <v>2.4685224841136817</v>
      </c>
      <c r="AR1445" s="32">
        <f t="shared" ca="1" si="482"/>
        <v>0</v>
      </c>
    </row>
    <row r="1446" spans="1:44">
      <c r="A1446" s="10">
        <v>39007</v>
      </c>
      <c r="B1446" s="11">
        <f ca="1">IF(ROW(data!B1446)&gt;singleSMA,AVERAGE(OFFSET(data!B1446,0,0,-singleSMA,1)),"")</f>
        <v>23.273100000000003</v>
      </c>
      <c r="C1446" s="11" t="str">
        <f ca="1">IF(ROW(data!B1444)&gt;singleSMA+2,IF(SIGN(data!B1445-indicators!B1445)&lt;&gt;SIGN(data!B1444-indicators!B1444),IF(SIGN(data!B1445-indicators!B1445)&gt;0,"BUY","SELL"),""),"")</f>
        <v/>
      </c>
      <c r="D1446" s="11">
        <f ca="1">IF(ROW(data!B1446)&gt;fastSMA,AVERAGE(OFFSET(data!B1446,0,0,-fastSMA,1)),"")</f>
        <v>25.646499999999996</v>
      </c>
      <c r="E1446" s="11">
        <f ca="1">IF(ROW(data!B1446)&gt;slowSMA,AVERAGE(OFFSET(data!B1446,0,0,-slowSMA,1)),"")</f>
        <v>23.273100000000003</v>
      </c>
      <c r="F1446" s="11" t="str">
        <f ca="1">IF(ROW(data!B1446)&gt;MAX(fastSMA,slowSMA)+2,IF(SIGN(D1445-E1445)&lt;&gt;SIGN(D1444-E1444),IF(SIGN(D1445-E1445)&gt;0,"BUY","SELL"),""),"")</f>
        <v/>
      </c>
      <c r="G1446" s="11"/>
      <c r="H1446" s="11">
        <f>(data!B1446/data!B1445)-1</f>
        <v>-5.7537399309550707E-3</v>
      </c>
      <c r="I1446" s="11">
        <f t="shared" si="462"/>
        <v>0</v>
      </c>
      <c r="J1446" s="11">
        <f t="shared" si="463"/>
        <v>5.7537399309550707E-3</v>
      </c>
      <c r="K1446" s="11">
        <f ca="1">IF(ROW(data!B1446)&gt;rsi+1,100-100/(1+AVERAGE(OFFSET(I1446,0,0,-rsi,1))/AVERAGE(OFFSET(J1446,0,0,-rsi,1))),"")</f>
        <v>59.617536888843063</v>
      </c>
      <c r="L1446" s="11"/>
      <c r="M1446" s="11">
        <f t="shared" si="464"/>
        <v>0.99424626006904493</v>
      </c>
      <c r="N1446" s="11">
        <f t="shared" ca="1" si="465"/>
        <v>1.0489680291380008</v>
      </c>
      <c r="S1446" s="13" t="str">
        <f ca="1">pricein</f>
        <v/>
      </c>
      <c r="T1446" s="13" t="str">
        <f ca="1">priceout</f>
        <v/>
      </c>
      <c r="U1446" s="16" t="str">
        <f t="shared" ca="1" si="466"/>
        <v/>
      </c>
      <c r="V1446" s="16" t="str">
        <f t="shared" ca="1" si="473"/>
        <v/>
      </c>
      <c r="W1446" s="16" t="str">
        <f t="shared" ca="1" si="474"/>
        <v/>
      </c>
      <c r="X1446" s="16">
        <f t="shared" ca="1" si="475"/>
        <v>3.1795774836443247</v>
      </c>
      <c r="Y1446" s="16"/>
      <c r="Z1446" s="13" t="str">
        <f ca="1">priceincross</f>
        <v/>
      </c>
      <c r="AA1446" s="13" t="str">
        <f ca="1">priceoutcross</f>
        <v/>
      </c>
      <c r="AB1446" s="13" t="str">
        <f t="shared" ca="1" si="467"/>
        <v/>
      </c>
      <c r="AC1446" s="13" t="str">
        <f t="shared" ca="1" si="476"/>
        <v/>
      </c>
      <c r="AD1446" s="13" t="str">
        <f t="shared" ca="1" si="477"/>
        <v/>
      </c>
      <c r="AE1446" s="13">
        <f t="shared" ca="1" si="478"/>
        <v>3.4685224841136817</v>
      </c>
      <c r="AG1446" s="32">
        <f ca="1">IF(ROW(data!B1446)&gt;fib+1,MIN(OFFSET(data!B1446,0,0,-fib,1)),"")</f>
        <v>19.97</v>
      </c>
      <c r="AH1446" s="32">
        <f ca="1">IF(ROW(data!B1446)&gt;fib+1,MAX(OFFSET(data!B1446,0,0,-fib,1)),"")</f>
        <v>26.39</v>
      </c>
      <c r="AI1446" s="32">
        <f t="shared" ca="1" si="468"/>
        <v>6.4200000000000017</v>
      </c>
      <c r="AJ1446" s="31">
        <f t="shared" ca="1" si="469"/>
        <v>21.485119999999998</v>
      </c>
      <c r="AK1446" s="31">
        <f t="shared" ca="1" si="470"/>
        <v>22.422439999999998</v>
      </c>
      <c r="AL1446" s="31">
        <f t="shared" ca="1" si="471"/>
        <v>23.18</v>
      </c>
      <c r="AM1446" s="31">
        <f t="shared" ca="1" si="472"/>
        <v>23.937560000000001</v>
      </c>
      <c r="AO1446" s="32">
        <f t="shared" ca="1" si="479"/>
        <v>2.1795774836443247</v>
      </c>
      <c r="AP1446" s="32">
        <f t="shared" ca="1" si="480"/>
        <v>0</v>
      </c>
      <c r="AQ1446" s="32">
        <f t="shared" ca="1" si="481"/>
        <v>2.4685224841136817</v>
      </c>
      <c r="AR1446" s="32">
        <f t="shared" ca="1" si="482"/>
        <v>0</v>
      </c>
    </row>
    <row r="1447" spans="1:44">
      <c r="A1447" s="10">
        <v>39008</v>
      </c>
      <c r="B1447" s="11">
        <f ca="1">IF(ROW(data!B1447)&gt;singleSMA,AVERAGE(OFFSET(data!B1447,0,0,-singleSMA,1)),"")</f>
        <v>23.305100000000003</v>
      </c>
      <c r="C1447" s="11" t="str">
        <f ca="1">IF(ROW(data!B1445)&gt;singleSMA+2,IF(SIGN(data!B1446-indicators!B1446)&lt;&gt;SIGN(data!B1445-indicators!B1445),IF(SIGN(data!B1446-indicators!B1446)&gt;0,"BUY","SELL"),""),"")</f>
        <v/>
      </c>
      <c r="D1447" s="11">
        <f ca="1">IF(ROW(data!B1447)&gt;fastSMA,AVERAGE(OFFSET(data!B1447,0,0,-fastSMA,1)),"")</f>
        <v>25.702500000000004</v>
      </c>
      <c r="E1447" s="11">
        <f ca="1">IF(ROW(data!B1447)&gt;slowSMA,AVERAGE(OFFSET(data!B1447,0,0,-slowSMA,1)),"")</f>
        <v>23.305100000000003</v>
      </c>
      <c r="F1447" s="11" t="str">
        <f ca="1">IF(ROW(data!B1447)&gt;MAX(fastSMA,slowSMA)+2,IF(SIGN(D1446-E1446)&lt;&gt;SIGN(D1445-E1445),IF(SIGN(D1446-E1446)&gt;0,"BUY","SELL"),""),"")</f>
        <v/>
      </c>
      <c r="G1447" s="11"/>
      <c r="H1447" s="11">
        <f>(data!B1447/data!B1446)-1</f>
        <v>1.7746913580246826E-2</v>
      </c>
      <c r="I1447" s="11">
        <f t="shared" si="462"/>
        <v>1.7746913580246826E-2</v>
      </c>
      <c r="J1447" s="11">
        <f t="shared" si="463"/>
        <v>0</v>
      </c>
      <c r="K1447" s="11">
        <f ca="1">IF(ROW(data!B1447)&gt;rsi+1,100-100/(1+AVERAGE(OFFSET(I1447,0,0,-rsi,1))/AVERAGE(OFFSET(J1447,0,0,-rsi,1))),"")</f>
        <v>58.908165733756334</v>
      </c>
      <c r="L1447" s="11"/>
      <c r="M1447" s="11">
        <f t="shared" si="464"/>
        <v>1.0177469135802468</v>
      </c>
      <c r="N1447" s="11">
        <f t="shared" ca="1" si="465"/>
        <v>1.0443388756927947</v>
      </c>
      <c r="S1447" s="13" t="str">
        <f ca="1">pricein</f>
        <v/>
      </c>
      <c r="T1447" s="13" t="str">
        <f ca="1">priceout</f>
        <v/>
      </c>
      <c r="U1447" s="16" t="str">
        <f t="shared" ca="1" si="466"/>
        <v/>
      </c>
      <c r="V1447" s="16" t="str">
        <f t="shared" ca="1" si="473"/>
        <v/>
      </c>
      <c r="W1447" s="16" t="str">
        <f t="shared" ca="1" si="474"/>
        <v/>
      </c>
      <c r="X1447" s="16">
        <f t="shared" ca="1" si="475"/>
        <v>3.1795774836443247</v>
      </c>
      <c r="Y1447" s="16"/>
      <c r="Z1447" s="13" t="str">
        <f ca="1">priceincross</f>
        <v/>
      </c>
      <c r="AA1447" s="13" t="str">
        <f ca="1">priceoutcross</f>
        <v/>
      </c>
      <c r="AB1447" s="13" t="str">
        <f t="shared" ca="1" si="467"/>
        <v/>
      </c>
      <c r="AC1447" s="13" t="str">
        <f t="shared" ca="1" si="476"/>
        <v/>
      </c>
      <c r="AD1447" s="13" t="str">
        <f t="shared" ca="1" si="477"/>
        <v/>
      </c>
      <c r="AE1447" s="13">
        <f t="shared" ca="1" si="478"/>
        <v>3.4685224841136817</v>
      </c>
      <c r="AG1447" s="32">
        <f ca="1">IF(ROW(data!B1447)&gt;fib+1,MIN(OFFSET(data!B1447,0,0,-fib,1)),"")</f>
        <v>19.97</v>
      </c>
      <c r="AH1447" s="32">
        <f ca="1">IF(ROW(data!B1447)&gt;fib+1,MAX(OFFSET(data!B1447,0,0,-fib,1)),"")</f>
        <v>26.39</v>
      </c>
      <c r="AI1447" s="32">
        <f t="shared" ca="1" si="468"/>
        <v>6.4200000000000017</v>
      </c>
      <c r="AJ1447" s="31">
        <f t="shared" ca="1" si="469"/>
        <v>21.485119999999998</v>
      </c>
      <c r="AK1447" s="31">
        <f t="shared" ca="1" si="470"/>
        <v>22.422439999999998</v>
      </c>
      <c r="AL1447" s="31">
        <f t="shared" ca="1" si="471"/>
        <v>23.18</v>
      </c>
      <c r="AM1447" s="31">
        <f t="shared" ca="1" si="472"/>
        <v>23.937560000000001</v>
      </c>
      <c r="AO1447" s="32">
        <f t="shared" ca="1" si="479"/>
        <v>2.1795774836443247</v>
      </c>
      <c r="AP1447" s="32">
        <f t="shared" ca="1" si="480"/>
        <v>0</v>
      </c>
      <c r="AQ1447" s="32">
        <f t="shared" ca="1" si="481"/>
        <v>2.4685224841136817</v>
      </c>
      <c r="AR1447" s="32">
        <f t="shared" ca="1" si="482"/>
        <v>0</v>
      </c>
    </row>
    <row r="1448" spans="1:44">
      <c r="A1448" s="10">
        <v>39009</v>
      </c>
      <c r="B1448" s="11">
        <f ca="1">IF(ROW(data!B1448)&gt;singleSMA,AVERAGE(OFFSET(data!B1448,0,0,-singleSMA,1)),"")</f>
        <v>23.351999999999997</v>
      </c>
      <c r="C1448" s="11" t="str">
        <f ca="1">IF(ROW(data!B1446)&gt;singleSMA+2,IF(SIGN(data!B1447-indicators!B1447)&lt;&gt;SIGN(data!B1446-indicators!B1446),IF(SIGN(data!B1447-indicators!B1447)&gt;0,"BUY","SELL"),""),"")</f>
        <v/>
      </c>
      <c r="D1448" s="11">
        <f ca="1">IF(ROW(data!B1448)&gt;fastSMA,AVERAGE(OFFSET(data!B1448,0,0,-fastSMA,1)),"")</f>
        <v>25.736499999999999</v>
      </c>
      <c r="E1448" s="11">
        <f ca="1">IF(ROW(data!B1448)&gt;slowSMA,AVERAGE(OFFSET(data!B1448,0,0,-slowSMA,1)),"")</f>
        <v>23.351999999999997</v>
      </c>
      <c r="F1448" s="11" t="str">
        <f ca="1">IF(ROW(data!B1448)&gt;MAX(fastSMA,slowSMA)+2,IF(SIGN(D1447-E1447)&lt;&gt;SIGN(D1446-E1446),IF(SIGN(D1447-E1447)&gt;0,"BUY","SELL"),""),"")</f>
        <v/>
      </c>
      <c r="G1448" s="11"/>
      <c r="H1448" s="11">
        <f>(data!B1448/data!B1447)-1</f>
        <v>1.1372251705837888E-2</v>
      </c>
      <c r="I1448" s="11">
        <f t="shared" si="462"/>
        <v>1.1372251705837888E-2</v>
      </c>
      <c r="J1448" s="11">
        <f t="shared" si="463"/>
        <v>0</v>
      </c>
      <c r="K1448" s="11">
        <f ca="1">IF(ROW(data!B1448)&gt;rsi+1,100-100/(1+AVERAGE(OFFSET(I1448,0,0,-rsi,1))/AVERAGE(OFFSET(J1448,0,0,-rsi,1))),"")</f>
        <v>55.825205678623064</v>
      </c>
      <c r="L1448" s="11"/>
      <c r="M1448" s="11">
        <f t="shared" si="464"/>
        <v>1.0113722517058379</v>
      </c>
      <c r="N1448" s="11">
        <f t="shared" ca="1" si="465"/>
        <v>1.026153846153846</v>
      </c>
      <c r="S1448" s="13" t="str">
        <f ca="1">pricein</f>
        <v/>
      </c>
      <c r="T1448" s="13" t="str">
        <f ca="1">priceout</f>
        <v/>
      </c>
      <c r="U1448" s="16" t="str">
        <f t="shared" ca="1" si="466"/>
        <v/>
      </c>
      <c r="V1448" s="16" t="str">
        <f t="shared" ca="1" si="473"/>
        <v/>
      </c>
      <c r="W1448" s="16" t="str">
        <f t="shared" ca="1" si="474"/>
        <v/>
      </c>
      <c r="X1448" s="16">
        <f t="shared" ca="1" si="475"/>
        <v>3.1795774836443247</v>
      </c>
      <c r="Y1448" s="16"/>
      <c r="Z1448" s="13" t="str">
        <f ca="1">priceincross</f>
        <v/>
      </c>
      <c r="AA1448" s="13" t="str">
        <f ca="1">priceoutcross</f>
        <v/>
      </c>
      <c r="AB1448" s="13" t="str">
        <f t="shared" ca="1" si="467"/>
        <v/>
      </c>
      <c r="AC1448" s="13" t="str">
        <f t="shared" ca="1" si="476"/>
        <v/>
      </c>
      <c r="AD1448" s="13" t="str">
        <f t="shared" ca="1" si="477"/>
        <v/>
      </c>
      <c r="AE1448" s="13">
        <f t="shared" ca="1" si="478"/>
        <v>3.4685224841136817</v>
      </c>
      <c r="AG1448" s="32">
        <f ca="1">IF(ROW(data!B1448)&gt;fib+1,MIN(OFFSET(data!B1448,0,0,-fib,1)),"")</f>
        <v>19.97</v>
      </c>
      <c r="AH1448" s="32">
        <f ca="1">IF(ROW(data!B1448)&gt;fib+1,MAX(OFFSET(data!B1448,0,0,-fib,1)),"")</f>
        <v>26.68</v>
      </c>
      <c r="AI1448" s="32">
        <f t="shared" ca="1" si="468"/>
        <v>6.7100000000000009</v>
      </c>
      <c r="AJ1448" s="31">
        <f t="shared" ca="1" si="469"/>
        <v>21.553559999999997</v>
      </c>
      <c r="AK1448" s="31">
        <f t="shared" ca="1" si="470"/>
        <v>22.53322</v>
      </c>
      <c r="AL1448" s="31">
        <f t="shared" ca="1" si="471"/>
        <v>23.324999999999999</v>
      </c>
      <c r="AM1448" s="31">
        <f t="shared" ca="1" si="472"/>
        <v>24.116779999999999</v>
      </c>
      <c r="AO1448" s="32">
        <f t="shared" ca="1" si="479"/>
        <v>2.1795774836443247</v>
      </c>
      <c r="AP1448" s="32">
        <f t="shared" ca="1" si="480"/>
        <v>0</v>
      </c>
      <c r="AQ1448" s="32">
        <f t="shared" ca="1" si="481"/>
        <v>2.4685224841136817</v>
      </c>
      <c r="AR1448" s="32">
        <f t="shared" ca="1" si="482"/>
        <v>0</v>
      </c>
    </row>
    <row r="1449" spans="1:44">
      <c r="A1449" s="10">
        <v>39010</v>
      </c>
      <c r="B1449" s="11">
        <f ca="1">IF(ROW(data!B1449)&gt;singleSMA,AVERAGE(OFFSET(data!B1449,0,0,-singleSMA,1)),"")</f>
        <v>23.387799999999999</v>
      </c>
      <c r="C1449" s="11" t="str">
        <f ca="1">IF(ROW(data!B1447)&gt;singleSMA+2,IF(SIGN(data!B1448-indicators!B1448)&lt;&gt;SIGN(data!B1447-indicators!B1447),IF(SIGN(data!B1448-indicators!B1448)&gt;0,"BUY","SELL"),""),"")</f>
        <v/>
      </c>
      <c r="D1449" s="11">
        <f ca="1">IF(ROW(data!B1449)&gt;fastSMA,AVERAGE(OFFSET(data!B1449,0,0,-fastSMA,1)),"")</f>
        <v>25.794</v>
      </c>
      <c r="E1449" s="11">
        <f ca="1">IF(ROW(data!B1449)&gt;slowSMA,AVERAGE(OFFSET(data!B1449,0,0,-slowSMA,1)),"")</f>
        <v>23.387799999999999</v>
      </c>
      <c r="F1449" s="11" t="str">
        <f ca="1">IF(ROW(data!B1449)&gt;MAX(fastSMA,slowSMA)+2,IF(SIGN(D1448-E1448)&lt;&gt;SIGN(D1447-E1447),IF(SIGN(D1448-E1448)&gt;0,"BUY","SELL"),""),"")</f>
        <v/>
      </c>
      <c r="G1449" s="11"/>
      <c r="H1449" s="11">
        <f>(data!B1449/data!B1448)-1</f>
        <v>1.1244377811094441E-2</v>
      </c>
      <c r="I1449" s="11">
        <f t="shared" si="462"/>
        <v>1.1244377811094441E-2</v>
      </c>
      <c r="J1449" s="11">
        <f t="shared" si="463"/>
        <v>0</v>
      </c>
      <c r="K1449" s="11">
        <f ca="1">IF(ROW(data!B1449)&gt;rsi+1,100-100/(1+AVERAGE(OFFSET(I1449,0,0,-rsi,1))/AVERAGE(OFFSET(J1449,0,0,-rsi,1))),"")</f>
        <v>59.362722713334151</v>
      </c>
      <c r="L1449" s="11"/>
      <c r="M1449" s="11">
        <f t="shared" si="464"/>
        <v>1.0112443778110944</v>
      </c>
      <c r="N1449" s="11">
        <f t="shared" ca="1" si="465"/>
        <v>1.0445218737901663</v>
      </c>
      <c r="S1449" s="13" t="str">
        <f ca="1">pricein</f>
        <v/>
      </c>
      <c r="T1449" s="13" t="str">
        <f ca="1">priceout</f>
        <v/>
      </c>
      <c r="U1449" s="16" t="str">
        <f t="shared" ca="1" si="466"/>
        <v/>
      </c>
      <c r="V1449" s="16" t="str">
        <f t="shared" ca="1" si="473"/>
        <v/>
      </c>
      <c r="W1449" s="16" t="str">
        <f t="shared" ca="1" si="474"/>
        <v/>
      </c>
      <c r="X1449" s="16">
        <f t="shared" ca="1" si="475"/>
        <v>3.1795774836443247</v>
      </c>
      <c r="Y1449" s="16"/>
      <c r="Z1449" s="13" t="str">
        <f ca="1">priceincross</f>
        <v/>
      </c>
      <c r="AA1449" s="13" t="str">
        <f ca="1">priceoutcross</f>
        <v/>
      </c>
      <c r="AB1449" s="13" t="str">
        <f t="shared" ca="1" si="467"/>
        <v/>
      </c>
      <c r="AC1449" s="13" t="str">
        <f t="shared" ca="1" si="476"/>
        <v/>
      </c>
      <c r="AD1449" s="13" t="str">
        <f t="shared" ca="1" si="477"/>
        <v/>
      </c>
      <c r="AE1449" s="13">
        <f t="shared" ca="1" si="478"/>
        <v>3.4685224841136817</v>
      </c>
      <c r="AG1449" s="32">
        <f ca="1">IF(ROW(data!B1449)&gt;fib+1,MIN(OFFSET(data!B1449,0,0,-fib,1)),"")</f>
        <v>19.97</v>
      </c>
      <c r="AH1449" s="32">
        <f ca="1">IF(ROW(data!B1449)&gt;fib+1,MAX(OFFSET(data!B1449,0,0,-fib,1)),"")</f>
        <v>26.98</v>
      </c>
      <c r="AI1449" s="32">
        <f t="shared" ca="1" si="468"/>
        <v>7.0100000000000016</v>
      </c>
      <c r="AJ1449" s="31">
        <f t="shared" ca="1" si="469"/>
        <v>21.624359999999999</v>
      </c>
      <c r="AK1449" s="31">
        <f t="shared" ca="1" si="470"/>
        <v>22.647819999999999</v>
      </c>
      <c r="AL1449" s="31">
        <f t="shared" ca="1" si="471"/>
        <v>23.475000000000001</v>
      </c>
      <c r="AM1449" s="31">
        <f t="shared" ca="1" si="472"/>
        <v>24.30218</v>
      </c>
      <c r="AO1449" s="32">
        <f t="shared" ca="1" si="479"/>
        <v>2.1795774836443247</v>
      </c>
      <c r="AP1449" s="32">
        <f t="shared" ca="1" si="480"/>
        <v>0</v>
      </c>
      <c r="AQ1449" s="32">
        <f t="shared" ca="1" si="481"/>
        <v>2.4685224841136817</v>
      </c>
      <c r="AR1449" s="32">
        <f t="shared" ca="1" si="482"/>
        <v>0</v>
      </c>
    </row>
    <row r="1450" spans="1:44">
      <c r="A1450" s="10">
        <v>39013</v>
      </c>
      <c r="B1450" s="11">
        <f ca="1">IF(ROW(data!B1450)&gt;singleSMA,AVERAGE(OFFSET(data!B1450,0,0,-singleSMA,1)),"")</f>
        <v>23.435199999999998</v>
      </c>
      <c r="C1450" s="11" t="str">
        <f ca="1">IF(ROW(data!B1448)&gt;singleSMA+2,IF(SIGN(data!B1449-indicators!B1449)&lt;&gt;SIGN(data!B1448-indicators!B1448),IF(SIGN(data!B1449-indicators!B1449)&gt;0,"BUY","SELL"),""),"")</f>
        <v/>
      </c>
      <c r="D1450" s="11">
        <f ca="1">IF(ROW(data!B1450)&gt;fastSMA,AVERAGE(OFFSET(data!B1450,0,0,-fastSMA,1)),"")</f>
        <v>25.860000000000003</v>
      </c>
      <c r="E1450" s="11">
        <f ca="1">IF(ROW(data!B1450)&gt;slowSMA,AVERAGE(OFFSET(data!B1450,0,0,-slowSMA,1)),"")</f>
        <v>23.435199999999998</v>
      </c>
      <c r="F1450" s="11" t="str">
        <f ca="1">IF(ROW(data!B1450)&gt;MAX(fastSMA,slowSMA)+2,IF(SIGN(D1449-E1449)&lt;&gt;SIGN(D1448-E1448),IF(SIGN(D1449-E1449)&gt;0,"BUY","SELL"),""),"")</f>
        <v/>
      </c>
      <c r="G1450" s="11"/>
      <c r="H1450" s="11">
        <f>(data!B1450/data!B1449)-1</f>
        <v>-7.0422535211268622E-3</v>
      </c>
      <c r="I1450" s="11">
        <f t="shared" si="462"/>
        <v>0</v>
      </c>
      <c r="J1450" s="11">
        <f t="shared" si="463"/>
        <v>7.0422535211268622E-3</v>
      </c>
      <c r="K1450" s="11">
        <f ca="1">IF(ROW(data!B1450)&gt;rsi+1,100-100/(1+AVERAGE(OFFSET(I1450,0,0,-rsi,1))/AVERAGE(OFFSET(J1450,0,0,-rsi,1))),"")</f>
        <v>61.09193278544722</v>
      </c>
      <c r="L1450" s="11"/>
      <c r="M1450" s="11">
        <f t="shared" si="464"/>
        <v>0.99295774647887314</v>
      </c>
      <c r="N1450" s="11">
        <f t="shared" ca="1" si="465"/>
        <v>1.0518256772673733</v>
      </c>
      <c r="S1450" s="13" t="str">
        <f ca="1">pricein</f>
        <v/>
      </c>
      <c r="T1450" s="13" t="str">
        <f ca="1">priceout</f>
        <v/>
      </c>
      <c r="U1450" s="16" t="str">
        <f t="shared" ca="1" si="466"/>
        <v/>
      </c>
      <c r="V1450" s="16" t="str">
        <f t="shared" ca="1" si="473"/>
        <v/>
      </c>
      <c r="W1450" s="16" t="str">
        <f t="shared" ca="1" si="474"/>
        <v/>
      </c>
      <c r="X1450" s="16">
        <f t="shared" ca="1" si="475"/>
        <v>3.1795774836443247</v>
      </c>
      <c r="Y1450" s="16"/>
      <c r="Z1450" s="13" t="str">
        <f ca="1">priceincross</f>
        <v/>
      </c>
      <c r="AA1450" s="13" t="str">
        <f ca="1">priceoutcross</f>
        <v/>
      </c>
      <c r="AB1450" s="13" t="str">
        <f t="shared" ca="1" si="467"/>
        <v/>
      </c>
      <c r="AC1450" s="13" t="str">
        <f t="shared" ca="1" si="476"/>
        <v/>
      </c>
      <c r="AD1450" s="13" t="str">
        <f t="shared" ca="1" si="477"/>
        <v/>
      </c>
      <c r="AE1450" s="13">
        <f t="shared" ca="1" si="478"/>
        <v>3.4685224841136817</v>
      </c>
      <c r="AG1450" s="32">
        <f ca="1">IF(ROW(data!B1450)&gt;fib+1,MIN(OFFSET(data!B1450,0,0,-fib,1)),"")</f>
        <v>19.97</v>
      </c>
      <c r="AH1450" s="32">
        <f ca="1">IF(ROW(data!B1450)&gt;fib+1,MAX(OFFSET(data!B1450,0,0,-fib,1)),"")</f>
        <v>26.98</v>
      </c>
      <c r="AI1450" s="32">
        <f t="shared" ca="1" si="468"/>
        <v>7.0100000000000016</v>
      </c>
      <c r="AJ1450" s="31">
        <f t="shared" ca="1" si="469"/>
        <v>21.624359999999999</v>
      </c>
      <c r="AK1450" s="31">
        <f t="shared" ca="1" si="470"/>
        <v>22.647819999999999</v>
      </c>
      <c r="AL1450" s="31">
        <f t="shared" ca="1" si="471"/>
        <v>23.475000000000001</v>
      </c>
      <c r="AM1450" s="31">
        <f t="shared" ca="1" si="472"/>
        <v>24.30218</v>
      </c>
      <c r="AO1450" s="32">
        <f t="shared" ca="1" si="479"/>
        <v>2.1795774836443247</v>
      </c>
      <c r="AP1450" s="32">
        <f t="shared" ca="1" si="480"/>
        <v>0</v>
      </c>
      <c r="AQ1450" s="32">
        <f t="shared" ca="1" si="481"/>
        <v>2.4685224841136817</v>
      </c>
      <c r="AR1450" s="32">
        <f t="shared" ca="1" si="482"/>
        <v>0</v>
      </c>
    </row>
    <row r="1451" spans="1:44">
      <c r="A1451" s="10">
        <v>39014</v>
      </c>
      <c r="B1451" s="11">
        <f ca="1">IF(ROW(data!B1451)&gt;singleSMA,AVERAGE(OFFSET(data!B1451,0,0,-singleSMA,1)),"")</f>
        <v>23.483899999999995</v>
      </c>
      <c r="C1451" s="11" t="str">
        <f ca="1">IF(ROW(data!B1449)&gt;singleSMA+2,IF(SIGN(data!B1450-indicators!B1450)&lt;&gt;SIGN(data!B1449-indicators!B1449),IF(SIGN(data!B1450-indicators!B1450)&gt;0,"BUY","SELL"),""),"")</f>
        <v/>
      </c>
      <c r="D1451" s="11">
        <f ca="1">IF(ROW(data!B1451)&gt;fastSMA,AVERAGE(OFFSET(data!B1451,0,0,-fastSMA,1)),"")</f>
        <v>25.927000000000003</v>
      </c>
      <c r="E1451" s="11">
        <f ca="1">IF(ROW(data!B1451)&gt;slowSMA,AVERAGE(OFFSET(data!B1451,0,0,-slowSMA,1)),"")</f>
        <v>23.483899999999995</v>
      </c>
      <c r="F1451" s="11" t="str">
        <f ca="1">IF(ROW(data!B1451)&gt;MAX(fastSMA,slowSMA)+2,IF(SIGN(D1450-E1450)&lt;&gt;SIGN(D1449-E1449),IF(SIGN(D1450-E1450)&gt;0,"BUY","SELL"),""),"")</f>
        <v/>
      </c>
      <c r="G1451" s="11"/>
      <c r="H1451" s="11">
        <f>(data!B1451/data!B1450)-1</f>
        <v>-3.3594624860022737E-3</v>
      </c>
      <c r="I1451" s="11">
        <f t="shared" si="462"/>
        <v>0</v>
      </c>
      <c r="J1451" s="11">
        <f t="shared" si="463"/>
        <v>3.3594624860022737E-3</v>
      </c>
      <c r="K1451" s="11">
        <f ca="1">IF(ROW(data!B1451)&gt;rsi+1,100-100/(1+AVERAGE(OFFSET(I1451,0,0,-rsi,1))/AVERAGE(OFFSET(J1451,0,0,-rsi,1))),"")</f>
        <v>61.34054349196856</v>
      </c>
      <c r="L1451" s="11"/>
      <c r="M1451" s="11">
        <f t="shared" si="464"/>
        <v>0.99664053751399773</v>
      </c>
      <c r="N1451" s="11">
        <f t="shared" ca="1" si="465"/>
        <v>1.0528391167192428</v>
      </c>
      <c r="S1451" s="13" t="str">
        <f ca="1">pricein</f>
        <v/>
      </c>
      <c r="T1451" s="13" t="str">
        <f ca="1">priceout</f>
        <v/>
      </c>
      <c r="U1451" s="16" t="str">
        <f t="shared" ca="1" si="466"/>
        <v/>
      </c>
      <c r="V1451" s="16" t="str">
        <f t="shared" ca="1" si="473"/>
        <v/>
      </c>
      <c r="W1451" s="16" t="str">
        <f t="shared" ca="1" si="474"/>
        <v/>
      </c>
      <c r="X1451" s="16">
        <f t="shared" ca="1" si="475"/>
        <v>3.1795774836443247</v>
      </c>
      <c r="Y1451" s="16"/>
      <c r="Z1451" s="13" t="str">
        <f ca="1">priceincross</f>
        <v/>
      </c>
      <c r="AA1451" s="13" t="str">
        <f ca="1">priceoutcross</f>
        <v/>
      </c>
      <c r="AB1451" s="13" t="str">
        <f t="shared" ca="1" si="467"/>
        <v/>
      </c>
      <c r="AC1451" s="13" t="str">
        <f t="shared" ca="1" si="476"/>
        <v/>
      </c>
      <c r="AD1451" s="13" t="str">
        <f t="shared" ca="1" si="477"/>
        <v/>
      </c>
      <c r="AE1451" s="13">
        <f t="shared" ca="1" si="478"/>
        <v>3.4685224841136817</v>
      </c>
      <c r="AG1451" s="32">
        <f ca="1">IF(ROW(data!B1451)&gt;fib+1,MIN(OFFSET(data!B1451,0,0,-fib,1)),"")</f>
        <v>19.97</v>
      </c>
      <c r="AH1451" s="32">
        <f ca="1">IF(ROW(data!B1451)&gt;fib+1,MAX(OFFSET(data!B1451,0,0,-fib,1)),"")</f>
        <v>26.98</v>
      </c>
      <c r="AI1451" s="32">
        <f t="shared" ca="1" si="468"/>
        <v>7.0100000000000016</v>
      </c>
      <c r="AJ1451" s="31">
        <f t="shared" ca="1" si="469"/>
        <v>21.624359999999999</v>
      </c>
      <c r="AK1451" s="31">
        <f t="shared" ca="1" si="470"/>
        <v>22.647819999999999</v>
      </c>
      <c r="AL1451" s="31">
        <f t="shared" ca="1" si="471"/>
        <v>23.475000000000001</v>
      </c>
      <c r="AM1451" s="31">
        <f t="shared" ca="1" si="472"/>
        <v>24.30218</v>
      </c>
      <c r="AO1451" s="32">
        <f t="shared" ca="1" si="479"/>
        <v>2.1795774836443247</v>
      </c>
      <c r="AP1451" s="32">
        <f t="shared" ca="1" si="480"/>
        <v>0</v>
      </c>
      <c r="AQ1451" s="32">
        <f t="shared" ca="1" si="481"/>
        <v>2.4685224841136817</v>
      </c>
      <c r="AR1451" s="32">
        <f t="shared" ca="1" si="482"/>
        <v>0</v>
      </c>
    </row>
    <row r="1452" spans="1:44">
      <c r="A1452" s="10">
        <v>39015</v>
      </c>
      <c r="B1452" s="11">
        <f ca="1">IF(ROW(data!B1452)&gt;singleSMA,AVERAGE(OFFSET(data!B1452,0,0,-singleSMA,1)),"")</f>
        <v>23.5489</v>
      </c>
      <c r="C1452" s="11" t="str">
        <f ca="1">IF(ROW(data!B1450)&gt;singleSMA+2,IF(SIGN(data!B1451-indicators!B1451)&lt;&gt;SIGN(data!B1450-indicators!B1450),IF(SIGN(data!B1451-indicators!B1451)&gt;0,"BUY","SELL"),""),"")</f>
        <v/>
      </c>
      <c r="D1452" s="11">
        <f ca="1">IF(ROW(data!B1452)&gt;fastSMA,AVERAGE(OFFSET(data!B1452,0,0,-fastSMA,1)),"")</f>
        <v>25.974</v>
      </c>
      <c r="E1452" s="11">
        <f ca="1">IF(ROW(data!B1452)&gt;slowSMA,AVERAGE(OFFSET(data!B1452,0,0,-slowSMA,1)),"")</f>
        <v>23.5489</v>
      </c>
      <c r="F1452" s="11" t="str">
        <f ca="1">IF(ROW(data!B1452)&gt;MAX(fastSMA,slowSMA)+2,IF(SIGN(D1451-E1451)&lt;&gt;SIGN(D1450-E1450),IF(SIGN(D1451-E1451)&gt;0,"BUY","SELL"),""),"")</f>
        <v/>
      </c>
      <c r="G1452" s="11"/>
      <c r="H1452" s="11">
        <f>(data!B1452/data!B1451)-1</f>
        <v>5.9925093632959836E-3</v>
      </c>
      <c r="I1452" s="11">
        <f t="shared" si="462"/>
        <v>5.9925093632959836E-3</v>
      </c>
      <c r="J1452" s="11">
        <f t="shared" si="463"/>
        <v>0</v>
      </c>
      <c r="K1452" s="11">
        <f ca="1">IF(ROW(data!B1452)&gt;rsi+1,100-100/(1+AVERAGE(OFFSET(I1452,0,0,-rsi,1))/AVERAGE(OFFSET(J1452,0,0,-rsi,1))),"")</f>
        <v>58.508754436843574</v>
      </c>
      <c r="L1452" s="11"/>
      <c r="M1452" s="11">
        <f t="shared" si="464"/>
        <v>1.005992509363296</v>
      </c>
      <c r="N1452" s="11">
        <f t="shared" ca="1" si="465"/>
        <v>1.0362654320987648</v>
      </c>
      <c r="S1452" s="13" t="str">
        <f ca="1">pricein</f>
        <v/>
      </c>
      <c r="T1452" s="13" t="str">
        <f ca="1">priceout</f>
        <v/>
      </c>
      <c r="U1452" s="16" t="str">
        <f t="shared" ca="1" si="466"/>
        <v/>
      </c>
      <c r="V1452" s="16" t="str">
        <f t="shared" ca="1" si="473"/>
        <v/>
      </c>
      <c r="W1452" s="16" t="str">
        <f t="shared" ca="1" si="474"/>
        <v/>
      </c>
      <c r="X1452" s="16">
        <f t="shared" ca="1" si="475"/>
        <v>3.1795774836443247</v>
      </c>
      <c r="Y1452" s="16"/>
      <c r="Z1452" s="13" t="str">
        <f ca="1">priceincross</f>
        <v/>
      </c>
      <c r="AA1452" s="13" t="str">
        <f ca="1">priceoutcross</f>
        <v/>
      </c>
      <c r="AB1452" s="13" t="str">
        <f t="shared" ca="1" si="467"/>
        <v/>
      </c>
      <c r="AC1452" s="13" t="str">
        <f t="shared" ca="1" si="476"/>
        <v/>
      </c>
      <c r="AD1452" s="13" t="str">
        <f t="shared" ca="1" si="477"/>
        <v/>
      </c>
      <c r="AE1452" s="13">
        <f t="shared" ca="1" si="478"/>
        <v>3.4685224841136817</v>
      </c>
      <c r="AG1452" s="32">
        <f ca="1">IF(ROW(data!B1452)&gt;fib+1,MIN(OFFSET(data!B1452,0,0,-fib,1)),"")</f>
        <v>19.97</v>
      </c>
      <c r="AH1452" s="32">
        <f ca="1">IF(ROW(data!B1452)&gt;fib+1,MAX(OFFSET(data!B1452,0,0,-fib,1)),"")</f>
        <v>26.98</v>
      </c>
      <c r="AI1452" s="32">
        <f t="shared" ca="1" si="468"/>
        <v>7.0100000000000016</v>
      </c>
      <c r="AJ1452" s="31">
        <f t="shared" ca="1" si="469"/>
        <v>21.624359999999999</v>
      </c>
      <c r="AK1452" s="31">
        <f t="shared" ca="1" si="470"/>
        <v>22.647819999999999</v>
      </c>
      <c r="AL1452" s="31">
        <f t="shared" ca="1" si="471"/>
        <v>23.475000000000001</v>
      </c>
      <c r="AM1452" s="31">
        <f t="shared" ca="1" si="472"/>
        <v>24.30218</v>
      </c>
      <c r="AO1452" s="32">
        <f t="shared" ca="1" si="479"/>
        <v>2.1795774836443247</v>
      </c>
      <c r="AP1452" s="32">
        <f t="shared" ca="1" si="480"/>
        <v>0</v>
      </c>
      <c r="AQ1452" s="32">
        <f t="shared" ca="1" si="481"/>
        <v>2.4685224841136817</v>
      </c>
      <c r="AR1452" s="32">
        <f t="shared" ca="1" si="482"/>
        <v>0</v>
      </c>
    </row>
    <row r="1453" spans="1:44">
      <c r="A1453" s="10">
        <v>39016</v>
      </c>
      <c r="B1453" s="11">
        <f ca="1">IF(ROW(data!B1453)&gt;singleSMA,AVERAGE(OFFSET(data!B1453,0,0,-singleSMA,1)),"")</f>
        <v>23.617399999999996</v>
      </c>
      <c r="C1453" s="11" t="str">
        <f ca="1">IF(ROW(data!B1451)&gt;singleSMA+2,IF(SIGN(data!B1452-indicators!B1452)&lt;&gt;SIGN(data!B1451-indicators!B1451),IF(SIGN(data!B1452-indicators!B1452)&gt;0,"BUY","SELL"),""),"")</f>
        <v/>
      </c>
      <c r="D1453" s="11">
        <f ca="1">IF(ROW(data!B1453)&gt;fastSMA,AVERAGE(OFFSET(data!B1453,0,0,-fastSMA,1)),"")</f>
        <v>26.046000000000003</v>
      </c>
      <c r="E1453" s="11">
        <f ca="1">IF(ROW(data!B1453)&gt;slowSMA,AVERAGE(OFFSET(data!B1453,0,0,-slowSMA,1)),"")</f>
        <v>23.617399999999996</v>
      </c>
      <c r="F1453" s="11" t="str">
        <f ca="1">IF(ROW(data!B1453)&gt;MAX(fastSMA,slowSMA)+2,IF(SIGN(D1452-E1452)&lt;&gt;SIGN(D1451-E1451),IF(SIGN(D1452-E1452)&gt;0,"BUY","SELL"),""),"")</f>
        <v/>
      </c>
      <c r="G1453" s="11"/>
      <c r="H1453" s="11">
        <f>(data!B1453/data!B1452)-1</f>
        <v>1.3030528667163033E-2</v>
      </c>
      <c r="I1453" s="11">
        <f t="shared" si="462"/>
        <v>1.3030528667163033E-2</v>
      </c>
      <c r="J1453" s="11">
        <f t="shared" si="463"/>
        <v>0</v>
      </c>
      <c r="K1453" s="11">
        <f ca="1">IF(ROW(data!B1453)&gt;rsi+1,100-100/(1+AVERAGE(OFFSET(I1453,0,0,-rsi,1))/AVERAGE(OFFSET(J1453,0,0,-rsi,1))),"")</f>
        <v>62.383843835771465</v>
      </c>
      <c r="L1453" s="11"/>
      <c r="M1453" s="11">
        <f t="shared" si="464"/>
        <v>1.013030528667163</v>
      </c>
      <c r="N1453" s="11">
        <f t="shared" ca="1" si="465"/>
        <v>1.0558789289871942</v>
      </c>
      <c r="S1453" s="13" t="str">
        <f ca="1">pricein</f>
        <v/>
      </c>
      <c r="T1453" s="13" t="str">
        <f ca="1">priceout</f>
        <v/>
      </c>
      <c r="U1453" s="16" t="str">
        <f t="shared" ca="1" si="466"/>
        <v/>
      </c>
      <c r="V1453" s="16" t="str">
        <f t="shared" ca="1" si="473"/>
        <v/>
      </c>
      <c r="W1453" s="16" t="str">
        <f t="shared" ca="1" si="474"/>
        <v/>
      </c>
      <c r="X1453" s="16">
        <f t="shared" ca="1" si="475"/>
        <v>3.1795774836443247</v>
      </c>
      <c r="Y1453" s="16"/>
      <c r="Z1453" s="13" t="str">
        <f ca="1">priceincross</f>
        <v/>
      </c>
      <c r="AA1453" s="13" t="str">
        <f ca="1">priceoutcross</f>
        <v/>
      </c>
      <c r="AB1453" s="13" t="str">
        <f t="shared" ca="1" si="467"/>
        <v/>
      </c>
      <c r="AC1453" s="13" t="str">
        <f t="shared" ca="1" si="476"/>
        <v/>
      </c>
      <c r="AD1453" s="13" t="str">
        <f t="shared" ca="1" si="477"/>
        <v/>
      </c>
      <c r="AE1453" s="13">
        <f t="shared" ca="1" si="478"/>
        <v>3.4685224841136817</v>
      </c>
      <c r="AG1453" s="32">
        <f ca="1">IF(ROW(data!B1453)&gt;fib+1,MIN(OFFSET(data!B1453,0,0,-fib,1)),"")</f>
        <v>19.97</v>
      </c>
      <c r="AH1453" s="32">
        <f ca="1">IF(ROW(data!B1453)&gt;fib+1,MAX(OFFSET(data!B1453,0,0,-fib,1)),"")</f>
        <v>27.21</v>
      </c>
      <c r="AI1453" s="32">
        <f t="shared" ca="1" si="468"/>
        <v>7.240000000000002</v>
      </c>
      <c r="AJ1453" s="31">
        <f t="shared" ca="1" si="469"/>
        <v>21.678639999999998</v>
      </c>
      <c r="AK1453" s="31">
        <f t="shared" ca="1" si="470"/>
        <v>22.735679999999999</v>
      </c>
      <c r="AL1453" s="31">
        <f t="shared" ca="1" si="471"/>
        <v>23.59</v>
      </c>
      <c r="AM1453" s="31">
        <f t="shared" ca="1" si="472"/>
        <v>24.444320000000001</v>
      </c>
      <c r="AO1453" s="32">
        <f t="shared" ca="1" si="479"/>
        <v>2.1795774836443247</v>
      </c>
      <c r="AP1453" s="32">
        <f t="shared" ca="1" si="480"/>
        <v>0</v>
      </c>
      <c r="AQ1453" s="32">
        <f t="shared" ca="1" si="481"/>
        <v>2.4685224841136817</v>
      </c>
      <c r="AR1453" s="32">
        <f t="shared" ca="1" si="482"/>
        <v>0</v>
      </c>
    </row>
    <row r="1454" spans="1:44">
      <c r="A1454" s="10">
        <v>39017</v>
      </c>
      <c r="B1454" s="11">
        <f ca="1">IF(ROW(data!B1454)&gt;singleSMA,AVERAGE(OFFSET(data!B1454,0,0,-singleSMA,1)),"")</f>
        <v>23.677199999999992</v>
      </c>
      <c r="C1454" s="11" t="str">
        <f ca="1">IF(ROW(data!B1452)&gt;singleSMA+2,IF(SIGN(data!B1453-indicators!B1453)&lt;&gt;SIGN(data!B1452-indicators!B1452),IF(SIGN(data!B1453-indicators!B1453)&gt;0,"BUY","SELL"),""),"")</f>
        <v/>
      </c>
      <c r="D1454" s="11">
        <f ca="1">IF(ROW(data!B1454)&gt;fastSMA,AVERAGE(OFFSET(data!B1454,0,0,-fastSMA,1)),"")</f>
        <v>26.110000000000003</v>
      </c>
      <c r="E1454" s="11">
        <f ca="1">IF(ROW(data!B1454)&gt;slowSMA,AVERAGE(OFFSET(data!B1454,0,0,-slowSMA,1)),"")</f>
        <v>23.677199999999992</v>
      </c>
      <c r="F1454" s="11" t="str">
        <f ca="1">IF(ROW(data!B1454)&gt;MAX(fastSMA,slowSMA)+2,IF(SIGN(D1453-E1453)&lt;&gt;SIGN(D1452-E1452),IF(SIGN(D1453-E1453)&gt;0,"BUY","SELL"),""),"")</f>
        <v/>
      </c>
      <c r="G1454" s="11"/>
      <c r="H1454" s="11">
        <f>(data!B1454/data!B1453)-1</f>
        <v>-1.3230429988974612E-2</v>
      </c>
      <c r="I1454" s="11">
        <f t="shared" si="462"/>
        <v>0</v>
      </c>
      <c r="J1454" s="11">
        <f t="shared" si="463"/>
        <v>1.3230429988974612E-2</v>
      </c>
      <c r="K1454" s="11">
        <f ca="1">IF(ROW(data!B1454)&gt;rsi+1,100-100/(1+AVERAGE(OFFSET(I1454,0,0,-rsi,1))/AVERAGE(OFFSET(J1454,0,0,-rsi,1))),"")</f>
        <v>60.91544444113061</v>
      </c>
      <c r="L1454" s="11"/>
      <c r="M1454" s="11">
        <f t="shared" si="464"/>
        <v>0.98676957001102539</v>
      </c>
      <c r="N1454" s="11">
        <f t="shared" ca="1" si="465"/>
        <v>1.0500586624951114</v>
      </c>
      <c r="S1454" s="13" t="str">
        <f ca="1">pricein</f>
        <v/>
      </c>
      <c r="T1454" s="13" t="str">
        <f ca="1">priceout</f>
        <v/>
      </c>
      <c r="U1454" s="16" t="str">
        <f t="shared" ca="1" si="466"/>
        <v/>
      </c>
      <c r="V1454" s="16" t="str">
        <f t="shared" ca="1" si="473"/>
        <v/>
      </c>
      <c r="W1454" s="16" t="str">
        <f t="shared" ca="1" si="474"/>
        <v/>
      </c>
      <c r="X1454" s="16">
        <f t="shared" ca="1" si="475"/>
        <v>3.1795774836443247</v>
      </c>
      <c r="Y1454" s="16"/>
      <c r="Z1454" s="13" t="str">
        <f ca="1">priceincross</f>
        <v/>
      </c>
      <c r="AA1454" s="13" t="str">
        <f ca="1">priceoutcross</f>
        <v/>
      </c>
      <c r="AB1454" s="13" t="str">
        <f t="shared" ca="1" si="467"/>
        <v/>
      </c>
      <c r="AC1454" s="13" t="str">
        <f t="shared" ca="1" si="476"/>
        <v/>
      </c>
      <c r="AD1454" s="13" t="str">
        <f t="shared" ca="1" si="477"/>
        <v/>
      </c>
      <c r="AE1454" s="13">
        <f t="shared" ca="1" si="478"/>
        <v>3.4685224841136817</v>
      </c>
      <c r="AG1454" s="32">
        <f ca="1">IF(ROW(data!B1454)&gt;fib+1,MIN(OFFSET(data!B1454,0,0,-fib,1)),"")</f>
        <v>19.97</v>
      </c>
      <c r="AH1454" s="32">
        <f ca="1">IF(ROW(data!B1454)&gt;fib+1,MAX(OFFSET(data!B1454,0,0,-fib,1)),"")</f>
        <v>27.21</v>
      </c>
      <c r="AI1454" s="32">
        <f t="shared" ca="1" si="468"/>
        <v>7.240000000000002</v>
      </c>
      <c r="AJ1454" s="31">
        <f t="shared" ca="1" si="469"/>
        <v>21.678639999999998</v>
      </c>
      <c r="AK1454" s="31">
        <f t="shared" ca="1" si="470"/>
        <v>22.735679999999999</v>
      </c>
      <c r="AL1454" s="31">
        <f t="shared" ca="1" si="471"/>
        <v>23.59</v>
      </c>
      <c r="AM1454" s="31">
        <f t="shared" ca="1" si="472"/>
        <v>24.444320000000001</v>
      </c>
      <c r="AO1454" s="32">
        <f t="shared" ca="1" si="479"/>
        <v>2.1795774836443247</v>
      </c>
      <c r="AP1454" s="32">
        <f t="shared" ca="1" si="480"/>
        <v>0</v>
      </c>
      <c r="AQ1454" s="32">
        <f t="shared" ca="1" si="481"/>
        <v>2.4685224841136817</v>
      </c>
      <c r="AR1454" s="32">
        <f t="shared" ca="1" si="482"/>
        <v>0</v>
      </c>
    </row>
    <row r="1455" spans="1:44">
      <c r="A1455" s="10">
        <v>39020</v>
      </c>
      <c r="B1455" s="11">
        <f ca="1">IF(ROW(data!B1455)&gt;singleSMA,AVERAGE(OFFSET(data!B1455,0,0,-singleSMA,1)),"")</f>
        <v>23.736599999999999</v>
      </c>
      <c r="C1455" s="11" t="str">
        <f ca="1">IF(ROW(data!B1453)&gt;singleSMA+2,IF(SIGN(data!B1454-indicators!B1454)&lt;&gt;SIGN(data!B1453-indicators!B1453),IF(SIGN(data!B1454-indicators!B1454)&gt;0,"BUY","SELL"),""),"")</f>
        <v/>
      </c>
      <c r="D1455" s="11">
        <f ca="1">IF(ROW(data!B1455)&gt;fastSMA,AVERAGE(OFFSET(data!B1455,0,0,-fastSMA,1)),"")</f>
        <v>26.191500000000001</v>
      </c>
      <c r="E1455" s="11">
        <f ca="1">IF(ROW(data!B1455)&gt;slowSMA,AVERAGE(OFFSET(data!B1455,0,0,-slowSMA,1)),"")</f>
        <v>23.736599999999999</v>
      </c>
      <c r="F1455" s="11" t="str">
        <f ca="1">IF(ROW(data!B1455)&gt;MAX(fastSMA,slowSMA)+2,IF(SIGN(D1454-E1454)&lt;&gt;SIGN(D1453-E1453),IF(SIGN(D1454-E1454)&gt;0,"BUY","SELL"),""),"")</f>
        <v/>
      </c>
      <c r="G1455" s="11"/>
      <c r="H1455" s="11">
        <f>(data!B1455/data!B1454)-1</f>
        <v>6.3314711359403475E-3</v>
      </c>
      <c r="I1455" s="11">
        <f t="shared" si="462"/>
        <v>6.3314711359403475E-3</v>
      </c>
      <c r="J1455" s="11">
        <f t="shared" si="463"/>
        <v>0</v>
      </c>
      <c r="K1455" s="11">
        <f ca="1">IF(ROW(data!B1455)&gt;rsi+1,100-100/(1+AVERAGE(OFFSET(I1455,0,0,-rsi,1))/AVERAGE(OFFSET(J1455,0,0,-rsi,1))),"")</f>
        <v>63.834732424671401</v>
      </c>
      <c r="L1455" s="11"/>
      <c r="M1455" s="11">
        <f t="shared" si="464"/>
        <v>1.0063314711359403</v>
      </c>
      <c r="N1455" s="11">
        <f t="shared" ca="1" si="465"/>
        <v>1.0641985033477743</v>
      </c>
      <c r="S1455" s="13" t="str">
        <f ca="1">pricein</f>
        <v/>
      </c>
      <c r="T1455" s="13" t="str">
        <f ca="1">priceout</f>
        <v/>
      </c>
      <c r="U1455" s="16" t="str">
        <f t="shared" ca="1" si="466"/>
        <v/>
      </c>
      <c r="V1455" s="16" t="str">
        <f t="shared" ca="1" si="473"/>
        <v/>
      </c>
      <c r="W1455" s="16" t="str">
        <f t="shared" ca="1" si="474"/>
        <v/>
      </c>
      <c r="X1455" s="16">
        <f t="shared" ca="1" si="475"/>
        <v>3.1795774836443247</v>
      </c>
      <c r="Y1455" s="16"/>
      <c r="Z1455" s="13" t="str">
        <f ca="1">priceincross</f>
        <v/>
      </c>
      <c r="AA1455" s="13" t="str">
        <f ca="1">priceoutcross</f>
        <v/>
      </c>
      <c r="AB1455" s="13" t="str">
        <f t="shared" ca="1" si="467"/>
        <v/>
      </c>
      <c r="AC1455" s="13" t="str">
        <f t="shared" ca="1" si="476"/>
        <v/>
      </c>
      <c r="AD1455" s="13" t="str">
        <f t="shared" ca="1" si="477"/>
        <v/>
      </c>
      <c r="AE1455" s="13">
        <f t="shared" ca="1" si="478"/>
        <v>3.4685224841136817</v>
      </c>
      <c r="AG1455" s="32">
        <f ca="1">IF(ROW(data!B1455)&gt;fib+1,MIN(OFFSET(data!B1455,0,0,-fib,1)),"")</f>
        <v>19.97</v>
      </c>
      <c r="AH1455" s="32">
        <f ca="1">IF(ROW(data!B1455)&gt;fib+1,MAX(OFFSET(data!B1455,0,0,-fib,1)),"")</f>
        <v>27.21</v>
      </c>
      <c r="AI1455" s="32">
        <f t="shared" ca="1" si="468"/>
        <v>7.240000000000002</v>
      </c>
      <c r="AJ1455" s="31">
        <f t="shared" ca="1" si="469"/>
        <v>21.678639999999998</v>
      </c>
      <c r="AK1455" s="31">
        <f t="shared" ca="1" si="470"/>
        <v>22.735679999999999</v>
      </c>
      <c r="AL1455" s="31">
        <f t="shared" ca="1" si="471"/>
        <v>23.59</v>
      </c>
      <c r="AM1455" s="31">
        <f t="shared" ca="1" si="472"/>
        <v>24.444320000000001</v>
      </c>
      <c r="AO1455" s="32">
        <f t="shared" ca="1" si="479"/>
        <v>2.1795774836443247</v>
      </c>
      <c r="AP1455" s="32">
        <f t="shared" ca="1" si="480"/>
        <v>0</v>
      </c>
      <c r="AQ1455" s="32">
        <f t="shared" ca="1" si="481"/>
        <v>2.4685224841136817</v>
      </c>
      <c r="AR1455" s="32">
        <f t="shared" ca="1" si="482"/>
        <v>0</v>
      </c>
    </row>
    <row r="1456" spans="1:44">
      <c r="A1456" s="10">
        <v>39021</v>
      </c>
      <c r="B1456" s="11">
        <f ca="1">IF(ROW(data!B1456)&gt;singleSMA,AVERAGE(OFFSET(data!B1456,0,0,-singleSMA,1)),"")</f>
        <v>23.790499999999998</v>
      </c>
      <c r="C1456" s="11" t="str">
        <f ca="1">IF(ROW(data!B1454)&gt;singleSMA+2,IF(SIGN(data!B1455-indicators!B1455)&lt;&gt;SIGN(data!B1454-indicators!B1454),IF(SIGN(data!B1455-indicators!B1455)&gt;0,"BUY","SELL"),""),"")</f>
        <v/>
      </c>
      <c r="D1456" s="11">
        <f ca="1">IF(ROW(data!B1456)&gt;fastSMA,AVERAGE(OFFSET(data!B1456,0,0,-fastSMA,1)),"")</f>
        <v>26.276499999999999</v>
      </c>
      <c r="E1456" s="11">
        <f ca="1">IF(ROW(data!B1456)&gt;slowSMA,AVERAGE(OFFSET(data!B1456,0,0,-slowSMA,1)),"")</f>
        <v>23.790499999999998</v>
      </c>
      <c r="F1456" s="11" t="str">
        <f ca="1">IF(ROW(data!B1456)&gt;MAX(fastSMA,slowSMA)+2,IF(SIGN(D1455-E1455)&lt;&gt;SIGN(D1454-E1454),IF(SIGN(D1455-E1455)&gt;0,"BUY","SELL"),""),"")</f>
        <v/>
      </c>
      <c r="G1456" s="11"/>
      <c r="H1456" s="11">
        <f>(data!B1456/data!B1455)-1</f>
        <v>-8.1421169504071189E-3</v>
      </c>
      <c r="I1456" s="11">
        <f t="shared" si="462"/>
        <v>0</v>
      </c>
      <c r="J1456" s="11">
        <f t="shared" si="463"/>
        <v>8.1421169504071189E-3</v>
      </c>
      <c r="K1456" s="11">
        <f ca="1">IF(ROW(data!B1456)&gt;rsi+1,100-100/(1+AVERAGE(OFFSET(I1456,0,0,-rsi,1))/AVERAGE(OFFSET(J1456,0,0,-rsi,1))),"")</f>
        <v>64.751451614247699</v>
      </c>
      <c r="L1456" s="11"/>
      <c r="M1456" s="11">
        <f t="shared" si="464"/>
        <v>0.99185788304959288</v>
      </c>
      <c r="N1456" s="11">
        <f t="shared" ca="1" si="465"/>
        <v>1.0677290836653386</v>
      </c>
      <c r="S1456" s="13" t="str">
        <f ca="1">pricein</f>
        <v/>
      </c>
      <c r="T1456" s="13" t="str">
        <f ca="1">priceout</f>
        <v/>
      </c>
      <c r="U1456" s="16" t="str">
        <f t="shared" ca="1" si="466"/>
        <v/>
      </c>
      <c r="V1456" s="16" t="str">
        <f t="shared" ca="1" si="473"/>
        <v/>
      </c>
      <c r="W1456" s="16" t="str">
        <f t="shared" ca="1" si="474"/>
        <v/>
      </c>
      <c r="X1456" s="16">
        <f t="shared" ca="1" si="475"/>
        <v>3.1795774836443247</v>
      </c>
      <c r="Y1456" s="16"/>
      <c r="Z1456" s="13" t="str">
        <f ca="1">priceincross</f>
        <v/>
      </c>
      <c r="AA1456" s="13" t="str">
        <f ca="1">priceoutcross</f>
        <v/>
      </c>
      <c r="AB1456" s="13" t="str">
        <f t="shared" ca="1" si="467"/>
        <v/>
      </c>
      <c r="AC1456" s="13" t="str">
        <f t="shared" ca="1" si="476"/>
        <v/>
      </c>
      <c r="AD1456" s="13" t="str">
        <f t="shared" ca="1" si="477"/>
        <v/>
      </c>
      <c r="AE1456" s="13">
        <f t="shared" ca="1" si="478"/>
        <v>3.4685224841136817</v>
      </c>
      <c r="AG1456" s="32">
        <f ca="1">IF(ROW(data!B1456)&gt;fib+1,MIN(OFFSET(data!B1456,0,0,-fib,1)),"")</f>
        <v>19.97</v>
      </c>
      <c r="AH1456" s="32">
        <f ca="1">IF(ROW(data!B1456)&gt;fib+1,MAX(OFFSET(data!B1456,0,0,-fib,1)),"")</f>
        <v>27.21</v>
      </c>
      <c r="AI1456" s="32">
        <f t="shared" ca="1" si="468"/>
        <v>7.240000000000002</v>
      </c>
      <c r="AJ1456" s="31">
        <f t="shared" ca="1" si="469"/>
        <v>21.678639999999998</v>
      </c>
      <c r="AK1456" s="31">
        <f t="shared" ca="1" si="470"/>
        <v>22.735679999999999</v>
      </c>
      <c r="AL1456" s="31">
        <f t="shared" ca="1" si="471"/>
        <v>23.59</v>
      </c>
      <c r="AM1456" s="31">
        <f t="shared" ca="1" si="472"/>
        <v>24.444320000000001</v>
      </c>
      <c r="AO1456" s="32">
        <f t="shared" ca="1" si="479"/>
        <v>2.1795774836443247</v>
      </c>
      <c r="AP1456" s="32">
        <f t="shared" ca="1" si="480"/>
        <v>0</v>
      </c>
      <c r="AQ1456" s="32">
        <f t="shared" ca="1" si="481"/>
        <v>2.4685224841136817</v>
      </c>
      <c r="AR1456" s="32">
        <f t="shared" ca="1" si="482"/>
        <v>0</v>
      </c>
    </row>
    <row r="1457" spans="1:44">
      <c r="A1457" s="10">
        <v>39022</v>
      </c>
      <c r="B1457" s="11">
        <f ca="1">IF(ROW(data!B1457)&gt;singleSMA,AVERAGE(OFFSET(data!B1457,0,0,-singleSMA,1)),"")</f>
        <v>23.858000000000001</v>
      </c>
      <c r="C1457" s="11" t="str">
        <f ca="1">IF(ROW(data!B1455)&gt;singleSMA+2,IF(SIGN(data!B1456-indicators!B1456)&lt;&gt;SIGN(data!B1455-indicators!B1455),IF(SIGN(data!B1456-indicators!B1456)&gt;0,"BUY","SELL"),""),"")</f>
        <v/>
      </c>
      <c r="D1457" s="11">
        <f ca="1">IF(ROW(data!B1457)&gt;fastSMA,AVERAGE(OFFSET(data!B1457,0,0,-fastSMA,1)),"")</f>
        <v>26.355500000000006</v>
      </c>
      <c r="E1457" s="11">
        <f ca="1">IF(ROW(data!B1457)&gt;slowSMA,AVERAGE(OFFSET(data!B1457,0,0,-slowSMA,1)),"")</f>
        <v>23.858000000000001</v>
      </c>
      <c r="F1457" s="11" t="str">
        <f ca="1">IF(ROW(data!B1457)&gt;MAX(fastSMA,slowSMA)+2,IF(SIGN(D1456-E1456)&lt;&gt;SIGN(D1455-E1455),IF(SIGN(D1456-E1456)&gt;0,"BUY","SELL"),""),"")</f>
        <v/>
      </c>
      <c r="G1457" s="11"/>
      <c r="H1457" s="11">
        <f>(data!B1457/data!B1456)-1</f>
        <v>1.2313432835820759E-2</v>
      </c>
      <c r="I1457" s="11">
        <f t="shared" si="462"/>
        <v>1.2313432835820759E-2</v>
      </c>
      <c r="J1457" s="11">
        <f t="shared" si="463"/>
        <v>0</v>
      </c>
      <c r="K1457" s="11">
        <f ca="1">IF(ROW(data!B1457)&gt;rsi+1,100-100/(1+AVERAGE(OFFSET(I1457,0,0,-rsi,1))/AVERAGE(OFFSET(J1457,0,0,-rsi,1))),"")</f>
        <v>63.8629966613127</v>
      </c>
      <c r="L1457" s="11"/>
      <c r="M1457" s="11">
        <f t="shared" si="464"/>
        <v>1.0123134328358208</v>
      </c>
      <c r="N1457" s="11">
        <f t="shared" ca="1" si="465"/>
        <v>1.0618395303326806</v>
      </c>
      <c r="S1457" s="13" t="str">
        <f ca="1">pricein</f>
        <v/>
      </c>
      <c r="T1457" s="13" t="str">
        <f ca="1">priceout</f>
        <v/>
      </c>
      <c r="U1457" s="16" t="str">
        <f t="shared" ca="1" si="466"/>
        <v/>
      </c>
      <c r="V1457" s="16" t="str">
        <f t="shared" ca="1" si="473"/>
        <v/>
      </c>
      <c r="W1457" s="16" t="str">
        <f t="shared" ca="1" si="474"/>
        <v/>
      </c>
      <c r="X1457" s="16">
        <f t="shared" ca="1" si="475"/>
        <v>3.1795774836443247</v>
      </c>
      <c r="Y1457" s="16"/>
      <c r="Z1457" s="13" t="str">
        <f ca="1">priceincross</f>
        <v/>
      </c>
      <c r="AA1457" s="13" t="str">
        <f ca="1">priceoutcross</f>
        <v/>
      </c>
      <c r="AB1457" s="13" t="str">
        <f t="shared" ca="1" si="467"/>
        <v/>
      </c>
      <c r="AC1457" s="13" t="str">
        <f t="shared" ca="1" si="476"/>
        <v/>
      </c>
      <c r="AD1457" s="13" t="str">
        <f t="shared" ca="1" si="477"/>
        <v/>
      </c>
      <c r="AE1457" s="13">
        <f t="shared" ca="1" si="478"/>
        <v>3.4685224841136817</v>
      </c>
      <c r="AG1457" s="32">
        <f ca="1">IF(ROW(data!B1457)&gt;fib+1,MIN(OFFSET(data!B1457,0,0,-fib,1)),"")</f>
        <v>19.97</v>
      </c>
      <c r="AH1457" s="32">
        <f ca="1">IF(ROW(data!B1457)&gt;fib+1,MAX(OFFSET(data!B1457,0,0,-fib,1)),"")</f>
        <v>27.21</v>
      </c>
      <c r="AI1457" s="32">
        <f t="shared" ca="1" si="468"/>
        <v>7.240000000000002</v>
      </c>
      <c r="AJ1457" s="31">
        <f t="shared" ca="1" si="469"/>
        <v>21.678639999999998</v>
      </c>
      <c r="AK1457" s="31">
        <f t="shared" ca="1" si="470"/>
        <v>22.735679999999999</v>
      </c>
      <c r="AL1457" s="31">
        <f t="shared" ca="1" si="471"/>
        <v>23.59</v>
      </c>
      <c r="AM1457" s="31">
        <f t="shared" ca="1" si="472"/>
        <v>24.444320000000001</v>
      </c>
      <c r="AO1457" s="32">
        <f t="shared" ca="1" si="479"/>
        <v>2.1795774836443247</v>
      </c>
      <c r="AP1457" s="32">
        <f t="shared" ca="1" si="480"/>
        <v>0</v>
      </c>
      <c r="AQ1457" s="32">
        <f t="shared" ca="1" si="481"/>
        <v>2.4685224841136817</v>
      </c>
      <c r="AR1457" s="32">
        <f t="shared" ca="1" si="482"/>
        <v>0</v>
      </c>
    </row>
    <row r="1458" spans="1:44">
      <c r="A1458" s="10">
        <v>39023</v>
      </c>
      <c r="B1458" s="11">
        <f ca="1">IF(ROW(data!B1458)&gt;singleSMA,AVERAGE(OFFSET(data!B1458,0,0,-singleSMA,1)),"")</f>
        <v>23.927099999999999</v>
      </c>
      <c r="C1458" s="11" t="str">
        <f ca="1">IF(ROW(data!B1456)&gt;singleSMA+2,IF(SIGN(data!B1457-indicators!B1457)&lt;&gt;SIGN(data!B1456-indicators!B1456),IF(SIGN(data!B1457-indicators!B1457)&gt;0,"BUY","SELL"),""),"")</f>
        <v/>
      </c>
      <c r="D1458" s="11">
        <f ca="1">IF(ROW(data!B1458)&gt;fastSMA,AVERAGE(OFFSET(data!B1458,0,0,-fastSMA,1)),"")</f>
        <v>26.409500000000001</v>
      </c>
      <c r="E1458" s="11">
        <f ca="1">IF(ROW(data!B1458)&gt;slowSMA,AVERAGE(OFFSET(data!B1458,0,0,-slowSMA,1)),"")</f>
        <v>23.927099999999999</v>
      </c>
      <c r="F1458" s="11" t="str">
        <f ca="1">IF(ROW(data!B1458)&gt;MAX(fastSMA,slowSMA)+2,IF(SIGN(D1457-E1457)&lt;&gt;SIGN(D1456-E1456),IF(SIGN(D1457-E1457)&gt;0,"BUY","SELL"),""),"")</f>
        <v/>
      </c>
      <c r="G1458" s="11"/>
      <c r="H1458" s="11">
        <f>(data!B1458/data!B1457)-1</f>
        <v>-9.2148912642830982E-3</v>
      </c>
      <c r="I1458" s="11">
        <f t="shared" si="462"/>
        <v>0</v>
      </c>
      <c r="J1458" s="11">
        <f t="shared" si="463"/>
        <v>9.2148912642830982E-3</v>
      </c>
      <c r="K1458" s="11">
        <f ca="1">IF(ROW(data!B1458)&gt;rsi+1,100-100/(1+AVERAGE(OFFSET(I1458,0,0,-rsi,1))/AVERAGE(OFFSET(J1458,0,0,-rsi,1))),"")</f>
        <v>59.623086962071163</v>
      </c>
      <c r="L1458" s="11"/>
      <c r="M1458" s="11">
        <f t="shared" si="464"/>
        <v>0.9907851087357169</v>
      </c>
      <c r="N1458" s="11">
        <f t="shared" ca="1" si="465"/>
        <v>1.0418604651162782</v>
      </c>
      <c r="S1458" s="13" t="str">
        <f ca="1">pricein</f>
        <v/>
      </c>
      <c r="T1458" s="13" t="str">
        <f ca="1">priceout</f>
        <v/>
      </c>
      <c r="U1458" s="16" t="str">
        <f t="shared" ca="1" si="466"/>
        <v/>
      </c>
      <c r="V1458" s="16" t="str">
        <f t="shared" ca="1" si="473"/>
        <v/>
      </c>
      <c r="W1458" s="16" t="str">
        <f t="shared" ca="1" si="474"/>
        <v/>
      </c>
      <c r="X1458" s="16">
        <f t="shared" ca="1" si="475"/>
        <v>3.1795774836443247</v>
      </c>
      <c r="Y1458" s="16"/>
      <c r="Z1458" s="13" t="str">
        <f ca="1">priceincross</f>
        <v/>
      </c>
      <c r="AA1458" s="13" t="str">
        <f ca="1">priceoutcross</f>
        <v/>
      </c>
      <c r="AB1458" s="13" t="str">
        <f t="shared" ca="1" si="467"/>
        <v/>
      </c>
      <c r="AC1458" s="13" t="str">
        <f t="shared" ca="1" si="476"/>
        <v/>
      </c>
      <c r="AD1458" s="13" t="str">
        <f t="shared" ca="1" si="477"/>
        <v/>
      </c>
      <c r="AE1458" s="13">
        <f t="shared" ca="1" si="478"/>
        <v>3.4685224841136817</v>
      </c>
      <c r="AG1458" s="32">
        <f ca="1">IF(ROW(data!B1458)&gt;fib+1,MIN(OFFSET(data!B1458,0,0,-fib,1)),"")</f>
        <v>20.420000000000002</v>
      </c>
      <c r="AH1458" s="32">
        <f ca="1">IF(ROW(data!B1458)&gt;fib+1,MAX(OFFSET(data!B1458,0,0,-fib,1)),"")</f>
        <v>27.21</v>
      </c>
      <c r="AI1458" s="32">
        <f t="shared" ca="1" si="468"/>
        <v>6.7899999999999991</v>
      </c>
      <c r="AJ1458" s="31">
        <f t="shared" ca="1" si="469"/>
        <v>22.022440000000003</v>
      </c>
      <c r="AK1458" s="31">
        <f t="shared" ca="1" si="470"/>
        <v>23.013780000000001</v>
      </c>
      <c r="AL1458" s="31">
        <f t="shared" ca="1" si="471"/>
        <v>23.815000000000001</v>
      </c>
      <c r="AM1458" s="31">
        <f t="shared" ca="1" si="472"/>
        <v>24.616220000000002</v>
      </c>
      <c r="AO1458" s="32">
        <f t="shared" ca="1" si="479"/>
        <v>2.1795774836443247</v>
      </c>
      <c r="AP1458" s="32">
        <f t="shared" ca="1" si="480"/>
        <v>0</v>
      </c>
      <c r="AQ1458" s="32">
        <f t="shared" ca="1" si="481"/>
        <v>2.4685224841136817</v>
      </c>
      <c r="AR1458" s="32">
        <f t="shared" ca="1" si="482"/>
        <v>0</v>
      </c>
    </row>
    <row r="1459" spans="1:44">
      <c r="A1459" s="10">
        <v>39024</v>
      </c>
      <c r="B1459" s="11">
        <f ca="1">IF(ROW(data!B1459)&gt;singleSMA,AVERAGE(OFFSET(data!B1459,0,0,-singleSMA,1)),"")</f>
        <v>23.9817</v>
      </c>
      <c r="C1459" s="11" t="str">
        <f ca="1">IF(ROW(data!B1457)&gt;singleSMA+2,IF(SIGN(data!B1458-indicators!B1458)&lt;&gt;SIGN(data!B1457-indicators!B1457),IF(SIGN(data!B1458-indicators!B1458)&gt;0,"BUY","SELL"),""),"")</f>
        <v/>
      </c>
      <c r="D1459" s="11">
        <f ca="1">IF(ROW(data!B1459)&gt;fastSMA,AVERAGE(OFFSET(data!B1459,0,0,-fastSMA,1)),"")</f>
        <v>26.495000000000005</v>
      </c>
      <c r="E1459" s="11">
        <f ca="1">IF(ROW(data!B1459)&gt;slowSMA,AVERAGE(OFFSET(data!B1459,0,0,-slowSMA,1)),"")</f>
        <v>23.9817</v>
      </c>
      <c r="F1459" s="11" t="str">
        <f ca="1">IF(ROW(data!B1459)&gt;MAX(fastSMA,slowSMA)+2,IF(SIGN(D1458-E1458)&lt;&gt;SIGN(D1457-E1457),IF(SIGN(D1458-E1458)&gt;0,"BUY","SELL"),""),"")</f>
        <v/>
      </c>
      <c r="G1459" s="11"/>
      <c r="H1459" s="11">
        <f>(data!B1459/data!B1458)-1</f>
        <v>1.6741071428571397E-2</v>
      </c>
      <c r="I1459" s="11">
        <f t="shared" si="462"/>
        <v>1.6741071428571397E-2</v>
      </c>
      <c r="J1459" s="11">
        <f t="shared" si="463"/>
        <v>0</v>
      </c>
      <c r="K1459" s="11">
        <f ca="1">IF(ROW(data!B1459)&gt;rsi+1,100-100/(1+AVERAGE(OFFSET(I1459,0,0,-rsi,1))/AVERAGE(OFFSET(J1459,0,0,-rsi,1))),"")</f>
        <v>64.330522203445312</v>
      </c>
      <c r="L1459" s="11"/>
      <c r="M1459" s="11">
        <f t="shared" si="464"/>
        <v>1.0167410714285714</v>
      </c>
      <c r="N1459" s="11">
        <f t="shared" ca="1" si="465"/>
        <v>1.0667447306791564</v>
      </c>
      <c r="S1459" s="13" t="str">
        <f ca="1">pricein</f>
        <v/>
      </c>
      <c r="T1459" s="13" t="str">
        <f ca="1">priceout</f>
        <v/>
      </c>
      <c r="U1459" s="16" t="str">
        <f t="shared" ca="1" si="466"/>
        <v/>
      </c>
      <c r="V1459" s="16" t="str">
        <f t="shared" ca="1" si="473"/>
        <v/>
      </c>
      <c r="W1459" s="16" t="str">
        <f t="shared" ca="1" si="474"/>
        <v/>
      </c>
      <c r="X1459" s="16">
        <f t="shared" ca="1" si="475"/>
        <v>3.1795774836443247</v>
      </c>
      <c r="Y1459" s="16"/>
      <c r="Z1459" s="13" t="str">
        <f ca="1">priceincross</f>
        <v/>
      </c>
      <c r="AA1459" s="13" t="str">
        <f ca="1">priceoutcross</f>
        <v/>
      </c>
      <c r="AB1459" s="13" t="str">
        <f t="shared" ca="1" si="467"/>
        <v/>
      </c>
      <c r="AC1459" s="13" t="str">
        <f t="shared" ca="1" si="476"/>
        <v/>
      </c>
      <c r="AD1459" s="13" t="str">
        <f t="shared" ca="1" si="477"/>
        <v/>
      </c>
      <c r="AE1459" s="13">
        <f t="shared" ca="1" si="478"/>
        <v>3.4685224841136817</v>
      </c>
      <c r="AG1459" s="32">
        <f ca="1">IF(ROW(data!B1459)&gt;fib+1,MIN(OFFSET(data!B1459,0,0,-fib,1)),"")</f>
        <v>20.420000000000002</v>
      </c>
      <c r="AH1459" s="32">
        <f ca="1">IF(ROW(data!B1459)&gt;fib+1,MAX(OFFSET(data!B1459,0,0,-fib,1)),"")</f>
        <v>27.33</v>
      </c>
      <c r="AI1459" s="32">
        <f t="shared" ca="1" si="468"/>
        <v>6.9099999999999966</v>
      </c>
      <c r="AJ1459" s="31">
        <f t="shared" ca="1" si="469"/>
        <v>22.05076</v>
      </c>
      <c r="AK1459" s="31">
        <f t="shared" ca="1" si="470"/>
        <v>23.059619999999999</v>
      </c>
      <c r="AL1459" s="31">
        <f t="shared" ca="1" si="471"/>
        <v>23.875</v>
      </c>
      <c r="AM1459" s="31">
        <f t="shared" ca="1" si="472"/>
        <v>24.690379999999998</v>
      </c>
      <c r="AO1459" s="32">
        <f t="shared" ca="1" si="479"/>
        <v>2.1795774836443247</v>
      </c>
      <c r="AP1459" s="32">
        <f t="shared" ca="1" si="480"/>
        <v>0</v>
      </c>
      <c r="AQ1459" s="32">
        <f t="shared" ca="1" si="481"/>
        <v>2.4685224841136817</v>
      </c>
      <c r="AR1459" s="32">
        <f t="shared" ca="1" si="482"/>
        <v>0</v>
      </c>
    </row>
    <row r="1460" spans="1:44">
      <c r="A1460" s="10">
        <v>39027</v>
      </c>
      <c r="B1460" s="11">
        <f ca="1">IF(ROW(data!B1460)&gt;singleSMA,AVERAGE(OFFSET(data!B1460,0,0,-singleSMA,1)),"")</f>
        <v>24.030099999999997</v>
      </c>
      <c r="C1460" s="11" t="str">
        <f ca="1">IF(ROW(data!B1458)&gt;singleSMA+2,IF(SIGN(data!B1459-indicators!B1459)&lt;&gt;SIGN(data!B1458-indicators!B1458),IF(SIGN(data!B1459-indicators!B1459)&gt;0,"BUY","SELL"),""),"")</f>
        <v/>
      </c>
      <c r="D1460" s="11">
        <f ca="1">IF(ROW(data!B1460)&gt;fastSMA,AVERAGE(OFFSET(data!B1460,0,0,-fastSMA,1)),"")</f>
        <v>26.590999999999998</v>
      </c>
      <c r="E1460" s="11">
        <f ca="1">IF(ROW(data!B1460)&gt;slowSMA,AVERAGE(OFFSET(data!B1460,0,0,-slowSMA,1)),"")</f>
        <v>24.030099999999997</v>
      </c>
      <c r="F1460" s="11" t="str">
        <f ca="1">IF(ROW(data!B1460)&gt;MAX(fastSMA,slowSMA)+2,IF(SIGN(D1459-E1459)&lt;&gt;SIGN(D1458-E1458),IF(SIGN(D1459-E1459)&gt;0,"BUY","SELL"),""),"")</f>
        <v/>
      </c>
      <c r="G1460" s="11"/>
      <c r="H1460" s="11">
        <f>(data!B1460/data!B1459)-1</f>
        <v>-9.1474570069520755E-3</v>
      </c>
      <c r="I1460" s="11">
        <f t="shared" si="462"/>
        <v>0</v>
      </c>
      <c r="J1460" s="11">
        <f t="shared" si="463"/>
        <v>9.1474570069520755E-3</v>
      </c>
      <c r="K1460" s="11">
        <f ca="1">IF(ROW(data!B1460)&gt;rsi+1,100-100/(1+AVERAGE(OFFSET(I1460,0,0,-rsi,1))/AVERAGE(OFFSET(J1460,0,0,-rsi,1))),"")</f>
        <v>66.869504293705532</v>
      </c>
      <c r="L1460" s="11"/>
      <c r="M1460" s="11">
        <f t="shared" si="464"/>
        <v>0.99085254299304792</v>
      </c>
      <c r="N1460" s="11">
        <f t="shared" ca="1" si="465"/>
        <v>1.0763116057233699</v>
      </c>
      <c r="S1460" s="13" t="str">
        <f ca="1">pricein</f>
        <v/>
      </c>
      <c r="T1460" s="13" t="str">
        <f ca="1">priceout</f>
        <v/>
      </c>
      <c r="U1460" s="16" t="str">
        <f t="shared" ca="1" si="466"/>
        <v/>
      </c>
      <c r="V1460" s="16" t="str">
        <f t="shared" ca="1" si="473"/>
        <v/>
      </c>
      <c r="W1460" s="16" t="str">
        <f t="shared" ca="1" si="474"/>
        <v/>
      </c>
      <c r="X1460" s="16">
        <f t="shared" ca="1" si="475"/>
        <v>3.1795774836443247</v>
      </c>
      <c r="Y1460" s="16"/>
      <c r="Z1460" s="13" t="str">
        <f ca="1">priceincross</f>
        <v/>
      </c>
      <c r="AA1460" s="13" t="str">
        <f ca="1">priceoutcross</f>
        <v/>
      </c>
      <c r="AB1460" s="13" t="str">
        <f t="shared" ca="1" si="467"/>
        <v/>
      </c>
      <c r="AC1460" s="13" t="str">
        <f t="shared" ca="1" si="476"/>
        <v/>
      </c>
      <c r="AD1460" s="13" t="str">
        <f t="shared" ca="1" si="477"/>
        <v/>
      </c>
      <c r="AE1460" s="13">
        <f t="shared" ca="1" si="478"/>
        <v>3.4685224841136817</v>
      </c>
      <c r="AG1460" s="32">
        <f ca="1">IF(ROW(data!B1460)&gt;fib+1,MIN(OFFSET(data!B1460,0,0,-fib,1)),"")</f>
        <v>20.420000000000002</v>
      </c>
      <c r="AH1460" s="32">
        <f ca="1">IF(ROW(data!B1460)&gt;fib+1,MAX(OFFSET(data!B1460,0,0,-fib,1)),"")</f>
        <v>27.33</v>
      </c>
      <c r="AI1460" s="32">
        <f t="shared" ca="1" si="468"/>
        <v>6.9099999999999966</v>
      </c>
      <c r="AJ1460" s="31">
        <f t="shared" ca="1" si="469"/>
        <v>22.05076</v>
      </c>
      <c r="AK1460" s="31">
        <f t="shared" ca="1" si="470"/>
        <v>23.059619999999999</v>
      </c>
      <c r="AL1460" s="31">
        <f t="shared" ca="1" si="471"/>
        <v>23.875</v>
      </c>
      <c r="AM1460" s="31">
        <f t="shared" ca="1" si="472"/>
        <v>24.690379999999998</v>
      </c>
      <c r="AO1460" s="32">
        <f t="shared" ca="1" si="479"/>
        <v>2.1795774836443247</v>
      </c>
      <c r="AP1460" s="32">
        <f t="shared" ca="1" si="480"/>
        <v>0</v>
      </c>
      <c r="AQ1460" s="32">
        <f t="shared" ca="1" si="481"/>
        <v>2.4685224841136817</v>
      </c>
      <c r="AR1460" s="32">
        <f t="shared" ca="1" si="482"/>
        <v>0</v>
      </c>
    </row>
    <row r="1461" spans="1:44">
      <c r="A1461" s="10">
        <v>39028</v>
      </c>
      <c r="B1461" s="11">
        <f ca="1">IF(ROW(data!B1461)&gt;singleSMA,AVERAGE(OFFSET(data!B1461,0,0,-singleSMA,1)),"")</f>
        <v>24.082300000000004</v>
      </c>
      <c r="C1461" s="11" t="str">
        <f ca="1">IF(ROW(data!B1459)&gt;singleSMA+2,IF(SIGN(data!B1460-indicators!B1460)&lt;&gt;SIGN(data!B1459-indicators!B1459),IF(SIGN(data!B1460-indicators!B1460)&gt;0,"BUY","SELL"),""),"")</f>
        <v/>
      </c>
      <c r="D1461" s="11">
        <f ca="1">IF(ROW(data!B1461)&gt;fastSMA,AVERAGE(OFFSET(data!B1461,0,0,-fastSMA,1)),"")</f>
        <v>26.686999999999994</v>
      </c>
      <c r="E1461" s="11">
        <f ca="1">IF(ROW(data!B1461)&gt;slowSMA,AVERAGE(OFFSET(data!B1461,0,0,-slowSMA,1)),"")</f>
        <v>24.082300000000004</v>
      </c>
      <c r="F1461" s="11" t="str">
        <f ca="1">IF(ROW(data!B1461)&gt;MAX(fastSMA,slowSMA)+2,IF(SIGN(D1460-E1460)&lt;&gt;SIGN(D1459-E1459),IF(SIGN(D1460-E1460)&gt;0,"BUY","SELL"),""),"")</f>
        <v/>
      </c>
      <c r="G1461" s="11"/>
      <c r="H1461" s="11">
        <f>(data!B1461/data!B1460)-1</f>
        <v>7.3855243722305008E-3</v>
      </c>
      <c r="I1461" s="11">
        <f t="shared" si="462"/>
        <v>7.3855243722305008E-3</v>
      </c>
      <c r="J1461" s="11">
        <f t="shared" si="463"/>
        <v>0</v>
      </c>
      <c r="K1461" s="11">
        <f ca="1">IF(ROW(data!B1461)&gt;rsi+1,100-100/(1+AVERAGE(OFFSET(I1461,0,0,-rsi,1))/AVERAGE(OFFSET(J1461,0,0,-rsi,1))),"")</f>
        <v>66.78561634411281</v>
      </c>
      <c r="L1461" s="11"/>
      <c r="M1461" s="11">
        <f t="shared" si="464"/>
        <v>1.0073855243722305</v>
      </c>
      <c r="N1461" s="11">
        <f t="shared" ca="1" si="465"/>
        <v>1.0757097791798107</v>
      </c>
      <c r="S1461" s="13" t="str">
        <f ca="1">pricein</f>
        <v/>
      </c>
      <c r="T1461" s="13" t="str">
        <f ca="1">priceout</f>
        <v/>
      </c>
      <c r="U1461" s="16" t="str">
        <f t="shared" ca="1" si="466"/>
        <v/>
      </c>
      <c r="V1461" s="16" t="str">
        <f t="shared" ca="1" si="473"/>
        <v/>
      </c>
      <c r="W1461" s="16" t="str">
        <f t="shared" ca="1" si="474"/>
        <v/>
      </c>
      <c r="X1461" s="16">
        <f t="shared" ca="1" si="475"/>
        <v>3.1795774836443247</v>
      </c>
      <c r="Y1461" s="16"/>
      <c r="Z1461" s="13" t="str">
        <f ca="1">priceincross</f>
        <v/>
      </c>
      <c r="AA1461" s="13" t="str">
        <f ca="1">priceoutcross</f>
        <v/>
      </c>
      <c r="AB1461" s="13" t="str">
        <f t="shared" ca="1" si="467"/>
        <v/>
      </c>
      <c r="AC1461" s="13" t="str">
        <f t="shared" ca="1" si="476"/>
        <v/>
      </c>
      <c r="AD1461" s="13" t="str">
        <f t="shared" ca="1" si="477"/>
        <v/>
      </c>
      <c r="AE1461" s="13">
        <f t="shared" ca="1" si="478"/>
        <v>3.4685224841136817</v>
      </c>
      <c r="AG1461" s="32">
        <f ca="1">IF(ROW(data!B1461)&gt;fib+1,MIN(OFFSET(data!B1461,0,0,-fib,1)),"")</f>
        <v>20.420000000000002</v>
      </c>
      <c r="AH1461" s="32">
        <f ca="1">IF(ROW(data!B1461)&gt;fib+1,MAX(OFFSET(data!B1461,0,0,-fib,1)),"")</f>
        <v>27.33</v>
      </c>
      <c r="AI1461" s="32">
        <f t="shared" ca="1" si="468"/>
        <v>6.9099999999999966</v>
      </c>
      <c r="AJ1461" s="31">
        <f t="shared" ca="1" si="469"/>
        <v>22.05076</v>
      </c>
      <c r="AK1461" s="31">
        <f t="shared" ca="1" si="470"/>
        <v>23.059619999999999</v>
      </c>
      <c r="AL1461" s="31">
        <f t="shared" ca="1" si="471"/>
        <v>23.875</v>
      </c>
      <c r="AM1461" s="31">
        <f t="shared" ca="1" si="472"/>
        <v>24.690379999999998</v>
      </c>
      <c r="AO1461" s="32">
        <f t="shared" ca="1" si="479"/>
        <v>2.1795774836443247</v>
      </c>
      <c r="AP1461" s="32">
        <f t="shared" ca="1" si="480"/>
        <v>0</v>
      </c>
      <c r="AQ1461" s="32">
        <f t="shared" ca="1" si="481"/>
        <v>2.4685224841136817</v>
      </c>
      <c r="AR1461" s="32">
        <f t="shared" ca="1" si="482"/>
        <v>0</v>
      </c>
    </row>
    <row r="1462" spans="1:44">
      <c r="A1462" s="10">
        <v>39029</v>
      </c>
      <c r="B1462" s="11">
        <f ca="1">IF(ROW(data!B1462)&gt;singleSMA,AVERAGE(OFFSET(data!B1462,0,0,-singleSMA,1)),"")</f>
        <v>24.142600000000005</v>
      </c>
      <c r="C1462" s="11" t="str">
        <f ca="1">IF(ROW(data!B1460)&gt;singleSMA+2,IF(SIGN(data!B1461-indicators!B1461)&lt;&gt;SIGN(data!B1460-indicators!B1460),IF(SIGN(data!B1461-indicators!B1461)&gt;0,"BUY","SELL"),""),"")</f>
        <v/>
      </c>
      <c r="D1462" s="11">
        <f ca="1">IF(ROW(data!B1462)&gt;fastSMA,AVERAGE(OFFSET(data!B1462,0,0,-fastSMA,1)),"")</f>
        <v>26.790499999999998</v>
      </c>
      <c r="E1462" s="11">
        <f ca="1">IF(ROW(data!B1462)&gt;slowSMA,AVERAGE(OFFSET(data!B1462,0,0,-slowSMA,1)),"")</f>
        <v>24.142600000000005</v>
      </c>
      <c r="F1462" s="11" t="str">
        <f ca="1">IF(ROW(data!B1462)&gt;MAX(fastSMA,slowSMA)+2,IF(SIGN(D1461-E1461)&lt;&gt;SIGN(D1460-E1460),IF(SIGN(D1461-E1461)&gt;0,"BUY","SELL"),""),"")</f>
        <v/>
      </c>
      <c r="G1462" s="11"/>
      <c r="H1462" s="11">
        <f>(data!B1462/data!B1461)-1</f>
        <v>0</v>
      </c>
      <c r="I1462" s="11">
        <f t="shared" si="462"/>
        <v>0</v>
      </c>
      <c r="J1462" s="11">
        <f t="shared" si="463"/>
        <v>0</v>
      </c>
      <c r="K1462" s="11">
        <f ca="1">IF(ROW(data!B1462)&gt;rsi+1,100-100/(1+AVERAGE(OFFSET(I1462,0,0,-rsi,1))/AVERAGE(OFFSET(J1462,0,0,-rsi,1))),"")</f>
        <v>68.608761756762931</v>
      </c>
      <c r="L1462" s="11"/>
      <c r="M1462" s="11">
        <f t="shared" si="464"/>
        <v>1</v>
      </c>
      <c r="N1462" s="11">
        <f t="shared" ca="1" si="465"/>
        <v>1.0821102737009125</v>
      </c>
      <c r="S1462" s="13" t="str">
        <f ca="1">pricein</f>
        <v/>
      </c>
      <c r="T1462" s="13" t="str">
        <f ca="1">priceout</f>
        <v/>
      </c>
      <c r="U1462" s="16" t="str">
        <f t="shared" ca="1" si="466"/>
        <v/>
      </c>
      <c r="V1462" s="16" t="str">
        <f t="shared" ca="1" si="473"/>
        <v/>
      </c>
      <c r="W1462" s="16" t="str">
        <f t="shared" ca="1" si="474"/>
        <v/>
      </c>
      <c r="X1462" s="16">
        <f t="shared" ca="1" si="475"/>
        <v>3.1795774836443247</v>
      </c>
      <c r="Y1462" s="16"/>
      <c r="Z1462" s="13" t="str">
        <f ca="1">priceincross</f>
        <v/>
      </c>
      <c r="AA1462" s="13" t="str">
        <f ca="1">priceoutcross</f>
        <v/>
      </c>
      <c r="AB1462" s="13" t="str">
        <f t="shared" ca="1" si="467"/>
        <v/>
      </c>
      <c r="AC1462" s="13" t="str">
        <f t="shared" ca="1" si="476"/>
        <v/>
      </c>
      <c r="AD1462" s="13" t="str">
        <f t="shared" ca="1" si="477"/>
        <v/>
      </c>
      <c r="AE1462" s="13">
        <f t="shared" ca="1" si="478"/>
        <v>3.4685224841136817</v>
      </c>
      <c r="AG1462" s="32">
        <f ca="1">IF(ROW(data!B1462)&gt;fib+1,MIN(OFFSET(data!B1462,0,0,-fib,1)),"")</f>
        <v>20.420000000000002</v>
      </c>
      <c r="AH1462" s="32">
        <f ca="1">IF(ROW(data!B1462)&gt;fib+1,MAX(OFFSET(data!B1462,0,0,-fib,1)),"")</f>
        <v>27.33</v>
      </c>
      <c r="AI1462" s="32">
        <f t="shared" ca="1" si="468"/>
        <v>6.9099999999999966</v>
      </c>
      <c r="AJ1462" s="31">
        <f t="shared" ca="1" si="469"/>
        <v>22.05076</v>
      </c>
      <c r="AK1462" s="31">
        <f t="shared" ca="1" si="470"/>
        <v>23.059619999999999</v>
      </c>
      <c r="AL1462" s="31">
        <f t="shared" ca="1" si="471"/>
        <v>23.875</v>
      </c>
      <c r="AM1462" s="31">
        <f t="shared" ca="1" si="472"/>
        <v>24.690379999999998</v>
      </c>
      <c r="AO1462" s="32">
        <f t="shared" ca="1" si="479"/>
        <v>2.1795774836443247</v>
      </c>
      <c r="AP1462" s="32">
        <f t="shared" ca="1" si="480"/>
        <v>0</v>
      </c>
      <c r="AQ1462" s="32">
        <f t="shared" ca="1" si="481"/>
        <v>2.4685224841136817</v>
      </c>
      <c r="AR1462" s="32">
        <f t="shared" ca="1" si="482"/>
        <v>0</v>
      </c>
    </row>
    <row r="1463" spans="1:44">
      <c r="A1463" s="10">
        <v>39030</v>
      </c>
      <c r="B1463" s="11">
        <f ca="1">IF(ROW(data!B1463)&gt;singleSMA,AVERAGE(OFFSET(data!B1463,0,0,-singleSMA,1)),"")</f>
        <v>24.210000000000008</v>
      </c>
      <c r="C1463" s="11" t="str">
        <f ca="1">IF(ROW(data!B1461)&gt;singleSMA+2,IF(SIGN(data!B1462-indicators!B1462)&lt;&gt;SIGN(data!B1461-indicators!B1461),IF(SIGN(data!B1462-indicators!B1462)&gt;0,"BUY","SELL"),""),"")</f>
        <v/>
      </c>
      <c r="D1463" s="11">
        <f ca="1">IF(ROW(data!B1463)&gt;fastSMA,AVERAGE(OFFSET(data!B1463,0,0,-fastSMA,1)),"")</f>
        <v>26.839499999999994</v>
      </c>
      <c r="E1463" s="11">
        <f ca="1">IF(ROW(data!B1463)&gt;slowSMA,AVERAGE(OFFSET(data!B1463,0,0,-slowSMA,1)),"")</f>
        <v>24.210000000000008</v>
      </c>
      <c r="F1463" s="11" t="str">
        <f ca="1">IF(ROW(data!B1463)&gt;MAX(fastSMA,slowSMA)+2,IF(SIGN(D1462-E1462)&lt;&gt;SIGN(D1461-E1461),IF(SIGN(D1462-E1462)&gt;0,"BUY","SELL"),""),"")</f>
        <v/>
      </c>
      <c r="G1463" s="11"/>
      <c r="H1463" s="11">
        <f>(data!B1463/data!B1462)-1</f>
        <v>-4.3988269794721369E-3</v>
      </c>
      <c r="I1463" s="11">
        <f t="shared" si="462"/>
        <v>0</v>
      </c>
      <c r="J1463" s="11">
        <f t="shared" si="463"/>
        <v>4.3988269794721369E-3</v>
      </c>
      <c r="K1463" s="11">
        <f ca="1">IF(ROW(data!B1463)&gt;rsi+1,100-100/(1+AVERAGE(OFFSET(I1463,0,0,-rsi,1))/AVERAGE(OFFSET(J1463,0,0,-rsi,1))),"")</f>
        <v>60.341082918762424</v>
      </c>
      <c r="L1463" s="11"/>
      <c r="M1463" s="11">
        <f t="shared" si="464"/>
        <v>0.99560117302052786</v>
      </c>
      <c r="N1463" s="11">
        <f t="shared" ca="1" si="465"/>
        <v>1.0374331550802136</v>
      </c>
      <c r="S1463" s="13" t="str">
        <f ca="1">pricein</f>
        <v/>
      </c>
      <c r="T1463" s="13" t="str">
        <f ca="1">priceout</f>
        <v/>
      </c>
      <c r="U1463" s="16" t="str">
        <f t="shared" ca="1" si="466"/>
        <v/>
      </c>
      <c r="V1463" s="16" t="str">
        <f t="shared" ca="1" si="473"/>
        <v/>
      </c>
      <c r="W1463" s="16" t="str">
        <f t="shared" ca="1" si="474"/>
        <v/>
      </c>
      <c r="X1463" s="16">
        <f t="shared" ca="1" si="475"/>
        <v>3.1795774836443247</v>
      </c>
      <c r="Y1463" s="16"/>
      <c r="Z1463" s="13" t="str">
        <f ca="1">priceincross</f>
        <v/>
      </c>
      <c r="AA1463" s="13" t="str">
        <f ca="1">priceoutcross</f>
        <v/>
      </c>
      <c r="AB1463" s="13" t="str">
        <f t="shared" ca="1" si="467"/>
        <v/>
      </c>
      <c r="AC1463" s="13" t="str">
        <f t="shared" ca="1" si="476"/>
        <v/>
      </c>
      <c r="AD1463" s="13" t="str">
        <f t="shared" ca="1" si="477"/>
        <v/>
      </c>
      <c r="AE1463" s="13">
        <f t="shared" ca="1" si="478"/>
        <v>3.4685224841136817</v>
      </c>
      <c r="AG1463" s="32">
        <f ca="1">IF(ROW(data!B1463)&gt;fib+1,MIN(OFFSET(data!B1463,0,0,-fib,1)),"")</f>
        <v>20.47</v>
      </c>
      <c r="AH1463" s="32">
        <f ca="1">IF(ROW(data!B1463)&gt;fib+1,MAX(OFFSET(data!B1463,0,0,-fib,1)),"")</f>
        <v>27.33</v>
      </c>
      <c r="AI1463" s="32">
        <f t="shared" ca="1" si="468"/>
        <v>6.8599999999999994</v>
      </c>
      <c r="AJ1463" s="31">
        <f t="shared" ca="1" si="469"/>
        <v>22.08896</v>
      </c>
      <c r="AK1463" s="31">
        <f t="shared" ca="1" si="470"/>
        <v>23.090519999999998</v>
      </c>
      <c r="AL1463" s="31">
        <f t="shared" ca="1" si="471"/>
        <v>23.9</v>
      </c>
      <c r="AM1463" s="31">
        <f t="shared" ca="1" si="472"/>
        <v>24.709479999999999</v>
      </c>
      <c r="AO1463" s="32">
        <f t="shared" ca="1" si="479"/>
        <v>2.1795774836443247</v>
      </c>
      <c r="AP1463" s="32">
        <f t="shared" ca="1" si="480"/>
        <v>0</v>
      </c>
      <c r="AQ1463" s="32">
        <f t="shared" ca="1" si="481"/>
        <v>2.4685224841136817</v>
      </c>
      <c r="AR1463" s="32">
        <f t="shared" ca="1" si="482"/>
        <v>0</v>
      </c>
    </row>
    <row r="1464" spans="1:44">
      <c r="A1464" s="10">
        <v>39031</v>
      </c>
      <c r="B1464" s="11">
        <f ca="1">IF(ROW(data!B1464)&gt;singleSMA,AVERAGE(OFFSET(data!B1464,0,0,-singleSMA,1)),"")</f>
        <v>24.271900000000009</v>
      </c>
      <c r="C1464" s="11" t="str">
        <f ca="1">IF(ROW(data!B1462)&gt;singleSMA+2,IF(SIGN(data!B1463-indicators!B1463)&lt;&gt;SIGN(data!B1462-indicators!B1462),IF(SIGN(data!B1463-indicators!B1463)&gt;0,"BUY","SELL"),""),"")</f>
        <v/>
      </c>
      <c r="D1464" s="11">
        <f ca="1">IF(ROW(data!B1464)&gt;fastSMA,AVERAGE(OFFSET(data!B1464,0,0,-fastSMA,1)),"")</f>
        <v>26.883999999999997</v>
      </c>
      <c r="E1464" s="11">
        <f ca="1">IF(ROW(data!B1464)&gt;slowSMA,AVERAGE(OFFSET(data!B1464,0,0,-slowSMA,1)),"")</f>
        <v>24.271900000000009</v>
      </c>
      <c r="F1464" s="11" t="str">
        <f ca="1">IF(ROW(data!B1464)&gt;MAX(fastSMA,slowSMA)+2,IF(SIGN(D1463-E1463)&lt;&gt;SIGN(D1462-E1462),IF(SIGN(D1463-E1463)&gt;0,"BUY","SELL"),""),"")</f>
        <v/>
      </c>
      <c r="G1464" s="11"/>
      <c r="H1464" s="11">
        <f>(data!B1464/data!B1463)-1</f>
        <v>4.4182621502208974E-3</v>
      </c>
      <c r="I1464" s="11">
        <f t="shared" si="462"/>
        <v>4.4182621502208974E-3</v>
      </c>
      <c r="J1464" s="11">
        <f t="shared" si="463"/>
        <v>0</v>
      </c>
      <c r="K1464" s="11">
        <f ca="1">IF(ROW(data!B1464)&gt;rsi+1,100-100/(1+AVERAGE(OFFSET(I1464,0,0,-rsi,1))/AVERAGE(OFFSET(J1464,0,0,-rsi,1))),"")</f>
        <v>59.542741645244689</v>
      </c>
      <c r="L1464" s="11"/>
      <c r="M1464" s="11">
        <f t="shared" si="464"/>
        <v>1.0044182621502209</v>
      </c>
      <c r="N1464" s="11">
        <f t="shared" ca="1" si="465"/>
        <v>1.033724895793861</v>
      </c>
      <c r="S1464" s="13" t="str">
        <f ca="1">pricein</f>
        <v/>
      </c>
      <c r="T1464" s="13" t="str">
        <f ca="1">priceout</f>
        <v/>
      </c>
      <c r="U1464" s="16" t="str">
        <f t="shared" ca="1" si="466"/>
        <v/>
      </c>
      <c r="V1464" s="16" t="str">
        <f t="shared" ca="1" si="473"/>
        <v/>
      </c>
      <c r="W1464" s="16" t="str">
        <f t="shared" ca="1" si="474"/>
        <v/>
      </c>
      <c r="X1464" s="16">
        <f t="shared" ca="1" si="475"/>
        <v>3.1795774836443247</v>
      </c>
      <c r="Y1464" s="16"/>
      <c r="Z1464" s="13" t="str">
        <f ca="1">priceincross</f>
        <v/>
      </c>
      <c r="AA1464" s="13" t="str">
        <f ca="1">priceoutcross</f>
        <v/>
      </c>
      <c r="AB1464" s="13" t="str">
        <f t="shared" ca="1" si="467"/>
        <v/>
      </c>
      <c r="AC1464" s="13" t="str">
        <f t="shared" ca="1" si="476"/>
        <v/>
      </c>
      <c r="AD1464" s="13" t="str">
        <f t="shared" ca="1" si="477"/>
        <v/>
      </c>
      <c r="AE1464" s="13">
        <f t="shared" ca="1" si="478"/>
        <v>3.4685224841136817</v>
      </c>
      <c r="AG1464" s="32">
        <f ca="1">IF(ROW(data!B1464)&gt;fib+1,MIN(OFFSET(data!B1464,0,0,-fib,1)),"")</f>
        <v>20.47</v>
      </c>
      <c r="AH1464" s="32">
        <f ca="1">IF(ROW(data!B1464)&gt;fib+1,MAX(OFFSET(data!B1464,0,0,-fib,1)),"")</f>
        <v>27.33</v>
      </c>
      <c r="AI1464" s="32">
        <f t="shared" ca="1" si="468"/>
        <v>6.8599999999999994</v>
      </c>
      <c r="AJ1464" s="31">
        <f t="shared" ca="1" si="469"/>
        <v>22.08896</v>
      </c>
      <c r="AK1464" s="31">
        <f t="shared" ca="1" si="470"/>
        <v>23.090519999999998</v>
      </c>
      <c r="AL1464" s="31">
        <f t="shared" ca="1" si="471"/>
        <v>23.9</v>
      </c>
      <c r="AM1464" s="31">
        <f t="shared" ca="1" si="472"/>
        <v>24.709479999999999</v>
      </c>
      <c r="AO1464" s="32">
        <f t="shared" ca="1" si="479"/>
        <v>2.1795774836443247</v>
      </c>
      <c r="AP1464" s="32">
        <f t="shared" ca="1" si="480"/>
        <v>0</v>
      </c>
      <c r="AQ1464" s="32">
        <f t="shared" ca="1" si="481"/>
        <v>2.4685224841136817</v>
      </c>
      <c r="AR1464" s="32">
        <f t="shared" ca="1" si="482"/>
        <v>0</v>
      </c>
    </row>
    <row r="1465" spans="1:44">
      <c r="A1465" s="10">
        <v>39034</v>
      </c>
      <c r="B1465" s="11">
        <f ca="1">IF(ROW(data!B1465)&gt;singleSMA,AVERAGE(OFFSET(data!B1465,0,0,-singleSMA,1)),"")</f>
        <v>24.327700000000014</v>
      </c>
      <c r="C1465" s="11" t="str">
        <f ca="1">IF(ROW(data!B1463)&gt;singleSMA+2,IF(SIGN(data!B1464-indicators!B1464)&lt;&gt;SIGN(data!B1463-indicators!B1463),IF(SIGN(data!B1464-indicators!B1464)&gt;0,"BUY","SELL"),""),"")</f>
        <v/>
      </c>
      <c r="D1465" s="11">
        <f ca="1">IF(ROW(data!B1465)&gt;fastSMA,AVERAGE(OFFSET(data!B1465,0,0,-fastSMA,1)),"")</f>
        <v>26.937000000000001</v>
      </c>
      <c r="E1465" s="11">
        <f ca="1">IF(ROW(data!B1465)&gt;slowSMA,AVERAGE(OFFSET(data!B1465,0,0,-slowSMA,1)),"")</f>
        <v>24.327700000000014</v>
      </c>
      <c r="F1465" s="11" t="str">
        <f ca="1">IF(ROW(data!B1465)&gt;MAX(fastSMA,slowSMA)+2,IF(SIGN(D1464-E1464)&lt;&gt;SIGN(D1463-E1463),IF(SIGN(D1464-E1464)&gt;0,"BUY","SELL"),""),"")</f>
        <v/>
      </c>
      <c r="G1465" s="11"/>
      <c r="H1465" s="11">
        <f>(data!B1465/data!B1464)-1</f>
        <v>-5.4985337243402821E-3</v>
      </c>
      <c r="I1465" s="11">
        <f t="shared" si="462"/>
        <v>0</v>
      </c>
      <c r="J1465" s="11">
        <f t="shared" si="463"/>
        <v>5.4985337243402821E-3</v>
      </c>
      <c r="K1465" s="11">
        <f ca="1">IF(ROW(data!B1465)&gt;rsi+1,100-100/(1+AVERAGE(OFFSET(I1465,0,0,-rsi,1))/AVERAGE(OFFSET(J1465,0,0,-rsi,1))),"")</f>
        <v>61.83211639482434</v>
      </c>
      <c r="L1465" s="11"/>
      <c r="M1465" s="11">
        <f t="shared" si="464"/>
        <v>0.99450146627565972</v>
      </c>
      <c r="N1465" s="11">
        <f t="shared" ca="1" si="465"/>
        <v>1.0406597621787483</v>
      </c>
      <c r="S1465" s="13" t="str">
        <f ca="1">pricein</f>
        <v/>
      </c>
      <c r="T1465" s="13" t="str">
        <f ca="1">priceout</f>
        <v/>
      </c>
      <c r="U1465" s="16" t="str">
        <f t="shared" ca="1" si="466"/>
        <v/>
      </c>
      <c r="V1465" s="16" t="str">
        <f t="shared" ca="1" si="473"/>
        <v/>
      </c>
      <c r="W1465" s="16" t="str">
        <f t="shared" ca="1" si="474"/>
        <v/>
      </c>
      <c r="X1465" s="16">
        <f t="shared" ca="1" si="475"/>
        <v>3.1795774836443247</v>
      </c>
      <c r="Y1465" s="16"/>
      <c r="Z1465" s="13" t="str">
        <f ca="1">priceincross</f>
        <v/>
      </c>
      <c r="AA1465" s="13" t="str">
        <f ca="1">priceoutcross</f>
        <v/>
      </c>
      <c r="AB1465" s="13" t="str">
        <f t="shared" ca="1" si="467"/>
        <v/>
      </c>
      <c r="AC1465" s="13" t="str">
        <f t="shared" ca="1" si="476"/>
        <v/>
      </c>
      <c r="AD1465" s="13" t="str">
        <f t="shared" ca="1" si="477"/>
        <v/>
      </c>
      <c r="AE1465" s="13">
        <f t="shared" ca="1" si="478"/>
        <v>3.4685224841136817</v>
      </c>
      <c r="AG1465" s="32">
        <f ca="1">IF(ROW(data!B1465)&gt;fib+1,MIN(OFFSET(data!B1465,0,0,-fib,1)),"")</f>
        <v>20.47</v>
      </c>
      <c r="AH1465" s="32">
        <f ca="1">IF(ROW(data!B1465)&gt;fib+1,MAX(OFFSET(data!B1465,0,0,-fib,1)),"")</f>
        <v>27.33</v>
      </c>
      <c r="AI1465" s="32">
        <f t="shared" ca="1" si="468"/>
        <v>6.8599999999999994</v>
      </c>
      <c r="AJ1465" s="31">
        <f t="shared" ca="1" si="469"/>
        <v>22.08896</v>
      </c>
      <c r="AK1465" s="31">
        <f t="shared" ca="1" si="470"/>
        <v>23.090519999999998</v>
      </c>
      <c r="AL1465" s="31">
        <f t="shared" ca="1" si="471"/>
        <v>23.9</v>
      </c>
      <c r="AM1465" s="31">
        <f t="shared" ca="1" si="472"/>
        <v>24.709479999999999</v>
      </c>
      <c r="AO1465" s="32">
        <f t="shared" ca="1" si="479"/>
        <v>2.1795774836443247</v>
      </c>
      <c r="AP1465" s="32">
        <f t="shared" ca="1" si="480"/>
        <v>0</v>
      </c>
      <c r="AQ1465" s="32">
        <f t="shared" ca="1" si="481"/>
        <v>2.4685224841136817</v>
      </c>
      <c r="AR1465" s="32">
        <f t="shared" ca="1" si="482"/>
        <v>0</v>
      </c>
    </row>
    <row r="1466" spans="1:44">
      <c r="A1466" s="10">
        <v>39035</v>
      </c>
      <c r="B1466" s="11">
        <f ca="1">IF(ROW(data!B1466)&gt;singleSMA,AVERAGE(OFFSET(data!B1466,0,0,-singleSMA,1)),"")</f>
        <v>24.390400000000014</v>
      </c>
      <c r="C1466" s="11" t="str">
        <f ca="1">IF(ROW(data!B1464)&gt;singleSMA+2,IF(SIGN(data!B1465-indicators!B1465)&lt;&gt;SIGN(data!B1464-indicators!B1464),IF(SIGN(data!B1465-indicators!B1465)&gt;0,"BUY","SELL"),""),"")</f>
        <v/>
      </c>
      <c r="D1466" s="11">
        <f ca="1">IF(ROW(data!B1466)&gt;fastSMA,AVERAGE(OFFSET(data!B1466,0,0,-fastSMA,1)),"")</f>
        <v>27.012499999999996</v>
      </c>
      <c r="E1466" s="11">
        <f ca="1">IF(ROW(data!B1466)&gt;slowSMA,AVERAGE(OFFSET(data!B1466,0,0,-slowSMA,1)),"")</f>
        <v>24.390400000000014</v>
      </c>
      <c r="F1466" s="11" t="str">
        <f ca="1">IF(ROW(data!B1466)&gt;MAX(fastSMA,slowSMA)+2,IF(SIGN(D1465-E1465)&lt;&gt;SIGN(D1464-E1464),IF(SIGN(D1465-E1465)&gt;0,"BUY","SELL"),""),"")</f>
        <v/>
      </c>
      <c r="G1466" s="11"/>
      <c r="H1466" s="11">
        <f>(data!B1466/data!B1465)-1</f>
        <v>1.1057869517139718E-2</v>
      </c>
      <c r="I1466" s="11">
        <f t="shared" si="462"/>
        <v>1.1057869517139718E-2</v>
      </c>
      <c r="J1466" s="11">
        <f t="shared" si="463"/>
        <v>0</v>
      </c>
      <c r="K1466" s="11">
        <f ca="1">IF(ROW(data!B1466)&gt;rsi+1,100-100/(1+AVERAGE(OFFSET(I1466,0,0,-rsi,1))/AVERAGE(OFFSET(J1466,0,0,-rsi,1))),"")</f>
        <v>66.210060572080238</v>
      </c>
      <c r="L1466" s="11"/>
      <c r="M1466" s="11">
        <f t="shared" si="464"/>
        <v>1.0110578695171397</v>
      </c>
      <c r="N1466" s="11">
        <f t="shared" ca="1" si="465"/>
        <v>1.0582561728395059</v>
      </c>
      <c r="S1466" s="13" t="str">
        <f ca="1">pricein</f>
        <v/>
      </c>
      <c r="T1466" s="13" t="str">
        <f ca="1">priceout</f>
        <v/>
      </c>
      <c r="U1466" s="16" t="str">
        <f t="shared" ca="1" si="466"/>
        <v/>
      </c>
      <c r="V1466" s="16" t="str">
        <f t="shared" ca="1" si="473"/>
        <v/>
      </c>
      <c r="W1466" s="16" t="str">
        <f t="shared" ca="1" si="474"/>
        <v/>
      </c>
      <c r="X1466" s="16">
        <f t="shared" ca="1" si="475"/>
        <v>3.1795774836443247</v>
      </c>
      <c r="Y1466" s="16"/>
      <c r="Z1466" s="13" t="str">
        <f ca="1">priceincross</f>
        <v/>
      </c>
      <c r="AA1466" s="13" t="str">
        <f ca="1">priceoutcross</f>
        <v/>
      </c>
      <c r="AB1466" s="13" t="str">
        <f t="shared" ca="1" si="467"/>
        <v/>
      </c>
      <c r="AC1466" s="13" t="str">
        <f t="shared" ca="1" si="476"/>
        <v/>
      </c>
      <c r="AD1466" s="13" t="str">
        <f t="shared" ca="1" si="477"/>
        <v/>
      </c>
      <c r="AE1466" s="13">
        <f t="shared" ca="1" si="478"/>
        <v>3.4685224841136817</v>
      </c>
      <c r="AG1466" s="32">
        <f ca="1">IF(ROW(data!B1466)&gt;fib+1,MIN(OFFSET(data!B1466,0,0,-fib,1)),"")</f>
        <v>20.47</v>
      </c>
      <c r="AH1466" s="32">
        <f ca="1">IF(ROW(data!B1466)&gt;fib+1,MAX(OFFSET(data!B1466,0,0,-fib,1)),"")</f>
        <v>27.43</v>
      </c>
      <c r="AI1466" s="32">
        <f t="shared" ca="1" si="468"/>
        <v>6.9600000000000009</v>
      </c>
      <c r="AJ1466" s="31">
        <f t="shared" ca="1" si="469"/>
        <v>22.112559999999998</v>
      </c>
      <c r="AK1466" s="31">
        <f t="shared" ca="1" si="470"/>
        <v>23.128719999999998</v>
      </c>
      <c r="AL1466" s="31">
        <f t="shared" ca="1" si="471"/>
        <v>23.95</v>
      </c>
      <c r="AM1466" s="31">
        <f t="shared" ca="1" si="472"/>
        <v>24.771279999999997</v>
      </c>
      <c r="AO1466" s="32">
        <f t="shared" ca="1" si="479"/>
        <v>2.1795774836443247</v>
      </c>
      <c r="AP1466" s="32">
        <f t="shared" ca="1" si="480"/>
        <v>0</v>
      </c>
      <c r="AQ1466" s="32">
        <f t="shared" ca="1" si="481"/>
        <v>2.4685224841136817</v>
      </c>
      <c r="AR1466" s="32">
        <f t="shared" ca="1" si="482"/>
        <v>0</v>
      </c>
    </row>
    <row r="1467" spans="1:44">
      <c r="A1467" s="10">
        <v>39036</v>
      </c>
      <c r="B1467" s="11">
        <f ca="1">IF(ROW(data!B1467)&gt;singleSMA,AVERAGE(OFFSET(data!B1467,0,0,-singleSMA,1)),"")</f>
        <v>24.459300000000006</v>
      </c>
      <c r="C1467" s="11" t="str">
        <f ca="1">IF(ROW(data!B1465)&gt;singleSMA+2,IF(SIGN(data!B1466-indicators!B1466)&lt;&gt;SIGN(data!B1465-indicators!B1465),IF(SIGN(data!B1466-indicators!B1466)&gt;0,"BUY","SELL"),""),"")</f>
        <v/>
      </c>
      <c r="D1467" s="11">
        <f ca="1">IF(ROW(data!B1467)&gt;fastSMA,AVERAGE(OFFSET(data!B1467,0,0,-fastSMA,1)),"")</f>
        <v>27.083999999999996</v>
      </c>
      <c r="E1467" s="11">
        <f ca="1">IF(ROW(data!B1467)&gt;slowSMA,AVERAGE(OFFSET(data!B1467,0,0,-slowSMA,1)),"")</f>
        <v>24.459300000000006</v>
      </c>
      <c r="F1467" s="11" t="str">
        <f ca="1">IF(ROW(data!B1467)&gt;MAX(fastSMA,slowSMA)+2,IF(SIGN(D1466-E1466)&lt;&gt;SIGN(D1465-E1465),IF(SIGN(D1466-E1466)&gt;0,"BUY","SELL"),""),"")</f>
        <v/>
      </c>
      <c r="G1467" s="11"/>
      <c r="H1467" s="11">
        <f>(data!B1467/data!B1466)-1</f>
        <v>1.3853445133065856E-2</v>
      </c>
      <c r="I1467" s="11">
        <f t="shared" si="462"/>
        <v>1.3853445133065856E-2</v>
      </c>
      <c r="J1467" s="11">
        <f t="shared" si="463"/>
        <v>0</v>
      </c>
      <c r="K1467" s="11">
        <f ca="1">IF(ROW(data!B1467)&gt;rsi+1,100-100/(1+AVERAGE(OFFSET(I1467,0,0,-rsi,1))/AVERAGE(OFFSET(J1467,0,0,-rsi,1))),"")</f>
        <v>65.452988047427056</v>
      </c>
      <c r="L1467" s="11"/>
      <c r="M1467" s="11">
        <f t="shared" si="464"/>
        <v>1.0138534451330659</v>
      </c>
      <c r="N1467" s="11">
        <f t="shared" ca="1" si="465"/>
        <v>1.0542077331311595</v>
      </c>
      <c r="S1467" s="13" t="str">
        <f ca="1">pricein</f>
        <v/>
      </c>
      <c r="T1467" s="13" t="str">
        <f ca="1">priceout</f>
        <v/>
      </c>
      <c r="U1467" s="16" t="str">
        <f t="shared" ca="1" si="466"/>
        <v/>
      </c>
      <c r="V1467" s="16" t="str">
        <f t="shared" ca="1" si="473"/>
        <v/>
      </c>
      <c r="W1467" s="16" t="str">
        <f t="shared" ca="1" si="474"/>
        <v/>
      </c>
      <c r="X1467" s="16">
        <f t="shared" ca="1" si="475"/>
        <v>3.1795774836443247</v>
      </c>
      <c r="Y1467" s="16"/>
      <c r="Z1467" s="13" t="str">
        <f ca="1">priceincross</f>
        <v/>
      </c>
      <c r="AA1467" s="13" t="str">
        <f ca="1">priceoutcross</f>
        <v/>
      </c>
      <c r="AB1467" s="13" t="str">
        <f t="shared" ca="1" si="467"/>
        <v/>
      </c>
      <c r="AC1467" s="13" t="str">
        <f t="shared" ca="1" si="476"/>
        <v/>
      </c>
      <c r="AD1467" s="13" t="str">
        <f t="shared" ca="1" si="477"/>
        <v/>
      </c>
      <c r="AE1467" s="13">
        <f t="shared" ca="1" si="478"/>
        <v>3.4685224841136817</v>
      </c>
      <c r="AG1467" s="32">
        <f ca="1">IF(ROW(data!B1467)&gt;fib+1,MIN(OFFSET(data!B1467,0,0,-fib,1)),"")</f>
        <v>20.47</v>
      </c>
      <c r="AH1467" s="32">
        <f ca="1">IF(ROW(data!B1467)&gt;fib+1,MAX(OFFSET(data!B1467,0,0,-fib,1)),"")</f>
        <v>27.81</v>
      </c>
      <c r="AI1467" s="32">
        <f t="shared" ca="1" si="468"/>
        <v>7.34</v>
      </c>
      <c r="AJ1467" s="31">
        <f t="shared" ca="1" si="469"/>
        <v>22.20224</v>
      </c>
      <c r="AK1467" s="31">
        <f t="shared" ca="1" si="470"/>
        <v>23.273879999999998</v>
      </c>
      <c r="AL1467" s="31">
        <f t="shared" ca="1" si="471"/>
        <v>24.14</v>
      </c>
      <c r="AM1467" s="31">
        <f t="shared" ca="1" si="472"/>
        <v>25.006119999999999</v>
      </c>
      <c r="AO1467" s="32">
        <f t="shared" ca="1" si="479"/>
        <v>2.1795774836443247</v>
      </c>
      <c r="AP1467" s="32">
        <f t="shared" ca="1" si="480"/>
        <v>0</v>
      </c>
      <c r="AQ1467" s="32">
        <f t="shared" ca="1" si="481"/>
        <v>2.4685224841136817</v>
      </c>
      <c r="AR1467" s="32">
        <f t="shared" ca="1" si="482"/>
        <v>0</v>
      </c>
    </row>
    <row r="1468" spans="1:44">
      <c r="A1468" s="10">
        <v>39037</v>
      </c>
      <c r="B1468" s="11">
        <f ca="1">IF(ROW(data!B1468)&gt;singleSMA,AVERAGE(OFFSET(data!B1468,0,0,-singleSMA,1)),"")</f>
        <v>24.533300000000008</v>
      </c>
      <c r="C1468" s="11" t="str">
        <f ca="1">IF(ROW(data!B1466)&gt;singleSMA+2,IF(SIGN(data!B1467-indicators!B1467)&lt;&gt;SIGN(data!B1466-indicators!B1466),IF(SIGN(data!B1467-indicators!B1467)&gt;0,"BUY","SELL"),""),"")</f>
        <v/>
      </c>
      <c r="D1468" s="11">
        <f ca="1">IF(ROW(data!B1468)&gt;fastSMA,AVERAGE(OFFSET(data!B1468,0,0,-fastSMA,1)),"")</f>
        <v>27.1435</v>
      </c>
      <c r="E1468" s="11">
        <f ca="1">IF(ROW(data!B1468)&gt;slowSMA,AVERAGE(OFFSET(data!B1468,0,0,-slowSMA,1)),"")</f>
        <v>24.533300000000008</v>
      </c>
      <c r="F1468" s="11" t="str">
        <f ca="1">IF(ROW(data!B1468)&gt;MAX(fastSMA,slowSMA)+2,IF(SIGN(D1467-E1467)&lt;&gt;SIGN(D1466-E1466),IF(SIGN(D1467-E1467)&gt;0,"BUY","SELL"),""),"")</f>
        <v/>
      </c>
      <c r="G1468" s="11"/>
      <c r="H1468" s="11">
        <f>(data!B1468/data!B1467)-1</f>
        <v>2.1574973031284195E-3</v>
      </c>
      <c r="I1468" s="11">
        <f t="shared" si="462"/>
        <v>2.1574973031284195E-3</v>
      </c>
      <c r="J1468" s="11">
        <f t="shared" si="463"/>
        <v>0</v>
      </c>
      <c r="K1468" s="11">
        <f ca="1">IF(ROW(data!B1468)&gt;rsi+1,100-100/(1+AVERAGE(OFFSET(I1468,0,0,-rsi,1))/AVERAGE(OFFSET(J1468,0,0,-rsi,1))),"")</f>
        <v>63.518482063594</v>
      </c>
      <c r="L1468" s="11"/>
      <c r="M1468" s="11">
        <f t="shared" si="464"/>
        <v>1.0021574973031284</v>
      </c>
      <c r="N1468" s="11">
        <f t="shared" ca="1" si="465"/>
        <v>1.044602698650674</v>
      </c>
      <c r="S1468" s="13" t="str">
        <f ca="1">pricein</f>
        <v/>
      </c>
      <c r="T1468" s="13" t="str">
        <f ca="1">priceout</f>
        <v/>
      </c>
      <c r="U1468" s="16" t="str">
        <f t="shared" ca="1" si="466"/>
        <v/>
      </c>
      <c r="V1468" s="16" t="str">
        <f t="shared" ca="1" si="473"/>
        <v/>
      </c>
      <c r="W1468" s="16" t="str">
        <f t="shared" ca="1" si="474"/>
        <v/>
      </c>
      <c r="X1468" s="16">
        <f t="shared" ca="1" si="475"/>
        <v>3.1795774836443247</v>
      </c>
      <c r="Y1468" s="16"/>
      <c r="Z1468" s="13" t="str">
        <f ca="1">priceincross</f>
        <v/>
      </c>
      <c r="AA1468" s="13" t="str">
        <f ca="1">priceoutcross</f>
        <v/>
      </c>
      <c r="AB1468" s="13" t="str">
        <f t="shared" ca="1" si="467"/>
        <v/>
      </c>
      <c r="AC1468" s="13" t="str">
        <f t="shared" ca="1" si="476"/>
        <v/>
      </c>
      <c r="AD1468" s="13" t="str">
        <f t="shared" ca="1" si="477"/>
        <v/>
      </c>
      <c r="AE1468" s="13">
        <f t="shared" ca="1" si="478"/>
        <v>3.4685224841136817</v>
      </c>
      <c r="AG1468" s="32">
        <f ca="1">IF(ROW(data!B1468)&gt;fib+1,MIN(OFFSET(data!B1468,0,0,-fib,1)),"")</f>
        <v>20.98</v>
      </c>
      <c r="AH1468" s="32">
        <f ca="1">IF(ROW(data!B1468)&gt;fib+1,MAX(OFFSET(data!B1468,0,0,-fib,1)),"")</f>
        <v>27.87</v>
      </c>
      <c r="AI1468" s="32">
        <f t="shared" ca="1" si="468"/>
        <v>6.8900000000000006</v>
      </c>
      <c r="AJ1468" s="31">
        <f t="shared" ca="1" si="469"/>
        <v>22.60604</v>
      </c>
      <c r="AK1468" s="31">
        <f t="shared" ca="1" si="470"/>
        <v>23.611980000000003</v>
      </c>
      <c r="AL1468" s="31">
        <f t="shared" ca="1" si="471"/>
        <v>24.425000000000001</v>
      </c>
      <c r="AM1468" s="31">
        <f t="shared" ca="1" si="472"/>
        <v>25.238019999999999</v>
      </c>
      <c r="AO1468" s="32">
        <f t="shared" ca="1" si="479"/>
        <v>2.1795774836443247</v>
      </c>
      <c r="AP1468" s="32">
        <f t="shared" ca="1" si="480"/>
        <v>0</v>
      </c>
      <c r="AQ1468" s="32">
        <f t="shared" ca="1" si="481"/>
        <v>2.4685224841136817</v>
      </c>
      <c r="AR1468" s="32">
        <f t="shared" ca="1" si="482"/>
        <v>0</v>
      </c>
    </row>
    <row r="1469" spans="1:44">
      <c r="A1469" s="10">
        <v>39038</v>
      </c>
      <c r="B1469" s="11">
        <f ca="1">IF(ROW(data!B1469)&gt;singleSMA,AVERAGE(OFFSET(data!B1469,0,0,-singleSMA,1)),"")</f>
        <v>24.598100000000009</v>
      </c>
      <c r="C1469" s="11" t="str">
        <f ca="1">IF(ROW(data!B1467)&gt;singleSMA+2,IF(SIGN(data!B1468-indicators!B1468)&lt;&gt;SIGN(data!B1467-indicators!B1467),IF(SIGN(data!B1468-indicators!B1468)&gt;0,"BUY","SELL"),""),"")</f>
        <v/>
      </c>
      <c r="D1469" s="11">
        <f ca="1">IF(ROW(data!B1469)&gt;fastSMA,AVERAGE(OFFSET(data!B1469,0,0,-fastSMA,1)),"")</f>
        <v>27.1875</v>
      </c>
      <c r="E1469" s="11">
        <f ca="1">IF(ROW(data!B1469)&gt;slowSMA,AVERAGE(OFFSET(data!B1469,0,0,-slowSMA,1)),"")</f>
        <v>24.598100000000009</v>
      </c>
      <c r="F1469" s="11" t="str">
        <f ca="1">IF(ROW(data!B1469)&gt;MAX(fastSMA,slowSMA)+2,IF(SIGN(D1468-E1468)&lt;&gt;SIGN(D1467-E1467),IF(SIGN(D1468-E1468)&gt;0,"BUY","SELL"),""),"")</f>
        <v/>
      </c>
      <c r="G1469" s="11"/>
      <c r="H1469" s="11">
        <f>(data!B1469/data!B1468)-1</f>
        <v>-3.5880875493365938E-4</v>
      </c>
      <c r="I1469" s="11">
        <f t="shared" si="462"/>
        <v>0</v>
      </c>
      <c r="J1469" s="11">
        <f t="shared" si="463"/>
        <v>3.5880875493365938E-4</v>
      </c>
      <c r="K1469" s="11">
        <f ca="1">IF(ROW(data!B1469)&gt;rsi+1,100-100/(1+AVERAGE(OFFSET(I1469,0,0,-rsi,1))/AVERAGE(OFFSET(J1469,0,0,-rsi,1))),"")</f>
        <v>60.700817057827855</v>
      </c>
      <c r="L1469" s="11"/>
      <c r="M1469" s="11">
        <f t="shared" si="464"/>
        <v>0.99964119124506634</v>
      </c>
      <c r="N1469" s="11">
        <f t="shared" ca="1" si="465"/>
        <v>1.0326167531504811</v>
      </c>
      <c r="S1469" s="13" t="str">
        <f ca="1">pricein</f>
        <v/>
      </c>
      <c r="T1469" s="13" t="str">
        <f ca="1">priceout</f>
        <v/>
      </c>
      <c r="U1469" s="16" t="str">
        <f t="shared" ca="1" si="466"/>
        <v/>
      </c>
      <c r="V1469" s="16" t="str">
        <f t="shared" ca="1" si="473"/>
        <v/>
      </c>
      <c r="W1469" s="16" t="str">
        <f t="shared" ca="1" si="474"/>
        <v/>
      </c>
      <c r="X1469" s="16">
        <f t="shared" ca="1" si="475"/>
        <v>3.1795774836443247</v>
      </c>
      <c r="Y1469" s="16"/>
      <c r="Z1469" s="13" t="str">
        <f ca="1">priceincross</f>
        <v/>
      </c>
      <c r="AA1469" s="13" t="str">
        <f ca="1">priceoutcross</f>
        <v/>
      </c>
      <c r="AB1469" s="13" t="str">
        <f t="shared" ca="1" si="467"/>
        <v/>
      </c>
      <c r="AC1469" s="13" t="str">
        <f t="shared" ca="1" si="476"/>
        <v/>
      </c>
      <c r="AD1469" s="13" t="str">
        <f t="shared" ca="1" si="477"/>
        <v/>
      </c>
      <c r="AE1469" s="13">
        <f t="shared" ca="1" si="478"/>
        <v>3.4685224841136817</v>
      </c>
      <c r="AG1469" s="32">
        <f ca="1">IF(ROW(data!B1469)&gt;fib+1,MIN(OFFSET(data!B1469,0,0,-fib,1)),"")</f>
        <v>20.98</v>
      </c>
      <c r="AH1469" s="32">
        <f ca="1">IF(ROW(data!B1469)&gt;fib+1,MAX(OFFSET(data!B1469,0,0,-fib,1)),"")</f>
        <v>27.87</v>
      </c>
      <c r="AI1469" s="32">
        <f t="shared" ca="1" si="468"/>
        <v>6.8900000000000006</v>
      </c>
      <c r="AJ1469" s="31">
        <f t="shared" ca="1" si="469"/>
        <v>22.60604</v>
      </c>
      <c r="AK1469" s="31">
        <f t="shared" ca="1" si="470"/>
        <v>23.611980000000003</v>
      </c>
      <c r="AL1469" s="31">
        <f t="shared" ca="1" si="471"/>
        <v>24.425000000000001</v>
      </c>
      <c r="AM1469" s="31">
        <f t="shared" ca="1" si="472"/>
        <v>25.238019999999999</v>
      </c>
      <c r="AO1469" s="32">
        <f t="shared" ca="1" si="479"/>
        <v>2.1795774836443247</v>
      </c>
      <c r="AP1469" s="32">
        <f t="shared" ca="1" si="480"/>
        <v>0</v>
      </c>
      <c r="AQ1469" s="32">
        <f t="shared" ca="1" si="481"/>
        <v>2.4685224841136817</v>
      </c>
      <c r="AR1469" s="32">
        <f t="shared" ca="1" si="482"/>
        <v>0</v>
      </c>
    </row>
    <row r="1470" spans="1:44">
      <c r="A1470" s="10">
        <v>39041</v>
      </c>
      <c r="B1470" s="11">
        <f ca="1">IF(ROW(data!B1470)&gt;singleSMA,AVERAGE(OFFSET(data!B1470,0,0,-singleSMA,1)),"")</f>
        <v>24.641200000000008</v>
      </c>
      <c r="C1470" s="11" t="str">
        <f ca="1">IF(ROW(data!B1468)&gt;singleSMA+2,IF(SIGN(data!B1469-indicators!B1469)&lt;&gt;SIGN(data!B1468-indicators!B1468),IF(SIGN(data!B1469-indicators!B1469)&gt;0,"BUY","SELL"),""),"")</f>
        <v/>
      </c>
      <c r="D1470" s="11">
        <f ca="1">IF(ROW(data!B1470)&gt;fastSMA,AVERAGE(OFFSET(data!B1470,0,0,-fastSMA,1)),"")</f>
        <v>27.227000000000004</v>
      </c>
      <c r="E1470" s="11">
        <f ca="1">IF(ROW(data!B1470)&gt;slowSMA,AVERAGE(OFFSET(data!B1470,0,0,-slowSMA,1)),"")</f>
        <v>24.641200000000008</v>
      </c>
      <c r="F1470" s="11" t="str">
        <f ca="1">IF(ROW(data!B1470)&gt;MAX(fastSMA,slowSMA)+2,IF(SIGN(D1469-E1469)&lt;&gt;SIGN(D1468-E1468),IF(SIGN(D1469-E1469)&gt;0,"BUY","SELL"),""),"")</f>
        <v/>
      </c>
      <c r="G1470" s="11"/>
      <c r="H1470" s="11">
        <f>(data!B1470/data!B1469)-1</f>
        <v>-1.0050251256281451E-2</v>
      </c>
      <c r="I1470" s="11">
        <f t="shared" si="462"/>
        <v>0</v>
      </c>
      <c r="J1470" s="11">
        <f t="shared" si="463"/>
        <v>1.0050251256281451E-2</v>
      </c>
      <c r="K1470" s="11">
        <f ca="1">IF(ROW(data!B1470)&gt;rsi+1,100-100/(1+AVERAGE(OFFSET(I1470,0,0,-rsi,1))/AVERAGE(OFFSET(J1470,0,0,-rsi,1))),"")</f>
        <v>59.535479205493964</v>
      </c>
      <c r="L1470" s="11"/>
      <c r="M1470" s="11">
        <f t="shared" si="464"/>
        <v>0.98994974874371855</v>
      </c>
      <c r="N1470" s="11">
        <f t="shared" ca="1" si="465"/>
        <v>1.0294886151549083</v>
      </c>
      <c r="S1470" s="13" t="str">
        <f ca="1">pricein</f>
        <v/>
      </c>
      <c r="T1470" s="13" t="str">
        <f ca="1">priceout</f>
        <v/>
      </c>
      <c r="U1470" s="16" t="str">
        <f t="shared" ca="1" si="466"/>
        <v/>
      </c>
      <c r="V1470" s="16" t="str">
        <f t="shared" ca="1" si="473"/>
        <v/>
      </c>
      <c r="W1470" s="16" t="str">
        <f t="shared" ca="1" si="474"/>
        <v/>
      </c>
      <c r="X1470" s="16">
        <f t="shared" ca="1" si="475"/>
        <v>3.1795774836443247</v>
      </c>
      <c r="Y1470" s="16"/>
      <c r="Z1470" s="13" t="str">
        <f ca="1">priceincross</f>
        <v/>
      </c>
      <c r="AA1470" s="13" t="str">
        <f ca="1">priceoutcross</f>
        <v/>
      </c>
      <c r="AB1470" s="13" t="str">
        <f t="shared" ca="1" si="467"/>
        <v/>
      </c>
      <c r="AC1470" s="13" t="str">
        <f t="shared" ca="1" si="476"/>
        <v/>
      </c>
      <c r="AD1470" s="13" t="str">
        <f t="shared" ca="1" si="477"/>
        <v/>
      </c>
      <c r="AE1470" s="13">
        <f t="shared" ca="1" si="478"/>
        <v>3.4685224841136817</v>
      </c>
      <c r="AG1470" s="32">
        <f ca="1">IF(ROW(data!B1470)&gt;fib+1,MIN(OFFSET(data!B1470,0,0,-fib,1)),"")</f>
        <v>20.98</v>
      </c>
      <c r="AH1470" s="32">
        <f ca="1">IF(ROW(data!B1470)&gt;fib+1,MAX(OFFSET(data!B1470,0,0,-fib,1)),"")</f>
        <v>27.87</v>
      </c>
      <c r="AI1470" s="32">
        <f t="shared" ca="1" si="468"/>
        <v>6.8900000000000006</v>
      </c>
      <c r="AJ1470" s="31">
        <f t="shared" ca="1" si="469"/>
        <v>22.60604</v>
      </c>
      <c r="AK1470" s="31">
        <f t="shared" ca="1" si="470"/>
        <v>23.611980000000003</v>
      </c>
      <c r="AL1470" s="31">
        <f t="shared" ca="1" si="471"/>
        <v>24.425000000000001</v>
      </c>
      <c r="AM1470" s="31">
        <f t="shared" ca="1" si="472"/>
        <v>25.238019999999999</v>
      </c>
      <c r="AO1470" s="32">
        <f t="shared" ca="1" si="479"/>
        <v>2.1795774836443247</v>
      </c>
      <c r="AP1470" s="32">
        <f t="shared" ca="1" si="480"/>
        <v>0</v>
      </c>
      <c r="AQ1470" s="32">
        <f t="shared" ca="1" si="481"/>
        <v>2.4685224841136817</v>
      </c>
      <c r="AR1470" s="32">
        <f t="shared" ca="1" si="482"/>
        <v>0</v>
      </c>
    </row>
    <row r="1471" spans="1:44">
      <c r="A1471" s="10">
        <v>39042</v>
      </c>
      <c r="B1471" s="11">
        <f ca="1">IF(ROW(data!B1471)&gt;singleSMA,AVERAGE(OFFSET(data!B1471,0,0,-singleSMA,1)),"")</f>
        <v>24.697500000000009</v>
      </c>
      <c r="C1471" s="11" t="str">
        <f ca="1">IF(ROW(data!B1469)&gt;singleSMA+2,IF(SIGN(data!B1470-indicators!B1470)&lt;&gt;SIGN(data!B1469-indicators!B1469),IF(SIGN(data!B1470-indicators!B1470)&gt;0,"BUY","SELL"),""),"")</f>
        <v/>
      </c>
      <c r="D1471" s="11">
        <f ca="1">IF(ROW(data!B1471)&gt;fastSMA,AVERAGE(OFFSET(data!B1471,0,0,-fastSMA,1)),"")</f>
        <v>27.290000000000003</v>
      </c>
      <c r="E1471" s="11">
        <f ca="1">IF(ROW(data!B1471)&gt;slowSMA,AVERAGE(OFFSET(data!B1471,0,0,-slowSMA,1)),"")</f>
        <v>24.697500000000009</v>
      </c>
      <c r="F1471" s="11" t="str">
        <f ca="1">IF(ROW(data!B1471)&gt;MAX(fastSMA,slowSMA)+2,IF(SIGN(D1470-E1470)&lt;&gt;SIGN(D1469-E1469),IF(SIGN(D1470-E1470)&gt;0,"BUY","SELL"),""),"")</f>
        <v/>
      </c>
      <c r="G1471" s="11"/>
      <c r="H1471" s="11">
        <f>(data!B1471/data!B1470)-1</f>
        <v>1.3778100072516342E-2</v>
      </c>
      <c r="I1471" s="11">
        <f t="shared" si="462"/>
        <v>1.3778100072516342E-2</v>
      </c>
      <c r="J1471" s="11">
        <f t="shared" si="463"/>
        <v>0</v>
      </c>
      <c r="K1471" s="11">
        <f ca="1">IF(ROW(data!B1471)&gt;rsi+1,100-100/(1+AVERAGE(OFFSET(I1471,0,0,-rsi,1))/AVERAGE(OFFSET(J1471,0,0,-rsi,1))),"")</f>
        <v>64.068853029513804</v>
      </c>
      <c r="L1471" s="11"/>
      <c r="M1471" s="11">
        <f t="shared" si="464"/>
        <v>1.0137781000725163</v>
      </c>
      <c r="N1471" s="11">
        <f t="shared" ca="1" si="465"/>
        <v>1.047191011235955</v>
      </c>
      <c r="S1471" s="13" t="str">
        <f ca="1">pricein</f>
        <v/>
      </c>
      <c r="T1471" s="13" t="str">
        <f ca="1">priceout</f>
        <v/>
      </c>
      <c r="U1471" s="16" t="str">
        <f t="shared" ca="1" si="466"/>
        <v/>
      </c>
      <c r="V1471" s="16" t="str">
        <f t="shared" ca="1" si="473"/>
        <v/>
      </c>
      <c r="W1471" s="16" t="str">
        <f t="shared" ca="1" si="474"/>
        <v/>
      </c>
      <c r="X1471" s="16">
        <f t="shared" ca="1" si="475"/>
        <v>3.1795774836443247</v>
      </c>
      <c r="Y1471" s="16"/>
      <c r="Z1471" s="13" t="str">
        <f ca="1">priceincross</f>
        <v/>
      </c>
      <c r="AA1471" s="13" t="str">
        <f ca="1">priceoutcross</f>
        <v/>
      </c>
      <c r="AB1471" s="13" t="str">
        <f t="shared" ca="1" si="467"/>
        <v/>
      </c>
      <c r="AC1471" s="13" t="str">
        <f t="shared" ca="1" si="476"/>
        <v/>
      </c>
      <c r="AD1471" s="13" t="str">
        <f t="shared" ca="1" si="477"/>
        <v/>
      </c>
      <c r="AE1471" s="13">
        <f t="shared" ca="1" si="478"/>
        <v>3.4685224841136817</v>
      </c>
      <c r="AG1471" s="32">
        <f ca="1">IF(ROW(data!B1471)&gt;fib+1,MIN(OFFSET(data!B1471,0,0,-fib,1)),"")</f>
        <v>20.98</v>
      </c>
      <c r="AH1471" s="32">
        <f ca="1">IF(ROW(data!B1471)&gt;fib+1,MAX(OFFSET(data!B1471,0,0,-fib,1)),"")</f>
        <v>27.96</v>
      </c>
      <c r="AI1471" s="32">
        <f t="shared" ca="1" si="468"/>
        <v>6.98</v>
      </c>
      <c r="AJ1471" s="31">
        <f t="shared" ca="1" si="469"/>
        <v>22.627279999999999</v>
      </c>
      <c r="AK1471" s="31">
        <f t="shared" ca="1" si="470"/>
        <v>23.646360000000001</v>
      </c>
      <c r="AL1471" s="31">
        <f t="shared" ca="1" si="471"/>
        <v>24.47</v>
      </c>
      <c r="AM1471" s="31">
        <f t="shared" ca="1" si="472"/>
        <v>25.29364</v>
      </c>
      <c r="AO1471" s="32">
        <f t="shared" ca="1" si="479"/>
        <v>2.1795774836443247</v>
      </c>
      <c r="AP1471" s="32">
        <f t="shared" ca="1" si="480"/>
        <v>0</v>
      </c>
      <c r="AQ1471" s="32">
        <f t="shared" ca="1" si="481"/>
        <v>2.4685224841136817</v>
      </c>
      <c r="AR1471" s="32">
        <f t="shared" ca="1" si="482"/>
        <v>0</v>
      </c>
    </row>
    <row r="1472" spans="1:44">
      <c r="A1472" s="10">
        <v>39043</v>
      </c>
      <c r="B1472" s="11">
        <f ca="1">IF(ROW(data!B1472)&gt;singleSMA,AVERAGE(OFFSET(data!B1472,0,0,-singleSMA,1)),"")</f>
        <v>24.754200000000004</v>
      </c>
      <c r="C1472" s="11" t="str">
        <f ca="1">IF(ROW(data!B1470)&gt;singleSMA+2,IF(SIGN(data!B1471-indicators!B1471)&lt;&gt;SIGN(data!B1470-indicators!B1470),IF(SIGN(data!B1471-indicators!B1471)&gt;0,"BUY","SELL"),""),"")</f>
        <v/>
      </c>
      <c r="D1472" s="11">
        <f ca="1">IF(ROW(data!B1472)&gt;fastSMA,AVERAGE(OFFSET(data!B1472,0,0,-fastSMA,1)),"")</f>
        <v>27.344999999999999</v>
      </c>
      <c r="E1472" s="11">
        <f ca="1">IF(ROW(data!B1472)&gt;slowSMA,AVERAGE(OFFSET(data!B1472,0,0,-slowSMA,1)),"")</f>
        <v>24.754200000000004</v>
      </c>
      <c r="F1472" s="11" t="str">
        <f ca="1">IF(ROW(data!B1472)&gt;MAX(fastSMA,slowSMA)+2,IF(SIGN(D1471-E1471)&lt;&gt;SIGN(D1470-E1470),IF(SIGN(D1471-E1471)&gt;0,"BUY","SELL"),""),"")</f>
        <v/>
      </c>
      <c r="G1472" s="11"/>
      <c r="H1472" s="11">
        <f>(data!B1472/data!B1471)-1</f>
        <v>0</v>
      </c>
      <c r="I1472" s="11">
        <f t="shared" si="462"/>
        <v>0</v>
      </c>
      <c r="J1472" s="11">
        <f t="shared" si="463"/>
        <v>0</v>
      </c>
      <c r="K1472" s="11">
        <f ca="1">IF(ROW(data!B1472)&gt;rsi+1,100-100/(1+AVERAGE(OFFSET(I1472,0,0,-rsi,1))/AVERAGE(OFFSET(J1472,0,0,-rsi,1))),"")</f>
        <v>62.732376618434301</v>
      </c>
      <c r="L1472" s="11"/>
      <c r="M1472" s="11">
        <f t="shared" si="464"/>
        <v>1</v>
      </c>
      <c r="N1472" s="11">
        <f t="shared" ca="1" si="465"/>
        <v>1.0409530900967978</v>
      </c>
      <c r="S1472" s="13" t="str">
        <f ca="1">pricein</f>
        <v/>
      </c>
      <c r="T1472" s="13" t="str">
        <f ca="1">priceout</f>
        <v/>
      </c>
      <c r="U1472" s="16" t="str">
        <f t="shared" ca="1" si="466"/>
        <v/>
      </c>
      <c r="V1472" s="16" t="str">
        <f t="shared" ca="1" si="473"/>
        <v/>
      </c>
      <c r="W1472" s="16" t="str">
        <f t="shared" ca="1" si="474"/>
        <v/>
      </c>
      <c r="X1472" s="16">
        <f t="shared" ca="1" si="475"/>
        <v>3.1795774836443247</v>
      </c>
      <c r="Y1472" s="16"/>
      <c r="Z1472" s="13" t="str">
        <f ca="1">priceincross</f>
        <v/>
      </c>
      <c r="AA1472" s="13" t="str">
        <f ca="1">priceoutcross</f>
        <v/>
      </c>
      <c r="AB1472" s="13" t="str">
        <f t="shared" ca="1" si="467"/>
        <v/>
      </c>
      <c r="AC1472" s="13" t="str">
        <f t="shared" ca="1" si="476"/>
        <v/>
      </c>
      <c r="AD1472" s="13" t="str">
        <f t="shared" ca="1" si="477"/>
        <v/>
      </c>
      <c r="AE1472" s="13">
        <f t="shared" ca="1" si="478"/>
        <v>3.4685224841136817</v>
      </c>
      <c r="AG1472" s="32">
        <f ca="1">IF(ROW(data!B1472)&gt;fib+1,MIN(OFFSET(data!B1472,0,0,-fib,1)),"")</f>
        <v>20.98</v>
      </c>
      <c r="AH1472" s="32">
        <f ca="1">IF(ROW(data!B1472)&gt;fib+1,MAX(OFFSET(data!B1472,0,0,-fib,1)),"")</f>
        <v>27.96</v>
      </c>
      <c r="AI1472" s="32">
        <f t="shared" ca="1" si="468"/>
        <v>6.98</v>
      </c>
      <c r="AJ1472" s="31">
        <f t="shared" ca="1" si="469"/>
        <v>22.627279999999999</v>
      </c>
      <c r="AK1472" s="31">
        <f t="shared" ca="1" si="470"/>
        <v>23.646360000000001</v>
      </c>
      <c r="AL1472" s="31">
        <f t="shared" ca="1" si="471"/>
        <v>24.47</v>
      </c>
      <c r="AM1472" s="31">
        <f t="shared" ca="1" si="472"/>
        <v>25.29364</v>
      </c>
      <c r="AO1472" s="32">
        <f t="shared" ca="1" si="479"/>
        <v>2.1795774836443247</v>
      </c>
      <c r="AP1472" s="32">
        <f t="shared" ca="1" si="480"/>
        <v>0</v>
      </c>
      <c r="AQ1472" s="32">
        <f t="shared" ca="1" si="481"/>
        <v>2.4685224841136817</v>
      </c>
      <c r="AR1472" s="32">
        <f t="shared" ca="1" si="482"/>
        <v>0</v>
      </c>
    </row>
    <row r="1473" spans="1:44">
      <c r="A1473" s="10">
        <v>39044</v>
      </c>
      <c r="B1473" s="11">
        <f ca="1">IF(ROW(data!B1473)&gt;singleSMA,AVERAGE(OFFSET(data!B1473,0,0,-singleSMA,1)),"")</f>
        <v>24.819500000000001</v>
      </c>
      <c r="C1473" s="11" t="str">
        <f ca="1">IF(ROW(data!B1471)&gt;singleSMA+2,IF(SIGN(data!B1472-indicators!B1472)&lt;&gt;SIGN(data!B1471-indicators!B1471),IF(SIGN(data!B1472-indicators!B1472)&gt;0,"BUY","SELL"),""),"")</f>
        <v/>
      </c>
      <c r="D1473" s="11">
        <f ca="1">IF(ROW(data!B1473)&gt;fastSMA,AVERAGE(OFFSET(data!B1473,0,0,-fastSMA,1)),"")</f>
        <v>27.382500000000004</v>
      </c>
      <c r="E1473" s="11">
        <f ca="1">IF(ROW(data!B1473)&gt;slowSMA,AVERAGE(OFFSET(data!B1473,0,0,-slowSMA,1)),"")</f>
        <v>24.819500000000001</v>
      </c>
      <c r="F1473" s="11" t="str">
        <f ca="1">IF(ROW(data!B1473)&gt;MAX(fastSMA,slowSMA)+2,IF(SIGN(D1472-E1472)&lt;&gt;SIGN(D1471-E1471),IF(SIGN(D1472-E1472)&gt;0,"BUY","SELL"),""),"")</f>
        <v/>
      </c>
      <c r="G1473" s="11"/>
      <c r="H1473" s="11">
        <f>(data!B1473/data!B1472)-1</f>
        <v>0</v>
      </c>
      <c r="I1473" s="11">
        <f t="shared" si="462"/>
        <v>0</v>
      </c>
      <c r="J1473" s="11">
        <f t="shared" si="463"/>
        <v>0</v>
      </c>
      <c r="K1473" s="11">
        <f ca="1">IF(ROW(data!B1473)&gt;rsi+1,100-100/(1+AVERAGE(OFFSET(I1473,0,0,-rsi,1))/AVERAGE(OFFSET(J1473,0,0,-rsi,1))),"")</f>
        <v>59.452909931705065</v>
      </c>
      <c r="L1473" s="11"/>
      <c r="M1473" s="11">
        <f t="shared" si="464"/>
        <v>1</v>
      </c>
      <c r="N1473" s="11">
        <f t="shared" ca="1" si="465"/>
        <v>1.0275633958103636</v>
      </c>
      <c r="S1473" s="13" t="str">
        <f ca="1">pricein</f>
        <v/>
      </c>
      <c r="T1473" s="13" t="str">
        <f ca="1">priceout</f>
        <v/>
      </c>
      <c r="U1473" s="16" t="str">
        <f t="shared" ca="1" si="466"/>
        <v/>
      </c>
      <c r="V1473" s="16" t="str">
        <f t="shared" ca="1" si="473"/>
        <v/>
      </c>
      <c r="W1473" s="16" t="str">
        <f t="shared" ca="1" si="474"/>
        <v/>
      </c>
      <c r="X1473" s="16">
        <f t="shared" ca="1" si="475"/>
        <v>3.1795774836443247</v>
      </c>
      <c r="Y1473" s="16"/>
      <c r="Z1473" s="13" t="str">
        <f ca="1">priceincross</f>
        <v/>
      </c>
      <c r="AA1473" s="13" t="str">
        <f ca="1">priceoutcross</f>
        <v/>
      </c>
      <c r="AB1473" s="13" t="str">
        <f t="shared" ca="1" si="467"/>
        <v/>
      </c>
      <c r="AC1473" s="13" t="str">
        <f t="shared" ca="1" si="476"/>
        <v/>
      </c>
      <c r="AD1473" s="13" t="str">
        <f t="shared" ca="1" si="477"/>
        <v/>
      </c>
      <c r="AE1473" s="13">
        <f t="shared" ca="1" si="478"/>
        <v>3.4685224841136817</v>
      </c>
      <c r="AG1473" s="32">
        <f ca="1">IF(ROW(data!B1473)&gt;fib+1,MIN(OFFSET(data!B1473,0,0,-fib,1)),"")</f>
        <v>20.98</v>
      </c>
      <c r="AH1473" s="32">
        <f ca="1">IF(ROW(data!B1473)&gt;fib+1,MAX(OFFSET(data!B1473,0,0,-fib,1)),"")</f>
        <v>27.96</v>
      </c>
      <c r="AI1473" s="32">
        <f t="shared" ca="1" si="468"/>
        <v>6.98</v>
      </c>
      <c r="AJ1473" s="31">
        <f t="shared" ca="1" si="469"/>
        <v>22.627279999999999</v>
      </c>
      <c r="AK1473" s="31">
        <f t="shared" ca="1" si="470"/>
        <v>23.646360000000001</v>
      </c>
      <c r="AL1473" s="31">
        <f t="shared" ca="1" si="471"/>
        <v>24.47</v>
      </c>
      <c r="AM1473" s="31">
        <f t="shared" ca="1" si="472"/>
        <v>25.29364</v>
      </c>
      <c r="AO1473" s="32">
        <f t="shared" ca="1" si="479"/>
        <v>2.1795774836443247</v>
      </c>
      <c r="AP1473" s="32">
        <f t="shared" ca="1" si="480"/>
        <v>0</v>
      </c>
      <c r="AQ1473" s="32">
        <f t="shared" ca="1" si="481"/>
        <v>2.4685224841136817</v>
      </c>
      <c r="AR1473" s="32">
        <f t="shared" ca="1" si="482"/>
        <v>0</v>
      </c>
    </row>
    <row r="1474" spans="1:44">
      <c r="A1474" s="10">
        <v>39045</v>
      </c>
      <c r="B1474" s="11">
        <f ca="1">IF(ROW(data!B1474)&gt;singleSMA,AVERAGE(OFFSET(data!B1474,0,0,-singleSMA,1)),"")</f>
        <v>24.885200000000005</v>
      </c>
      <c r="C1474" s="11" t="str">
        <f ca="1">IF(ROW(data!B1472)&gt;singleSMA+2,IF(SIGN(data!B1473-indicators!B1473)&lt;&gt;SIGN(data!B1472-indicators!B1472),IF(SIGN(data!B1473-indicators!B1473)&gt;0,"BUY","SELL"),""),"")</f>
        <v/>
      </c>
      <c r="D1474" s="11">
        <f ca="1">IF(ROW(data!B1474)&gt;fastSMA,AVERAGE(OFFSET(data!B1474,0,0,-fastSMA,1)),"")</f>
        <v>27.422999999999995</v>
      </c>
      <c r="E1474" s="11">
        <f ca="1">IF(ROW(data!B1474)&gt;slowSMA,AVERAGE(OFFSET(data!B1474,0,0,-slowSMA,1)),"")</f>
        <v>24.885200000000005</v>
      </c>
      <c r="F1474" s="11" t="str">
        <f ca="1">IF(ROW(data!B1474)&gt;MAX(fastSMA,slowSMA)+2,IF(SIGN(D1473-E1473)&lt;&gt;SIGN(D1472-E1472),IF(SIGN(D1473-E1473)&gt;0,"BUY","SELL"),""),"")</f>
        <v/>
      </c>
      <c r="G1474" s="11"/>
      <c r="H1474" s="11">
        <f>(data!B1474/data!B1473)-1</f>
        <v>-1.0729613733905574E-2</v>
      </c>
      <c r="I1474" s="11">
        <f t="shared" si="462"/>
        <v>0</v>
      </c>
      <c r="J1474" s="11">
        <f t="shared" si="463"/>
        <v>1.0729613733905574E-2</v>
      </c>
      <c r="K1474" s="11">
        <f ca="1">IF(ROW(data!B1474)&gt;rsi+1,100-100/(1+AVERAGE(OFFSET(I1474,0,0,-rsi,1))/AVERAGE(OFFSET(J1474,0,0,-rsi,1))),"")</f>
        <v>60.474229413818875</v>
      </c>
      <c r="L1474" s="11"/>
      <c r="M1474" s="11">
        <f t="shared" si="464"/>
        <v>0.98927038626609443</v>
      </c>
      <c r="N1474" s="11">
        <f t="shared" ca="1" si="465"/>
        <v>1.030167597765363</v>
      </c>
      <c r="S1474" s="13" t="str">
        <f ca="1">pricein</f>
        <v/>
      </c>
      <c r="T1474" s="13" t="str">
        <f ca="1">priceout</f>
        <v/>
      </c>
      <c r="U1474" s="16" t="str">
        <f t="shared" ca="1" si="466"/>
        <v/>
      </c>
      <c r="V1474" s="16" t="str">
        <f t="shared" ca="1" si="473"/>
        <v/>
      </c>
      <c r="W1474" s="16" t="str">
        <f t="shared" ca="1" si="474"/>
        <v/>
      </c>
      <c r="X1474" s="16">
        <f t="shared" ca="1" si="475"/>
        <v>3.1795774836443247</v>
      </c>
      <c r="Y1474" s="16"/>
      <c r="Z1474" s="13" t="str">
        <f ca="1">priceincross</f>
        <v/>
      </c>
      <c r="AA1474" s="13" t="str">
        <f ca="1">priceoutcross</f>
        <v/>
      </c>
      <c r="AB1474" s="13" t="str">
        <f t="shared" ca="1" si="467"/>
        <v/>
      </c>
      <c r="AC1474" s="13" t="str">
        <f t="shared" ca="1" si="476"/>
        <v/>
      </c>
      <c r="AD1474" s="13" t="str">
        <f t="shared" ca="1" si="477"/>
        <v/>
      </c>
      <c r="AE1474" s="13">
        <f t="shared" ca="1" si="478"/>
        <v>3.4685224841136817</v>
      </c>
      <c r="AG1474" s="32">
        <f ca="1">IF(ROW(data!B1474)&gt;fib+1,MIN(OFFSET(data!B1474,0,0,-fib,1)),"")</f>
        <v>20.98</v>
      </c>
      <c r="AH1474" s="32">
        <f ca="1">IF(ROW(data!B1474)&gt;fib+1,MAX(OFFSET(data!B1474,0,0,-fib,1)),"")</f>
        <v>27.96</v>
      </c>
      <c r="AI1474" s="32">
        <f t="shared" ca="1" si="468"/>
        <v>6.98</v>
      </c>
      <c r="AJ1474" s="31">
        <f t="shared" ca="1" si="469"/>
        <v>22.627279999999999</v>
      </c>
      <c r="AK1474" s="31">
        <f t="shared" ca="1" si="470"/>
        <v>23.646360000000001</v>
      </c>
      <c r="AL1474" s="31">
        <f t="shared" ca="1" si="471"/>
        <v>24.47</v>
      </c>
      <c r="AM1474" s="31">
        <f t="shared" ca="1" si="472"/>
        <v>25.29364</v>
      </c>
      <c r="AO1474" s="32">
        <f t="shared" ca="1" si="479"/>
        <v>2.1795774836443247</v>
      </c>
      <c r="AP1474" s="32">
        <f t="shared" ca="1" si="480"/>
        <v>0</v>
      </c>
      <c r="AQ1474" s="32">
        <f t="shared" ca="1" si="481"/>
        <v>2.4685224841136817</v>
      </c>
      <c r="AR1474" s="32">
        <f t="shared" ca="1" si="482"/>
        <v>0</v>
      </c>
    </row>
    <row r="1475" spans="1:44">
      <c r="A1475" s="10">
        <v>39048</v>
      </c>
      <c r="B1475" s="11">
        <f ca="1">IF(ROW(data!B1475)&gt;singleSMA,AVERAGE(OFFSET(data!B1475,0,0,-singleSMA,1)),"")</f>
        <v>24.945999999999998</v>
      </c>
      <c r="C1475" s="11" t="str">
        <f ca="1">IF(ROW(data!B1473)&gt;singleSMA+2,IF(SIGN(data!B1474-indicators!B1474)&lt;&gt;SIGN(data!B1473-indicators!B1473),IF(SIGN(data!B1474-indicators!B1474)&gt;0,"BUY","SELL"),""),"")</f>
        <v/>
      </c>
      <c r="D1475" s="11">
        <f ca="1">IF(ROW(data!B1475)&gt;fastSMA,AVERAGE(OFFSET(data!B1475,0,0,-fastSMA,1)),"")</f>
        <v>27.445499999999999</v>
      </c>
      <c r="E1475" s="11">
        <f ca="1">IF(ROW(data!B1475)&gt;slowSMA,AVERAGE(OFFSET(data!B1475,0,0,-slowSMA,1)),"")</f>
        <v>24.945999999999998</v>
      </c>
      <c r="F1475" s="11" t="str">
        <f ca="1">IF(ROW(data!B1475)&gt;MAX(fastSMA,slowSMA)+2,IF(SIGN(D1474-E1474)&lt;&gt;SIGN(D1473-E1473),IF(SIGN(D1474-E1474)&gt;0,"BUY","SELL"),""),"")</f>
        <v/>
      </c>
      <c r="G1475" s="11"/>
      <c r="H1475" s="11">
        <f>(data!B1475/data!B1474)-1</f>
        <v>-6.8691250903832879E-3</v>
      </c>
      <c r="I1475" s="11">
        <f t="shared" ref="I1475:I1538" si="483">IF(H1475&gt;0,H1475,0)</f>
        <v>0</v>
      </c>
      <c r="J1475" s="11">
        <f t="shared" ref="J1475:J1538" si="484">IF(H1475&lt;0,-H1475,0)</f>
        <v>6.8691250903832879E-3</v>
      </c>
      <c r="K1475" s="11">
        <f ca="1">IF(ROW(data!B1475)&gt;rsi+1,100-100/(1+AVERAGE(OFFSET(I1475,0,0,-rsi,1))/AVERAGE(OFFSET(J1475,0,0,-rsi,1))),"")</f>
        <v>55.918488335147565</v>
      </c>
      <c r="L1475" s="11"/>
      <c r="M1475" s="11">
        <f t="shared" ref="M1475:M1538" si="485">1+H1475</f>
        <v>0.99313087490961671</v>
      </c>
      <c r="N1475" s="11">
        <f t="shared" ref="N1475:N1538" ca="1" si="486">IF(ROW(M1475)&gt;priceindex+1,PRODUCT(OFFSET(M1475,0,0,-priceindex,1)),"")</f>
        <v>1.0166543301258326</v>
      </c>
      <c r="S1475" s="13" t="str">
        <f ca="1">pricein</f>
        <v/>
      </c>
      <c r="T1475" s="13" t="str">
        <f ca="1">priceout</f>
        <v/>
      </c>
      <c r="U1475" s="16" t="str">
        <f t="shared" ref="U1475:U1538" ca="1" si="487">IF(S1475&lt;&gt;"",OFFSET(C1475,MATCH("SELL",C1476:C6473,0),17),"")</f>
        <v/>
      </c>
      <c r="V1475" s="16" t="str">
        <f t="shared" ca="1" si="473"/>
        <v/>
      </c>
      <c r="W1475" s="16" t="str">
        <f t="shared" ca="1" si="474"/>
        <v/>
      </c>
      <c r="X1475" s="16">
        <f t="shared" ca="1" si="475"/>
        <v>3.1795774836443247</v>
      </c>
      <c r="Y1475" s="16"/>
      <c r="Z1475" s="13" t="str">
        <f ca="1">priceincross</f>
        <v/>
      </c>
      <c r="AA1475" s="13" t="str">
        <f ca="1">priceoutcross</f>
        <v/>
      </c>
      <c r="AB1475" s="13" t="str">
        <f t="shared" ref="AB1475:AB1538" ca="1" si="488">IF(Z1475&lt;&gt;"",OFFSET(F1475,MATCH("SELL",F1476:F6473,0),21),"")</f>
        <v/>
      </c>
      <c r="AC1475" s="13" t="str">
        <f t="shared" ca="1" si="476"/>
        <v/>
      </c>
      <c r="AD1475" s="13" t="str">
        <f t="shared" ca="1" si="477"/>
        <v/>
      </c>
      <c r="AE1475" s="13">
        <f t="shared" ca="1" si="478"/>
        <v>3.4685224841136817</v>
      </c>
      <c r="AG1475" s="32">
        <f ca="1">IF(ROW(data!B1475)&gt;fib+1,MIN(OFFSET(data!B1475,0,0,-fib,1)),"")</f>
        <v>20.98</v>
      </c>
      <c r="AH1475" s="32">
        <f ca="1">IF(ROW(data!B1475)&gt;fib+1,MAX(OFFSET(data!B1475,0,0,-fib,1)),"")</f>
        <v>27.96</v>
      </c>
      <c r="AI1475" s="32">
        <f t="shared" ref="AI1475:AI1538" ca="1" si="489">IF(AG1475&lt;&gt;"",AH1475-AG1475,"")</f>
        <v>6.98</v>
      </c>
      <c r="AJ1475" s="31">
        <f t="shared" ref="AJ1475:AJ1538" ca="1" si="490">IF(AI1475&lt;&gt;"",AG1475+0.236*AI1475,"")</f>
        <v>22.627279999999999</v>
      </c>
      <c r="AK1475" s="31">
        <f t="shared" ref="AK1475:AK1538" ca="1" si="491">IF(AI1475&lt;&gt;"",AG1475+0.382*AI1475,"")</f>
        <v>23.646360000000001</v>
      </c>
      <c r="AL1475" s="31">
        <f t="shared" ref="AL1475:AL1538" ca="1" si="492">IF(AI1475&lt;&gt;"",AG1475+0.5*AI1475,"")</f>
        <v>24.47</v>
      </c>
      <c r="AM1475" s="31">
        <f t="shared" ref="AM1475:AM1538" ca="1" si="493">IF(AI1475&lt;&gt;"",AG1475+0.618*AI1475,"")</f>
        <v>25.29364</v>
      </c>
      <c r="AO1475" s="32">
        <f t="shared" ca="1" si="479"/>
        <v>2.1795774836443247</v>
      </c>
      <c r="AP1475" s="32">
        <f t="shared" ca="1" si="480"/>
        <v>0</v>
      </c>
      <c r="AQ1475" s="32">
        <f t="shared" ca="1" si="481"/>
        <v>2.4685224841136817</v>
      </c>
      <c r="AR1475" s="32">
        <f t="shared" ca="1" si="482"/>
        <v>0</v>
      </c>
    </row>
    <row r="1476" spans="1:44">
      <c r="A1476" s="10">
        <v>39049</v>
      </c>
      <c r="B1476" s="11">
        <f ca="1">IF(ROW(data!B1476)&gt;singleSMA,AVERAGE(OFFSET(data!B1476,0,0,-singleSMA,1)),"")</f>
        <v>24.993499999999997</v>
      </c>
      <c r="C1476" s="11" t="str">
        <f ca="1">IF(ROW(data!B1474)&gt;singleSMA+2,IF(SIGN(data!B1475-indicators!B1475)&lt;&gt;SIGN(data!B1474-indicators!B1474),IF(SIGN(data!B1475-indicators!B1475)&gt;0,"BUY","SELL"),""),"")</f>
        <v/>
      </c>
      <c r="D1476" s="11">
        <f ca="1">IF(ROW(data!B1476)&gt;fastSMA,AVERAGE(OFFSET(data!B1476,0,0,-fastSMA,1)),"")</f>
        <v>27.431499999999993</v>
      </c>
      <c r="E1476" s="11">
        <f ca="1">IF(ROW(data!B1476)&gt;slowSMA,AVERAGE(OFFSET(data!B1476,0,0,-slowSMA,1)),"")</f>
        <v>24.993499999999997</v>
      </c>
      <c r="F1476" s="11" t="str">
        <f ca="1">IF(ROW(data!B1476)&gt;MAX(fastSMA,slowSMA)+2,IF(SIGN(D1475-E1475)&lt;&gt;SIGN(D1474-E1474),IF(SIGN(D1475-E1475)&gt;0,"BUY","SELL"),""),"")</f>
        <v/>
      </c>
      <c r="G1476" s="11"/>
      <c r="H1476" s="11">
        <f>(data!B1476/data!B1475)-1</f>
        <v>-3.4583181652712014E-2</v>
      </c>
      <c r="I1476" s="11">
        <f t="shared" si="483"/>
        <v>0</v>
      </c>
      <c r="J1476" s="11">
        <f t="shared" si="484"/>
        <v>3.4583181652712014E-2</v>
      </c>
      <c r="K1476" s="11">
        <f ca="1">IF(ROW(data!B1476)&gt;rsi+1,100-100/(1+AVERAGE(OFFSET(I1476,0,0,-rsi,1))/AVERAGE(OFFSET(J1476,0,0,-rsi,1))),"")</f>
        <v>47.349992941433754</v>
      </c>
      <c r="L1476" s="11"/>
      <c r="M1476" s="11">
        <f t="shared" si="485"/>
        <v>0.96541681834728799</v>
      </c>
      <c r="N1476" s="11">
        <f t="shared" ca="1" si="486"/>
        <v>0.9895522388059701</v>
      </c>
      <c r="S1476" s="13" t="str">
        <f ca="1">pricein</f>
        <v/>
      </c>
      <c r="T1476" s="13" t="str">
        <f ca="1">priceout</f>
        <v/>
      </c>
      <c r="U1476" s="16" t="str">
        <f t="shared" ca="1" si="487"/>
        <v/>
      </c>
      <c r="V1476" s="16" t="str">
        <f t="shared" ref="V1476:V1539" ca="1" si="494">IF(IFERROR(U1476,"")&lt;&gt;"",U1476/S1476,"")</f>
        <v/>
      </c>
      <c r="W1476" s="16" t="str">
        <f t="shared" ref="W1476:W1539" ca="1" si="495">IF(V1476&lt;&gt;"",V1476-1,"")</f>
        <v/>
      </c>
      <c r="X1476" s="16">
        <f t="shared" ref="X1476:X1539" ca="1" si="496">IF(V1476&lt;&gt;"",V1476*X1475,X1475)</f>
        <v>3.1795774836443247</v>
      </c>
      <c r="Y1476" s="16"/>
      <c r="Z1476" s="13" t="str">
        <f ca="1">priceincross</f>
        <v/>
      </c>
      <c r="AA1476" s="13" t="str">
        <f ca="1">priceoutcross</f>
        <v/>
      </c>
      <c r="AB1476" s="13" t="str">
        <f t="shared" ca="1" si="488"/>
        <v/>
      </c>
      <c r="AC1476" s="13" t="str">
        <f t="shared" ref="AC1476:AC1539" ca="1" si="497">IF(IFERROR(AB1476,"")&lt;&gt;"",AB1476/Z1476,"")</f>
        <v/>
      </c>
      <c r="AD1476" s="13" t="str">
        <f t="shared" ref="AD1476:AD1539" ca="1" si="498">IF(AC1476&lt;&gt;"",AC1476-1,"")</f>
        <v/>
      </c>
      <c r="AE1476" s="13">
        <f t="shared" ref="AE1476:AE1539" ca="1" si="499">IF(AC1476&lt;&gt;"",AC1476*AE1475,AE1475)</f>
        <v>3.4685224841136817</v>
      </c>
      <c r="AG1476" s="32">
        <f ca="1">IF(ROW(data!B1476)&gt;fib+1,MIN(OFFSET(data!B1476,0,0,-fib,1)),"")</f>
        <v>20.98</v>
      </c>
      <c r="AH1476" s="32">
        <f ca="1">IF(ROW(data!B1476)&gt;fib+1,MAX(OFFSET(data!B1476,0,0,-fib,1)),"")</f>
        <v>27.96</v>
      </c>
      <c r="AI1476" s="32">
        <f t="shared" ca="1" si="489"/>
        <v>6.98</v>
      </c>
      <c r="AJ1476" s="31">
        <f t="shared" ca="1" si="490"/>
        <v>22.627279999999999</v>
      </c>
      <c r="AK1476" s="31">
        <f t="shared" ca="1" si="491"/>
        <v>23.646360000000001</v>
      </c>
      <c r="AL1476" s="31">
        <f t="shared" ca="1" si="492"/>
        <v>24.47</v>
      </c>
      <c r="AM1476" s="31">
        <f t="shared" ca="1" si="493"/>
        <v>25.29364</v>
      </c>
      <c r="AO1476" s="32">
        <f t="shared" ref="AO1476:AO1539" ca="1" si="500">MAX(AO1475,X1476-1)</f>
        <v>2.1795774836443247</v>
      </c>
      <c r="AP1476" s="32">
        <f t="shared" ref="AP1476:AP1539" ca="1" si="501">((1+AO1476)/X1476)-1</f>
        <v>0</v>
      </c>
      <c r="AQ1476" s="32">
        <f t="shared" ref="AQ1476:AQ1539" ca="1" si="502">MAX(AQ1475,AE1476-1)</f>
        <v>2.4685224841136817</v>
      </c>
      <c r="AR1476" s="32">
        <f t="shared" ref="AR1476:AR1539" ca="1" si="503">((1+AQ1476)/AE1476)-1</f>
        <v>0</v>
      </c>
    </row>
    <row r="1477" spans="1:44">
      <c r="A1477" s="10">
        <v>39050</v>
      </c>
      <c r="B1477" s="11">
        <f ca="1">IF(ROW(data!B1477)&gt;singleSMA,AVERAGE(OFFSET(data!B1477,0,0,-singleSMA,1)),"")</f>
        <v>25.043299999999999</v>
      </c>
      <c r="C1477" s="11" t="str">
        <f ca="1">IF(ROW(data!B1475)&gt;singleSMA+2,IF(SIGN(data!B1476-indicators!B1476)&lt;&gt;SIGN(data!B1475-indicators!B1475),IF(SIGN(data!B1476-indicators!B1476)&gt;0,"BUY","SELL"),""),"")</f>
        <v/>
      </c>
      <c r="D1477" s="11">
        <f ca="1">IF(ROW(data!B1477)&gt;fastSMA,AVERAGE(OFFSET(data!B1477,0,0,-fastSMA,1)),"")</f>
        <v>27.42799999999999</v>
      </c>
      <c r="E1477" s="11">
        <f ca="1">IF(ROW(data!B1477)&gt;slowSMA,AVERAGE(OFFSET(data!B1477,0,0,-slowSMA,1)),"")</f>
        <v>25.043299999999999</v>
      </c>
      <c r="F1477" s="11" t="str">
        <f ca="1">IF(ROW(data!B1477)&gt;MAX(fastSMA,slowSMA)+2,IF(SIGN(D1476-E1476)&lt;&gt;SIGN(D1475-E1475),IF(SIGN(D1476-E1476)&gt;0,"BUY","SELL"),""),"")</f>
        <v/>
      </c>
      <c r="G1477" s="11"/>
      <c r="H1477" s="11">
        <f>(data!B1477/data!B1476)-1</f>
        <v>2.0361990950226172E-2</v>
      </c>
      <c r="I1477" s="11">
        <f t="shared" si="483"/>
        <v>2.0361990950226172E-2</v>
      </c>
      <c r="J1477" s="11">
        <f t="shared" si="484"/>
        <v>0</v>
      </c>
      <c r="K1477" s="11">
        <f ca="1">IF(ROW(data!B1477)&gt;rsi+1,100-100/(1+AVERAGE(OFFSET(I1477,0,0,-rsi,1))/AVERAGE(OFFSET(J1477,0,0,-rsi,1))),"")</f>
        <v>49.696317412501926</v>
      </c>
      <c r="L1477" s="11"/>
      <c r="M1477" s="11">
        <f t="shared" si="485"/>
        <v>1.0203619909502262</v>
      </c>
      <c r="N1477" s="11">
        <f t="shared" ca="1" si="486"/>
        <v>0.99741983044600013</v>
      </c>
      <c r="S1477" s="13" t="str">
        <f ca="1">pricein</f>
        <v/>
      </c>
      <c r="T1477" s="13" t="str">
        <f ca="1">priceout</f>
        <v/>
      </c>
      <c r="U1477" s="16" t="str">
        <f t="shared" ca="1" si="487"/>
        <v/>
      </c>
      <c r="V1477" s="16" t="str">
        <f t="shared" ca="1" si="494"/>
        <v/>
      </c>
      <c r="W1477" s="16" t="str">
        <f t="shared" ca="1" si="495"/>
        <v/>
      </c>
      <c r="X1477" s="16">
        <f t="shared" ca="1" si="496"/>
        <v>3.1795774836443247</v>
      </c>
      <c r="Y1477" s="16"/>
      <c r="Z1477" s="13" t="str">
        <f ca="1">priceincross</f>
        <v/>
      </c>
      <c r="AA1477" s="13" t="str">
        <f ca="1">priceoutcross</f>
        <v/>
      </c>
      <c r="AB1477" s="13" t="str">
        <f t="shared" ca="1" si="488"/>
        <v/>
      </c>
      <c r="AC1477" s="13" t="str">
        <f t="shared" ca="1" si="497"/>
        <v/>
      </c>
      <c r="AD1477" s="13" t="str">
        <f t="shared" ca="1" si="498"/>
        <v/>
      </c>
      <c r="AE1477" s="13">
        <f t="shared" ca="1" si="499"/>
        <v>3.4685224841136817</v>
      </c>
      <c r="AG1477" s="32">
        <f ca="1">IF(ROW(data!B1477)&gt;fib+1,MIN(OFFSET(data!B1477,0,0,-fib,1)),"")</f>
        <v>20.98</v>
      </c>
      <c r="AH1477" s="32">
        <f ca="1">IF(ROW(data!B1477)&gt;fib+1,MAX(OFFSET(data!B1477,0,0,-fib,1)),"")</f>
        <v>27.96</v>
      </c>
      <c r="AI1477" s="32">
        <f t="shared" ca="1" si="489"/>
        <v>6.98</v>
      </c>
      <c r="AJ1477" s="31">
        <f t="shared" ca="1" si="490"/>
        <v>22.627279999999999</v>
      </c>
      <c r="AK1477" s="31">
        <f t="shared" ca="1" si="491"/>
        <v>23.646360000000001</v>
      </c>
      <c r="AL1477" s="31">
        <f t="shared" ca="1" si="492"/>
        <v>24.47</v>
      </c>
      <c r="AM1477" s="31">
        <f t="shared" ca="1" si="493"/>
        <v>25.29364</v>
      </c>
      <c r="AO1477" s="32">
        <f t="shared" ca="1" si="500"/>
        <v>2.1795774836443247</v>
      </c>
      <c r="AP1477" s="32">
        <f t="shared" ca="1" si="501"/>
        <v>0</v>
      </c>
      <c r="AQ1477" s="32">
        <f t="shared" ca="1" si="502"/>
        <v>2.4685224841136817</v>
      </c>
      <c r="AR1477" s="32">
        <f t="shared" ca="1" si="503"/>
        <v>0</v>
      </c>
    </row>
    <row r="1478" spans="1:44">
      <c r="A1478" s="10">
        <v>39051</v>
      </c>
      <c r="B1478" s="11">
        <f ca="1">IF(ROW(data!B1478)&gt;singleSMA,AVERAGE(OFFSET(data!B1478,0,0,-singleSMA,1)),"")</f>
        <v>25.0777</v>
      </c>
      <c r="C1478" s="11" t="str">
        <f ca="1">IF(ROW(data!B1476)&gt;singleSMA+2,IF(SIGN(data!B1477-indicators!B1477)&lt;&gt;SIGN(data!B1476-indicators!B1476),IF(SIGN(data!B1477-indicators!B1477)&gt;0,"BUY","SELL"),""),"")</f>
        <v/>
      </c>
      <c r="D1478" s="11">
        <f ca="1">IF(ROW(data!B1478)&gt;fastSMA,AVERAGE(OFFSET(data!B1478,0,0,-fastSMA,1)),"")</f>
        <v>27.388499999999993</v>
      </c>
      <c r="E1478" s="11">
        <f ca="1">IF(ROW(data!B1478)&gt;slowSMA,AVERAGE(OFFSET(data!B1478,0,0,-slowSMA,1)),"")</f>
        <v>25.0777</v>
      </c>
      <c r="F1478" s="11" t="str">
        <f ca="1">IF(ROW(data!B1478)&gt;MAX(fastSMA,slowSMA)+2,IF(SIGN(D1477-E1477)&lt;&gt;SIGN(D1476-E1476),IF(SIGN(D1477-E1477)&gt;0,"BUY","SELL"),""),"")</f>
        <v/>
      </c>
      <c r="G1478" s="11"/>
      <c r="H1478" s="11">
        <f>(data!B1478/data!B1477)-1</f>
        <v>-3.5846267553584554E-2</v>
      </c>
      <c r="I1478" s="11">
        <f t="shared" si="483"/>
        <v>0</v>
      </c>
      <c r="J1478" s="11">
        <f t="shared" si="484"/>
        <v>3.5846267553584554E-2</v>
      </c>
      <c r="K1478" s="11">
        <f ca="1">IF(ROW(data!B1478)&gt;rsi+1,100-100/(1+AVERAGE(OFFSET(I1478,0,0,-rsi,1))/AVERAGE(OFFSET(J1478,0,0,-rsi,1))),"")</f>
        <v>43.309963516026869</v>
      </c>
      <c r="L1478" s="11"/>
      <c r="M1478" s="11">
        <f t="shared" si="485"/>
        <v>0.96415373244641545</v>
      </c>
      <c r="N1478" s="11">
        <f t="shared" ca="1" si="486"/>
        <v>0.97061011904761874</v>
      </c>
      <c r="S1478" s="13" t="str">
        <f ca="1">pricein</f>
        <v/>
      </c>
      <c r="T1478" s="13" t="str">
        <f ca="1">priceout</f>
        <v/>
      </c>
      <c r="U1478" s="16" t="str">
        <f t="shared" ca="1" si="487"/>
        <v/>
      </c>
      <c r="V1478" s="16" t="str">
        <f t="shared" ca="1" si="494"/>
        <v/>
      </c>
      <c r="W1478" s="16" t="str">
        <f t="shared" ca="1" si="495"/>
        <v/>
      </c>
      <c r="X1478" s="16">
        <f t="shared" ca="1" si="496"/>
        <v>3.1795774836443247</v>
      </c>
      <c r="Y1478" s="16"/>
      <c r="Z1478" s="13" t="str">
        <f ca="1">priceincross</f>
        <v/>
      </c>
      <c r="AA1478" s="13" t="str">
        <f ca="1">priceoutcross</f>
        <v/>
      </c>
      <c r="AB1478" s="13" t="str">
        <f t="shared" ca="1" si="488"/>
        <v/>
      </c>
      <c r="AC1478" s="13" t="str">
        <f t="shared" ca="1" si="497"/>
        <v/>
      </c>
      <c r="AD1478" s="13" t="str">
        <f t="shared" ca="1" si="498"/>
        <v/>
      </c>
      <c r="AE1478" s="13">
        <f t="shared" ca="1" si="499"/>
        <v>3.4685224841136817</v>
      </c>
      <c r="AG1478" s="32">
        <f ca="1">IF(ROW(data!B1478)&gt;fib+1,MIN(OFFSET(data!B1478,0,0,-fib,1)),"")</f>
        <v>20.98</v>
      </c>
      <c r="AH1478" s="32">
        <f ca="1">IF(ROW(data!B1478)&gt;fib+1,MAX(OFFSET(data!B1478,0,0,-fib,1)),"")</f>
        <v>27.96</v>
      </c>
      <c r="AI1478" s="32">
        <f t="shared" ca="1" si="489"/>
        <v>6.98</v>
      </c>
      <c r="AJ1478" s="31">
        <f t="shared" ca="1" si="490"/>
        <v>22.627279999999999</v>
      </c>
      <c r="AK1478" s="31">
        <f t="shared" ca="1" si="491"/>
        <v>23.646360000000001</v>
      </c>
      <c r="AL1478" s="31">
        <f t="shared" ca="1" si="492"/>
        <v>24.47</v>
      </c>
      <c r="AM1478" s="31">
        <f t="shared" ca="1" si="493"/>
        <v>25.29364</v>
      </c>
      <c r="AO1478" s="32">
        <f t="shared" ca="1" si="500"/>
        <v>2.1795774836443247</v>
      </c>
      <c r="AP1478" s="32">
        <f t="shared" ca="1" si="501"/>
        <v>0</v>
      </c>
      <c r="AQ1478" s="32">
        <f t="shared" ca="1" si="502"/>
        <v>2.4685224841136817</v>
      </c>
      <c r="AR1478" s="32">
        <f t="shared" ca="1" si="503"/>
        <v>0</v>
      </c>
    </row>
    <row r="1479" spans="1:44">
      <c r="A1479" s="10">
        <v>39052</v>
      </c>
      <c r="B1479" s="11">
        <f ca="1">IF(ROW(data!B1479)&gt;singleSMA,AVERAGE(OFFSET(data!B1479,0,0,-singleSMA,1)),"")</f>
        <v>25.118399999999998</v>
      </c>
      <c r="C1479" s="11" t="str">
        <f ca="1">IF(ROW(data!B1477)&gt;singleSMA+2,IF(SIGN(data!B1478-indicators!B1478)&lt;&gt;SIGN(data!B1477-indicators!B1477),IF(SIGN(data!B1478-indicators!B1478)&gt;0,"BUY","SELL"),""),"")</f>
        <v/>
      </c>
      <c r="D1479" s="11">
        <f ca="1">IF(ROW(data!B1479)&gt;fastSMA,AVERAGE(OFFSET(data!B1479,0,0,-fastSMA,1)),"")</f>
        <v>27.329499999999996</v>
      </c>
      <c r="E1479" s="11">
        <f ca="1">IF(ROW(data!B1479)&gt;slowSMA,AVERAGE(OFFSET(data!B1479,0,0,-slowSMA,1)),"")</f>
        <v>25.118399999999998</v>
      </c>
      <c r="F1479" s="11" t="str">
        <f ca="1">IF(ROW(data!B1479)&gt;MAX(fastSMA,slowSMA)+2,IF(SIGN(D1478-E1478)&lt;&gt;SIGN(D1477-E1477),IF(SIGN(D1478-E1478)&gt;0,"BUY","SELL"),""),"")</f>
        <v/>
      </c>
      <c r="G1479" s="11"/>
      <c r="H1479" s="11">
        <f>(data!B1479/data!B1478)-1</f>
        <v>2.2997316979684879E-3</v>
      </c>
      <c r="I1479" s="11">
        <f t="shared" si="483"/>
        <v>2.2997316979684879E-3</v>
      </c>
      <c r="J1479" s="11">
        <f t="shared" si="484"/>
        <v>0</v>
      </c>
      <c r="K1479" s="11">
        <f ca="1">IF(ROW(data!B1479)&gt;rsi+1,100-100/(1+AVERAGE(OFFSET(I1479,0,0,-rsi,1))/AVERAGE(OFFSET(J1479,0,0,-rsi,1))),"")</f>
        <v>39.063576136590889</v>
      </c>
      <c r="L1479" s="11"/>
      <c r="M1479" s="11">
        <f t="shared" si="485"/>
        <v>1.0022997316979685</v>
      </c>
      <c r="N1479" s="11">
        <f t="shared" ca="1" si="486"/>
        <v>0.95682400292718583</v>
      </c>
      <c r="S1479" s="13" t="str">
        <f ca="1">pricein</f>
        <v/>
      </c>
      <c r="T1479" s="13" t="str">
        <f ca="1">priceout</f>
        <v/>
      </c>
      <c r="U1479" s="16" t="str">
        <f t="shared" ca="1" si="487"/>
        <v/>
      </c>
      <c r="V1479" s="16" t="str">
        <f t="shared" ca="1" si="494"/>
        <v/>
      </c>
      <c r="W1479" s="16" t="str">
        <f t="shared" ca="1" si="495"/>
        <v/>
      </c>
      <c r="X1479" s="16">
        <f t="shared" ca="1" si="496"/>
        <v>3.1795774836443247</v>
      </c>
      <c r="Y1479" s="16"/>
      <c r="Z1479" s="13" t="str">
        <f ca="1">priceincross</f>
        <v/>
      </c>
      <c r="AA1479" s="13" t="str">
        <f ca="1">priceoutcross</f>
        <v/>
      </c>
      <c r="AB1479" s="13" t="str">
        <f t="shared" ca="1" si="488"/>
        <v/>
      </c>
      <c r="AC1479" s="13" t="str">
        <f t="shared" ca="1" si="497"/>
        <v/>
      </c>
      <c r="AD1479" s="13" t="str">
        <f t="shared" ca="1" si="498"/>
        <v/>
      </c>
      <c r="AE1479" s="13">
        <f t="shared" ca="1" si="499"/>
        <v>3.4685224841136817</v>
      </c>
      <c r="AG1479" s="32">
        <f ca="1">IF(ROW(data!B1479)&gt;fib+1,MIN(OFFSET(data!B1479,0,0,-fib,1)),"")</f>
        <v>20.98</v>
      </c>
      <c r="AH1479" s="32">
        <f ca="1">IF(ROW(data!B1479)&gt;fib+1,MAX(OFFSET(data!B1479,0,0,-fib,1)),"")</f>
        <v>27.96</v>
      </c>
      <c r="AI1479" s="32">
        <f t="shared" ca="1" si="489"/>
        <v>6.98</v>
      </c>
      <c r="AJ1479" s="31">
        <f t="shared" ca="1" si="490"/>
        <v>22.627279999999999</v>
      </c>
      <c r="AK1479" s="31">
        <f t="shared" ca="1" si="491"/>
        <v>23.646360000000001</v>
      </c>
      <c r="AL1479" s="31">
        <f t="shared" ca="1" si="492"/>
        <v>24.47</v>
      </c>
      <c r="AM1479" s="31">
        <f t="shared" ca="1" si="493"/>
        <v>25.29364</v>
      </c>
      <c r="AO1479" s="32">
        <f t="shared" ca="1" si="500"/>
        <v>2.1795774836443247</v>
      </c>
      <c r="AP1479" s="32">
        <f t="shared" ca="1" si="501"/>
        <v>0</v>
      </c>
      <c r="AQ1479" s="32">
        <f t="shared" ca="1" si="502"/>
        <v>2.4685224841136817</v>
      </c>
      <c r="AR1479" s="32">
        <f t="shared" ca="1" si="503"/>
        <v>0</v>
      </c>
    </row>
    <row r="1480" spans="1:44">
      <c r="A1480" s="10">
        <v>39055</v>
      </c>
      <c r="B1480" s="11">
        <f ca="1">IF(ROW(data!B1480)&gt;singleSMA,AVERAGE(OFFSET(data!B1480,0,0,-singleSMA,1)),"")</f>
        <v>25.158399999999997</v>
      </c>
      <c r="C1480" s="11" t="str">
        <f ca="1">IF(ROW(data!B1478)&gt;singleSMA+2,IF(SIGN(data!B1479-indicators!B1479)&lt;&gt;SIGN(data!B1478-indicators!B1478),IF(SIGN(data!B1479-indicators!B1479)&gt;0,"BUY","SELL"),""),"")</f>
        <v/>
      </c>
      <c r="D1480" s="11">
        <f ca="1">IF(ROW(data!B1480)&gt;fastSMA,AVERAGE(OFFSET(data!B1480,0,0,-fastSMA,1)),"")</f>
        <v>27.267999999999994</v>
      </c>
      <c r="E1480" s="11">
        <f ca="1">IF(ROW(data!B1480)&gt;slowSMA,AVERAGE(OFFSET(data!B1480,0,0,-slowSMA,1)),"")</f>
        <v>25.158399999999997</v>
      </c>
      <c r="F1480" s="11" t="str">
        <f ca="1">IF(ROW(data!B1480)&gt;MAX(fastSMA,slowSMA)+2,IF(SIGN(D1479-E1479)&lt;&gt;SIGN(D1478-E1478),IF(SIGN(D1479-E1479)&gt;0,"BUY","SELL"),""),"")</f>
        <v/>
      </c>
      <c r="G1480" s="11"/>
      <c r="H1480" s="11">
        <f>(data!B1480/data!B1479)-1</f>
        <v>-1.1472275334607929E-2</v>
      </c>
      <c r="I1480" s="11">
        <f t="shared" si="483"/>
        <v>0</v>
      </c>
      <c r="J1480" s="11">
        <f t="shared" si="484"/>
        <v>1.1472275334607929E-2</v>
      </c>
      <c r="K1480" s="11">
        <f ca="1">IF(ROW(data!B1480)&gt;rsi+1,100-100/(1+AVERAGE(OFFSET(I1480,0,0,-rsi,1))/AVERAGE(OFFSET(J1480,0,0,-rsi,1))),"")</f>
        <v>38.598139271605483</v>
      </c>
      <c r="L1480" s="11"/>
      <c r="M1480" s="11">
        <f t="shared" si="485"/>
        <v>0.98852772466539207</v>
      </c>
      <c r="N1480" s="11">
        <f t="shared" ca="1" si="486"/>
        <v>0.95457902511078263</v>
      </c>
      <c r="S1480" s="13" t="str">
        <f ca="1">pricein</f>
        <v/>
      </c>
      <c r="T1480" s="13" t="str">
        <f ca="1">priceout</f>
        <v/>
      </c>
      <c r="U1480" s="16" t="str">
        <f t="shared" ca="1" si="487"/>
        <v/>
      </c>
      <c r="V1480" s="16" t="str">
        <f t="shared" ca="1" si="494"/>
        <v/>
      </c>
      <c r="W1480" s="16" t="str">
        <f t="shared" ca="1" si="495"/>
        <v/>
      </c>
      <c r="X1480" s="16">
        <f t="shared" ca="1" si="496"/>
        <v>3.1795774836443247</v>
      </c>
      <c r="Y1480" s="16"/>
      <c r="Z1480" s="13" t="str">
        <f ca="1">priceincross</f>
        <v/>
      </c>
      <c r="AA1480" s="13" t="str">
        <f ca="1">priceoutcross</f>
        <v/>
      </c>
      <c r="AB1480" s="13" t="str">
        <f t="shared" ca="1" si="488"/>
        <v/>
      </c>
      <c r="AC1480" s="13" t="str">
        <f t="shared" ca="1" si="497"/>
        <v/>
      </c>
      <c r="AD1480" s="13" t="str">
        <f t="shared" ca="1" si="498"/>
        <v/>
      </c>
      <c r="AE1480" s="13">
        <f t="shared" ca="1" si="499"/>
        <v>3.4685224841136817</v>
      </c>
      <c r="AG1480" s="32">
        <f ca="1">IF(ROW(data!B1480)&gt;fib+1,MIN(OFFSET(data!B1480,0,0,-fib,1)),"")</f>
        <v>20.98</v>
      </c>
      <c r="AH1480" s="32">
        <f ca="1">IF(ROW(data!B1480)&gt;fib+1,MAX(OFFSET(data!B1480,0,0,-fib,1)),"")</f>
        <v>27.96</v>
      </c>
      <c r="AI1480" s="32">
        <f t="shared" ca="1" si="489"/>
        <v>6.98</v>
      </c>
      <c r="AJ1480" s="31">
        <f t="shared" ca="1" si="490"/>
        <v>22.627279999999999</v>
      </c>
      <c r="AK1480" s="31">
        <f t="shared" ca="1" si="491"/>
        <v>23.646360000000001</v>
      </c>
      <c r="AL1480" s="31">
        <f t="shared" ca="1" si="492"/>
        <v>24.47</v>
      </c>
      <c r="AM1480" s="31">
        <f t="shared" ca="1" si="493"/>
        <v>25.29364</v>
      </c>
      <c r="AO1480" s="32">
        <f t="shared" ca="1" si="500"/>
        <v>2.1795774836443247</v>
      </c>
      <c r="AP1480" s="32">
        <f t="shared" ca="1" si="501"/>
        <v>0</v>
      </c>
      <c r="AQ1480" s="32">
        <f t="shared" ca="1" si="502"/>
        <v>2.4685224841136817</v>
      </c>
      <c r="AR1480" s="32">
        <f t="shared" ca="1" si="503"/>
        <v>0</v>
      </c>
    </row>
    <row r="1481" spans="1:44">
      <c r="A1481" s="10">
        <v>39056</v>
      </c>
      <c r="B1481" s="11">
        <f ca="1">IF(ROW(data!B1481)&gt;singleSMA,AVERAGE(OFFSET(data!B1481,0,0,-singleSMA,1)),"")</f>
        <v>25.202699999999997</v>
      </c>
      <c r="C1481" s="11" t="str">
        <f ca="1">IF(ROW(data!B1479)&gt;singleSMA+2,IF(SIGN(data!B1480-indicators!B1480)&lt;&gt;SIGN(data!B1479-indicators!B1479),IF(SIGN(data!B1480-indicators!B1480)&gt;0,"BUY","SELL"),""),"")</f>
        <v/>
      </c>
      <c r="D1481" s="11">
        <f ca="1">IF(ROW(data!B1481)&gt;fastSMA,AVERAGE(OFFSET(data!B1481,0,0,-fastSMA,1)),"")</f>
        <v>27.174499999999995</v>
      </c>
      <c r="E1481" s="11">
        <f ca="1">IF(ROW(data!B1481)&gt;slowSMA,AVERAGE(OFFSET(data!B1481,0,0,-slowSMA,1)),"")</f>
        <v>25.202699999999997</v>
      </c>
      <c r="F1481" s="11" t="str">
        <f ca="1">IF(ROW(data!B1481)&gt;MAX(fastSMA,slowSMA)+2,IF(SIGN(D1480-E1480)&lt;&gt;SIGN(D1479-E1479),IF(SIGN(D1480-E1480)&gt;0,"BUY","SELL"),""),"")</f>
        <v/>
      </c>
      <c r="G1481" s="11"/>
      <c r="H1481" s="11">
        <f>(data!B1481/data!B1480)-1</f>
        <v>-1.7021276595744705E-2</v>
      </c>
      <c r="I1481" s="11">
        <f t="shared" si="483"/>
        <v>0</v>
      </c>
      <c r="J1481" s="11">
        <f t="shared" si="484"/>
        <v>1.7021276595744705E-2</v>
      </c>
      <c r="K1481" s="11">
        <f ca="1">IF(ROW(data!B1481)&gt;rsi+1,100-100/(1+AVERAGE(OFFSET(I1481,0,0,-rsi,1))/AVERAGE(OFFSET(J1481,0,0,-rsi,1))),"")</f>
        <v>33.17471014076861</v>
      </c>
      <c r="L1481" s="11"/>
      <c r="M1481" s="11">
        <f t="shared" si="485"/>
        <v>0.98297872340425529</v>
      </c>
      <c r="N1481" s="11">
        <f t="shared" ca="1" si="486"/>
        <v>0.93145161290322531</v>
      </c>
      <c r="S1481" s="13" t="str">
        <f ca="1">pricein</f>
        <v/>
      </c>
      <c r="T1481" s="13" t="str">
        <f ca="1">priceout</f>
        <v/>
      </c>
      <c r="U1481" s="16" t="str">
        <f t="shared" ca="1" si="487"/>
        <v/>
      </c>
      <c r="V1481" s="16" t="str">
        <f t="shared" ca="1" si="494"/>
        <v/>
      </c>
      <c r="W1481" s="16" t="str">
        <f t="shared" ca="1" si="495"/>
        <v/>
      </c>
      <c r="X1481" s="16">
        <f t="shared" ca="1" si="496"/>
        <v>3.1795774836443247</v>
      </c>
      <c r="Y1481" s="16"/>
      <c r="Z1481" s="13" t="str">
        <f ca="1">priceincross</f>
        <v/>
      </c>
      <c r="AA1481" s="13" t="str">
        <f ca="1">priceoutcross</f>
        <v/>
      </c>
      <c r="AB1481" s="13" t="str">
        <f t="shared" ca="1" si="488"/>
        <v/>
      </c>
      <c r="AC1481" s="13" t="str">
        <f t="shared" ca="1" si="497"/>
        <v/>
      </c>
      <c r="AD1481" s="13" t="str">
        <f t="shared" ca="1" si="498"/>
        <v/>
      </c>
      <c r="AE1481" s="13">
        <f t="shared" ca="1" si="499"/>
        <v>3.4685224841136817</v>
      </c>
      <c r="AG1481" s="32">
        <f ca="1">IF(ROW(data!B1481)&gt;fib+1,MIN(OFFSET(data!B1481,0,0,-fib,1)),"")</f>
        <v>21.23</v>
      </c>
      <c r="AH1481" s="32">
        <f ca="1">IF(ROW(data!B1481)&gt;fib+1,MAX(OFFSET(data!B1481,0,0,-fib,1)),"")</f>
        <v>27.96</v>
      </c>
      <c r="AI1481" s="32">
        <f t="shared" ca="1" si="489"/>
        <v>6.73</v>
      </c>
      <c r="AJ1481" s="31">
        <f t="shared" ca="1" si="490"/>
        <v>22.818280000000001</v>
      </c>
      <c r="AK1481" s="31">
        <f t="shared" ca="1" si="491"/>
        <v>23.80086</v>
      </c>
      <c r="AL1481" s="31">
        <f t="shared" ca="1" si="492"/>
        <v>24.594999999999999</v>
      </c>
      <c r="AM1481" s="31">
        <f t="shared" ca="1" si="493"/>
        <v>25.389140000000001</v>
      </c>
      <c r="AO1481" s="32">
        <f t="shared" ca="1" si="500"/>
        <v>2.1795774836443247</v>
      </c>
      <c r="AP1481" s="32">
        <f t="shared" ca="1" si="501"/>
        <v>0</v>
      </c>
      <c r="AQ1481" s="32">
        <f t="shared" ca="1" si="502"/>
        <v>2.4685224841136817</v>
      </c>
      <c r="AR1481" s="32">
        <f t="shared" ca="1" si="503"/>
        <v>0</v>
      </c>
    </row>
    <row r="1482" spans="1:44">
      <c r="A1482" s="10">
        <v>39057</v>
      </c>
      <c r="B1482" s="11">
        <f ca="1">IF(ROW(data!B1482)&gt;singleSMA,AVERAGE(OFFSET(data!B1482,0,0,-singleSMA,1)),"")</f>
        <v>25.247199999999989</v>
      </c>
      <c r="C1482" s="11" t="str">
        <f ca="1">IF(ROW(data!B1480)&gt;singleSMA+2,IF(SIGN(data!B1481-indicators!B1481)&lt;&gt;SIGN(data!B1480-indicators!B1480),IF(SIGN(data!B1481-indicators!B1481)&gt;0,"BUY","SELL"),""),"")</f>
        <v/>
      </c>
      <c r="D1482" s="11">
        <f ca="1">IF(ROW(data!B1482)&gt;fastSMA,AVERAGE(OFFSET(data!B1482,0,0,-fastSMA,1)),"")</f>
        <v>27.095499999999998</v>
      </c>
      <c r="E1482" s="11">
        <f ca="1">IF(ROW(data!B1482)&gt;slowSMA,AVERAGE(OFFSET(data!B1482,0,0,-slowSMA,1)),"")</f>
        <v>25.247199999999989</v>
      </c>
      <c r="F1482" s="11" t="str">
        <f ca="1">IF(ROW(data!B1482)&gt;MAX(fastSMA,slowSMA)+2,IF(SIGN(D1481-E1481)&lt;&gt;SIGN(D1480-E1480),IF(SIGN(D1481-E1481)&gt;0,"BUY","SELL"),""),"")</f>
        <v/>
      </c>
      <c r="G1482" s="11"/>
      <c r="H1482" s="11">
        <f>(data!B1482/data!B1481)-1</f>
        <v>1.1412829594647844E-2</v>
      </c>
      <c r="I1482" s="11">
        <f t="shared" si="483"/>
        <v>1.1412829594647844E-2</v>
      </c>
      <c r="J1482" s="11">
        <f t="shared" si="484"/>
        <v>0</v>
      </c>
      <c r="K1482" s="11">
        <f ca="1">IF(ROW(data!B1482)&gt;rsi+1,100-100/(1+AVERAGE(OFFSET(I1482,0,0,-rsi,1))/AVERAGE(OFFSET(J1482,0,0,-rsi,1))),"")</f>
        <v>36.702827364959326</v>
      </c>
      <c r="L1482" s="11"/>
      <c r="M1482" s="11">
        <f t="shared" si="485"/>
        <v>1.0114128295946478</v>
      </c>
      <c r="N1482" s="11">
        <f t="shared" ca="1" si="486"/>
        <v>0.94208211143694975</v>
      </c>
      <c r="S1482" s="13" t="str">
        <f ca="1">pricein</f>
        <v/>
      </c>
      <c r="T1482" s="13" t="str">
        <f ca="1">priceout</f>
        <v/>
      </c>
      <c r="U1482" s="16" t="str">
        <f t="shared" ca="1" si="487"/>
        <v/>
      </c>
      <c r="V1482" s="16" t="str">
        <f t="shared" ca="1" si="494"/>
        <v/>
      </c>
      <c r="W1482" s="16" t="str">
        <f t="shared" ca="1" si="495"/>
        <v/>
      </c>
      <c r="X1482" s="16">
        <f t="shared" ca="1" si="496"/>
        <v>3.1795774836443247</v>
      </c>
      <c r="Y1482" s="16"/>
      <c r="Z1482" s="13" t="str">
        <f ca="1">priceincross</f>
        <v/>
      </c>
      <c r="AA1482" s="13" t="str">
        <f ca="1">priceoutcross</f>
        <v/>
      </c>
      <c r="AB1482" s="13" t="str">
        <f t="shared" ca="1" si="488"/>
        <v/>
      </c>
      <c r="AC1482" s="13" t="str">
        <f t="shared" ca="1" si="497"/>
        <v/>
      </c>
      <c r="AD1482" s="13" t="str">
        <f t="shared" ca="1" si="498"/>
        <v/>
      </c>
      <c r="AE1482" s="13">
        <f t="shared" ca="1" si="499"/>
        <v>3.4685224841136817</v>
      </c>
      <c r="AG1482" s="32">
        <f ca="1">IF(ROW(data!B1482)&gt;fib+1,MIN(OFFSET(data!B1482,0,0,-fib,1)),"")</f>
        <v>21.23</v>
      </c>
      <c r="AH1482" s="32">
        <f ca="1">IF(ROW(data!B1482)&gt;fib+1,MAX(OFFSET(data!B1482,0,0,-fib,1)),"")</f>
        <v>27.96</v>
      </c>
      <c r="AI1482" s="32">
        <f t="shared" ca="1" si="489"/>
        <v>6.73</v>
      </c>
      <c r="AJ1482" s="31">
        <f t="shared" ca="1" si="490"/>
        <v>22.818280000000001</v>
      </c>
      <c r="AK1482" s="31">
        <f t="shared" ca="1" si="491"/>
        <v>23.80086</v>
      </c>
      <c r="AL1482" s="31">
        <f t="shared" ca="1" si="492"/>
        <v>24.594999999999999</v>
      </c>
      <c r="AM1482" s="31">
        <f t="shared" ca="1" si="493"/>
        <v>25.389140000000001</v>
      </c>
      <c r="AO1482" s="32">
        <f t="shared" ca="1" si="500"/>
        <v>2.1795774836443247</v>
      </c>
      <c r="AP1482" s="32">
        <f t="shared" ca="1" si="501"/>
        <v>0</v>
      </c>
      <c r="AQ1482" s="32">
        <f t="shared" ca="1" si="502"/>
        <v>2.4685224841136817</v>
      </c>
      <c r="AR1482" s="32">
        <f t="shared" ca="1" si="503"/>
        <v>0</v>
      </c>
    </row>
    <row r="1483" spans="1:44">
      <c r="A1483" s="10">
        <v>39058</v>
      </c>
      <c r="B1483" s="11">
        <f ca="1">IF(ROW(data!B1483)&gt;singleSMA,AVERAGE(OFFSET(data!B1483,0,0,-singleSMA,1)),"")</f>
        <v>25.292599999999993</v>
      </c>
      <c r="C1483" s="11" t="str">
        <f ca="1">IF(ROW(data!B1481)&gt;singleSMA+2,IF(SIGN(data!B1482-indicators!B1482)&lt;&gt;SIGN(data!B1481-indicators!B1481),IF(SIGN(data!B1482-indicators!B1482)&gt;0,"BUY","SELL"),""),"")</f>
        <v/>
      </c>
      <c r="D1483" s="11">
        <f ca="1">IF(ROW(data!B1483)&gt;fastSMA,AVERAGE(OFFSET(data!B1483,0,0,-fastSMA,1)),"")</f>
        <v>27.026</v>
      </c>
      <c r="E1483" s="11">
        <f ca="1">IF(ROW(data!B1483)&gt;slowSMA,AVERAGE(OFFSET(data!B1483,0,0,-slowSMA,1)),"")</f>
        <v>25.292599999999993</v>
      </c>
      <c r="F1483" s="11" t="str">
        <f ca="1">IF(ROW(data!B1483)&gt;MAX(fastSMA,slowSMA)+2,IF(SIGN(D1482-E1482)&lt;&gt;SIGN(D1481-E1481),IF(SIGN(D1482-E1482)&gt;0,"BUY","SELL"),""),"")</f>
        <v/>
      </c>
      <c r="G1483" s="11"/>
      <c r="H1483" s="11">
        <f>(data!B1483/data!B1482)-1</f>
        <v>2.7237354085603016E-3</v>
      </c>
      <c r="I1483" s="11">
        <f t="shared" si="483"/>
        <v>2.7237354085603016E-3</v>
      </c>
      <c r="J1483" s="11">
        <f t="shared" si="484"/>
        <v>0</v>
      </c>
      <c r="K1483" s="11">
        <f ca="1">IF(ROW(data!B1483)&gt;rsi+1,100-100/(1+AVERAGE(OFFSET(I1483,0,0,-rsi,1))/AVERAGE(OFFSET(J1483,0,0,-rsi,1))),"")</f>
        <v>38.259309188920632</v>
      </c>
      <c r="L1483" s="11"/>
      <c r="M1483" s="11">
        <f t="shared" si="485"/>
        <v>1.0027237354085603</v>
      </c>
      <c r="N1483" s="11">
        <f t="shared" ca="1" si="486"/>
        <v>0.94882179675994116</v>
      </c>
      <c r="S1483" s="13" t="str">
        <f ca="1">pricein</f>
        <v/>
      </c>
      <c r="T1483" s="13" t="str">
        <f ca="1">priceout</f>
        <v/>
      </c>
      <c r="U1483" s="16" t="str">
        <f t="shared" ca="1" si="487"/>
        <v/>
      </c>
      <c r="V1483" s="16" t="str">
        <f t="shared" ca="1" si="494"/>
        <v/>
      </c>
      <c r="W1483" s="16" t="str">
        <f t="shared" ca="1" si="495"/>
        <v/>
      </c>
      <c r="X1483" s="16">
        <f t="shared" ca="1" si="496"/>
        <v>3.1795774836443247</v>
      </c>
      <c r="Y1483" s="16"/>
      <c r="Z1483" s="13" t="str">
        <f ca="1">priceincross</f>
        <v/>
      </c>
      <c r="AA1483" s="13" t="str">
        <f ca="1">priceoutcross</f>
        <v/>
      </c>
      <c r="AB1483" s="13" t="str">
        <f t="shared" ca="1" si="488"/>
        <v/>
      </c>
      <c r="AC1483" s="13" t="str">
        <f t="shared" ca="1" si="497"/>
        <v/>
      </c>
      <c r="AD1483" s="13" t="str">
        <f t="shared" ca="1" si="498"/>
        <v/>
      </c>
      <c r="AE1483" s="13">
        <f t="shared" ca="1" si="499"/>
        <v>3.4685224841136817</v>
      </c>
      <c r="AG1483" s="32">
        <f ca="1">IF(ROW(data!B1483)&gt;fib+1,MIN(OFFSET(data!B1483,0,0,-fib,1)),"")</f>
        <v>21.55</v>
      </c>
      <c r="AH1483" s="32">
        <f ca="1">IF(ROW(data!B1483)&gt;fib+1,MAX(OFFSET(data!B1483,0,0,-fib,1)),"")</f>
        <v>27.96</v>
      </c>
      <c r="AI1483" s="32">
        <f t="shared" ca="1" si="489"/>
        <v>6.41</v>
      </c>
      <c r="AJ1483" s="31">
        <f t="shared" ca="1" si="490"/>
        <v>23.062760000000001</v>
      </c>
      <c r="AK1483" s="31">
        <f t="shared" ca="1" si="491"/>
        <v>23.998620000000003</v>
      </c>
      <c r="AL1483" s="31">
        <f t="shared" ca="1" si="492"/>
        <v>24.755000000000003</v>
      </c>
      <c r="AM1483" s="31">
        <f t="shared" ca="1" si="493"/>
        <v>25.511380000000003</v>
      </c>
      <c r="AO1483" s="32">
        <f t="shared" ca="1" si="500"/>
        <v>2.1795774836443247</v>
      </c>
      <c r="AP1483" s="32">
        <f t="shared" ca="1" si="501"/>
        <v>0</v>
      </c>
      <c r="AQ1483" s="32">
        <f t="shared" ca="1" si="502"/>
        <v>2.4685224841136817</v>
      </c>
      <c r="AR1483" s="32">
        <f t="shared" ca="1" si="503"/>
        <v>0</v>
      </c>
    </row>
    <row r="1484" spans="1:44">
      <c r="A1484" s="10">
        <v>39059</v>
      </c>
      <c r="B1484" s="11">
        <f ca="1">IF(ROW(data!B1484)&gt;singleSMA,AVERAGE(OFFSET(data!B1484,0,0,-singleSMA,1)),"")</f>
        <v>25.328599999999991</v>
      </c>
      <c r="C1484" s="11" t="str">
        <f ca="1">IF(ROW(data!B1482)&gt;singleSMA+2,IF(SIGN(data!B1483-indicators!B1483)&lt;&gt;SIGN(data!B1482-indicators!B1482),IF(SIGN(data!B1483-indicators!B1483)&gt;0,"BUY","SELL"),""),"")</f>
        <v/>
      </c>
      <c r="D1484" s="11">
        <f ca="1">IF(ROW(data!B1484)&gt;fastSMA,AVERAGE(OFFSET(data!B1484,0,0,-fastSMA,1)),"")</f>
        <v>26.928500000000003</v>
      </c>
      <c r="E1484" s="11">
        <f ca="1">IF(ROW(data!B1484)&gt;slowSMA,AVERAGE(OFFSET(data!B1484,0,0,-slowSMA,1)),"")</f>
        <v>25.328599999999991</v>
      </c>
      <c r="F1484" s="11" t="str">
        <f ca="1">IF(ROW(data!B1484)&gt;MAX(fastSMA,slowSMA)+2,IF(SIGN(D1483-E1483)&lt;&gt;SIGN(D1482-E1482),IF(SIGN(D1483-E1483)&gt;0,"BUY","SELL"),""),"")</f>
        <v/>
      </c>
      <c r="G1484" s="11"/>
      <c r="H1484" s="11">
        <f>(data!B1484/data!B1483)-1</f>
        <v>-1.7074117190531646E-2</v>
      </c>
      <c r="I1484" s="11">
        <f t="shared" si="483"/>
        <v>0</v>
      </c>
      <c r="J1484" s="11">
        <f t="shared" si="484"/>
        <v>1.7074117190531646E-2</v>
      </c>
      <c r="K1484" s="11">
        <f ca="1">IF(ROW(data!B1484)&gt;rsi+1,100-100/(1+AVERAGE(OFFSET(I1484,0,0,-rsi,1))/AVERAGE(OFFSET(J1484,0,0,-rsi,1))),"")</f>
        <v>34.182549394138363</v>
      </c>
      <c r="L1484" s="11"/>
      <c r="M1484" s="11">
        <f t="shared" si="485"/>
        <v>0.98292588280946835</v>
      </c>
      <c r="N1484" s="11">
        <f t="shared" ca="1" si="486"/>
        <v>0.92851906158357733</v>
      </c>
      <c r="S1484" s="13" t="str">
        <f ca="1">pricein</f>
        <v/>
      </c>
      <c r="T1484" s="13" t="str">
        <f ca="1">priceout</f>
        <v/>
      </c>
      <c r="U1484" s="16" t="str">
        <f t="shared" ca="1" si="487"/>
        <v/>
      </c>
      <c r="V1484" s="16" t="str">
        <f t="shared" ca="1" si="494"/>
        <v/>
      </c>
      <c r="W1484" s="16" t="str">
        <f t="shared" ca="1" si="495"/>
        <v/>
      </c>
      <c r="X1484" s="16">
        <f t="shared" ca="1" si="496"/>
        <v>3.1795774836443247</v>
      </c>
      <c r="Y1484" s="16"/>
      <c r="Z1484" s="13" t="str">
        <f ca="1">priceincross</f>
        <v/>
      </c>
      <c r="AA1484" s="13" t="str">
        <f ca="1">priceoutcross</f>
        <v/>
      </c>
      <c r="AB1484" s="13" t="str">
        <f t="shared" ca="1" si="488"/>
        <v/>
      </c>
      <c r="AC1484" s="13" t="str">
        <f t="shared" ca="1" si="497"/>
        <v/>
      </c>
      <c r="AD1484" s="13" t="str">
        <f t="shared" ca="1" si="498"/>
        <v/>
      </c>
      <c r="AE1484" s="13">
        <f t="shared" ca="1" si="499"/>
        <v>3.4685224841136817</v>
      </c>
      <c r="AG1484" s="32">
        <f ca="1">IF(ROW(data!B1484)&gt;fib+1,MIN(OFFSET(data!B1484,0,0,-fib,1)),"")</f>
        <v>21.55</v>
      </c>
      <c r="AH1484" s="32">
        <f ca="1">IF(ROW(data!B1484)&gt;fib+1,MAX(OFFSET(data!B1484,0,0,-fib,1)),"")</f>
        <v>27.96</v>
      </c>
      <c r="AI1484" s="32">
        <f t="shared" ca="1" si="489"/>
        <v>6.41</v>
      </c>
      <c r="AJ1484" s="31">
        <f t="shared" ca="1" si="490"/>
        <v>23.062760000000001</v>
      </c>
      <c r="AK1484" s="31">
        <f t="shared" ca="1" si="491"/>
        <v>23.998620000000003</v>
      </c>
      <c r="AL1484" s="31">
        <f t="shared" ca="1" si="492"/>
        <v>24.755000000000003</v>
      </c>
      <c r="AM1484" s="31">
        <f t="shared" ca="1" si="493"/>
        <v>25.511380000000003</v>
      </c>
      <c r="AO1484" s="32">
        <f t="shared" ca="1" si="500"/>
        <v>2.1795774836443247</v>
      </c>
      <c r="AP1484" s="32">
        <f t="shared" ca="1" si="501"/>
        <v>0</v>
      </c>
      <c r="AQ1484" s="32">
        <f t="shared" ca="1" si="502"/>
        <v>2.4685224841136817</v>
      </c>
      <c r="AR1484" s="32">
        <f t="shared" ca="1" si="503"/>
        <v>0</v>
      </c>
    </row>
    <row r="1485" spans="1:44">
      <c r="A1485" s="10">
        <v>39062</v>
      </c>
      <c r="B1485" s="11">
        <f ca="1">IF(ROW(data!B1485)&gt;singleSMA,AVERAGE(OFFSET(data!B1485,0,0,-singleSMA,1)),"")</f>
        <v>25.37009999999999</v>
      </c>
      <c r="C1485" s="11" t="str">
        <f ca="1">IF(ROW(data!B1483)&gt;singleSMA+2,IF(SIGN(data!B1484-indicators!B1484)&lt;&gt;SIGN(data!B1483-indicators!B1483),IF(SIGN(data!B1484-indicators!B1484)&gt;0,"BUY","SELL"),""),"")</f>
        <v/>
      </c>
      <c r="D1485" s="11">
        <f ca="1">IF(ROW(data!B1485)&gt;fastSMA,AVERAGE(OFFSET(data!B1485,0,0,-fastSMA,1)),"")</f>
        <v>26.856999999999999</v>
      </c>
      <c r="E1485" s="11">
        <f ca="1">IF(ROW(data!B1485)&gt;slowSMA,AVERAGE(OFFSET(data!B1485,0,0,-slowSMA,1)),"")</f>
        <v>25.37009999999999</v>
      </c>
      <c r="F1485" s="11" t="str">
        <f ca="1">IF(ROW(data!B1485)&gt;MAX(fastSMA,slowSMA)+2,IF(SIGN(D1484-E1484)&lt;&gt;SIGN(D1483-E1483),IF(SIGN(D1484-E1484)&gt;0,"BUY","SELL"),""),"")</f>
        <v/>
      </c>
      <c r="G1485" s="11"/>
      <c r="H1485" s="11">
        <f>(data!B1485/data!B1484)-1</f>
        <v>1.4607185155941504E-2</v>
      </c>
      <c r="I1485" s="11">
        <f t="shared" si="483"/>
        <v>1.4607185155941504E-2</v>
      </c>
      <c r="J1485" s="11">
        <f t="shared" si="484"/>
        <v>0</v>
      </c>
      <c r="K1485" s="11">
        <f ca="1">IF(ROW(data!B1485)&gt;rsi+1,100-100/(1+AVERAGE(OFFSET(I1485,0,0,-rsi,1))/AVERAGE(OFFSET(J1485,0,0,-rsi,1))),"")</f>
        <v>39.047421626275757</v>
      </c>
      <c r="L1485" s="11"/>
      <c r="M1485" s="11">
        <f t="shared" si="485"/>
        <v>1.0146071851559415</v>
      </c>
      <c r="N1485" s="11">
        <f t="shared" ca="1" si="486"/>
        <v>0.9472908219683005</v>
      </c>
      <c r="S1485" s="13" t="str">
        <f ca="1">pricein</f>
        <v/>
      </c>
      <c r="T1485" s="13" t="str">
        <f ca="1">priceout</f>
        <v/>
      </c>
      <c r="U1485" s="16" t="str">
        <f t="shared" ca="1" si="487"/>
        <v/>
      </c>
      <c r="V1485" s="16" t="str">
        <f t="shared" ca="1" si="494"/>
        <v/>
      </c>
      <c r="W1485" s="16" t="str">
        <f t="shared" ca="1" si="495"/>
        <v/>
      </c>
      <c r="X1485" s="16">
        <f t="shared" ca="1" si="496"/>
        <v>3.1795774836443247</v>
      </c>
      <c r="Y1485" s="16"/>
      <c r="Z1485" s="13" t="str">
        <f ca="1">priceincross</f>
        <v/>
      </c>
      <c r="AA1485" s="13" t="str">
        <f ca="1">priceoutcross</f>
        <v/>
      </c>
      <c r="AB1485" s="13" t="str">
        <f t="shared" ca="1" si="488"/>
        <v/>
      </c>
      <c r="AC1485" s="13" t="str">
        <f t="shared" ca="1" si="497"/>
        <v/>
      </c>
      <c r="AD1485" s="13" t="str">
        <f t="shared" ca="1" si="498"/>
        <v/>
      </c>
      <c r="AE1485" s="13">
        <f t="shared" ca="1" si="499"/>
        <v>3.4685224841136817</v>
      </c>
      <c r="AG1485" s="32">
        <f ca="1">IF(ROW(data!B1485)&gt;fib+1,MIN(OFFSET(data!B1485,0,0,-fib,1)),"")</f>
        <v>21.55</v>
      </c>
      <c r="AH1485" s="32">
        <f ca="1">IF(ROW(data!B1485)&gt;fib+1,MAX(OFFSET(data!B1485,0,0,-fib,1)),"")</f>
        <v>27.96</v>
      </c>
      <c r="AI1485" s="32">
        <f t="shared" ca="1" si="489"/>
        <v>6.41</v>
      </c>
      <c r="AJ1485" s="31">
        <f t="shared" ca="1" si="490"/>
        <v>23.062760000000001</v>
      </c>
      <c r="AK1485" s="31">
        <f t="shared" ca="1" si="491"/>
        <v>23.998620000000003</v>
      </c>
      <c r="AL1485" s="31">
        <f t="shared" ca="1" si="492"/>
        <v>24.755000000000003</v>
      </c>
      <c r="AM1485" s="31">
        <f t="shared" ca="1" si="493"/>
        <v>25.511380000000003</v>
      </c>
      <c r="AO1485" s="32">
        <f t="shared" ca="1" si="500"/>
        <v>2.1795774836443247</v>
      </c>
      <c r="AP1485" s="32">
        <f t="shared" ca="1" si="501"/>
        <v>0</v>
      </c>
      <c r="AQ1485" s="32">
        <f t="shared" ca="1" si="502"/>
        <v>2.4685224841136817</v>
      </c>
      <c r="AR1485" s="32">
        <f t="shared" ca="1" si="503"/>
        <v>0</v>
      </c>
    </row>
    <row r="1486" spans="1:44">
      <c r="A1486" s="10">
        <v>39063</v>
      </c>
      <c r="B1486" s="11">
        <f ca="1">IF(ROW(data!B1486)&gt;singleSMA,AVERAGE(OFFSET(data!B1486,0,0,-singleSMA,1)),"")</f>
        <v>25.411999999999988</v>
      </c>
      <c r="C1486" s="11" t="str">
        <f ca="1">IF(ROW(data!B1484)&gt;singleSMA+2,IF(SIGN(data!B1485-indicators!B1485)&lt;&gt;SIGN(data!B1484-indicators!B1484),IF(SIGN(data!B1485-indicators!B1485)&gt;0,"BUY","SELL"),""),"")</f>
        <v/>
      </c>
      <c r="D1486" s="11">
        <f ca="1">IF(ROW(data!B1486)&gt;fastSMA,AVERAGE(OFFSET(data!B1486,0,0,-fastSMA,1)),"")</f>
        <v>26.772499999999997</v>
      </c>
      <c r="E1486" s="11">
        <f ca="1">IF(ROW(data!B1486)&gt;slowSMA,AVERAGE(OFFSET(data!B1486,0,0,-slowSMA,1)),"")</f>
        <v>25.411999999999988</v>
      </c>
      <c r="F1486" s="11" t="str">
        <f ca="1">IF(ROW(data!B1486)&gt;MAX(fastSMA,slowSMA)+2,IF(SIGN(D1485-E1485)&lt;&gt;SIGN(D1484-E1484),IF(SIGN(D1485-E1485)&gt;0,"BUY","SELL"),""),"")</f>
        <v/>
      </c>
      <c r="G1486" s="11"/>
      <c r="H1486" s="11">
        <f>(data!B1486/data!B1485)-1</f>
        <v>1.5564202334630295E-3</v>
      </c>
      <c r="I1486" s="11">
        <f t="shared" si="483"/>
        <v>1.5564202334630295E-3</v>
      </c>
      <c r="J1486" s="11">
        <f t="shared" si="484"/>
        <v>0</v>
      </c>
      <c r="K1486" s="11">
        <f ca="1">IF(ROW(data!B1486)&gt;rsi+1,100-100/(1+AVERAGE(OFFSET(I1486,0,0,-rsi,1))/AVERAGE(OFFSET(J1486,0,0,-rsi,1))),"")</f>
        <v>36.493406701411566</v>
      </c>
      <c r="L1486" s="11"/>
      <c r="M1486" s="11">
        <f t="shared" si="485"/>
        <v>1.001556420233463</v>
      </c>
      <c r="N1486" s="11">
        <f t="shared" ca="1" si="486"/>
        <v>0.93838862559241709</v>
      </c>
      <c r="S1486" s="13" t="str">
        <f ca="1">pricein</f>
        <v/>
      </c>
      <c r="T1486" s="13" t="str">
        <f ca="1">priceout</f>
        <v/>
      </c>
      <c r="U1486" s="16" t="str">
        <f t="shared" ca="1" si="487"/>
        <v/>
      </c>
      <c r="V1486" s="16" t="str">
        <f t="shared" ca="1" si="494"/>
        <v/>
      </c>
      <c r="W1486" s="16" t="str">
        <f t="shared" ca="1" si="495"/>
        <v/>
      </c>
      <c r="X1486" s="16">
        <f t="shared" ca="1" si="496"/>
        <v>3.1795774836443247</v>
      </c>
      <c r="Y1486" s="16"/>
      <c r="Z1486" s="13" t="str">
        <f ca="1">priceincross</f>
        <v/>
      </c>
      <c r="AA1486" s="13" t="str">
        <f ca="1">priceoutcross</f>
        <v/>
      </c>
      <c r="AB1486" s="13" t="str">
        <f t="shared" ca="1" si="488"/>
        <v/>
      </c>
      <c r="AC1486" s="13" t="str">
        <f t="shared" ca="1" si="497"/>
        <v/>
      </c>
      <c r="AD1486" s="13" t="str">
        <f t="shared" ca="1" si="498"/>
        <v/>
      </c>
      <c r="AE1486" s="13">
        <f t="shared" ca="1" si="499"/>
        <v>3.4685224841136817</v>
      </c>
      <c r="AG1486" s="32">
        <f ca="1">IF(ROW(data!B1486)&gt;fib+1,MIN(OFFSET(data!B1486,0,0,-fib,1)),"")</f>
        <v>21.93</v>
      </c>
      <c r="AH1486" s="32">
        <f ca="1">IF(ROW(data!B1486)&gt;fib+1,MAX(OFFSET(data!B1486,0,0,-fib,1)),"")</f>
        <v>27.96</v>
      </c>
      <c r="AI1486" s="32">
        <f t="shared" ca="1" si="489"/>
        <v>6.0300000000000011</v>
      </c>
      <c r="AJ1486" s="31">
        <f t="shared" ca="1" si="490"/>
        <v>23.353079999999999</v>
      </c>
      <c r="AK1486" s="31">
        <f t="shared" ca="1" si="491"/>
        <v>24.233460000000001</v>
      </c>
      <c r="AL1486" s="31">
        <f t="shared" ca="1" si="492"/>
        <v>24.945</v>
      </c>
      <c r="AM1486" s="31">
        <f t="shared" ca="1" si="493"/>
        <v>25.65654</v>
      </c>
      <c r="AO1486" s="32">
        <f t="shared" ca="1" si="500"/>
        <v>2.1795774836443247</v>
      </c>
      <c r="AP1486" s="32">
        <f t="shared" ca="1" si="501"/>
        <v>0</v>
      </c>
      <c r="AQ1486" s="32">
        <f t="shared" ca="1" si="502"/>
        <v>2.4685224841136817</v>
      </c>
      <c r="AR1486" s="32">
        <f t="shared" ca="1" si="503"/>
        <v>0</v>
      </c>
    </row>
    <row r="1487" spans="1:44">
      <c r="A1487" s="10">
        <v>39064</v>
      </c>
      <c r="B1487" s="11">
        <f ca="1">IF(ROW(data!B1487)&gt;singleSMA,AVERAGE(OFFSET(data!B1487,0,0,-singleSMA,1)),"")</f>
        <v>25.452799999999989</v>
      </c>
      <c r="C1487" s="11" t="str">
        <f ca="1">IF(ROW(data!B1485)&gt;singleSMA+2,IF(SIGN(data!B1486-indicators!B1486)&lt;&gt;SIGN(data!B1485-indicators!B1485),IF(SIGN(data!B1486-indicators!B1486)&gt;0,"BUY","SELL"),""),"")</f>
        <v/>
      </c>
      <c r="D1487" s="11">
        <f ca="1">IF(ROW(data!B1487)&gt;fastSMA,AVERAGE(OFFSET(data!B1487,0,0,-fastSMA,1)),"")</f>
        <v>26.685500000000001</v>
      </c>
      <c r="E1487" s="11">
        <f ca="1">IF(ROW(data!B1487)&gt;slowSMA,AVERAGE(OFFSET(data!B1487,0,0,-slowSMA,1)),"")</f>
        <v>25.452799999999989</v>
      </c>
      <c r="F1487" s="11" t="str">
        <f ca="1">IF(ROW(data!B1487)&gt;MAX(fastSMA,slowSMA)+2,IF(SIGN(D1486-E1486)&lt;&gt;SIGN(D1485-E1485),IF(SIGN(D1486-E1486)&gt;0,"BUY","SELL"),""),"")</f>
        <v/>
      </c>
      <c r="G1487" s="11"/>
      <c r="H1487" s="11">
        <f>(data!B1487/data!B1486)-1</f>
        <v>1.2820512820512997E-2</v>
      </c>
      <c r="I1487" s="11">
        <f t="shared" si="483"/>
        <v>1.2820512820512997E-2</v>
      </c>
      <c r="J1487" s="11">
        <f t="shared" si="484"/>
        <v>0</v>
      </c>
      <c r="K1487" s="11">
        <f ca="1">IF(ROW(data!B1487)&gt;rsi+1,100-100/(1+AVERAGE(OFFSET(I1487,0,0,-rsi,1))/AVERAGE(OFFSET(J1487,0,0,-rsi,1))),"")</f>
        <v>36.202793713762283</v>
      </c>
      <c r="L1487" s="11"/>
      <c r="M1487" s="11">
        <f t="shared" si="485"/>
        <v>1.012820512820513</v>
      </c>
      <c r="N1487" s="11">
        <f t="shared" ca="1" si="486"/>
        <v>0.93743257820927739</v>
      </c>
      <c r="S1487" s="13" t="str">
        <f ca="1">pricein</f>
        <v/>
      </c>
      <c r="T1487" s="13" t="str">
        <f ca="1">priceout</f>
        <v/>
      </c>
      <c r="U1487" s="16" t="str">
        <f t="shared" ca="1" si="487"/>
        <v/>
      </c>
      <c r="V1487" s="16" t="str">
        <f t="shared" ca="1" si="494"/>
        <v/>
      </c>
      <c r="W1487" s="16" t="str">
        <f t="shared" ca="1" si="495"/>
        <v/>
      </c>
      <c r="X1487" s="16">
        <f t="shared" ca="1" si="496"/>
        <v>3.1795774836443247</v>
      </c>
      <c r="Y1487" s="16"/>
      <c r="Z1487" s="13" t="str">
        <f ca="1">priceincross</f>
        <v/>
      </c>
      <c r="AA1487" s="13" t="str">
        <f ca="1">priceoutcross</f>
        <v/>
      </c>
      <c r="AB1487" s="13" t="str">
        <f t="shared" ca="1" si="488"/>
        <v/>
      </c>
      <c r="AC1487" s="13" t="str">
        <f t="shared" ca="1" si="497"/>
        <v/>
      </c>
      <c r="AD1487" s="13" t="str">
        <f t="shared" ca="1" si="498"/>
        <v/>
      </c>
      <c r="AE1487" s="13">
        <f t="shared" ca="1" si="499"/>
        <v>3.4685224841136817</v>
      </c>
      <c r="AG1487" s="32">
        <f ca="1">IF(ROW(data!B1487)&gt;fib+1,MIN(OFFSET(data!B1487,0,0,-fib,1)),"")</f>
        <v>21.93</v>
      </c>
      <c r="AH1487" s="32">
        <f ca="1">IF(ROW(data!B1487)&gt;fib+1,MAX(OFFSET(data!B1487,0,0,-fib,1)),"")</f>
        <v>27.96</v>
      </c>
      <c r="AI1487" s="32">
        <f t="shared" ca="1" si="489"/>
        <v>6.0300000000000011</v>
      </c>
      <c r="AJ1487" s="31">
        <f t="shared" ca="1" si="490"/>
        <v>23.353079999999999</v>
      </c>
      <c r="AK1487" s="31">
        <f t="shared" ca="1" si="491"/>
        <v>24.233460000000001</v>
      </c>
      <c r="AL1487" s="31">
        <f t="shared" ca="1" si="492"/>
        <v>24.945</v>
      </c>
      <c r="AM1487" s="31">
        <f t="shared" ca="1" si="493"/>
        <v>25.65654</v>
      </c>
      <c r="AO1487" s="32">
        <f t="shared" ca="1" si="500"/>
        <v>2.1795774836443247</v>
      </c>
      <c r="AP1487" s="32">
        <f t="shared" ca="1" si="501"/>
        <v>0</v>
      </c>
      <c r="AQ1487" s="32">
        <f t="shared" ca="1" si="502"/>
        <v>2.4685224841136817</v>
      </c>
      <c r="AR1487" s="32">
        <f t="shared" ca="1" si="503"/>
        <v>0</v>
      </c>
    </row>
    <row r="1488" spans="1:44">
      <c r="A1488" s="10">
        <v>39065</v>
      </c>
      <c r="B1488" s="11">
        <f ca="1">IF(ROW(data!B1488)&gt;singleSMA,AVERAGE(OFFSET(data!B1488,0,0,-singleSMA,1)),"")</f>
        <v>25.496899999999993</v>
      </c>
      <c r="C1488" s="11" t="str">
        <f ca="1">IF(ROW(data!B1486)&gt;singleSMA+2,IF(SIGN(data!B1487-indicators!B1487)&lt;&gt;SIGN(data!B1486-indicators!B1486),IF(SIGN(data!B1487-indicators!B1487)&gt;0,"BUY","SELL"),""),"")</f>
        <v/>
      </c>
      <c r="D1488" s="11">
        <f ca="1">IF(ROW(data!B1488)&gt;fastSMA,AVERAGE(OFFSET(data!B1488,0,0,-fastSMA,1)),"")</f>
        <v>26.608999999999998</v>
      </c>
      <c r="E1488" s="11">
        <f ca="1">IF(ROW(data!B1488)&gt;slowSMA,AVERAGE(OFFSET(data!B1488,0,0,-slowSMA,1)),"")</f>
        <v>25.496899999999993</v>
      </c>
      <c r="F1488" s="11" t="str">
        <f ca="1">IF(ROW(data!B1488)&gt;MAX(fastSMA,slowSMA)+2,IF(SIGN(D1487-E1487)&lt;&gt;SIGN(D1486-E1486),IF(SIGN(D1487-E1487)&gt;0,"BUY","SELL"),""),"")</f>
        <v/>
      </c>
      <c r="G1488" s="11"/>
      <c r="H1488" s="11">
        <f>(data!B1488/data!B1487)-1</f>
        <v>1.0356731875719172E-2</v>
      </c>
      <c r="I1488" s="11">
        <f t="shared" si="483"/>
        <v>1.0356731875719172E-2</v>
      </c>
      <c r="J1488" s="11">
        <f t="shared" si="484"/>
        <v>0</v>
      </c>
      <c r="K1488" s="11">
        <f ca="1">IF(ROW(data!B1488)&gt;rsi+1,100-100/(1+AVERAGE(OFFSET(I1488,0,0,-rsi,1))/AVERAGE(OFFSET(J1488,0,0,-rsi,1))),"")</f>
        <v>38.438957532785317</v>
      </c>
      <c r="L1488" s="11"/>
      <c r="M1488" s="11">
        <f t="shared" si="485"/>
        <v>1.0103567318757192</v>
      </c>
      <c r="N1488" s="11">
        <f t="shared" ca="1" si="486"/>
        <v>0.94510226049515578</v>
      </c>
      <c r="S1488" s="13" t="str">
        <f ca="1">pricein</f>
        <v/>
      </c>
      <c r="T1488" s="13" t="str">
        <f ca="1">priceout</f>
        <v/>
      </c>
      <c r="U1488" s="16" t="str">
        <f t="shared" ca="1" si="487"/>
        <v/>
      </c>
      <c r="V1488" s="16" t="str">
        <f t="shared" ca="1" si="494"/>
        <v/>
      </c>
      <c r="W1488" s="16" t="str">
        <f t="shared" ca="1" si="495"/>
        <v/>
      </c>
      <c r="X1488" s="16">
        <f t="shared" ca="1" si="496"/>
        <v>3.1795774836443247</v>
      </c>
      <c r="Y1488" s="16"/>
      <c r="Z1488" s="13" t="str">
        <f ca="1">priceincross</f>
        <v/>
      </c>
      <c r="AA1488" s="13" t="str">
        <f ca="1">priceoutcross</f>
        <v/>
      </c>
      <c r="AB1488" s="13" t="str">
        <f t="shared" ca="1" si="488"/>
        <v/>
      </c>
      <c r="AC1488" s="13" t="str">
        <f t="shared" ca="1" si="497"/>
        <v/>
      </c>
      <c r="AD1488" s="13" t="str">
        <f t="shared" ca="1" si="498"/>
        <v/>
      </c>
      <c r="AE1488" s="13">
        <f t="shared" ca="1" si="499"/>
        <v>3.4685224841136817</v>
      </c>
      <c r="AG1488" s="32">
        <f ca="1">IF(ROW(data!B1488)&gt;fib+1,MIN(OFFSET(data!B1488,0,0,-fib,1)),"")</f>
        <v>22.45</v>
      </c>
      <c r="AH1488" s="32">
        <f ca="1">IF(ROW(data!B1488)&gt;fib+1,MAX(OFFSET(data!B1488,0,0,-fib,1)),"")</f>
        <v>27.96</v>
      </c>
      <c r="AI1488" s="32">
        <f t="shared" ca="1" si="489"/>
        <v>5.5100000000000016</v>
      </c>
      <c r="AJ1488" s="31">
        <f t="shared" ca="1" si="490"/>
        <v>23.750360000000001</v>
      </c>
      <c r="AK1488" s="31">
        <f t="shared" ca="1" si="491"/>
        <v>24.554819999999999</v>
      </c>
      <c r="AL1488" s="31">
        <f t="shared" ca="1" si="492"/>
        <v>25.204999999999998</v>
      </c>
      <c r="AM1488" s="31">
        <f t="shared" ca="1" si="493"/>
        <v>25.855180000000001</v>
      </c>
      <c r="AO1488" s="32">
        <f t="shared" ca="1" si="500"/>
        <v>2.1795774836443247</v>
      </c>
      <c r="AP1488" s="32">
        <f t="shared" ca="1" si="501"/>
        <v>0</v>
      </c>
      <c r="AQ1488" s="32">
        <f t="shared" ca="1" si="502"/>
        <v>2.4685224841136817</v>
      </c>
      <c r="AR1488" s="32">
        <f t="shared" ca="1" si="503"/>
        <v>0</v>
      </c>
    </row>
    <row r="1489" spans="1:44">
      <c r="A1489" s="10">
        <v>39066</v>
      </c>
      <c r="B1489" s="11">
        <f ca="1">IF(ROW(data!B1489)&gt;singleSMA,AVERAGE(OFFSET(data!B1489,0,0,-singleSMA,1)),"")</f>
        <v>25.538599999999992</v>
      </c>
      <c r="C1489" s="11" t="str">
        <f ca="1">IF(ROW(data!B1487)&gt;singleSMA+2,IF(SIGN(data!B1488-indicators!B1488)&lt;&gt;SIGN(data!B1487-indicators!B1487),IF(SIGN(data!B1488-indicators!B1488)&gt;0,"BUY","SELL"),""),"")</f>
        <v/>
      </c>
      <c r="D1489" s="11">
        <f ca="1">IF(ROW(data!B1489)&gt;fastSMA,AVERAGE(OFFSET(data!B1489,0,0,-fastSMA,1)),"")</f>
        <v>26.546999999999997</v>
      </c>
      <c r="E1489" s="11">
        <f ca="1">IF(ROW(data!B1489)&gt;slowSMA,AVERAGE(OFFSET(data!B1489,0,0,-slowSMA,1)),"")</f>
        <v>25.538599999999992</v>
      </c>
      <c r="F1489" s="11" t="str">
        <f ca="1">IF(ROW(data!B1489)&gt;MAX(fastSMA,slowSMA)+2,IF(SIGN(D1488-E1488)&lt;&gt;SIGN(D1487-E1487),IF(SIGN(D1488-E1488)&gt;0,"BUY","SELL"),""),"")</f>
        <v/>
      </c>
      <c r="G1489" s="11"/>
      <c r="H1489" s="11">
        <f>(data!B1489/data!B1488)-1</f>
        <v>1.0630220197418438E-2</v>
      </c>
      <c r="I1489" s="11">
        <f t="shared" si="483"/>
        <v>1.0630220197418438E-2</v>
      </c>
      <c r="J1489" s="11">
        <f t="shared" si="484"/>
        <v>0</v>
      </c>
      <c r="K1489" s="11">
        <f ca="1">IF(ROW(data!B1489)&gt;rsi+1,100-100/(1+AVERAGE(OFFSET(I1489,0,0,-rsi,1))/AVERAGE(OFFSET(J1489,0,0,-rsi,1))),"")</f>
        <v>41.175310014601202</v>
      </c>
      <c r="L1489" s="11"/>
      <c r="M1489" s="11">
        <f t="shared" si="485"/>
        <v>1.0106302201974184</v>
      </c>
      <c r="N1489" s="11">
        <f t="shared" ca="1" si="486"/>
        <v>0.95549174443646834</v>
      </c>
      <c r="S1489" s="13" t="str">
        <f ca="1">pricein</f>
        <v/>
      </c>
      <c r="T1489" s="13" t="str">
        <f ca="1">priceout</f>
        <v/>
      </c>
      <c r="U1489" s="16" t="str">
        <f t="shared" ca="1" si="487"/>
        <v/>
      </c>
      <c r="V1489" s="16" t="str">
        <f t="shared" ca="1" si="494"/>
        <v/>
      </c>
      <c r="W1489" s="16" t="str">
        <f t="shared" ca="1" si="495"/>
        <v/>
      </c>
      <c r="X1489" s="16">
        <f t="shared" ca="1" si="496"/>
        <v>3.1795774836443247</v>
      </c>
      <c r="Y1489" s="16"/>
      <c r="Z1489" s="13" t="str">
        <f ca="1">priceincross</f>
        <v/>
      </c>
      <c r="AA1489" s="13" t="str">
        <f ca="1">priceoutcross</f>
        <v/>
      </c>
      <c r="AB1489" s="13" t="str">
        <f t="shared" ca="1" si="488"/>
        <v/>
      </c>
      <c r="AC1489" s="13" t="str">
        <f t="shared" ca="1" si="497"/>
        <v/>
      </c>
      <c r="AD1489" s="13" t="str">
        <f t="shared" ca="1" si="498"/>
        <v/>
      </c>
      <c r="AE1489" s="13">
        <f t="shared" ca="1" si="499"/>
        <v>3.4685224841136817</v>
      </c>
      <c r="AG1489" s="32">
        <f ca="1">IF(ROW(data!B1489)&gt;fib+1,MIN(OFFSET(data!B1489,0,0,-fib,1)),"")</f>
        <v>22.47</v>
      </c>
      <c r="AH1489" s="32">
        <f ca="1">IF(ROW(data!B1489)&gt;fib+1,MAX(OFFSET(data!B1489,0,0,-fib,1)),"")</f>
        <v>27.96</v>
      </c>
      <c r="AI1489" s="32">
        <f t="shared" ca="1" si="489"/>
        <v>5.490000000000002</v>
      </c>
      <c r="AJ1489" s="31">
        <f t="shared" ca="1" si="490"/>
        <v>23.765639999999998</v>
      </c>
      <c r="AK1489" s="31">
        <f t="shared" ca="1" si="491"/>
        <v>24.56718</v>
      </c>
      <c r="AL1489" s="31">
        <f t="shared" ca="1" si="492"/>
        <v>25.215</v>
      </c>
      <c r="AM1489" s="31">
        <f t="shared" ca="1" si="493"/>
        <v>25.862819999999999</v>
      </c>
      <c r="AO1489" s="32">
        <f t="shared" ca="1" si="500"/>
        <v>2.1795774836443247</v>
      </c>
      <c r="AP1489" s="32">
        <f t="shared" ca="1" si="501"/>
        <v>0</v>
      </c>
      <c r="AQ1489" s="32">
        <f t="shared" ca="1" si="502"/>
        <v>2.4685224841136817</v>
      </c>
      <c r="AR1489" s="32">
        <f t="shared" ca="1" si="503"/>
        <v>0</v>
      </c>
    </row>
    <row r="1490" spans="1:44">
      <c r="A1490" s="10">
        <v>39069</v>
      </c>
      <c r="B1490" s="11">
        <f ca="1">IF(ROW(data!B1490)&gt;singleSMA,AVERAGE(OFFSET(data!B1490,0,0,-singleSMA,1)),"")</f>
        <v>25.58219999999999</v>
      </c>
      <c r="C1490" s="11" t="str">
        <f ca="1">IF(ROW(data!B1488)&gt;singleSMA+2,IF(SIGN(data!B1489-indicators!B1489)&lt;&gt;SIGN(data!B1488-indicators!B1488),IF(SIGN(data!B1489-indicators!B1489)&gt;0,"BUY","SELL"),""),"")</f>
        <v/>
      </c>
      <c r="D1490" s="11">
        <f ca="1">IF(ROW(data!B1490)&gt;fastSMA,AVERAGE(OFFSET(data!B1490,0,0,-fastSMA,1)),"")</f>
        <v>26.509499999999996</v>
      </c>
      <c r="E1490" s="11">
        <f ca="1">IF(ROW(data!B1490)&gt;slowSMA,AVERAGE(OFFSET(data!B1490,0,0,-slowSMA,1)),"")</f>
        <v>25.58219999999999</v>
      </c>
      <c r="F1490" s="11" t="str">
        <f ca="1">IF(ROW(data!B1490)&gt;MAX(fastSMA,slowSMA)+2,IF(SIGN(D1489-E1489)&lt;&gt;SIGN(D1488-E1488),IF(SIGN(D1489-E1489)&gt;0,"BUY","SELL"),""),"")</f>
        <v/>
      </c>
      <c r="G1490" s="11"/>
      <c r="H1490" s="11">
        <f>(data!B1490/data!B1489)-1</f>
        <v>7.8888054094665705E-3</v>
      </c>
      <c r="I1490" s="11">
        <f t="shared" si="483"/>
        <v>7.8888054094665705E-3</v>
      </c>
      <c r="J1490" s="11">
        <f t="shared" si="484"/>
        <v>0</v>
      </c>
      <c r="K1490" s="11">
        <f ca="1">IF(ROW(data!B1490)&gt;rsi+1,100-100/(1+AVERAGE(OFFSET(I1490,0,0,-rsi,1))/AVERAGE(OFFSET(J1490,0,0,-rsi,1))),"")</f>
        <v>44.802426703531395</v>
      </c>
      <c r="L1490" s="11"/>
      <c r="M1490" s="11">
        <f t="shared" si="485"/>
        <v>1.0078888054094666</v>
      </c>
      <c r="N1490" s="11">
        <f t="shared" ca="1" si="486"/>
        <v>0.97280638143582332</v>
      </c>
      <c r="S1490" s="13" t="str">
        <f ca="1">pricein</f>
        <v/>
      </c>
      <c r="T1490" s="13" t="str">
        <f ca="1">priceout</f>
        <v/>
      </c>
      <c r="U1490" s="16" t="str">
        <f t="shared" ca="1" si="487"/>
        <v/>
      </c>
      <c r="V1490" s="16" t="str">
        <f t="shared" ca="1" si="494"/>
        <v/>
      </c>
      <c r="W1490" s="16" t="str">
        <f t="shared" ca="1" si="495"/>
        <v/>
      </c>
      <c r="X1490" s="16">
        <f t="shared" ca="1" si="496"/>
        <v>3.1795774836443247</v>
      </c>
      <c r="Y1490" s="16"/>
      <c r="Z1490" s="13" t="str">
        <f ca="1">priceincross</f>
        <v/>
      </c>
      <c r="AA1490" s="13" t="str">
        <f ca="1">priceoutcross</f>
        <v/>
      </c>
      <c r="AB1490" s="13" t="str">
        <f t="shared" ca="1" si="488"/>
        <v/>
      </c>
      <c r="AC1490" s="13" t="str">
        <f t="shared" ca="1" si="497"/>
        <v/>
      </c>
      <c r="AD1490" s="13" t="str">
        <f t="shared" ca="1" si="498"/>
        <v/>
      </c>
      <c r="AE1490" s="13">
        <f t="shared" ca="1" si="499"/>
        <v>3.4685224841136817</v>
      </c>
      <c r="AG1490" s="32">
        <f ca="1">IF(ROW(data!B1490)&gt;fib+1,MIN(OFFSET(data!B1490,0,0,-fib,1)),"")</f>
        <v>22.91</v>
      </c>
      <c r="AH1490" s="32">
        <f ca="1">IF(ROW(data!B1490)&gt;fib+1,MAX(OFFSET(data!B1490,0,0,-fib,1)),"")</f>
        <v>27.96</v>
      </c>
      <c r="AI1490" s="32">
        <f t="shared" ca="1" si="489"/>
        <v>5.0500000000000007</v>
      </c>
      <c r="AJ1490" s="31">
        <f t="shared" ca="1" si="490"/>
        <v>24.101800000000001</v>
      </c>
      <c r="AK1490" s="31">
        <f t="shared" ca="1" si="491"/>
        <v>24.839100000000002</v>
      </c>
      <c r="AL1490" s="31">
        <f t="shared" ca="1" si="492"/>
        <v>25.435000000000002</v>
      </c>
      <c r="AM1490" s="31">
        <f t="shared" ca="1" si="493"/>
        <v>26.030899999999999</v>
      </c>
      <c r="AO1490" s="32">
        <f t="shared" ca="1" si="500"/>
        <v>2.1795774836443247</v>
      </c>
      <c r="AP1490" s="32">
        <f t="shared" ca="1" si="501"/>
        <v>0</v>
      </c>
      <c r="AQ1490" s="32">
        <f t="shared" ca="1" si="502"/>
        <v>2.4685224841136817</v>
      </c>
      <c r="AR1490" s="32">
        <f t="shared" ca="1" si="503"/>
        <v>0</v>
      </c>
    </row>
    <row r="1491" spans="1:44">
      <c r="A1491" s="10">
        <v>39070</v>
      </c>
      <c r="B1491" s="11">
        <f ca="1">IF(ROW(data!B1491)&gt;singleSMA,AVERAGE(OFFSET(data!B1491,0,0,-singleSMA,1)),"")</f>
        <v>25.614399999999993</v>
      </c>
      <c r="C1491" s="11" t="str">
        <f ca="1">IF(ROW(data!B1489)&gt;singleSMA+2,IF(SIGN(data!B1490-indicators!B1490)&lt;&gt;SIGN(data!B1489-indicators!B1489),IF(SIGN(data!B1490-indicators!B1490)&gt;0,"BUY","SELL"),""),"")</f>
        <v/>
      </c>
      <c r="D1491" s="11">
        <f ca="1">IF(ROW(data!B1491)&gt;fastSMA,AVERAGE(OFFSET(data!B1491,0,0,-fastSMA,1)),"")</f>
        <v>26.418999999999993</v>
      </c>
      <c r="E1491" s="11">
        <f ca="1">IF(ROW(data!B1491)&gt;slowSMA,AVERAGE(OFFSET(data!B1491,0,0,-slowSMA,1)),"")</f>
        <v>25.614399999999993</v>
      </c>
      <c r="F1491" s="11" t="str">
        <f ca="1">IF(ROW(data!B1491)&gt;MAX(fastSMA,slowSMA)+2,IF(SIGN(D1490-E1490)&lt;&gt;SIGN(D1489-E1489),IF(SIGN(D1490-E1490)&gt;0,"BUY","SELL"),""),"")</f>
        <v/>
      </c>
      <c r="G1491" s="11"/>
      <c r="H1491" s="11">
        <f>(data!B1491/data!B1490)-1</f>
        <v>-2.5344763324636643E-2</v>
      </c>
      <c r="I1491" s="11">
        <f t="shared" si="483"/>
        <v>0</v>
      </c>
      <c r="J1491" s="11">
        <f t="shared" si="484"/>
        <v>2.5344763324636643E-2</v>
      </c>
      <c r="K1491" s="11">
        <f ca="1">IF(ROW(data!B1491)&gt;rsi+1,100-100/(1+AVERAGE(OFFSET(I1491,0,0,-rsi,1))/AVERAGE(OFFSET(J1491,0,0,-rsi,1))),"")</f>
        <v>37.32595319191266</v>
      </c>
      <c r="L1491" s="11"/>
      <c r="M1491" s="11">
        <f t="shared" si="485"/>
        <v>0.97465523667536336</v>
      </c>
      <c r="N1491" s="11">
        <f t="shared" ca="1" si="486"/>
        <v>0.93526466380543649</v>
      </c>
      <c r="S1491" s="13" t="str">
        <f ca="1">pricein</f>
        <v/>
      </c>
      <c r="T1491" s="13" t="str">
        <f ca="1">priceout</f>
        <v/>
      </c>
      <c r="U1491" s="16" t="str">
        <f t="shared" ca="1" si="487"/>
        <v/>
      </c>
      <c r="V1491" s="16" t="str">
        <f t="shared" ca="1" si="494"/>
        <v/>
      </c>
      <c r="W1491" s="16" t="str">
        <f t="shared" ca="1" si="495"/>
        <v/>
      </c>
      <c r="X1491" s="16">
        <f t="shared" ca="1" si="496"/>
        <v>3.1795774836443247</v>
      </c>
      <c r="Y1491" s="16"/>
      <c r="Z1491" s="13" t="str">
        <f ca="1">priceincross</f>
        <v/>
      </c>
      <c r="AA1491" s="13" t="str">
        <f ca="1">priceoutcross</f>
        <v/>
      </c>
      <c r="AB1491" s="13" t="str">
        <f t="shared" ca="1" si="488"/>
        <v/>
      </c>
      <c r="AC1491" s="13" t="str">
        <f t="shared" ca="1" si="497"/>
        <v/>
      </c>
      <c r="AD1491" s="13" t="str">
        <f t="shared" ca="1" si="498"/>
        <v/>
      </c>
      <c r="AE1491" s="13">
        <f t="shared" ca="1" si="499"/>
        <v>3.4685224841136817</v>
      </c>
      <c r="AG1491" s="32">
        <f ca="1">IF(ROW(data!B1491)&gt;fib+1,MIN(OFFSET(data!B1491,0,0,-fib,1)),"")</f>
        <v>22.91</v>
      </c>
      <c r="AH1491" s="32">
        <f ca="1">IF(ROW(data!B1491)&gt;fib+1,MAX(OFFSET(data!B1491,0,0,-fib,1)),"")</f>
        <v>27.96</v>
      </c>
      <c r="AI1491" s="32">
        <f t="shared" ca="1" si="489"/>
        <v>5.0500000000000007</v>
      </c>
      <c r="AJ1491" s="31">
        <f t="shared" ca="1" si="490"/>
        <v>24.101800000000001</v>
      </c>
      <c r="AK1491" s="31">
        <f t="shared" ca="1" si="491"/>
        <v>24.839100000000002</v>
      </c>
      <c r="AL1491" s="31">
        <f t="shared" ca="1" si="492"/>
        <v>25.435000000000002</v>
      </c>
      <c r="AM1491" s="31">
        <f t="shared" ca="1" si="493"/>
        <v>26.030899999999999</v>
      </c>
      <c r="AO1491" s="32">
        <f t="shared" ca="1" si="500"/>
        <v>2.1795774836443247</v>
      </c>
      <c r="AP1491" s="32">
        <f t="shared" ca="1" si="501"/>
        <v>0</v>
      </c>
      <c r="AQ1491" s="32">
        <f t="shared" ca="1" si="502"/>
        <v>2.4685224841136817</v>
      </c>
      <c r="AR1491" s="32">
        <f t="shared" ca="1" si="503"/>
        <v>0</v>
      </c>
    </row>
    <row r="1492" spans="1:44">
      <c r="A1492" s="10">
        <v>39071</v>
      </c>
      <c r="B1492" s="11">
        <f ca="1">IF(ROW(data!B1492)&gt;singleSMA,AVERAGE(OFFSET(data!B1492,0,0,-singleSMA,1)),"")</f>
        <v>25.646699999999992</v>
      </c>
      <c r="C1492" s="11" t="str">
        <f ca="1">IF(ROW(data!B1490)&gt;singleSMA+2,IF(SIGN(data!B1491-indicators!B1491)&lt;&gt;SIGN(data!B1490-indicators!B1490),IF(SIGN(data!B1491-indicators!B1491)&gt;0,"BUY","SELL"),""),"")</f>
        <v/>
      </c>
      <c r="D1492" s="11">
        <f ca="1">IF(ROW(data!B1492)&gt;fastSMA,AVERAGE(OFFSET(data!B1492,0,0,-fastSMA,1)),"")</f>
        <v>26.331499999999995</v>
      </c>
      <c r="E1492" s="11">
        <f ca="1">IF(ROW(data!B1492)&gt;slowSMA,AVERAGE(OFFSET(data!B1492,0,0,-slowSMA,1)),"")</f>
        <v>25.646699999999992</v>
      </c>
      <c r="F1492" s="11" t="str">
        <f ca="1">IF(ROW(data!B1492)&gt;MAX(fastSMA,slowSMA)+2,IF(SIGN(D1491-E1491)&lt;&gt;SIGN(D1490-E1490),IF(SIGN(D1491-E1491)&gt;0,"BUY","SELL"),""),"")</f>
        <v/>
      </c>
      <c r="G1492" s="11"/>
      <c r="H1492" s="11">
        <f>(data!B1492/data!B1491)-1</f>
        <v>2.294455066921719E-3</v>
      </c>
      <c r="I1492" s="11">
        <f t="shared" si="483"/>
        <v>2.294455066921719E-3</v>
      </c>
      <c r="J1492" s="11">
        <f t="shared" si="484"/>
        <v>0</v>
      </c>
      <c r="K1492" s="11">
        <f ca="1">IF(ROW(data!B1492)&gt;rsi+1,100-100/(1+AVERAGE(OFFSET(I1492,0,0,-rsi,1))/AVERAGE(OFFSET(J1492,0,0,-rsi,1))),"")</f>
        <v>37.887917176927658</v>
      </c>
      <c r="L1492" s="11"/>
      <c r="M1492" s="11">
        <f t="shared" si="485"/>
        <v>1.0022944550669217</v>
      </c>
      <c r="N1492" s="11">
        <f t="shared" ca="1" si="486"/>
        <v>0.93741058655221776</v>
      </c>
      <c r="S1492" s="13" t="str">
        <f ca="1">pricein</f>
        <v/>
      </c>
      <c r="T1492" s="13" t="str">
        <f ca="1">priceout</f>
        <v/>
      </c>
      <c r="U1492" s="16" t="str">
        <f t="shared" ca="1" si="487"/>
        <v/>
      </c>
      <c r="V1492" s="16" t="str">
        <f t="shared" ca="1" si="494"/>
        <v/>
      </c>
      <c r="W1492" s="16" t="str">
        <f t="shared" ca="1" si="495"/>
        <v/>
      </c>
      <c r="X1492" s="16">
        <f t="shared" ca="1" si="496"/>
        <v>3.1795774836443247</v>
      </c>
      <c r="Y1492" s="16"/>
      <c r="Z1492" s="13" t="str">
        <f ca="1">priceincross</f>
        <v/>
      </c>
      <c r="AA1492" s="13" t="str">
        <f ca="1">priceoutcross</f>
        <v/>
      </c>
      <c r="AB1492" s="13" t="str">
        <f t="shared" ca="1" si="488"/>
        <v/>
      </c>
      <c r="AC1492" s="13" t="str">
        <f t="shared" ca="1" si="497"/>
        <v/>
      </c>
      <c r="AD1492" s="13" t="str">
        <f t="shared" ca="1" si="498"/>
        <v/>
      </c>
      <c r="AE1492" s="13">
        <f t="shared" ca="1" si="499"/>
        <v>3.4685224841136817</v>
      </c>
      <c r="AG1492" s="32">
        <f ca="1">IF(ROW(data!B1492)&gt;fib+1,MIN(OFFSET(data!B1492,0,0,-fib,1)),"")</f>
        <v>22.91</v>
      </c>
      <c r="AH1492" s="32">
        <f ca="1">IF(ROW(data!B1492)&gt;fib+1,MAX(OFFSET(data!B1492,0,0,-fib,1)),"")</f>
        <v>27.96</v>
      </c>
      <c r="AI1492" s="32">
        <f t="shared" ca="1" si="489"/>
        <v>5.0500000000000007</v>
      </c>
      <c r="AJ1492" s="31">
        <f t="shared" ca="1" si="490"/>
        <v>24.101800000000001</v>
      </c>
      <c r="AK1492" s="31">
        <f t="shared" ca="1" si="491"/>
        <v>24.839100000000002</v>
      </c>
      <c r="AL1492" s="31">
        <f t="shared" ca="1" si="492"/>
        <v>25.435000000000002</v>
      </c>
      <c r="AM1492" s="31">
        <f t="shared" ca="1" si="493"/>
        <v>26.030899999999999</v>
      </c>
      <c r="AO1492" s="32">
        <f t="shared" ca="1" si="500"/>
        <v>2.1795774836443247</v>
      </c>
      <c r="AP1492" s="32">
        <f t="shared" ca="1" si="501"/>
        <v>0</v>
      </c>
      <c r="AQ1492" s="32">
        <f t="shared" ca="1" si="502"/>
        <v>2.4685224841136817</v>
      </c>
      <c r="AR1492" s="32">
        <f t="shared" ca="1" si="503"/>
        <v>0</v>
      </c>
    </row>
    <row r="1493" spans="1:44">
      <c r="A1493" s="10">
        <v>39072</v>
      </c>
      <c r="B1493" s="11">
        <f ca="1">IF(ROW(data!B1493)&gt;singleSMA,AVERAGE(OFFSET(data!B1493,0,0,-singleSMA,1)),"")</f>
        <v>25.678299999999993</v>
      </c>
      <c r="C1493" s="11" t="str">
        <f ca="1">IF(ROW(data!B1491)&gt;singleSMA+2,IF(SIGN(data!B1492-indicators!B1492)&lt;&gt;SIGN(data!B1491-indicators!B1491),IF(SIGN(data!B1492-indicators!B1492)&gt;0,"BUY","SELL"),""),"")</f>
        <v/>
      </c>
      <c r="D1493" s="11">
        <f ca="1">IF(ROW(data!B1493)&gt;fastSMA,AVERAGE(OFFSET(data!B1493,0,0,-fastSMA,1)),"")</f>
        <v>26.236999999999995</v>
      </c>
      <c r="E1493" s="11">
        <f ca="1">IF(ROW(data!B1493)&gt;slowSMA,AVERAGE(OFFSET(data!B1493,0,0,-slowSMA,1)),"")</f>
        <v>25.678299999999993</v>
      </c>
      <c r="F1493" s="11" t="str">
        <f ca="1">IF(ROW(data!B1493)&gt;MAX(fastSMA,slowSMA)+2,IF(SIGN(D1492-E1492)&lt;&gt;SIGN(D1491-E1491),IF(SIGN(D1492-E1492)&gt;0,"BUY","SELL"),""),"")</f>
        <v/>
      </c>
      <c r="G1493" s="11"/>
      <c r="H1493" s="11">
        <f>(data!B1493/data!B1492)-1</f>
        <v>-5.3414727203358048E-3</v>
      </c>
      <c r="I1493" s="11">
        <f t="shared" si="483"/>
        <v>0</v>
      </c>
      <c r="J1493" s="11">
        <f t="shared" si="484"/>
        <v>5.3414727203358048E-3</v>
      </c>
      <c r="K1493" s="11">
        <f ca="1">IF(ROW(data!B1493)&gt;rsi+1,100-100/(1+AVERAGE(OFFSET(I1493,0,0,-rsi,1))/AVERAGE(OFFSET(J1493,0,0,-rsi,1))),"")</f>
        <v>37.11322198123279</v>
      </c>
      <c r="L1493" s="11"/>
      <c r="M1493" s="11">
        <f t="shared" si="485"/>
        <v>0.9946585272796642</v>
      </c>
      <c r="N1493" s="11">
        <f t="shared" ca="1" si="486"/>
        <v>0.93240343347639509</v>
      </c>
      <c r="S1493" s="13" t="str">
        <f ca="1">pricein</f>
        <v/>
      </c>
      <c r="T1493" s="13" t="str">
        <f ca="1">priceout</f>
        <v/>
      </c>
      <c r="U1493" s="16" t="str">
        <f t="shared" ca="1" si="487"/>
        <v/>
      </c>
      <c r="V1493" s="16" t="str">
        <f t="shared" ca="1" si="494"/>
        <v/>
      </c>
      <c r="W1493" s="16" t="str">
        <f t="shared" ca="1" si="495"/>
        <v/>
      </c>
      <c r="X1493" s="16">
        <f t="shared" ca="1" si="496"/>
        <v>3.1795774836443247</v>
      </c>
      <c r="Y1493" s="16"/>
      <c r="Z1493" s="13" t="str">
        <f ca="1">priceincross</f>
        <v/>
      </c>
      <c r="AA1493" s="13" t="str">
        <f ca="1">priceoutcross</f>
        <v/>
      </c>
      <c r="AB1493" s="13" t="str">
        <f t="shared" ca="1" si="488"/>
        <v/>
      </c>
      <c r="AC1493" s="13" t="str">
        <f t="shared" ca="1" si="497"/>
        <v/>
      </c>
      <c r="AD1493" s="13" t="str">
        <f t="shared" ca="1" si="498"/>
        <v/>
      </c>
      <c r="AE1493" s="13">
        <f t="shared" ca="1" si="499"/>
        <v>3.4685224841136817</v>
      </c>
      <c r="AG1493" s="32">
        <f ca="1">IF(ROW(data!B1493)&gt;fib+1,MIN(OFFSET(data!B1493,0,0,-fib,1)),"")</f>
        <v>22.98</v>
      </c>
      <c r="AH1493" s="32">
        <f ca="1">IF(ROW(data!B1493)&gt;fib+1,MAX(OFFSET(data!B1493,0,0,-fib,1)),"")</f>
        <v>27.96</v>
      </c>
      <c r="AI1493" s="32">
        <f t="shared" ca="1" si="489"/>
        <v>4.9800000000000004</v>
      </c>
      <c r="AJ1493" s="31">
        <f t="shared" ca="1" si="490"/>
        <v>24.155280000000001</v>
      </c>
      <c r="AK1493" s="31">
        <f t="shared" ca="1" si="491"/>
        <v>24.882360000000002</v>
      </c>
      <c r="AL1493" s="31">
        <f t="shared" ca="1" si="492"/>
        <v>25.47</v>
      </c>
      <c r="AM1493" s="31">
        <f t="shared" ca="1" si="493"/>
        <v>26.057639999999999</v>
      </c>
      <c r="AO1493" s="32">
        <f t="shared" ca="1" si="500"/>
        <v>2.1795774836443247</v>
      </c>
      <c r="AP1493" s="32">
        <f t="shared" ca="1" si="501"/>
        <v>0</v>
      </c>
      <c r="AQ1493" s="32">
        <f t="shared" ca="1" si="502"/>
        <v>2.4685224841136817</v>
      </c>
      <c r="AR1493" s="32">
        <f t="shared" ca="1" si="503"/>
        <v>0</v>
      </c>
    </row>
    <row r="1494" spans="1:44">
      <c r="A1494" s="10">
        <v>39073</v>
      </c>
      <c r="B1494" s="11">
        <f ca="1">IF(ROW(data!B1494)&gt;singleSMA,AVERAGE(OFFSET(data!B1494,0,0,-singleSMA,1)),"")</f>
        <v>25.707999999999998</v>
      </c>
      <c r="C1494" s="11" t="str">
        <f ca="1">IF(ROW(data!B1492)&gt;singleSMA+2,IF(SIGN(data!B1493-indicators!B1493)&lt;&gt;SIGN(data!B1492-indicators!B1492),IF(SIGN(data!B1493-indicators!B1493)&gt;0,"BUY","SELL"),""),"")</f>
        <v/>
      </c>
      <c r="D1494" s="11">
        <f ca="1">IF(ROW(data!B1494)&gt;fastSMA,AVERAGE(OFFSET(data!B1494,0,0,-fastSMA,1)),"")</f>
        <v>26.160499999999995</v>
      </c>
      <c r="E1494" s="11">
        <f ca="1">IF(ROW(data!B1494)&gt;slowSMA,AVERAGE(OFFSET(data!B1494,0,0,-slowSMA,1)),"")</f>
        <v>25.707999999999998</v>
      </c>
      <c r="F1494" s="11" t="str">
        <f ca="1">IF(ROW(data!B1494)&gt;MAX(fastSMA,slowSMA)+2,IF(SIGN(D1493-E1493)&lt;&gt;SIGN(D1492-E1492),IF(SIGN(D1493-E1493)&gt;0,"BUY","SELL"),""),"")</f>
        <v/>
      </c>
      <c r="G1494" s="11"/>
      <c r="H1494" s="11">
        <f>(data!B1494/data!B1493)-1</f>
        <v>2.3014959723819395E-3</v>
      </c>
      <c r="I1494" s="11">
        <f t="shared" si="483"/>
        <v>2.3014959723819395E-3</v>
      </c>
      <c r="J1494" s="11">
        <f t="shared" si="484"/>
        <v>0</v>
      </c>
      <c r="K1494" s="11">
        <f ca="1">IF(ROW(data!B1494)&gt;rsi+1,100-100/(1+AVERAGE(OFFSET(I1494,0,0,-rsi,1))/AVERAGE(OFFSET(J1494,0,0,-rsi,1))),"")</f>
        <v>39.260888283547821</v>
      </c>
      <c r="L1494" s="11"/>
      <c r="M1494" s="11">
        <f t="shared" si="485"/>
        <v>1.0023014959723819</v>
      </c>
      <c r="N1494" s="11">
        <f t="shared" ca="1" si="486"/>
        <v>0.94468546637744044</v>
      </c>
      <c r="S1494" s="13" t="str">
        <f ca="1">pricein</f>
        <v/>
      </c>
      <c r="T1494" s="13" t="str">
        <f ca="1">priceout</f>
        <v/>
      </c>
      <c r="U1494" s="16" t="str">
        <f t="shared" ca="1" si="487"/>
        <v/>
      </c>
      <c r="V1494" s="16" t="str">
        <f t="shared" ca="1" si="494"/>
        <v/>
      </c>
      <c r="W1494" s="16" t="str">
        <f t="shared" ca="1" si="495"/>
        <v/>
      </c>
      <c r="X1494" s="16">
        <f t="shared" ca="1" si="496"/>
        <v>3.1795774836443247</v>
      </c>
      <c r="Y1494" s="16"/>
      <c r="Z1494" s="13" t="str">
        <f ca="1">priceincross</f>
        <v/>
      </c>
      <c r="AA1494" s="13" t="str">
        <f ca="1">priceoutcross</f>
        <v/>
      </c>
      <c r="AB1494" s="13" t="str">
        <f t="shared" ca="1" si="488"/>
        <v/>
      </c>
      <c r="AC1494" s="13" t="str">
        <f t="shared" ca="1" si="497"/>
        <v/>
      </c>
      <c r="AD1494" s="13" t="str">
        <f t="shared" ca="1" si="498"/>
        <v/>
      </c>
      <c r="AE1494" s="13">
        <f t="shared" ca="1" si="499"/>
        <v>3.4685224841136817</v>
      </c>
      <c r="AG1494" s="32">
        <f ca="1">IF(ROW(data!B1494)&gt;fib+1,MIN(OFFSET(data!B1494,0,0,-fib,1)),"")</f>
        <v>22.98</v>
      </c>
      <c r="AH1494" s="32">
        <f ca="1">IF(ROW(data!B1494)&gt;fib+1,MAX(OFFSET(data!B1494,0,0,-fib,1)),"")</f>
        <v>27.96</v>
      </c>
      <c r="AI1494" s="32">
        <f t="shared" ca="1" si="489"/>
        <v>4.9800000000000004</v>
      </c>
      <c r="AJ1494" s="31">
        <f t="shared" ca="1" si="490"/>
        <v>24.155280000000001</v>
      </c>
      <c r="AK1494" s="31">
        <f t="shared" ca="1" si="491"/>
        <v>24.882360000000002</v>
      </c>
      <c r="AL1494" s="31">
        <f t="shared" ca="1" si="492"/>
        <v>25.47</v>
      </c>
      <c r="AM1494" s="31">
        <f t="shared" ca="1" si="493"/>
        <v>26.057639999999999</v>
      </c>
      <c r="AO1494" s="32">
        <f t="shared" ca="1" si="500"/>
        <v>2.1795774836443247</v>
      </c>
      <c r="AP1494" s="32">
        <f t="shared" ca="1" si="501"/>
        <v>0</v>
      </c>
      <c r="AQ1494" s="32">
        <f t="shared" ca="1" si="502"/>
        <v>2.4685224841136817</v>
      </c>
      <c r="AR1494" s="32">
        <f t="shared" ca="1" si="503"/>
        <v>0</v>
      </c>
    </row>
    <row r="1495" spans="1:44">
      <c r="A1495" s="10">
        <v>39078</v>
      </c>
      <c r="B1495" s="11">
        <f ca="1">IF(ROW(data!B1495)&gt;singleSMA,AVERAGE(OFFSET(data!B1495,0,0,-singleSMA,1)),"")</f>
        <v>25.734499999999997</v>
      </c>
      <c r="C1495" s="11" t="str">
        <f ca="1">IF(ROW(data!B1493)&gt;singleSMA+2,IF(SIGN(data!B1494-indicators!B1494)&lt;&gt;SIGN(data!B1493-indicators!B1493),IF(SIGN(data!B1494-indicators!B1494)&gt;0,"BUY","SELL"),""),"")</f>
        <v/>
      </c>
      <c r="D1495" s="11">
        <f ca="1">IF(ROW(data!B1495)&gt;fastSMA,AVERAGE(OFFSET(data!B1495,0,0,-fastSMA,1)),"")</f>
        <v>26.101499999999994</v>
      </c>
      <c r="E1495" s="11">
        <f ca="1">IF(ROW(data!B1495)&gt;slowSMA,AVERAGE(OFFSET(data!B1495,0,0,-slowSMA,1)),"")</f>
        <v>25.734499999999997</v>
      </c>
      <c r="F1495" s="11" t="str">
        <f ca="1">IF(ROW(data!B1495)&gt;MAX(fastSMA,slowSMA)+2,IF(SIGN(D1494-E1494)&lt;&gt;SIGN(D1493-E1493),IF(SIGN(D1494-E1494)&gt;0,"BUY","SELL"),""),"")</f>
        <v/>
      </c>
      <c r="G1495" s="11"/>
      <c r="H1495" s="11">
        <f>(data!B1495/data!B1494)-1</f>
        <v>6.1232300038269738E-3</v>
      </c>
      <c r="I1495" s="11">
        <f t="shared" si="483"/>
        <v>6.1232300038269738E-3</v>
      </c>
      <c r="J1495" s="11">
        <f t="shared" si="484"/>
        <v>0</v>
      </c>
      <c r="K1495" s="11">
        <f ca="1">IF(ROW(data!B1495)&gt;rsi+1,100-100/(1+AVERAGE(OFFSET(I1495,0,0,-rsi,1))/AVERAGE(OFFSET(J1495,0,0,-rsi,1))),"")</f>
        <v>41.806336690243526</v>
      </c>
      <c r="L1495" s="11"/>
      <c r="M1495" s="11">
        <f t="shared" si="485"/>
        <v>1.006123230003827</v>
      </c>
      <c r="N1495" s="11">
        <f t="shared" ca="1" si="486"/>
        <v>0.95704404805242083</v>
      </c>
      <c r="S1495" s="13" t="str">
        <f ca="1">pricein</f>
        <v/>
      </c>
      <c r="T1495" s="13" t="str">
        <f ca="1">priceout</f>
        <v/>
      </c>
      <c r="U1495" s="16" t="str">
        <f t="shared" ca="1" si="487"/>
        <v/>
      </c>
      <c r="V1495" s="16" t="str">
        <f t="shared" ca="1" si="494"/>
        <v/>
      </c>
      <c r="W1495" s="16" t="str">
        <f t="shared" ca="1" si="495"/>
        <v/>
      </c>
      <c r="X1495" s="16">
        <f t="shared" ca="1" si="496"/>
        <v>3.1795774836443247</v>
      </c>
      <c r="Y1495" s="16"/>
      <c r="Z1495" s="13" t="str">
        <f ca="1">priceincross</f>
        <v/>
      </c>
      <c r="AA1495" s="13" t="str">
        <f ca="1">priceoutcross</f>
        <v/>
      </c>
      <c r="AB1495" s="13" t="str">
        <f t="shared" ca="1" si="488"/>
        <v/>
      </c>
      <c r="AC1495" s="13" t="str">
        <f t="shared" ca="1" si="497"/>
        <v/>
      </c>
      <c r="AD1495" s="13" t="str">
        <f t="shared" ca="1" si="498"/>
        <v/>
      </c>
      <c r="AE1495" s="13">
        <f t="shared" ca="1" si="499"/>
        <v>3.4685224841136817</v>
      </c>
      <c r="AG1495" s="32">
        <f ca="1">IF(ROW(data!B1495)&gt;fib+1,MIN(OFFSET(data!B1495,0,0,-fib,1)),"")</f>
        <v>22.98</v>
      </c>
      <c r="AH1495" s="32">
        <f ca="1">IF(ROW(data!B1495)&gt;fib+1,MAX(OFFSET(data!B1495,0,0,-fib,1)),"")</f>
        <v>27.96</v>
      </c>
      <c r="AI1495" s="32">
        <f t="shared" ca="1" si="489"/>
        <v>4.9800000000000004</v>
      </c>
      <c r="AJ1495" s="31">
        <f t="shared" ca="1" si="490"/>
        <v>24.155280000000001</v>
      </c>
      <c r="AK1495" s="31">
        <f t="shared" ca="1" si="491"/>
        <v>24.882360000000002</v>
      </c>
      <c r="AL1495" s="31">
        <f t="shared" ca="1" si="492"/>
        <v>25.47</v>
      </c>
      <c r="AM1495" s="31">
        <f t="shared" ca="1" si="493"/>
        <v>26.057639999999999</v>
      </c>
      <c r="AO1495" s="32">
        <f t="shared" ca="1" si="500"/>
        <v>2.1795774836443247</v>
      </c>
      <c r="AP1495" s="32">
        <f t="shared" ca="1" si="501"/>
        <v>0</v>
      </c>
      <c r="AQ1495" s="32">
        <f t="shared" ca="1" si="502"/>
        <v>2.4685224841136817</v>
      </c>
      <c r="AR1495" s="32">
        <f t="shared" ca="1" si="503"/>
        <v>0</v>
      </c>
    </row>
    <row r="1496" spans="1:44">
      <c r="A1496" s="10">
        <v>39079</v>
      </c>
      <c r="B1496" s="11">
        <f ca="1">IF(ROW(data!B1496)&gt;singleSMA,AVERAGE(OFFSET(data!B1496,0,0,-singleSMA,1)),"")</f>
        <v>25.762500000000003</v>
      </c>
      <c r="C1496" s="11" t="str">
        <f ca="1">IF(ROW(data!B1494)&gt;singleSMA+2,IF(SIGN(data!B1495-indicators!B1495)&lt;&gt;SIGN(data!B1494-indicators!B1494),IF(SIGN(data!B1495-indicators!B1495)&gt;0,"BUY","SELL"),""),"")</f>
        <v/>
      </c>
      <c r="D1496" s="11">
        <f ca="1">IF(ROW(data!B1496)&gt;fastSMA,AVERAGE(OFFSET(data!B1496,0,0,-fastSMA,1)),"")</f>
        <v>26.097499999999997</v>
      </c>
      <c r="E1496" s="11">
        <f ca="1">IF(ROW(data!B1496)&gt;slowSMA,AVERAGE(OFFSET(data!B1496,0,0,-slowSMA,1)),"")</f>
        <v>25.762500000000003</v>
      </c>
      <c r="F1496" s="11" t="str">
        <f ca="1">IF(ROW(data!B1496)&gt;MAX(fastSMA,slowSMA)+2,IF(SIGN(D1495-E1495)&lt;&gt;SIGN(D1494-E1494),IF(SIGN(D1495-E1495)&gt;0,"BUY","SELL"),""),"")</f>
        <v/>
      </c>
      <c r="G1496" s="11"/>
      <c r="H1496" s="11">
        <f>(data!B1496/data!B1495)-1</f>
        <v>5.7055914796502183E-3</v>
      </c>
      <c r="I1496" s="11">
        <f t="shared" si="483"/>
        <v>5.7055914796502183E-3</v>
      </c>
      <c r="J1496" s="11">
        <f t="shared" si="484"/>
        <v>0</v>
      </c>
      <c r="K1496" s="11">
        <f ca="1">IF(ROW(data!B1496)&gt;rsi+1,100-100/(1+AVERAGE(OFFSET(I1496,0,0,-rsi,1))/AVERAGE(OFFSET(J1496,0,0,-rsi,1))),"")</f>
        <v>49.772107114382436</v>
      </c>
      <c r="L1496" s="11"/>
      <c r="M1496" s="11">
        <f t="shared" si="485"/>
        <v>1.0057055914796502</v>
      </c>
      <c r="N1496" s="11">
        <f t="shared" ca="1" si="486"/>
        <v>0.99698340874811486</v>
      </c>
      <c r="S1496" s="13" t="str">
        <f ca="1">pricein</f>
        <v/>
      </c>
      <c r="T1496" s="13" t="str">
        <f ca="1">priceout</f>
        <v/>
      </c>
      <c r="U1496" s="16" t="str">
        <f t="shared" ca="1" si="487"/>
        <v/>
      </c>
      <c r="V1496" s="16" t="str">
        <f t="shared" ca="1" si="494"/>
        <v/>
      </c>
      <c r="W1496" s="16" t="str">
        <f t="shared" ca="1" si="495"/>
        <v/>
      </c>
      <c r="X1496" s="16">
        <f t="shared" ca="1" si="496"/>
        <v>3.1795774836443247</v>
      </c>
      <c r="Y1496" s="16"/>
      <c r="Z1496" s="13" t="str">
        <f ca="1">priceincross</f>
        <v/>
      </c>
      <c r="AA1496" s="13" t="str">
        <f ca="1">priceoutcross</f>
        <v/>
      </c>
      <c r="AB1496" s="13" t="str">
        <f t="shared" ca="1" si="488"/>
        <v/>
      </c>
      <c r="AC1496" s="13" t="str">
        <f t="shared" ca="1" si="497"/>
        <v/>
      </c>
      <c r="AD1496" s="13" t="str">
        <f t="shared" ca="1" si="498"/>
        <v/>
      </c>
      <c r="AE1496" s="13">
        <f t="shared" ca="1" si="499"/>
        <v>3.4685224841136817</v>
      </c>
      <c r="AG1496" s="32">
        <f ca="1">IF(ROW(data!B1496)&gt;fib+1,MIN(OFFSET(data!B1496,0,0,-fib,1)),"")</f>
        <v>22.98</v>
      </c>
      <c r="AH1496" s="32">
        <f ca="1">IF(ROW(data!B1496)&gt;fib+1,MAX(OFFSET(data!B1496,0,0,-fib,1)),"")</f>
        <v>27.96</v>
      </c>
      <c r="AI1496" s="32">
        <f t="shared" ca="1" si="489"/>
        <v>4.9800000000000004</v>
      </c>
      <c r="AJ1496" s="31">
        <f t="shared" ca="1" si="490"/>
        <v>24.155280000000001</v>
      </c>
      <c r="AK1496" s="31">
        <f t="shared" ca="1" si="491"/>
        <v>24.882360000000002</v>
      </c>
      <c r="AL1496" s="31">
        <f t="shared" ca="1" si="492"/>
        <v>25.47</v>
      </c>
      <c r="AM1496" s="31">
        <f t="shared" ca="1" si="493"/>
        <v>26.057639999999999</v>
      </c>
      <c r="AO1496" s="32">
        <f t="shared" ca="1" si="500"/>
        <v>2.1795774836443247</v>
      </c>
      <c r="AP1496" s="32">
        <f t="shared" ca="1" si="501"/>
        <v>0</v>
      </c>
      <c r="AQ1496" s="32">
        <f t="shared" ca="1" si="502"/>
        <v>2.4685224841136817</v>
      </c>
      <c r="AR1496" s="32">
        <f t="shared" ca="1" si="503"/>
        <v>0</v>
      </c>
    </row>
    <row r="1497" spans="1:44">
      <c r="A1497" s="10">
        <v>39080</v>
      </c>
      <c r="B1497" s="11">
        <f ca="1">IF(ROW(data!B1497)&gt;singleSMA,AVERAGE(OFFSET(data!B1497,0,0,-singleSMA,1)),"")</f>
        <v>25.791800000000002</v>
      </c>
      <c r="C1497" s="11" t="str">
        <f ca="1">IF(ROW(data!B1495)&gt;singleSMA+2,IF(SIGN(data!B1496-indicators!B1496)&lt;&gt;SIGN(data!B1495-indicators!B1495),IF(SIGN(data!B1496-indicators!B1496)&gt;0,"BUY","SELL"),""),"")</f>
        <v/>
      </c>
      <c r="D1497" s="11">
        <f ca="1">IF(ROW(data!B1497)&gt;fastSMA,AVERAGE(OFFSET(data!B1497,0,0,-fastSMA,1)),"")</f>
        <v>26.058999999999997</v>
      </c>
      <c r="E1497" s="11">
        <f ca="1">IF(ROW(data!B1497)&gt;slowSMA,AVERAGE(OFFSET(data!B1497,0,0,-slowSMA,1)),"")</f>
        <v>25.791800000000002</v>
      </c>
      <c r="F1497" s="11" t="str">
        <f ca="1">IF(ROW(data!B1497)&gt;MAX(fastSMA,slowSMA)+2,IF(SIGN(D1496-E1496)&lt;&gt;SIGN(D1495-E1495),IF(SIGN(D1496-E1496)&gt;0,"BUY","SELL"),""),"")</f>
        <v/>
      </c>
      <c r="G1497" s="11"/>
      <c r="H1497" s="11">
        <f>(data!B1497/data!B1496)-1</f>
        <v>-5.6732223903177559E-3</v>
      </c>
      <c r="I1497" s="11">
        <f t="shared" si="483"/>
        <v>0</v>
      </c>
      <c r="J1497" s="11">
        <f t="shared" si="484"/>
        <v>5.6732223903177559E-3</v>
      </c>
      <c r="K1497" s="11">
        <f ca="1">IF(ROW(data!B1497)&gt;rsi+1,100-100/(1+AVERAGE(OFFSET(I1497,0,0,-rsi,1))/AVERAGE(OFFSET(J1497,0,0,-rsi,1))),"")</f>
        <v>43.51242575940541</v>
      </c>
      <c r="L1497" s="11"/>
      <c r="M1497" s="11">
        <f t="shared" si="485"/>
        <v>0.99432677760968224</v>
      </c>
      <c r="N1497" s="11">
        <f t="shared" ca="1" si="486"/>
        <v>0.97154471544715448</v>
      </c>
      <c r="S1497" s="13" t="str">
        <f ca="1">pricein</f>
        <v/>
      </c>
      <c r="T1497" s="13" t="str">
        <f ca="1">priceout</f>
        <v/>
      </c>
      <c r="U1497" s="16" t="str">
        <f t="shared" ca="1" si="487"/>
        <v/>
      </c>
      <c r="V1497" s="16" t="str">
        <f t="shared" ca="1" si="494"/>
        <v/>
      </c>
      <c r="W1497" s="16" t="str">
        <f t="shared" ca="1" si="495"/>
        <v/>
      </c>
      <c r="X1497" s="16">
        <f t="shared" ca="1" si="496"/>
        <v>3.1795774836443247</v>
      </c>
      <c r="Y1497" s="16"/>
      <c r="Z1497" s="13" t="str">
        <f ca="1">priceincross</f>
        <v/>
      </c>
      <c r="AA1497" s="13" t="str">
        <f ca="1">priceoutcross</f>
        <v/>
      </c>
      <c r="AB1497" s="13" t="str">
        <f t="shared" ca="1" si="488"/>
        <v/>
      </c>
      <c r="AC1497" s="13" t="str">
        <f t="shared" ca="1" si="497"/>
        <v/>
      </c>
      <c r="AD1497" s="13" t="str">
        <f t="shared" ca="1" si="498"/>
        <v/>
      </c>
      <c r="AE1497" s="13">
        <f t="shared" ca="1" si="499"/>
        <v>3.4685224841136817</v>
      </c>
      <c r="AG1497" s="32">
        <f ca="1">IF(ROW(data!B1497)&gt;fib+1,MIN(OFFSET(data!B1497,0,0,-fib,1)),"")</f>
        <v>22.98</v>
      </c>
      <c r="AH1497" s="32">
        <f ca="1">IF(ROW(data!B1497)&gt;fib+1,MAX(OFFSET(data!B1497,0,0,-fib,1)),"")</f>
        <v>27.96</v>
      </c>
      <c r="AI1497" s="32">
        <f t="shared" ca="1" si="489"/>
        <v>4.9800000000000004</v>
      </c>
      <c r="AJ1497" s="31">
        <f t="shared" ca="1" si="490"/>
        <v>24.155280000000001</v>
      </c>
      <c r="AK1497" s="31">
        <f t="shared" ca="1" si="491"/>
        <v>24.882360000000002</v>
      </c>
      <c r="AL1497" s="31">
        <f t="shared" ca="1" si="492"/>
        <v>25.47</v>
      </c>
      <c r="AM1497" s="31">
        <f t="shared" ca="1" si="493"/>
        <v>26.057639999999999</v>
      </c>
      <c r="AO1497" s="32">
        <f t="shared" ca="1" si="500"/>
        <v>2.1795774836443247</v>
      </c>
      <c r="AP1497" s="32">
        <f t="shared" ca="1" si="501"/>
        <v>0</v>
      </c>
      <c r="AQ1497" s="32">
        <f t="shared" ca="1" si="502"/>
        <v>2.4685224841136817</v>
      </c>
      <c r="AR1497" s="32">
        <f t="shared" ca="1" si="503"/>
        <v>0</v>
      </c>
    </row>
    <row r="1498" spans="1:44">
      <c r="A1498" s="10">
        <v>39084</v>
      </c>
      <c r="B1498" s="11">
        <f ca="1">IF(ROW(data!B1498)&gt;singleSMA,AVERAGE(OFFSET(data!B1498,0,0,-singleSMA,1)),"")</f>
        <v>25.8292</v>
      </c>
      <c r="C1498" s="11" t="str">
        <f ca="1">IF(ROW(data!B1496)&gt;singleSMA+2,IF(SIGN(data!B1497-indicators!B1497)&lt;&gt;SIGN(data!B1496-indicators!B1496),IF(SIGN(data!B1497-indicators!B1497)&gt;0,"BUY","SELL"),""),"")</f>
        <v/>
      </c>
      <c r="D1498" s="11">
        <f ca="1">IF(ROW(data!B1498)&gt;fastSMA,AVERAGE(OFFSET(data!B1498,0,0,-fastSMA,1)),"")</f>
        <v>26.108499999999999</v>
      </c>
      <c r="E1498" s="11">
        <f ca="1">IF(ROW(data!B1498)&gt;slowSMA,AVERAGE(OFFSET(data!B1498,0,0,-slowSMA,1)),"")</f>
        <v>25.8292</v>
      </c>
      <c r="F1498" s="11" t="str">
        <f ca="1">IF(ROW(data!B1498)&gt;MAX(fastSMA,slowSMA)+2,IF(SIGN(D1497-E1497)&lt;&gt;SIGN(D1496-E1496),IF(SIGN(D1497-E1497)&gt;0,"BUY","SELL"),""),"")</f>
        <v/>
      </c>
      <c r="G1498" s="11"/>
      <c r="H1498" s="11">
        <f>(data!B1498/data!B1497)-1</f>
        <v>3.0049448459490202E-2</v>
      </c>
      <c r="I1498" s="11">
        <f t="shared" si="483"/>
        <v>3.0049448459490202E-2</v>
      </c>
      <c r="J1498" s="11">
        <f t="shared" si="484"/>
        <v>0</v>
      </c>
      <c r="K1498" s="11">
        <f ca="1">IF(ROW(data!B1498)&gt;rsi+1,100-100/(1+AVERAGE(OFFSET(I1498,0,0,-rsi,1))/AVERAGE(OFFSET(J1498,0,0,-rsi,1))),"")</f>
        <v>59.581583840090055</v>
      </c>
      <c r="L1498" s="11"/>
      <c r="M1498" s="11">
        <f t="shared" si="485"/>
        <v>1.0300494484594902</v>
      </c>
      <c r="N1498" s="11">
        <f t="shared" ca="1" si="486"/>
        <v>1.0379455730164815</v>
      </c>
      <c r="S1498" s="13" t="str">
        <f ca="1">pricein</f>
        <v/>
      </c>
      <c r="T1498" s="13" t="str">
        <f ca="1">priceout</f>
        <v/>
      </c>
      <c r="U1498" s="16" t="str">
        <f t="shared" ca="1" si="487"/>
        <v/>
      </c>
      <c r="V1498" s="16" t="str">
        <f t="shared" ca="1" si="494"/>
        <v/>
      </c>
      <c r="W1498" s="16" t="str">
        <f t="shared" ca="1" si="495"/>
        <v/>
      </c>
      <c r="X1498" s="16">
        <f t="shared" ca="1" si="496"/>
        <v>3.1795774836443247</v>
      </c>
      <c r="Y1498" s="16"/>
      <c r="Z1498" s="13" t="str">
        <f ca="1">priceincross</f>
        <v/>
      </c>
      <c r="AA1498" s="13" t="str">
        <f ca="1">priceoutcross</f>
        <v/>
      </c>
      <c r="AB1498" s="13" t="str">
        <f t="shared" ca="1" si="488"/>
        <v/>
      </c>
      <c r="AC1498" s="13" t="str">
        <f t="shared" ca="1" si="497"/>
        <v/>
      </c>
      <c r="AD1498" s="13" t="str">
        <f t="shared" ca="1" si="498"/>
        <v/>
      </c>
      <c r="AE1498" s="13">
        <f t="shared" ca="1" si="499"/>
        <v>3.4685224841136817</v>
      </c>
      <c r="AG1498" s="32">
        <f ca="1">IF(ROW(data!B1498)&gt;fib+1,MIN(OFFSET(data!B1498,0,0,-fib,1)),"")</f>
        <v>22.98</v>
      </c>
      <c r="AH1498" s="32">
        <f ca="1">IF(ROW(data!B1498)&gt;fib+1,MAX(OFFSET(data!B1498,0,0,-fib,1)),"")</f>
        <v>27.96</v>
      </c>
      <c r="AI1498" s="32">
        <f t="shared" ca="1" si="489"/>
        <v>4.9800000000000004</v>
      </c>
      <c r="AJ1498" s="31">
        <f t="shared" ca="1" si="490"/>
        <v>24.155280000000001</v>
      </c>
      <c r="AK1498" s="31">
        <f t="shared" ca="1" si="491"/>
        <v>24.882360000000002</v>
      </c>
      <c r="AL1498" s="31">
        <f t="shared" ca="1" si="492"/>
        <v>25.47</v>
      </c>
      <c r="AM1498" s="31">
        <f t="shared" ca="1" si="493"/>
        <v>26.057639999999999</v>
      </c>
      <c r="AO1498" s="32">
        <f t="shared" ca="1" si="500"/>
        <v>2.1795774836443247</v>
      </c>
      <c r="AP1498" s="32">
        <f t="shared" ca="1" si="501"/>
        <v>0</v>
      </c>
      <c r="AQ1498" s="32">
        <f t="shared" ca="1" si="502"/>
        <v>2.4685224841136817</v>
      </c>
      <c r="AR1498" s="32">
        <f t="shared" ca="1" si="503"/>
        <v>0</v>
      </c>
    </row>
    <row r="1499" spans="1:44">
      <c r="A1499" s="10">
        <v>39085</v>
      </c>
      <c r="B1499" s="11">
        <f ca="1">IF(ROW(data!B1499)&gt;singleSMA,AVERAGE(OFFSET(data!B1499,0,0,-singleSMA,1)),"")</f>
        <v>25.872299999999996</v>
      </c>
      <c r="C1499" s="11" t="str">
        <f ca="1">IF(ROW(data!B1497)&gt;singleSMA+2,IF(SIGN(data!B1498-indicators!B1498)&lt;&gt;SIGN(data!B1497-indicators!B1497),IF(SIGN(data!B1498-indicators!B1498)&gt;0,"BUY","SELL"),""),"")</f>
        <v/>
      </c>
      <c r="D1499" s="11">
        <f ca="1">IF(ROW(data!B1499)&gt;fastSMA,AVERAGE(OFFSET(data!B1499,0,0,-fastSMA,1)),"")</f>
        <v>26.168999999999993</v>
      </c>
      <c r="E1499" s="11">
        <f ca="1">IF(ROW(data!B1499)&gt;slowSMA,AVERAGE(OFFSET(data!B1499,0,0,-slowSMA,1)),"")</f>
        <v>25.872299999999996</v>
      </c>
      <c r="F1499" s="11" t="str">
        <f ca="1">IF(ROW(data!B1499)&gt;MAX(fastSMA,slowSMA)+2,IF(SIGN(D1498-E1498)&lt;&gt;SIGN(D1497-E1497),IF(SIGN(D1498-E1498)&gt;0,"BUY","SELL"),""),"")</f>
        <v/>
      </c>
      <c r="G1499" s="11"/>
      <c r="H1499" s="11">
        <f>(data!B1499/data!B1498)-1</f>
        <v>1.0339734121122657E-2</v>
      </c>
      <c r="I1499" s="11">
        <f t="shared" si="483"/>
        <v>1.0339734121122657E-2</v>
      </c>
      <c r="J1499" s="11">
        <f t="shared" si="484"/>
        <v>0</v>
      </c>
      <c r="K1499" s="11">
        <f ca="1">IF(ROW(data!B1499)&gt;rsi+1,100-100/(1+AVERAGE(OFFSET(I1499,0,0,-rsi,1))/AVERAGE(OFFSET(J1499,0,0,-rsi,1))),"")</f>
        <v>61.123616595774706</v>
      </c>
      <c r="L1499" s="11"/>
      <c r="M1499" s="11">
        <f t="shared" si="485"/>
        <v>1.0103397341211227</v>
      </c>
      <c r="N1499" s="11">
        <f t="shared" ca="1" si="486"/>
        <v>1.0462715105162528</v>
      </c>
      <c r="S1499" s="13" t="str">
        <f ca="1">pricein</f>
        <v/>
      </c>
      <c r="T1499" s="13" t="str">
        <f ca="1">priceout</f>
        <v/>
      </c>
      <c r="U1499" s="16" t="str">
        <f t="shared" ca="1" si="487"/>
        <v/>
      </c>
      <c r="V1499" s="16" t="str">
        <f t="shared" ca="1" si="494"/>
        <v/>
      </c>
      <c r="W1499" s="16" t="str">
        <f t="shared" ca="1" si="495"/>
        <v/>
      </c>
      <c r="X1499" s="16">
        <f t="shared" ca="1" si="496"/>
        <v>3.1795774836443247</v>
      </c>
      <c r="Y1499" s="16"/>
      <c r="Z1499" s="13" t="str">
        <f ca="1">priceincross</f>
        <v/>
      </c>
      <c r="AA1499" s="13" t="str">
        <f ca="1">priceoutcross</f>
        <v/>
      </c>
      <c r="AB1499" s="13" t="str">
        <f t="shared" ca="1" si="488"/>
        <v/>
      </c>
      <c r="AC1499" s="13" t="str">
        <f t="shared" ca="1" si="497"/>
        <v/>
      </c>
      <c r="AD1499" s="13" t="str">
        <f t="shared" ca="1" si="498"/>
        <v/>
      </c>
      <c r="AE1499" s="13">
        <f t="shared" ca="1" si="499"/>
        <v>3.4685224841136817</v>
      </c>
      <c r="AG1499" s="32">
        <f ca="1">IF(ROW(data!B1499)&gt;fib+1,MIN(OFFSET(data!B1499,0,0,-fib,1)),"")</f>
        <v>22.98</v>
      </c>
      <c r="AH1499" s="32">
        <f ca="1">IF(ROW(data!B1499)&gt;fib+1,MAX(OFFSET(data!B1499,0,0,-fib,1)),"")</f>
        <v>27.96</v>
      </c>
      <c r="AI1499" s="32">
        <f t="shared" ca="1" si="489"/>
        <v>4.9800000000000004</v>
      </c>
      <c r="AJ1499" s="31">
        <f t="shared" ca="1" si="490"/>
        <v>24.155280000000001</v>
      </c>
      <c r="AK1499" s="31">
        <f t="shared" ca="1" si="491"/>
        <v>24.882360000000002</v>
      </c>
      <c r="AL1499" s="31">
        <f t="shared" ca="1" si="492"/>
        <v>25.47</v>
      </c>
      <c r="AM1499" s="31">
        <f t="shared" ca="1" si="493"/>
        <v>26.057639999999999</v>
      </c>
      <c r="AO1499" s="32">
        <f t="shared" ca="1" si="500"/>
        <v>2.1795774836443247</v>
      </c>
      <c r="AP1499" s="32">
        <f t="shared" ca="1" si="501"/>
        <v>0</v>
      </c>
      <c r="AQ1499" s="32">
        <f t="shared" ca="1" si="502"/>
        <v>2.4685224841136817</v>
      </c>
      <c r="AR1499" s="32">
        <f t="shared" ca="1" si="503"/>
        <v>0</v>
      </c>
    </row>
    <row r="1500" spans="1:44">
      <c r="A1500" s="10">
        <v>39086</v>
      </c>
      <c r="B1500" s="11">
        <f ca="1">IF(ROW(data!B1500)&gt;singleSMA,AVERAGE(OFFSET(data!B1500,0,0,-singleSMA,1)),"")</f>
        <v>25.9163</v>
      </c>
      <c r="C1500" s="11" t="str">
        <f ca="1">IF(ROW(data!B1498)&gt;singleSMA+2,IF(SIGN(data!B1499-indicators!B1499)&lt;&gt;SIGN(data!B1498-indicators!B1498),IF(SIGN(data!B1499-indicators!B1499)&gt;0,"BUY","SELL"),""),"")</f>
        <v/>
      </c>
      <c r="D1500" s="11">
        <f ca="1">IF(ROW(data!B1500)&gt;fastSMA,AVERAGE(OFFSET(data!B1500,0,0,-fastSMA,1)),"")</f>
        <v>26.259999999999998</v>
      </c>
      <c r="E1500" s="11">
        <f ca="1">IF(ROW(data!B1500)&gt;slowSMA,AVERAGE(OFFSET(data!B1500,0,0,-slowSMA,1)),"")</f>
        <v>25.9163</v>
      </c>
      <c r="F1500" s="11" t="str">
        <f ca="1">IF(ROW(data!B1500)&gt;MAX(fastSMA,slowSMA)+2,IF(SIGN(D1499-E1499)&lt;&gt;SIGN(D1498-E1498),IF(SIGN(D1499-E1499)&gt;0,"BUY","SELL"),""),"")</f>
        <v/>
      </c>
      <c r="G1500" s="11"/>
      <c r="H1500" s="11">
        <f>(data!B1500/data!B1499)-1</f>
        <v>1.1330409356725246E-2</v>
      </c>
      <c r="I1500" s="11">
        <f t="shared" si="483"/>
        <v>1.1330409356725246E-2</v>
      </c>
      <c r="J1500" s="11">
        <f t="shared" si="484"/>
        <v>0</v>
      </c>
      <c r="K1500" s="11">
        <f ca="1">IF(ROW(data!B1500)&gt;rsi+1,100-100/(1+AVERAGE(OFFSET(I1500,0,0,-rsi,1))/AVERAGE(OFFSET(J1500,0,0,-rsi,1))),"")</f>
        <v>66.544964364909902</v>
      </c>
      <c r="L1500" s="11"/>
      <c r="M1500" s="11">
        <f t="shared" si="485"/>
        <v>1.0113304093567252</v>
      </c>
      <c r="N1500" s="11">
        <f t="shared" ca="1" si="486"/>
        <v>1.0704061895551262</v>
      </c>
      <c r="S1500" s="13" t="str">
        <f ca="1">pricein</f>
        <v/>
      </c>
      <c r="T1500" s="13" t="str">
        <f ca="1">priceout</f>
        <v/>
      </c>
      <c r="U1500" s="16" t="str">
        <f t="shared" ca="1" si="487"/>
        <v/>
      </c>
      <c r="V1500" s="16" t="str">
        <f t="shared" ca="1" si="494"/>
        <v/>
      </c>
      <c r="W1500" s="16" t="str">
        <f t="shared" ca="1" si="495"/>
        <v/>
      </c>
      <c r="X1500" s="16">
        <f t="shared" ca="1" si="496"/>
        <v>3.1795774836443247</v>
      </c>
      <c r="Y1500" s="16"/>
      <c r="Z1500" s="13" t="str">
        <f ca="1">priceincross</f>
        <v/>
      </c>
      <c r="AA1500" s="13" t="str">
        <f ca="1">priceoutcross</f>
        <v/>
      </c>
      <c r="AB1500" s="13" t="str">
        <f t="shared" ca="1" si="488"/>
        <v/>
      </c>
      <c r="AC1500" s="13" t="str">
        <f t="shared" ca="1" si="497"/>
        <v/>
      </c>
      <c r="AD1500" s="13" t="str">
        <f t="shared" ca="1" si="498"/>
        <v/>
      </c>
      <c r="AE1500" s="13">
        <f t="shared" ca="1" si="499"/>
        <v>3.4685224841136817</v>
      </c>
      <c r="AG1500" s="32">
        <f ca="1">IF(ROW(data!B1500)&gt;fib+1,MIN(OFFSET(data!B1500,0,0,-fib,1)),"")</f>
        <v>22.98</v>
      </c>
      <c r="AH1500" s="32">
        <f ca="1">IF(ROW(data!B1500)&gt;fib+1,MAX(OFFSET(data!B1500,0,0,-fib,1)),"")</f>
        <v>27.96</v>
      </c>
      <c r="AI1500" s="32">
        <f t="shared" ca="1" si="489"/>
        <v>4.9800000000000004</v>
      </c>
      <c r="AJ1500" s="31">
        <f t="shared" ca="1" si="490"/>
        <v>24.155280000000001</v>
      </c>
      <c r="AK1500" s="31">
        <f t="shared" ca="1" si="491"/>
        <v>24.882360000000002</v>
      </c>
      <c r="AL1500" s="31">
        <f t="shared" ca="1" si="492"/>
        <v>25.47</v>
      </c>
      <c r="AM1500" s="31">
        <f t="shared" ca="1" si="493"/>
        <v>26.057639999999999</v>
      </c>
      <c r="AO1500" s="32">
        <f t="shared" ca="1" si="500"/>
        <v>2.1795774836443247</v>
      </c>
      <c r="AP1500" s="32">
        <f t="shared" ca="1" si="501"/>
        <v>0</v>
      </c>
      <c r="AQ1500" s="32">
        <f t="shared" ca="1" si="502"/>
        <v>2.4685224841136817</v>
      </c>
      <c r="AR1500" s="32">
        <f t="shared" ca="1" si="503"/>
        <v>0</v>
      </c>
    </row>
    <row r="1501" spans="1:44">
      <c r="A1501" s="10">
        <v>39087</v>
      </c>
      <c r="B1501" s="11">
        <f ca="1">IF(ROW(data!B1501)&gt;singleSMA,AVERAGE(OFFSET(data!B1501,0,0,-singleSMA,1)),"")</f>
        <v>25.959699999999998</v>
      </c>
      <c r="C1501" s="11" t="str">
        <f ca="1">IF(ROW(data!B1499)&gt;singleSMA+2,IF(SIGN(data!B1500-indicators!B1500)&lt;&gt;SIGN(data!B1499-indicators!B1499),IF(SIGN(data!B1500-indicators!B1500)&gt;0,"BUY","SELL"),""),"")</f>
        <v/>
      </c>
      <c r="D1501" s="11">
        <f ca="1">IF(ROW(data!B1501)&gt;fastSMA,AVERAGE(OFFSET(data!B1501,0,0,-fastSMA,1)),"")</f>
        <v>26.381999999999998</v>
      </c>
      <c r="E1501" s="11">
        <f ca="1">IF(ROW(data!B1501)&gt;slowSMA,AVERAGE(OFFSET(data!B1501,0,0,-slowSMA,1)),"")</f>
        <v>25.959699999999998</v>
      </c>
      <c r="F1501" s="11" t="str">
        <f ca="1">IF(ROW(data!B1501)&gt;MAX(fastSMA,slowSMA)+2,IF(SIGN(D1500-E1500)&lt;&gt;SIGN(D1499-E1499),IF(SIGN(D1500-E1500)&gt;0,"BUY","SELL"),""),"")</f>
        <v/>
      </c>
      <c r="G1501" s="11"/>
      <c r="H1501" s="11">
        <f>(data!B1501/data!B1500)-1</f>
        <v>6.5052403324901142E-3</v>
      </c>
      <c r="I1501" s="11">
        <f t="shared" si="483"/>
        <v>6.5052403324901142E-3</v>
      </c>
      <c r="J1501" s="11">
        <f t="shared" si="484"/>
        <v>0</v>
      </c>
      <c r="K1501" s="11">
        <f ca="1">IF(ROW(data!B1501)&gt;rsi+1,100-100/(1+AVERAGE(OFFSET(I1501,0,0,-rsi,1))/AVERAGE(OFFSET(J1501,0,0,-rsi,1))),"")</f>
        <v>73.293844056544927</v>
      </c>
      <c r="L1501" s="11"/>
      <c r="M1501" s="11">
        <f t="shared" si="485"/>
        <v>1.0065052403324901</v>
      </c>
      <c r="N1501" s="11">
        <f t="shared" ca="1" si="486"/>
        <v>1.0960251869342783</v>
      </c>
      <c r="S1501" s="13" t="str">
        <f ca="1">pricein</f>
        <v/>
      </c>
      <c r="T1501" s="13" t="str">
        <f ca="1">priceout</f>
        <v/>
      </c>
      <c r="U1501" s="16" t="str">
        <f t="shared" ca="1" si="487"/>
        <v/>
      </c>
      <c r="V1501" s="16" t="str">
        <f t="shared" ca="1" si="494"/>
        <v/>
      </c>
      <c r="W1501" s="16" t="str">
        <f t="shared" ca="1" si="495"/>
        <v/>
      </c>
      <c r="X1501" s="16">
        <f t="shared" ca="1" si="496"/>
        <v>3.1795774836443247</v>
      </c>
      <c r="Y1501" s="16"/>
      <c r="Z1501" s="13" t="str">
        <f ca="1">priceincross</f>
        <v/>
      </c>
      <c r="AA1501" s="13" t="str">
        <f ca="1">priceoutcross</f>
        <v/>
      </c>
      <c r="AB1501" s="13" t="str">
        <f t="shared" ca="1" si="488"/>
        <v/>
      </c>
      <c r="AC1501" s="13" t="str">
        <f t="shared" ca="1" si="497"/>
        <v/>
      </c>
      <c r="AD1501" s="13" t="str">
        <f t="shared" ca="1" si="498"/>
        <v/>
      </c>
      <c r="AE1501" s="13">
        <f t="shared" ca="1" si="499"/>
        <v>3.4685224841136817</v>
      </c>
      <c r="AG1501" s="32">
        <f ca="1">IF(ROW(data!B1501)&gt;fib+1,MIN(OFFSET(data!B1501,0,0,-fib,1)),"")</f>
        <v>22.98</v>
      </c>
      <c r="AH1501" s="32">
        <f ca="1">IF(ROW(data!B1501)&gt;fib+1,MAX(OFFSET(data!B1501,0,0,-fib,1)),"")</f>
        <v>27.96</v>
      </c>
      <c r="AI1501" s="32">
        <f t="shared" ca="1" si="489"/>
        <v>4.9800000000000004</v>
      </c>
      <c r="AJ1501" s="31">
        <f t="shared" ca="1" si="490"/>
        <v>24.155280000000001</v>
      </c>
      <c r="AK1501" s="31">
        <f t="shared" ca="1" si="491"/>
        <v>24.882360000000002</v>
      </c>
      <c r="AL1501" s="31">
        <f t="shared" ca="1" si="492"/>
        <v>25.47</v>
      </c>
      <c r="AM1501" s="31">
        <f t="shared" ca="1" si="493"/>
        <v>26.057639999999999</v>
      </c>
      <c r="AO1501" s="32">
        <f t="shared" ca="1" si="500"/>
        <v>2.1795774836443247</v>
      </c>
      <c r="AP1501" s="32">
        <f t="shared" ca="1" si="501"/>
        <v>0</v>
      </c>
      <c r="AQ1501" s="32">
        <f t="shared" ca="1" si="502"/>
        <v>2.4685224841136817</v>
      </c>
      <c r="AR1501" s="32">
        <f t="shared" ca="1" si="503"/>
        <v>0</v>
      </c>
    </row>
    <row r="1502" spans="1:44">
      <c r="A1502" s="10">
        <v>39090</v>
      </c>
      <c r="B1502" s="11">
        <f ca="1">IF(ROW(data!B1502)&gt;singleSMA,AVERAGE(OFFSET(data!B1502,0,0,-singleSMA,1)),"")</f>
        <v>25.996199999999998</v>
      </c>
      <c r="C1502" s="11" t="str">
        <f ca="1">IF(ROW(data!B1500)&gt;singleSMA+2,IF(SIGN(data!B1501-indicators!B1501)&lt;&gt;SIGN(data!B1500-indicators!B1500),IF(SIGN(data!B1501-indicators!B1501)&gt;0,"BUY","SELL"),""),"")</f>
        <v/>
      </c>
      <c r="D1502" s="11">
        <f ca="1">IF(ROW(data!B1502)&gt;fastSMA,AVERAGE(OFFSET(data!B1502,0,0,-fastSMA,1)),"")</f>
        <v>26.494500000000006</v>
      </c>
      <c r="E1502" s="11">
        <f ca="1">IF(ROW(data!B1502)&gt;slowSMA,AVERAGE(OFFSET(data!B1502,0,0,-slowSMA,1)),"")</f>
        <v>25.996199999999998</v>
      </c>
      <c r="F1502" s="11" t="str">
        <f ca="1">IF(ROW(data!B1502)&gt;MAX(fastSMA,slowSMA)+2,IF(SIGN(D1501-E1501)&lt;&gt;SIGN(D1500-E1500),IF(SIGN(D1501-E1501)&gt;0,"BUY","SELL"),""),"")</f>
        <v/>
      </c>
      <c r="G1502" s="11"/>
      <c r="H1502" s="11">
        <f>(data!B1502/data!B1501)-1</f>
        <v>3.5906642728904536E-3</v>
      </c>
      <c r="I1502" s="11">
        <f t="shared" si="483"/>
        <v>3.5906642728904536E-3</v>
      </c>
      <c r="J1502" s="11">
        <f t="shared" si="484"/>
        <v>0</v>
      </c>
      <c r="K1502" s="11">
        <f ca="1">IF(ROW(data!B1502)&gt;rsi+1,100-100/(1+AVERAGE(OFFSET(I1502,0,0,-rsi,1))/AVERAGE(OFFSET(J1502,0,0,-rsi,1))),"")</f>
        <v>72.20728038577677</v>
      </c>
      <c r="L1502" s="11"/>
      <c r="M1502" s="11">
        <f t="shared" si="485"/>
        <v>1.0035906642728905</v>
      </c>
      <c r="N1502" s="11">
        <f t="shared" ca="1" si="486"/>
        <v>1.0875486381322959</v>
      </c>
      <c r="S1502" s="13" t="str">
        <f ca="1">pricein</f>
        <v/>
      </c>
      <c r="T1502" s="13" t="str">
        <f ca="1">priceout</f>
        <v/>
      </c>
      <c r="U1502" s="16" t="str">
        <f t="shared" ca="1" si="487"/>
        <v/>
      </c>
      <c r="V1502" s="16" t="str">
        <f t="shared" ca="1" si="494"/>
        <v/>
      </c>
      <c r="W1502" s="16" t="str">
        <f t="shared" ca="1" si="495"/>
        <v/>
      </c>
      <c r="X1502" s="16">
        <f t="shared" ca="1" si="496"/>
        <v>3.1795774836443247</v>
      </c>
      <c r="Y1502" s="16"/>
      <c r="Z1502" s="13" t="str">
        <f ca="1">priceincross</f>
        <v/>
      </c>
      <c r="AA1502" s="13" t="str">
        <f ca="1">priceoutcross</f>
        <v/>
      </c>
      <c r="AB1502" s="13" t="str">
        <f t="shared" ca="1" si="488"/>
        <v/>
      </c>
      <c r="AC1502" s="13" t="str">
        <f t="shared" ca="1" si="497"/>
        <v/>
      </c>
      <c r="AD1502" s="13" t="str">
        <f t="shared" ca="1" si="498"/>
        <v/>
      </c>
      <c r="AE1502" s="13">
        <f t="shared" ca="1" si="499"/>
        <v>3.4685224841136817</v>
      </c>
      <c r="AG1502" s="32">
        <f ca="1">IF(ROW(data!B1502)&gt;fib+1,MIN(OFFSET(data!B1502,0,0,-fib,1)),"")</f>
        <v>22.98</v>
      </c>
      <c r="AH1502" s="32">
        <f ca="1">IF(ROW(data!B1502)&gt;fib+1,MAX(OFFSET(data!B1502,0,0,-fib,1)),"")</f>
        <v>27.96</v>
      </c>
      <c r="AI1502" s="32">
        <f t="shared" ca="1" si="489"/>
        <v>4.9800000000000004</v>
      </c>
      <c r="AJ1502" s="31">
        <f t="shared" ca="1" si="490"/>
        <v>24.155280000000001</v>
      </c>
      <c r="AK1502" s="31">
        <f t="shared" ca="1" si="491"/>
        <v>24.882360000000002</v>
      </c>
      <c r="AL1502" s="31">
        <f t="shared" ca="1" si="492"/>
        <v>25.47</v>
      </c>
      <c r="AM1502" s="31">
        <f t="shared" ca="1" si="493"/>
        <v>26.057639999999999</v>
      </c>
      <c r="AO1502" s="32">
        <f t="shared" ca="1" si="500"/>
        <v>2.1795774836443247</v>
      </c>
      <c r="AP1502" s="32">
        <f t="shared" ca="1" si="501"/>
        <v>0</v>
      </c>
      <c r="AQ1502" s="32">
        <f t="shared" ca="1" si="502"/>
        <v>2.4685224841136817</v>
      </c>
      <c r="AR1502" s="32">
        <f t="shared" ca="1" si="503"/>
        <v>0</v>
      </c>
    </row>
    <row r="1503" spans="1:44">
      <c r="A1503" s="10">
        <v>39091</v>
      </c>
      <c r="B1503" s="11">
        <f ca="1">IF(ROW(data!B1503)&gt;singleSMA,AVERAGE(OFFSET(data!B1503,0,0,-singleSMA,1)),"")</f>
        <v>26.027800000000003</v>
      </c>
      <c r="C1503" s="11" t="str">
        <f ca="1">IF(ROW(data!B1501)&gt;singleSMA+2,IF(SIGN(data!B1502-indicators!B1502)&lt;&gt;SIGN(data!B1501-indicators!B1501),IF(SIGN(data!B1502-indicators!B1502)&gt;0,"BUY","SELL"),""),"")</f>
        <v/>
      </c>
      <c r="D1503" s="11">
        <f ca="1">IF(ROW(data!B1503)&gt;fastSMA,AVERAGE(OFFSET(data!B1503,0,0,-fastSMA,1)),"")</f>
        <v>26.600000000000005</v>
      </c>
      <c r="E1503" s="11">
        <f ca="1">IF(ROW(data!B1503)&gt;slowSMA,AVERAGE(OFFSET(data!B1503,0,0,-slowSMA,1)),"")</f>
        <v>26.027800000000003</v>
      </c>
      <c r="F1503" s="11" t="str">
        <f ca="1">IF(ROW(data!B1503)&gt;MAX(fastSMA,slowSMA)+2,IF(SIGN(D1502-E1502)&lt;&gt;SIGN(D1501-E1501),IF(SIGN(D1502-E1502)&gt;0,"BUY","SELL"),""),"")</f>
        <v/>
      </c>
      <c r="G1503" s="11"/>
      <c r="H1503" s="11">
        <f>(data!B1503/data!B1502)-1</f>
        <v>-2.5044722719141932E-3</v>
      </c>
      <c r="I1503" s="11">
        <f t="shared" si="483"/>
        <v>0</v>
      </c>
      <c r="J1503" s="11">
        <f t="shared" si="484"/>
        <v>2.5044722719141932E-3</v>
      </c>
      <c r="K1503" s="11">
        <f ca="1">IF(ROW(data!B1503)&gt;rsi+1,100-100/(1+AVERAGE(OFFSET(I1503,0,0,-rsi,1))/AVERAGE(OFFSET(J1503,0,0,-rsi,1))),"")</f>
        <v>70.871394317895323</v>
      </c>
      <c r="L1503" s="11"/>
      <c r="M1503" s="11">
        <f t="shared" si="485"/>
        <v>0.99749552772808581</v>
      </c>
      <c r="N1503" s="11">
        <f t="shared" ca="1" si="486"/>
        <v>1.0818781528909582</v>
      </c>
      <c r="S1503" s="13" t="str">
        <f ca="1">pricein</f>
        <v/>
      </c>
      <c r="T1503" s="13" t="str">
        <f ca="1">priceout</f>
        <v/>
      </c>
      <c r="U1503" s="16" t="str">
        <f t="shared" ca="1" si="487"/>
        <v/>
      </c>
      <c r="V1503" s="16" t="str">
        <f t="shared" ca="1" si="494"/>
        <v/>
      </c>
      <c r="W1503" s="16" t="str">
        <f t="shared" ca="1" si="495"/>
        <v/>
      </c>
      <c r="X1503" s="16">
        <f t="shared" ca="1" si="496"/>
        <v>3.1795774836443247</v>
      </c>
      <c r="Y1503" s="16"/>
      <c r="Z1503" s="13" t="str">
        <f ca="1">priceincross</f>
        <v/>
      </c>
      <c r="AA1503" s="13" t="str">
        <f ca="1">priceoutcross</f>
        <v/>
      </c>
      <c r="AB1503" s="13" t="str">
        <f t="shared" ca="1" si="488"/>
        <v/>
      </c>
      <c r="AC1503" s="13" t="str">
        <f t="shared" ca="1" si="497"/>
        <v/>
      </c>
      <c r="AD1503" s="13" t="str">
        <f t="shared" ca="1" si="498"/>
        <v/>
      </c>
      <c r="AE1503" s="13">
        <f t="shared" ca="1" si="499"/>
        <v>3.4685224841136817</v>
      </c>
      <c r="AG1503" s="32">
        <f ca="1">IF(ROW(data!B1503)&gt;fib+1,MIN(OFFSET(data!B1503,0,0,-fib,1)),"")</f>
        <v>22.98</v>
      </c>
      <c r="AH1503" s="32">
        <f ca="1">IF(ROW(data!B1503)&gt;fib+1,MAX(OFFSET(data!B1503,0,0,-fib,1)),"")</f>
        <v>27.96</v>
      </c>
      <c r="AI1503" s="32">
        <f t="shared" ca="1" si="489"/>
        <v>4.9800000000000004</v>
      </c>
      <c r="AJ1503" s="31">
        <f t="shared" ca="1" si="490"/>
        <v>24.155280000000001</v>
      </c>
      <c r="AK1503" s="31">
        <f t="shared" ca="1" si="491"/>
        <v>24.882360000000002</v>
      </c>
      <c r="AL1503" s="31">
        <f t="shared" ca="1" si="492"/>
        <v>25.47</v>
      </c>
      <c r="AM1503" s="31">
        <f t="shared" ca="1" si="493"/>
        <v>26.057639999999999</v>
      </c>
      <c r="AO1503" s="32">
        <f t="shared" ca="1" si="500"/>
        <v>2.1795774836443247</v>
      </c>
      <c r="AP1503" s="32">
        <f t="shared" ca="1" si="501"/>
        <v>0</v>
      </c>
      <c r="AQ1503" s="32">
        <f t="shared" ca="1" si="502"/>
        <v>2.4685224841136817</v>
      </c>
      <c r="AR1503" s="32">
        <f t="shared" ca="1" si="503"/>
        <v>0</v>
      </c>
    </row>
    <row r="1504" spans="1:44">
      <c r="A1504" s="10">
        <v>39092</v>
      </c>
      <c r="B1504" s="11">
        <f ca="1">IF(ROW(data!B1504)&gt;singleSMA,AVERAGE(OFFSET(data!B1504,0,0,-singleSMA,1)),"")</f>
        <v>26.0532</v>
      </c>
      <c r="C1504" s="11" t="str">
        <f ca="1">IF(ROW(data!B1502)&gt;singleSMA+2,IF(SIGN(data!B1503-indicators!B1503)&lt;&gt;SIGN(data!B1502-indicators!B1502),IF(SIGN(data!B1503-indicators!B1503)&gt;0,"BUY","SELL"),""),"")</f>
        <v/>
      </c>
      <c r="D1504" s="11">
        <f ca="1">IF(ROW(data!B1504)&gt;fastSMA,AVERAGE(OFFSET(data!B1504,0,0,-fastSMA,1)),"")</f>
        <v>26.689500000000002</v>
      </c>
      <c r="E1504" s="11">
        <f ca="1">IF(ROW(data!B1504)&gt;slowSMA,AVERAGE(OFFSET(data!B1504,0,0,-slowSMA,1)),"")</f>
        <v>26.0532</v>
      </c>
      <c r="F1504" s="11" t="str">
        <f ca="1">IF(ROW(data!B1504)&gt;MAX(fastSMA,slowSMA)+2,IF(SIGN(D1503-E1503)&lt;&gt;SIGN(D1502-E1502),IF(SIGN(D1503-E1503)&gt;0,"BUY","SELL"),""),"")</f>
        <v/>
      </c>
      <c r="G1504" s="11"/>
      <c r="H1504" s="11">
        <f>(data!B1504/data!B1503)-1</f>
        <v>-2.7259684361549463E-2</v>
      </c>
      <c r="I1504" s="11">
        <f t="shared" si="483"/>
        <v>0</v>
      </c>
      <c r="J1504" s="11">
        <f t="shared" si="484"/>
        <v>2.7259684361549463E-2</v>
      </c>
      <c r="K1504" s="11">
        <f ca="1">IF(ROW(data!B1504)&gt;rsi+1,100-100/(1+AVERAGE(OFFSET(I1504,0,0,-rsi,1))/AVERAGE(OFFSET(J1504,0,0,-rsi,1))),"")</f>
        <v>67.301757654295727</v>
      </c>
      <c r="L1504" s="11"/>
      <c r="M1504" s="11">
        <f t="shared" si="485"/>
        <v>0.97274031563845054</v>
      </c>
      <c r="N1504" s="11">
        <f t="shared" ca="1" si="486"/>
        <v>1.070667193051718</v>
      </c>
      <c r="S1504" s="13" t="str">
        <f ca="1">pricein</f>
        <v/>
      </c>
      <c r="T1504" s="13" t="str">
        <f ca="1">priceout</f>
        <v/>
      </c>
      <c r="U1504" s="16" t="str">
        <f t="shared" ca="1" si="487"/>
        <v/>
      </c>
      <c r="V1504" s="16" t="str">
        <f t="shared" ca="1" si="494"/>
        <v/>
      </c>
      <c r="W1504" s="16" t="str">
        <f t="shared" ca="1" si="495"/>
        <v/>
      </c>
      <c r="X1504" s="16">
        <f t="shared" ca="1" si="496"/>
        <v>3.1795774836443247</v>
      </c>
      <c r="Y1504" s="16"/>
      <c r="Z1504" s="13" t="str">
        <f ca="1">priceincross</f>
        <v/>
      </c>
      <c r="AA1504" s="13" t="str">
        <f ca="1">priceoutcross</f>
        <v/>
      </c>
      <c r="AB1504" s="13" t="str">
        <f t="shared" ca="1" si="488"/>
        <v/>
      </c>
      <c r="AC1504" s="13" t="str">
        <f t="shared" ca="1" si="497"/>
        <v/>
      </c>
      <c r="AD1504" s="13" t="str">
        <f t="shared" ca="1" si="498"/>
        <v/>
      </c>
      <c r="AE1504" s="13">
        <f t="shared" ca="1" si="499"/>
        <v>3.4685224841136817</v>
      </c>
      <c r="AG1504" s="32">
        <f ca="1">IF(ROW(data!B1504)&gt;fib+1,MIN(OFFSET(data!B1504,0,0,-fib,1)),"")</f>
        <v>22.98</v>
      </c>
      <c r="AH1504" s="32">
        <f ca="1">IF(ROW(data!B1504)&gt;fib+1,MAX(OFFSET(data!B1504,0,0,-fib,1)),"")</f>
        <v>27.96</v>
      </c>
      <c r="AI1504" s="32">
        <f t="shared" ca="1" si="489"/>
        <v>4.9800000000000004</v>
      </c>
      <c r="AJ1504" s="31">
        <f t="shared" ca="1" si="490"/>
        <v>24.155280000000001</v>
      </c>
      <c r="AK1504" s="31">
        <f t="shared" ca="1" si="491"/>
        <v>24.882360000000002</v>
      </c>
      <c r="AL1504" s="31">
        <f t="shared" ca="1" si="492"/>
        <v>25.47</v>
      </c>
      <c r="AM1504" s="31">
        <f t="shared" ca="1" si="493"/>
        <v>26.057639999999999</v>
      </c>
      <c r="AO1504" s="32">
        <f t="shared" ca="1" si="500"/>
        <v>2.1795774836443247</v>
      </c>
      <c r="AP1504" s="32">
        <f t="shared" ca="1" si="501"/>
        <v>0</v>
      </c>
      <c r="AQ1504" s="32">
        <f t="shared" ca="1" si="502"/>
        <v>2.4685224841136817</v>
      </c>
      <c r="AR1504" s="32">
        <f t="shared" ca="1" si="503"/>
        <v>0</v>
      </c>
    </row>
    <row r="1505" spans="1:44">
      <c r="A1505" s="10">
        <v>39093</v>
      </c>
      <c r="B1505" s="11">
        <f ca="1">IF(ROW(data!B1505)&gt;singleSMA,AVERAGE(OFFSET(data!B1505,0,0,-singleSMA,1)),"")</f>
        <v>26.084400000000002</v>
      </c>
      <c r="C1505" s="11" t="str">
        <f ca="1">IF(ROW(data!B1503)&gt;singleSMA+2,IF(SIGN(data!B1504-indicators!B1504)&lt;&gt;SIGN(data!B1503-indicators!B1503),IF(SIGN(data!B1504-indicators!B1504)&gt;0,"BUY","SELL"),""),"")</f>
        <v/>
      </c>
      <c r="D1505" s="11">
        <f ca="1">IF(ROW(data!B1505)&gt;fastSMA,AVERAGE(OFFSET(data!B1505,0,0,-fastSMA,1)),"")</f>
        <v>26.770000000000003</v>
      </c>
      <c r="E1505" s="11">
        <f ca="1">IF(ROW(data!B1505)&gt;slowSMA,AVERAGE(OFFSET(data!B1505,0,0,-slowSMA,1)),"")</f>
        <v>26.084400000000002</v>
      </c>
      <c r="F1505" s="11" t="str">
        <f ca="1">IF(ROW(data!B1505)&gt;MAX(fastSMA,slowSMA)+2,IF(SIGN(D1504-E1504)&lt;&gt;SIGN(D1503-E1503),IF(SIGN(D1504-E1504)&gt;0,"BUY","SELL"),""),"")</f>
        <v/>
      </c>
      <c r="G1505" s="11"/>
      <c r="H1505" s="11">
        <f>(data!B1505/data!B1504)-1</f>
        <v>7.0058997050146399E-3</v>
      </c>
      <c r="I1505" s="11">
        <f t="shared" si="483"/>
        <v>7.0058997050146399E-3</v>
      </c>
      <c r="J1505" s="11">
        <f t="shared" si="484"/>
        <v>0</v>
      </c>
      <c r="K1505" s="11">
        <f ca="1">IF(ROW(data!B1505)&gt;rsi+1,100-100/(1+AVERAGE(OFFSET(I1505,0,0,-rsi,1))/AVERAGE(OFFSET(J1505,0,0,-rsi,1))),"")</f>
        <v>66.024676604892903</v>
      </c>
      <c r="L1505" s="11"/>
      <c r="M1505" s="11">
        <f t="shared" si="485"/>
        <v>1.0070058997050146</v>
      </c>
      <c r="N1505" s="11">
        <f t="shared" ca="1" si="486"/>
        <v>1.0626459143968876</v>
      </c>
      <c r="S1505" s="13" t="str">
        <f ca="1">pricein</f>
        <v/>
      </c>
      <c r="T1505" s="13" t="str">
        <f ca="1">priceout</f>
        <v/>
      </c>
      <c r="U1505" s="16" t="str">
        <f t="shared" ca="1" si="487"/>
        <v/>
      </c>
      <c r="V1505" s="16" t="str">
        <f t="shared" ca="1" si="494"/>
        <v/>
      </c>
      <c r="W1505" s="16" t="str">
        <f t="shared" ca="1" si="495"/>
        <v/>
      </c>
      <c r="X1505" s="16">
        <f t="shared" ca="1" si="496"/>
        <v>3.1795774836443247</v>
      </c>
      <c r="Y1505" s="16"/>
      <c r="Z1505" s="13" t="str">
        <f ca="1">priceincross</f>
        <v/>
      </c>
      <c r="AA1505" s="13" t="str">
        <f ca="1">priceoutcross</f>
        <v/>
      </c>
      <c r="AB1505" s="13" t="str">
        <f t="shared" ca="1" si="488"/>
        <v/>
      </c>
      <c r="AC1505" s="13" t="str">
        <f t="shared" ca="1" si="497"/>
        <v/>
      </c>
      <c r="AD1505" s="13" t="str">
        <f t="shared" ca="1" si="498"/>
        <v/>
      </c>
      <c r="AE1505" s="13">
        <f t="shared" ca="1" si="499"/>
        <v>3.4685224841136817</v>
      </c>
      <c r="AG1505" s="32">
        <f ca="1">IF(ROW(data!B1505)&gt;fib+1,MIN(OFFSET(data!B1505,0,0,-fib,1)),"")</f>
        <v>22.98</v>
      </c>
      <c r="AH1505" s="32">
        <f ca="1">IF(ROW(data!B1505)&gt;fib+1,MAX(OFFSET(data!B1505,0,0,-fib,1)),"")</f>
        <v>27.96</v>
      </c>
      <c r="AI1505" s="32">
        <f t="shared" ca="1" si="489"/>
        <v>4.9800000000000004</v>
      </c>
      <c r="AJ1505" s="31">
        <f t="shared" ca="1" si="490"/>
        <v>24.155280000000001</v>
      </c>
      <c r="AK1505" s="31">
        <f t="shared" ca="1" si="491"/>
        <v>24.882360000000002</v>
      </c>
      <c r="AL1505" s="31">
        <f t="shared" ca="1" si="492"/>
        <v>25.47</v>
      </c>
      <c r="AM1505" s="31">
        <f t="shared" ca="1" si="493"/>
        <v>26.057639999999999</v>
      </c>
      <c r="AO1505" s="32">
        <f t="shared" ca="1" si="500"/>
        <v>2.1795774836443247</v>
      </c>
      <c r="AP1505" s="32">
        <f t="shared" ca="1" si="501"/>
        <v>0</v>
      </c>
      <c r="AQ1505" s="32">
        <f t="shared" ca="1" si="502"/>
        <v>2.4685224841136817</v>
      </c>
      <c r="AR1505" s="32">
        <f t="shared" ca="1" si="503"/>
        <v>0</v>
      </c>
    </row>
    <row r="1506" spans="1:44">
      <c r="A1506" s="10">
        <v>39094</v>
      </c>
      <c r="B1506" s="11">
        <f ca="1">IF(ROW(data!B1506)&gt;singleSMA,AVERAGE(OFFSET(data!B1506,0,0,-singleSMA,1)),"")</f>
        <v>26.123399999999997</v>
      </c>
      <c r="C1506" s="11" t="str">
        <f ca="1">IF(ROW(data!B1504)&gt;singleSMA+2,IF(SIGN(data!B1505-indicators!B1505)&lt;&gt;SIGN(data!B1504-indicators!B1504),IF(SIGN(data!B1505-indicators!B1505)&gt;0,"BUY","SELL"),""),"")</f>
        <v/>
      </c>
      <c r="D1506" s="11">
        <f ca="1">IF(ROW(data!B1506)&gt;fastSMA,AVERAGE(OFFSET(data!B1506,0,0,-fastSMA,1)),"")</f>
        <v>26.869999999999997</v>
      </c>
      <c r="E1506" s="11">
        <f ca="1">IF(ROW(data!B1506)&gt;slowSMA,AVERAGE(OFFSET(data!B1506,0,0,-slowSMA,1)),"")</f>
        <v>26.123399999999997</v>
      </c>
      <c r="F1506" s="11" t="str">
        <f ca="1">IF(ROW(data!B1506)&gt;MAX(fastSMA,slowSMA)+2,IF(SIGN(D1505-E1505)&lt;&gt;SIGN(D1504-E1504),IF(SIGN(D1505-E1505)&gt;0,"BUY","SELL"),""),"")</f>
        <v/>
      </c>
      <c r="G1506" s="11"/>
      <c r="H1506" s="11">
        <f>(data!B1506/data!B1505)-1</f>
        <v>1.5745148297326983E-2</v>
      </c>
      <c r="I1506" s="11">
        <f t="shared" si="483"/>
        <v>1.5745148297326983E-2</v>
      </c>
      <c r="J1506" s="11">
        <f t="shared" si="484"/>
        <v>0</v>
      </c>
      <c r="K1506" s="11">
        <f ca="1">IF(ROW(data!B1506)&gt;rsi+1,100-100/(1+AVERAGE(OFFSET(I1506,0,0,-rsi,1))/AVERAGE(OFFSET(J1506,0,0,-rsi,1))),"")</f>
        <v>68.33330094545812</v>
      </c>
      <c r="L1506" s="11"/>
      <c r="M1506" s="11">
        <f t="shared" si="485"/>
        <v>1.015745148297327</v>
      </c>
      <c r="N1506" s="11">
        <f t="shared" ca="1" si="486"/>
        <v>1.0777000777000774</v>
      </c>
      <c r="S1506" s="13" t="str">
        <f ca="1">pricein</f>
        <v/>
      </c>
      <c r="T1506" s="13" t="str">
        <f ca="1">priceout</f>
        <v/>
      </c>
      <c r="U1506" s="16" t="str">
        <f t="shared" ca="1" si="487"/>
        <v/>
      </c>
      <c r="V1506" s="16" t="str">
        <f t="shared" ca="1" si="494"/>
        <v/>
      </c>
      <c r="W1506" s="16" t="str">
        <f t="shared" ca="1" si="495"/>
        <v/>
      </c>
      <c r="X1506" s="16">
        <f t="shared" ca="1" si="496"/>
        <v>3.1795774836443247</v>
      </c>
      <c r="Y1506" s="16"/>
      <c r="Z1506" s="13" t="str">
        <f ca="1">priceincross</f>
        <v/>
      </c>
      <c r="AA1506" s="13" t="str">
        <f ca="1">priceoutcross</f>
        <v/>
      </c>
      <c r="AB1506" s="13" t="str">
        <f t="shared" ca="1" si="488"/>
        <v/>
      </c>
      <c r="AC1506" s="13" t="str">
        <f t="shared" ca="1" si="497"/>
        <v/>
      </c>
      <c r="AD1506" s="13" t="str">
        <f t="shared" ca="1" si="498"/>
        <v/>
      </c>
      <c r="AE1506" s="13">
        <f t="shared" ca="1" si="499"/>
        <v>3.4685224841136817</v>
      </c>
      <c r="AG1506" s="32">
        <f ca="1">IF(ROW(data!B1506)&gt;fib+1,MIN(OFFSET(data!B1506,0,0,-fib,1)),"")</f>
        <v>22.98</v>
      </c>
      <c r="AH1506" s="32">
        <f ca="1">IF(ROW(data!B1506)&gt;fib+1,MAX(OFFSET(data!B1506,0,0,-fib,1)),"")</f>
        <v>27.96</v>
      </c>
      <c r="AI1506" s="32">
        <f t="shared" ca="1" si="489"/>
        <v>4.9800000000000004</v>
      </c>
      <c r="AJ1506" s="31">
        <f t="shared" ca="1" si="490"/>
        <v>24.155280000000001</v>
      </c>
      <c r="AK1506" s="31">
        <f t="shared" ca="1" si="491"/>
        <v>24.882360000000002</v>
      </c>
      <c r="AL1506" s="31">
        <f t="shared" ca="1" si="492"/>
        <v>25.47</v>
      </c>
      <c r="AM1506" s="31">
        <f t="shared" ca="1" si="493"/>
        <v>26.057639999999999</v>
      </c>
      <c r="AO1506" s="32">
        <f t="shared" ca="1" si="500"/>
        <v>2.1795774836443247</v>
      </c>
      <c r="AP1506" s="32">
        <f t="shared" ca="1" si="501"/>
        <v>0</v>
      </c>
      <c r="AQ1506" s="32">
        <f t="shared" ca="1" si="502"/>
        <v>2.4685224841136817</v>
      </c>
      <c r="AR1506" s="32">
        <f t="shared" ca="1" si="503"/>
        <v>0</v>
      </c>
    </row>
    <row r="1507" spans="1:44">
      <c r="A1507" s="10">
        <v>39097</v>
      </c>
      <c r="B1507" s="11">
        <f ca="1">IF(ROW(data!B1507)&gt;singleSMA,AVERAGE(OFFSET(data!B1507,0,0,-singleSMA,1)),"")</f>
        <v>26.168000000000003</v>
      </c>
      <c r="C1507" s="11" t="str">
        <f ca="1">IF(ROW(data!B1505)&gt;singleSMA+2,IF(SIGN(data!B1506-indicators!B1506)&lt;&gt;SIGN(data!B1505-indicators!B1505),IF(SIGN(data!B1506-indicators!B1506)&gt;0,"BUY","SELL"),""),"")</f>
        <v/>
      </c>
      <c r="D1507" s="11">
        <f ca="1">IF(ROW(data!B1507)&gt;fastSMA,AVERAGE(OFFSET(data!B1507,0,0,-fastSMA,1)),"")</f>
        <v>26.968</v>
      </c>
      <c r="E1507" s="11">
        <f ca="1">IF(ROW(data!B1507)&gt;slowSMA,AVERAGE(OFFSET(data!B1507,0,0,-slowSMA,1)),"")</f>
        <v>26.168000000000003</v>
      </c>
      <c r="F1507" s="11" t="str">
        <f ca="1">IF(ROW(data!B1507)&gt;MAX(fastSMA,slowSMA)+2,IF(SIGN(D1506-E1506)&lt;&gt;SIGN(D1505-E1505),IF(SIGN(D1506-E1506)&gt;0,"BUY","SELL"),""),"")</f>
        <v/>
      </c>
      <c r="G1507" s="11"/>
      <c r="H1507" s="11">
        <f>(data!B1507/data!B1506)-1</f>
        <v>1.0454217736121318E-2</v>
      </c>
      <c r="I1507" s="11">
        <f t="shared" si="483"/>
        <v>1.0454217736121318E-2</v>
      </c>
      <c r="J1507" s="11">
        <f t="shared" si="484"/>
        <v>0</v>
      </c>
      <c r="K1507" s="11">
        <f ca="1">IF(ROW(data!B1507)&gt;rsi+1,100-100/(1+AVERAGE(OFFSET(I1507,0,0,-rsi,1))/AVERAGE(OFFSET(J1507,0,0,-rsi,1))),"")</f>
        <v>67.970333627583315</v>
      </c>
      <c r="L1507" s="11"/>
      <c r="M1507" s="11">
        <f t="shared" si="485"/>
        <v>1.0104542177361213</v>
      </c>
      <c r="N1507" s="11">
        <f t="shared" ca="1" si="486"/>
        <v>1.0751822017644805</v>
      </c>
      <c r="S1507" s="13" t="str">
        <f ca="1">pricein</f>
        <v/>
      </c>
      <c r="T1507" s="13" t="str">
        <f ca="1">priceout</f>
        <v/>
      </c>
      <c r="U1507" s="16" t="str">
        <f t="shared" ca="1" si="487"/>
        <v/>
      </c>
      <c r="V1507" s="16" t="str">
        <f t="shared" ca="1" si="494"/>
        <v/>
      </c>
      <c r="W1507" s="16" t="str">
        <f t="shared" ca="1" si="495"/>
        <v/>
      </c>
      <c r="X1507" s="16">
        <f t="shared" ca="1" si="496"/>
        <v>3.1795774836443247</v>
      </c>
      <c r="Y1507" s="16"/>
      <c r="Z1507" s="13" t="str">
        <f ca="1">priceincross</f>
        <v/>
      </c>
      <c r="AA1507" s="13" t="str">
        <f ca="1">priceoutcross</f>
        <v/>
      </c>
      <c r="AB1507" s="13" t="str">
        <f t="shared" ca="1" si="488"/>
        <v/>
      </c>
      <c r="AC1507" s="13" t="str">
        <f t="shared" ca="1" si="497"/>
        <v/>
      </c>
      <c r="AD1507" s="13" t="str">
        <f t="shared" ca="1" si="498"/>
        <v/>
      </c>
      <c r="AE1507" s="13">
        <f t="shared" ca="1" si="499"/>
        <v>3.4685224841136817</v>
      </c>
      <c r="AG1507" s="32">
        <f ca="1">IF(ROW(data!B1507)&gt;fib+1,MIN(OFFSET(data!B1507,0,0,-fib,1)),"")</f>
        <v>22.98</v>
      </c>
      <c r="AH1507" s="32">
        <f ca="1">IF(ROW(data!B1507)&gt;fib+1,MAX(OFFSET(data!B1507,0,0,-fib,1)),"")</f>
        <v>28.03</v>
      </c>
      <c r="AI1507" s="32">
        <f t="shared" ca="1" si="489"/>
        <v>5.0500000000000007</v>
      </c>
      <c r="AJ1507" s="31">
        <f t="shared" ca="1" si="490"/>
        <v>24.171800000000001</v>
      </c>
      <c r="AK1507" s="31">
        <f t="shared" ca="1" si="491"/>
        <v>24.909100000000002</v>
      </c>
      <c r="AL1507" s="31">
        <f t="shared" ca="1" si="492"/>
        <v>25.505000000000003</v>
      </c>
      <c r="AM1507" s="31">
        <f t="shared" ca="1" si="493"/>
        <v>26.100899999999999</v>
      </c>
      <c r="AO1507" s="32">
        <f t="shared" ca="1" si="500"/>
        <v>2.1795774836443247</v>
      </c>
      <c r="AP1507" s="32">
        <f t="shared" ca="1" si="501"/>
        <v>0</v>
      </c>
      <c r="AQ1507" s="32">
        <f t="shared" ca="1" si="502"/>
        <v>2.4685224841136817</v>
      </c>
      <c r="AR1507" s="32">
        <f t="shared" ca="1" si="503"/>
        <v>0</v>
      </c>
    </row>
    <row r="1508" spans="1:44">
      <c r="A1508" s="10">
        <v>39098</v>
      </c>
      <c r="B1508" s="11">
        <f ca="1">IF(ROW(data!B1508)&gt;singleSMA,AVERAGE(OFFSET(data!B1508,0,0,-singleSMA,1)),"")</f>
        <v>26.2042</v>
      </c>
      <c r="C1508" s="11" t="str">
        <f ca="1">IF(ROW(data!B1506)&gt;singleSMA+2,IF(SIGN(data!B1507-indicators!B1507)&lt;&gt;SIGN(data!B1506-indicators!B1506),IF(SIGN(data!B1507-indicators!B1507)&gt;0,"BUY","SELL"),""),"")</f>
        <v/>
      </c>
      <c r="D1508" s="11">
        <f ca="1">IF(ROW(data!B1508)&gt;fastSMA,AVERAGE(OFFSET(data!B1508,0,0,-fastSMA,1)),"")</f>
        <v>27.026499999999999</v>
      </c>
      <c r="E1508" s="11">
        <f ca="1">IF(ROW(data!B1508)&gt;slowSMA,AVERAGE(OFFSET(data!B1508,0,0,-slowSMA,1)),"")</f>
        <v>26.2042</v>
      </c>
      <c r="F1508" s="11" t="str">
        <f ca="1">IF(ROW(data!B1508)&gt;MAX(fastSMA,slowSMA)+2,IF(SIGN(D1507-E1507)&lt;&gt;SIGN(D1506-E1506),IF(SIGN(D1507-E1507)&gt;0,"BUY","SELL"),""),"")</f>
        <v/>
      </c>
      <c r="G1508" s="11"/>
      <c r="H1508" s="11">
        <f>(data!B1508/data!B1507)-1</f>
        <v>-1.8551551908669306E-2</v>
      </c>
      <c r="I1508" s="11">
        <f t="shared" si="483"/>
        <v>0</v>
      </c>
      <c r="J1508" s="11">
        <f t="shared" si="484"/>
        <v>1.8551551908669306E-2</v>
      </c>
      <c r="K1508" s="11">
        <f ca="1">IF(ROW(data!B1508)&gt;rsi+1,100-100/(1+AVERAGE(OFFSET(I1508,0,0,-rsi,1))/AVERAGE(OFFSET(J1508,0,0,-rsi,1))),"")</f>
        <v>60.550095731229305</v>
      </c>
      <c r="L1508" s="11"/>
      <c r="M1508" s="11">
        <f t="shared" si="485"/>
        <v>0.98144844809133069</v>
      </c>
      <c r="N1508" s="11">
        <f t="shared" ca="1" si="486"/>
        <v>1.0444191343963554</v>
      </c>
      <c r="S1508" s="13" t="str">
        <f ca="1">pricein</f>
        <v/>
      </c>
      <c r="T1508" s="13" t="str">
        <f ca="1">priceout</f>
        <v/>
      </c>
      <c r="U1508" s="16" t="str">
        <f t="shared" ca="1" si="487"/>
        <v/>
      </c>
      <c r="V1508" s="16" t="str">
        <f t="shared" ca="1" si="494"/>
        <v/>
      </c>
      <c r="W1508" s="16" t="str">
        <f t="shared" ca="1" si="495"/>
        <v/>
      </c>
      <c r="X1508" s="16">
        <f t="shared" ca="1" si="496"/>
        <v>3.1795774836443247</v>
      </c>
      <c r="Y1508" s="16"/>
      <c r="Z1508" s="13" t="str">
        <f ca="1">priceincross</f>
        <v/>
      </c>
      <c r="AA1508" s="13" t="str">
        <f ca="1">priceoutcross</f>
        <v/>
      </c>
      <c r="AB1508" s="13" t="str">
        <f t="shared" ca="1" si="488"/>
        <v/>
      </c>
      <c r="AC1508" s="13" t="str">
        <f t="shared" ca="1" si="497"/>
        <v/>
      </c>
      <c r="AD1508" s="13" t="str">
        <f t="shared" ca="1" si="498"/>
        <v/>
      </c>
      <c r="AE1508" s="13">
        <f t="shared" ca="1" si="499"/>
        <v>3.4685224841136817</v>
      </c>
      <c r="AG1508" s="32">
        <f ca="1">IF(ROW(data!B1508)&gt;fib+1,MIN(OFFSET(data!B1508,0,0,-fib,1)),"")</f>
        <v>22.98</v>
      </c>
      <c r="AH1508" s="32">
        <f ca="1">IF(ROW(data!B1508)&gt;fib+1,MAX(OFFSET(data!B1508,0,0,-fib,1)),"")</f>
        <v>28.03</v>
      </c>
      <c r="AI1508" s="32">
        <f t="shared" ca="1" si="489"/>
        <v>5.0500000000000007</v>
      </c>
      <c r="AJ1508" s="31">
        <f t="shared" ca="1" si="490"/>
        <v>24.171800000000001</v>
      </c>
      <c r="AK1508" s="31">
        <f t="shared" ca="1" si="491"/>
        <v>24.909100000000002</v>
      </c>
      <c r="AL1508" s="31">
        <f t="shared" ca="1" si="492"/>
        <v>25.505000000000003</v>
      </c>
      <c r="AM1508" s="31">
        <f t="shared" ca="1" si="493"/>
        <v>26.100899999999999</v>
      </c>
      <c r="AO1508" s="32">
        <f t="shared" ca="1" si="500"/>
        <v>2.1795774836443247</v>
      </c>
      <c r="AP1508" s="32">
        <f t="shared" ca="1" si="501"/>
        <v>0</v>
      </c>
      <c r="AQ1508" s="32">
        <f t="shared" ca="1" si="502"/>
        <v>2.4685224841136817</v>
      </c>
      <c r="AR1508" s="32">
        <f t="shared" ca="1" si="503"/>
        <v>0</v>
      </c>
    </row>
    <row r="1509" spans="1:44">
      <c r="A1509" s="10">
        <v>39099</v>
      </c>
      <c r="B1509" s="11">
        <f ca="1">IF(ROW(data!B1509)&gt;singleSMA,AVERAGE(OFFSET(data!B1509,0,0,-singleSMA,1)),"")</f>
        <v>26.247299999999996</v>
      </c>
      <c r="C1509" s="11" t="str">
        <f ca="1">IF(ROW(data!B1507)&gt;singleSMA+2,IF(SIGN(data!B1508-indicators!B1508)&lt;&gt;SIGN(data!B1507-indicators!B1507),IF(SIGN(data!B1508-indicators!B1508)&gt;0,"BUY","SELL"),""),"")</f>
        <v/>
      </c>
      <c r="D1509" s="11">
        <f ca="1">IF(ROW(data!B1509)&gt;fastSMA,AVERAGE(OFFSET(data!B1509,0,0,-fastSMA,1)),"")</f>
        <v>27.081499999999998</v>
      </c>
      <c r="E1509" s="11">
        <f ca="1">IF(ROW(data!B1509)&gt;slowSMA,AVERAGE(OFFSET(data!B1509,0,0,-slowSMA,1)),"")</f>
        <v>26.247299999999996</v>
      </c>
      <c r="F1509" s="11" t="str">
        <f ca="1">IF(ROW(data!B1509)&gt;MAX(fastSMA,slowSMA)+2,IF(SIGN(D1508-E1508)&lt;&gt;SIGN(D1507-E1507),IF(SIGN(D1508-E1508)&gt;0,"BUY","SELL"),""),"")</f>
        <v/>
      </c>
      <c r="G1509" s="11"/>
      <c r="H1509" s="11">
        <f>(data!B1509/data!B1508)-1</f>
        <v>7.6335877862594437E-3</v>
      </c>
      <c r="I1509" s="11">
        <f t="shared" si="483"/>
        <v>7.6335877862594437E-3</v>
      </c>
      <c r="J1509" s="11">
        <f t="shared" si="484"/>
        <v>0</v>
      </c>
      <c r="K1509" s="11">
        <f ca="1">IF(ROW(data!B1509)&gt;rsi+1,100-100/(1+AVERAGE(OFFSET(I1509,0,0,-rsi,1))/AVERAGE(OFFSET(J1509,0,0,-rsi,1))),"")</f>
        <v>59.991528669253093</v>
      </c>
      <c r="L1509" s="11"/>
      <c r="M1509" s="11">
        <f t="shared" si="485"/>
        <v>1.0076335877862594</v>
      </c>
      <c r="N1509" s="11">
        <f t="shared" ca="1" si="486"/>
        <v>1.0413223140495869</v>
      </c>
      <c r="S1509" s="13" t="str">
        <f ca="1">pricein</f>
        <v/>
      </c>
      <c r="T1509" s="13" t="str">
        <f ca="1">priceout</f>
        <v/>
      </c>
      <c r="U1509" s="16" t="str">
        <f t="shared" ca="1" si="487"/>
        <v/>
      </c>
      <c r="V1509" s="16" t="str">
        <f t="shared" ca="1" si="494"/>
        <v/>
      </c>
      <c r="W1509" s="16" t="str">
        <f t="shared" ca="1" si="495"/>
        <v/>
      </c>
      <c r="X1509" s="16">
        <f t="shared" ca="1" si="496"/>
        <v>3.1795774836443247</v>
      </c>
      <c r="Y1509" s="16"/>
      <c r="Z1509" s="13" t="str">
        <f ca="1">priceincross</f>
        <v/>
      </c>
      <c r="AA1509" s="13" t="str">
        <f ca="1">priceoutcross</f>
        <v/>
      </c>
      <c r="AB1509" s="13" t="str">
        <f t="shared" ca="1" si="488"/>
        <v/>
      </c>
      <c r="AC1509" s="13" t="str">
        <f t="shared" ca="1" si="497"/>
        <v/>
      </c>
      <c r="AD1509" s="13" t="str">
        <f t="shared" ca="1" si="498"/>
        <v/>
      </c>
      <c r="AE1509" s="13">
        <f t="shared" ca="1" si="499"/>
        <v>3.4685224841136817</v>
      </c>
      <c r="AG1509" s="32">
        <f ca="1">IF(ROW(data!B1509)&gt;fib+1,MIN(OFFSET(data!B1509,0,0,-fib,1)),"")</f>
        <v>22.98</v>
      </c>
      <c r="AH1509" s="32">
        <f ca="1">IF(ROW(data!B1509)&gt;fib+1,MAX(OFFSET(data!B1509,0,0,-fib,1)),"")</f>
        <v>28.03</v>
      </c>
      <c r="AI1509" s="32">
        <f t="shared" ca="1" si="489"/>
        <v>5.0500000000000007</v>
      </c>
      <c r="AJ1509" s="31">
        <f t="shared" ca="1" si="490"/>
        <v>24.171800000000001</v>
      </c>
      <c r="AK1509" s="31">
        <f t="shared" ca="1" si="491"/>
        <v>24.909100000000002</v>
      </c>
      <c r="AL1509" s="31">
        <f t="shared" ca="1" si="492"/>
        <v>25.505000000000003</v>
      </c>
      <c r="AM1509" s="31">
        <f t="shared" ca="1" si="493"/>
        <v>26.100899999999999</v>
      </c>
      <c r="AO1509" s="32">
        <f t="shared" ca="1" si="500"/>
        <v>2.1795774836443247</v>
      </c>
      <c r="AP1509" s="32">
        <f t="shared" ca="1" si="501"/>
        <v>0</v>
      </c>
      <c r="AQ1509" s="32">
        <f t="shared" ca="1" si="502"/>
        <v>2.4685224841136817</v>
      </c>
      <c r="AR1509" s="32">
        <f t="shared" ca="1" si="503"/>
        <v>0</v>
      </c>
    </row>
    <row r="1510" spans="1:44">
      <c r="A1510" s="10">
        <v>39100</v>
      </c>
      <c r="B1510" s="11">
        <f ca="1">IF(ROW(data!B1510)&gt;singleSMA,AVERAGE(OFFSET(data!B1510,0,0,-singleSMA,1)),"")</f>
        <v>26.298599999999997</v>
      </c>
      <c r="C1510" s="11" t="str">
        <f ca="1">IF(ROW(data!B1508)&gt;singleSMA+2,IF(SIGN(data!B1509-indicators!B1509)&lt;&gt;SIGN(data!B1508-indicators!B1508),IF(SIGN(data!B1509-indicators!B1509)&gt;0,"BUY","SELL"),""),"")</f>
        <v/>
      </c>
      <c r="D1510" s="11">
        <f ca="1">IF(ROW(data!B1510)&gt;fastSMA,AVERAGE(OFFSET(data!B1510,0,0,-fastSMA,1)),"")</f>
        <v>27.145500000000006</v>
      </c>
      <c r="E1510" s="11">
        <f ca="1">IF(ROW(data!B1510)&gt;slowSMA,AVERAGE(OFFSET(data!B1510,0,0,-slowSMA,1)),"")</f>
        <v>26.298599999999997</v>
      </c>
      <c r="F1510" s="11" t="str">
        <f ca="1">IF(ROW(data!B1510)&gt;MAX(fastSMA,slowSMA)+2,IF(SIGN(D1509-E1509)&lt;&gt;SIGN(D1508-E1508),IF(SIGN(D1509-E1509)&gt;0,"BUY","SELL"),""),"")</f>
        <v/>
      </c>
      <c r="G1510" s="11"/>
      <c r="H1510" s="11">
        <f>(data!B1510/data!B1509)-1</f>
        <v>1.406926406926412E-2</v>
      </c>
      <c r="I1510" s="11">
        <f t="shared" si="483"/>
        <v>1.406926406926412E-2</v>
      </c>
      <c r="J1510" s="11">
        <f t="shared" si="484"/>
        <v>0</v>
      </c>
      <c r="K1510" s="11">
        <f ca="1">IF(ROW(data!B1510)&gt;rsi+1,100-100/(1+AVERAGE(OFFSET(I1510,0,0,-rsi,1))/AVERAGE(OFFSET(J1510,0,0,-rsi,1))),"")</f>
        <v>61.126716755999453</v>
      </c>
      <c r="L1510" s="11"/>
      <c r="M1510" s="11">
        <f t="shared" si="485"/>
        <v>1.0140692640692641</v>
      </c>
      <c r="N1510" s="11">
        <f t="shared" ca="1" si="486"/>
        <v>1.0477077897875513</v>
      </c>
      <c r="S1510" s="13" t="str">
        <f ca="1">pricein</f>
        <v/>
      </c>
      <c r="T1510" s="13" t="str">
        <f ca="1">priceout</f>
        <v/>
      </c>
      <c r="U1510" s="16" t="str">
        <f t="shared" ca="1" si="487"/>
        <v/>
      </c>
      <c r="V1510" s="16" t="str">
        <f t="shared" ca="1" si="494"/>
        <v/>
      </c>
      <c r="W1510" s="16" t="str">
        <f t="shared" ca="1" si="495"/>
        <v/>
      </c>
      <c r="X1510" s="16">
        <f t="shared" ca="1" si="496"/>
        <v>3.1795774836443247</v>
      </c>
      <c r="Y1510" s="16"/>
      <c r="Z1510" s="13" t="str">
        <f ca="1">priceincross</f>
        <v/>
      </c>
      <c r="AA1510" s="13" t="str">
        <f ca="1">priceoutcross</f>
        <v/>
      </c>
      <c r="AB1510" s="13" t="str">
        <f t="shared" ca="1" si="488"/>
        <v/>
      </c>
      <c r="AC1510" s="13" t="str">
        <f t="shared" ca="1" si="497"/>
        <v/>
      </c>
      <c r="AD1510" s="13" t="str">
        <f t="shared" ca="1" si="498"/>
        <v/>
      </c>
      <c r="AE1510" s="13">
        <f t="shared" ca="1" si="499"/>
        <v>3.4685224841136817</v>
      </c>
      <c r="AG1510" s="32">
        <f ca="1">IF(ROW(data!B1510)&gt;fib+1,MIN(OFFSET(data!B1510,0,0,-fib,1)),"")</f>
        <v>23.35</v>
      </c>
      <c r="AH1510" s="32">
        <f ca="1">IF(ROW(data!B1510)&gt;fib+1,MAX(OFFSET(data!B1510,0,0,-fib,1)),"")</f>
        <v>28.11</v>
      </c>
      <c r="AI1510" s="32">
        <f t="shared" ca="1" si="489"/>
        <v>4.759999999999998</v>
      </c>
      <c r="AJ1510" s="31">
        <f t="shared" ca="1" si="490"/>
        <v>24.47336</v>
      </c>
      <c r="AK1510" s="31">
        <f t="shared" ca="1" si="491"/>
        <v>25.168320000000001</v>
      </c>
      <c r="AL1510" s="31">
        <f t="shared" ca="1" si="492"/>
        <v>25.73</v>
      </c>
      <c r="AM1510" s="31">
        <f t="shared" ca="1" si="493"/>
        <v>26.291679999999999</v>
      </c>
      <c r="AO1510" s="32">
        <f t="shared" ca="1" si="500"/>
        <v>2.1795774836443247</v>
      </c>
      <c r="AP1510" s="32">
        <f t="shared" ca="1" si="501"/>
        <v>0</v>
      </c>
      <c r="AQ1510" s="32">
        <f t="shared" ca="1" si="502"/>
        <v>2.4685224841136817</v>
      </c>
      <c r="AR1510" s="32">
        <f t="shared" ca="1" si="503"/>
        <v>0</v>
      </c>
    </row>
    <row r="1511" spans="1:44">
      <c r="A1511" s="10">
        <v>39101</v>
      </c>
      <c r="B1511" s="11">
        <f ca="1">IF(ROW(data!B1511)&gt;singleSMA,AVERAGE(OFFSET(data!B1511,0,0,-singleSMA,1)),"")</f>
        <v>26.345499999999998</v>
      </c>
      <c r="C1511" s="11" t="str">
        <f ca="1">IF(ROW(data!B1509)&gt;singleSMA+2,IF(SIGN(data!B1510-indicators!B1510)&lt;&gt;SIGN(data!B1509-indicators!B1509),IF(SIGN(data!B1510-indicators!B1510)&gt;0,"BUY","SELL"),""),"")</f>
        <v/>
      </c>
      <c r="D1511" s="11">
        <f ca="1">IF(ROW(data!B1511)&gt;fastSMA,AVERAGE(OFFSET(data!B1511,0,0,-fastSMA,1)),"")</f>
        <v>27.240000000000002</v>
      </c>
      <c r="E1511" s="11">
        <f ca="1">IF(ROW(data!B1511)&gt;slowSMA,AVERAGE(OFFSET(data!B1511,0,0,-slowSMA,1)),"")</f>
        <v>26.345499999999998</v>
      </c>
      <c r="F1511" s="11" t="str">
        <f ca="1">IF(ROW(data!B1511)&gt;MAX(fastSMA,slowSMA)+2,IF(SIGN(D1510-E1510)&lt;&gt;SIGN(D1509-E1509),IF(SIGN(D1510-E1510)&gt;0,"BUY","SELL"),""),"")</f>
        <v/>
      </c>
      <c r="G1511" s="11"/>
      <c r="H1511" s="11">
        <f>(data!B1511/data!B1510)-1</f>
        <v>-2.4902170046247063E-3</v>
      </c>
      <c r="I1511" s="11">
        <f t="shared" si="483"/>
        <v>0</v>
      </c>
      <c r="J1511" s="11">
        <f t="shared" si="484"/>
        <v>2.4902170046247063E-3</v>
      </c>
      <c r="K1511" s="11">
        <f ca="1">IF(ROW(data!B1511)&gt;rsi+1,100-100/(1+AVERAGE(OFFSET(I1511,0,0,-rsi,1))/AVERAGE(OFFSET(J1511,0,0,-rsi,1))),"")</f>
        <v>68.292078054780418</v>
      </c>
      <c r="L1511" s="11"/>
      <c r="M1511" s="11">
        <f t="shared" si="485"/>
        <v>0.99750978299537529</v>
      </c>
      <c r="N1511" s="11">
        <f t="shared" ca="1" si="486"/>
        <v>1.0722753346080305</v>
      </c>
      <c r="S1511" s="13" t="str">
        <f ca="1">pricein</f>
        <v/>
      </c>
      <c r="T1511" s="13" t="str">
        <f ca="1">priceout</f>
        <v/>
      </c>
      <c r="U1511" s="16" t="str">
        <f t="shared" ca="1" si="487"/>
        <v/>
      </c>
      <c r="V1511" s="16" t="str">
        <f t="shared" ca="1" si="494"/>
        <v/>
      </c>
      <c r="W1511" s="16" t="str">
        <f t="shared" ca="1" si="495"/>
        <v/>
      </c>
      <c r="X1511" s="16">
        <f t="shared" ca="1" si="496"/>
        <v>3.1795774836443247</v>
      </c>
      <c r="Y1511" s="16"/>
      <c r="Z1511" s="13" t="str">
        <f ca="1">priceincross</f>
        <v/>
      </c>
      <c r="AA1511" s="13" t="str">
        <f ca="1">priceoutcross</f>
        <v/>
      </c>
      <c r="AB1511" s="13" t="str">
        <f t="shared" ca="1" si="488"/>
        <v/>
      </c>
      <c r="AC1511" s="13" t="str">
        <f t="shared" ca="1" si="497"/>
        <v/>
      </c>
      <c r="AD1511" s="13" t="str">
        <f t="shared" ca="1" si="498"/>
        <v/>
      </c>
      <c r="AE1511" s="13">
        <f t="shared" ca="1" si="499"/>
        <v>3.4685224841136817</v>
      </c>
      <c r="AG1511" s="32">
        <f ca="1">IF(ROW(data!B1511)&gt;fib+1,MIN(OFFSET(data!B1511,0,0,-fib,1)),"")</f>
        <v>23.51</v>
      </c>
      <c r="AH1511" s="32">
        <f ca="1">IF(ROW(data!B1511)&gt;fib+1,MAX(OFFSET(data!B1511,0,0,-fib,1)),"")</f>
        <v>28.11</v>
      </c>
      <c r="AI1511" s="32">
        <f t="shared" ca="1" si="489"/>
        <v>4.5999999999999979</v>
      </c>
      <c r="AJ1511" s="31">
        <f t="shared" ca="1" si="490"/>
        <v>24.595600000000001</v>
      </c>
      <c r="AK1511" s="31">
        <f t="shared" ca="1" si="491"/>
        <v>25.267200000000003</v>
      </c>
      <c r="AL1511" s="31">
        <f t="shared" ca="1" si="492"/>
        <v>25.810000000000002</v>
      </c>
      <c r="AM1511" s="31">
        <f t="shared" ca="1" si="493"/>
        <v>26.352800000000002</v>
      </c>
      <c r="AO1511" s="32">
        <f t="shared" ca="1" si="500"/>
        <v>2.1795774836443247</v>
      </c>
      <c r="AP1511" s="32">
        <f t="shared" ca="1" si="501"/>
        <v>0</v>
      </c>
      <c r="AQ1511" s="32">
        <f t="shared" ca="1" si="502"/>
        <v>2.4685224841136817</v>
      </c>
      <c r="AR1511" s="32">
        <f t="shared" ca="1" si="503"/>
        <v>0</v>
      </c>
    </row>
    <row r="1512" spans="1:44">
      <c r="A1512" s="10">
        <v>39104</v>
      </c>
      <c r="B1512" s="11">
        <f ca="1">IF(ROW(data!B1512)&gt;singleSMA,AVERAGE(OFFSET(data!B1512,0,0,-singleSMA,1)),"")</f>
        <v>26.393799999999995</v>
      </c>
      <c r="C1512" s="11" t="str">
        <f ca="1">IF(ROW(data!B1510)&gt;singleSMA+2,IF(SIGN(data!B1511-indicators!B1511)&lt;&gt;SIGN(data!B1510-indicators!B1510),IF(SIGN(data!B1511-indicators!B1511)&gt;0,"BUY","SELL"),""),"")</f>
        <v/>
      </c>
      <c r="D1512" s="11">
        <f ca="1">IF(ROW(data!B1512)&gt;fastSMA,AVERAGE(OFFSET(data!B1512,0,0,-fastSMA,1)),"")</f>
        <v>27.346500000000002</v>
      </c>
      <c r="E1512" s="11">
        <f ca="1">IF(ROW(data!B1512)&gt;slowSMA,AVERAGE(OFFSET(data!B1512,0,0,-slowSMA,1)),"")</f>
        <v>26.393799999999995</v>
      </c>
      <c r="F1512" s="11" t="str">
        <f ca="1">IF(ROW(data!B1512)&gt;MAX(fastSMA,slowSMA)+2,IF(SIGN(D1511-E1511)&lt;&gt;SIGN(D1510-E1510),IF(SIGN(D1511-E1511)&gt;0,"BUY","SELL"),""),"")</f>
        <v/>
      </c>
      <c r="G1512" s="11"/>
      <c r="H1512" s="11">
        <f>(data!B1512/data!B1511)-1</f>
        <v>1.0699001426533572E-2</v>
      </c>
      <c r="I1512" s="11">
        <f t="shared" si="483"/>
        <v>1.0699001426533572E-2</v>
      </c>
      <c r="J1512" s="11">
        <f t="shared" si="484"/>
        <v>0</v>
      </c>
      <c r="K1512" s="11">
        <f ca="1">IF(ROW(data!B1512)&gt;rsi+1,100-100/(1+AVERAGE(OFFSET(I1512,0,0,-rsi,1))/AVERAGE(OFFSET(J1512,0,0,-rsi,1))),"")</f>
        <v>69.602428860664645</v>
      </c>
      <c r="L1512" s="11"/>
      <c r="M1512" s="11">
        <f t="shared" si="485"/>
        <v>1.0106990014265336</v>
      </c>
      <c r="N1512" s="11">
        <f t="shared" ca="1" si="486"/>
        <v>1.0812666921022511</v>
      </c>
      <c r="S1512" s="13" t="str">
        <f ca="1">pricein</f>
        <v/>
      </c>
      <c r="T1512" s="13" t="str">
        <f ca="1">priceout</f>
        <v/>
      </c>
      <c r="U1512" s="16" t="str">
        <f t="shared" ca="1" si="487"/>
        <v/>
      </c>
      <c r="V1512" s="16" t="str">
        <f t="shared" ca="1" si="494"/>
        <v/>
      </c>
      <c r="W1512" s="16" t="str">
        <f t="shared" ca="1" si="495"/>
        <v/>
      </c>
      <c r="X1512" s="16">
        <f t="shared" ca="1" si="496"/>
        <v>3.1795774836443247</v>
      </c>
      <c r="Y1512" s="16"/>
      <c r="Z1512" s="13" t="str">
        <f ca="1">priceincross</f>
        <v/>
      </c>
      <c r="AA1512" s="13" t="str">
        <f ca="1">priceoutcross</f>
        <v/>
      </c>
      <c r="AB1512" s="13" t="str">
        <f t="shared" ca="1" si="488"/>
        <v/>
      </c>
      <c r="AC1512" s="13" t="str">
        <f t="shared" ca="1" si="497"/>
        <v/>
      </c>
      <c r="AD1512" s="13" t="str">
        <f t="shared" ca="1" si="498"/>
        <v/>
      </c>
      <c r="AE1512" s="13">
        <f t="shared" ca="1" si="499"/>
        <v>3.4685224841136817</v>
      </c>
      <c r="AG1512" s="32">
        <f ca="1">IF(ROW(data!B1512)&gt;fib+1,MIN(OFFSET(data!B1512,0,0,-fib,1)),"")</f>
        <v>24.23</v>
      </c>
      <c r="AH1512" s="32">
        <f ca="1">IF(ROW(data!B1512)&gt;fib+1,MAX(OFFSET(data!B1512,0,0,-fib,1)),"")</f>
        <v>28.34</v>
      </c>
      <c r="AI1512" s="32">
        <f t="shared" ca="1" si="489"/>
        <v>4.1099999999999994</v>
      </c>
      <c r="AJ1512" s="31">
        <f t="shared" ca="1" si="490"/>
        <v>25.199960000000001</v>
      </c>
      <c r="AK1512" s="31">
        <f t="shared" ca="1" si="491"/>
        <v>25.80002</v>
      </c>
      <c r="AL1512" s="31">
        <f t="shared" ca="1" si="492"/>
        <v>26.285</v>
      </c>
      <c r="AM1512" s="31">
        <f t="shared" ca="1" si="493"/>
        <v>26.76998</v>
      </c>
      <c r="AO1512" s="32">
        <f t="shared" ca="1" si="500"/>
        <v>2.1795774836443247</v>
      </c>
      <c r="AP1512" s="32">
        <f t="shared" ca="1" si="501"/>
        <v>0</v>
      </c>
      <c r="AQ1512" s="32">
        <f t="shared" ca="1" si="502"/>
        <v>2.4685224841136817</v>
      </c>
      <c r="AR1512" s="32">
        <f t="shared" ca="1" si="503"/>
        <v>0</v>
      </c>
    </row>
    <row r="1513" spans="1:44">
      <c r="A1513" s="10">
        <v>39105</v>
      </c>
      <c r="B1513" s="11">
        <f ca="1">IF(ROW(data!B1513)&gt;singleSMA,AVERAGE(OFFSET(data!B1513,0,0,-singleSMA,1)),"")</f>
        <v>26.434599999999996</v>
      </c>
      <c r="C1513" s="11" t="str">
        <f ca="1">IF(ROW(data!B1511)&gt;singleSMA+2,IF(SIGN(data!B1512-indicators!B1512)&lt;&gt;SIGN(data!B1511-indicators!B1511),IF(SIGN(data!B1512-indicators!B1512)&gt;0,"BUY","SELL"),""),"")</f>
        <v/>
      </c>
      <c r="D1513" s="11">
        <f ca="1">IF(ROW(data!B1513)&gt;fastSMA,AVERAGE(OFFSET(data!B1513,0,0,-fastSMA,1)),"")</f>
        <v>27.467500000000008</v>
      </c>
      <c r="E1513" s="11">
        <f ca="1">IF(ROW(data!B1513)&gt;slowSMA,AVERAGE(OFFSET(data!B1513,0,0,-slowSMA,1)),"")</f>
        <v>26.434599999999996</v>
      </c>
      <c r="F1513" s="11" t="str">
        <f ca="1">IF(ROW(data!B1513)&gt;MAX(fastSMA,slowSMA)+2,IF(SIGN(D1512-E1512)&lt;&gt;SIGN(D1511-E1511),IF(SIGN(D1512-E1512)&gt;0,"BUY","SELL"),""),"")</f>
        <v/>
      </c>
      <c r="G1513" s="11"/>
      <c r="H1513" s="11">
        <f>(data!B1513/data!B1512)-1</f>
        <v>5.2928722653493576E-3</v>
      </c>
      <c r="I1513" s="11">
        <f t="shared" si="483"/>
        <v>5.2928722653493576E-3</v>
      </c>
      <c r="J1513" s="11">
        <f t="shared" si="484"/>
        <v>0</v>
      </c>
      <c r="K1513" s="11">
        <f ca="1">IF(ROW(data!B1513)&gt;rsi+1,100-100/(1+AVERAGE(OFFSET(I1513,0,0,-rsi,1))/AVERAGE(OFFSET(J1513,0,0,-rsi,1))),"")</f>
        <v>72.222225043110498</v>
      </c>
      <c r="L1513" s="11"/>
      <c r="M1513" s="11">
        <f t="shared" si="485"/>
        <v>1.0052928722653494</v>
      </c>
      <c r="N1513" s="11">
        <f t="shared" ca="1" si="486"/>
        <v>1.0928270042194095</v>
      </c>
      <c r="S1513" s="13" t="str">
        <f ca="1">pricein</f>
        <v/>
      </c>
      <c r="T1513" s="13" t="str">
        <f ca="1">priceout</f>
        <v/>
      </c>
      <c r="U1513" s="16" t="str">
        <f t="shared" ca="1" si="487"/>
        <v/>
      </c>
      <c r="V1513" s="16" t="str">
        <f t="shared" ca="1" si="494"/>
        <v/>
      </c>
      <c r="W1513" s="16" t="str">
        <f t="shared" ca="1" si="495"/>
        <v/>
      </c>
      <c r="X1513" s="16">
        <f t="shared" ca="1" si="496"/>
        <v>3.1795774836443247</v>
      </c>
      <c r="Y1513" s="16"/>
      <c r="Z1513" s="13" t="str">
        <f ca="1">priceincross</f>
        <v/>
      </c>
      <c r="AA1513" s="13" t="str">
        <f ca="1">priceoutcross</f>
        <v/>
      </c>
      <c r="AB1513" s="13" t="str">
        <f t="shared" ca="1" si="488"/>
        <v/>
      </c>
      <c r="AC1513" s="13" t="str">
        <f t="shared" ca="1" si="497"/>
        <v/>
      </c>
      <c r="AD1513" s="13" t="str">
        <f t="shared" ca="1" si="498"/>
        <v/>
      </c>
      <c r="AE1513" s="13">
        <f t="shared" ca="1" si="499"/>
        <v>3.4685224841136817</v>
      </c>
      <c r="AG1513" s="32">
        <f ca="1">IF(ROW(data!B1513)&gt;fib+1,MIN(OFFSET(data!B1513,0,0,-fib,1)),"")</f>
        <v>24.23</v>
      </c>
      <c r="AH1513" s="32">
        <f ca="1">IF(ROW(data!B1513)&gt;fib+1,MAX(OFFSET(data!B1513,0,0,-fib,1)),"")</f>
        <v>28.49</v>
      </c>
      <c r="AI1513" s="32">
        <f t="shared" ca="1" si="489"/>
        <v>4.259999999999998</v>
      </c>
      <c r="AJ1513" s="31">
        <f t="shared" ca="1" si="490"/>
        <v>25.23536</v>
      </c>
      <c r="AK1513" s="31">
        <f t="shared" ca="1" si="491"/>
        <v>25.857320000000001</v>
      </c>
      <c r="AL1513" s="31">
        <f t="shared" ca="1" si="492"/>
        <v>26.36</v>
      </c>
      <c r="AM1513" s="31">
        <f t="shared" ca="1" si="493"/>
        <v>26.862679999999997</v>
      </c>
      <c r="AO1513" s="32">
        <f t="shared" ca="1" si="500"/>
        <v>2.1795774836443247</v>
      </c>
      <c r="AP1513" s="32">
        <f t="shared" ca="1" si="501"/>
        <v>0</v>
      </c>
      <c r="AQ1513" s="32">
        <f t="shared" ca="1" si="502"/>
        <v>2.4685224841136817</v>
      </c>
      <c r="AR1513" s="32">
        <f t="shared" ca="1" si="503"/>
        <v>0</v>
      </c>
    </row>
    <row r="1514" spans="1:44">
      <c r="A1514" s="10">
        <v>39106</v>
      </c>
      <c r="B1514" s="11">
        <f ca="1">IF(ROW(data!B1514)&gt;singleSMA,AVERAGE(OFFSET(data!B1514,0,0,-singleSMA,1)),"")</f>
        <v>26.476899999999997</v>
      </c>
      <c r="C1514" s="11" t="str">
        <f ca="1">IF(ROW(data!B1512)&gt;singleSMA+2,IF(SIGN(data!B1513-indicators!B1513)&lt;&gt;SIGN(data!B1512-indicators!B1512),IF(SIGN(data!B1513-indicators!B1513)&gt;0,"BUY","SELL"),""),"")</f>
        <v/>
      </c>
      <c r="D1514" s="11">
        <f ca="1">IF(ROW(data!B1514)&gt;fastSMA,AVERAGE(OFFSET(data!B1514,0,0,-fastSMA,1)),"")</f>
        <v>27.630500000000001</v>
      </c>
      <c r="E1514" s="11">
        <f ca="1">IF(ROW(data!B1514)&gt;slowSMA,AVERAGE(OFFSET(data!B1514,0,0,-slowSMA,1)),"")</f>
        <v>26.476899999999997</v>
      </c>
      <c r="F1514" s="11" t="str">
        <f ca="1">IF(ROW(data!B1514)&gt;MAX(fastSMA,slowSMA)+2,IF(SIGN(D1513-E1513)&lt;&gt;SIGN(D1512-E1512),IF(SIGN(D1513-E1513)&gt;0,"BUY","SELL"),""),"")</f>
        <v/>
      </c>
      <c r="G1514" s="11"/>
      <c r="H1514" s="11">
        <f>(data!B1514/data!B1513)-1</f>
        <v>3.1590031590031709E-2</v>
      </c>
      <c r="I1514" s="11">
        <f t="shared" si="483"/>
        <v>3.1590031590031709E-2</v>
      </c>
      <c r="J1514" s="11">
        <f t="shared" si="484"/>
        <v>0</v>
      </c>
      <c r="K1514" s="11">
        <f ca="1">IF(ROW(data!B1514)&gt;rsi+1,100-100/(1+AVERAGE(OFFSET(I1514,0,0,-rsi,1))/AVERAGE(OFFSET(J1514,0,0,-rsi,1))),"")</f>
        <v>75.719745136480554</v>
      </c>
      <c r="L1514" s="11"/>
      <c r="M1514" s="11">
        <f t="shared" si="485"/>
        <v>1.0315900315900317</v>
      </c>
      <c r="N1514" s="11">
        <f t="shared" ca="1" si="486"/>
        <v>1.1247608113279761</v>
      </c>
      <c r="S1514" s="13" t="str">
        <f ca="1">pricein</f>
        <v/>
      </c>
      <c r="T1514" s="13" t="str">
        <f ca="1">priceout</f>
        <v/>
      </c>
      <c r="U1514" s="16" t="str">
        <f t="shared" ca="1" si="487"/>
        <v/>
      </c>
      <c r="V1514" s="16" t="str">
        <f t="shared" ca="1" si="494"/>
        <v/>
      </c>
      <c r="W1514" s="16" t="str">
        <f t="shared" ca="1" si="495"/>
        <v/>
      </c>
      <c r="X1514" s="16">
        <f t="shared" ca="1" si="496"/>
        <v>3.1795774836443247</v>
      </c>
      <c r="Y1514" s="16"/>
      <c r="Z1514" s="13" t="str">
        <f ca="1">priceincross</f>
        <v/>
      </c>
      <c r="AA1514" s="13" t="str">
        <f ca="1">priceoutcross</f>
        <v/>
      </c>
      <c r="AB1514" s="13" t="str">
        <f t="shared" ca="1" si="488"/>
        <v/>
      </c>
      <c r="AC1514" s="13" t="str">
        <f t="shared" ca="1" si="497"/>
        <v/>
      </c>
      <c r="AD1514" s="13" t="str">
        <f t="shared" ca="1" si="498"/>
        <v/>
      </c>
      <c r="AE1514" s="13">
        <f t="shared" ca="1" si="499"/>
        <v>3.4685224841136817</v>
      </c>
      <c r="AG1514" s="32">
        <f ca="1">IF(ROW(data!B1514)&gt;fib+1,MIN(OFFSET(data!B1514,0,0,-fib,1)),"")</f>
        <v>24.23</v>
      </c>
      <c r="AH1514" s="32">
        <f ca="1">IF(ROW(data!B1514)&gt;fib+1,MAX(OFFSET(data!B1514,0,0,-fib,1)),"")</f>
        <v>29.39</v>
      </c>
      <c r="AI1514" s="32">
        <f t="shared" ca="1" si="489"/>
        <v>5.16</v>
      </c>
      <c r="AJ1514" s="31">
        <f t="shared" ca="1" si="490"/>
        <v>25.447759999999999</v>
      </c>
      <c r="AK1514" s="31">
        <f t="shared" ca="1" si="491"/>
        <v>26.20112</v>
      </c>
      <c r="AL1514" s="31">
        <f t="shared" ca="1" si="492"/>
        <v>26.810000000000002</v>
      </c>
      <c r="AM1514" s="31">
        <f t="shared" ca="1" si="493"/>
        <v>27.418880000000001</v>
      </c>
      <c r="AO1514" s="32">
        <f t="shared" ca="1" si="500"/>
        <v>2.1795774836443247</v>
      </c>
      <c r="AP1514" s="32">
        <f t="shared" ca="1" si="501"/>
        <v>0</v>
      </c>
      <c r="AQ1514" s="32">
        <f t="shared" ca="1" si="502"/>
        <v>2.4685224841136817</v>
      </c>
      <c r="AR1514" s="32">
        <f t="shared" ca="1" si="503"/>
        <v>0</v>
      </c>
    </row>
    <row r="1515" spans="1:44">
      <c r="A1515" s="10">
        <v>39107</v>
      </c>
      <c r="B1515" s="11">
        <f ca="1">IF(ROW(data!B1515)&gt;singleSMA,AVERAGE(OFFSET(data!B1515,0,0,-singleSMA,1)),"")</f>
        <v>26.521899999999992</v>
      </c>
      <c r="C1515" s="11" t="str">
        <f ca="1">IF(ROW(data!B1513)&gt;singleSMA+2,IF(SIGN(data!B1514-indicators!B1514)&lt;&gt;SIGN(data!B1513-indicators!B1513),IF(SIGN(data!B1514-indicators!B1514)&gt;0,"BUY","SELL"),""),"")</f>
        <v/>
      </c>
      <c r="D1515" s="11">
        <f ca="1">IF(ROW(data!B1515)&gt;fastSMA,AVERAGE(OFFSET(data!B1515,0,0,-fastSMA,1)),"")</f>
        <v>27.803000000000004</v>
      </c>
      <c r="E1515" s="11">
        <f ca="1">IF(ROW(data!B1515)&gt;slowSMA,AVERAGE(OFFSET(data!B1515,0,0,-slowSMA,1)),"")</f>
        <v>26.521899999999992</v>
      </c>
      <c r="F1515" s="11" t="str">
        <f ca="1">IF(ROW(data!B1515)&gt;MAX(fastSMA,slowSMA)+2,IF(SIGN(D1514-E1514)&lt;&gt;SIGN(D1513-E1513),IF(SIGN(D1514-E1514)&gt;0,"BUY","SELL"),""),"")</f>
        <v/>
      </c>
      <c r="G1515" s="11"/>
      <c r="H1515" s="11">
        <f>(data!B1515/data!B1514)-1</f>
        <v>1.1908812521265633E-2</v>
      </c>
      <c r="I1515" s="11">
        <f t="shared" si="483"/>
        <v>1.1908812521265633E-2</v>
      </c>
      <c r="J1515" s="11">
        <f t="shared" si="484"/>
        <v>0</v>
      </c>
      <c r="K1515" s="11">
        <f ca="1">IF(ROW(data!B1515)&gt;rsi+1,100-100/(1+AVERAGE(OFFSET(I1515,0,0,-rsi,1))/AVERAGE(OFFSET(J1515,0,0,-rsi,1))),"")</f>
        <v>76.308989957183741</v>
      </c>
      <c r="L1515" s="11"/>
      <c r="M1515" s="11">
        <f t="shared" si="485"/>
        <v>1.0119088125212656</v>
      </c>
      <c r="N1515" s="11">
        <f t="shared" ca="1" si="486"/>
        <v>1.1312286040319517</v>
      </c>
      <c r="S1515" s="13" t="str">
        <f ca="1">pricein</f>
        <v/>
      </c>
      <c r="T1515" s="13" t="str">
        <f ca="1">priceout</f>
        <v/>
      </c>
      <c r="U1515" s="16" t="str">
        <f t="shared" ca="1" si="487"/>
        <v/>
      </c>
      <c r="V1515" s="16" t="str">
        <f t="shared" ca="1" si="494"/>
        <v/>
      </c>
      <c r="W1515" s="16" t="str">
        <f t="shared" ca="1" si="495"/>
        <v/>
      </c>
      <c r="X1515" s="16">
        <f t="shared" ca="1" si="496"/>
        <v>3.1795774836443247</v>
      </c>
      <c r="Y1515" s="16"/>
      <c r="Z1515" s="13" t="str">
        <f ca="1">priceincross</f>
        <v/>
      </c>
      <c r="AA1515" s="13" t="str">
        <f ca="1">priceoutcross</f>
        <v/>
      </c>
      <c r="AB1515" s="13" t="str">
        <f t="shared" ca="1" si="488"/>
        <v/>
      </c>
      <c r="AC1515" s="13" t="str">
        <f t="shared" ca="1" si="497"/>
        <v/>
      </c>
      <c r="AD1515" s="13" t="str">
        <f t="shared" ca="1" si="498"/>
        <v/>
      </c>
      <c r="AE1515" s="13">
        <f t="shared" ca="1" si="499"/>
        <v>3.4685224841136817</v>
      </c>
      <c r="AG1515" s="32">
        <f ca="1">IF(ROW(data!B1515)&gt;fib+1,MIN(OFFSET(data!B1515,0,0,-fib,1)),"")</f>
        <v>24.23</v>
      </c>
      <c r="AH1515" s="32">
        <f ca="1">IF(ROW(data!B1515)&gt;fib+1,MAX(OFFSET(data!B1515,0,0,-fib,1)),"")</f>
        <v>29.74</v>
      </c>
      <c r="AI1515" s="32">
        <f t="shared" ca="1" si="489"/>
        <v>5.509999999999998</v>
      </c>
      <c r="AJ1515" s="31">
        <f t="shared" ca="1" si="490"/>
        <v>25.530360000000002</v>
      </c>
      <c r="AK1515" s="31">
        <f t="shared" ca="1" si="491"/>
        <v>26.334820000000001</v>
      </c>
      <c r="AL1515" s="31">
        <f t="shared" ca="1" si="492"/>
        <v>26.984999999999999</v>
      </c>
      <c r="AM1515" s="31">
        <f t="shared" ca="1" si="493"/>
        <v>27.635179999999998</v>
      </c>
      <c r="AO1515" s="32">
        <f t="shared" ca="1" si="500"/>
        <v>2.1795774836443247</v>
      </c>
      <c r="AP1515" s="32">
        <f t="shared" ca="1" si="501"/>
        <v>0</v>
      </c>
      <c r="AQ1515" s="32">
        <f t="shared" ca="1" si="502"/>
        <v>2.4685224841136817</v>
      </c>
      <c r="AR1515" s="32">
        <f t="shared" ca="1" si="503"/>
        <v>0</v>
      </c>
    </row>
    <row r="1516" spans="1:44">
      <c r="A1516" s="10">
        <v>39108</v>
      </c>
      <c r="B1516" s="11">
        <f ca="1">IF(ROW(data!B1516)&gt;singleSMA,AVERAGE(OFFSET(data!B1516,0,0,-singleSMA,1)),"")</f>
        <v>26.569299999999995</v>
      </c>
      <c r="C1516" s="11" t="str">
        <f ca="1">IF(ROW(data!B1514)&gt;singleSMA+2,IF(SIGN(data!B1515-indicators!B1515)&lt;&gt;SIGN(data!B1514-indicators!B1514),IF(SIGN(data!B1515-indicators!B1515)&gt;0,"BUY","SELL"),""),"")</f>
        <v/>
      </c>
      <c r="D1516" s="11">
        <f ca="1">IF(ROW(data!B1516)&gt;fastSMA,AVERAGE(OFFSET(data!B1516,0,0,-fastSMA,1)),"")</f>
        <v>27.962</v>
      </c>
      <c r="E1516" s="11">
        <f ca="1">IF(ROW(data!B1516)&gt;slowSMA,AVERAGE(OFFSET(data!B1516,0,0,-slowSMA,1)),"")</f>
        <v>26.569299999999995</v>
      </c>
      <c r="F1516" s="11" t="str">
        <f ca="1">IF(ROW(data!B1516)&gt;MAX(fastSMA,slowSMA)+2,IF(SIGN(D1515-E1515)&lt;&gt;SIGN(D1514-E1514),IF(SIGN(D1515-E1515)&gt;0,"BUY","SELL"),""),"")</f>
        <v/>
      </c>
      <c r="G1516" s="11"/>
      <c r="H1516" s="11">
        <f>(data!B1516/data!B1515)-1</f>
        <v>-4.0349697377268789E-3</v>
      </c>
      <c r="I1516" s="11">
        <f t="shared" si="483"/>
        <v>0</v>
      </c>
      <c r="J1516" s="11">
        <f t="shared" si="484"/>
        <v>4.0349697377268789E-3</v>
      </c>
      <c r="K1516" s="11">
        <f ca="1">IF(ROW(data!B1516)&gt;rsi+1,100-100/(1+AVERAGE(OFFSET(I1516,0,0,-rsi,1))/AVERAGE(OFFSET(J1516,0,0,-rsi,1))),"")</f>
        <v>74.437327759591881</v>
      </c>
      <c r="L1516" s="11"/>
      <c r="M1516" s="11">
        <f t="shared" si="485"/>
        <v>0.99596503026227312</v>
      </c>
      <c r="N1516" s="11">
        <f t="shared" ca="1" si="486"/>
        <v>1.1202723146747355</v>
      </c>
      <c r="S1516" s="13" t="str">
        <f ca="1">pricein</f>
        <v/>
      </c>
      <c r="T1516" s="13" t="str">
        <f ca="1">priceout</f>
        <v/>
      </c>
      <c r="U1516" s="16" t="str">
        <f t="shared" ca="1" si="487"/>
        <v/>
      </c>
      <c r="V1516" s="16" t="str">
        <f t="shared" ca="1" si="494"/>
        <v/>
      </c>
      <c r="W1516" s="16" t="str">
        <f t="shared" ca="1" si="495"/>
        <v/>
      </c>
      <c r="X1516" s="16">
        <f t="shared" ca="1" si="496"/>
        <v>3.1795774836443247</v>
      </c>
      <c r="Y1516" s="16"/>
      <c r="Z1516" s="13" t="str">
        <f ca="1">priceincross</f>
        <v/>
      </c>
      <c r="AA1516" s="13" t="str">
        <f ca="1">priceoutcross</f>
        <v/>
      </c>
      <c r="AB1516" s="13" t="str">
        <f t="shared" ca="1" si="488"/>
        <v/>
      </c>
      <c r="AC1516" s="13" t="str">
        <f t="shared" ca="1" si="497"/>
        <v/>
      </c>
      <c r="AD1516" s="13" t="str">
        <f t="shared" ca="1" si="498"/>
        <v/>
      </c>
      <c r="AE1516" s="13">
        <f t="shared" ca="1" si="499"/>
        <v>3.4685224841136817</v>
      </c>
      <c r="AG1516" s="32">
        <f ca="1">IF(ROW(data!B1516)&gt;fib+1,MIN(OFFSET(data!B1516,0,0,-fib,1)),"")</f>
        <v>24.23</v>
      </c>
      <c r="AH1516" s="32">
        <f ca="1">IF(ROW(data!B1516)&gt;fib+1,MAX(OFFSET(data!B1516,0,0,-fib,1)),"")</f>
        <v>29.74</v>
      </c>
      <c r="AI1516" s="32">
        <f t="shared" ca="1" si="489"/>
        <v>5.509999999999998</v>
      </c>
      <c r="AJ1516" s="31">
        <f t="shared" ca="1" si="490"/>
        <v>25.530360000000002</v>
      </c>
      <c r="AK1516" s="31">
        <f t="shared" ca="1" si="491"/>
        <v>26.334820000000001</v>
      </c>
      <c r="AL1516" s="31">
        <f t="shared" ca="1" si="492"/>
        <v>26.984999999999999</v>
      </c>
      <c r="AM1516" s="31">
        <f t="shared" ca="1" si="493"/>
        <v>27.635179999999998</v>
      </c>
      <c r="AO1516" s="32">
        <f t="shared" ca="1" si="500"/>
        <v>2.1795774836443247</v>
      </c>
      <c r="AP1516" s="32">
        <f t="shared" ca="1" si="501"/>
        <v>0</v>
      </c>
      <c r="AQ1516" s="32">
        <f t="shared" ca="1" si="502"/>
        <v>2.4685224841136817</v>
      </c>
      <c r="AR1516" s="32">
        <f t="shared" ca="1" si="503"/>
        <v>0</v>
      </c>
    </row>
    <row r="1517" spans="1:44">
      <c r="A1517" s="10">
        <v>39111</v>
      </c>
      <c r="B1517" s="11">
        <f ca="1">IF(ROW(data!B1517)&gt;singleSMA,AVERAGE(OFFSET(data!B1517,0,0,-singleSMA,1)),"")</f>
        <v>26.620299999999993</v>
      </c>
      <c r="C1517" s="11" t="str">
        <f ca="1">IF(ROW(data!B1515)&gt;singleSMA+2,IF(SIGN(data!B1516-indicators!B1516)&lt;&gt;SIGN(data!B1515-indicators!B1515),IF(SIGN(data!B1516-indicators!B1516)&gt;0,"BUY","SELL"),""),"")</f>
        <v/>
      </c>
      <c r="D1517" s="11">
        <f ca="1">IF(ROW(data!B1517)&gt;fastSMA,AVERAGE(OFFSET(data!B1517,0,0,-fastSMA,1)),"")</f>
        <v>28.129000000000001</v>
      </c>
      <c r="E1517" s="11">
        <f ca="1">IF(ROW(data!B1517)&gt;slowSMA,AVERAGE(OFFSET(data!B1517,0,0,-slowSMA,1)),"")</f>
        <v>26.620299999999993</v>
      </c>
      <c r="F1517" s="11" t="str">
        <f ca="1">IF(ROW(data!B1517)&gt;MAX(fastSMA,slowSMA)+2,IF(SIGN(D1516-E1516)&lt;&gt;SIGN(D1515-E1515),IF(SIGN(D1516-E1516)&gt;0,"BUY","SELL"),""),"")</f>
        <v/>
      </c>
      <c r="G1517" s="11"/>
      <c r="H1517" s="11">
        <f>(data!B1517/data!B1516)-1</f>
        <v>3.3760972315999283E-4</v>
      </c>
      <c r="I1517" s="11">
        <f t="shared" si="483"/>
        <v>3.3760972315999283E-4</v>
      </c>
      <c r="J1517" s="11">
        <f t="shared" si="484"/>
        <v>0</v>
      </c>
      <c r="K1517" s="11">
        <f ca="1">IF(ROW(data!B1517)&gt;rsi+1,100-100/(1+AVERAGE(OFFSET(I1517,0,0,-rsi,1))/AVERAGE(OFFSET(J1517,0,0,-rsi,1))),"")</f>
        <v>76.299657323912697</v>
      </c>
      <c r="L1517" s="11"/>
      <c r="M1517" s="11">
        <f t="shared" si="485"/>
        <v>1.00033760972316</v>
      </c>
      <c r="N1517" s="11">
        <f t="shared" ca="1" si="486"/>
        <v>1.1270445036135417</v>
      </c>
      <c r="S1517" s="13" t="str">
        <f ca="1">pricein</f>
        <v/>
      </c>
      <c r="T1517" s="13" t="str">
        <f ca="1">priceout</f>
        <v/>
      </c>
      <c r="U1517" s="16" t="str">
        <f t="shared" ca="1" si="487"/>
        <v/>
      </c>
      <c r="V1517" s="16" t="str">
        <f t="shared" ca="1" si="494"/>
        <v/>
      </c>
      <c r="W1517" s="16" t="str">
        <f t="shared" ca="1" si="495"/>
        <v/>
      </c>
      <c r="X1517" s="16">
        <f t="shared" ca="1" si="496"/>
        <v>3.1795774836443247</v>
      </c>
      <c r="Y1517" s="16"/>
      <c r="Z1517" s="13" t="str">
        <f ca="1">priceincross</f>
        <v/>
      </c>
      <c r="AA1517" s="13" t="str">
        <f ca="1">priceoutcross</f>
        <v/>
      </c>
      <c r="AB1517" s="13" t="str">
        <f t="shared" ca="1" si="488"/>
        <v/>
      </c>
      <c r="AC1517" s="13" t="str">
        <f t="shared" ca="1" si="497"/>
        <v/>
      </c>
      <c r="AD1517" s="13" t="str">
        <f t="shared" ca="1" si="498"/>
        <v/>
      </c>
      <c r="AE1517" s="13">
        <f t="shared" ca="1" si="499"/>
        <v>3.4685224841136817</v>
      </c>
      <c r="AG1517" s="32">
        <f ca="1">IF(ROW(data!B1517)&gt;fib+1,MIN(OFFSET(data!B1517,0,0,-fib,1)),"")</f>
        <v>24.23</v>
      </c>
      <c r="AH1517" s="32">
        <f ca="1">IF(ROW(data!B1517)&gt;fib+1,MAX(OFFSET(data!B1517,0,0,-fib,1)),"")</f>
        <v>29.74</v>
      </c>
      <c r="AI1517" s="32">
        <f t="shared" ca="1" si="489"/>
        <v>5.509999999999998</v>
      </c>
      <c r="AJ1517" s="31">
        <f t="shared" ca="1" si="490"/>
        <v>25.530360000000002</v>
      </c>
      <c r="AK1517" s="31">
        <f t="shared" ca="1" si="491"/>
        <v>26.334820000000001</v>
      </c>
      <c r="AL1517" s="31">
        <f t="shared" ca="1" si="492"/>
        <v>26.984999999999999</v>
      </c>
      <c r="AM1517" s="31">
        <f t="shared" ca="1" si="493"/>
        <v>27.635179999999998</v>
      </c>
      <c r="AO1517" s="32">
        <f t="shared" ca="1" si="500"/>
        <v>2.1795774836443247</v>
      </c>
      <c r="AP1517" s="32">
        <f t="shared" ca="1" si="501"/>
        <v>0</v>
      </c>
      <c r="AQ1517" s="32">
        <f t="shared" ca="1" si="502"/>
        <v>2.4685224841136817</v>
      </c>
      <c r="AR1517" s="32">
        <f t="shared" ca="1" si="503"/>
        <v>0</v>
      </c>
    </row>
    <row r="1518" spans="1:44">
      <c r="A1518" s="10">
        <v>39112</v>
      </c>
      <c r="B1518" s="11">
        <f ca="1">IF(ROW(data!B1518)&gt;singleSMA,AVERAGE(OFFSET(data!B1518,0,0,-singleSMA,1)),"")</f>
        <v>26.674199999999992</v>
      </c>
      <c r="C1518" s="11" t="str">
        <f ca="1">IF(ROW(data!B1516)&gt;singleSMA+2,IF(SIGN(data!B1517-indicators!B1517)&lt;&gt;SIGN(data!B1516-indicators!B1516),IF(SIGN(data!B1517-indicators!B1517)&gt;0,"BUY","SELL"),""),"")</f>
        <v/>
      </c>
      <c r="D1518" s="11">
        <f ca="1">IF(ROW(data!B1518)&gt;fastSMA,AVERAGE(OFFSET(data!B1518,0,0,-fastSMA,1)),"")</f>
        <v>28.256</v>
      </c>
      <c r="E1518" s="11">
        <f ca="1">IF(ROW(data!B1518)&gt;slowSMA,AVERAGE(OFFSET(data!B1518,0,0,-slowSMA,1)),"")</f>
        <v>26.674199999999992</v>
      </c>
      <c r="F1518" s="11" t="str">
        <f ca="1">IF(ROW(data!B1518)&gt;MAX(fastSMA,slowSMA)+2,IF(SIGN(D1517-E1517)&lt;&gt;SIGN(D1516-E1516),IF(SIGN(D1517-E1517)&gt;0,"BUY","SELL"),""),"")</f>
        <v/>
      </c>
      <c r="G1518" s="11"/>
      <c r="H1518" s="11">
        <f>(data!B1518/data!B1517)-1</f>
        <v>-3.3749578130271018E-4</v>
      </c>
      <c r="I1518" s="11">
        <f t="shared" si="483"/>
        <v>0</v>
      </c>
      <c r="J1518" s="11">
        <f t="shared" si="484"/>
        <v>3.3749578130271018E-4</v>
      </c>
      <c r="K1518" s="11">
        <f ca="1">IF(ROW(data!B1518)&gt;rsi+1,100-100/(1+AVERAGE(OFFSET(I1518,0,0,-rsi,1))/AVERAGE(OFFSET(J1518,0,0,-rsi,1))),"")</f>
        <v>72.640743189078265</v>
      </c>
      <c r="L1518" s="11"/>
      <c r="M1518" s="11">
        <f t="shared" si="485"/>
        <v>0.99966250421869729</v>
      </c>
      <c r="N1518" s="11">
        <f t="shared" ca="1" si="486"/>
        <v>1.0937961595273267</v>
      </c>
      <c r="S1518" s="13" t="str">
        <f ca="1">pricein</f>
        <v/>
      </c>
      <c r="T1518" s="13" t="str">
        <f ca="1">priceout</f>
        <v/>
      </c>
      <c r="U1518" s="16" t="str">
        <f t="shared" ca="1" si="487"/>
        <v/>
      </c>
      <c r="V1518" s="16" t="str">
        <f t="shared" ca="1" si="494"/>
        <v/>
      </c>
      <c r="W1518" s="16" t="str">
        <f t="shared" ca="1" si="495"/>
        <v/>
      </c>
      <c r="X1518" s="16">
        <f t="shared" ca="1" si="496"/>
        <v>3.1795774836443247</v>
      </c>
      <c r="Y1518" s="16"/>
      <c r="Z1518" s="13" t="str">
        <f ca="1">priceincross</f>
        <v/>
      </c>
      <c r="AA1518" s="13" t="str">
        <f ca="1">priceoutcross</f>
        <v/>
      </c>
      <c r="AB1518" s="13" t="str">
        <f t="shared" ca="1" si="488"/>
        <v/>
      </c>
      <c r="AC1518" s="13" t="str">
        <f t="shared" ca="1" si="497"/>
        <v/>
      </c>
      <c r="AD1518" s="13" t="str">
        <f t="shared" ca="1" si="498"/>
        <v/>
      </c>
      <c r="AE1518" s="13">
        <f t="shared" ca="1" si="499"/>
        <v>3.4685224841136817</v>
      </c>
      <c r="AG1518" s="32">
        <f ca="1">IF(ROW(data!B1518)&gt;fib+1,MIN(OFFSET(data!B1518,0,0,-fib,1)),"")</f>
        <v>24.41</v>
      </c>
      <c r="AH1518" s="32">
        <f ca="1">IF(ROW(data!B1518)&gt;fib+1,MAX(OFFSET(data!B1518,0,0,-fib,1)),"")</f>
        <v>29.74</v>
      </c>
      <c r="AI1518" s="32">
        <f t="shared" ca="1" si="489"/>
        <v>5.3299999999999983</v>
      </c>
      <c r="AJ1518" s="31">
        <f t="shared" ca="1" si="490"/>
        <v>25.66788</v>
      </c>
      <c r="AK1518" s="31">
        <f t="shared" ca="1" si="491"/>
        <v>26.446059999999999</v>
      </c>
      <c r="AL1518" s="31">
        <f t="shared" ca="1" si="492"/>
        <v>27.074999999999999</v>
      </c>
      <c r="AM1518" s="31">
        <f t="shared" ca="1" si="493"/>
        <v>27.703939999999999</v>
      </c>
      <c r="AO1518" s="32">
        <f t="shared" ca="1" si="500"/>
        <v>2.1795774836443247</v>
      </c>
      <c r="AP1518" s="32">
        <f t="shared" ca="1" si="501"/>
        <v>0</v>
      </c>
      <c r="AQ1518" s="32">
        <f t="shared" ca="1" si="502"/>
        <v>2.4685224841136817</v>
      </c>
      <c r="AR1518" s="32">
        <f t="shared" ca="1" si="503"/>
        <v>0</v>
      </c>
    </row>
    <row r="1519" spans="1:44">
      <c r="A1519" s="10">
        <v>39113</v>
      </c>
      <c r="B1519" s="11">
        <f ca="1">IF(ROW(data!B1519)&gt;singleSMA,AVERAGE(OFFSET(data!B1519,0,0,-singleSMA,1)),"")</f>
        <v>26.729199999999992</v>
      </c>
      <c r="C1519" s="11" t="str">
        <f ca="1">IF(ROW(data!B1517)&gt;singleSMA+2,IF(SIGN(data!B1518-indicators!B1518)&lt;&gt;SIGN(data!B1517-indicators!B1517),IF(SIGN(data!B1518-indicators!B1518)&gt;0,"BUY","SELL"),""),"")</f>
        <v/>
      </c>
      <c r="D1519" s="11">
        <f ca="1">IF(ROW(data!B1519)&gt;fastSMA,AVERAGE(OFFSET(data!B1519,0,0,-fastSMA,1)),"")</f>
        <v>28.383499999999998</v>
      </c>
      <c r="E1519" s="11">
        <f ca="1">IF(ROW(data!B1519)&gt;slowSMA,AVERAGE(OFFSET(data!B1519,0,0,-slowSMA,1)),"")</f>
        <v>26.729199999999992</v>
      </c>
      <c r="F1519" s="11" t="str">
        <f ca="1">IF(ROW(data!B1519)&gt;MAX(fastSMA,slowSMA)+2,IF(SIGN(D1518-E1518)&lt;&gt;SIGN(D1517-E1517),IF(SIGN(D1518-E1518)&gt;0,"BUY","SELL"),""),"")</f>
        <v/>
      </c>
      <c r="G1519" s="11"/>
      <c r="H1519" s="11">
        <f>(data!B1519/data!B1518)-1</f>
        <v>9.7906819716406801E-3</v>
      </c>
      <c r="I1519" s="11">
        <f t="shared" si="483"/>
        <v>9.7906819716406801E-3</v>
      </c>
      <c r="J1519" s="11">
        <f t="shared" si="484"/>
        <v>0</v>
      </c>
      <c r="K1519" s="11">
        <f ca="1">IF(ROW(data!B1519)&gt;rsi+1,100-100/(1+AVERAGE(OFFSET(I1519,0,0,-rsi,1))/AVERAGE(OFFSET(J1519,0,0,-rsi,1))),"")</f>
        <v>72.566057553284367</v>
      </c>
      <c r="L1519" s="11"/>
      <c r="M1519" s="11">
        <f t="shared" si="485"/>
        <v>1.0097906819716407</v>
      </c>
      <c r="N1519" s="11">
        <f t="shared" ca="1" si="486"/>
        <v>1.0932017543859647</v>
      </c>
      <c r="S1519" s="13" t="str">
        <f ca="1">pricein</f>
        <v/>
      </c>
      <c r="T1519" s="13" t="str">
        <f ca="1">priceout</f>
        <v/>
      </c>
      <c r="U1519" s="16" t="str">
        <f t="shared" ca="1" si="487"/>
        <v/>
      </c>
      <c r="V1519" s="16" t="str">
        <f t="shared" ca="1" si="494"/>
        <v/>
      </c>
      <c r="W1519" s="16" t="str">
        <f t="shared" ca="1" si="495"/>
        <v/>
      </c>
      <c r="X1519" s="16">
        <f t="shared" ca="1" si="496"/>
        <v>3.1795774836443247</v>
      </c>
      <c r="Y1519" s="16"/>
      <c r="Z1519" s="13" t="str">
        <f ca="1">priceincross</f>
        <v/>
      </c>
      <c r="AA1519" s="13" t="str">
        <f ca="1">priceoutcross</f>
        <v/>
      </c>
      <c r="AB1519" s="13" t="str">
        <f t="shared" ca="1" si="488"/>
        <v/>
      </c>
      <c r="AC1519" s="13" t="str">
        <f t="shared" ca="1" si="497"/>
        <v/>
      </c>
      <c r="AD1519" s="13" t="str">
        <f t="shared" ca="1" si="498"/>
        <v/>
      </c>
      <c r="AE1519" s="13">
        <f t="shared" ca="1" si="499"/>
        <v>3.4685224841136817</v>
      </c>
      <c r="AG1519" s="32">
        <f ca="1">IF(ROW(data!B1519)&gt;fib+1,MIN(OFFSET(data!B1519,0,0,-fib,1)),"")</f>
        <v>24.49</v>
      </c>
      <c r="AH1519" s="32">
        <f ca="1">IF(ROW(data!B1519)&gt;fib+1,MAX(OFFSET(data!B1519,0,0,-fib,1)),"")</f>
        <v>29.91</v>
      </c>
      <c r="AI1519" s="32">
        <f t="shared" ca="1" si="489"/>
        <v>5.4200000000000017</v>
      </c>
      <c r="AJ1519" s="31">
        <f t="shared" ca="1" si="490"/>
        <v>25.769119999999997</v>
      </c>
      <c r="AK1519" s="31">
        <f t="shared" ca="1" si="491"/>
        <v>26.56044</v>
      </c>
      <c r="AL1519" s="31">
        <f t="shared" ca="1" si="492"/>
        <v>27.2</v>
      </c>
      <c r="AM1519" s="31">
        <f t="shared" ca="1" si="493"/>
        <v>27.839559999999999</v>
      </c>
      <c r="AO1519" s="32">
        <f t="shared" ca="1" si="500"/>
        <v>2.1795774836443247</v>
      </c>
      <c r="AP1519" s="32">
        <f t="shared" ca="1" si="501"/>
        <v>0</v>
      </c>
      <c r="AQ1519" s="32">
        <f t="shared" ca="1" si="502"/>
        <v>2.4685224841136817</v>
      </c>
      <c r="AR1519" s="32">
        <f t="shared" ca="1" si="503"/>
        <v>0</v>
      </c>
    </row>
    <row r="1520" spans="1:44">
      <c r="A1520" s="10">
        <v>39114</v>
      </c>
      <c r="B1520" s="11">
        <f ca="1">IF(ROW(data!B1520)&gt;singleSMA,AVERAGE(OFFSET(data!B1520,0,0,-singleSMA,1)),"")</f>
        <v>26.782799999999995</v>
      </c>
      <c r="C1520" s="11" t="str">
        <f ca="1">IF(ROW(data!B1518)&gt;singleSMA+2,IF(SIGN(data!B1519-indicators!B1519)&lt;&gt;SIGN(data!B1518-indicators!B1518),IF(SIGN(data!B1519-indicators!B1519)&gt;0,"BUY","SELL"),""),"")</f>
        <v/>
      </c>
      <c r="D1520" s="11">
        <f ca="1">IF(ROW(data!B1520)&gt;fastSMA,AVERAGE(OFFSET(data!B1520,0,0,-fastSMA,1)),"")</f>
        <v>28.503500000000003</v>
      </c>
      <c r="E1520" s="11">
        <f ca="1">IF(ROW(data!B1520)&gt;slowSMA,AVERAGE(OFFSET(data!B1520,0,0,-slowSMA,1)),"")</f>
        <v>26.782799999999995</v>
      </c>
      <c r="F1520" s="11" t="str">
        <f ca="1">IF(ROW(data!B1520)&gt;MAX(fastSMA,slowSMA)+2,IF(SIGN(D1519-E1519)&lt;&gt;SIGN(D1518-E1518),IF(SIGN(D1519-E1519)&gt;0,"BUY","SELL"),""),"")</f>
        <v/>
      </c>
      <c r="G1520" s="11"/>
      <c r="H1520" s="11">
        <f>(data!B1520/data!B1519)-1</f>
        <v>5.3493814777665349E-3</v>
      </c>
      <c r="I1520" s="11">
        <f t="shared" si="483"/>
        <v>5.3493814777665349E-3</v>
      </c>
      <c r="J1520" s="11">
        <f t="shared" si="484"/>
        <v>0</v>
      </c>
      <c r="K1520" s="11">
        <f ca="1">IF(ROW(data!B1520)&gt;rsi+1,100-100/(1+AVERAGE(OFFSET(I1520,0,0,-rsi,1))/AVERAGE(OFFSET(J1520,0,0,-rsi,1))),"")</f>
        <v>71.725255614282332</v>
      </c>
      <c r="L1520" s="11"/>
      <c r="M1520" s="11">
        <f t="shared" si="485"/>
        <v>1.0053493814777665</v>
      </c>
      <c r="N1520" s="11">
        <f t="shared" ca="1" si="486"/>
        <v>1.0867365377665339</v>
      </c>
      <c r="S1520" s="13" t="str">
        <f ca="1">pricein</f>
        <v/>
      </c>
      <c r="T1520" s="13" t="str">
        <f ca="1">priceout</f>
        <v/>
      </c>
      <c r="U1520" s="16" t="str">
        <f t="shared" ca="1" si="487"/>
        <v/>
      </c>
      <c r="V1520" s="16" t="str">
        <f t="shared" ca="1" si="494"/>
        <v/>
      </c>
      <c r="W1520" s="16" t="str">
        <f t="shared" ca="1" si="495"/>
        <v/>
      </c>
      <c r="X1520" s="16">
        <f t="shared" ca="1" si="496"/>
        <v>3.1795774836443247</v>
      </c>
      <c r="Y1520" s="16"/>
      <c r="Z1520" s="13" t="str">
        <f ca="1">priceincross</f>
        <v/>
      </c>
      <c r="AA1520" s="13" t="str">
        <f ca="1">priceoutcross</f>
        <v/>
      </c>
      <c r="AB1520" s="13" t="str">
        <f t="shared" ca="1" si="488"/>
        <v/>
      </c>
      <c r="AC1520" s="13" t="str">
        <f t="shared" ca="1" si="497"/>
        <v/>
      </c>
      <c r="AD1520" s="13" t="str">
        <f t="shared" ca="1" si="498"/>
        <v/>
      </c>
      <c r="AE1520" s="13">
        <f t="shared" ca="1" si="499"/>
        <v>3.4685224841136817</v>
      </c>
      <c r="AG1520" s="32">
        <f ca="1">IF(ROW(data!B1520)&gt;fib+1,MIN(OFFSET(data!B1520,0,0,-fib,1)),"")</f>
        <v>24.49</v>
      </c>
      <c r="AH1520" s="32">
        <f ca="1">IF(ROW(data!B1520)&gt;fib+1,MAX(OFFSET(data!B1520,0,0,-fib,1)),"")</f>
        <v>30.07</v>
      </c>
      <c r="AI1520" s="32">
        <f t="shared" ca="1" si="489"/>
        <v>5.5800000000000018</v>
      </c>
      <c r="AJ1520" s="31">
        <f t="shared" ca="1" si="490"/>
        <v>25.80688</v>
      </c>
      <c r="AK1520" s="31">
        <f t="shared" ca="1" si="491"/>
        <v>26.621559999999999</v>
      </c>
      <c r="AL1520" s="31">
        <f t="shared" ca="1" si="492"/>
        <v>27.28</v>
      </c>
      <c r="AM1520" s="31">
        <f t="shared" ca="1" si="493"/>
        <v>27.93844</v>
      </c>
      <c r="AO1520" s="32">
        <f t="shared" ca="1" si="500"/>
        <v>2.1795774836443247</v>
      </c>
      <c r="AP1520" s="32">
        <f t="shared" ca="1" si="501"/>
        <v>0</v>
      </c>
      <c r="AQ1520" s="32">
        <f t="shared" ca="1" si="502"/>
        <v>2.4685224841136817</v>
      </c>
      <c r="AR1520" s="32">
        <f t="shared" ca="1" si="503"/>
        <v>0</v>
      </c>
    </row>
    <row r="1521" spans="1:44">
      <c r="A1521" s="10">
        <v>39115</v>
      </c>
      <c r="B1521" s="11">
        <f ca="1">IF(ROW(data!B1521)&gt;singleSMA,AVERAGE(OFFSET(data!B1521,0,0,-singleSMA,1)),"")</f>
        <v>26.836399999999994</v>
      </c>
      <c r="C1521" s="11" t="str">
        <f ca="1">IF(ROW(data!B1519)&gt;singleSMA+2,IF(SIGN(data!B1520-indicators!B1520)&lt;&gt;SIGN(data!B1519-indicators!B1519),IF(SIGN(data!B1520-indicators!B1520)&gt;0,"BUY","SELL"),""),"")</f>
        <v/>
      </c>
      <c r="D1521" s="11">
        <f ca="1">IF(ROW(data!B1521)&gt;fastSMA,AVERAGE(OFFSET(data!B1521,0,0,-fastSMA,1)),"")</f>
        <v>28.6175</v>
      </c>
      <c r="E1521" s="11">
        <f ca="1">IF(ROW(data!B1521)&gt;slowSMA,AVERAGE(OFFSET(data!B1521,0,0,-slowSMA,1)),"")</f>
        <v>26.836399999999994</v>
      </c>
      <c r="F1521" s="11" t="str">
        <f ca="1">IF(ROW(data!B1521)&gt;MAX(fastSMA,slowSMA)+2,IF(SIGN(D1520-E1520)&lt;&gt;SIGN(D1519-E1519),IF(SIGN(D1520-E1520)&gt;0,"BUY","SELL"),""),"")</f>
        <v/>
      </c>
      <c r="G1521" s="11"/>
      <c r="H1521" s="11">
        <f>(data!B1521/data!B1520)-1</f>
        <v>1.9953441968738606E-3</v>
      </c>
      <c r="I1521" s="11">
        <f t="shared" si="483"/>
        <v>1.9953441968738606E-3</v>
      </c>
      <c r="J1521" s="11">
        <f t="shared" si="484"/>
        <v>0</v>
      </c>
      <c r="K1521" s="11">
        <f ca="1">IF(ROW(data!B1521)&gt;rsi+1,100-100/(1+AVERAGE(OFFSET(I1521,0,0,-rsi,1))/AVERAGE(OFFSET(J1521,0,0,-rsi,1))),"")</f>
        <v>71.056374198913375</v>
      </c>
      <c r="L1521" s="11"/>
      <c r="M1521" s="11">
        <f t="shared" si="485"/>
        <v>1.0019953441968739</v>
      </c>
      <c r="N1521" s="11">
        <f t="shared" ca="1" si="486"/>
        <v>1.0818671454219031</v>
      </c>
      <c r="S1521" s="13" t="str">
        <f ca="1">pricein</f>
        <v/>
      </c>
      <c r="T1521" s="13" t="str">
        <f ca="1">priceout</f>
        <v/>
      </c>
      <c r="U1521" s="16" t="str">
        <f t="shared" ca="1" si="487"/>
        <v/>
      </c>
      <c r="V1521" s="16" t="str">
        <f t="shared" ca="1" si="494"/>
        <v/>
      </c>
      <c r="W1521" s="16" t="str">
        <f t="shared" ca="1" si="495"/>
        <v/>
      </c>
      <c r="X1521" s="16">
        <f t="shared" ca="1" si="496"/>
        <v>3.1795774836443247</v>
      </c>
      <c r="Y1521" s="16"/>
      <c r="Z1521" s="13" t="str">
        <f ca="1">priceincross</f>
        <v/>
      </c>
      <c r="AA1521" s="13" t="str">
        <f ca="1">priceoutcross</f>
        <v/>
      </c>
      <c r="AB1521" s="13" t="str">
        <f t="shared" ca="1" si="488"/>
        <v/>
      </c>
      <c r="AC1521" s="13" t="str">
        <f t="shared" ca="1" si="497"/>
        <v/>
      </c>
      <c r="AD1521" s="13" t="str">
        <f t="shared" ca="1" si="498"/>
        <v/>
      </c>
      <c r="AE1521" s="13">
        <f t="shared" ca="1" si="499"/>
        <v>3.4685224841136817</v>
      </c>
      <c r="AG1521" s="32">
        <f ca="1">IF(ROW(data!B1521)&gt;fib+1,MIN(OFFSET(data!B1521,0,0,-fib,1)),"")</f>
        <v>24.49</v>
      </c>
      <c r="AH1521" s="32">
        <f ca="1">IF(ROW(data!B1521)&gt;fib+1,MAX(OFFSET(data!B1521,0,0,-fib,1)),"")</f>
        <v>30.13</v>
      </c>
      <c r="AI1521" s="32">
        <f t="shared" ca="1" si="489"/>
        <v>5.6400000000000006</v>
      </c>
      <c r="AJ1521" s="31">
        <f t="shared" ca="1" si="490"/>
        <v>25.82104</v>
      </c>
      <c r="AK1521" s="31">
        <f t="shared" ca="1" si="491"/>
        <v>26.644479999999998</v>
      </c>
      <c r="AL1521" s="31">
        <f t="shared" ca="1" si="492"/>
        <v>27.31</v>
      </c>
      <c r="AM1521" s="31">
        <f t="shared" ca="1" si="493"/>
        <v>27.975519999999999</v>
      </c>
      <c r="AO1521" s="32">
        <f t="shared" ca="1" si="500"/>
        <v>2.1795774836443247</v>
      </c>
      <c r="AP1521" s="32">
        <f t="shared" ca="1" si="501"/>
        <v>0</v>
      </c>
      <c r="AQ1521" s="32">
        <f t="shared" ca="1" si="502"/>
        <v>2.4685224841136817</v>
      </c>
      <c r="AR1521" s="32">
        <f t="shared" ca="1" si="503"/>
        <v>0</v>
      </c>
    </row>
    <row r="1522" spans="1:44">
      <c r="A1522" s="10">
        <v>39118</v>
      </c>
      <c r="B1522" s="11">
        <f ca="1">IF(ROW(data!B1522)&gt;singleSMA,AVERAGE(OFFSET(data!B1522,0,0,-singleSMA,1)),"")</f>
        <v>26.893799999999988</v>
      </c>
      <c r="C1522" s="11" t="str">
        <f ca="1">IF(ROW(data!B1520)&gt;singleSMA+2,IF(SIGN(data!B1521-indicators!B1521)&lt;&gt;SIGN(data!B1520-indicators!B1520),IF(SIGN(data!B1521-indicators!B1521)&gt;0,"BUY","SELL"),""),"")</f>
        <v/>
      </c>
      <c r="D1522" s="11">
        <f ca="1">IF(ROW(data!B1522)&gt;fastSMA,AVERAGE(OFFSET(data!B1522,0,0,-fastSMA,1)),"")</f>
        <v>28.740499999999997</v>
      </c>
      <c r="E1522" s="11">
        <f ca="1">IF(ROW(data!B1522)&gt;slowSMA,AVERAGE(OFFSET(data!B1522,0,0,-slowSMA,1)),"")</f>
        <v>26.893799999999988</v>
      </c>
      <c r="F1522" s="11" t="str">
        <f ca="1">IF(ROW(data!B1522)&gt;MAX(fastSMA,slowSMA)+2,IF(SIGN(D1521-E1521)&lt;&gt;SIGN(D1520-E1520),IF(SIGN(D1521-E1521)&gt;0,"BUY","SELL"),""),"")</f>
        <v/>
      </c>
      <c r="G1522" s="11"/>
      <c r="H1522" s="11">
        <f>(data!B1522/data!B1521)-1</f>
        <v>9.2930633919681149E-3</v>
      </c>
      <c r="I1522" s="11">
        <f t="shared" si="483"/>
        <v>9.2930633919681149E-3</v>
      </c>
      <c r="J1522" s="11">
        <f t="shared" si="484"/>
        <v>0</v>
      </c>
      <c r="K1522" s="11">
        <f ca="1">IF(ROW(data!B1522)&gt;rsi+1,100-100/(1+AVERAGE(OFFSET(I1522,0,0,-rsi,1))/AVERAGE(OFFSET(J1522,0,0,-rsi,1))),"")</f>
        <v>71.896983989001257</v>
      </c>
      <c r="L1522" s="11"/>
      <c r="M1522" s="11">
        <f t="shared" si="485"/>
        <v>1.0092930633919681</v>
      </c>
      <c r="N1522" s="11">
        <f t="shared" ca="1" si="486"/>
        <v>1.088014311270125</v>
      </c>
      <c r="S1522" s="13" t="str">
        <f ca="1">pricein</f>
        <v/>
      </c>
      <c r="T1522" s="13" t="str">
        <f ca="1">priceout</f>
        <v/>
      </c>
      <c r="U1522" s="16" t="str">
        <f t="shared" ca="1" si="487"/>
        <v/>
      </c>
      <c r="V1522" s="16" t="str">
        <f t="shared" ca="1" si="494"/>
        <v/>
      </c>
      <c r="W1522" s="16" t="str">
        <f t="shared" ca="1" si="495"/>
        <v/>
      </c>
      <c r="X1522" s="16">
        <f t="shared" ca="1" si="496"/>
        <v>3.1795774836443247</v>
      </c>
      <c r="Y1522" s="16"/>
      <c r="Z1522" s="13" t="str">
        <f ca="1">priceincross</f>
        <v/>
      </c>
      <c r="AA1522" s="13" t="str">
        <f ca="1">priceoutcross</f>
        <v/>
      </c>
      <c r="AB1522" s="13" t="str">
        <f t="shared" ca="1" si="488"/>
        <v/>
      </c>
      <c r="AC1522" s="13" t="str">
        <f t="shared" ca="1" si="497"/>
        <v/>
      </c>
      <c r="AD1522" s="13" t="str">
        <f t="shared" ca="1" si="498"/>
        <v/>
      </c>
      <c r="AE1522" s="13">
        <f t="shared" ca="1" si="499"/>
        <v>3.4685224841136817</v>
      </c>
      <c r="AG1522" s="32">
        <f ca="1">IF(ROW(data!B1522)&gt;fib+1,MIN(OFFSET(data!B1522,0,0,-fib,1)),"")</f>
        <v>24.49</v>
      </c>
      <c r="AH1522" s="32">
        <f ca="1">IF(ROW(data!B1522)&gt;fib+1,MAX(OFFSET(data!B1522,0,0,-fib,1)),"")</f>
        <v>30.41</v>
      </c>
      <c r="AI1522" s="32">
        <f t="shared" ca="1" si="489"/>
        <v>5.9200000000000017</v>
      </c>
      <c r="AJ1522" s="31">
        <f t="shared" ca="1" si="490"/>
        <v>25.887119999999999</v>
      </c>
      <c r="AK1522" s="31">
        <f t="shared" ca="1" si="491"/>
        <v>26.751439999999999</v>
      </c>
      <c r="AL1522" s="31">
        <f t="shared" ca="1" si="492"/>
        <v>27.45</v>
      </c>
      <c r="AM1522" s="31">
        <f t="shared" ca="1" si="493"/>
        <v>28.14856</v>
      </c>
      <c r="AO1522" s="32">
        <f t="shared" ca="1" si="500"/>
        <v>2.1795774836443247</v>
      </c>
      <c r="AP1522" s="32">
        <f t="shared" ca="1" si="501"/>
        <v>0</v>
      </c>
      <c r="AQ1522" s="32">
        <f t="shared" ca="1" si="502"/>
        <v>2.4685224841136817</v>
      </c>
      <c r="AR1522" s="32">
        <f t="shared" ca="1" si="503"/>
        <v>0</v>
      </c>
    </row>
    <row r="1523" spans="1:44">
      <c r="A1523" s="10">
        <v>39119</v>
      </c>
      <c r="B1523" s="11">
        <f ca="1">IF(ROW(data!B1523)&gt;singleSMA,AVERAGE(OFFSET(data!B1523,0,0,-singleSMA,1)),"")</f>
        <v>26.951799999999988</v>
      </c>
      <c r="C1523" s="11" t="str">
        <f ca="1">IF(ROW(data!B1521)&gt;singleSMA+2,IF(SIGN(data!B1522-indicators!B1522)&lt;&gt;SIGN(data!B1521-indicators!B1521),IF(SIGN(data!B1522-indicators!B1522)&gt;0,"BUY","SELL"),""),"")</f>
        <v/>
      </c>
      <c r="D1523" s="11">
        <f ca="1">IF(ROW(data!B1523)&gt;fastSMA,AVERAGE(OFFSET(data!B1523,0,0,-fastSMA,1)),"")</f>
        <v>28.861000000000001</v>
      </c>
      <c r="E1523" s="11">
        <f ca="1">IF(ROW(data!B1523)&gt;slowSMA,AVERAGE(OFFSET(data!B1523,0,0,-slowSMA,1)),"")</f>
        <v>26.951799999999988</v>
      </c>
      <c r="F1523" s="11" t="str">
        <f ca="1">IF(ROW(data!B1523)&gt;MAX(fastSMA,slowSMA)+2,IF(SIGN(D1522-E1522)&lt;&gt;SIGN(D1521-E1521),IF(SIGN(D1522-E1522)&gt;0,"BUY","SELL"),""),"")</f>
        <v/>
      </c>
      <c r="G1523" s="11"/>
      <c r="H1523" s="11">
        <f>(data!B1523/data!B1522)-1</f>
        <v>-3.9460703715883394E-3</v>
      </c>
      <c r="I1523" s="11">
        <f t="shared" si="483"/>
        <v>0</v>
      </c>
      <c r="J1523" s="11">
        <f t="shared" si="484"/>
        <v>3.9460703715883394E-3</v>
      </c>
      <c r="K1523" s="11">
        <f ca="1">IF(ROW(data!B1523)&gt;rsi+1,100-100/(1+AVERAGE(OFFSET(I1523,0,0,-rsi,1))/AVERAGE(OFFSET(J1523,0,0,-rsi,1))),"")</f>
        <v>71.372947256668013</v>
      </c>
      <c r="L1523" s="11"/>
      <c r="M1523" s="11">
        <f t="shared" si="485"/>
        <v>0.99605392962841166</v>
      </c>
      <c r="N1523" s="11">
        <f t="shared" ca="1" si="486"/>
        <v>1.0864418938307028</v>
      </c>
      <c r="S1523" s="13" t="str">
        <f ca="1">pricein</f>
        <v/>
      </c>
      <c r="T1523" s="13" t="str">
        <f ca="1">priceout</f>
        <v/>
      </c>
      <c r="U1523" s="16" t="str">
        <f t="shared" ca="1" si="487"/>
        <v/>
      </c>
      <c r="V1523" s="16" t="str">
        <f t="shared" ca="1" si="494"/>
        <v/>
      </c>
      <c r="W1523" s="16" t="str">
        <f t="shared" ca="1" si="495"/>
        <v/>
      </c>
      <c r="X1523" s="16">
        <f t="shared" ca="1" si="496"/>
        <v>3.1795774836443247</v>
      </c>
      <c r="Y1523" s="16"/>
      <c r="Z1523" s="13" t="str">
        <f ca="1">priceincross</f>
        <v/>
      </c>
      <c r="AA1523" s="13" t="str">
        <f ca="1">priceoutcross</f>
        <v/>
      </c>
      <c r="AB1523" s="13" t="str">
        <f t="shared" ca="1" si="488"/>
        <v/>
      </c>
      <c r="AC1523" s="13" t="str">
        <f t="shared" ca="1" si="497"/>
        <v/>
      </c>
      <c r="AD1523" s="13" t="str">
        <f t="shared" ca="1" si="498"/>
        <v/>
      </c>
      <c r="AE1523" s="13">
        <f t="shared" ca="1" si="499"/>
        <v>3.4685224841136817</v>
      </c>
      <c r="AG1523" s="32">
        <f ca="1">IF(ROW(data!B1523)&gt;fib+1,MIN(OFFSET(data!B1523,0,0,-fib,1)),"")</f>
        <v>24.54</v>
      </c>
      <c r="AH1523" s="32">
        <f ca="1">IF(ROW(data!B1523)&gt;fib+1,MAX(OFFSET(data!B1523,0,0,-fib,1)),"")</f>
        <v>30.41</v>
      </c>
      <c r="AI1523" s="32">
        <f t="shared" ca="1" si="489"/>
        <v>5.870000000000001</v>
      </c>
      <c r="AJ1523" s="31">
        <f t="shared" ca="1" si="490"/>
        <v>25.925319999999999</v>
      </c>
      <c r="AK1523" s="31">
        <f t="shared" ca="1" si="491"/>
        <v>26.782339999999998</v>
      </c>
      <c r="AL1523" s="31">
        <f t="shared" ca="1" si="492"/>
        <v>27.475000000000001</v>
      </c>
      <c r="AM1523" s="31">
        <f t="shared" ca="1" si="493"/>
        <v>28.167659999999998</v>
      </c>
      <c r="AO1523" s="32">
        <f t="shared" ca="1" si="500"/>
        <v>2.1795774836443247</v>
      </c>
      <c r="AP1523" s="32">
        <f t="shared" ca="1" si="501"/>
        <v>0</v>
      </c>
      <c r="AQ1523" s="32">
        <f t="shared" ca="1" si="502"/>
        <v>2.4685224841136817</v>
      </c>
      <c r="AR1523" s="32">
        <f t="shared" ca="1" si="503"/>
        <v>0</v>
      </c>
    </row>
    <row r="1524" spans="1:44">
      <c r="A1524" s="10">
        <v>39120</v>
      </c>
      <c r="B1524" s="11">
        <f ca="1">IF(ROW(data!B1524)&gt;singleSMA,AVERAGE(OFFSET(data!B1524,0,0,-singleSMA,1)),"")</f>
        <v>27.003699999999991</v>
      </c>
      <c r="C1524" s="11" t="str">
        <f ca="1">IF(ROW(data!B1522)&gt;singleSMA+2,IF(SIGN(data!B1523-indicators!B1523)&lt;&gt;SIGN(data!B1522-indicators!B1522),IF(SIGN(data!B1523-indicators!B1523)&gt;0,"BUY","SELL"),""),"")</f>
        <v/>
      </c>
      <c r="D1524" s="11">
        <f ca="1">IF(ROW(data!B1524)&gt;fastSMA,AVERAGE(OFFSET(data!B1524,0,0,-fastSMA,1)),"")</f>
        <v>29.006999999999998</v>
      </c>
      <c r="E1524" s="11">
        <f ca="1">IF(ROW(data!B1524)&gt;slowSMA,AVERAGE(OFFSET(data!B1524,0,0,-slowSMA,1)),"")</f>
        <v>27.003699999999991</v>
      </c>
      <c r="F1524" s="11" t="str">
        <f ca="1">IF(ROW(data!B1524)&gt;MAX(fastSMA,slowSMA)+2,IF(SIGN(D1523-E1523)&lt;&gt;SIGN(D1522-E1522),IF(SIGN(D1523-E1523)&gt;0,"BUY","SELL"),""),"")</f>
        <v/>
      </c>
      <c r="G1524" s="11"/>
      <c r="H1524" s="11">
        <f>(data!B1524/data!B1523)-1</f>
        <v>-8.2535490260812194E-3</v>
      </c>
      <c r="I1524" s="11">
        <f t="shared" si="483"/>
        <v>0</v>
      </c>
      <c r="J1524" s="11">
        <f t="shared" si="484"/>
        <v>8.2535490260812194E-3</v>
      </c>
      <c r="K1524" s="11">
        <f ca="1">IF(ROW(data!B1524)&gt;rsi+1,100-100/(1+AVERAGE(OFFSET(I1524,0,0,-rsi,1))/AVERAGE(OFFSET(J1524,0,0,-rsi,1))),"")</f>
        <v>78.960670871380231</v>
      </c>
      <c r="L1524" s="11"/>
      <c r="M1524" s="11">
        <f t="shared" si="485"/>
        <v>0.99174645097391878</v>
      </c>
      <c r="N1524" s="11">
        <f t="shared" ca="1" si="486"/>
        <v>1.1076696165191739</v>
      </c>
      <c r="S1524" s="13" t="str">
        <f ca="1">pricein</f>
        <v/>
      </c>
      <c r="T1524" s="13" t="str">
        <f ca="1">priceout</f>
        <v/>
      </c>
      <c r="U1524" s="16" t="str">
        <f t="shared" ca="1" si="487"/>
        <v/>
      </c>
      <c r="V1524" s="16" t="str">
        <f t="shared" ca="1" si="494"/>
        <v/>
      </c>
      <c r="W1524" s="16" t="str">
        <f t="shared" ca="1" si="495"/>
        <v/>
      </c>
      <c r="X1524" s="16">
        <f t="shared" ca="1" si="496"/>
        <v>3.1795774836443247</v>
      </c>
      <c r="Y1524" s="16"/>
      <c r="Z1524" s="13" t="str">
        <f ca="1">priceincross</f>
        <v/>
      </c>
      <c r="AA1524" s="13" t="str">
        <f ca="1">priceoutcross</f>
        <v/>
      </c>
      <c r="AB1524" s="13" t="str">
        <f t="shared" ca="1" si="488"/>
        <v/>
      </c>
      <c r="AC1524" s="13" t="str">
        <f t="shared" ca="1" si="497"/>
        <v/>
      </c>
      <c r="AD1524" s="13" t="str">
        <f t="shared" ca="1" si="498"/>
        <v/>
      </c>
      <c r="AE1524" s="13">
        <f t="shared" ca="1" si="499"/>
        <v>3.4685224841136817</v>
      </c>
      <c r="AG1524" s="32">
        <f ca="1">IF(ROW(data!B1524)&gt;fib+1,MIN(OFFSET(data!B1524,0,0,-fib,1)),"")</f>
        <v>24.54</v>
      </c>
      <c r="AH1524" s="32">
        <f ca="1">IF(ROW(data!B1524)&gt;fib+1,MAX(OFFSET(data!B1524,0,0,-fib,1)),"")</f>
        <v>30.41</v>
      </c>
      <c r="AI1524" s="32">
        <f t="shared" ca="1" si="489"/>
        <v>5.870000000000001</v>
      </c>
      <c r="AJ1524" s="31">
        <f t="shared" ca="1" si="490"/>
        <v>25.925319999999999</v>
      </c>
      <c r="AK1524" s="31">
        <f t="shared" ca="1" si="491"/>
        <v>26.782339999999998</v>
      </c>
      <c r="AL1524" s="31">
        <f t="shared" ca="1" si="492"/>
        <v>27.475000000000001</v>
      </c>
      <c r="AM1524" s="31">
        <f t="shared" ca="1" si="493"/>
        <v>28.167659999999998</v>
      </c>
      <c r="AO1524" s="32">
        <f t="shared" ca="1" si="500"/>
        <v>2.1795774836443247</v>
      </c>
      <c r="AP1524" s="32">
        <f t="shared" ca="1" si="501"/>
        <v>0</v>
      </c>
      <c r="AQ1524" s="32">
        <f t="shared" ca="1" si="502"/>
        <v>2.4685224841136817</v>
      </c>
      <c r="AR1524" s="32">
        <f t="shared" ca="1" si="503"/>
        <v>0</v>
      </c>
    </row>
    <row r="1525" spans="1:44">
      <c r="A1525" s="10">
        <v>39121</v>
      </c>
      <c r="B1525" s="11">
        <f ca="1">IF(ROW(data!B1525)&gt;singleSMA,AVERAGE(OFFSET(data!B1525,0,0,-singleSMA,1)),"")</f>
        <v>27.056599999999989</v>
      </c>
      <c r="C1525" s="11" t="str">
        <f ca="1">IF(ROW(data!B1523)&gt;singleSMA+2,IF(SIGN(data!B1524-indicators!B1524)&lt;&gt;SIGN(data!B1523-indicators!B1523),IF(SIGN(data!B1524-indicators!B1524)&gt;0,"BUY","SELL"),""),"")</f>
        <v/>
      </c>
      <c r="D1525" s="11">
        <f ca="1">IF(ROW(data!B1525)&gt;fastSMA,AVERAGE(OFFSET(data!B1525,0,0,-fastSMA,1)),"")</f>
        <v>29.133000000000003</v>
      </c>
      <c r="E1525" s="11">
        <f ca="1">IF(ROW(data!B1525)&gt;slowSMA,AVERAGE(OFFSET(data!B1525,0,0,-slowSMA,1)),"")</f>
        <v>27.056599999999989</v>
      </c>
      <c r="F1525" s="11" t="str">
        <f ca="1">IF(ROW(data!B1525)&gt;MAX(fastSMA,slowSMA)+2,IF(SIGN(D1524-E1524)&lt;&gt;SIGN(D1523-E1523),IF(SIGN(D1524-E1524)&gt;0,"BUY","SELL"),""),"")</f>
        <v/>
      </c>
      <c r="G1525" s="11"/>
      <c r="H1525" s="11">
        <f>(data!B1525/data!B1524)-1</f>
        <v>-6.9906790945406527E-3</v>
      </c>
      <c r="I1525" s="11">
        <f t="shared" si="483"/>
        <v>0</v>
      </c>
      <c r="J1525" s="11">
        <f t="shared" si="484"/>
        <v>6.9906790945406527E-3</v>
      </c>
      <c r="K1525" s="11">
        <f ca="1">IF(ROW(data!B1525)&gt;rsi+1,100-100/(1+AVERAGE(OFFSET(I1525,0,0,-rsi,1))/AVERAGE(OFFSET(J1525,0,0,-rsi,1))),"")</f>
        <v>75.048306503361786</v>
      </c>
      <c r="L1525" s="11"/>
      <c r="M1525" s="11">
        <f t="shared" si="485"/>
        <v>0.99300932090545935</v>
      </c>
      <c r="N1525" s="11">
        <f t="shared" ca="1" si="486"/>
        <v>1.092273892347126</v>
      </c>
      <c r="S1525" s="13" t="str">
        <f ca="1">pricein</f>
        <v/>
      </c>
      <c r="T1525" s="13" t="str">
        <f ca="1">priceout</f>
        <v/>
      </c>
      <c r="U1525" s="16" t="str">
        <f t="shared" ca="1" si="487"/>
        <v/>
      </c>
      <c r="V1525" s="16" t="str">
        <f t="shared" ca="1" si="494"/>
        <v/>
      </c>
      <c r="W1525" s="16" t="str">
        <f t="shared" ca="1" si="495"/>
        <v/>
      </c>
      <c r="X1525" s="16">
        <f t="shared" ca="1" si="496"/>
        <v>3.1795774836443247</v>
      </c>
      <c r="Y1525" s="16"/>
      <c r="Z1525" s="13" t="str">
        <f ca="1">priceincross</f>
        <v/>
      </c>
      <c r="AA1525" s="13" t="str">
        <f ca="1">priceoutcross</f>
        <v/>
      </c>
      <c r="AB1525" s="13" t="str">
        <f t="shared" ca="1" si="488"/>
        <v/>
      </c>
      <c r="AC1525" s="13" t="str">
        <f t="shared" ca="1" si="497"/>
        <v/>
      </c>
      <c r="AD1525" s="13" t="str">
        <f t="shared" ca="1" si="498"/>
        <v/>
      </c>
      <c r="AE1525" s="13">
        <f t="shared" ca="1" si="499"/>
        <v>3.4685224841136817</v>
      </c>
      <c r="AG1525" s="32">
        <f ca="1">IF(ROW(data!B1525)&gt;fib+1,MIN(OFFSET(data!B1525,0,0,-fib,1)),"")</f>
        <v>24.71</v>
      </c>
      <c r="AH1525" s="32">
        <f ca="1">IF(ROW(data!B1525)&gt;fib+1,MAX(OFFSET(data!B1525,0,0,-fib,1)),"")</f>
        <v>30.41</v>
      </c>
      <c r="AI1525" s="32">
        <f t="shared" ca="1" si="489"/>
        <v>5.6999999999999993</v>
      </c>
      <c r="AJ1525" s="31">
        <f t="shared" ca="1" si="490"/>
        <v>26.055199999999999</v>
      </c>
      <c r="AK1525" s="31">
        <f t="shared" ca="1" si="491"/>
        <v>26.8874</v>
      </c>
      <c r="AL1525" s="31">
        <f t="shared" ca="1" si="492"/>
        <v>27.560000000000002</v>
      </c>
      <c r="AM1525" s="31">
        <f t="shared" ca="1" si="493"/>
        <v>28.232600000000001</v>
      </c>
      <c r="AO1525" s="32">
        <f t="shared" ca="1" si="500"/>
        <v>2.1795774836443247</v>
      </c>
      <c r="AP1525" s="32">
        <f t="shared" ca="1" si="501"/>
        <v>0</v>
      </c>
      <c r="AQ1525" s="32">
        <f t="shared" ca="1" si="502"/>
        <v>2.4685224841136817</v>
      </c>
      <c r="AR1525" s="32">
        <f t="shared" ca="1" si="503"/>
        <v>0</v>
      </c>
    </row>
    <row r="1526" spans="1:44">
      <c r="A1526" s="10">
        <v>39122</v>
      </c>
      <c r="B1526" s="11">
        <f ca="1">IF(ROW(data!B1526)&gt;singleSMA,AVERAGE(OFFSET(data!B1526,0,0,-singleSMA,1)),"")</f>
        <v>27.103999999999989</v>
      </c>
      <c r="C1526" s="11" t="str">
        <f ca="1">IF(ROW(data!B1524)&gt;singleSMA+2,IF(SIGN(data!B1525-indicators!B1525)&lt;&gt;SIGN(data!B1524-indicators!B1524),IF(SIGN(data!B1525-indicators!B1525)&gt;0,"BUY","SELL"),""),"")</f>
        <v/>
      </c>
      <c r="D1526" s="11">
        <f ca="1">IF(ROW(data!B1526)&gt;fastSMA,AVERAGE(OFFSET(data!B1526,0,0,-fastSMA,1)),"")</f>
        <v>29.218500000000006</v>
      </c>
      <c r="E1526" s="11">
        <f ca="1">IF(ROW(data!B1526)&gt;slowSMA,AVERAGE(OFFSET(data!B1526,0,0,-slowSMA,1)),"")</f>
        <v>27.103999999999989</v>
      </c>
      <c r="F1526" s="11" t="str">
        <f ca="1">IF(ROW(data!B1526)&gt;MAX(fastSMA,slowSMA)+2,IF(SIGN(D1525-E1525)&lt;&gt;SIGN(D1524-E1524),IF(SIGN(D1525-E1525)&gt;0,"BUY","SELL"),""),"")</f>
        <v/>
      </c>
      <c r="G1526" s="11"/>
      <c r="H1526" s="11">
        <f>(data!B1526/data!B1525)-1</f>
        <v>-1.2738853503184711E-2</v>
      </c>
      <c r="I1526" s="11">
        <f t="shared" si="483"/>
        <v>0</v>
      </c>
      <c r="J1526" s="11">
        <f t="shared" si="484"/>
        <v>1.2738853503184711E-2</v>
      </c>
      <c r="K1526" s="11">
        <f ca="1">IF(ROW(data!B1526)&gt;rsi+1,100-100/(1+AVERAGE(OFFSET(I1526,0,0,-rsi,1))/AVERAGE(OFFSET(J1526,0,0,-rsi,1))),"")</f>
        <v>67.373530860242425</v>
      </c>
      <c r="L1526" s="11"/>
      <c r="M1526" s="11">
        <f t="shared" si="485"/>
        <v>0.98726114649681529</v>
      </c>
      <c r="N1526" s="11">
        <f t="shared" ca="1" si="486"/>
        <v>1.0616438356164382</v>
      </c>
      <c r="S1526" s="13" t="str">
        <f ca="1">pricein</f>
        <v/>
      </c>
      <c r="T1526" s="13" t="str">
        <f ca="1">priceout</f>
        <v/>
      </c>
      <c r="U1526" s="16" t="str">
        <f t="shared" ca="1" si="487"/>
        <v/>
      </c>
      <c r="V1526" s="16" t="str">
        <f t="shared" ca="1" si="494"/>
        <v/>
      </c>
      <c r="W1526" s="16" t="str">
        <f t="shared" ca="1" si="495"/>
        <v/>
      </c>
      <c r="X1526" s="16">
        <f t="shared" ca="1" si="496"/>
        <v>3.1795774836443247</v>
      </c>
      <c r="Y1526" s="16"/>
      <c r="Z1526" s="13" t="str">
        <f ca="1">priceincross</f>
        <v/>
      </c>
      <c r="AA1526" s="13" t="str">
        <f ca="1">priceoutcross</f>
        <v/>
      </c>
      <c r="AB1526" s="13" t="str">
        <f t="shared" ca="1" si="488"/>
        <v/>
      </c>
      <c r="AC1526" s="13" t="str">
        <f t="shared" ca="1" si="497"/>
        <v/>
      </c>
      <c r="AD1526" s="13" t="str">
        <f t="shared" ca="1" si="498"/>
        <v/>
      </c>
      <c r="AE1526" s="13">
        <f t="shared" ca="1" si="499"/>
        <v>3.4685224841136817</v>
      </c>
      <c r="AG1526" s="32">
        <f ca="1">IF(ROW(data!B1526)&gt;fib+1,MIN(OFFSET(data!B1526,0,0,-fib,1)),"")</f>
        <v>25.1</v>
      </c>
      <c r="AH1526" s="32">
        <f ca="1">IF(ROW(data!B1526)&gt;fib+1,MAX(OFFSET(data!B1526,0,0,-fib,1)),"")</f>
        <v>30.41</v>
      </c>
      <c r="AI1526" s="32">
        <f t="shared" ca="1" si="489"/>
        <v>5.3099999999999987</v>
      </c>
      <c r="AJ1526" s="31">
        <f t="shared" ca="1" si="490"/>
        <v>26.353160000000003</v>
      </c>
      <c r="AK1526" s="31">
        <f t="shared" ca="1" si="491"/>
        <v>27.128420000000002</v>
      </c>
      <c r="AL1526" s="31">
        <f t="shared" ca="1" si="492"/>
        <v>27.755000000000003</v>
      </c>
      <c r="AM1526" s="31">
        <f t="shared" ca="1" si="493"/>
        <v>28.38158</v>
      </c>
      <c r="AO1526" s="32">
        <f t="shared" ca="1" si="500"/>
        <v>2.1795774836443247</v>
      </c>
      <c r="AP1526" s="32">
        <f t="shared" ca="1" si="501"/>
        <v>0</v>
      </c>
      <c r="AQ1526" s="32">
        <f t="shared" ca="1" si="502"/>
        <v>2.4685224841136817</v>
      </c>
      <c r="AR1526" s="32">
        <f t="shared" ca="1" si="503"/>
        <v>0</v>
      </c>
    </row>
    <row r="1527" spans="1:44">
      <c r="A1527" s="10">
        <v>39125</v>
      </c>
      <c r="B1527" s="11">
        <f ca="1">IF(ROW(data!B1527)&gt;singleSMA,AVERAGE(OFFSET(data!B1527,0,0,-singleSMA,1)),"")</f>
        <v>27.142199999999988</v>
      </c>
      <c r="C1527" s="11" t="str">
        <f ca="1">IF(ROW(data!B1525)&gt;singleSMA+2,IF(SIGN(data!B1526-indicators!B1526)&lt;&gt;SIGN(data!B1525-indicators!B1525),IF(SIGN(data!B1526-indicators!B1526)&gt;0,"BUY","SELL"),""),"")</f>
        <v/>
      </c>
      <c r="D1527" s="11">
        <f ca="1">IF(ROW(data!B1527)&gt;fastSMA,AVERAGE(OFFSET(data!B1527,0,0,-fastSMA,1)),"")</f>
        <v>29.271000000000008</v>
      </c>
      <c r="E1527" s="11">
        <f ca="1">IF(ROW(data!B1527)&gt;slowSMA,AVERAGE(OFFSET(data!B1527,0,0,-slowSMA,1)),"")</f>
        <v>27.142199999999988</v>
      </c>
      <c r="F1527" s="11" t="str">
        <f ca="1">IF(ROW(data!B1527)&gt;MAX(fastSMA,slowSMA)+2,IF(SIGN(D1526-E1526)&lt;&gt;SIGN(D1525-E1525),IF(SIGN(D1526-E1526)&gt;0,"BUY","SELL"),""),"")</f>
        <v/>
      </c>
      <c r="G1527" s="11"/>
      <c r="H1527" s="11">
        <f>(data!B1527/data!B1526)-1</f>
        <v>-1.2563667232597608E-2</v>
      </c>
      <c r="I1527" s="11">
        <f t="shared" si="483"/>
        <v>0</v>
      </c>
      <c r="J1527" s="11">
        <f t="shared" si="484"/>
        <v>1.2563667232597608E-2</v>
      </c>
      <c r="K1527" s="11">
        <f ca="1">IF(ROW(data!B1527)&gt;rsi+1,100-100/(1+AVERAGE(OFFSET(I1527,0,0,-rsi,1))/AVERAGE(OFFSET(J1527,0,0,-rsi,1))),"")</f>
        <v>60.696942116437363</v>
      </c>
      <c r="L1527" s="11"/>
      <c r="M1527" s="11">
        <f t="shared" si="485"/>
        <v>0.98743633276740239</v>
      </c>
      <c r="N1527" s="11">
        <f t="shared" ca="1" si="486"/>
        <v>1.0374598644309665</v>
      </c>
      <c r="S1527" s="13" t="str">
        <f ca="1">pricein</f>
        <v/>
      </c>
      <c r="T1527" s="13" t="str">
        <f ca="1">priceout</f>
        <v/>
      </c>
      <c r="U1527" s="16" t="str">
        <f t="shared" ca="1" si="487"/>
        <v/>
      </c>
      <c r="V1527" s="16" t="str">
        <f t="shared" ca="1" si="494"/>
        <v/>
      </c>
      <c r="W1527" s="16" t="str">
        <f t="shared" ca="1" si="495"/>
        <v/>
      </c>
      <c r="X1527" s="16">
        <f t="shared" ca="1" si="496"/>
        <v>3.1795774836443247</v>
      </c>
      <c r="Y1527" s="16"/>
      <c r="Z1527" s="13" t="str">
        <f ca="1">priceincross</f>
        <v/>
      </c>
      <c r="AA1527" s="13" t="str">
        <f ca="1">priceoutcross</f>
        <v/>
      </c>
      <c r="AB1527" s="13" t="str">
        <f t="shared" ca="1" si="488"/>
        <v/>
      </c>
      <c r="AC1527" s="13" t="str">
        <f t="shared" ca="1" si="497"/>
        <v/>
      </c>
      <c r="AD1527" s="13" t="str">
        <f t="shared" ca="1" si="498"/>
        <v/>
      </c>
      <c r="AE1527" s="13">
        <f t="shared" ca="1" si="499"/>
        <v>3.4685224841136817</v>
      </c>
      <c r="AG1527" s="32">
        <f ca="1">IF(ROW(data!B1527)&gt;fib+1,MIN(OFFSET(data!B1527,0,0,-fib,1)),"")</f>
        <v>25.1</v>
      </c>
      <c r="AH1527" s="32">
        <f ca="1">IF(ROW(data!B1527)&gt;fib+1,MAX(OFFSET(data!B1527,0,0,-fib,1)),"")</f>
        <v>30.41</v>
      </c>
      <c r="AI1527" s="32">
        <f t="shared" ca="1" si="489"/>
        <v>5.3099999999999987</v>
      </c>
      <c r="AJ1527" s="31">
        <f t="shared" ca="1" si="490"/>
        <v>26.353160000000003</v>
      </c>
      <c r="AK1527" s="31">
        <f t="shared" ca="1" si="491"/>
        <v>27.128420000000002</v>
      </c>
      <c r="AL1527" s="31">
        <f t="shared" ca="1" si="492"/>
        <v>27.755000000000003</v>
      </c>
      <c r="AM1527" s="31">
        <f t="shared" ca="1" si="493"/>
        <v>28.38158</v>
      </c>
      <c r="AO1527" s="32">
        <f t="shared" ca="1" si="500"/>
        <v>2.1795774836443247</v>
      </c>
      <c r="AP1527" s="32">
        <f t="shared" ca="1" si="501"/>
        <v>0</v>
      </c>
      <c r="AQ1527" s="32">
        <f t="shared" ca="1" si="502"/>
        <v>2.4685224841136817</v>
      </c>
      <c r="AR1527" s="32">
        <f t="shared" ca="1" si="503"/>
        <v>0</v>
      </c>
    </row>
    <row r="1528" spans="1:44">
      <c r="A1528" s="10">
        <v>39126</v>
      </c>
      <c r="B1528" s="11">
        <f ca="1">IF(ROW(data!B1528)&gt;singleSMA,AVERAGE(OFFSET(data!B1528,0,0,-singleSMA,1)),"")</f>
        <v>27.177799999999987</v>
      </c>
      <c r="C1528" s="11" t="str">
        <f ca="1">IF(ROW(data!B1526)&gt;singleSMA+2,IF(SIGN(data!B1527-indicators!B1527)&lt;&gt;SIGN(data!B1526-indicators!B1526),IF(SIGN(data!B1527-indicators!B1527)&gt;0,"BUY","SELL"),""),"")</f>
        <v/>
      </c>
      <c r="D1528" s="11">
        <f ca="1">IF(ROW(data!B1528)&gt;fastSMA,AVERAGE(OFFSET(data!B1528,0,0,-fastSMA,1)),"")</f>
        <v>29.373500000000007</v>
      </c>
      <c r="E1528" s="11">
        <f ca="1">IF(ROW(data!B1528)&gt;slowSMA,AVERAGE(OFFSET(data!B1528,0,0,-slowSMA,1)),"")</f>
        <v>27.177799999999987</v>
      </c>
      <c r="F1528" s="11" t="str">
        <f ca="1">IF(ROW(data!B1528)&gt;MAX(fastSMA,slowSMA)+2,IF(SIGN(D1527-E1527)&lt;&gt;SIGN(D1526-E1526),IF(SIGN(D1527-E1527)&gt;0,"BUY","SELL"),""),"")</f>
        <v/>
      </c>
      <c r="G1528" s="11"/>
      <c r="H1528" s="11">
        <f>(data!B1528/data!B1527)-1</f>
        <v>1.6506189821182904E-2</v>
      </c>
      <c r="I1528" s="11">
        <f t="shared" si="483"/>
        <v>1.6506189821182904E-2</v>
      </c>
      <c r="J1528" s="11">
        <f t="shared" si="484"/>
        <v>0</v>
      </c>
      <c r="K1528" s="11">
        <f ca="1">IF(ROW(data!B1528)&gt;rsi+1,100-100/(1+AVERAGE(OFFSET(I1528,0,0,-rsi,1))/AVERAGE(OFFSET(J1528,0,0,-rsi,1))),"")</f>
        <v>70.791087606584085</v>
      </c>
      <c r="L1528" s="11"/>
      <c r="M1528" s="11">
        <f t="shared" si="485"/>
        <v>1.0165061898211829</v>
      </c>
      <c r="N1528" s="11">
        <f t="shared" ca="1" si="486"/>
        <v>1.0745183569611043</v>
      </c>
      <c r="S1528" s="13" t="str">
        <f ca="1">pricein</f>
        <v/>
      </c>
      <c r="T1528" s="13" t="str">
        <f ca="1">priceout</f>
        <v/>
      </c>
      <c r="U1528" s="16" t="str">
        <f t="shared" ca="1" si="487"/>
        <v/>
      </c>
      <c r="V1528" s="16" t="str">
        <f t="shared" ca="1" si="494"/>
        <v/>
      </c>
      <c r="W1528" s="16" t="str">
        <f t="shared" ca="1" si="495"/>
        <v/>
      </c>
      <c r="X1528" s="16">
        <f t="shared" ca="1" si="496"/>
        <v>3.1795774836443247</v>
      </c>
      <c r="Y1528" s="16"/>
      <c r="Z1528" s="13" t="str">
        <f ca="1">priceincross</f>
        <v/>
      </c>
      <c r="AA1528" s="13" t="str">
        <f ca="1">priceoutcross</f>
        <v/>
      </c>
      <c r="AB1528" s="13" t="str">
        <f t="shared" ca="1" si="488"/>
        <v/>
      </c>
      <c r="AC1528" s="13" t="str">
        <f t="shared" ca="1" si="497"/>
        <v/>
      </c>
      <c r="AD1528" s="13" t="str">
        <f t="shared" ca="1" si="498"/>
        <v/>
      </c>
      <c r="AE1528" s="13">
        <f t="shared" ca="1" si="499"/>
        <v>3.4685224841136817</v>
      </c>
      <c r="AG1528" s="32">
        <f ca="1">IF(ROW(data!B1528)&gt;fib+1,MIN(OFFSET(data!B1528,0,0,-fib,1)),"")</f>
        <v>25.1</v>
      </c>
      <c r="AH1528" s="32">
        <f ca="1">IF(ROW(data!B1528)&gt;fib+1,MAX(OFFSET(data!B1528,0,0,-fib,1)),"")</f>
        <v>30.41</v>
      </c>
      <c r="AI1528" s="32">
        <f t="shared" ca="1" si="489"/>
        <v>5.3099999999999987</v>
      </c>
      <c r="AJ1528" s="31">
        <f t="shared" ca="1" si="490"/>
        <v>26.353160000000003</v>
      </c>
      <c r="AK1528" s="31">
        <f t="shared" ca="1" si="491"/>
        <v>27.128420000000002</v>
      </c>
      <c r="AL1528" s="31">
        <f t="shared" ca="1" si="492"/>
        <v>27.755000000000003</v>
      </c>
      <c r="AM1528" s="31">
        <f t="shared" ca="1" si="493"/>
        <v>28.38158</v>
      </c>
      <c r="AO1528" s="32">
        <f t="shared" ca="1" si="500"/>
        <v>2.1795774836443247</v>
      </c>
      <c r="AP1528" s="32">
        <f t="shared" ca="1" si="501"/>
        <v>0</v>
      </c>
      <c r="AQ1528" s="32">
        <f t="shared" ca="1" si="502"/>
        <v>2.4685224841136817</v>
      </c>
      <c r="AR1528" s="32">
        <f t="shared" ca="1" si="503"/>
        <v>0</v>
      </c>
    </row>
    <row r="1529" spans="1:44">
      <c r="A1529" s="10">
        <v>39127</v>
      </c>
      <c r="B1529" s="11">
        <f ca="1">IF(ROW(data!B1529)&gt;singleSMA,AVERAGE(OFFSET(data!B1529,0,0,-singleSMA,1)),"")</f>
        <v>27.217099999999988</v>
      </c>
      <c r="C1529" s="11" t="str">
        <f ca="1">IF(ROW(data!B1527)&gt;singleSMA+2,IF(SIGN(data!B1528-indicators!B1528)&lt;&gt;SIGN(data!B1527-indicators!B1527),IF(SIGN(data!B1528-indicators!B1528)&gt;0,"BUY","SELL"),""),"")</f>
        <v/>
      </c>
      <c r="D1529" s="11">
        <f ca="1">IF(ROW(data!B1529)&gt;fastSMA,AVERAGE(OFFSET(data!B1529,0,0,-fastSMA,1)),"")</f>
        <v>29.4755</v>
      </c>
      <c r="E1529" s="11">
        <f ca="1">IF(ROW(data!B1529)&gt;slowSMA,AVERAGE(OFFSET(data!B1529,0,0,-slowSMA,1)),"")</f>
        <v>27.217099999999988</v>
      </c>
      <c r="F1529" s="11" t="str">
        <f ca="1">IF(ROW(data!B1529)&gt;MAX(fastSMA,slowSMA)+2,IF(SIGN(D1528-E1528)&lt;&gt;SIGN(D1527-E1527),IF(SIGN(D1528-E1528)&gt;0,"BUY","SELL"),""),"")</f>
        <v/>
      </c>
      <c r="G1529" s="11"/>
      <c r="H1529" s="11">
        <f>(data!B1529/data!B1528)-1</f>
        <v>6.7658998646820123E-3</v>
      </c>
      <c r="I1529" s="11">
        <f t="shared" si="483"/>
        <v>6.7658998646820123E-3</v>
      </c>
      <c r="J1529" s="11">
        <f t="shared" si="484"/>
        <v>0</v>
      </c>
      <c r="K1529" s="11">
        <f ca="1">IF(ROW(data!B1529)&gt;rsi+1,100-100/(1+AVERAGE(OFFSET(I1529,0,0,-rsi,1))/AVERAGE(OFFSET(J1529,0,0,-rsi,1))),"")</f>
        <v>70.646225125027456</v>
      </c>
      <c r="L1529" s="11"/>
      <c r="M1529" s="11">
        <f t="shared" si="485"/>
        <v>1.006765899864682</v>
      </c>
      <c r="N1529" s="11">
        <f t="shared" ca="1" si="486"/>
        <v>1.0735930735930734</v>
      </c>
      <c r="S1529" s="13" t="str">
        <f ca="1">pricein</f>
        <v/>
      </c>
      <c r="T1529" s="13" t="str">
        <f ca="1">priceout</f>
        <v/>
      </c>
      <c r="U1529" s="16" t="str">
        <f t="shared" ca="1" si="487"/>
        <v/>
      </c>
      <c r="V1529" s="16" t="str">
        <f t="shared" ca="1" si="494"/>
        <v/>
      </c>
      <c r="W1529" s="16" t="str">
        <f t="shared" ca="1" si="495"/>
        <v/>
      </c>
      <c r="X1529" s="16">
        <f t="shared" ca="1" si="496"/>
        <v>3.1795774836443247</v>
      </c>
      <c r="Y1529" s="16"/>
      <c r="Z1529" s="13" t="str">
        <f ca="1">priceincross</f>
        <v/>
      </c>
      <c r="AA1529" s="13" t="str">
        <f ca="1">priceoutcross</f>
        <v/>
      </c>
      <c r="AB1529" s="13" t="str">
        <f t="shared" ca="1" si="488"/>
        <v/>
      </c>
      <c r="AC1529" s="13" t="str">
        <f t="shared" ca="1" si="497"/>
        <v/>
      </c>
      <c r="AD1529" s="13" t="str">
        <f t="shared" ca="1" si="498"/>
        <v/>
      </c>
      <c r="AE1529" s="13">
        <f t="shared" ca="1" si="499"/>
        <v>3.4685224841136817</v>
      </c>
      <c r="AG1529" s="32">
        <f ca="1">IF(ROW(data!B1529)&gt;fib+1,MIN(OFFSET(data!B1529,0,0,-fib,1)),"")</f>
        <v>25.1</v>
      </c>
      <c r="AH1529" s="32">
        <f ca="1">IF(ROW(data!B1529)&gt;fib+1,MAX(OFFSET(data!B1529,0,0,-fib,1)),"")</f>
        <v>30.41</v>
      </c>
      <c r="AI1529" s="32">
        <f t="shared" ca="1" si="489"/>
        <v>5.3099999999999987</v>
      </c>
      <c r="AJ1529" s="31">
        <f t="shared" ca="1" si="490"/>
        <v>26.353160000000003</v>
      </c>
      <c r="AK1529" s="31">
        <f t="shared" ca="1" si="491"/>
        <v>27.128420000000002</v>
      </c>
      <c r="AL1529" s="31">
        <f t="shared" ca="1" si="492"/>
        <v>27.755000000000003</v>
      </c>
      <c r="AM1529" s="31">
        <f t="shared" ca="1" si="493"/>
        <v>28.38158</v>
      </c>
      <c r="AO1529" s="32">
        <f t="shared" ca="1" si="500"/>
        <v>2.1795774836443247</v>
      </c>
      <c r="AP1529" s="32">
        <f t="shared" ca="1" si="501"/>
        <v>0</v>
      </c>
      <c r="AQ1529" s="32">
        <f t="shared" ca="1" si="502"/>
        <v>2.4685224841136817</v>
      </c>
      <c r="AR1529" s="32">
        <f t="shared" ca="1" si="503"/>
        <v>0</v>
      </c>
    </row>
    <row r="1530" spans="1:44">
      <c r="A1530" s="10">
        <v>39128</v>
      </c>
      <c r="B1530" s="11">
        <f ca="1">IF(ROW(data!B1530)&gt;singleSMA,AVERAGE(OFFSET(data!B1530,0,0,-singleSMA,1)),"")</f>
        <v>27.266999999999989</v>
      </c>
      <c r="C1530" s="11" t="str">
        <f ca="1">IF(ROW(data!B1528)&gt;singleSMA+2,IF(SIGN(data!B1529-indicators!B1529)&lt;&gt;SIGN(data!B1528-indicators!B1528),IF(SIGN(data!B1529-indicators!B1529)&gt;0,"BUY","SELL"),""),"")</f>
        <v/>
      </c>
      <c r="D1530" s="11">
        <f ca="1">IF(ROW(data!B1530)&gt;fastSMA,AVERAGE(OFFSET(data!B1530,0,0,-fastSMA,1)),"")</f>
        <v>29.593</v>
      </c>
      <c r="E1530" s="11">
        <f ca="1">IF(ROW(data!B1530)&gt;slowSMA,AVERAGE(OFFSET(data!B1530,0,0,-slowSMA,1)),"")</f>
        <v>27.266999999999989</v>
      </c>
      <c r="F1530" s="11" t="str">
        <f ca="1">IF(ROW(data!B1530)&gt;MAX(fastSMA,slowSMA)+2,IF(SIGN(D1529-E1529)&lt;&gt;SIGN(D1528-E1528),IF(SIGN(D1529-E1529)&gt;0,"BUY","SELL"),""),"")</f>
        <v/>
      </c>
      <c r="G1530" s="11"/>
      <c r="H1530" s="11">
        <f>(data!B1530/data!B1529)-1</f>
        <v>2.352150537634401E-2</v>
      </c>
      <c r="I1530" s="11">
        <f t="shared" si="483"/>
        <v>2.352150537634401E-2</v>
      </c>
      <c r="J1530" s="11">
        <f t="shared" si="484"/>
        <v>0</v>
      </c>
      <c r="K1530" s="11">
        <f ca="1">IF(ROW(data!B1530)&gt;rsi+1,100-100/(1+AVERAGE(OFFSET(I1530,0,0,-rsi,1))/AVERAGE(OFFSET(J1530,0,0,-rsi,1))),"")</f>
        <v>72.150835174627687</v>
      </c>
      <c r="L1530" s="11"/>
      <c r="M1530" s="11">
        <f t="shared" si="485"/>
        <v>1.023521505376344</v>
      </c>
      <c r="N1530" s="11">
        <f t="shared" ca="1" si="486"/>
        <v>1.0836001422981145</v>
      </c>
      <c r="S1530" s="13" t="str">
        <f ca="1">pricein</f>
        <v/>
      </c>
      <c r="T1530" s="13" t="str">
        <f ca="1">priceout</f>
        <v/>
      </c>
      <c r="U1530" s="16" t="str">
        <f t="shared" ca="1" si="487"/>
        <v/>
      </c>
      <c r="V1530" s="16" t="str">
        <f t="shared" ca="1" si="494"/>
        <v/>
      </c>
      <c r="W1530" s="16" t="str">
        <f t="shared" ca="1" si="495"/>
        <v/>
      </c>
      <c r="X1530" s="16">
        <f t="shared" ca="1" si="496"/>
        <v>3.1795774836443247</v>
      </c>
      <c r="Y1530" s="16"/>
      <c r="Z1530" s="13" t="str">
        <f ca="1">priceincross</f>
        <v/>
      </c>
      <c r="AA1530" s="13" t="str">
        <f ca="1">priceoutcross</f>
        <v/>
      </c>
      <c r="AB1530" s="13" t="str">
        <f t="shared" ca="1" si="488"/>
        <v/>
      </c>
      <c r="AC1530" s="13" t="str">
        <f t="shared" ca="1" si="497"/>
        <v/>
      </c>
      <c r="AD1530" s="13" t="str">
        <f t="shared" ca="1" si="498"/>
        <v/>
      </c>
      <c r="AE1530" s="13">
        <f t="shared" ca="1" si="499"/>
        <v>3.4685224841136817</v>
      </c>
      <c r="AG1530" s="32">
        <f ca="1">IF(ROW(data!B1530)&gt;fib+1,MIN(OFFSET(data!B1530,0,0,-fib,1)),"")</f>
        <v>25.1</v>
      </c>
      <c r="AH1530" s="32">
        <f ca="1">IF(ROW(data!B1530)&gt;fib+1,MAX(OFFSET(data!B1530,0,0,-fib,1)),"")</f>
        <v>30.46</v>
      </c>
      <c r="AI1530" s="32">
        <f t="shared" ca="1" si="489"/>
        <v>5.3599999999999994</v>
      </c>
      <c r="AJ1530" s="31">
        <f t="shared" ca="1" si="490"/>
        <v>26.36496</v>
      </c>
      <c r="AK1530" s="31">
        <f t="shared" ca="1" si="491"/>
        <v>27.14752</v>
      </c>
      <c r="AL1530" s="31">
        <f t="shared" ca="1" si="492"/>
        <v>27.78</v>
      </c>
      <c r="AM1530" s="31">
        <f t="shared" ca="1" si="493"/>
        <v>28.412480000000002</v>
      </c>
      <c r="AO1530" s="32">
        <f t="shared" ca="1" si="500"/>
        <v>2.1795774836443247</v>
      </c>
      <c r="AP1530" s="32">
        <f t="shared" ca="1" si="501"/>
        <v>0</v>
      </c>
      <c r="AQ1530" s="32">
        <f t="shared" ca="1" si="502"/>
        <v>2.4685224841136817</v>
      </c>
      <c r="AR1530" s="32">
        <f t="shared" ca="1" si="503"/>
        <v>0</v>
      </c>
    </row>
    <row r="1531" spans="1:44">
      <c r="A1531" s="10">
        <v>39129</v>
      </c>
      <c r="B1531" s="11">
        <f ca="1">IF(ROW(data!B1531)&gt;singleSMA,AVERAGE(OFFSET(data!B1531,0,0,-singleSMA,1)),"")</f>
        <v>27.315599999999986</v>
      </c>
      <c r="C1531" s="11" t="str">
        <f ca="1">IF(ROW(data!B1529)&gt;singleSMA+2,IF(SIGN(data!B1530-indicators!B1530)&lt;&gt;SIGN(data!B1529-indicators!B1529),IF(SIGN(data!B1530-indicators!B1530)&gt;0,"BUY","SELL"),""),"")</f>
        <v/>
      </c>
      <c r="D1531" s="11">
        <f ca="1">IF(ROW(data!B1531)&gt;fastSMA,AVERAGE(OFFSET(data!B1531,0,0,-fastSMA,1)),"")</f>
        <v>29.702000000000005</v>
      </c>
      <c r="E1531" s="11">
        <f ca="1">IF(ROW(data!B1531)&gt;slowSMA,AVERAGE(OFFSET(data!B1531,0,0,-slowSMA,1)),"")</f>
        <v>27.315599999999986</v>
      </c>
      <c r="F1531" s="11" t="str">
        <f ca="1">IF(ROW(data!B1531)&gt;MAX(fastSMA,slowSMA)+2,IF(SIGN(D1530-E1530)&lt;&gt;SIGN(D1529-E1529),IF(SIGN(D1530-E1530)&gt;0,"BUY","SELL"),""),"")</f>
        <v/>
      </c>
      <c r="G1531" s="11"/>
      <c r="H1531" s="11">
        <f>(data!B1531/data!B1530)-1</f>
        <v>-7.879185817465606E-3</v>
      </c>
      <c r="I1531" s="11">
        <f t="shared" si="483"/>
        <v>0</v>
      </c>
      <c r="J1531" s="11">
        <f t="shared" si="484"/>
        <v>7.879185817465606E-3</v>
      </c>
      <c r="K1531" s="11">
        <f ca="1">IF(ROW(data!B1531)&gt;rsi+1,100-100/(1+AVERAGE(OFFSET(I1531,0,0,-rsi,1))/AVERAGE(OFFSET(J1531,0,0,-rsi,1))),"")</f>
        <v>70.102209663957296</v>
      </c>
      <c r="L1531" s="11"/>
      <c r="M1531" s="11">
        <f t="shared" si="485"/>
        <v>0.99212081418253439</v>
      </c>
      <c r="N1531" s="11">
        <f t="shared" ca="1" si="486"/>
        <v>1.0777460770328098</v>
      </c>
      <c r="S1531" s="13" t="str">
        <f ca="1">pricein</f>
        <v/>
      </c>
      <c r="T1531" s="13" t="str">
        <f ca="1">priceout</f>
        <v/>
      </c>
      <c r="U1531" s="16" t="str">
        <f t="shared" ca="1" si="487"/>
        <v/>
      </c>
      <c r="V1531" s="16" t="str">
        <f t="shared" ca="1" si="494"/>
        <v/>
      </c>
      <c r="W1531" s="16" t="str">
        <f t="shared" ca="1" si="495"/>
        <v/>
      </c>
      <c r="X1531" s="16">
        <f t="shared" ca="1" si="496"/>
        <v>3.1795774836443247</v>
      </c>
      <c r="Y1531" s="16"/>
      <c r="Z1531" s="13" t="str">
        <f ca="1">priceincross</f>
        <v/>
      </c>
      <c r="AA1531" s="13" t="str">
        <f ca="1">priceoutcross</f>
        <v/>
      </c>
      <c r="AB1531" s="13" t="str">
        <f t="shared" ca="1" si="488"/>
        <v/>
      </c>
      <c r="AC1531" s="13" t="str">
        <f t="shared" ca="1" si="497"/>
        <v/>
      </c>
      <c r="AD1531" s="13" t="str">
        <f t="shared" ca="1" si="498"/>
        <v/>
      </c>
      <c r="AE1531" s="13">
        <f t="shared" ca="1" si="499"/>
        <v>3.4685224841136817</v>
      </c>
      <c r="AG1531" s="32">
        <f ca="1">IF(ROW(data!B1531)&gt;fib+1,MIN(OFFSET(data!B1531,0,0,-fib,1)),"")</f>
        <v>25.1</v>
      </c>
      <c r="AH1531" s="32">
        <f ca="1">IF(ROW(data!B1531)&gt;fib+1,MAX(OFFSET(data!B1531,0,0,-fib,1)),"")</f>
        <v>30.46</v>
      </c>
      <c r="AI1531" s="32">
        <f t="shared" ca="1" si="489"/>
        <v>5.3599999999999994</v>
      </c>
      <c r="AJ1531" s="31">
        <f t="shared" ca="1" si="490"/>
        <v>26.36496</v>
      </c>
      <c r="AK1531" s="31">
        <f t="shared" ca="1" si="491"/>
        <v>27.14752</v>
      </c>
      <c r="AL1531" s="31">
        <f t="shared" ca="1" si="492"/>
        <v>27.78</v>
      </c>
      <c r="AM1531" s="31">
        <f t="shared" ca="1" si="493"/>
        <v>28.412480000000002</v>
      </c>
      <c r="AO1531" s="32">
        <f t="shared" ca="1" si="500"/>
        <v>2.1795774836443247</v>
      </c>
      <c r="AP1531" s="32">
        <f t="shared" ca="1" si="501"/>
        <v>0</v>
      </c>
      <c r="AQ1531" s="32">
        <f t="shared" ca="1" si="502"/>
        <v>2.4685224841136817</v>
      </c>
      <c r="AR1531" s="32">
        <f t="shared" ca="1" si="503"/>
        <v>0</v>
      </c>
    </row>
    <row r="1532" spans="1:44">
      <c r="A1532" s="10">
        <v>39133</v>
      </c>
      <c r="B1532" s="11">
        <f ca="1">IF(ROW(data!B1532)&gt;singleSMA,AVERAGE(OFFSET(data!B1532,0,0,-singleSMA,1)),"")</f>
        <v>27.360499999999984</v>
      </c>
      <c r="C1532" s="11" t="str">
        <f ca="1">IF(ROW(data!B1530)&gt;singleSMA+2,IF(SIGN(data!B1531-indicators!B1531)&lt;&gt;SIGN(data!B1530-indicators!B1530),IF(SIGN(data!B1531-indicators!B1531)&gt;0,"BUY","SELL"),""),"")</f>
        <v/>
      </c>
      <c r="D1532" s="11">
        <f ca="1">IF(ROW(data!B1532)&gt;fastSMA,AVERAGE(OFFSET(data!B1532,0,0,-fastSMA,1)),"")</f>
        <v>29.805500000000002</v>
      </c>
      <c r="E1532" s="11">
        <f ca="1">IF(ROW(data!B1532)&gt;slowSMA,AVERAGE(OFFSET(data!B1532,0,0,-slowSMA,1)),"")</f>
        <v>27.360499999999984</v>
      </c>
      <c r="F1532" s="11" t="str">
        <f ca="1">IF(ROW(data!B1532)&gt;MAX(fastSMA,slowSMA)+2,IF(SIGN(D1531-E1531)&lt;&gt;SIGN(D1530-E1530),IF(SIGN(D1531-E1531)&gt;0,"BUY","SELL"),""),"")</f>
        <v/>
      </c>
      <c r="G1532" s="11"/>
      <c r="H1532" s="11">
        <f>(data!B1532/data!B1531)-1</f>
        <v>6.2872270019855847E-3</v>
      </c>
      <c r="I1532" s="11">
        <f t="shared" si="483"/>
        <v>6.2872270019855847E-3</v>
      </c>
      <c r="J1532" s="11">
        <f t="shared" si="484"/>
        <v>0</v>
      </c>
      <c r="K1532" s="11">
        <f ca="1">IF(ROW(data!B1532)&gt;rsi+1,100-100/(1+AVERAGE(OFFSET(I1532,0,0,-rsi,1))/AVERAGE(OFFSET(J1532,0,0,-rsi,1))),"")</f>
        <v>69.390697589576504</v>
      </c>
      <c r="L1532" s="11"/>
      <c r="M1532" s="11">
        <f t="shared" si="485"/>
        <v>1.0062872270019856</v>
      </c>
      <c r="N1532" s="11">
        <f t="shared" ca="1" si="486"/>
        <v>1.0730416372618203</v>
      </c>
      <c r="S1532" s="13" t="str">
        <f ca="1">pricein</f>
        <v/>
      </c>
      <c r="T1532" s="13" t="str">
        <f ca="1">priceout</f>
        <v/>
      </c>
      <c r="U1532" s="16" t="str">
        <f t="shared" ca="1" si="487"/>
        <v/>
      </c>
      <c r="V1532" s="16" t="str">
        <f t="shared" ca="1" si="494"/>
        <v/>
      </c>
      <c r="W1532" s="16" t="str">
        <f t="shared" ca="1" si="495"/>
        <v/>
      </c>
      <c r="X1532" s="16">
        <f t="shared" ca="1" si="496"/>
        <v>3.1795774836443247</v>
      </c>
      <c r="Y1532" s="16"/>
      <c r="Z1532" s="13" t="str">
        <f ca="1">priceincross</f>
        <v/>
      </c>
      <c r="AA1532" s="13" t="str">
        <f ca="1">priceoutcross</f>
        <v/>
      </c>
      <c r="AB1532" s="13" t="str">
        <f t="shared" ca="1" si="488"/>
        <v/>
      </c>
      <c r="AC1532" s="13" t="str">
        <f t="shared" ca="1" si="497"/>
        <v/>
      </c>
      <c r="AD1532" s="13" t="str">
        <f t="shared" ca="1" si="498"/>
        <v/>
      </c>
      <c r="AE1532" s="13">
        <f t="shared" ca="1" si="499"/>
        <v>3.4685224841136817</v>
      </c>
      <c r="AG1532" s="32">
        <f ca="1">IF(ROW(data!B1532)&gt;fib+1,MIN(OFFSET(data!B1532,0,0,-fib,1)),"")</f>
        <v>25.1</v>
      </c>
      <c r="AH1532" s="32">
        <f ca="1">IF(ROW(data!B1532)&gt;fib+1,MAX(OFFSET(data!B1532,0,0,-fib,1)),"")</f>
        <v>30.46</v>
      </c>
      <c r="AI1532" s="32">
        <f t="shared" ca="1" si="489"/>
        <v>5.3599999999999994</v>
      </c>
      <c r="AJ1532" s="31">
        <f t="shared" ca="1" si="490"/>
        <v>26.36496</v>
      </c>
      <c r="AK1532" s="31">
        <f t="shared" ca="1" si="491"/>
        <v>27.14752</v>
      </c>
      <c r="AL1532" s="31">
        <f t="shared" ca="1" si="492"/>
        <v>27.78</v>
      </c>
      <c r="AM1532" s="31">
        <f t="shared" ca="1" si="493"/>
        <v>28.412480000000002</v>
      </c>
      <c r="AO1532" s="32">
        <f t="shared" ca="1" si="500"/>
        <v>2.1795774836443247</v>
      </c>
      <c r="AP1532" s="32">
        <f t="shared" ca="1" si="501"/>
        <v>0</v>
      </c>
      <c r="AQ1532" s="32">
        <f t="shared" ca="1" si="502"/>
        <v>2.4685224841136817</v>
      </c>
      <c r="AR1532" s="32">
        <f t="shared" ca="1" si="503"/>
        <v>0</v>
      </c>
    </row>
    <row r="1533" spans="1:44">
      <c r="A1533" s="10">
        <v>39134</v>
      </c>
      <c r="B1533" s="11">
        <f ca="1">IF(ROW(data!B1533)&gt;singleSMA,AVERAGE(OFFSET(data!B1533,0,0,-singleSMA,1)),"")</f>
        <v>27.404099999999985</v>
      </c>
      <c r="C1533" s="11" t="str">
        <f ca="1">IF(ROW(data!B1531)&gt;singleSMA+2,IF(SIGN(data!B1532-indicators!B1532)&lt;&gt;SIGN(data!B1531-indicators!B1531),IF(SIGN(data!B1532-indicators!B1532)&gt;0,"BUY","SELL"),""),"")</f>
        <v/>
      </c>
      <c r="D1533" s="11">
        <f ca="1">IF(ROW(data!B1533)&gt;fastSMA,AVERAGE(OFFSET(data!B1533,0,0,-fastSMA,1)),"")</f>
        <v>29.887499999999996</v>
      </c>
      <c r="E1533" s="11">
        <f ca="1">IF(ROW(data!B1533)&gt;slowSMA,AVERAGE(OFFSET(data!B1533,0,0,-slowSMA,1)),"")</f>
        <v>27.404099999999985</v>
      </c>
      <c r="F1533" s="11" t="str">
        <f ca="1">IF(ROW(data!B1533)&gt;MAX(fastSMA,slowSMA)+2,IF(SIGN(D1532-E1532)&lt;&gt;SIGN(D1531-E1531),IF(SIGN(D1532-E1532)&gt;0,"BUY","SELL"),""),"")</f>
        <v/>
      </c>
      <c r="G1533" s="11"/>
      <c r="H1533" s="11">
        <f>(data!B1533/data!B1532)-1</f>
        <v>-9.2074975337060883E-3</v>
      </c>
      <c r="I1533" s="11">
        <f t="shared" si="483"/>
        <v>0</v>
      </c>
      <c r="J1533" s="11">
        <f t="shared" si="484"/>
        <v>9.2074975337060883E-3</v>
      </c>
      <c r="K1533" s="11">
        <f ca="1">IF(ROW(data!B1533)&gt;rsi+1,100-100/(1+AVERAGE(OFFSET(I1533,0,0,-rsi,1))/AVERAGE(OFFSET(J1533,0,0,-rsi,1))),"")</f>
        <v>65.159659700083196</v>
      </c>
      <c r="L1533" s="11"/>
      <c r="M1533" s="11">
        <f t="shared" si="485"/>
        <v>0.99079250246629391</v>
      </c>
      <c r="N1533" s="11">
        <f t="shared" ca="1" si="486"/>
        <v>1.057564057564057</v>
      </c>
      <c r="S1533" s="13" t="str">
        <f ca="1">pricein</f>
        <v/>
      </c>
      <c r="T1533" s="13" t="str">
        <f ca="1">priceout</f>
        <v/>
      </c>
      <c r="U1533" s="16" t="str">
        <f t="shared" ca="1" si="487"/>
        <v/>
      </c>
      <c r="V1533" s="16" t="str">
        <f t="shared" ca="1" si="494"/>
        <v/>
      </c>
      <c r="W1533" s="16" t="str">
        <f t="shared" ca="1" si="495"/>
        <v/>
      </c>
      <c r="X1533" s="16">
        <f t="shared" ca="1" si="496"/>
        <v>3.1795774836443247</v>
      </c>
      <c r="Y1533" s="16"/>
      <c r="Z1533" s="13" t="str">
        <f ca="1">priceincross</f>
        <v/>
      </c>
      <c r="AA1533" s="13" t="str">
        <f ca="1">priceoutcross</f>
        <v/>
      </c>
      <c r="AB1533" s="13" t="str">
        <f t="shared" ca="1" si="488"/>
        <v/>
      </c>
      <c r="AC1533" s="13" t="str">
        <f t="shared" ca="1" si="497"/>
        <v/>
      </c>
      <c r="AD1533" s="13" t="str">
        <f t="shared" ca="1" si="498"/>
        <v/>
      </c>
      <c r="AE1533" s="13">
        <f t="shared" ca="1" si="499"/>
        <v>3.4685224841136817</v>
      </c>
      <c r="AG1533" s="32">
        <f ca="1">IF(ROW(data!B1533)&gt;fib+1,MIN(OFFSET(data!B1533,0,0,-fib,1)),"")</f>
        <v>25.1</v>
      </c>
      <c r="AH1533" s="32">
        <f ca="1">IF(ROW(data!B1533)&gt;fib+1,MAX(OFFSET(data!B1533,0,0,-fib,1)),"")</f>
        <v>30.46</v>
      </c>
      <c r="AI1533" s="32">
        <f t="shared" ca="1" si="489"/>
        <v>5.3599999999999994</v>
      </c>
      <c r="AJ1533" s="31">
        <f t="shared" ca="1" si="490"/>
        <v>26.36496</v>
      </c>
      <c r="AK1533" s="31">
        <f t="shared" ca="1" si="491"/>
        <v>27.14752</v>
      </c>
      <c r="AL1533" s="31">
        <f t="shared" ca="1" si="492"/>
        <v>27.78</v>
      </c>
      <c r="AM1533" s="31">
        <f t="shared" ca="1" si="493"/>
        <v>28.412480000000002</v>
      </c>
      <c r="AO1533" s="32">
        <f t="shared" ca="1" si="500"/>
        <v>2.1795774836443247</v>
      </c>
      <c r="AP1533" s="32">
        <f t="shared" ca="1" si="501"/>
        <v>0</v>
      </c>
      <c r="AQ1533" s="32">
        <f t="shared" ca="1" si="502"/>
        <v>2.4685224841136817</v>
      </c>
      <c r="AR1533" s="32">
        <f t="shared" ca="1" si="503"/>
        <v>0</v>
      </c>
    </row>
    <row r="1534" spans="1:44">
      <c r="A1534" s="10">
        <v>39135</v>
      </c>
      <c r="B1534" s="11">
        <f ca="1">IF(ROW(data!B1534)&gt;singleSMA,AVERAGE(OFFSET(data!B1534,0,0,-singleSMA,1)),"")</f>
        <v>27.460799999999985</v>
      </c>
      <c r="C1534" s="11" t="str">
        <f ca="1">IF(ROW(data!B1532)&gt;singleSMA+2,IF(SIGN(data!B1533-indicators!B1533)&lt;&gt;SIGN(data!B1532-indicators!B1532),IF(SIGN(data!B1533-indicators!B1533)&gt;0,"BUY","SELL"),""),"")</f>
        <v/>
      </c>
      <c r="D1534" s="11">
        <f ca="1">IF(ROW(data!B1534)&gt;fastSMA,AVERAGE(OFFSET(data!B1534,0,0,-fastSMA,1)),"")</f>
        <v>29.979999999999997</v>
      </c>
      <c r="E1534" s="11">
        <f ca="1">IF(ROW(data!B1534)&gt;slowSMA,AVERAGE(OFFSET(data!B1534,0,0,-slowSMA,1)),"")</f>
        <v>27.460799999999985</v>
      </c>
      <c r="F1534" s="11" t="str">
        <f ca="1">IF(ROW(data!B1534)&gt;MAX(fastSMA,slowSMA)+2,IF(SIGN(D1533-E1533)&lt;&gt;SIGN(D1532-E1532),IF(SIGN(D1533-E1533)&gt;0,"BUY","SELL"),""),"")</f>
        <v/>
      </c>
      <c r="G1534" s="11"/>
      <c r="H1534" s="11">
        <f>(data!B1534/data!B1533)-1</f>
        <v>3.6840358446730725E-2</v>
      </c>
      <c r="I1534" s="11">
        <f t="shared" si="483"/>
        <v>3.6840358446730725E-2</v>
      </c>
      <c r="J1534" s="11">
        <f t="shared" si="484"/>
        <v>0</v>
      </c>
      <c r="K1534" s="11">
        <f ca="1">IF(ROW(data!B1534)&gt;rsi+1,100-100/(1+AVERAGE(OFFSET(I1534,0,0,-rsi,1))/AVERAGE(OFFSET(J1534,0,0,-rsi,1))),"")</f>
        <v>66.099906502849421</v>
      </c>
      <c r="L1534" s="11"/>
      <c r="M1534" s="11">
        <f t="shared" si="485"/>
        <v>1.0368403584467307</v>
      </c>
      <c r="N1534" s="11">
        <f t="shared" ca="1" si="486"/>
        <v>1.0629465804695468</v>
      </c>
      <c r="S1534" s="13" t="str">
        <f ca="1">pricein</f>
        <v/>
      </c>
      <c r="T1534" s="13" t="str">
        <f ca="1">priceout</f>
        <v/>
      </c>
      <c r="U1534" s="16" t="str">
        <f t="shared" ca="1" si="487"/>
        <v/>
      </c>
      <c r="V1534" s="16" t="str">
        <f t="shared" ca="1" si="494"/>
        <v/>
      </c>
      <c r="W1534" s="16" t="str">
        <f t="shared" ca="1" si="495"/>
        <v/>
      </c>
      <c r="X1534" s="16">
        <f t="shared" ca="1" si="496"/>
        <v>3.1795774836443247</v>
      </c>
      <c r="Y1534" s="16"/>
      <c r="Z1534" s="13" t="str">
        <f ca="1">priceincross</f>
        <v/>
      </c>
      <c r="AA1534" s="13" t="str">
        <f ca="1">priceoutcross</f>
        <v/>
      </c>
      <c r="AB1534" s="13" t="str">
        <f t="shared" ca="1" si="488"/>
        <v/>
      </c>
      <c r="AC1534" s="13" t="str">
        <f t="shared" ca="1" si="497"/>
        <v/>
      </c>
      <c r="AD1534" s="13" t="str">
        <f t="shared" ca="1" si="498"/>
        <v/>
      </c>
      <c r="AE1534" s="13">
        <f t="shared" ca="1" si="499"/>
        <v>3.4685224841136817</v>
      </c>
      <c r="AG1534" s="32">
        <f ca="1">IF(ROW(data!B1534)&gt;fib+1,MIN(OFFSET(data!B1534,0,0,-fib,1)),"")</f>
        <v>25.1</v>
      </c>
      <c r="AH1534" s="32">
        <f ca="1">IF(ROW(data!B1534)&gt;fib+1,MAX(OFFSET(data!B1534,0,0,-fib,1)),"")</f>
        <v>31.24</v>
      </c>
      <c r="AI1534" s="32">
        <f t="shared" ca="1" si="489"/>
        <v>6.139999999999997</v>
      </c>
      <c r="AJ1534" s="31">
        <f t="shared" ca="1" si="490"/>
        <v>26.549040000000002</v>
      </c>
      <c r="AK1534" s="31">
        <f t="shared" ca="1" si="491"/>
        <v>27.44548</v>
      </c>
      <c r="AL1534" s="31">
        <f t="shared" ca="1" si="492"/>
        <v>28.17</v>
      </c>
      <c r="AM1534" s="31">
        <f t="shared" ca="1" si="493"/>
        <v>28.89452</v>
      </c>
      <c r="AO1534" s="32">
        <f t="shared" ca="1" si="500"/>
        <v>2.1795774836443247</v>
      </c>
      <c r="AP1534" s="32">
        <f t="shared" ca="1" si="501"/>
        <v>0</v>
      </c>
      <c r="AQ1534" s="32">
        <f t="shared" ca="1" si="502"/>
        <v>2.4685224841136817</v>
      </c>
      <c r="AR1534" s="32">
        <f t="shared" ca="1" si="503"/>
        <v>0</v>
      </c>
    </row>
    <row r="1535" spans="1:44">
      <c r="A1535" s="10">
        <v>39136</v>
      </c>
      <c r="B1535" s="11">
        <f ca="1">IF(ROW(data!B1535)&gt;singleSMA,AVERAGE(OFFSET(data!B1535,0,0,-singleSMA,1)),"")</f>
        <v>27.523199999999985</v>
      </c>
      <c r="C1535" s="11" t="str">
        <f ca="1">IF(ROW(data!B1533)&gt;singleSMA+2,IF(SIGN(data!B1534-indicators!B1534)&lt;&gt;SIGN(data!B1533-indicators!B1533),IF(SIGN(data!B1534-indicators!B1534)&gt;0,"BUY","SELL"),""),"")</f>
        <v/>
      </c>
      <c r="D1535" s="11">
        <f ca="1">IF(ROW(data!B1535)&gt;fastSMA,AVERAGE(OFFSET(data!B1535,0,0,-fastSMA,1)),"")</f>
        <v>30.0745</v>
      </c>
      <c r="E1535" s="11">
        <f ca="1">IF(ROW(data!B1535)&gt;slowSMA,AVERAGE(OFFSET(data!B1535,0,0,-slowSMA,1)),"")</f>
        <v>27.523199999999985</v>
      </c>
      <c r="F1535" s="11" t="str">
        <f ca="1">IF(ROW(data!B1535)&gt;MAX(fastSMA,slowSMA)+2,IF(SIGN(D1534-E1534)&lt;&gt;SIGN(D1533-E1533),IF(SIGN(D1534-E1534)&gt;0,"BUY","SELL"),""),"")</f>
        <v/>
      </c>
      <c r="G1535" s="11"/>
      <c r="H1535" s="11">
        <f>(data!B1535/data!B1534)-1</f>
        <v>1.2483994878361049E-2</v>
      </c>
      <c r="I1535" s="11">
        <f t="shared" si="483"/>
        <v>1.2483994878361049E-2</v>
      </c>
      <c r="J1535" s="11">
        <f t="shared" si="484"/>
        <v>0</v>
      </c>
      <c r="K1535" s="11">
        <f ca="1">IF(ROW(data!B1535)&gt;rsi+1,100-100/(1+AVERAGE(OFFSET(I1535,0,0,-rsi,1))/AVERAGE(OFFSET(J1535,0,0,-rsi,1))),"")</f>
        <v>66.199836871253808</v>
      </c>
      <c r="L1535" s="11"/>
      <c r="M1535" s="11">
        <f t="shared" si="485"/>
        <v>1.012483994878361</v>
      </c>
      <c r="N1535" s="11">
        <f t="shared" ca="1" si="486"/>
        <v>1.0635507733691993</v>
      </c>
      <c r="S1535" s="13" t="str">
        <f ca="1">pricein</f>
        <v/>
      </c>
      <c r="T1535" s="13" t="str">
        <f ca="1">priceout</f>
        <v/>
      </c>
      <c r="U1535" s="16" t="str">
        <f t="shared" ca="1" si="487"/>
        <v/>
      </c>
      <c r="V1535" s="16" t="str">
        <f t="shared" ca="1" si="494"/>
        <v/>
      </c>
      <c r="W1535" s="16" t="str">
        <f t="shared" ca="1" si="495"/>
        <v/>
      </c>
      <c r="X1535" s="16">
        <f t="shared" ca="1" si="496"/>
        <v>3.1795774836443247</v>
      </c>
      <c r="Y1535" s="16"/>
      <c r="Z1535" s="13" t="str">
        <f ca="1">priceincross</f>
        <v/>
      </c>
      <c r="AA1535" s="13" t="str">
        <f ca="1">priceoutcross</f>
        <v/>
      </c>
      <c r="AB1535" s="13" t="str">
        <f t="shared" ca="1" si="488"/>
        <v/>
      </c>
      <c r="AC1535" s="13" t="str">
        <f t="shared" ca="1" si="497"/>
        <v/>
      </c>
      <c r="AD1535" s="13" t="str">
        <f t="shared" ca="1" si="498"/>
        <v/>
      </c>
      <c r="AE1535" s="13">
        <f t="shared" ca="1" si="499"/>
        <v>3.4685224841136817</v>
      </c>
      <c r="AG1535" s="32">
        <f ca="1">IF(ROW(data!B1535)&gt;fib+1,MIN(OFFSET(data!B1535,0,0,-fib,1)),"")</f>
        <v>25.1</v>
      </c>
      <c r="AH1535" s="32">
        <f ca="1">IF(ROW(data!B1535)&gt;fib+1,MAX(OFFSET(data!B1535,0,0,-fib,1)),"")</f>
        <v>31.63</v>
      </c>
      <c r="AI1535" s="32">
        <f t="shared" ca="1" si="489"/>
        <v>6.5299999999999976</v>
      </c>
      <c r="AJ1535" s="31">
        <f t="shared" ca="1" si="490"/>
        <v>26.641080000000002</v>
      </c>
      <c r="AK1535" s="31">
        <f t="shared" ca="1" si="491"/>
        <v>27.594460000000002</v>
      </c>
      <c r="AL1535" s="31">
        <f t="shared" ca="1" si="492"/>
        <v>28.365000000000002</v>
      </c>
      <c r="AM1535" s="31">
        <f t="shared" ca="1" si="493"/>
        <v>29.135539999999999</v>
      </c>
      <c r="AO1535" s="32">
        <f t="shared" ca="1" si="500"/>
        <v>2.1795774836443247</v>
      </c>
      <c r="AP1535" s="32">
        <f t="shared" ca="1" si="501"/>
        <v>0</v>
      </c>
      <c r="AQ1535" s="32">
        <f t="shared" ca="1" si="502"/>
        <v>2.4685224841136817</v>
      </c>
      <c r="AR1535" s="32">
        <f t="shared" ca="1" si="503"/>
        <v>0</v>
      </c>
    </row>
    <row r="1536" spans="1:44">
      <c r="A1536" s="10">
        <v>39139</v>
      </c>
      <c r="B1536" s="11">
        <f ca="1">IF(ROW(data!B1536)&gt;singleSMA,AVERAGE(OFFSET(data!B1536,0,0,-singleSMA,1)),"")</f>
        <v>27.58799999999998</v>
      </c>
      <c r="C1536" s="11" t="str">
        <f ca="1">IF(ROW(data!B1534)&gt;singleSMA+2,IF(SIGN(data!B1535-indicators!B1535)&lt;&gt;SIGN(data!B1534-indicators!B1534),IF(SIGN(data!B1535-indicators!B1535)&gt;0,"BUY","SELL"),""),"")</f>
        <v/>
      </c>
      <c r="D1536" s="11">
        <f ca="1">IF(ROW(data!B1536)&gt;fastSMA,AVERAGE(OFFSET(data!B1536,0,0,-fastSMA,1)),"")</f>
        <v>30.172499999999996</v>
      </c>
      <c r="E1536" s="11">
        <f ca="1">IF(ROW(data!B1536)&gt;slowSMA,AVERAGE(OFFSET(data!B1536,0,0,-slowSMA,1)),"")</f>
        <v>27.58799999999998</v>
      </c>
      <c r="F1536" s="11" t="str">
        <f ca="1">IF(ROW(data!B1536)&gt;MAX(fastSMA,slowSMA)+2,IF(SIGN(D1535-E1535)&lt;&gt;SIGN(D1534-E1534),IF(SIGN(D1535-E1535)&gt;0,"BUY","SELL"),""),"")</f>
        <v/>
      </c>
      <c r="G1536" s="11"/>
      <c r="H1536" s="11">
        <f>(data!B1536/data!B1535)-1</f>
        <v>-1.5807777426494196E-3</v>
      </c>
      <c r="I1536" s="11">
        <f t="shared" si="483"/>
        <v>0</v>
      </c>
      <c r="J1536" s="11">
        <f t="shared" si="484"/>
        <v>1.5807777426494196E-3</v>
      </c>
      <c r="K1536" s="11">
        <f ca="1">IF(ROW(data!B1536)&gt;rsi+1,100-100/(1+AVERAGE(OFFSET(I1536,0,0,-rsi,1))/AVERAGE(OFFSET(J1536,0,0,-rsi,1))),"")</f>
        <v>67.043081412550094</v>
      </c>
      <c r="L1536" s="11"/>
      <c r="M1536" s="11">
        <f t="shared" si="485"/>
        <v>0.99841922225735058</v>
      </c>
      <c r="N1536" s="11">
        <f t="shared" ca="1" si="486"/>
        <v>1.0661715057393644</v>
      </c>
      <c r="S1536" s="13" t="str">
        <f ca="1">pricein</f>
        <v/>
      </c>
      <c r="T1536" s="13" t="str">
        <f ca="1">priceout</f>
        <v/>
      </c>
      <c r="U1536" s="16" t="str">
        <f t="shared" ca="1" si="487"/>
        <v/>
      </c>
      <c r="V1536" s="16" t="str">
        <f t="shared" ca="1" si="494"/>
        <v/>
      </c>
      <c r="W1536" s="16" t="str">
        <f t="shared" ca="1" si="495"/>
        <v/>
      </c>
      <c r="X1536" s="16">
        <f t="shared" ca="1" si="496"/>
        <v>3.1795774836443247</v>
      </c>
      <c r="Y1536" s="16"/>
      <c r="Z1536" s="13" t="str">
        <f ca="1">priceincross</f>
        <v/>
      </c>
      <c r="AA1536" s="13" t="str">
        <f ca="1">priceoutcross</f>
        <v/>
      </c>
      <c r="AB1536" s="13" t="str">
        <f t="shared" ca="1" si="488"/>
        <v/>
      </c>
      <c r="AC1536" s="13" t="str">
        <f t="shared" ca="1" si="497"/>
        <v/>
      </c>
      <c r="AD1536" s="13" t="str">
        <f t="shared" ca="1" si="498"/>
        <v/>
      </c>
      <c r="AE1536" s="13">
        <f t="shared" ca="1" si="499"/>
        <v>3.4685224841136817</v>
      </c>
      <c r="AG1536" s="32">
        <f ca="1">IF(ROW(data!B1536)&gt;fib+1,MIN(OFFSET(data!B1536,0,0,-fib,1)),"")</f>
        <v>25.16</v>
      </c>
      <c r="AH1536" s="32">
        <f ca="1">IF(ROW(data!B1536)&gt;fib+1,MAX(OFFSET(data!B1536,0,0,-fib,1)),"")</f>
        <v>31.63</v>
      </c>
      <c r="AI1536" s="32">
        <f t="shared" ca="1" si="489"/>
        <v>6.4699999999999989</v>
      </c>
      <c r="AJ1536" s="31">
        <f t="shared" ca="1" si="490"/>
        <v>26.686920000000001</v>
      </c>
      <c r="AK1536" s="31">
        <f t="shared" ca="1" si="491"/>
        <v>27.631540000000001</v>
      </c>
      <c r="AL1536" s="31">
        <f t="shared" ca="1" si="492"/>
        <v>28.395</v>
      </c>
      <c r="AM1536" s="31">
        <f t="shared" ca="1" si="493"/>
        <v>29.158459999999998</v>
      </c>
      <c r="AO1536" s="32">
        <f t="shared" ca="1" si="500"/>
        <v>2.1795774836443247</v>
      </c>
      <c r="AP1536" s="32">
        <f t="shared" ca="1" si="501"/>
        <v>0</v>
      </c>
      <c r="AQ1536" s="32">
        <f t="shared" ca="1" si="502"/>
        <v>2.4685224841136817</v>
      </c>
      <c r="AR1536" s="32">
        <f t="shared" ca="1" si="503"/>
        <v>0</v>
      </c>
    </row>
    <row r="1537" spans="1:44">
      <c r="A1537" s="10">
        <v>39140</v>
      </c>
      <c r="B1537" s="11">
        <f ca="1">IF(ROW(data!B1537)&gt;singleSMA,AVERAGE(OFFSET(data!B1537,0,0,-singleSMA,1)),"")</f>
        <v>27.628499999999985</v>
      </c>
      <c r="C1537" s="11" t="str">
        <f ca="1">IF(ROW(data!B1535)&gt;singleSMA+2,IF(SIGN(data!B1536-indicators!B1536)&lt;&gt;SIGN(data!B1535-indicators!B1535),IF(SIGN(data!B1536-indicators!B1536)&gt;0,"BUY","SELL"),""),"")</f>
        <v/>
      </c>
      <c r="D1537" s="11">
        <f ca="1">IF(ROW(data!B1537)&gt;fastSMA,AVERAGE(OFFSET(data!B1537,0,0,-fastSMA,1)),"")</f>
        <v>30.171000000000003</v>
      </c>
      <c r="E1537" s="11">
        <f ca="1">IF(ROW(data!B1537)&gt;slowSMA,AVERAGE(OFFSET(data!B1537,0,0,-slowSMA,1)),"")</f>
        <v>27.628499999999985</v>
      </c>
      <c r="F1537" s="11" t="str">
        <f ca="1">IF(ROW(data!B1537)&gt;MAX(fastSMA,slowSMA)+2,IF(SIGN(D1536-E1536)&lt;&gt;SIGN(D1535-E1535),IF(SIGN(D1536-E1536)&gt;0,"BUY","SELL"),""),"")</f>
        <v/>
      </c>
      <c r="G1537" s="11"/>
      <c r="H1537" s="11">
        <f>(data!B1537/data!B1536)-1</f>
        <v>-6.2697910069664298E-2</v>
      </c>
      <c r="I1537" s="11">
        <f t="shared" si="483"/>
        <v>0</v>
      </c>
      <c r="J1537" s="11">
        <f t="shared" si="484"/>
        <v>6.2697910069664298E-2</v>
      </c>
      <c r="K1537" s="11">
        <f ca="1">IF(ROW(data!B1537)&gt;rsi+1,100-100/(1+AVERAGE(OFFSET(I1537,0,0,-rsi,1))/AVERAGE(OFFSET(J1537,0,0,-rsi,1))),"")</f>
        <v>50.517187616784661</v>
      </c>
      <c r="L1537" s="11"/>
      <c r="M1537" s="11">
        <f t="shared" si="485"/>
        <v>0.9373020899303357</v>
      </c>
      <c r="N1537" s="11">
        <f t="shared" ca="1" si="486"/>
        <v>0.99898751265609131</v>
      </c>
      <c r="S1537" s="13" t="str">
        <f ca="1">pricein</f>
        <v/>
      </c>
      <c r="T1537" s="13" t="str">
        <f ca="1">priceout</f>
        <v/>
      </c>
      <c r="U1537" s="16" t="str">
        <f t="shared" ca="1" si="487"/>
        <v/>
      </c>
      <c r="V1537" s="16" t="str">
        <f t="shared" ca="1" si="494"/>
        <v/>
      </c>
      <c r="W1537" s="16" t="str">
        <f t="shared" ca="1" si="495"/>
        <v/>
      </c>
      <c r="X1537" s="16">
        <f t="shared" ca="1" si="496"/>
        <v>3.1795774836443247</v>
      </c>
      <c r="Y1537" s="16"/>
      <c r="Z1537" s="13" t="str">
        <f ca="1">priceincross</f>
        <v/>
      </c>
      <c r="AA1537" s="13" t="str">
        <f ca="1">priceoutcross</f>
        <v/>
      </c>
      <c r="AB1537" s="13" t="str">
        <f t="shared" ca="1" si="488"/>
        <v/>
      </c>
      <c r="AC1537" s="13" t="str">
        <f t="shared" ca="1" si="497"/>
        <v/>
      </c>
      <c r="AD1537" s="13" t="str">
        <f t="shared" ca="1" si="498"/>
        <v/>
      </c>
      <c r="AE1537" s="13">
        <f t="shared" ca="1" si="499"/>
        <v>3.4685224841136817</v>
      </c>
      <c r="AG1537" s="32">
        <f ca="1">IF(ROW(data!B1537)&gt;fib+1,MIN(OFFSET(data!B1537,0,0,-fib,1)),"")</f>
        <v>25.16</v>
      </c>
      <c r="AH1537" s="32">
        <f ca="1">IF(ROW(data!B1537)&gt;fib+1,MAX(OFFSET(data!B1537,0,0,-fib,1)),"")</f>
        <v>31.63</v>
      </c>
      <c r="AI1537" s="32">
        <f t="shared" ca="1" si="489"/>
        <v>6.4699999999999989</v>
      </c>
      <c r="AJ1537" s="31">
        <f t="shared" ca="1" si="490"/>
        <v>26.686920000000001</v>
      </c>
      <c r="AK1537" s="31">
        <f t="shared" ca="1" si="491"/>
        <v>27.631540000000001</v>
      </c>
      <c r="AL1537" s="31">
        <f t="shared" ca="1" si="492"/>
        <v>28.395</v>
      </c>
      <c r="AM1537" s="31">
        <f t="shared" ca="1" si="493"/>
        <v>29.158459999999998</v>
      </c>
      <c r="AO1537" s="32">
        <f t="shared" ca="1" si="500"/>
        <v>2.1795774836443247</v>
      </c>
      <c r="AP1537" s="32">
        <f t="shared" ca="1" si="501"/>
        <v>0</v>
      </c>
      <c r="AQ1537" s="32">
        <f t="shared" ca="1" si="502"/>
        <v>2.4685224841136817</v>
      </c>
      <c r="AR1537" s="32">
        <f t="shared" ca="1" si="503"/>
        <v>0</v>
      </c>
    </row>
    <row r="1538" spans="1:44">
      <c r="A1538" s="10">
        <v>39141</v>
      </c>
      <c r="B1538" s="11">
        <f ca="1">IF(ROW(data!B1538)&gt;singleSMA,AVERAGE(OFFSET(data!B1538,0,0,-singleSMA,1)),"")</f>
        <v>27.664999999999985</v>
      </c>
      <c r="C1538" s="11" t="str">
        <f ca="1">IF(ROW(data!B1536)&gt;singleSMA+2,IF(SIGN(data!B1537-indicators!B1537)&lt;&gt;SIGN(data!B1536-indicators!B1536),IF(SIGN(data!B1537-indicators!B1537)&gt;0,"BUY","SELL"),""),"")</f>
        <v/>
      </c>
      <c r="D1538" s="11">
        <f ca="1">IF(ROW(data!B1538)&gt;fastSMA,AVERAGE(OFFSET(data!B1538,0,0,-fastSMA,1)),"")</f>
        <v>30.162500000000005</v>
      </c>
      <c r="E1538" s="11">
        <f ca="1">IF(ROW(data!B1538)&gt;slowSMA,AVERAGE(OFFSET(data!B1538,0,0,-slowSMA,1)),"")</f>
        <v>27.664999999999985</v>
      </c>
      <c r="F1538" s="11" t="str">
        <f ca="1">IF(ROW(data!B1538)&gt;MAX(fastSMA,slowSMA)+2,IF(SIGN(D1537-E1537)&lt;&gt;SIGN(D1536-E1536),IF(SIGN(D1537-E1537)&gt;0,"BUY","SELL"),""),"")</f>
        <v/>
      </c>
      <c r="G1538" s="11"/>
      <c r="H1538" s="11">
        <f>(data!B1538/data!B1537)-1</f>
        <v>-5.0675675675676546E-3</v>
      </c>
      <c r="I1538" s="11">
        <f t="shared" si="483"/>
        <v>0</v>
      </c>
      <c r="J1538" s="11">
        <f t="shared" si="484"/>
        <v>5.0675675675676546E-3</v>
      </c>
      <c r="K1538" s="11">
        <f ca="1">IF(ROW(data!B1538)&gt;rsi+1,100-100/(1+AVERAGE(OFFSET(I1538,0,0,-rsi,1))/AVERAGE(OFFSET(J1538,0,0,-rsi,1))),"")</f>
        <v>49.59729821208002</v>
      </c>
      <c r="L1538" s="11"/>
      <c r="M1538" s="11">
        <f t="shared" si="485"/>
        <v>0.99493243243243235</v>
      </c>
      <c r="N1538" s="11">
        <f t="shared" ca="1" si="486"/>
        <v>0.99426063470627868</v>
      </c>
      <c r="S1538" s="13" t="str">
        <f ca="1">pricein</f>
        <v/>
      </c>
      <c r="T1538" s="13" t="str">
        <f ca="1">priceout</f>
        <v/>
      </c>
      <c r="U1538" s="16" t="str">
        <f t="shared" ca="1" si="487"/>
        <v/>
      </c>
      <c r="V1538" s="16" t="str">
        <f t="shared" ca="1" si="494"/>
        <v/>
      </c>
      <c r="W1538" s="16" t="str">
        <f t="shared" ca="1" si="495"/>
        <v/>
      </c>
      <c r="X1538" s="16">
        <f t="shared" ca="1" si="496"/>
        <v>3.1795774836443247</v>
      </c>
      <c r="Y1538" s="16"/>
      <c r="Z1538" s="13" t="str">
        <f ca="1">priceincross</f>
        <v/>
      </c>
      <c r="AA1538" s="13" t="str">
        <f ca="1">priceoutcross</f>
        <v/>
      </c>
      <c r="AB1538" s="13" t="str">
        <f t="shared" ca="1" si="488"/>
        <v/>
      </c>
      <c r="AC1538" s="13" t="str">
        <f t="shared" ca="1" si="497"/>
        <v/>
      </c>
      <c r="AD1538" s="13" t="str">
        <f t="shared" ca="1" si="498"/>
        <v/>
      </c>
      <c r="AE1538" s="13">
        <f t="shared" ca="1" si="499"/>
        <v>3.4685224841136817</v>
      </c>
      <c r="AG1538" s="32">
        <f ca="1">IF(ROW(data!B1538)&gt;fib+1,MIN(OFFSET(data!B1538,0,0,-fib,1)),"")</f>
        <v>25.16</v>
      </c>
      <c r="AH1538" s="32">
        <f ca="1">IF(ROW(data!B1538)&gt;fib+1,MAX(OFFSET(data!B1538,0,0,-fib,1)),"")</f>
        <v>31.63</v>
      </c>
      <c r="AI1538" s="32">
        <f t="shared" ca="1" si="489"/>
        <v>6.4699999999999989</v>
      </c>
      <c r="AJ1538" s="31">
        <f t="shared" ca="1" si="490"/>
        <v>26.686920000000001</v>
      </c>
      <c r="AK1538" s="31">
        <f t="shared" ca="1" si="491"/>
        <v>27.631540000000001</v>
      </c>
      <c r="AL1538" s="31">
        <f t="shared" ca="1" si="492"/>
        <v>28.395</v>
      </c>
      <c r="AM1538" s="31">
        <f t="shared" ca="1" si="493"/>
        <v>29.158459999999998</v>
      </c>
      <c r="AO1538" s="32">
        <f t="shared" ca="1" si="500"/>
        <v>2.1795774836443247</v>
      </c>
      <c r="AP1538" s="32">
        <f t="shared" ca="1" si="501"/>
        <v>0</v>
      </c>
      <c r="AQ1538" s="32">
        <f t="shared" ca="1" si="502"/>
        <v>2.4685224841136817</v>
      </c>
      <c r="AR1538" s="32">
        <f t="shared" ca="1" si="503"/>
        <v>0</v>
      </c>
    </row>
    <row r="1539" spans="1:44">
      <c r="A1539" s="10">
        <v>39142</v>
      </c>
      <c r="B1539" s="11">
        <f ca="1">IF(ROW(data!B1539)&gt;singleSMA,AVERAGE(OFFSET(data!B1539,0,0,-singleSMA,1)),"")</f>
        <v>27.692599999999985</v>
      </c>
      <c r="C1539" s="11" t="str">
        <f ca="1">IF(ROW(data!B1537)&gt;singleSMA+2,IF(SIGN(data!B1538-indicators!B1538)&lt;&gt;SIGN(data!B1537-indicators!B1537),IF(SIGN(data!B1538-indicators!B1538)&gt;0,"BUY","SELL"),""),"")</f>
        <v/>
      </c>
      <c r="D1539" s="11">
        <f ca="1">IF(ROW(data!B1539)&gt;fastSMA,AVERAGE(OFFSET(data!B1539,0,0,-fastSMA,1)),"")</f>
        <v>30.086000000000002</v>
      </c>
      <c r="E1539" s="11">
        <f ca="1">IF(ROW(data!B1539)&gt;slowSMA,AVERAGE(OFFSET(data!B1539,0,0,-slowSMA,1)),"")</f>
        <v>27.692599999999985</v>
      </c>
      <c r="F1539" s="11" t="str">
        <f ca="1">IF(ROW(data!B1539)&gt;MAX(fastSMA,slowSMA)+2,IF(SIGN(D1538-E1538)&lt;&gt;SIGN(D1537-E1537),IF(SIGN(D1538-E1538)&gt;0,"BUY","SELL"),""),"")</f>
        <v/>
      </c>
      <c r="G1539" s="11"/>
      <c r="H1539" s="11">
        <f>(data!B1539/data!B1538)-1</f>
        <v>-3.6332767402376898E-2</v>
      </c>
      <c r="I1539" s="11">
        <f t="shared" ref="I1539:I1602" si="504">IF(H1539&gt;0,H1539,0)</f>
        <v>0</v>
      </c>
      <c r="J1539" s="11">
        <f t="shared" ref="J1539:J1602" si="505">IF(H1539&lt;0,-H1539,0)</f>
        <v>3.6332767402376898E-2</v>
      </c>
      <c r="K1539" s="11">
        <f ca="1">IF(ROW(data!B1539)&gt;rsi+1,100-100/(1+AVERAGE(OFFSET(I1539,0,0,-rsi,1))/AVERAGE(OFFSET(J1539,0,0,-rsi,1))),"")</f>
        <v>41.579582604286657</v>
      </c>
      <c r="L1539" s="11"/>
      <c r="M1539" s="11">
        <f t="shared" ref="M1539:M1602" si="506">1+H1539</f>
        <v>0.9636672325976231</v>
      </c>
      <c r="N1539" s="11">
        <f t="shared" ref="N1539:N1602" ca="1" si="507">IF(ROW(M1539)&gt;priceindex+1,PRODUCT(OFFSET(M1539,0,0,-priceindex,1)),"")</f>
        <v>0.94884653961885601</v>
      </c>
      <c r="S1539" s="13" t="str">
        <f ca="1">pricein</f>
        <v/>
      </c>
      <c r="T1539" s="13" t="str">
        <f ca="1">priceout</f>
        <v/>
      </c>
      <c r="U1539" s="16" t="str">
        <f t="shared" ref="U1539:U1602" ca="1" si="508">IF(S1539&lt;&gt;"",OFFSET(C1539,MATCH("SELL",C1540:C6537,0),17),"")</f>
        <v/>
      </c>
      <c r="V1539" s="16" t="str">
        <f t="shared" ca="1" si="494"/>
        <v/>
      </c>
      <c r="W1539" s="16" t="str">
        <f t="shared" ca="1" si="495"/>
        <v/>
      </c>
      <c r="X1539" s="16">
        <f t="shared" ca="1" si="496"/>
        <v>3.1795774836443247</v>
      </c>
      <c r="Y1539" s="16"/>
      <c r="Z1539" s="13" t="str">
        <f ca="1">priceincross</f>
        <v/>
      </c>
      <c r="AA1539" s="13" t="str">
        <f ca="1">priceoutcross</f>
        <v/>
      </c>
      <c r="AB1539" s="13" t="str">
        <f t="shared" ref="AB1539:AB1602" ca="1" si="509">IF(Z1539&lt;&gt;"",OFFSET(F1539,MATCH("SELL",F1540:F6537,0),21),"")</f>
        <v/>
      </c>
      <c r="AC1539" s="13" t="str">
        <f t="shared" ca="1" si="497"/>
        <v/>
      </c>
      <c r="AD1539" s="13" t="str">
        <f t="shared" ca="1" si="498"/>
        <v/>
      </c>
      <c r="AE1539" s="13">
        <f t="shared" ca="1" si="499"/>
        <v>3.4685224841136817</v>
      </c>
      <c r="AG1539" s="32">
        <f ca="1">IF(ROW(data!B1539)&gt;fib+1,MIN(OFFSET(data!B1539,0,0,-fib,1)),"")</f>
        <v>25.16</v>
      </c>
      <c r="AH1539" s="32">
        <f ca="1">IF(ROW(data!B1539)&gt;fib+1,MAX(OFFSET(data!B1539,0,0,-fib,1)),"")</f>
        <v>31.63</v>
      </c>
      <c r="AI1539" s="32">
        <f t="shared" ref="AI1539:AI1602" ca="1" si="510">IF(AG1539&lt;&gt;"",AH1539-AG1539,"")</f>
        <v>6.4699999999999989</v>
      </c>
      <c r="AJ1539" s="31">
        <f t="shared" ref="AJ1539:AJ1602" ca="1" si="511">IF(AI1539&lt;&gt;"",AG1539+0.236*AI1539,"")</f>
        <v>26.686920000000001</v>
      </c>
      <c r="AK1539" s="31">
        <f t="shared" ref="AK1539:AK1602" ca="1" si="512">IF(AI1539&lt;&gt;"",AG1539+0.382*AI1539,"")</f>
        <v>27.631540000000001</v>
      </c>
      <c r="AL1539" s="31">
        <f t="shared" ref="AL1539:AL1602" ca="1" si="513">IF(AI1539&lt;&gt;"",AG1539+0.5*AI1539,"")</f>
        <v>28.395</v>
      </c>
      <c r="AM1539" s="31">
        <f t="shared" ref="AM1539:AM1602" ca="1" si="514">IF(AI1539&lt;&gt;"",AG1539+0.618*AI1539,"")</f>
        <v>29.158459999999998</v>
      </c>
      <c r="AO1539" s="32">
        <f t="shared" ca="1" si="500"/>
        <v>2.1795774836443247</v>
      </c>
      <c r="AP1539" s="32">
        <f t="shared" ca="1" si="501"/>
        <v>0</v>
      </c>
      <c r="AQ1539" s="32">
        <f t="shared" ca="1" si="502"/>
        <v>2.4685224841136817</v>
      </c>
      <c r="AR1539" s="32">
        <f t="shared" ca="1" si="503"/>
        <v>0</v>
      </c>
    </row>
    <row r="1540" spans="1:44">
      <c r="A1540" s="10">
        <v>39143</v>
      </c>
      <c r="B1540" s="11">
        <f ca="1">IF(ROW(data!B1540)&gt;singleSMA,AVERAGE(OFFSET(data!B1540,0,0,-singleSMA,1)),"")</f>
        <v>27.727499999999985</v>
      </c>
      <c r="C1540" s="11" t="str">
        <f ca="1">IF(ROW(data!B1538)&gt;singleSMA+2,IF(SIGN(data!B1539-indicators!B1539)&lt;&gt;SIGN(data!B1538-indicators!B1538),IF(SIGN(data!B1539-indicators!B1539)&gt;0,"BUY","SELL"),""),"")</f>
        <v/>
      </c>
      <c r="D1540" s="11">
        <f ca="1">IF(ROW(data!B1540)&gt;fastSMA,AVERAGE(OFFSET(data!B1540,0,0,-fastSMA,1)),"")</f>
        <v>30.014999999999997</v>
      </c>
      <c r="E1540" s="11">
        <f ca="1">IF(ROW(data!B1540)&gt;slowSMA,AVERAGE(OFFSET(data!B1540,0,0,-slowSMA,1)),"")</f>
        <v>27.727499999999985</v>
      </c>
      <c r="F1540" s="11" t="str">
        <f ca="1">IF(ROW(data!B1540)&gt;MAX(fastSMA,slowSMA)+2,IF(SIGN(D1539-E1539)&lt;&gt;SIGN(D1538-E1538),IF(SIGN(D1539-E1539)&gt;0,"BUY","SELL"),""),"")</f>
        <v/>
      </c>
      <c r="G1540" s="11"/>
      <c r="H1540" s="11">
        <f>(data!B1540/data!B1539)-1</f>
        <v>9.5137420718816035E-3</v>
      </c>
      <c r="I1540" s="11">
        <f t="shared" si="504"/>
        <v>9.5137420718816035E-3</v>
      </c>
      <c r="J1540" s="11">
        <f t="shared" si="505"/>
        <v>0</v>
      </c>
      <c r="K1540" s="11">
        <f ca="1">IF(ROW(data!B1540)&gt;rsi+1,100-100/(1+AVERAGE(OFFSET(I1540,0,0,-rsi,1))/AVERAGE(OFFSET(J1540,0,0,-rsi,1))),"")</f>
        <v>42.417146413422437</v>
      </c>
      <c r="L1540" s="11"/>
      <c r="M1540" s="11">
        <f t="shared" si="506"/>
        <v>1.0095137420718816</v>
      </c>
      <c r="N1540" s="11">
        <f t="shared" ca="1" si="507"/>
        <v>0.9527768540073156</v>
      </c>
      <c r="S1540" s="13" t="str">
        <f ca="1">pricein</f>
        <v/>
      </c>
      <c r="T1540" s="13" t="str">
        <f ca="1">priceout</f>
        <v/>
      </c>
      <c r="U1540" s="16" t="str">
        <f t="shared" ca="1" si="508"/>
        <v/>
      </c>
      <c r="V1540" s="16" t="str">
        <f t="shared" ref="V1540:V1603" ca="1" si="515">IF(IFERROR(U1540,"")&lt;&gt;"",U1540/S1540,"")</f>
        <v/>
      </c>
      <c r="W1540" s="16" t="str">
        <f t="shared" ref="W1540:W1603" ca="1" si="516">IF(V1540&lt;&gt;"",V1540-1,"")</f>
        <v/>
      </c>
      <c r="X1540" s="16">
        <f t="shared" ref="X1540:X1603" ca="1" si="517">IF(V1540&lt;&gt;"",V1540*X1539,X1539)</f>
        <v>3.1795774836443247</v>
      </c>
      <c r="Y1540" s="16"/>
      <c r="Z1540" s="13" t="str">
        <f ca="1">priceincross</f>
        <v/>
      </c>
      <c r="AA1540" s="13" t="str">
        <f ca="1">priceoutcross</f>
        <v/>
      </c>
      <c r="AB1540" s="13" t="str">
        <f t="shared" ca="1" si="509"/>
        <v/>
      </c>
      <c r="AC1540" s="13" t="str">
        <f t="shared" ref="AC1540:AC1603" ca="1" si="518">IF(IFERROR(AB1540,"")&lt;&gt;"",AB1540/Z1540,"")</f>
        <v/>
      </c>
      <c r="AD1540" s="13" t="str">
        <f t="shared" ref="AD1540:AD1603" ca="1" si="519">IF(AC1540&lt;&gt;"",AC1540-1,"")</f>
        <v/>
      </c>
      <c r="AE1540" s="13">
        <f t="shared" ref="AE1540:AE1603" ca="1" si="520">IF(AC1540&lt;&gt;"",AC1540*AE1539,AE1539)</f>
        <v>3.4685224841136817</v>
      </c>
      <c r="AG1540" s="32">
        <f ca="1">IF(ROW(data!B1540)&gt;fib+1,MIN(OFFSET(data!B1540,0,0,-fib,1)),"")</f>
        <v>25.21</v>
      </c>
      <c r="AH1540" s="32">
        <f ca="1">IF(ROW(data!B1540)&gt;fib+1,MAX(OFFSET(data!B1540,0,0,-fib,1)),"")</f>
        <v>31.63</v>
      </c>
      <c r="AI1540" s="32">
        <f t="shared" ca="1" si="510"/>
        <v>6.4199999999999982</v>
      </c>
      <c r="AJ1540" s="31">
        <f t="shared" ca="1" si="511"/>
        <v>26.72512</v>
      </c>
      <c r="AK1540" s="31">
        <f t="shared" ca="1" si="512"/>
        <v>27.66244</v>
      </c>
      <c r="AL1540" s="31">
        <f t="shared" ca="1" si="513"/>
        <v>28.42</v>
      </c>
      <c r="AM1540" s="31">
        <f t="shared" ca="1" si="514"/>
        <v>29.17756</v>
      </c>
      <c r="AO1540" s="32">
        <f t="shared" ref="AO1540:AO1603" ca="1" si="521">MAX(AO1539,X1540-1)</f>
        <v>2.1795774836443247</v>
      </c>
      <c r="AP1540" s="32">
        <f t="shared" ref="AP1540:AP1603" ca="1" si="522">((1+AO1540)/X1540)-1</f>
        <v>0</v>
      </c>
      <c r="AQ1540" s="32">
        <f t="shared" ref="AQ1540:AQ1603" ca="1" si="523">MAX(AQ1539,AE1540-1)</f>
        <v>2.4685224841136817</v>
      </c>
      <c r="AR1540" s="32">
        <f t="shared" ref="AR1540:AR1603" ca="1" si="524">((1+AQ1540)/AE1540)-1</f>
        <v>0</v>
      </c>
    </row>
    <row r="1541" spans="1:44">
      <c r="A1541" s="10">
        <v>39146</v>
      </c>
      <c r="B1541" s="11">
        <f ca="1">IF(ROW(data!B1541)&gt;singleSMA,AVERAGE(OFFSET(data!B1541,0,0,-singleSMA,1)),"")</f>
        <v>27.756499999999988</v>
      </c>
      <c r="C1541" s="11" t="str">
        <f ca="1">IF(ROW(data!B1539)&gt;singleSMA+2,IF(SIGN(data!B1540-indicators!B1540)&lt;&gt;SIGN(data!B1539-indicators!B1539),IF(SIGN(data!B1540-indicators!B1540)&gt;0,"BUY","SELL"),""),"")</f>
        <v/>
      </c>
      <c r="D1541" s="11">
        <f ca="1">IF(ROW(data!B1541)&gt;fastSMA,AVERAGE(OFFSET(data!B1541,0,0,-fastSMA,1)),"")</f>
        <v>29.921500000000002</v>
      </c>
      <c r="E1541" s="11">
        <f ca="1">IF(ROW(data!B1541)&gt;slowSMA,AVERAGE(OFFSET(data!B1541,0,0,-slowSMA,1)),"")</f>
        <v>27.756499999999988</v>
      </c>
      <c r="F1541" s="11" t="str">
        <f ca="1">IF(ROW(data!B1541)&gt;MAX(fastSMA,slowSMA)+2,IF(SIGN(D1540-E1540)&lt;&gt;SIGN(D1539-E1539),IF(SIGN(D1540-E1540)&gt;0,"BUY","SELL"),""),"")</f>
        <v/>
      </c>
      <c r="G1541" s="11"/>
      <c r="H1541" s="11">
        <f>(data!B1541/data!B1540)-1</f>
        <v>-1.3612565445026092E-2</v>
      </c>
      <c r="I1541" s="11">
        <f t="shared" si="504"/>
        <v>0</v>
      </c>
      <c r="J1541" s="11">
        <f t="shared" si="505"/>
        <v>1.3612565445026092E-2</v>
      </c>
      <c r="K1541" s="11">
        <f ca="1">IF(ROW(data!B1541)&gt;rsi+1,100-100/(1+AVERAGE(OFFSET(I1541,0,0,-rsi,1))/AVERAGE(OFFSET(J1541,0,0,-rsi,1))),"")</f>
        <v>40.125380143687423</v>
      </c>
      <c r="L1541" s="11"/>
      <c r="M1541" s="11">
        <f t="shared" si="506"/>
        <v>0.98638743455497391</v>
      </c>
      <c r="N1541" s="11">
        <f t="shared" ca="1" si="507"/>
        <v>0.93793561234649769</v>
      </c>
      <c r="S1541" s="13" t="str">
        <f ca="1">pricein</f>
        <v/>
      </c>
      <c r="T1541" s="13" t="str">
        <f ca="1">priceout</f>
        <v/>
      </c>
      <c r="U1541" s="16" t="str">
        <f t="shared" ca="1" si="508"/>
        <v/>
      </c>
      <c r="V1541" s="16" t="str">
        <f t="shared" ca="1" si="515"/>
        <v/>
      </c>
      <c r="W1541" s="16" t="str">
        <f t="shared" ca="1" si="516"/>
        <v/>
      </c>
      <c r="X1541" s="16">
        <f t="shared" ca="1" si="517"/>
        <v>3.1795774836443247</v>
      </c>
      <c r="Y1541" s="16"/>
      <c r="Z1541" s="13" t="str">
        <f ca="1">priceincross</f>
        <v/>
      </c>
      <c r="AA1541" s="13" t="str">
        <f ca="1">priceoutcross</f>
        <v/>
      </c>
      <c r="AB1541" s="13" t="str">
        <f t="shared" ca="1" si="509"/>
        <v/>
      </c>
      <c r="AC1541" s="13" t="str">
        <f t="shared" ca="1" si="518"/>
        <v/>
      </c>
      <c r="AD1541" s="13" t="str">
        <f t="shared" ca="1" si="519"/>
        <v/>
      </c>
      <c r="AE1541" s="13">
        <f t="shared" ca="1" si="520"/>
        <v>3.4685224841136817</v>
      </c>
      <c r="AG1541" s="32">
        <f ca="1">IF(ROW(data!B1541)&gt;fib+1,MIN(OFFSET(data!B1541,0,0,-fib,1)),"")</f>
        <v>25.21</v>
      </c>
      <c r="AH1541" s="32">
        <f ca="1">IF(ROW(data!B1541)&gt;fib+1,MAX(OFFSET(data!B1541,0,0,-fib,1)),"")</f>
        <v>31.63</v>
      </c>
      <c r="AI1541" s="32">
        <f t="shared" ca="1" si="510"/>
        <v>6.4199999999999982</v>
      </c>
      <c r="AJ1541" s="31">
        <f t="shared" ca="1" si="511"/>
        <v>26.72512</v>
      </c>
      <c r="AK1541" s="31">
        <f t="shared" ca="1" si="512"/>
        <v>27.66244</v>
      </c>
      <c r="AL1541" s="31">
        <f t="shared" ca="1" si="513"/>
        <v>28.42</v>
      </c>
      <c r="AM1541" s="31">
        <f t="shared" ca="1" si="514"/>
        <v>29.17756</v>
      </c>
      <c r="AO1541" s="32">
        <f t="shared" ca="1" si="521"/>
        <v>2.1795774836443247</v>
      </c>
      <c r="AP1541" s="32">
        <f t="shared" ca="1" si="522"/>
        <v>0</v>
      </c>
      <c r="AQ1541" s="32">
        <f t="shared" ca="1" si="523"/>
        <v>2.4685224841136817</v>
      </c>
      <c r="AR1541" s="32">
        <f t="shared" ca="1" si="524"/>
        <v>0</v>
      </c>
    </row>
    <row r="1542" spans="1:44">
      <c r="A1542" s="10">
        <v>39147</v>
      </c>
      <c r="B1542" s="11">
        <f ca="1">IF(ROW(data!B1542)&gt;singleSMA,AVERAGE(OFFSET(data!B1542,0,0,-singleSMA,1)),"")</f>
        <v>27.796099999999992</v>
      </c>
      <c r="C1542" s="11" t="str">
        <f ca="1">IF(ROW(data!B1540)&gt;singleSMA+2,IF(SIGN(data!B1541-indicators!B1541)&lt;&gt;SIGN(data!B1540-indicators!B1540),IF(SIGN(data!B1541-indicators!B1541)&gt;0,"BUY","SELL"),""),"")</f>
        <v/>
      </c>
      <c r="D1542" s="11">
        <f ca="1">IF(ROW(data!B1542)&gt;fastSMA,AVERAGE(OFFSET(data!B1542,0,0,-fastSMA,1)),"")</f>
        <v>29.859499999999997</v>
      </c>
      <c r="E1542" s="11">
        <f ca="1">IF(ROW(data!B1542)&gt;slowSMA,AVERAGE(OFFSET(data!B1542,0,0,-slowSMA,1)),"")</f>
        <v>27.796099999999992</v>
      </c>
      <c r="F1542" s="11" t="str">
        <f ca="1">IF(ROW(data!B1542)&gt;MAX(fastSMA,slowSMA)+2,IF(SIGN(D1541-E1541)&lt;&gt;SIGN(D1540-E1540),IF(SIGN(D1541-E1541)&gt;0,"BUY","SELL"),""),"")</f>
        <v/>
      </c>
      <c r="G1542" s="11"/>
      <c r="H1542" s="11">
        <f>(data!B1542/data!B1541)-1</f>
        <v>3.2200990799716944E-2</v>
      </c>
      <c r="I1542" s="11">
        <f t="shared" si="504"/>
        <v>3.2200990799716944E-2</v>
      </c>
      <c r="J1542" s="11">
        <f t="shared" si="505"/>
        <v>0</v>
      </c>
      <c r="K1542" s="11">
        <f ca="1">IF(ROW(data!B1542)&gt;rsi+1,100-100/(1+AVERAGE(OFFSET(I1542,0,0,-rsi,1))/AVERAGE(OFFSET(J1542,0,0,-rsi,1))),"")</f>
        <v>44.345815322419213</v>
      </c>
      <c r="L1542" s="11"/>
      <c r="M1542" s="11">
        <f t="shared" si="506"/>
        <v>1.0322009907997169</v>
      </c>
      <c r="N1542" s="11">
        <f t="shared" ca="1" si="507"/>
        <v>0.95922393949358742</v>
      </c>
      <c r="S1542" s="13" t="str">
        <f ca="1">pricein</f>
        <v/>
      </c>
      <c r="T1542" s="13" t="str">
        <f ca="1">priceout</f>
        <v/>
      </c>
      <c r="U1542" s="16" t="str">
        <f t="shared" ca="1" si="508"/>
        <v/>
      </c>
      <c r="V1542" s="16" t="str">
        <f t="shared" ca="1" si="515"/>
        <v/>
      </c>
      <c r="W1542" s="16" t="str">
        <f t="shared" ca="1" si="516"/>
        <v/>
      </c>
      <c r="X1542" s="16">
        <f t="shared" ca="1" si="517"/>
        <v>3.1795774836443247</v>
      </c>
      <c r="Y1542" s="16"/>
      <c r="Z1542" s="13" t="str">
        <f ca="1">priceincross</f>
        <v/>
      </c>
      <c r="AA1542" s="13" t="str">
        <f ca="1">priceoutcross</f>
        <v/>
      </c>
      <c r="AB1542" s="13" t="str">
        <f t="shared" ca="1" si="509"/>
        <v/>
      </c>
      <c r="AC1542" s="13" t="str">
        <f t="shared" ca="1" si="518"/>
        <v/>
      </c>
      <c r="AD1542" s="13" t="str">
        <f t="shared" ca="1" si="519"/>
        <v/>
      </c>
      <c r="AE1542" s="13">
        <f t="shared" ca="1" si="520"/>
        <v>3.4685224841136817</v>
      </c>
      <c r="AG1542" s="32">
        <f ca="1">IF(ROW(data!B1542)&gt;fib+1,MIN(OFFSET(data!B1542,0,0,-fib,1)),"")</f>
        <v>25.33</v>
      </c>
      <c r="AH1542" s="32">
        <f ca="1">IF(ROW(data!B1542)&gt;fib+1,MAX(OFFSET(data!B1542,0,0,-fib,1)),"")</f>
        <v>31.63</v>
      </c>
      <c r="AI1542" s="32">
        <f t="shared" ca="1" si="510"/>
        <v>6.3000000000000007</v>
      </c>
      <c r="AJ1542" s="31">
        <f t="shared" ca="1" si="511"/>
        <v>26.816799999999997</v>
      </c>
      <c r="AK1542" s="31">
        <f t="shared" ca="1" si="512"/>
        <v>27.736599999999999</v>
      </c>
      <c r="AL1542" s="31">
        <f t="shared" ca="1" si="513"/>
        <v>28.479999999999997</v>
      </c>
      <c r="AM1542" s="31">
        <f t="shared" ca="1" si="514"/>
        <v>29.223399999999998</v>
      </c>
      <c r="AO1542" s="32">
        <f t="shared" ca="1" si="521"/>
        <v>2.1795774836443247</v>
      </c>
      <c r="AP1542" s="32">
        <f t="shared" ca="1" si="522"/>
        <v>0</v>
      </c>
      <c r="AQ1542" s="32">
        <f t="shared" ca="1" si="523"/>
        <v>2.4685224841136817</v>
      </c>
      <c r="AR1542" s="32">
        <f t="shared" ca="1" si="524"/>
        <v>0</v>
      </c>
    </row>
    <row r="1543" spans="1:44">
      <c r="A1543" s="10">
        <v>39148</v>
      </c>
      <c r="B1543" s="11">
        <f ca="1">IF(ROW(data!B1543)&gt;singleSMA,AVERAGE(OFFSET(data!B1543,0,0,-singleSMA,1)),"")</f>
        <v>27.82759999999999</v>
      </c>
      <c r="C1543" s="11" t="str">
        <f ca="1">IF(ROW(data!B1541)&gt;singleSMA+2,IF(SIGN(data!B1542-indicators!B1542)&lt;&gt;SIGN(data!B1541-indicators!B1541),IF(SIGN(data!B1542-indicators!B1542)&gt;0,"BUY","SELL"),""),"")</f>
        <v/>
      </c>
      <c r="D1543" s="11">
        <f ca="1">IF(ROW(data!B1543)&gt;fastSMA,AVERAGE(OFFSET(data!B1543,0,0,-fastSMA,1)),"")</f>
        <v>29.811500000000002</v>
      </c>
      <c r="E1543" s="11">
        <f ca="1">IF(ROW(data!B1543)&gt;slowSMA,AVERAGE(OFFSET(data!B1543,0,0,-slowSMA,1)),"")</f>
        <v>27.82759999999999</v>
      </c>
      <c r="F1543" s="11" t="str">
        <f ca="1">IF(ROW(data!B1543)&gt;MAX(fastSMA,slowSMA)+2,IF(SIGN(D1542-E1542)&lt;&gt;SIGN(D1541-E1541),IF(SIGN(D1542-E1542)&gt;0,"BUY","SELL"),""),"")</f>
        <v/>
      </c>
      <c r="G1543" s="11"/>
      <c r="H1543" s="11">
        <f>(data!B1543/data!B1542)-1</f>
        <v>5.4850874185805587E-3</v>
      </c>
      <c r="I1543" s="11">
        <f t="shared" si="504"/>
        <v>5.4850874185805587E-3</v>
      </c>
      <c r="J1543" s="11">
        <f t="shared" si="505"/>
        <v>0</v>
      </c>
      <c r="K1543" s="11">
        <f ca="1">IF(ROW(data!B1543)&gt;rsi+1,100-100/(1+AVERAGE(OFFSET(I1543,0,0,-rsi,1))/AVERAGE(OFFSET(J1543,0,0,-rsi,1))),"")</f>
        <v>45.816613571931235</v>
      </c>
      <c r="L1543" s="11"/>
      <c r="M1543" s="11">
        <f t="shared" si="506"/>
        <v>1.0054850874185806</v>
      </c>
      <c r="N1543" s="11">
        <f t="shared" ca="1" si="507"/>
        <v>0.96830637173984802</v>
      </c>
      <c r="S1543" s="13" t="str">
        <f ca="1">pricein</f>
        <v/>
      </c>
      <c r="T1543" s="13" t="str">
        <f ca="1">priceout</f>
        <v/>
      </c>
      <c r="U1543" s="16" t="str">
        <f t="shared" ca="1" si="508"/>
        <v/>
      </c>
      <c r="V1543" s="16" t="str">
        <f t="shared" ca="1" si="515"/>
        <v/>
      </c>
      <c r="W1543" s="16" t="str">
        <f t="shared" ca="1" si="516"/>
        <v/>
      </c>
      <c r="X1543" s="16">
        <f t="shared" ca="1" si="517"/>
        <v>3.1795774836443247</v>
      </c>
      <c r="Y1543" s="16"/>
      <c r="Z1543" s="13" t="str">
        <f ca="1">priceincross</f>
        <v/>
      </c>
      <c r="AA1543" s="13" t="str">
        <f ca="1">priceoutcross</f>
        <v/>
      </c>
      <c r="AB1543" s="13" t="str">
        <f t="shared" ca="1" si="509"/>
        <v/>
      </c>
      <c r="AC1543" s="13" t="str">
        <f t="shared" ca="1" si="518"/>
        <v/>
      </c>
      <c r="AD1543" s="13" t="str">
        <f t="shared" ca="1" si="519"/>
        <v/>
      </c>
      <c r="AE1543" s="13">
        <f t="shared" ca="1" si="520"/>
        <v>3.4685224841136817</v>
      </c>
      <c r="AG1543" s="32">
        <f ca="1">IF(ROW(data!B1543)&gt;fib+1,MIN(OFFSET(data!B1543,0,0,-fib,1)),"")</f>
        <v>25.33</v>
      </c>
      <c r="AH1543" s="32">
        <f ca="1">IF(ROW(data!B1543)&gt;fib+1,MAX(OFFSET(data!B1543,0,0,-fib,1)),"")</f>
        <v>31.63</v>
      </c>
      <c r="AI1543" s="32">
        <f t="shared" ca="1" si="510"/>
        <v>6.3000000000000007</v>
      </c>
      <c r="AJ1543" s="31">
        <f t="shared" ca="1" si="511"/>
        <v>26.816799999999997</v>
      </c>
      <c r="AK1543" s="31">
        <f t="shared" ca="1" si="512"/>
        <v>27.736599999999999</v>
      </c>
      <c r="AL1543" s="31">
        <f t="shared" ca="1" si="513"/>
        <v>28.479999999999997</v>
      </c>
      <c r="AM1543" s="31">
        <f t="shared" ca="1" si="514"/>
        <v>29.223399999999998</v>
      </c>
      <c r="AO1543" s="32">
        <f t="shared" ca="1" si="521"/>
        <v>2.1795774836443247</v>
      </c>
      <c r="AP1543" s="32">
        <f t="shared" ca="1" si="522"/>
        <v>0</v>
      </c>
      <c r="AQ1543" s="32">
        <f t="shared" ca="1" si="523"/>
        <v>2.4685224841136817</v>
      </c>
      <c r="AR1543" s="32">
        <f t="shared" ca="1" si="524"/>
        <v>0</v>
      </c>
    </row>
    <row r="1544" spans="1:44">
      <c r="A1544" s="10">
        <v>39149</v>
      </c>
      <c r="B1544" s="11">
        <f ca="1">IF(ROW(data!B1544)&gt;singleSMA,AVERAGE(OFFSET(data!B1544,0,0,-singleSMA,1)),"")</f>
        <v>27.857699999999991</v>
      </c>
      <c r="C1544" s="11" t="str">
        <f ca="1">IF(ROW(data!B1542)&gt;singleSMA+2,IF(SIGN(data!B1543-indicators!B1543)&lt;&gt;SIGN(data!B1542-indicators!B1542),IF(SIGN(data!B1543-indicators!B1543)&gt;0,"BUY","SELL"),""),"")</f>
        <v/>
      </c>
      <c r="D1544" s="11">
        <f ca="1">IF(ROW(data!B1544)&gt;fastSMA,AVERAGE(OFFSET(data!B1544,0,0,-fastSMA,1)),"")</f>
        <v>29.779500000000002</v>
      </c>
      <c r="E1544" s="11">
        <f ca="1">IF(ROW(data!B1544)&gt;slowSMA,AVERAGE(OFFSET(data!B1544,0,0,-slowSMA,1)),"")</f>
        <v>27.857699999999991</v>
      </c>
      <c r="F1544" s="11" t="str">
        <f ca="1">IF(ROW(data!B1544)&gt;MAX(fastSMA,slowSMA)+2,IF(SIGN(D1543-E1543)&lt;&gt;SIGN(D1542-E1542),IF(SIGN(D1543-E1543)&gt;0,"BUY","SELL"),""),"")</f>
        <v/>
      </c>
      <c r="G1544" s="11"/>
      <c r="H1544" s="11">
        <f>(data!B1544/data!B1543)-1</f>
        <v>2.3866348448686736E-3</v>
      </c>
      <c r="I1544" s="11">
        <f t="shared" si="504"/>
        <v>2.3866348448686736E-3</v>
      </c>
      <c r="J1544" s="11">
        <f t="shared" si="505"/>
        <v>0</v>
      </c>
      <c r="K1544" s="11">
        <f ca="1">IF(ROW(data!B1544)&gt;rsi+1,100-100/(1+AVERAGE(OFFSET(I1544,0,0,-rsi,1))/AVERAGE(OFFSET(J1544,0,0,-rsi,1))),"")</f>
        <v>47.399164296750889</v>
      </c>
      <c r="L1544" s="11"/>
      <c r="M1544" s="11">
        <f t="shared" si="506"/>
        <v>1.0023866348448687</v>
      </c>
      <c r="N1544" s="11">
        <f t="shared" ca="1" si="507"/>
        <v>0.97869507323568528</v>
      </c>
      <c r="S1544" s="13" t="str">
        <f ca="1">pricein</f>
        <v/>
      </c>
      <c r="T1544" s="13" t="str">
        <f ca="1">priceout</f>
        <v/>
      </c>
      <c r="U1544" s="16" t="str">
        <f t="shared" ca="1" si="508"/>
        <v/>
      </c>
      <c r="V1544" s="16" t="str">
        <f t="shared" ca="1" si="515"/>
        <v/>
      </c>
      <c r="W1544" s="16" t="str">
        <f t="shared" ca="1" si="516"/>
        <v/>
      </c>
      <c r="X1544" s="16">
        <f t="shared" ca="1" si="517"/>
        <v>3.1795774836443247</v>
      </c>
      <c r="Y1544" s="16"/>
      <c r="Z1544" s="13" t="str">
        <f ca="1">priceincross</f>
        <v/>
      </c>
      <c r="AA1544" s="13" t="str">
        <f ca="1">priceoutcross</f>
        <v/>
      </c>
      <c r="AB1544" s="13" t="str">
        <f t="shared" ca="1" si="509"/>
        <v/>
      </c>
      <c r="AC1544" s="13" t="str">
        <f t="shared" ca="1" si="518"/>
        <v/>
      </c>
      <c r="AD1544" s="13" t="str">
        <f t="shared" ca="1" si="519"/>
        <v/>
      </c>
      <c r="AE1544" s="13">
        <f t="shared" ca="1" si="520"/>
        <v>3.4685224841136817</v>
      </c>
      <c r="AG1544" s="32">
        <f ca="1">IF(ROW(data!B1544)&gt;fib+1,MIN(OFFSET(data!B1544,0,0,-fib,1)),"")</f>
        <v>25.33</v>
      </c>
      <c r="AH1544" s="32">
        <f ca="1">IF(ROW(data!B1544)&gt;fib+1,MAX(OFFSET(data!B1544,0,0,-fib,1)),"")</f>
        <v>31.63</v>
      </c>
      <c r="AI1544" s="32">
        <f t="shared" ca="1" si="510"/>
        <v>6.3000000000000007</v>
      </c>
      <c r="AJ1544" s="31">
        <f t="shared" ca="1" si="511"/>
        <v>26.816799999999997</v>
      </c>
      <c r="AK1544" s="31">
        <f t="shared" ca="1" si="512"/>
        <v>27.736599999999999</v>
      </c>
      <c r="AL1544" s="31">
        <f t="shared" ca="1" si="513"/>
        <v>28.479999999999997</v>
      </c>
      <c r="AM1544" s="31">
        <f t="shared" ca="1" si="514"/>
        <v>29.223399999999998</v>
      </c>
      <c r="AO1544" s="32">
        <f t="shared" ca="1" si="521"/>
        <v>2.1795774836443247</v>
      </c>
      <c r="AP1544" s="32">
        <f t="shared" ca="1" si="522"/>
        <v>0</v>
      </c>
      <c r="AQ1544" s="32">
        <f t="shared" ca="1" si="523"/>
        <v>2.4685224841136817</v>
      </c>
      <c r="AR1544" s="32">
        <f t="shared" ca="1" si="524"/>
        <v>0</v>
      </c>
    </row>
    <row r="1545" spans="1:44">
      <c r="A1545" s="10">
        <v>39150</v>
      </c>
      <c r="B1545" s="11">
        <f ca="1">IF(ROW(data!B1545)&gt;singleSMA,AVERAGE(OFFSET(data!B1545,0,0,-singleSMA,1)),"")</f>
        <v>27.89459999999999</v>
      </c>
      <c r="C1545" s="11" t="str">
        <f ca="1">IF(ROW(data!B1543)&gt;singleSMA+2,IF(SIGN(data!B1544-indicators!B1544)&lt;&gt;SIGN(data!B1543-indicators!B1543),IF(SIGN(data!B1544-indicators!B1544)&gt;0,"BUY","SELL"),""),"")</f>
        <v/>
      </c>
      <c r="D1545" s="11">
        <f ca="1">IF(ROW(data!B1545)&gt;fastSMA,AVERAGE(OFFSET(data!B1545,0,0,-fastSMA,1)),"")</f>
        <v>29.776</v>
      </c>
      <c r="E1545" s="11">
        <f ca="1">IF(ROW(data!B1545)&gt;slowSMA,AVERAGE(OFFSET(data!B1545,0,0,-slowSMA,1)),"")</f>
        <v>27.89459999999999</v>
      </c>
      <c r="F1545" s="11" t="str">
        <f ca="1">IF(ROW(data!B1545)&gt;MAX(fastSMA,slowSMA)+2,IF(SIGN(D1544-E1544)&lt;&gt;SIGN(D1543-E1543),IF(SIGN(D1544-E1544)&gt;0,"BUY","SELL"),""),"")</f>
        <v/>
      </c>
      <c r="G1545" s="11"/>
      <c r="H1545" s="11">
        <f>(data!B1545/data!B1544)-1</f>
        <v>1.224489795918382E-2</v>
      </c>
      <c r="I1545" s="11">
        <f t="shared" si="504"/>
        <v>1.224489795918382E-2</v>
      </c>
      <c r="J1545" s="11">
        <f t="shared" si="505"/>
        <v>0</v>
      </c>
      <c r="K1545" s="11">
        <f ca="1">IF(ROW(data!B1545)&gt;rsi+1,100-100/(1+AVERAGE(OFFSET(I1545,0,0,-rsi,1))/AVERAGE(OFFSET(J1545,0,0,-rsi,1))),"")</f>
        <v>50.392083514159928</v>
      </c>
      <c r="L1545" s="11"/>
      <c r="M1545" s="11">
        <f t="shared" si="506"/>
        <v>1.0122448979591838</v>
      </c>
      <c r="N1545" s="11">
        <f t="shared" ca="1" si="507"/>
        <v>0.99765336909151847</v>
      </c>
      <c r="S1545" s="13" t="str">
        <f ca="1">pricein</f>
        <v/>
      </c>
      <c r="T1545" s="13" t="str">
        <f ca="1">priceout</f>
        <v/>
      </c>
      <c r="U1545" s="16" t="str">
        <f t="shared" ca="1" si="508"/>
        <v/>
      </c>
      <c r="V1545" s="16" t="str">
        <f t="shared" ca="1" si="515"/>
        <v/>
      </c>
      <c r="W1545" s="16" t="str">
        <f t="shared" ca="1" si="516"/>
        <v/>
      </c>
      <c r="X1545" s="16">
        <f t="shared" ca="1" si="517"/>
        <v>3.1795774836443247</v>
      </c>
      <c r="Y1545" s="16"/>
      <c r="Z1545" s="13" t="str">
        <f ca="1">priceincross</f>
        <v/>
      </c>
      <c r="AA1545" s="13" t="str">
        <f ca="1">priceoutcross</f>
        <v/>
      </c>
      <c r="AB1545" s="13" t="str">
        <f t="shared" ca="1" si="509"/>
        <v/>
      </c>
      <c r="AC1545" s="13" t="str">
        <f t="shared" ca="1" si="518"/>
        <v/>
      </c>
      <c r="AD1545" s="13" t="str">
        <f t="shared" ca="1" si="519"/>
        <v/>
      </c>
      <c r="AE1545" s="13">
        <f t="shared" ca="1" si="520"/>
        <v>3.4685224841136817</v>
      </c>
      <c r="AG1545" s="32">
        <f ca="1">IF(ROW(data!B1545)&gt;fib+1,MIN(OFFSET(data!B1545,0,0,-fib,1)),"")</f>
        <v>25.33</v>
      </c>
      <c r="AH1545" s="32">
        <f ca="1">IF(ROW(data!B1545)&gt;fib+1,MAX(OFFSET(data!B1545,0,0,-fib,1)),"")</f>
        <v>31.63</v>
      </c>
      <c r="AI1545" s="32">
        <f t="shared" ca="1" si="510"/>
        <v>6.3000000000000007</v>
      </c>
      <c r="AJ1545" s="31">
        <f t="shared" ca="1" si="511"/>
        <v>26.816799999999997</v>
      </c>
      <c r="AK1545" s="31">
        <f t="shared" ca="1" si="512"/>
        <v>27.736599999999999</v>
      </c>
      <c r="AL1545" s="31">
        <f t="shared" ca="1" si="513"/>
        <v>28.479999999999997</v>
      </c>
      <c r="AM1545" s="31">
        <f t="shared" ca="1" si="514"/>
        <v>29.223399999999998</v>
      </c>
      <c r="AO1545" s="32">
        <f t="shared" ca="1" si="521"/>
        <v>2.1795774836443247</v>
      </c>
      <c r="AP1545" s="32">
        <f t="shared" ca="1" si="522"/>
        <v>0</v>
      </c>
      <c r="AQ1545" s="32">
        <f t="shared" ca="1" si="523"/>
        <v>2.4685224841136817</v>
      </c>
      <c r="AR1545" s="32">
        <f t="shared" ca="1" si="524"/>
        <v>0</v>
      </c>
    </row>
    <row r="1546" spans="1:44">
      <c r="A1546" s="10">
        <v>39153</v>
      </c>
      <c r="B1546" s="11">
        <f ca="1">IF(ROW(data!B1546)&gt;singleSMA,AVERAGE(OFFSET(data!B1546,0,0,-singleSMA,1)),"")</f>
        <v>27.929899999999993</v>
      </c>
      <c r="C1546" s="11" t="str">
        <f ca="1">IF(ROW(data!B1544)&gt;singleSMA+2,IF(SIGN(data!B1545-indicators!B1545)&lt;&gt;SIGN(data!B1544-indicators!B1544),IF(SIGN(data!B1545-indicators!B1545)&gt;0,"BUY","SELL"),""),"")</f>
        <v/>
      </c>
      <c r="D1546" s="11">
        <f ca="1">IF(ROW(data!B1546)&gt;fastSMA,AVERAGE(OFFSET(data!B1546,0,0,-fastSMA,1)),"")</f>
        <v>29.776</v>
      </c>
      <c r="E1546" s="11">
        <f ca="1">IF(ROW(data!B1546)&gt;slowSMA,AVERAGE(OFFSET(data!B1546,0,0,-slowSMA,1)),"")</f>
        <v>27.929899999999993</v>
      </c>
      <c r="F1546" s="11" t="str">
        <f ca="1">IF(ROW(data!B1546)&gt;MAX(fastSMA,slowSMA)+2,IF(SIGN(D1545-E1545)&lt;&gt;SIGN(D1544-E1544),IF(SIGN(D1545-E1545)&gt;0,"BUY","SELL"),""),"")</f>
        <v/>
      </c>
      <c r="G1546" s="11"/>
      <c r="H1546" s="11">
        <f>(data!B1546/data!B1545)-1</f>
        <v>-1.0416666666666741E-2</v>
      </c>
      <c r="I1546" s="11">
        <f t="shared" si="504"/>
        <v>0</v>
      </c>
      <c r="J1546" s="11">
        <f t="shared" si="505"/>
        <v>1.0416666666666741E-2</v>
      </c>
      <c r="K1546" s="11">
        <f ca="1">IF(ROW(data!B1546)&gt;rsi+1,100-100/(1+AVERAGE(OFFSET(I1546,0,0,-rsi,1))/AVERAGE(OFFSET(J1546,0,0,-rsi,1))),"")</f>
        <v>50.753707718976678</v>
      </c>
      <c r="L1546" s="11"/>
      <c r="M1546" s="11">
        <f t="shared" si="506"/>
        <v>0.98958333333333326</v>
      </c>
      <c r="N1546" s="11">
        <f t="shared" ca="1" si="507"/>
        <v>0.99999999999999978</v>
      </c>
      <c r="S1546" s="13" t="str">
        <f ca="1">pricein</f>
        <v/>
      </c>
      <c r="T1546" s="13" t="str">
        <f ca="1">priceout</f>
        <v/>
      </c>
      <c r="U1546" s="16" t="str">
        <f t="shared" ca="1" si="508"/>
        <v/>
      </c>
      <c r="V1546" s="16" t="str">
        <f t="shared" ca="1" si="515"/>
        <v/>
      </c>
      <c r="W1546" s="16" t="str">
        <f t="shared" ca="1" si="516"/>
        <v/>
      </c>
      <c r="X1546" s="16">
        <f t="shared" ca="1" si="517"/>
        <v>3.1795774836443247</v>
      </c>
      <c r="Y1546" s="16"/>
      <c r="Z1546" s="13" t="str">
        <f ca="1">priceincross</f>
        <v/>
      </c>
      <c r="AA1546" s="13" t="str">
        <f ca="1">priceoutcross</f>
        <v/>
      </c>
      <c r="AB1546" s="13" t="str">
        <f t="shared" ca="1" si="509"/>
        <v/>
      </c>
      <c r="AC1546" s="13" t="str">
        <f t="shared" ca="1" si="518"/>
        <v/>
      </c>
      <c r="AD1546" s="13" t="str">
        <f t="shared" ca="1" si="519"/>
        <v/>
      </c>
      <c r="AE1546" s="13">
        <f t="shared" ca="1" si="520"/>
        <v>3.4685224841136817</v>
      </c>
      <c r="AG1546" s="32">
        <f ca="1">IF(ROW(data!B1546)&gt;fib+1,MIN(OFFSET(data!B1546,0,0,-fib,1)),"")</f>
        <v>25.33</v>
      </c>
      <c r="AH1546" s="32">
        <f ca="1">IF(ROW(data!B1546)&gt;fib+1,MAX(OFFSET(data!B1546,0,0,-fib,1)),"")</f>
        <v>31.63</v>
      </c>
      <c r="AI1546" s="32">
        <f t="shared" ca="1" si="510"/>
        <v>6.3000000000000007</v>
      </c>
      <c r="AJ1546" s="31">
        <f t="shared" ca="1" si="511"/>
        <v>26.816799999999997</v>
      </c>
      <c r="AK1546" s="31">
        <f t="shared" ca="1" si="512"/>
        <v>27.736599999999999</v>
      </c>
      <c r="AL1546" s="31">
        <f t="shared" ca="1" si="513"/>
        <v>28.479999999999997</v>
      </c>
      <c r="AM1546" s="31">
        <f t="shared" ca="1" si="514"/>
        <v>29.223399999999998</v>
      </c>
      <c r="AO1546" s="32">
        <f t="shared" ca="1" si="521"/>
        <v>2.1795774836443247</v>
      </c>
      <c r="AP1546" s="32">
        <f t="shared" ca="1" si="522"/>
        <v>0</v>
      </c>
      <c r="AQ1546" s="32">
        <f t="shared" ca="1" si="523"/>
        <v>2.4685224841136817</v>
      </c>
      <c r="AR1546" s="32">
        <f t="shared" ca="1" si="524"/>
        <v>0</v>
      </c>
    </row>
    <row r="1547" spans="1:44">
      <c r="A1547" s="10">
        <v>39154</v>
      </c>
      <c r="B1547" s="11">
        <f ca="1">IF(ROW(data!B1547)&gt;singleSMA,AVERAGE(OFFSET(data!B1547,0,0,-singleSMA,1)),"")</f>
        <v>27.956099999999992</v>
      </c>
      <c r="C1547" s="11" t="str">
        <f ca="1">IF(ROW(data!B1545)&gt;singleSMA+2,IF(SIGN(data!B1546-indicators!B1546)&lt;&gt;SIGN(data!B1545-indicators!B1545),IF(SIGN(data!B1546-indicators!B1546)&gt;0,"BUY","SELL"),""),"")</f>
        <v/>
      </c>
      <c r="D1547" s="11">
        <f ca="1">IF(ROW(data!B1547)&gt;fastSMA,AVERAGE(OFFSET(data!B1547,0,0,-fastSMA,1)),"")</f>
        <v>29.772000000000002</v>
      </c>
      <c r="E1547" s="11">
        <f ca="1">IF(ROW(data!B1547)&gt;slowSMA,AVERAGE(OFFSET(data!B1547,0,0,-slowSMA,1)),"")</f>
        <v>27.956099999999992</v>
      </c>
      <c r="F1547" s="11" t="str">
        <f ca="1">IF(ROW(data!B1547)&gt;MAX(fastSMA,slowSMA)+2,IF(SIGN(D1546-E1546)&lt;&gt;SIGN(D1545-E1545),IF(SIGN(D1546-E1546)&gt;0,"BUY","SELL"),""),"")</f>
        <v/>
      </c>
      <c r="G1547" s="11"/>
      <c r="H1547" s="11">
        <f>(data!B1547/data!B1546)-1</f>
        <v>-1.5280135823429464E-2</v>
      </c>
      <c r="I1547" s="11">
        <f t="shared" si="504"/>
        <v>0</v>
      </c>
      <c r="J1547" s="11">
        <f t="shared" si="505"/>
        <v>1.5280135823429464E-2</v>
      </c>
      <c r="K1547" s="11">
        <f ca="1">IF(ROW(data!B1547)&gt;rsi+1,100-100/(1+AVERAGE(OFFSET(I1547,0,0,-rsi,1))/AVERAGE(OFFSET(J1547,0,0,-rsi,1))),"")</f>
        <v>50.331194845365737</v>
      </c>
      <c r="L1547" s="11"/>
      <c r="M1547" s="11">
        <f t="shared" si="506"/>
        <v>0.98471986417657054</v>
      </c>
      <c r="N1547" s="11">
        <f t="shared" ca="1" si="507"/>
        <v>0.99724896836313615</v>
      </c>
      <c r="S1547" s="13" t="str">
        <f ca="1">pricein</f>
        <v/>
      </c>
      <c r="T1547" s="13" t="str">
        <f ca="1">priceout</f>
        <v/>
      </c>
      <c r="U1547" s="16" t="str">
        <f t="shared" ca="1" si="508"/>
        <v/>
      </c>
      <c r="V1547" s="16" t="str">
        <f t="shared" ca="1" si="515"/>
        <v/>
      </c>
      <c r="W1547" s="16" t="str">
        <f t="shared" ca="1" si="516"/>
        <v/>
      </c>
      <c r="X1547" s="16">
        <f t="shared" ca="1" si="517"/>
        <v>3.1795774836443247</v>
      </c>
      <c r="Y1547" s="16"/>
      <c r="Z1547" s="13" t="str">
        <f ca="1">priceincross</f>
        <v/>
      </c>
      <c r="AA1547" s="13" t="str">
        <f ca="1">priceoutcross</f>
        <v/>
      </c>
      <c r="AB1547" s="13" t="str">
        <f t="shared" ca="1" si="509"/>
        <v/>
      </c>
      <c r="AC1547" s="13" t="str">
        <f t="shared" ca="1" si="518"/>
        <v/>
      </c>
      <c r="AD1547" s="13" t="str">
        <f t="shared" ca="1" si="519"/>
        <v/>
      </c>
      <c r="AE1547" s="13">
        <f t="shared" ca="1" si="520"/>
        <v>3.4685224841136817</v>
      </c>
      <c r="AG1547" s="32">
        <f ca="1">IF(ROW(data!B1547)&gt;fib+1,MIN(OFFSET(data!B1547,0,0,-fib,1)),"")</f>
        <v>25.33</v>
      </c>
      <c r="AH1547" s="32">
        <f ca="1">IF(ROW(data!B1547)&gt;fib+1,MAX(OFFSET(data!B1547,0,0,-fib,1)),"")</f>
        <v>31.63</v>
      </c>
      <c r="AI1547" s="32">
        <f t="shared" ca="1" si="510"/>
        <v>6.3000000000000007</v>
      </c>
      <c r="AJ1547" s="31">
        <f t="shared" ca="1" si="511"/>
        <v>26.816799999999997</v>
      </c>
      <c r="AK1547" s="31">
        <f t="shared" ca="1" si="512"/>
        <v>27.736599999999999</v>
      </c>
      <c r="AL1547" s="31">
        <f t="shared" ca="1" si="513"/>
        <v>28.479999999999997</v>
      </c>
      <c r="AM1547" s="31">
        <f t="shared" ca="1" si="514"/>
        <v>29.223399999999998</v>
      </c>
      <c r="AO1547" s="32">
        <f t="shared" ca="1" si="521"/>
        <v>2.1795774836443247</v>
      </c>
      <c r="AP1547" s="32">
        <f t="shared" ca="1" si="522"/>
        <v>0</v>
      </c>
      <c r="AQ1547" s="32">
        <f t="shared" ca="1" si="523"/>
        <v>2.4685224841136817</v>
      </c>
      <c r="AR1547" s="32">
        <f t="shared" ca="1" si="524"/>
        <v>0</v>
      </c>
    </row>
    <row r="1548" spans="1:44">
      <c r="A1548" s="10">
        <v>39155</v>
      </c>
      <c r="B1548" s="11">
        <f ca="1">IF(ROW(data!B1548)&gt;singleSMA,AVERAGE(OFFSET(data!B1548,0,0,-singleSMA,1)),"")</f>
        <v>27.971900000000002</v>
      </c>
      <c r="C1548" s="11" t="str">
        <f ca="1">IF(ROW(data!B1546)&gt;singleSMA+2,IF(SIGN(data!B1547-indicators!B1547)&lt;&gt;SIGN(data!B1546-indicators!B1546),IF(SIGN(data!B1547-indicators!B1547)&gt;0,"BUY","SELL"),""),"")</f>
        <v/>
      </c>
      <c r="D1548" s="11">
        <f ca="1">IF(ROW(data!B1548)&gt;fastSMA,AVERAGE(OFFSET(data!B1548,0,0,-fastSMA,1)),"")</f>
        <v>29.707000000000001</v>
      </c>
      <c r="E1548" s="11">
        <f ca="1">IF(ROW(data!B1548)&gt;slowSMA,AVERAGE(OFFSET(data!B1548,0,0,-slowSMA,1)),"")</f>
        <v>27.971900000000002</v>
      </c>
      <c r="F1548" s="11" t="str">
        <f ca="1">IF(ROW(data!B1548)&gt;MAX(fastSMA,slowSMA)+2,IF(SIGN(D1547-E1547)&lt;&gt;SIGN(D1546-E1546),IF(SIGN(D1547-E1547)&gt;0,"BUY","SELL"),""),"")</f>
        <v/>
      </c>
      <c r="G1548" s="11"/>
      <c r="H1548" s="11">
        <f>(data!B1548/data!B1547)-1</f>
        <v>-2.5517241379310329E-2</v>
      </c>
      <c r="I1548" s="11">
        <f t="shared" si="504"/>
        <v>0</v>
      </c>
      <c r="J1548" s="11">
        <f t="shared" si="505"/>
        <v>2.5517241379310329E-2</v>
      </c>
      <c r="K1548" s="11">
        <f ca="1">IF(ROW(data!B1548)&gt;rsi+1,100-100/(1+AVERAGE(OFFSET(I1548,0,0,-rsi,1))/AVERAGE(OFFSET(J1548,0,0,-rsi,1))),"")</f>
        <v>44.056175999903111</v>
      </c>
      <c r="L1548" s="11"/>
      <c r="M1548" s="11">
        <f t="shared" si="506"/>
        <v>0.97448275862068967</v>
      </c>
      <c r="N1548" s="11">
        <f t="shared" ca="1" si="507"/>
        <v>0.95602165087956681</v>
      </c>
      <c r="S1548" s="13" t="str">
        <f ca="1">pricein</f>
        <v/>
      </c>
      <c r="T1548" s="13" t="str">
        <f ca="1">priceout</f>
        <v/>
      </c>
      <c r="U1548" s="16" t="str">
        <f t="shared" ca="1" si="508"/>
        <v/>
      </c>
      <c r="V1548" s="16" t="str">
        <f t="shared" ca="1" si="515"/>
        <v/>
      </c>
      <c r="W1548" s="16" t="str">
        <f t="shared" ca="1" si="516"/>
        <v/>
      </c>
      <c r="X1548" s="16">
        <f t="shared" ca="1" si="517"/>
        <v>3.1795774836443247</v>
      </c>
      <c r="Y1548" s="16"/>
      <c r="Z1548" s="13" t="str">
        <f ca="1">priceincross</f>
        <v/>
      </c>
      <c r="AA1548" s="13" t="str">
        <f ca="1">priceoutcross</f>
        <v/>
      </c>
      <c r="AB1548" s="13" t="str">
        <f t="shared" ca="1" si="509"/>
        <v/>
      </c>
      <c r="AC1548" s="13" t="str">
        <f t="shared" ca="1" si="518"/>
        <v/>
      </c>
      <c r="AD1548" s="13" t="str">
        <f t="shared" ca="1" si="519"/>
        <v/>
      </c>
      <c r="AE1548" s="13">
        <f t="shared" ca="1" si="520"/>
        <v>3.4685224841136817</v>
      </c>
      <c r="AG1548" s="32">
        <f ca="1">IF(ROW(data!B1548)&gt;fib+1,MIN(OFFSET(data!B1548,0,0,-fib,1)),"")</f>
        <v>25.33</v>
      </c>
      <c r="AH1548" s="32">
        <f ca="1">IF(ROW(data!B1548)&gt;fib+1,MAX(OFFSET(data!B1548,0,0,-fib,1)),"")</f>
        <v>31.63</v>
      </c>
      <c r="AI1548" s="32">
        <f t="shared" ca="1" si="510"/>
        <v>6.3000000000000007</v>
      </c>
      <c r="AJ1548" s="31">
        <f t="shared" ca="1" si="511"/>
        <v>26.816799999999997</v>
      </c>
      <c r="AK1548" s="31">
        <f t="shared" ca="1" si="512"/>
        <v>27.736599999999999</v>
      </c>
      <c r="AL1548" s="31">
        <f t="shared" ca="1" si="513"/>
        <v>28.479999999999997</v>
      </c>
      <c r="AM1548" s="31">
        <f t="shared" ca="1" si="514"/>
        <v>29.223399999999998</v>
      </c>
      <c r="AO1548" s="32">
        <f t="shared" ca="1" si="521"/>
        <v>2.1795774836443247</v>
      </c>
      <c r="AP1548" s="32">
        <f t="shared" ca="1" si="522"/>
        <v>0</v>
      </c>
      <c r="AQ1548" s="32">
        <f t="shared" ca="1" si="523"/>
        <v>2.4685224841136817</v>
      </c>
      <c r="AR1548" s="32">
        <f t="shared" ca="1" si="524"/>
        <v>0</v>
      </c>
    </row>
    <row r="1549" spans="1:44">
      <c r="A1549" s="10">
        <v>39156</v>
      </c>
      <c r="B1549" s="11">
        <f ca="1">IF(ROW(data!B1549)&gt;singleSMA,AVERAGE(OFFSET(data!B1549,0,0,-singleSMA,1)),"")</f>
        <v>27.990100000000002</v>
      </c>
      <c r="C1549" s="11" t="str">
        <f ca="1">IF(ROW(data!B1547)&gt;singleSMA+2,IF(SIGN(data!B1548-indicators!B1548)&lt;&gt;SIGN(data!B1547-indicators!B1547),IF(SIGN(data!B1548-indicators!B1548)&gt;0,"BUY","SELL"),""),"")</f>
        <v/>
      </c>
      <c r="D1549" s="11">
        <f ca="1">IF(ROW(data!B1549)&gt;fastSMA,AVERAGE(OFFSET(data!B1549,0,0,-fastSMA,1)),"")</f>
        <v>29.658999999999992</v>
      </c>
      <c r="E1549" s="11">
        <f ca="1">IF(ROW(data!B1549)&gt;slowSMA,AVERAGE(OFFSET(data!B1549,0,0,-slowSMA,1)),"")</f>
        <v>27.990100000000002</v>
      </c>
      <c r="F1549" s="11" t="str">
        <f ca="1">IF(ROW(data!B1549)&gt;MAX(fastSMA,slowSMA)+2,IF(SIGN(D1548-E1548)&lt;&gt;SIGN(D1547-E1547),IF(SIGN(D1548-E1548)&gt;0,"BUY","SELL"),""),"")</f>
        <v/>
      </c>
      <c r="G1549" s="11"/>
      <c r="H1549" s="11">
        <f>(data!B1549/data!B1548)-1</f>
        <v>1.9108280254777066E-2</v>
      </c>
      <c r="I1549" s="11">
        <f t="shared" si="504"/>
        <v>1.9108280254777066E-2</v>
      </c>
      <c r="J1549" s="11">
        <f t="shared" si="505"/>
        <v>0</v>
      </c>
      <c r="K1549" s="11">
        <f ca="1">IF(ROW(data!B1549)&gt;rsi+1,100-100/(1+AVERAGE(OFFSET(I1549,0,0,-rsi,1))/AVERAGE(OFFSET(J1549,0,0,-rsi,1))),"")</f>
        <v>46.042225466390782</v>
      </c>
      <c r="L1549" s="11"/>
      <c r="M1549" s="11">
        <f t="shared" si="506"/>
        <v>1.0191082802547771</v>
      </c>
      <c r="N1549" s="11">
        <f t="shared" ca="1" si="507"/>
        <v>0.96774193548387077</v>
      </c>
      <c r="S1549" s="13" t="str">
        <f ca="1">pricein</f>
        <v/>
      </c>
      <c r="T1549" s="13" t="str">
        <f ca="1">priceout</f>
        <v/>
      </c>
      <c r="U1549" s="16" t="str">
        <f t="shared" ca="1" si="508"/>
        <v/>
      </c>
      <c r="V1549" s="16" t="str">
        <f t="shared" ca="1" si="515"/>
        <v/>
      </c>
      <c r="W1549" s="16" t="str">
        <f t="shared" ca="1" si="516"/>
        <v/>
      </c>
      <c r="X1549" s="16">
        <f t="shared" ca="1" si="517"/>
        <v>3.1795774836443247</v>
      </c>
      <c r="Y1549" s="16"/>
      <c r="Z1549" s="13" t="str">
        <f ca="1">priceincross</f>
        <v/>
      </c>
      <c r="AA1549" s="13" t="str">
        <f ca="1">priceoutcross</f>
        <v/>
      </c>
      <c r="AB1549" s="13" t="str">
        <f t="shared" ca="1" si="509"/>
        <v/>
      </c>
      <c r="AC1549" s="13" t="str">
        <f t="shared" ca="1" si="518"/>
        <v/>
      </c>
      <c r="AD1549" s="13" t="str">
        <f t="shared" ca="1" si="519"/>
        <v/>
      </c>
      <c r="AE1549" s="13">
        <f t="shared" ca="1" si="520"/>
        <v>3.4685224841136817</v>
      </c>
      <c r="AG1549" s="32">
        <f ca="1">IF(ROW(data!B1549)&gt;fib+1,MIN(OFFSET(data!B1549,0,0,-fib,1)),"")</f>
        <v>25.33</v>
      </c>
      <c r="AH1549" s="32">
        <f ca="1">IF(ROW(data!B1549)&gt;fib+1,MAX(OFFSET(data!B1549,0,0,-fib,1)),"")</f>
        <v>31.63</v>
      </c>
      <c r="AI1549" s="32">
        <f t="shared" ca="1" si="510"/>
        <v>6.3000000000000007</v>
      </c>
      <c r="AJ1549" s="31">
        <f t="shared" ca="1" si="511"/>
        <v>26.816799999999997</v>
      </c>
      <c r="AK1549" s="31">
        <f t="shared" ca="1" si="512"/>
        <v>27.736599999999999</v>
      </c>
      <c r="AL1549" s="31">
        <f t="shared" ca="1" si="513"/>
        <v>28.479999999999997</v>
      </c>
      <c r="AM1549" s="31">
        <f t="shared" ca="1" si="514"/>
        <v>29.223399999999998</v>
      </c>
      <c r="AO1549" s="32">
        <f t="shared" ca="1" si="521"/>
        <v>2.1795774836443247</v>
      </c>
      <c r="AP1549" s="32">
        <f t="shared" ca="1" si="522"/>
        <v>0</v>
      </c>
      <c r="AQ1549" s="32">
        <f t="shared" ca="1" si="523"/>
        <v>2.4685224841136817</v>
      </c>
      <c r="AR1549" s="32">
        <f t="shared" ca="1" si="524"/>
        <v>0</v>
      </c>
    </row>
    <row r="1550" spans="1:44">
      <c r="A1550" s="10">
        <v>39157</v>
      </c>
      <c r="B1550" s="11">
        <f ca="1">IF(ROW(data!B1550)&gt;singleSMA,AVERAGE(OFFSET(data!B1550,0,0,-singleSMA,1)),"")</f>
        <v>28.022400000000001</v>
      </c>
      <c r="C1550" s="11" t="str">
        <f ca="1">IF(ROW(data!B1548)&gt;singleSMA+2,IF(SIGN(data!B1549-indicators!B1549)&lt;&gt;SIGN(data!B1548-indicators!B1548),IF(SIGN(data!B1549-indicators!B1549)&gt;0,"BUY","SELL"),""),"")</f>
        <v/>
      </c>
      <c r="D1550" s="11">
        <f ca="1">IF(ROW(data!B1550)&gt;fastSMA,AVERAGE(OFFSET(data!B1550,0,0,-fastSMA,1)),"")</f>
        <v>29.636999999999993</v>
      </c>
      <c r="E1550" s="11">
        <f ca="1">IF(ROW(data!B1550)&gt;slowSMA,AVERAGE(OFFSET(data!B1550,0,0,-slowSMA,1)),"")</f>
        <v>28.022400000000001</v>
      </c>
      <c r="F1550" s="11" t="str">
        <f ca="1">IF(ROW(data!B1550)&gt;MAX(fastSMA,slowSMA)+2,IF(SIGN(D1549-E1549)&lt;&gt;SIGN(D1548-E1548),IF(SIGN(D1549-E1549)&gt;0,"BUY","SELL"),""),"")</f>
        <v/>
      </c>
      <c r="G1550" s="11"/>
      <c r="H1550" s="11">
        <f>(data!B1550/data!B1549)-1</f>
        <v>4.2361111111111072E-2</v>
      </c>
      <c r="I1550" s="11">
        <f t="shared" si="504"/>
        <v>4.2361111111111072E-2</v>
      </c>
      <c r="J1550" s="11">
        <f t="shared" si="505"/>
        <v>0</v>
      </c>
      <c r="K1550" s="11">
        <f ca="1">IF(ROW(data!B1550)&gt;rsi+1,100-100/(1+AVERAGE(OFFSET(I1550,0,0,-rsi,1))/AVERAGE(OFFSET(J1550,0,0,-rsi,1))),"")</f>
        <v>48.815841641854995</v>
      </c>
      <c r="L1550" s="11"/>
      <c r="M1550" s="11">
        <f t="shared" si="506"/>
        <v>1.0423611111111111</v>
      </c>
      <c r="N1550" s="11">
        <f t="shared" ca="1" si="507"/>
        <v>0.98555482600131317</v>
      </c>
      <c r="S1550" s="13" t="str">
        <f ca="1">pricein</f>
        <v/>
      </c>
      <c r="T1550" s="13" t="str">
        <f ca="1">priceout</f>
        <v/>
      </c>
      <c r="U1550" s="16" t="str">
        <f t="shared" ca="1" si="508"/>
        <v/>
      </c>
      <c r="V1550" s="16" t="str">
        <f t="shared" ca="1" si="515"/>
        <v/>
      </c>
      <c r="W1550" s="16" t="str">
        <f t="shared" ca="1" si="516"/>
        <v/>
      </c>
      <c r="X1550" s="16">
        <f t="shared" ca="1" si="517"/>
        <v>3.1795774836443247</v>
      </c>
      <c r="Y1550" s="16"/>
      <c r="Z1550" s="13" t="str">
        <f ca="1">priceincross</f>
        <v/>
      </c>
      <c r="AA1550" s="13" t="str">
        <f ca="1">priceoutcross</f>
        <v/>
      </c>
      <c r="AB1550" s="13" t="str">
        <f t="shared" ca="1" si="509"/>
        <v/>
      </c>
      <c r="AC1550" s="13" t="str">
        <f t="shared" ca="1" si="518"/>
        <v/>
      </c>
      <c r="AD1550" s="13" t="str">
        <f t="shared" ca="1" si="519"/>
        <v/>
      </c>
      <c r="AE1550" s="13">
        <f t="shared" ca="1" si="520"/>
        <v>3.4685224841136817</v>
      </c>
      <c r="AG1550" s="32">
        <f ca="1">IF(ROW(data!B1550)&gt;fib+1,MIN(OFFSET(data!B1550,0,0,-fib,1)),"")</f>
        <v>25.33</v>
      </c>
      <c r="AH1550" s="32">
        <f ca="1">IF(ROW(data!B1550)&gt;fib+1,MAX(OFFSET(data!B1550,0,0,-fib,1)),"")</f>
        <v>31.63</v>
      </c>
      <c r="AI1550" s="32">
        <f t="shared" ca="1" si="510"/>
        <v>6.3000000000000007</v>
      </c>
      <c r="AJ1550" s="31">
        <f t="shared" ca="1" si="511"/>
        <v>26.816799999999997</v>
      </c>
      <c r="AK1550" s="31">
        <f t="shared" ca="1" si="512"/>
        <v>27.736599999999999</v>
      </c>
      <c r="AL1550" s="31">
        <f t="shared" ca="1" si="513"/>
        <v>28.479999999999997</v>
      </c>
      <c r="AM1550" s="31">
        <f t="shared" ca="1" si="514"/>
        <v>29.223399999999998</v>
      </c>
      <c r="AO1550" s="32">
        <f t="shared" ca="1" si="521"/>
        <v>2.1795774836443247</v>
      </c>
      <c r="AP1550" s="32">
        <f t="shared" ca="1" si="522"/>
        <v>0</v>
      </c>
      <c r="AQ1550" s="32">
        <f t="shared" ca="1" si="523"/>
        <v>2.4685224841136817</v>
      </c>
      <c r="AR1550" s="32">
        <f t="shared" ca="1" si="524"/>
        <v>0</v>
      </c>
    </row>
    <row r="1551" spans="1:44">
      <c r="A1551" s="10">
        <v>39160</v>
      </c>
      <c r="B1551" s="11">
        <f ca="1">IF(ROW(data!B1551)&gt;singleSMA,AVERAGE(OFFSET(data!B1551,0,0,-singleSMA,1)),"")</f>
        <v>28.059800000000006</v>
      </c>
      <c r="C1551" s="11" t="str">
        <f ca="1">IF(ROW(data!B1549)&gt;singleSMA+2,IF(SIGN(data!B1550-indicators!B1550)&lt;&gt;SIGN(data!B1549-indicators!B1549),IF(SIGN(data!B1550-indicators!B1550)&gt;0,"BUY","SELL"),""),"")</f>
        <v/>
      </c>
      <c r="D1551" s="11">
        <f ca="1">IF(ROW(data!B1551)&gt;fastSMA,AVERAGE(OFFSET(data!B1551,0,0,-fastSMA,1)),"")</f>
        <v>29.647999999999996</v>
      </c>
      <c r="E1551" s="11">
        <f ca="1">IF(ROW(data!B1551)&gt;slowSMA,AVERAGE(OFFSET(data!B1551,0,0,-slowSMA,1)),"")</f>
        <v>28.059800000000006</v>
      </c>
      <c r="F1551" s="11" t="str">
        <f ca="1">IF(ROW(data!B1551)&gt;MAX(fastSMA,slowSMA)+2,IF(SIGN(D1550-E1550)&lt;&gt;SIGN(D1549-E1549),IF(SIGN(D1550-E1550)&gt;0,"BUY","SELL"),""),"")</f>
        <v/>
      </c>
      <c r="G1551" s="11"/>
      <c r="H1551" s="11">
        <f>(data!B1551/data!B1550)-1</f>
        <v>1.3990672884743649E-2</v>
      </c>
      <c r="I1551" s="11">
        <f t="shared" si="504"/>
        <v>1.3990672884743649E-2</v>
      </c>
      <c r="J1551" s="11">
        <f t="shared" si="505"/>
        <v>0</v>
      </c>
      <c r="K1551" s="11">
        <f ca="1">IF(ROW(data!B1551)&gt;rsi+1,100-100/(1+AVERAGE(OFFSET(I1551,0,0,-rsi,1))/AVERAGE(OFFSET(J1551,0,0,-rsi,1))),"")</f>
        <v>51.769900317658767</v>
      </c>
      <c r="L1551" s="11"/>
      <c r="M1551" s="11">
        <f t="shared" si="506"/>
        <v>1.0139906728847436</v>
      </c>
      <c r="N1551" s="11">
        <f t="shared" ca="1" si="507"/>
        <v>1.0072799470549305</v>
      </c>
      <c r="S1551" s="13" t="str">
        <f ca="1">pricein</f>
        <v/>
      </c>
      <c r="T1551" s="13" t="str">
        <f ca="1">priceout</f>
        <v/>
      </c>
      <c r="U1551" s="16" t="str">
        <f t="shared" ca="1" si="508"/>
        <v/>
      </c>
      <c r="V1551" s="16" t="str">
        <f t="shared" ca="1" si="515"/>
        <v/>
      </c>
      <c r="W1551" s="16" t="str">
        <f t="shared" ca="1" si="516"/>
        <v/>
      </c>
      <c r="X1551" s="16">
        <f t="shared" ca="1" si="517"/>
        <v>3.1795774836443247</v>
      </c>
      <c r="Y1551" s="16"/>
      <c r="Z1551" s="13" t="str">
        <f ca="1">priceincross</f>
        <v/>
      </c>
      <c r="AA1551" s="13" t="str">
        <f ca="1">priceoutcross</f>
        <v/>
      </c>
      <c r="AB1551" s="13" t="str">
        <f t="shared" ca="1" si="509"/>
        <v/>
      </c>
      <c r="AC1551" s="13" t="str">
        <f t="shared" ca="1" si="518"/>
        <v/>
      </c>
      <c r="AD1551" s="13" t="str">
        <f t="shared" ca="1" si="519"/>
        <v/>
      </c>
      <c r="AE1551" s="13">
        <f t="shared" ca="1" si="520"/>
        <v>3.4685224841136817</v>
      </c>
      <c r="AG1551" s="32">
        <f ca="1">IF(ROW(data!B1551)&gt;fib+1,MIN(OFFSET(data!B1551,0,0,-fib,1)),"")</f>
        <v>25.33</v>
      </c>
      <c r="AH1551" s="32">
        <f ca="1">IF(ROW(data!B1551)&gt;fib+1,MAX(OFFSET(data!B1551,0,0,-fib,1)),"")</f>
        <v>31.63</v>
      </c>
      <c r="AI1551" s="32">
        <f t="shared" ca="1" si="510"/>
        <v>6.3000000000000007</v>
      </c>
      <c r="AJ1551" s="31">
        <f t="shared" ca="1" si="511"/>
        <v>26.816799999999997</v>
      </c>
      <c r="AK1551" s="31">
        <f t="shared" ca="1" si="512"/>
        <v>27.736599999999999</v>
      </c>
      <c r="AL1551" s="31">
        <f t="shared" ca="1" si="513"/>
        <v>28.479999999999997</v>
      </c>
      <c r="AM1551" s="31">
        <f t="shared" ca="1" si="514"/>
        <v>29.223399999999998</v>
      </c>
      <c r="AO1551" s="32">
        <f t="shared" ca="1" si="521"/>
        <v>2.1795774836443247</v>
      </c>
      <c r="AP1551" s="32">
        <f t="shared" ca="1" si="522"/>
        <v>0</v>
      </c>
      <c r="AQ1551" s="32">
        <f t="shared" ca="1" si="523"/>
        <v>2.4685224841136817</v>
      </c>
      <c r="AR1551" s="32">
        <f t="shared" ca="1" si="524"/>
        <v>0</v>
      </c>
    </row>
    <row r="1552" spans="1:44">
      <c r="A1552" s="10">
        <v>39161</v>
      </c>
      <c r="B1552" s="11">
        <f ca="1">IF(ROW(data!B1552)&gt;singleSMA,AVERAGE(OFFSET(data!B1552,0,0,-singleSMA,1)),"")</f>
        <v>28.093600000000002</v>
      </c>
      <c r="C1552" s="11" t="str">
        <f ca="1">IF(ROW(data!B1550)&gt;singleSMA+2,IF(SIGN(data!B1551-indicators!B1551)&lt;&gt;SIGN(data!B1550-indicators!B1550),IF(SIGN(data!B1551-indicators!B1551)&gt;0,"BUY","SELL"),""),"")</f>
        <v/>
      </c>
      <c r="D1552" s="11">
        <f ca="1">IF(ROW(data!B1552)&gt;fastSMA,AVERAGE(OFFSET(data!B1552,0,0,-fastSMA,1)),"")</f>
        <v>29.639500000000005</v>
      </c>
      <c r="E1552" s="11">
        <f ca="1">IF(ROW(data!B1552)&gt;slowSMA,AVERAGE(OFFSET(data!B1552,0,0,-slowSMA,1)),"")</f>
        <v>28.093600000000002</v>
      </c>
      <c r="F1552" s="11" t="str">
        <f ca="1">IF(ROW(data!B1552)&gt;MAX(fastSMA,slowSMA)+2,IF(SIGN(D1551-E1551)&lt;&gt;SIGN(D1550-E1550),IF(SIGN(D1551-E1551)&gt;0,"BUY","SELL"),""),"")</f>
        <v/>
      </c>
      <c r="G1552" s="11"/>
      <c r="H1552" s="11">
        <f>(data!B1552/data!B1551)-1</f>
        <v>-6.5703022339028694E-3</v>
      </c>
      <c r="I1552" s="11">
        <f t="shared" si="504"/>
        <v>0</v>
      </c>
      <c r="J1552" s="11">
        <f t="shared" si="505"/>
        <v>6.5703022339028694E-3</v>
      </c>
      <c r="K1552" s="11">
        <f ca="1">IF(ROW(data!B1552)&gt;rsi+1,100-100/(1+AVERAGE(OFFSET(I1552,0,0,-rsi,1))/AVERAGE(OFFSET(J1552,0,0,-rsi,1))),"")</f>
        <v>50.044561479804294</v>
      </c>
      <c r="L1552" s="11"/>
      <c r="M1552" s="11">
        <f t="shared" si="506"/>
        <v>0.99342969776609713</v>
      </c>
      <c r="N1552" s="11">
        <f t="shared" ca="1" si="507"/>
        <v>0.99440973364024965</v>
      </c>
      <c r="S1552" s="13" t="str">
        <f ca="1">pricein</f>
        <v/>
      </c>
      <c r="T1552" s="13" t="str">
        <f ca="1">priceout</f>
        <v/>
      </c>
      <c r="U1552" s="16" t="str">
        <f t="shared" ca="1" si="508"/>
        <v/>
      </c>
      <c r="V1552" s="16" t="str">
        <f t="shared" ca="1" si="515"/>
        <v/>
      </c>
      <c r="W1552" s="16" t="str">
        <f t="shared" ca="1" si="516"/>
        <v/>
      </c>
      <c r="X1552" s="16">
        <f t="shared" ca="1" si="517"/>
        <v>3.1795774836443247</v>
      </c>
      <c r="Y1552" s="16"/>
      <c r="Z1552" s="13" t="str">
        <f ca="1">priceincross</f>
        <v/>
      </c>
      <c r="AA1552" s="13" t="str">
        <f ca="1">priceoutcross</f>
        <v/>
      </c>
      <c r="AB1552" s="13" t="str">
        <f t="shared" ca="1" si="509"/>
        <v/>
      </c>
      <c r="AC1552" s="13" t="str">
        <f t="shared" ca="1" si="518"/>
        <v/>
      </c>
      <c r="AD1552" s="13" t="str">
        <f t="shared" ca="1" si="519"/>
        <v/>
      </c>
      <c r="AE1552" s="13">
        <f t="shared" ca="1" si="520"/>
        <v>3.4685224841136817</v>
      </c>
      <c r="AG1552" s="32">
        <f ca="1">IF(ROW(data!B1552)&gt;fib+1,MIN(OFFSET(data!B1552,0,0,-fib,1)),"")</f>
        <v>25.33</v>
      </c>
      <c r="AH1552" s="32">
        <f ca="1">IF(ROW(data!B1552)&gt;fib+1,MAX(OFFSET(data!B1552,0,0,-fib,1)),"")</f>
        <v>31.63</v>
      </c>
      <c r="AI1552" s="32">
        <f t="shared" ca="1" si="510"/>
        <v>6.3000000000000007</v>
      </c>
      <c r="AJ1552" s="31">
        <f t="shared" ca="1" si="511"/>
        <v>26.816799999999997</v>
      </c>
      <c r="AK1552" s="31">
        <f t="shared" ca="1" si="512"/>
        <v>27.736599999999999</v>
      </c>
      <c r="AL1552" s="31">
        <f t="shared" ca="1" si="513"/>
        <v>28.479999999999997</v>
      </c>
      <c r="AM1552" s="31">
        <f t="shared" ca="1" si="514"/>
        <v>29.223399999999998</v>
      </c>
      <c r="AO1552" s="32">
        <f t="shared" ca="1" si="521"/>
        <v>2.1795774836443247</v>
      </c>
      <c r="AP1552" s="32">
        <f t="shared" ca="1" si="522"/>
        <v>0</v>
      </c>
      <c r="AQ1552" s="32">
        <f t="shared" ca="1" si="523"/>
        <v>2.4685224841136817</v>
      </c>
      <c r="AR1552" s="32">
        <f t="shared" ca="1" si="524"/>
        <v>0</v>
      </c>
    </row>
    <row r="1553" spans="1:44">
      <c r="A1553" s="10">
        <v>39162</v>
      </c>
      <c r="B1553" s="11">
        <f ca="1">IF(ROW(data!B1553)&gt;singleSMA,AVERAGE(OFFSET(data!B1553,0,0,-singleSMA,1)),"")</f>
        <v>28.125900000000001</v>
      </c>
      <c r="C1553" s="11" t="str">
        <f ca="1">IF(ROW(data!B1551)&gt;singleSMA+2,IF(SIGN(data!B1552-indicators!B1552)&lt;&gt;SIGN(data!B1551-indicators!B1551),IF(SIGN(data!B1552-indicators!B1552)&gt;0,"BUY","SELL"),""),"")</f>
        <v/>
      </c>
      <c r="D1553" s="11">
        <f ca="1">IF(ROW(data!B1553)&gt;fastSMA,AVERAGE(OFFSET(data!B1553,0,0,-fastSMA,1)),"")</f>
        <v>29.655000000000001</v>
      </c>
      <c r="E1553" s="11">
        <f ca="1">IF(ROW(data!B1553)&gt;slowSMA,AVERAGE(OFFSET(data!B1553,0,0,-slowSMA,1)),"")</f>
        <v>28.125900000000001</v>
      </c>
      <c r="F1553" s="11" t="str">
        <f ca="1">IF(ROW(data!B1553)&gt;MAX(fastSMA,slowSMA)+2,IF(SIGN(D1552-E1552)&lt;&gt;SIGN(D1551-E1551),IF(SIGN(D1552-E1552)&gt;0,"BUY","SELL"),""),"")</f>
        <v/>
      </c>
      <c r="G1553" s="11"/>
      <c r="H1553" s="11">
        <f>(data!B1553/data!B1552)-1</f>
        <v>6.6137566137567383E-3</v>
      </c>
      <c r="I1553" s="11">
        <f t="shared" si="504"/>
        <v>6.6137566137567383E-3</v>
      </c>
      <c r="J1553" s="11">
        <f t="shared" si="505"/>
        <v>0</v>
      </c>
      <c r="K1553" s="11">
        <f ca="1">IF(ROW(data!B1553)&gt;rsi+1,100-100/(1+AVERAGE(OFFSET(I1553,0,0,-rsi,1))/AVERAGE(OFFSET(J1553,0,0,-rsi,1))),"")</f>
        <v>52.181117297419583</v>
      </c>
      <c r="L1553" s="11"/>
      <c r="M1553" s="11">
        <f t="shared" si="506"/>
        <v>1.0066137566137567</v>
      </c>
      <c r="N1553" s="11">
        <f t="shared" ca="1" si="507"/>
        <v>1.0102887487553931</v>
      </c>
      <c r="S1553" s="13" t="str">
        <f ca="1">pricein</f>
        <v/>
      </c>
      <c r="T1553" s="13" t="str">
        <f ca="1">priceout</f>
        <v/>
      </c>
      <c r="U1553" s="16" t="str">
        <f t="shared" ca="1" si="508"/>
        <v/>
      </c>
      <c r="V1553" s="16" t="str">
        <f t="shared" ca="1" si="515"/>
        <v/>
      </c>
      <c r="W1553" s="16" t="str">
        <f t="shared" ca="1" si="516"/>
        <v/>
      </c>
      <c r="X1553" s="16">
        <f t="shared" ca="1" si="517"/>
        <v>3.1795774836443247</v>
      </c>
      <c r="Y1553" s="16"/>
      <c r="Z1553" s="13" t="str">
        <f ca="1">priceincross</f>
        <v/>
      </c>
      <c r="AA1553" s="13" t="str">
        <f ca="1">priceoutcross</f>
        <v/>
      </c>
      <c r="AB1553" s="13" t="str">
        <f t="shared" ca="1" si="509"/>
        <v/>
      </c>
      <c r="AC1553" s="13" t="str">
        <f t="shared" ca="1" si="518"/>
        <v/>
      </c>
      <c r="AD1553" s="13" t="str">
        <f t="shared" ca="1" si="519"/>
        <v/>
      </c>
      <c r="AE1553" s="13">
        <f t="shared" ca="1" si="520"/>
        <v>3.4685224841136817</v>
      </c>
      <c r="AG1553" s="32">
        <f ca="1">IF(ROW(data!B1553)&gt;fib+1,MIN(OFFSET(data!B1553,0,0,-fib,1)),"")</f>
        <v>25.33</v>
      </c>
      <c r="AH1553" s="32">
        <f ca="1">IF(ROW(data!B1553)&gt;fib+1,MAX(OFFSET(data!B1553,0,0,-fib,1)),"")</f>
        <v>31.63</v>
      </c>
      <c r="AI1553" s="32">
        <f t="shared" ca="1" si="510"/>
        <v>6.3000000000000007</v>
      </c>
      <c r="AJ1553" s="31">
        <f t="shared" ca="1" si="511"/>
        <v>26.816799999999997</v>
      </c>
      <c r="AK1553" s="31">
        <f t="shared" ca="1" si="512"/>
        <v>27.736599999999999</v>
      </c>
      <c r="AL1553" s="31">
        <f t="shared" ca="1" si="513"/>
        <v>28.479999999999997</v>
      </c>
      <c r="AM1553" s="31">
        <f t="shared" ca="1" si="514"/>
        <v>29.223399999999998</v>
      </c>
      <c r="AO1553" s="32">
        <f t="shared" ca="1" si="521"/>
        <v>2.1795774836443247</v>
      </c>
      <c r="AP1553" s="32">
        <f t="shared" ca="1" si="522"/>
        <v>0</v>
      </c>
      <c r="AQ1553" s="32">
        <f t="shared" ca="1" si="523"/>
        <v>2.4685224841136817</v>
      </c>
      <c r="AR1553" s="32">
        <f t="shared" ca="1" si="524"/>
        <v>0</v>
      </c>
    </row>
    <row r="1554" spans="1:44">
      <c r="A1554" s="10">
        <v>39163</v>
      </c>
      <c r="B1554" s="11">
        <f ca="1">IF(ROW(data!B1554)&gt;singleSMA,AVERAGE(OFFSET(data!B1554,0,0,-singleSMA,1)),"")</f>
        <v>28.161899999999999</v>
      </c>
      <c r="C1554" s="11" t="str">
        <f ca="1">IF(ROW(data!B1552)&gt;singleSMA+2,IF(SIGN(data!B1553-indicators!B1553)&lt;&gt;SIGN(data!B1552-indicators!B1552),IF(SIGN(data!B1553-indicators!B1553)&gt;0,"BUY","SELL"),""),"")</f>
        <v/>
      </c>
      <c r="D1554" s="11">
        <f ca="1">IF(ROW(data!B1554)&gt;fastSMA,AVERAGE(OFFSET(data!B1554,0,0,-fastSMA,1)),"")</f>
        <v>29.615500000000004</v>
      </c>
      <c r="E1554" s="11">
        <f ca="1">IF(ROW(data!B1554)&gt;slowSMA,AVERAGE(OFFSET(data!B1554,0,0,-slowSMA,1)),"")</f>
        <v>28.161899999999999</v>
      </c>
      <c r="F1554" s="11" t="str">
        <f ca="1">IF(ROW(data!B1554)&gt;MAX(fastSMA,slowSMA)+2,IF(SIGN(D1553-E1553)&lt;&gt;SIGN(D1552-E1552),IF(SIGN(D1553-E1553)&gt;0,"BUY","SELL"),""),"")</f>
        <v/>
      </c>
      <c r="G1554" s="11"/>
      <c r="H1554" s="11">
        <f>(data!B1554/data!B1553)-1</f>
        <v>3.2851511169518233E-4</v>
      </c>
      <c r="I1554" s="11">
        <f t="shared" si="504"/>
        <v>3.2851511169518233E-4</v>
      </c>
      <c r="J1554" s="11">
        <f t="shared" si="505"/>
        <v>0</v>
      </c>
      <c r="K1554" s="11">
        <f ca="1">IF(ROW(data!B1554)&gt;rsi+1,100-100/(1+AVERAGE(OFFSET(I1554,0,0,-rsi,1))/AVERAGE(OFFSET(J1554,0,0,-rsi,1))),"")</f>
        <v>46.950473396276166</v>
      </c>
      <c r="L1554" s="11"/>
      <c r="M1554" s="11">
        <f t="shared" si="506"/>
        <v>1.0003285151116952</v>
      </c>
      <c r="N1554" s="11">
        <f t="shared" ca="1" si="507"/>
        <v>0.97471190781049932</v>
      </c>
      <c r="S1554" s="13" t="str">
        <f ca="1">pricein</f>
        <v/>
      </c>
      <c r="T1554" s="13" t="str">
        <f ca="1">priceout</f>
        <v/>
      </c>
      <c r="U1554" s="16" t="str">
        <f t="shared" ca="1" si="508"/>
        <v/>
      </c>
      <c r="V1554" s="16" t="str">
        <f t="shared" ca="1" si="515"/>
        <v/>
      </c>
      <c r="W1554" s="16" t="str">
        <f t="shared" ca="1" si="516"/>
        <v/>
      </c>
      <c r="X1554" s="16">
        <f t="shared" ca="1" si="517"/>
        <v>3.1795774836443247</v>
      </c>
      <c r="Y1554" s="16"/>
      <c r="Z1554" s="13" t="str">
        <f ca="1">priceincross</f>
        <v/>
      </c>
      <c r="AA1554" s="13" t="str">
        <f ca="1">priceoutcross</f>
        <v/>
      </c>
      <c r="AB1554" s="13" t="str">
        <f t="shared" ca="1" si="509"/>
        <v/>
      </c>
      <c r="AC1554" s="13" t="str">
        <f t="shared" ca="1" si="518"/>
        <v/>
      </c>
      <c r="AD1554" s="13" t="str">
        <f t="shared" ca="1" si="519"/>
        <v/>
      </c>
      <c r="AE1554" s="13">
        <f t="shared" ca="1" si="520"/>
        <v>3.4685224841136817</v>
      </c>
      <c r="AG1554" s="32">
        <f ca="1">IF(ROW(data!B1554)&gt;fib+1,MIN(OFFSET(data!B1554,0,0,-fib,1)),"")</f>
        <v>25.33</v>
      </c>
      <c r="AH1554" s="32">
        <f ca="1">IF(ROW(data!B1554)&gt;fib+1,MAX(OFFSET(data!B1554,0,0,-fib,1)),"")</f>
        <v>31.63</v>
      </c>
      <c r="AI1554" s="32">
        <f t="shared" ca="1" si="510"/>
        <v>6.3000000000000007</v>
      </c>
      <c r="AJ1554" s="31">
        <f t="shared" ca="1" si="511"/>
        <v>26.816799999999997</v>
      </c>
      <c r="AK1554" s="31">
        <f t="shared" ca="1" si="512"/>
        <v>27.736599999999999</v>
      </c>
      <c r="AL1554" s="31">
        <f t="shared" ca="1" si="513"/>
        <v>28.479999999999997</v>
      </c>
      <c r="AM1554" s="31">
        <f t="shared" ca="1" si="514"/>
        <v>29.223399999999998</v>
      </c>
      <c r="AO1554" s="32">
        <f t="shared" ca="1" si="521"/>
        <v>2.1795774836443247</v>
      </c>
      <c r="AP1554" s="32">
        <f t="shared" ca="1" si="522"/>
        <v>0</v>
      </c>
      <c r="AQ1554" s="32">
        <f t="shared" ca="1" si="523"/>
        <v>2.4685224841136817</v>
      </c>
      <c r="AR1554" s="32">
        <f t="shared" ca="1" si="524"/>
        <v>0</v>
      </c>
    </row>
    <row r="1555" spans="1:44">
      <c r="A1555" s="10">
        <v>39164</v>
      </c>
      <c r="B1555" s="11">
        <f ca="1">IF(ROW(data!B1555)&gt;singleSMA,AVERAGE(OFFSET(data!B1555,0,0,-singleSMA,1)),"")</f>
        <v>28.201999999999998</v>
      </c>
      <c r="C1555" s="11" t="str">
        <f ca="1">IF(ROW(data!B1553)&gt;singleSMA+2,IF(SIGN(data!B1554-indicators!B1554)&lt;&gt;SIGN(data!B1553-indicators!B1553),IF(SIGN(data!B1554-indicators!B1554)&gt;0,"BUY","SELL"),""),"")</f>
        <v/>
      </c>
      <c r="D1555" s="11">
        <f ca="1">IF(ROW(data!B1555)&gt;fastSMA,AVERAGE(OFFSET(data!B1555,0,0,-fastSMA,1)),"")</f>
        <v>29.585499999999996</v>
      </c>
      <c r="E1555" s="11">
        <f ca="1">IF(ROW(data!B1555)&gt;slowSMA,AVERAGE(OFFSET(data!B1555,0,0,-slowSMA,1)),"")</f>
        <v>28.201999999999998</v>
      </c>
      <c r="F1555" s="11" t="str">
        <f ca="1">IF(ROW(data!B1555)&gt;MAX(fastSMA,slowSMA)+2,IF(SIGN(D1554-E1554)&lt;&gt;SIGN(D1553-E1553),IF(SIGN(D1554-E1554)&gt;0,"BUY","SELL"),""),"")</f>
        <v/>
      </c>
      <c r="G1555" s="11"/>
      <c r="H1555" s="11">
        <f>(data!B1555/data!B1554)-1</f>
        <v>1.9047619047619202E-2</v>
      </c>
      <c r="I1555" s="11">
        <f t="shared" si="504"/>
        <v>1.9047619047619202E-2</v>
      </c>
      <c r="J1555" s="11">
        <f t="shared" si="505"/>
        <v>0</v>
      </c>
      <c r="K1555" s="11">
        <f ca="1">IF(ROW(data!B1555)&gt;rsi+1,100-100/(1+AVERAGE(OFFSET(I1555,0,0,-rsi,1))/AVERAGE(OFFSET(J1555,0,0,-rsi,1))),"")</f>
        <v>47.973507760049294</v>
      </c>
      <c r="L1555" s="11"/>
      <c r="M1555" s="11">
        <f t="shared" si="506"/>
        <v>1.0190476190476192</v>
      </c>
      <c r="N1555" s="11">
        <f t="shared" ca="1" si="507"/>
        <v>0.98103066708820774</v>
      </c>
      <c r="S1555" s="13" t="str">
        <f ca="1">pricein</f>
        <v/>
      </c>
      <c r="T1555" s="13" t="str">
        <f ca="1">priceout</f>
        <v/>
      </c>
      <c r="U1555" s="16" t="str">
        <f t="shared" ca="1" si="508"/>
        <v/>
      </c>
      <c r="V1555" s="16" t="str">
        <f t="shared" ca="1" si="515"/>
        <v/>
      </c>
      <c r="W1555" s="16" t="str">
        <f t="shared" ca="1" si="516"/>
        <v/>
      </c>
      <c r="X1555" s="16">
        <f t="shared" ca="1" si="517"/>
        <v>3.1795774836443247</v>
      </c>
      <c r="Y1555" s="16"/>
      <c r="Z1555" s="13" t="str">
        <f ca="1">priceincross</f>
        <v/>
      </c>
      <c r="AA1555" s="13" t="str">
        <f ca="1">priceoutcross</f>
        <v/>
      </c>
      <c r="AB1555" s="13" t="str">
        <f t="shared" ca="1" si="509"/>
        <v/>
      </c>
      <c r="AC1555" s="13" t="str">
        <f t="shared" ca="1" si="518"/>
        <v/>
      </c>
      <c r="AD1555" s="13" t="str">
        <f t="shared" ca="1" si="519"/>
        <v/>
      </c>
      <c r="AE1555" s="13">
        <f t="shared" ca="1" si="520"/>
        <v>3.4685224841136817</v>
      </c>
      <c r="AG1555" s="32">
        <f ca="1">IF(ROW(data!B1555)&gt;fib+1,MIN(OFFSET(data!B1555,0,0,-fib,1)),"")</f>
        <v>25.33</v>
      </c>
      <c r="AH1555" s="32">
        <f ca="1">IF(ROW(data!B1555)&gt;fib+1,MAX(OFFSET(data!B1555,0,0,-fib,1)),"")</f>
        <v>31.63</v>
      </c>
      <c r="AI1555" s="32">
        <f t="shared" ca="1" si="510"/>
        <v>6.3000000000000007</v>
      </c>
      <c r="AJ1555" s="31">
        <f t="shared" ca="1" si="511"/>
        <v>26.816799999999997</v>
      </c>
      <c r="AK1555" s="31">
        <f t="shared" ca="1" si="512"/>
        <v>27.736599999999999</v>
      </c>
      <c r="AL1555" s="31">
        <f t="shared" ca="1" si="513"/>
        <v>28.479999999999997</v>
      </c>
      <c r="AM1555" s="31">
        <f t="shared" ca="1" si="514"/>
        <v>29.223399999999998</v>
      </c>
      <c r="AO1555" s="32">
        <f t="shared" ca="1" si="521"/>
        <v>2.1795774836443247</v>
      </c>
      <c r="AP1555" s="32">
        <f t="shared" ca="1" si="522"/>
        <v>0</v>
      </c>
      <c r="AQ1555" s="32">
        <f t="shared" ca="1" si="523"/>
        <v>2.4685224841136817</v>
      </c>
      <c r="AR1555" s="32">
        <f t="shared" ca="1" si="524"/>
        <v>0</v>
      </c>
    </row>
    <row r="1556" spans="1:44">
      <c r="A1556" s="10">
        <v>39167</v>
      </c>
      <c r="B1556" s="11">
        <f ca="1">IF(ROW(data!B1556)&gt;singleSMA,AVERAGE(OFFSET(data!B1556,0,0,-singleSMA,1)),"")</f>
        <v>28.245199999999997</v>
      </c>
      <c r="C1556" s="11" t="str">
        <f ca="1">IF(ROW(data!B1554)&gt;singleSMA+2,IF(SIGN(data!B1555-indicators!B1555)&lt;&gt;SIGN(data!B1554-indicators!B1554),IF(SIGN(data!B1555-indicators!B1555)&gt;0,"BUY","SELL"),""),"")</f>
        <v/>
      </c>
      <c r="D1556" s="11">
        <f ca="1">IF(ROW(data!B1556)&gt;fastSMA,AVERAGE(OFFSET(data!B1556,0,0,-fastSMA,1)),"")</f>
        <v>29.5625</v>
      </c>
      <c r="E1556" s="11">
        <f ca="1">IF(ROW(data!B1556)&gt;slowSMA,AVERAGE(OFFSET(data!B1556,0,0,-slowSMA,1)),"")</f>
        <v>28.245199999999997</v>
      </c>
      <c r="F1556" s="11" t="str">
        <f ca="1">IF(ROW(data!B1556)&gt;MAX(fastSMA,slowSMA)+2,IF(SIGN(D1555-E1555)&lt;&gt;SIGN(D1554-E1554),IF(SIGN(D1555-E1555)&gt;0,"BUY","SELL"),""),"")</f>
        <v/>
      </c>
      <c r="G1556" s="11"/>
      <c r="H1556" s="11">
        <f>(data!B1556/data!B1555)-1</f>
        <v>2.900418949403738E-3</v>
      </c>
      <c r="I1556" s="11">
        <f t="shared" si="504"/>
        <v>2.900418949403738E-3</v>
      </c>
      <c r="J1556" s="11">
        <f t="shared" si="505"/>
        <v>0</v>
      </c>
      <c r="K1556" s="11">
        <f ca="1">IF(ROW(data!B1556)&gt;rsi+1,100-100/(1+AVERAGE(OFFSET(I1556,0,0,-rsi,1))/AVERAGE(OFFSET(J1556,0,0,-rsi,1))),"")</f>
        <v>48.637099849868328</v>
      </c>
      <c r="L1556" s="11"/>
      <c r="M1556" s="11">
        <f t="shared" si="506"/>
        <v>1.0029004189494037</v>
      </c>
      <c r="N1556" s="11">
        <f t="shared" ca="1" si="507"/>
        <v>0.98543381887270454</v>
      </c>
      <c r="S1556" s="13" t="str">
        <f ca="1">pricein</f>
        <v/>
      </c>
      <c r="T1556" s="13" t="str">
        <f ca="1">priceout</f>
        <v/>
      </c>
      <c r="U1556" s="16" t="str">
        <f t="shared" ca="1" si="508"/>
        <v/>
      </c>
      <c r="V1556" s="16" t="str">
        <f t="shared" ca="1" si="515"/>
        <v/>
      </c>
      <c r="W1556" s="16" t="str">
        <f t="shared" ca="1" si="516"/>
        <v/>
      </c>
      <c r="X1556" s="16">
        <f t="shared" ca="1" si="517"/>
        <v>3.1795774836443247</v>
      </c>
      <c r="Y1556" s="16"/>
      <c r="Z1556" s="13" t="str">
        <f ca="1">priceincross</f>
        <v/>
      </c>
      <c r="AA1556" s="13" t="str">
        <f ca="1">priceoutcross</f>
        <v/>
      </c>
      <c r="AB1556" s="13" t="str">
        <f t="shared" ca="1" si="509"/>
        <v/>
      </c>
      <c r="AC1556" s="13" t="str">
        <f t="shared" ca="1" si="518"/>
        <v/>
      </c>
      <c r="AD1556" s="13" t="str">
        <f t="shared" ca="1" si="519"/>
        <v/>
      </c>
      <c r="AE1556" s="13">
        <f t="shared" ca="1" si="520"/>
        <v>3.4685224841136817</v>
      </c>
      <c r="AG1556" s="32">
        <f ca="1">IF(ROW(data!B1556)&gt;fib+1,MIN(OFFSET(data!B1556,0,0,-fib,1)),"")</f>
        <v>25.33</v>
      </c>
      <c r="AH1556" s="32">
        <f ca="1">IF(ROW(data!B1556)&gt;fib+1,MAX(OFFSET(data!B1556,0,0,-fib,1)),"")</f>
        <v>31.63</v>
      </c>
      <c r="AI1556" s="32">
        <f t="shared" ca="1" si="510"/>
        <v>6.3000000000000007</v>
      </c>
      <c r="AJ1556" s="31">
        <f t="shared" ca="1" si="511"/>
        <v>26.816799999999997</v>
      </c>
      <c r="AK1556" s="31">
        <f t="shared" ca="1" si="512"/>
        <v>27.736599999999999</v>
      </c>
      <c r="AL1556" s="31">
        <f t="shared" ca="1" si="513"/>
        <v>28.479999999999997</v>
      </c>
      <c r="AM1556" s="31">
        <f t="shared" ca="1" si="514"/>
        <v>29.223399999999998</v>
      </c>
      <c r="AO1556" s="32">
        <f t="shared" ca="1" si="521"/>
        <v>2.1795774836443247</v>
      </c>
      <c r="AP1556" s="32">
        <f t="shared" ca="1" si="522"/>
        <v>0</v>
      </c>
      <c r="AQ1556" s="32">
        <f t="shared" ca="1" si="523"/>
        <v>2.4685224841136817</v>
      </c>
      <c r="AR1556" s="32">
        <f t="shared" ca="1" si="524"/>
        <v>0</v>
      </c>
    </row>
    <row r="1557" spans="1:44">
      <c r="A1557" s="10">
        <v>39168</v>
      </c>
      <c r="B1557" s="11">
        <f ca="1">IF(ROW(data!B1557)&gt;singleSMA,AVERAGE(OFFSET(data!B1557,0,0,-singleSMA,1)),"")</f>
        <v>28.277899999999999</v>
      </c>
      <c r="C1557" s="11" t="str">
        <f ca="1">IF(ROW(data!B1555)&gt;singleSMA+2,IF(SIGN(data!B1556-indicators!B1556)&lt;&gt;SIGN(data!B1555-indicators!B1555),IF(SIGN(data!B1556-indicators!B1556)&gt;0,"BUY","SELL"),""),"")</f>
        <v/>
      </c>
      <c r="D1557" s="11">
        <f ca="1">IF(ROW(data!B1557)&gt;fastSMA,AVERAGE(OFFSET(data!B1557,0,0,-fastSMA,1)),"")</f>
        <v>29.602499999999999</v>
      </c>
      <c r="E1557" s="11">
        <f ca="1">IF(ROW(data!B1557)&gt;slowSMA,AVERAGE(OFFSET(data!B1557,0,0,-slowSMA,1)),"")</f>
        <v>28.277899999999999</v>
      </c>
      <c r="F1557" s="11" t="str">
        <f ca="1">IF(ROW(data!B1557)&gt;MAX(fastSMA,slowSMA)+2,IF(SIGN(D1556-E1556)&lt;&gt;SIGN(D1555-E1555),IF(SIGN(D1556-E1556)&gt;0,"BUY","SELL"),""),"")</f>
        <v/>
      </c>
      <c r="G1557" s="11"/>
      <c r="H1557" s="11">
        <f>(data!B1557/data!B1556)-1</f>
        <v>-2.3136246786632508E-2</v>
      </c>
      <c r="I1557" s="11">
        <f t="shared" si="504"/>
        <v>0</v>
      </c>
      <c r="J1557" s="11">
        <f t="shared" si="505"/>
        <v>2.3136246786632508E-2</v>
      </c>
      <c r="K1557" s="11">
        <f ca="1">IF(ROW(data!B1557)&gt;rsi+1,100-100/(1+AVERAGE(OFFSET(I1557,0,0,-rsi,1))/AVERAGE(OFFSET(J1557,0,0,-rsi,1))),"")</f>
        <v>55.006075782139575</v>
      </c>
      <c r="L1557" s="11"/>
      <c r="M1557" s="11">
        <f t="shared" si="506"/>
        <v>0.97686375321336749</v>
      </c>
      <c r="N1557" s="11">
        <f t="shared" ca="1" si="507"/>
        <v>1.027027027027027</v>
      </c>
      <c r="S1557" s="13" t="str">
        <f ca="1">pricein</f>
        <v/>
      </c>
      <c r="T1557" s="13" t="str">
        <f ca="1">priceout</f>
        <v/>
      </c>
      <c r="U1557" s="16" t="str">
        <f t="shared" ca="1" si="508"/>
        <v/>
      </c>
      <c r="V1557" s="16" t="str">
        <f t="shared" ca="1" si="515"/>
        <v/>
      </c>
      <c r="W1557" s="16" t="str">
        <f t="shared" ca="1" si="516"/>
        <v/>
      </c>
      <c r="X1557" s="16">
        <f t="shared" ca="1" si="517"/>
        <v>3.1795774836443247</v>
      </c>
      <c r="Y1557" s="16"/>
      <c r="Z1557" s="13" t="str">
        <f ca="1">priceincross</f>
        <v/>
      </c>
      <c r="AA1557" s="13" t="str">
        <f ca="1">priceoutcross</f>
        <v/>
      </c>
      <c r="AB1557" s="13" t="str">
        <f t="shared" ca="1" si="509"/>
        <v/>
      </c>
      <c r="AC1557" s="13" t="str">
        <f t="shared" ca="1" si="518"/>
        <v/>
      </c>
      <c r="AD1557" s="13" t="str">
        <f t="shared" ca="1" si="519"/>
        <v/>
      </c>
      <c r="AE1557" s="13">
        <f t="shared" ca="1" si="520"/>
        <v>3.4685224841136817</v>
      </c>
      <c r="AG1557" s="32">
        <f ca="1">IF(ROW(data!B1557)&gt;fib+1,MIN(OFFSET(data!B1557,0,0,-fib,1)),"")</f>
        <v>25.33</v>
      </c>
      <c r="AH1557" s="32">
        <f ca="1">IF(ROW(data!B1557)&gt;fib+1,MAX(OFFSET(data!B1557,0,0,-fib,1)),"")</f>
        <v>31.63</v>
      </c>
      <c r="AI1557" s="32">
        <f t="shared" ca="1" si="510"/>
        <v>6.3000000000000007</v>
      </c>
      <c r="AJ1557" s="31">
        <f t="shared" ca="1" si="511"/>
        <v>26.816799999999997</v>
      </c>
      <c r="AK1557" s="31">
        <f t="shared" ca="1" si="512"/>
        <v>27.736599999999999</v>
      </c>
      <c r="AL1557" s="31">
        <f t="shared" ca="1" si="513"/>
        <v>28.479999999999997</v>
      </c>
      <c r="AM1557" s="31">
        <f t="shared" ca="1" si="514"/>
        <v>29.223399999999998</v>
      </c>
      <c r="AO1557" s="32">
        <f t="shared" ca="1" si="521"/>
        <v>2.1795774836443247</v>
      </c>
      <c r="AP1557" s="32">
        <f t="shared" ca="1" si="522"/>
        <v>0</v>
      </c>
      <c r="AQ1557" s="32">
        <f t="shared" ca="1" si="523"/>
        <v>2.4685224841136817</v>
      </c>
      <c r="AR1557" s="32">
        <f t="shared" ca="1" si="524"/>
        <v>0</v>
      </c>
    </row>
    <row r="1558" spans="1:44">
      <c r="A1558" s="10">
        <v>39169</v>
      </c>
      <c r="B1558" s="11">
        <f ca="1">IF(ROW(data!B1558)&gt;singleSMA,AVERAGE(OFFSET(data!B1558,0,0,-singleSMA,1)),"")</f>
        <v>28.307400000000001</v>
      </c>
      <c r="C1558" s="11" t="str">
        <f ca="1">IF(ROW(data!B1556)&gt;singleSMA+2,IF(SIGN(data!B1557-indicators!B1557)&lt;&gt;SIGN(data!B1556-indicators!B1556),IF(SIGN(data!B1557-indicators!B1557)&gt;0,"BUY","SELL"),""),"")</f>
        <v/>
      </c>
      <c r="D1558" s="11">
        <f ca="1">IF(ROW(data!B1558)&gt;fastSMA,AVERAGE(OFFSET(data!B1558,0,0,-fastSMA,1)),"")</f>
        <v>29.621499999999997</v>
      </c>
      <c r="E1558" s="11">
        <f ca="1">IF(ROW(data!B1558)&gt;slowSMA,AVERAGE(OFFSET(data!B1558,0,0,-slowSMA,1)),"")</f>
        <v>28.307400000000001</v>
      </c>
      <c r="F1558" s="11" t="str">
        <f ca="1">IF(ROW(data!B1558)&gt;MAX(fastSMA,slowSMA)+2,IF(SIGN(D1557-E1557)&lt;&gt;SIGN(D1556-E1556),IF(SIGN(D1557-E1557)&gt;0,"BUY","SELL"),""),"")</f>
        <v/>
      </c>
      <c r="G1558" s="11"/>
      <c r="H1558" s="11">
        <f>(data!B1558/data!B1557)-1</f>
        <v>-1.8750000000000044E-2</v>
      </c>
      <c r="I1558" s="11">
        <f t="shared" si="504"/>
        <v>0</v>
      </c>
      <c r="J1558" s="11">
        <f t="shared" si="505"/>
        <v>1.8750000000000044E-2</v>
      </c>
      <c r="K1558" s="11">
        <f ca="1">IF(ROW(data!B1558)&gt;rsi+1,100-100/(1+AVERAGE(OFFSET(I1558,0,0,-rsi,1))/AVERAGE(OFFSET(J1558,0,0,-rsi,1))),"")</f>
        <v>52.622850610647042</v>
      </c>
      <c r="L1558" s="11"/>
      <c r="M1558" s="11">
        <f t="shared" si="506"/>
        <v>0.98124999999999996</v>
      </c>
      <c r="N1558" s="11">
        <f t="shared" ca="1" si="507"/>
        <v>1.0129032258064516</v>
      </c>
      <c r="S1558" s="13" t="str">
        <f ca="1">pricein</f>
        <v/>
      </c>
      <c r="T1558" s="13" t="str">
        <f ca="1">priceout</f>
        <v/>
      </c>
      <c r="U1558" s="16" t="str">
        <f t="shared" ca="1" si="508"/>
        <v/>
      </c>
      <c r="V1558" s="16" t="str">
        <f t="shared" ca="1" si="515"/>
        <v/>
      </c>
      <c r="W1558" s="16" t="str">
        <f t="shared" ca="1" si="516"/>
        <v/>
      </c>
      <c r="X1558" s="16">
        <f t="shared" ca="1" si="517"/>
        <v>3.1795774836443247</v>
      </c>
      <c r="Y1558" s="16"/>
      <c r="Z1558" s="13" t="str">
        <f ca="1">priceincross</f>
        <v/>
      </c>
      <c r="AA1558" s="13" t="str">
        <f ca="1">priceoutcross</f>
        <v/>
      </c>
      <c r="AB1558" s="13" t="str">
        <f t="shared" ca="1" si="509"/>
        <v/>
      </c>
      <c r="AC1558" s="13" t="str">
        <f t="shared" ca="1" si="518"/>
        <v/>
      </c>
      <c r="AD1558" s="13" t="str">
        <f t="shared" ca="1" si="519"/>
        <v/>
      </c>
      <c r="AE1558" s="13">
        <f t="shared" ca="1" si="520"/>
        <v>3.4685224841136817</v>
      </c>
      <c r="AG1558" s="32">
        <f ca="1">IF(ROW(data!B1558)&gt;fib+1,MIN(OFFSET(data!B1558,0,0,-fib,1)),"")</f>
        <v>25.33</v>
      </c>
      <c r="AH1558" s="32">
        <f ca="1">IF(ROW(data!B1558)&gt;fib+1,MAX(OFFSET(data!B1558,0,0,-fib,1)),"")</f>
        <v>31.63</v>
      </c>
      <c r="AI1558" s="32">
        <f t="shared" ca="1" si="510"/>
        <v>6.3000000000000007</v>
      </c>
      <c r="AJ1558" s="31">
        <f t="shared" ca="1" si="511"/>
        <v>26.816799999999997</v>
      </c>
      <c r="AK1558" s="31">
        <f t="shared" ca="1" si="512"/>
        <v>27.736599999999999</v>
      </c>
      <c r="AL1558" s="31">
        <f t="shared" ca="1" si="513"/>
        <v>28.479999999999997</v>
      </c>
      <c r="AM1558" s="31">
        <f t="shared" ca="1" si="514"/>
        <v>29.223399999999998</v>
      </c>
      <c r="AO1558" s="32">
        <f t="shared" ca="1" si="521"/>
        <v>2.1795774836443247</v>
      </c>
      <c r="AP1558" s="32">
        <f t="shared" ca="1" si="522"/>
        <v>0</v>
      </c>
      <c r="AQ1558" s="32">
        <f t="shared" ca="1" si="523"/>
        <v>2.4685224841136817</v>
      </c>
      <c r="AR1558" s="32">
        <f t="shared" ca="1" si="524"/>
        <v>0</v>
      </c>
    </row>
    <row r="1559" spans="1:44">
      <c r="A1559" s="10">
        <v>39170</v>
      </c>
      <c r="B1559" s="11">
        <f ca="1">IF(ROW(data!B1559)&gt;singleSMA,AVERAGE(OFFSET(data!B1559,0,0,-singleSMA,1)),"")</f>
        <v>28.337500000000006</v>
      </c>
      <c r="C1559" s="11" t="str">
        <f ca="1">IF(ROW(data!B1557)&gt;singleSMA+2,IF(SIGN(data!B1558-indicators!B1558)&lt;&gt;SIGN(data!B1557-indicators!B1557),IF(SIGN(data!B1558-indicators!B1558)&gt;0,"BUY","SELL"),""),"")</f>
        <v/>
      </c>
      <c r="D1559" s="11">
        <f ca="1">IF(ROW(data!B1559)&gt;fastSMA,AVERAGE(OFFSET(data!B1559,0,0,-fastSMA,1)),"")</f>
        <v>29.7195</v>
      </c>
      <c r="E1559" s="11">
        <f ca="1">IF(ROW(data!B1559)&gt;slowSMA,AVERAGE(OFFSET(data!B1559,0,0,-slowSMA,1)),"")</f>
        <v>28.337500000000006</v>
      </c>
      <c r="F1559" s="11" t="str">
        <f ca="1">IF(ROW(data!B1559)&gt;MAX(fastSMA,slowSMA)+2,IF(SIGN(D1558-E1558)&lt;&gt;SIGN(D1557-E1557),IF(SIGN(D1558-E1558)&gt;0,"BUY","SELL"),""),"")</f>
        <v/>
      </c>
      <c r="G1559" s="11"/>
      <c r="H1559" s="11">
        <f>(data!B1559/data!B1558)-1</f>
        <v>1.7096882333221597E-2</v>
      </c>
      <c r="I1559" s="11">
        <f t="shared" si="504"/>
        <v>1.7096882333221597E-2</v>
      </c>
      <c r="J1559" s="11">
        <f t="shared" si="505"/>
        <v>0</v>
      </c>
      <c r="K1559" s="11">
        <f ca="1">IF(ROW(data!B1559)&gt;rsi+1,100-100/(1+AVERAGE(OFFSET(I1559,0,0,-rsi,1))/AVERAGE(OFFSET(J1559,0,0,-rsi,1))),"")</f>
        <v>61.80115892889021</v>
      </c>
      <c r="L1559" s="11"/>
      <c r="M1559" s="11">
        <f t="shared" si="506"/>
        <v>1.0170968823332216</v>
      </c>
      <c r="N1559" s="11">
        <f t="shared" ca="1" si="507"/>
        <v>1.0690627202255107</v>
      </c>
      <c r="S1559" s="13" t="str">
        <f ca="1">pricein</f>
        <v/>
      </c>
      <c r="T1559" s="13" t="str">
        <f ca="1">priceout</f>
        <v/>
      </c>
      <c r="U1559" s="16" t="str">
        <f t="shared" ca="1" si="508"/>
        <v/>
      </c>
      <c r="V1559" s="16" t="str">
        <f t="shared" ca="1" si="515"/>
        <v/>
      </c>
      <c r="W1559" s="16" t="str">
        <f t="shared" ca="1" si="516"/>
        <v/>
      </c>
      <c r="X1559" s="16">
        <f t="shared" ca="1" si="517"/>
        <v>3.1795774836443247</v>
      </c>
      <c r="Y1559" s="16"/>
      <c r="Z1559" s="13" t="str">
        <f ca="1">priceincross</f>
        <v/>
      </c>
      <c r="AA1559" s="13" t="str">
        <f ca="1">priceoutcross</f>
        <v/>
      </c>
      <c r="AB1559" s="13" t="str">
        <f t="shared" ca="1" si="509"/>
        <v/>
      </c>
      <c r="AC1559" s="13" t="str">
        <f t="shared" ca="1" si="518"/>
        <v/>
      </c>
      <c r="AD1559" s="13" t="str">
        <f t="shared" ca="1" si="519"/>
        <v/>
      </c>
      <c r="AE1559" s="13">
        <f t="shared" ca="1" si="520"/>
        <v>3.4685224841136817</v>
      </c>
      <c r="AG1559" s="32">
        <f ca="1">IF(ROW(data!B1559)&gt;fib+1,MIN(OFFSET(data!B1559,0,0,-fib,1)),"")</f>
        <v>25.33</v>
      </c>
      <c r="AH1559" s="32">
        <f ca="1">IF(ROW(data!B1559)&gt;fib+1,MAX(OFFSET(data!B1559,0,0,-fib,1)),"")</f>
        <v>31.63</v>
      </c>
      <c r="AI1559" s="32">
        <f t="shared" ca="1" si="510"/>
        <v>6.3000000000000007</v>
      </c>
      <c r="AJ1559" s="31">
        <f t="shared" ca="1" si="511"/>
        <v>26.816799999999997</v>
      </c>
      <c r="AK1559" s="31">
        <f t="shared" ca="1" si="512"/>
        <v>27.736599999999999</v>
      </c>
      <c r="AL1559" s="31">
        <f t="shared" ca="1" si="513"/>
        <v>28.479999999999997</v>
      </c>
      <c r="AM1559" s="31">
        <f t="shared" ca="1" si="514"/>
        <v>29.223399999999998</v>
      </c>
      <c r="AO1559" s="32">
        <f t="shared" ca="1" si="521"/>
        <v>2.1795774836443247</v>
      </c>
      <c r="AP1559" s="32">
        <f t="shared" ca="1" si="522"/>
        <v>0</v>
      </c>
      <c r="AQ1559" s="32">
        <f t="shared" ca="1" si="523"/>
        <v>2.4685224841136817</v>
      </c>
      <c r="AR1559" s="32">
        <f t="shared" ca="1" si="524"/>
        <v>0</v>
      </c>
    </row>
    <row r="1560" spans="1:44">
      <c r="A1560" s="10">
        <v>39171</v>
      </c>
      <c r="B1560" s="11">
        <f ca="1">IF(ROW(data!B1560)&gt;singleSMA,AVERAGE(OFFSET(data!B1560,0,0,-singleSMA,1)),"")</f>
        <v>28.365800000000004</v>
      </c>
      <c r="C1560" s="11" t="str">
        <f ca="1">IF(ROW(data!B1558)&gt;singleSMA+2,IF(SIGN(data!B1559-indicators!B1559)&lt;&gt;SIGN(data!B1558-indicators!B1558),IF(SIGN(data!B1559-indicators!B1559)&gt;0,"BUY","SELL"),""),"")</f>
        <v/>
      </c>
      <c r="D1560" s="11">
        <f ca="1">IF(ROW(data!B1560)&gt;fastSMA,AVERAGE(OFFSET(data!B1560,0,0,-fastSMA,1)),"")</f>
        <v>29.782499999999999</v>
      </c>
      <c r="E1560" s="11">
        <f ca="1">IF(ROW(data!B1560)&gt;slowSMA,AVERAGE(OFFSET(data!B1560,0,0,-slowSMA,1)),"")</f>
        <v>28.365800000000004</v>
      </c>
      <c r="F1560" s="11" t="str">
        <f ca="1">IF(ROW(data!B1560)&gt;MAX(fastSMA,slowSMA)+2,IF(SIGN(D1559-E1559)&lt;&gt;SIGN(D1558-E1558),IF(SIGN(D1559-E1559)&gt;0,"BUY","SELL"),""),"")</f>
        <v/>
      </c>
      <c r="G1560" s="11"/>
      <c r="H1560" s="11">
        <f>(data!B1560/data!B1559)-1</f>
        <v>-1.4172709294660524E-2</v>
      </c>
      <c r="I1560" s="11">
        <f t="shared" si="504"/>
        <v>0</v>
      </c>
      <c r="J1560" s="11">
        <f t="shared" si="505"/>
        <v>1.4172709294660524E-2</v>
      </c>
      <c r="K1560" s="11">
        <f ca="1">IF(ROW(data!B1560)&gt;rsi+1,100-100/(1+AVERAGE(OFFSET(I1560,0,0,-rsi,1))/AVERAGE(OFFSET(J1560,0,0,-rsi,1))),"")</f>
        <v>57.686887774418892</v>
      </c>
      <c r="L1560" s="11"/>
      <c r="M1560" s="11">
        <f t="shared" si="506"/>
        <v>0.98582729070533948</v>
      </c>
      <c r="N1560" s="11">
        <f t="shared" ca="1" si="507"/>
        <v>1.0439790575916235</v>
      </c>
      <c r="S1560" s="13" t="str">
        <f ca="1">pricein</f>
        <v/>
      </c>
      <c r="T1560" s="13" t="str">
        <f ca="1">priceout</f>
        <v/>
      </c>
      <c r="U1560" s="16" t="str">
        <f t="shared" ca="1" si="508"/>
        <v/>
      </c>
      <c r="V1560" s="16" t="str">
        <f t="shared" ca="1" si="515"/>
        <v/>
      </c>
      <c r="W1560" s="16" t="str">
        <f t="shared" ca="1" si="516"/>
        <v/>
      </c>
      <c r="X1560" s="16">
        <f t="shared" ca="1" si="517"/>
        <v>3.1795774836443247</v>
      </c>
      <c r="Y1560" s="16"/>
      <c r="Z1560" s="13" t="str">
        <f ca="1">priceincross</f>
        <v/>
      </c>
      <c r="AA1560" s="13" t="str">
        <f ca="1">priceoutcross</f>
        <v/>
      </c>
      <c r="AB1560" s="13" t="str">
        <f t="shared" ca="1" si="509"/>
        <v/>
      </c>
      <c r="AC1560" s="13" t="str">
        <f t="shared" ca="1" si="518"/>
        <v/>
      </c>
      <c r="AD1560" s="13" t="str">
        <f t="shared" ca="1" si="519"/>
        <v/>
      </c>
      <c r="AE1560" s="13">
        <f t="shared" ca="1" si="520"/>
        <v>3.4685224841136817</v>
      </c>
      <c r="AG1560" s="32">
        <f ca="1">IF(ROW(data!B1560)&gt;fib+1,MIN(OFFSET(data!B1560,0,0,-fib,1)),"")</f>
        <v>25.33</v>
      </c>
      <c r="AH1560" s="32">
        <f ca="1">IF(ROW(data!B1560)&gt;fib+1,MAX(OFFSET(data!B1560,0,0,-fib,1)),"")</f>
        <v>31.63</v>
      </c>
      <c r="AI1560" s="32">
        <f t="shared" ca="1" si="510"/>
        <v>6.3000000000000007</v>
      </c>
      <c r="AJ1560" s="31">
        <f t="shared" ca="1" si="511"/>
        <v>26.816799999999997</v>
      </c>
      <c r="AK1560" s="31">
        <f t="shared" ca="1" si="512"/>
        <v>27.736599999999999</v>
      </c>
      <c r="AL1560" s="31">
        <f t="shared" ca="1" si="513"/>
        <v>28.479999999999997</v>
      </c>
      <c r="AM1560" s="31">
        <f t="shared" ca="1" si="514"/>
        <v>29.223399999999998</v>
      </c>
      <c r="AO1560" s="32">
        <f t="shared" ca="1" si="521"/>
        <v>2.1795774836443247</v>
      </c>
      <c r="AP1560" s="32">
        <f t="shared" ca="1" si="522"/>
        <v>0</v>
      </c>
      <c r="AQ1560" s="32">
        <f t="shared" ca="1" si="523"/>
        <v>2.4685224841136817</v>
      </c>
      <c r="AR1560" s="32">
        <f t="shared" ca="1" si="524"/>
        <v>0</v>
      </c>
    </row>
    <row r="1561" spans="1:44">
      <c r="A1561" s="10">
        <v>39174</v>
      </c>
      <c r="B1561" s="11">
        <f ca="1">IF(ROW(data!B1561)&gt;singleSMA,AVERAGE(OFFSET(data!B1561,0,0,-singleSMA,1)),"")</f>
        <v>28.386900000000004</v>
      </c>
      <c r="C1561" s="11" t="str">
        <f ca="1">IF(ROW(data!B1559)&gt;singleSMA+2,IF(SIGN(data!B1560-indicators!B1560)&lt;&gt;SIGN(data!B1559-indicators!B1559),IF(SIGN(data!B1560-indicators!B1560)&gt;0,"BUY","SELL"),""),"")</f>
        <v/>
      </c>
      <c r="D1561" s="11">
        <f ca="1">IF(ROW(data!B1561)&gt;fastSMA,AVERAGE(OFFSET(data!B1561,0,0,-fastSMA,1)),"")</f>
        <v>29.838999999999992</v>
      </c>
      <c r="E1561" s="11">
        <f ca="1">IF(ROW(data!B1561)&gt;slowSMA,AVERAGE(OFFSET(data!B1561,0,0,-slowSMA,1)),"")</f>
        <v>28.386900000000004</v>
      </c>
      <c r="F1561" s="11" t="str">
        <f ca="1">IF(ROW(data!B1561)&gt;MAX(fastSMA,slowSMA)+2,IF(SIGN(D1560-E1560)&lt;&gt;SIGN(D1559-E1559),IF(SIGN(D1560-E1560)&gt;0,"BUY","SELL"),""),"")</f>
        <v/>
      </c>
      <c r="G1561" s="11"/>
      <c r="H1561" s="11">
        <f>(data!B1561/data!B1560)-1</f>
        <v>-1.7385489802741572E-2</v>
      </c>
      <c r="I1561" s="11">
        <f t="shared" si="504"/>
        <v>0</v>
      </c>
      <c r="J1561" s="11">
        <f t="shared" si="505"/>
        <v>1.7385489802741572E-2</v>
      </c>
      <c r="K1561" s="11">
        <f ca="1">IF(ROW(data!B1561)&gt;rsi+1,100-100/(1+AVERAGE(OFFSET(I1561,0,0,-rsi,1))/AVERAGE(OFFSET(J1561,0,0,-rsi,1))),"")</f>
        <v>56.973272073381047</v>
      </c>
      <c r="L1561" s="11"/>
      <c r="M1561" s="11">
        <f t="shared" si="506"/>
        <v>0.98261451019725843</v>
      </c>
      <c r="N1561" s="11">
        <f t="shared" ca="1" si="507"/>
        <v>1.0399858457183302</v>
      </c>
      <c r="S1561" s="13" t="str">
        <f ca="1">pricein</f>
        <v/>
      </c>
      <c r="T1561" s="13" t="str">
        <f ca="1">priceout</f>
        <v/>
      </c>
      <c r="U1561" s="16" t="str">
        <f t="shared" ca="1" si="508"/>
        <v/>
      </c>
      <c r="V1561" s="16" t="str">
        <f t="shared" ca="1" si="515"/>
        <v/>
      </c>
      <c r="W1561" s="16" t="str">
        <f t="shared" ca="1" si="516"/>
        <v/>
      </c>
      <c r="X1561" s="16">
        <f t="shared" ca="1" si="517"/>
        <v>3.1795774836443247</v>
      </c>
      <c r="Y1561" s="16"/>
      <c r="Z1561" s="13" t="str">
        <f ca="1">priceincross</f>
        <v/>
      </c>
      <c r="AA1561" s="13" t="str">
        <f ca="1">priceoutcross</f>
        <v/>
      </c>
      <c r="AB1561" s="13" t="str">
        <f t="shared" ca="1" si="509"/>
        <v/>
      </c>
      <c r="AC1561" s="13" t="str">
        <f t="shared" ca="1" si="518"/>
        <v/>
      </c>
      <c r="AD1561" s="13" t="str">
        <f t="shared" ca="1" si="519"/>
        <v/>
      </c>
      <c r="AE1561" s="13">
        <f t="shared" ca="1" si="520"/>
        <v>3.4685224841136817</v>
      </c>
      <c r="AG1561" s="32">
        <f ca="1">IF(ROW(data!B1561)&gt;fib+1,MIN(OFFSET(data!B1561,0,0,-fib,1)),"")</f>
        <v>25.33</v>
      </c>
      <c r="AH1561" s="32">
        <f ca="1">IF(ROW(data!B1561)&gt;fib+1,MAX(OFFSET(data!B1561,0,0,-fib,1)),"")</f>
        <v>31.63</v>
      </c>
      <c r="AI1561" s="32">
        <f t="shared" ca="1" si="510"/>
        <v>6.3000000000000007</v>
      </c>
      <c r="AJ1561" s="31">
        <f t="shared" ca="1" si="511"/>
        <v>26.816799999999997</v>
      </c>
      <c r="AK1561" s="31">
        <f t="shared" ca="1" si="512"/>
        <v>27.736599999999999</v>
      </c>
      <c r="AL1561" s="31">
        <f t="shared" ca="1" si="513"/>
        <v>28.479999999999997</v>
      </c>
      <c r="AM1561" s="31">
        <f t="shared" ca="1" si="514"/>
        <v>29.223399999999998</v>
      </c>
      <c r="AO1561" s="32">
        <f t="shared" ca="1" si="521"/>
        <v>2.1795774836443247</v>
      </c>
      <c r="AP1561" s="32">
        <f t="shared" ca="1" si="522"/>
        <v>0</v>
      </c>
      <c r="AQ1561" s="32">
        <f t="shared" ca="1" si="523"/>
        <v>2.4685224841136817</v>
      </c>
      <c r="AR1561" s="32">
        <f t="shared" ca="1" si="524"/>
        <v>0</v>
      </c>
    </row>
    <row r="1562" spans="1:44">
      <c r="A1562" s="10">
        <v>39175</v>
      </c>
      <c r="B1562" s="11">
        <f ca="1">IF(ROW(data!B1562)&gt;singleSMA,AVERAGE(OFFSET(data!B1562,0,0,-singleSMA,1)),"")</f>
        <v>28.41190000000001</v>
      </c>
      <c r="C1562" s="11" t="str">
        <f ca="1">IF(ROW(data!B1560)&gt;singleSMA+2,IF(SIGN(data!B1561-indicators!B1561)&lt;&gt;SIGN(data!B1560-indicators!B1560),IF(SIGN(data!B1561-indicators!B1561)&gt;0,"BUY","SELL"),""),"")</f>
        <v/>
      </c>
      <c r="D1562" s="11">
        <f ca="1">IF(ROW(data!B1562)&gt;fastSMA,AVERAGE(OFFSET(data!B1562,0,0,-fastSMA,1)),"")</f>
        <v>29.869499999999995</v>
      </c>
      <c r="E1562" s="11">
        <f ca="1">IF(ROW(data!B1562)&gt;slowSMA,AVERAGE(OFFSET(data!B1562,0,0,-slowSMA,1)),"")</f>
        <v>28.41190000000001</v>
      </c>
      <c r="F1562" s="11" t="str">
        <f ca="1">IF(ROW(data!B1562)&gt;MAX(fastSMA,slowSMA)+2,IF(SIGN(D1561-E1561)&lt;&gt;SIGN(D1560-E1560),IF(SIGN(D1561-E1561)&gt;0,"BUY","SELL"),""),"")</f>
        <v/>
      </c>
      <c r="G1562" s="11"/>
      <c r="H1562" s="11">
        <f>(data!B1562/data!B1561)-1</f>
        <v>1.3269819666553273E-2</v>
      </c>
      <c r="I1562" s="11">
        <f t="shared" si="504"/>
        <v>1.3269819666553273E-2</v>
      </c>
      <c r="J1562" s="11">
        <f t="shared" si="505"/>
        <v>0</v>
      </c>
      <c r="K1562" s="11">
        <f ca="1">IF(ROW(data!B1562)&gt;rsi+1,100-100/(1+AVERAGE(OFFSET(I1562,0,0,-rsi,1))/AVERAGE(OFFSET(J1562,0,0,-rsi,1))),"")</f>
        <v>54.125830051698642</v>
      </c>
      <c r="L1562" s="11"/>
      <c r="M1562" s="11">
        <f t="shared" si="506"/>
        <v>1.0132698196665533</v>
      </c>
      <c r="N1562" s="11">
        <f t="shared" ca="1" si="507"/>
        <v>1.0209118957833387</v>
      </c>
      <c r="S1562" s="13" t="str">
        <f ca="1">pricein</f>
        <v/>
      </c>
      <c r="T1562" s="13" t="str">
        <f ca="1">priceout</f>
        <v/>
      </c>
      <c r="U1562" s="16" t="str">
        <f t="shared" ca="1" si="508"/>
        <v/>
      </c>
      <c r="V1562" s="16" t="str">
        <f t="shared" ca="1" si="515"/>
        <v/>
      </c>
      <c r="W1562" s="16" t="str">
        <f t="shared" ca="1" si="516"/>
        <v/>
      </c>
      <c r="X1562" s="16">
        <f t="shared" ca="1" si="517"/>
        <v>3.1795774836443247</v>
      </c>
      <c r="Y1562" s="16"/>
      <c r="Z1562" s="13" t="str">
        <f ca="1">priceincross</f>
        <v/>
      </c>
      <c r="AA1562" s="13" t="str">
        <f ca="1">priceoutcross</f>
        <v/>
      </c>
      <c r="AB1562" s="13" t="str">
        <f t="shared" ca="1" si="509"/>
        <v/>
      </c>
      <c r="AC1562" s="13" t="str">
        <f t="shared" ca="1" si="518"/>
        <v/>
      </c>
      <c r="AD1562" s="13" t="str">
        <f t="shared" ca="1" si="519"/>
        <v/>
      </c>
      <c r="AE1562" s="13">
        <f t="shared" ca="1" si="520"/>
        <v>3.4685224841136817</v>
      </c>
      <c r="AG1562" s="32">
        <f ca="1">IF(ROW(data!B1562)&gt;fib+1,MIN(OFFSET(data!B1562,0,0,-fib,1)),"")</f>
        <v>25.33</v>
      </c>
      <c r="AH1562" s="32">
        <f ca="1">IF(ROW(data!B1562)&gt;fib+1,MAX(OFFSET(data!B1562,0,0,-fib,1)),"")</f>
        <v>31.63</v>
      </c>
      <c r="AI1562" s="32">
        <f t="shared" ca="1" si="510"/>
        <v>6.3000000000000007</v>
      </c>
      <c r="AJ1562" s="31">
        <f t="shared" ca="1" si="511"/>
        <v>26.816799999999997</v>
      </c>
      <c r="AK1562" s="31">
        <f t="shared" ca="1" si="512"/>
        <v>27.736599999999999</v>
      </c>
      <c r="AL1562" s="31">
        <f t="shared" ca="1" si="513"/>
        <v>28.479999999999997</v>
      </c>
      <c r="AM1562" s="31">
        <f t="shared" ca="1" si="514"/>
        <v>29.223399999999998</v>
      </c>
      <c r="AO1562" s="32">
        <f t="shared" ca="1" si="521"/>
        <v>2.1795774836443247</v>
      </c>
      <c r="AP1562" s="32">
        <f t="shared" ca="1" si="522"/>
        <v>0</v>
      </c>
      <c r="AQ1562" s="32">
        <f t="shared" ca="1" si="523"/>
        <v>2.4685224841136817</v>
      </c>
      <c r="AR1562" s="32">
        <f t="shared" ca="1" si="524"/>
        <v>0</v>
      </c>
    </row>
    <row r="1563" spans="1:44">
      <c r="A1563" s="10">
        <v>39176</v>
      </c>
      <c r="B1563" s="11">
        <f ca="1">IF(ROW(data!B1563)&gt;singleSMA,AVERAGE(OFFSET(data!B1563,0,0,-singleSMA,1)),"")</f>
        <v>28.449200000000008</v>
      </c>
      <c r="C1563" s="11" t="str">
        <f ca="1">IF(ROW(data!B1561)&gt;singleSMA+2,IF(SIGN(data!B1562-indicators!B1562)&lt;&gt;SIGN(data!B1561-indicators!B1561),IF(SIGN(data!B1562-indicators!B1562)&gt;0,"BUY","SELL"),""),"")</f>
        <v/>
      </c>
      <c r="D1563" s="11">
        <f ca="1">IF(ROW(data!B1563)&gt;fastSMA,AVERAGE(OFFSET(data!B1563,0,0,-fastSMA,1)),"")</f>
        <v>29.947499999999998</v>
      </c>
      <c r="E1563" s="11">
        <f ca="1">IF(ROW(data!B1563)&gt;slowSMA,AVERAGE(OFFSET(data!B1563,0,0,-slowSMA,1)),"")</f>
        <v>28.449200000000008</v>
      </c>
      <c r="F1563" s="11" t="str">
        <f ca="1">IF(ROW(data!B1563)&gt;MAX(fastSMA,slowSMA)+2,IF(SIGN(D1562-E1562)&lt;&gt;SIGN(D1561-E1561),IF(SIGN(D1562-E1562)&gt;0,"BUY","SELL"),""),"")</f>
        <v/>
      </c>
      <c r="G1563" s="11"/>
      <c r="H1563" s="11">
        <f>(data!B1563/data!B1562)-1</f>
        <v>3.7273337810611151E-2</v>
      </c>
      <c r="I1563" s="11">
        <f t="shared" si="504"/>
        <v>3.7273337810611151E-2</v>
      </c>
      <c r="J1563" s="11">
        <f t="shared" si="505"/>
        <v>0</v>
      </c>
      <c r="K1563" s="11">
        <f ca="1">IF(ROW(data!B1563)&gt;rsi+1,100-100/(1+AVERAGE(OFFSET(I1563,0,0,-rsi,1))/AVERAGE(OFFSET(J1563,0,0,-rsi,1))),"")</f>
        <v>58.713705503495298</v>
      </c>
      <c r="L1563" s="11"/>
      <c r="M1563" s="11">
        <f t="shared" si="506"/>
        <v>1.0372733378106112</v>
      </c>
      <c r="N1563" s="11">
        <f t="shared" ca="1" si="507"/>
        <v>1.0531878622570752</v>
      </c>
      <c r="S1563" s="13" t="str">
        <f ca="1">pricein</f>
        <v/>
      </c>
      <c r="T1563" s="13" t="str">
        <f ca="1">priceout</f>
        <v/>
      </c>
      <c r="U1563" s="16" t="str">
        <f t="shared" ca="1" si="508"/>
        <v/>
      </c>
      <c r="V1563" s="16" t="str">
        <f t="shared" ca="1" si="515"/>
        <v/>
      </c>
      <c r="W1563" s="16" t="str">
        <f t="shared" ca="1" si="516"/>
        <v/>
      </c>
      <c r="X1563" s="16">
        <f t="shared" ca="1" si="517"/>
        <v>3.1795774836443247</v>
      </c>
      <c r="Y1563" s="16"/>
      <c r="Z1563" s="13" t="str">
        <f ca="1">priceincross</f>
        <v/>
      </c>
      <c r="AA1563" s="13" t="str">
        <f ca="1">priceoutcross</f>
        <v/>
      </c>
      <c r="AB1563" s="13" t="str">
        <f t="shared" ca="1" si="509"/>
        <v/>
      </c>
      <c r="AC1563" s="13" t="str">
        <f t="shared" ca="1" si="518"/>
        <v/>
      </c>
      <c r="AD1563" s="13" t="str">
        <f t="shared" ca="1" si="519"/>
        <v/>
      </c>
      <c r="AE1563" s="13">
        <f t="shared" ca="1" si="520"/>
        <v>3.4685224841136817</v>
      </c>
      <c r="AG1563" s="32">
        <f ca="1">IF(ROW(data!B1563)&gt;fib+1,MIN(OFFSET(data!B1563,0,0,-fib,1)),"")</f>
        <v>25.33</v>
      </c>
      <c r="AH1563" s="32">
        <f ca="1">IF(ROW(data!B1563)&gt;fib+1,MAX(OFFSET(data!B1563,0,0,-fib,1)),"")</f>
        <v>31.63</v>
      </c>
      <c r="AI1563" s="32">
        <f t="shared" ca="1" si="510"/>
        <v>6.3000000000000007</v>
      </c>
      <c r="AJ1563" s="31">
        <f t="shared" ca="1" si="511"/>
        <v>26.816799999999997</v>
      </c>
      <c r="AK1563" s="31">
        <f t="shared" ca="1" si="512"/>
        <v>27.736599999999999</v>
      </c>
      <c r="AL1563" s="31">
        <f t="shared" ca="1" si="513"/>
        <v>28.479999999999997</v>
      </c>
      <c r="AM1563" s="31">
        <f t="shared" ca="1" si="514"/>
        <v>29.223399999999998</v>
      </c>
      <c r="AO1563" s="32">
        <f t="shared" ca="1" si="521"/>
        <v>2.1795774836443247</v>
      </c>
      <c r="AP1563" s="32">
        <f t="shared" ca="1" si="522"/>
        <v>0</v>
      </c>
      <c r="AQ1563" s="32">
        <f t="shared" ca="1" si="523"/>
        <v>2.4685224841136817</v>
      </c>
      <c r="AR1563" s="32">
        <f t="shared" ca="1" si="524"/>
        <v>0</v>
      </c>
    </row>
    <row r="1564" spans="1:44">
      <c r="A1564" s="10">
        <v>39177</v>
      </c>
      <c r="B1564" s="11">
        <f ca="1">IF(ROW(data!B1564)&gt;singleSMA,AVERAGE(OFFSET(data!B1564,0,0,-singleSMA,1)),"")</f>
        <v>28.489100000000008</v>
      </c>
      <c r="C1564" s="11" t="str">
        <f ca="1">IF(ROW(data!B1562)&gt;singleSMA+2,IF(SIGN(data!B1563-indicators!B1563)&lt;&gt;SIGN(data!B1562-indicators!B1562),IF(SIGN(data!B1563-indicators!B1563)&gt;0,"BUY","SELL"),""),"")</f>
        <v/>
      </c>
      <c r="D1564" s="11">
        <f ca="1">IF(ROW(data!B1564)&gt;fastSMA,AVERAGE(OFFSET(data!B1564,0,0,-fastSMA,1)),"")</f>
        <v>30.040999999999997</v>
      </c>
      <c r="E1564" s="11">
        <f ca="1">IF(ROW(data!B1564)&gt;slowSMA,AVERAGE(OFFSET(data!B1564,0,0,-slowSMA,1)),"")</f>
        <v>28.489100000000008</v>
      </c>
      <c r="F1564" s="11" t="str">
        <f ca="1">IF(ROW(data!B1564)&gt;MAX(fastSMA,slowSMA)+2,IF(SIGN(D1563-E1563)&lt;&gt;SIGN(D1562-E1562),IF(SIGN(D1563-E1563)&gt;0,"BUY","SELL"),""),"")</f>
        <v/>
      </c>
      <c r="G1564" s="11"/>
      <c r="H1564" s="11">
        <f>(data!B1564/data!B1563)-1</f>
        <v>1.2301715765620003E-2</v>
      </c>
      <c r="I1564" s="11">
        <f t="shared" si="504"/>
        <v>1.2301715765620003E-2</v>
      </c>
      <c r="J1564" s="11">
        <f t="shared" si="505"/>
        <v>0</v>
      </c>
      <c r="K1564" s="11">
        <f ca="1">IF(ROW(data!B1564)&gt;rsi+1,100-100/(1+AVERAGE(OFFSET(I1564,0,0,-rsi,1))/AVERAGE(OFFSET(J1564,0,0,-rsi,1))),"")</f>
        <v>59.962636680885069</v>
      </c>
      <c r="L1564" s="11"/>
      <c r="M1564" s="11">
        <f t="shared" si="506"/>
        <v>1.01230171576562</v>
      </c>
      <c r="N1564" s="11">
        <f t="shared" ca="1" si="507"/>
        <v>1.0636054421768713</v>
      </c>
      <c r="S1564" s="13" t="str">
        <f ca="1">pricein</f>
        <v/>
      </c>
      <c r="T1564" s="13" t="str">
        <f ca="1">priceout</f>
        <v/>
      </c>
      <c r="U1564" s="16" t="str">
        <f t="shared" ca="1" si="508"/>
        <v/>
      </c>
      <c r="V1564" s="16" t="str">
        <f t="shared" ca="1" si="515"/>
        <v/>
      </c>
      <c r="W1564" s="16" t="str">
        <f t="shared" ca="1" si="516"/>
        <v/>
      </c>
      <c r="X1564" s="16">
        <f t="shared" ca="1" si="517"/>
        <v>3.1795774836443247</v>
      </c>
      <c r="Y1564" s="16"/>
      <c r="Z1564" s="13" t="str">
        <f ca="1">priceincross</f>
        <v/>
      </c>
      <c r="AA1564" s="13" t="str">
        <f ca="1">priceoutcross</f>
        <v/>
      </c>
      <c r="AB1564" s="13" t="str">
        <f t="shared" ca="1" si="509"/>
        <v/>
      </c>
      <c r="AC1564" s="13" t="str">
        <f t="shared" ca="1" si="518"/>
        <v/>
      </c>
      <c r="AD1564" s="13" t="str">
        <f t="shared" ca="1" si="519"/>
        <v/>
      </c>
      <c r="AE1564" s="13">
        <f t="shared" ca="1" si="520"/>
        <v>3.4685224841136817</v>
      </c>
      <c r="AG1564" s="32">
        <f ca="1">IF(ROW(data!B1564)&gt;fib+1,MIN(OFFSET(data!B1564,0,0,-fib,1)),"")</f>
        <v>25.33</v>
      </c>
      <c r="AH1564" s="32">
        <f ca="1">IF(ROW(data!B1564)&gt;fib+1,MAX(OFFSET(data!B1564,0,0,-fib,1)),"")</f>
        <v>31.63</v>
      </c>
      <c r="AI1564" s="32">
        <f t="shared" ca="1" si="510"/>
        <v>6.3000000000000007</v>
      </c>
      <c r="AJ1564" s="31">
        <f t="shared" ca="1" si="511"/>
        <v>26.816799999999997</v>
      </c>
      <c r="AK1564" s="31">
        <f t="shared" ca="1" si="512"/>
        <v>27.736599999999999</v>
      </c>
      <c r="AL1564" s="31">
        <f t="shared" ca="1" si="513"/>
        <v>28.479999999999997</v>
      </c>
      <c r="AM1564" s="31">
        <f t="shared" ca="1" si="514"/>
        <v>29.223399999999998</v>
      </c>
      <c r="AO1564" s="32">
        <f t="shared" ca="1" si="521"/>
        <v>2.1795774836443247</v>
      </c>
      <c r="AP1564" s="32">
        <f t="shared" ca="1" si="522"/>
        <v>0</v>
      </c>
      <c r="AQ1564" s="32">
        <f t="shared" ca="1" si="523"/>
        <v>2.4685224841136817</v>
      </c>
      <c r="AR1564" s="32">
        <f t="shared" ca="1" si="524"/>
        <v>0</v>
      </c>
    </row>
    <row r="1565" spans="1:44">
      <c r="A1565" s="10">
        <v>39182</v>
      </c>
      <c r="B1565" s="11">
        <f ca="1">IF(ROW(data!B1565)&gt;singleSMA,AVERAGE(OFFSET(data!B1565,0,0,-singleSMA,1)),"")</f>
        <v>28.533600000000007</v>
      </c>
      <c r="C1565" s="11" t="str">
        <f ca="1">IF(ROW(data!B1563)&gt;singleSMA+2,IF(SIGN(data!B1564-indicators!B1564)&lt;&gt;SIGN(data!B1563-indicators!B1563),IF(SIGN(data!B1564-indicators!B1564)&gt;0,"BUY","SELL"),""),"")</f>
        <v/>
      </c>
      <c r="D1565" s="11">
        <f ca="1">IF(ROW(data!B1565)&gt;fastSMA,AVERAGE(OFFSET(data!B1565,0,0,-fastSMA,1)),"")</f>
        <v>30.131999999999998</v>
      </c>
      <c r="E1565" s="11">
        <f ca="1">IF(ROW(data!B1565)&gt;slowSMA,AVERAGE(OFFSET(data!B1565,0,0,-slowSMA,1)),"")</f>
        <v>28.533600000000007</v>
      </c>
      <c r="F1565" s="11" t="str">
        <f ca="1">IF(ROW(data!B1565)&gt;MAX(fastSMA,slowSMA)+2,IF(SIGN(D1564-E1564)&lt;&gt;SIGN(D1563-E1563),IF(SIGN(D1564-E1564)&gt;0,"BUY","SELL"),""),"")</f>
        <v/>
      </c>
      <c r="G1565" s="11"/>
      <c r="H1565" s="11">
        <f>(data!B1565/data!B1564)-1</f>
        <v>9.9136552606331474E-3</v>
      </c>
      <c r="I1565" s="11">
        <f t="shared" si="504"/>
        <v>9.9136552606331474E-3</v>
      </c>
      <c r="J1565" s="11">
        <f t="shared" si="505"/>
        <v>0</v>
      </c>
      <c r="K1565" s="11">
        <f ca="1">IF(ROW(data!B1565)&gt;rsi+1,100-100/(1+AVERAGE(OFFSET(I1565,0,0,-rsi,1))/AVERAGE(OFFSET(J1565,0,0,-rsi,1))),"")</f>
        <v>59.67582999972192</v>
      </c>
      <c r="L1565" s="11"/>
      <c r="M1565" s="11">
        <f t="shared" si="506"/>
        <v>1.0099136552606331</v>
      </c>
      <c r="N1565" s="11">
        <f t="shared" ca="1" si="507"/>
        <v>1.0611559139784947</v>
      </c>
      <c r="S1565" s="13" t="str">
        <f ca="1">pricein</f>
        <v/>
      </c>
      <c r="T1565" s="13" t="str">
        <f ca="1">priceout</f>
        <v/>
      </c>
      <c r="U1565" s="16" t="str">
        <f t="shared" ca="1" si="508"/>
        <v/>
      </c>
      <c r="V1565" s="16" t="str">
        <f t="shared" ca="1" si="515"/>
        <v/>
      </c>
      <c r="W1565" s="16" t="str">
        <f t="shared" ca="1" si="516"/>
        <v/>
      </c>
      <c r="X1565" s="16">
        <f t="shared" ca="1" si="517"/>
        <v>3.1795774836443247</v>
      </c>
      <c r="Y1565" s="16"/>
      <c r="Z1565" s="13" t="str">
        <f ca="1">priceincross</f>
        <v/>
      </c>
      <c r="AA1565" s="13" t="str">
        <f ca="1">priceoutcross</f>
        <v/>
      </c>
      <c r="AB1565" s="13" t="str">
        <f t="shared" ca="1" si="509"/>
        <v/>
      </c>
      <c r="AC1565" s="13" t="str">
        <f t="shared" ca="1" si="518"/>
        <v/>
      </c>
      <c r="AD1565" s="13" t="str">
        <f t="shared" ca="1" si="519"/>
        <v/>
      </c>
      <c r="AE1565" s="13">
        <f t="shared" ca="1" si="520"/>
        <v>3.4685224841136817</v>
      </c>
      <c r="AG1565" s="32">
        <f ca="1">IF(ROW(data!B1565)&gt;fib+1,MIN(OFFSET(data!B1565,0,0,-fib,1)),"")</f>
        <v>25.33</v>
      </c>
      <c r="AH1565" s="32">
        <f ca="1">IF(ROW(data!B1565)&gt;fib+1,MAX(OFFSET(data!B1565,0,0,-fib,1)),"")</f>
        <v>31.63</v>
      </c>
      <c r="AI1565" s="32">
        <f t="shared" ca="1" si="510"/>
        <v>6.3000000000000007</v>
      </c>
      <c r="AJ1565" s="31">
        <f t="shared" ca="1" si="511"/>
        <v>26.816799999999997</v>
      </c>
      <c r="AK1565" s="31">
        <f t="shared" ca="1" si="512"/>
        <v>27.736599999999999</v>
      </c>
      <c r="AL1565" s="31">
        <f t="shared" ca="1" si="513"/>
        <v>28.479999999999997</v>
      </c>
      <c r="AM1565" s="31">
        <f t="shared" ca="1" si="514"/>
        <v>29.223399999999998</v>
      </c>
      <c r="AO1565" s="32">
        <f t="shared" ca="1" si="521"/>
        <v>2.1795774836443247</v>
      </c>
      <c r="AP1565" s="32">
        <f t="shared" ca="1" si="522"/>
        <v>0</v>
      </c>
      <c r="AQ1565" s="32">
        <f t="shared" ca="1" si="523"/>
        <v>2.4685224841136817</v>
      </c>
      <c r="AR1565" s="32">
        <f t="shared" ca="1" si="524"/>
        <v>0</v>
      </c>
    </row>
    <row r="1566" spans="1:44">
      <c r="A1566" s="10">
        <v>39183</v>
      </c>
      <c r="B1566" s="11">
        <f ca="1">IF(ROW(data!B1566)&gt;singleSMA,AVERAGE(OFFSET(data!B1566,0,0,-singleSMA,1)),"")</f>
        <v>28.57810000000001</v>
      </c>
      <c r="C1566" s="11" t="str">
        <f ca="1">IF(ROW(data!B1564)&gt;singleSMA+2,IF(SIGN(data!B1565-indicators!B1565)&lt;&gt;SIGN(data!B1564-indicators!B1564),IF(SIGN(data!B1565-indicators!B1565)&gt;0,"BUY","SELL"),""),"")</f>
        <v/>
      </c>
      <c r="D1566" s="11">
        <f ca="1">IF(ROW(data!B1566)&gt;fastSMA,AVERAGE(OFFSET(data!B1566,0,0,-fastSMA,1)),"")</f>
        <v>30.253499999999995</v>
      </c>
      <c r="E1566" s="11">
        <f ca="1">IF(ROW(data!B1566)&gt;slowSMA,AVERAGE(OFFSET(data!B1566,0,0,-slowSMA,1)),"")</f>
        <v>28.57810000000001</v>
      </c>
      <c r="F1566" s="11" t="str">
        <f ca="1">IF(ROW(data!B1566)&gt;MAX(fastSMA,slowSMA)+2,IF(SIGN(D1565-E1565)&lt;&gt;SIGN(D1564-E1564),IF(SIGN(D1565-E1565)&gt;0,"BUY","SELL"),""),"")</f>
        <v/>
      </c>
      <c r="G1566" s="11"/>
      <c r="H1566" s="11">
        <f>(data!B1566/data!B1565)-1</f>
        <v>9.4996833438885098E-3</v>
      </c>
      <c r="I1566" s="11">
        <f t="shared" si="504"/>
        <v>9.4996833438885098E-3</v>
      </c>
      <c r="J1566" s="11">
        <f t="shared" si="505"/>
        <v>0</v>
      </c>
      <c r="K1566" s="11">
        <f ca="1">IF(ROW(data!B1566)&gt;rsi+1,100-100/(1+AVERAGE(OFFSET(I1566,0,0,-rsi,1))/AVERAGE(OFFSET(J1566,0,0,-rsi,1))),"")</f>
        <v>62.771779481274677</v>
      </c>
      <c r="L1566" s="11"/>
      <c r="M1566" s="11">
        <f t="shared" si="506"/>
        <v>1.0094996833438885</v>
      </c>
      <c r="N1566" s="11">
        <f t="shared" ca="1" si="507"/>
        <v>1.0825127334465199</v>
      </c>
      <c r="S1566" s="13" t="str">
        <f ca="1">pricein</f>
        <v/>
      </c>
      <c r="T1566" s="13" t="str">
        <f ca="1">priceout</f>
        <v/>
      </c>
      <c r="U1566" s="16" t="str">
        <f t="shared" ca="1" si="508"/>
        <v/>
      </c>
      <c r="V1566" s="16" t="str">
        <f t="shared" ca="1" si="515"/>
        <v/>
      </c>
      <c r="W1566" s="16" t="str">
        <f t="shared" ca="1" si="516"/>
        <v/>
      </c>
      <c r="X1566" s="16">
        <f t="shared" ca="1" si="517"/>
        <v>3.1795774836443247</v>
      </c>
      <c r="Y1566" s="16"/>
      <c r="Z1566" s="13" t="str">
        <f ca="1">priceincross</f>
        <v/>
      </c>
      <c r="AA1566" s="13" t="str">
        <f ca="1">priceoutcross</f>
        <v/>
      </c>
      <c r="AB1566" s="13" t="str">
        <f t="shared" ca="1" si="509"/>
        <v/>
      </c>
      <c r="AC1566" s="13" t="str">
        <f t="shared" ca="1" si="518"/>
        <v/>
      </c>
      <c r="AD1566" s="13" t="str">
        <f t="shared" ca="1" si="519"/>
        <v/>
      </c>
      <c r="AE1566" s="13">
        <f t="shared" ca="1" si="520"/>
        <v>3.4685224841136817</v>
      </c>
      <c r="AG1566" s="32">
        <f ca="1">IF(ROW(data!B1566)&gt;fib+1,MIN(OFFSET(data!B1566,0,0,-fib,1)),"")</f>
        <v>25.33</v>
      </c>
      <c r="AH1566" s="32">
        <f ca="1">IF(ROW(data!B1566)&gt;fib+1,MAX(OFFSET(data!B1566,0,0,-fib,1)),"")</f>
        <v>31.88</v>
      </c>
      <c r="AI1566" s="32">
        <f t="shared" ca="1" si="510"/>
        <v>6.5500000000000007</v>
      </c>
      <c r="AJ1566" s="31">
        <f t="shared" ca="1" si="511"/>
        <v>26.875799999999998</v>
      </c>
      <c r="AK1566" s="31">
        <f t="shared" ca="1" si="512"/>
        <v>27.832099999999997</v>
      </c>
      <c r="AL1566" s="31">
        <f t="shared" ca="1" si="513"/>
        <v>28.604999999999997</v>
      </c>
      <c r="AM1566" s="31">
        <f t="shared" ca="1" si="514"/>
        <v>29.377899999999997</v>
      </c>
      <c r="AO1566" s="32">
        <f t="shared" ca="1" si="521"/>
        <v>2.1795774836443247</v>
      </c>
      <c r="AP1566" s="32">
        <f t="shared" ca="1" si="522"/>
        <v>0</v>
      </c>
      <c r="AQ1566" s="32">
        <f t="shared" ca="1" si="523"/>
        <v>2.4685224841136817</v>
      </c>
      <c r="AR1566" s="32">
        <f t="shared" ca="1" si="524"/>
        <v>0</v>
      </c>
    </row>
    <row r="1567" spans="1:44">
      <c r="A1567" s="10">
        <v>39184</v>
      </c>
      <c r="B1567" s="11">
        <f ca="1">IF(ROW(data!B1567)&gt;singleSMA,AVERAGE(OFFSET(data!B1567,0,0,-singleSMA,1)),"")</f>
        <v>28.614300000000007</v>
      </c>
      <c r="C1567" s="11" t="str">
        <f ca="1">IF(ROW(data!B1565)&gt;singleSMA+2,IF(SIGN(data!B1566-indicators!B1566)&lt;&gt;SIGN(data!B1565-indicators!B1565),IF(SIGN(data!B1566-indicators!B1566)&gt;0,"BUY","SELL"),""),"")</f>
        <v/>
      </c>
      <c r="D1567" s="11">
        <f ca="1">IF(ROW(data!B1567)&gt;fastSMA,AVERAGE(OFFSET(data!B1567,0,0,-fastSMA,1)),"")</f>
        <v>30.374999999999993</v>
      </c>
      <c r="E1567" s="11">
        <f ca="1">IF(ROW(data!B1567)&gt;slowSMA,AVERAGE(OFFSET(data!B1567,0,0,-slowSMA,1)),"")</f>
        <v>28.614300000000007</v>
      </c>
      <c r="F1567" s="11" t="str">
        <f ca="1">IF(ROW(data!B1567)&gt;MAX(fastSMA,slowSMA)+2,IF(SIGN(D1566-E1566)&lt;&gt;SIGN(D1565-E1565),IF(SIGN(D1566-E1566)&gt;0,"BUY","SELL"),""),"")</f>
        <v/>
      </c>
      <c r="G1567" s="11"/>
      <c r="H1567" s="11">
        <f>(data!B1567/data!B1566)-1</f>
        <v>-1.4115432873274769E-2</v>
      </c>
      <c r="I1567" s="11">
        <f t="shared" si="504"/>
        <v>0</v>
      </c>
      <c r="J1567" s="11">
        <f t="shared" si="505"/>
        <v>1.4115432873274769E-2</v>
      </c>
      <c r="K1567" s="11">
        <f ca="1">IF(ROW(data!B1567)&gt;rsi+1,100-100/(1+AVERAGE(OFFSET(I1567,0,0,-rsi,1))/AVERAGE(OFFSET(J1567,0,0,-rsi,1))),"")</f>
        <v>62.997880681823062</v>
      </c>
      <c r="L1567" s="11"/>
      <c r="M1567" s="11">
        <f t="shared" si="506"/>
        <v>0.98588456712672523</v>
      </c>
      <c r="N1567" s="11">
        <f t="shared" ca="1" si="507"/>
        <v>1.0837931034482764</v>
      </c>
      <c r="S1567" s="13" t="str">
        <f ca="1">pricein</f>
        <v/>
      </c>
      <c r="T1567" s="13" t="str">
        <f ca="1">priceout</f>
        <v/>
      </c>
      <c r="U1567" s="16" t="str">
        <f t="shared" ca="1" si="508"/>
        <v/>
      </c>
      <c r="V1567" s="16" t="str">
        <f t="shared" ca="1" si="515"/>
        <v/>
      </c>
      <c r="W1567" s="16" t="str">
        <f t="shared" ca="1" si="516"/>
        <v/>
      </c>
      <c r="X1567" s="16">
        <f t="shared" ca="1" si="517"/>
        <v>3.1795774836443247</v>
      </c>
      <c r="Y1567" s="16"/>
      <c r="Z1567" s="13" t="str">
        <f ca="1">priceincross</f>
        <v/>
      </c>
      <c r="AA1567" s="13" t="str">
        <f ca="1">priceoutcross</f>
        <v/>
      </c>
      <c r="AB1567" s="13" t="str">
        <f t="shared" ca="1" si="509"/>
        <v/>
      </c>
      <c r="AC1567" s="13" t="str">
        <f t="shared" ca="1" si="518"/>
        <v/>
      </c>
      <c r="AD1567" s="13" t="str">
        <f t="shared" ca="1" si="519"/>
        <v/>
      </c>
      <c r="AE1567" s="13">
        <f t="shared" ca="1" si="520"/>
        <v>3.4685224841136817</v>
      </c>
      <c r="AG1567" s="32">
        <f ca="1">IF(ROW(data!B1567)&gt;fib+1,MIN(OFFSET(data!B1567,0,0,-fib,1)),"")</f>
        <v>25.33</v>
      </c>
      <c r="AH1567" s="32">
        <f ca="1">IF(ROW(data!B1567)&gt;fib+1,MAX(OFFSET(data!B1567,0,0,-fib,1)),"")</f>
        <v>31.88</v>
      </c>
      <c r="AI1567" s="32">
        <f t="shared" ca="1" si="510"/>
        <v>6.5500000000000007</v>
      </c>
      <c r="AJ1567" s="31">
        <f t="shared" ca="1" si="511"/>
        <v>26.875799999999998</v>
      </c>
      <c r="AK1567" s="31">
        <f t="shared" ca="1" si="512"/>
        <v>27.832099999999997</v>
      </c>
      <c r="AL1567" s="31">
        <f t="shared" ca="1" si="513"/>
        <v>28.604999999999997</v>
      </c>
      <c r="AM1567" s="31">
        <f t="shared" ca="1" si="514"/>
        <v>29.377899999999997</v>
      </c>
      <c r="AO1567" s="32">
        <f t="shared" ca="1" si="521"/>
        <v>2.1795774836443247</v>
      </c>
      <c r="AP1567" s="32">
        <f t="shared" ca="1" si="522"/>
        <v>0</v>
      </c>
      <c r="AQ1567" s="32">
        <f t="shared" ca="1" si="523"/>
        <v>2.4685224841136817</v>
      </c>
      <c r="AR1567" s="32">
        <f t="shared" ca="1" si="524"/>
        <v>0</v>
      </c>
    </row>
    <row r="1568" spans="1:44">
      <c r="A1568" s="10">
        <v>39185</v>
      </c>
      <c r="B1568" s="11">
        <f ca="1">IF(ROW(data!B1568)&gt;singleSMA,AVERAGE(OFFSET(data!B1568,0,0,-singleSMA,1)),"")</f>
        <v>28.656600000000005</v>
      </c>
      <c r="C1568" s="11" t="str">
        <f ca="1">IF(ROW(data!B1566)&gt;singleSMA+2,IF(SIGN(data!B1567-indicators!B1567)&lt;&gt;SIGN(data!B1566-indicators!B1566),IF(SIGN(data!B1567-indicators!B1567)&gt;0,"BUY","SELL"),""),"")</f>
        <v/>
      </c>
      <c r="D1568" s="11">
        <f ca="1">IF(ROW(data!B1568)&gt;fastSMA,AVERAGE(OFFSET(data!B1568,0,0,-fastSMA,1)),"")</f>
        <v>30.566999999999997</v>
      </c>
      <c r="E1568" s="11">
        <f ca="1">IF(ROW(data!B1568)&gt;slowSMA,AVERAGE(OFFSET(data!B1568,0,0,-slowSMA,1)),"")</f>
        <v>28.656600000000005</v>
      </c>
      <c r="F1568" s="11" t="str">
        <f ca="1">IF(ROW(data!B1568)&gt;MAX(fastSMA,slowSMA)+2,IF(SIGN(D1567-E1567)&lt;&gt;SIGN(D1566-E1566),IF(SIGN(D1567-E1567)&gt;0,"BUY","SELL"),""),"")</f>
        <v/>
      </c>
      <c r="G1568" s="11"/>
      <c r="H1568" s="11">
        <f>(data!B1568/data!B1567)-1</f>
        <v>2.1317212853961154E-2</v>
      </c>
      <c r="I1568" s="11">
        <f t="shared" si="504"/>
        <v>2.1317212853961154E-2</v>
      </c>
      <c r="J1568" s="11">
        <f t="shared" si="505"/>
        <v>0</v>
      </c>
      <c r="K1568" s="11">
        <f ca="1">IF(ROW(data!B1568)&gt;rsi+1,100-100/(1+AVERAGE(OFFSET(I1568,0,0,-rsi,1))/AVERAGE(OFFSET(J1568,0,0,-rsi,1))),"")</f>
        <v>70.50623942342591</v>
      </c>
      <c r="L1568" s="11"/>
      <c r="M1568" s="11">
        <f t="shared" si="506"/>
        <v>1.0213172128539612</v>
      </c>
      <c r="N1568" s="11">
        <f t="shared" ca="1" si="507"/>
        <v>1.1358811040339709</v>
      </c>
      <c r="S1568" s="13" t="str">
        <f ca="1">pricein</f>
        <v/>
      </c>
      <c r="T1568" s="13" t="str">
        <f ca="1">priceout</f>
        <v/>
      </c>
      <c r="U1568" s="16" t="str">
        <f t="shared" ca="1" si="508"/>
        <v/>
      </c>
      <c r="V1568" s="16" t="str">
        <f t="shared" ca="1" si="515"/>
        <v/>
      </c>
      <c r="W1568" s="16" t="str">
        <f t="shared" ca="1" si="516"/>
        <v/>
      </c>
      <c r="X1568" s="16">
        <f t="shared" ca="1" si="517"/>
        <v>3.1795774836443247</v>
      </c>
      <c r="Y1568" s="16"/>
      <c r="Z1568" s="13" t="str">
        <f ca="1">priceincross</f>
        <v/>
      </c>
      <c r="AA1568" s="13" t="str">
        <f ca="1">priceoutcross</f>
        <v/>
      </c>
      <c r="AB1568" s="13" t="str">
        <f t="shared" ca="1" si="509"/>
        <v/>
      </c>
      <c r="AC1568" s="13" t="str">
        <f t="shared" ca="1" si="518"/>
        <v/>
      </c>
      <c r="AD1568" s="13" t="str">
        <f t="shared" ca="1" si="519"/>
        <v/>
      </c>
      <c r="AE1568" s="13">
        <f t="shared" ca="1" si="520"/>
        <v>3.4685224841136817</v>
      </c>
      <c r="AG1568" s="32">
        <f ca="1">IF(ROW(data!B1568)&gt;fib+1,MIN(OFFSET(data!B1568,0,0,-fib,1)),"")</f>
        <v>25.33</v>
      </c>
      <c r="AH1568" s="32">
        <f ca="1">IF(ROW(data!B1568)&gt;fib+1,MAX(OFFSET(data!B1568,0,0,-fib,1)),"")</f>
        <v>32.1</v>
      </c>
      <c r="AI1568" s="32">
        <f t="shared" ca="1" si="510"/>
        <v>6.7700000000000031</v>
      </c>
      <c r="AJ1568" s="31">
        <f t="shared" ca="1" si="511"/>
        <v>26.927720000000001</v>
      </c>
      <c r="AK1568" s="31">
        <f t="shared" ca="1" si="512"/>
        <v>27.916139999999999</v>
      </c>
      <c r="AL1568" s="31">
        <f t="shared" ca="1" si="513"/>
        <v>28.715</v>
      </c>
      <c r="AM1568" s="31">
        <f t="shared" ca="1" si="514"/>
        <v>29.513860000000001</v>
      </c>
      <c r="AO1568" s="32">
        <f t="shared" ca="1" si="521"/>
        <v>2.1795774836443247</v>
      </c>
      <c r="AP1568" s="32">
        <f t="shared" ca="1" si="522"/>
        <v>0</v>
      </c>
      <c r="AQ1568" s="32">
        <f t="shared" ca="1" si="523"/>
        <v>2.4685224841136817</v>
      </c>
      <c r="AR1568" s="32">
        <f t="shared" ca="1" si="524"/>
        <v>0</v>
      </c>
    </row>
    <row r="1569" spans="1:44">
      <c r="A1569" s="10">
        <v>39188</v>
      </c>
      <c r="B1569" s="11">
        <f ca="1">IF(ROW(data!B1569)&gt;singleSMA,AVERAGE(OFFSET(data!B1569,0,0,-singleSMA,1)),"")</f>
        <v>28.705800000000004</v>
      </c>
      <c r="C1569" s="11" t="str">
        <f ca="1">IF(ROW(data!B1567)&gt;singleSMA+2,IF(SIGN(data!B1568-indicators!B1568)&lt;&gt;SIGN(data!B1567-indicators!B1567),IF(SIGN(data!B1568-indicators!B1568)&gt;0,"BUY","SELL"),""),"")</f>
        <v/>
      </c>
      <c r="D1569" s="11">
        <f ca="1">IF(ROW(data!B1569)&gt;fastSMA,AVERAGE(OFFSET(data!B1569,0,0,-fastSMA,1)),"")</f>
        <v>30.765999999999998</v>
      </c>
      <c r="E1569" s="11">
        <f ca="1">IF(ROW(data!B1569)&gt;slowSMA,AVERAGE(OFFSET(data!B1569,0,0,-slowSMA,1)),"")</f>
        <v>28.705800000000004</v>
      </c>
      <c r="F1569" s="11" t="str">
        <f ca="1">IF(ROW(data!B1569)&gt;MAX(fastSMA,slowSMA)+2,IF(SIGN(D1568-E1568)&lt;&gt;SIGN(D1567-E1567),IF(SIGN(D1568-E1568)&gt;0,"BUY","SELL"),""),"")</f>
        <v/>
      </c>
      <c r="G1569" s="11"/>
      <c r="H1569" s="11">
        <f>(data!B1569/data!B1568)-1</f>
        <v>2.1183800623052917E-2</v>
      </c>
      <c r="I1569" s="11">
        <f t="shared" si="504"/>
        <v>2.1183800623052917E-2</v>
      </c>
      <c r="J1569" s="11">
        <f t="shared" si="505"/>
        <v>0</v>
      </c>
      <c r="K1569" s="11">
        <f ca="1">IF(ROW(data!B1569)&gt;rsi+1,100-100/(1+AVERAGE(OFFSET(I1569,0,0,-rsi,1))/AVERAGE(OFFSET(J1569,0,0,-rsi,1))),"")</f>
        <v>70.696804467406906</v>
      </c>
      <c r="L1569" s="11"/>
      <c r="M1569" s="11">
        <f t="shared" si="506"/>
        <v>1.0211838006230529</v>
      </c>
      <c r="N1569" s="11">
        <f t="shared" ca="1" si="507"/>
        <v>1.1381944444444447</v>
      </c>
      <c r="S1569" s="13" t="str">
        <f ca="1">pricein</f>
        <v/>
      </c>
      <c r="T1569" s="13" t="str">
        <f ca="1">priceout</f>
        <v/>
      </c>
      <c r="U1569" s="16" t="str">
        <f t="shared" ca="1" si="508"/>
        <v/>
      </c>
      <c r="V1569" s="16" t="str">
        <f t="shared" ca="1" si="515"/>
        <v/>
      </c>
      <c r="W1569" s="16" t="str">
        <f t="shared" ca="1" si="516"/>
        <v/>
      </c>
      <c r="X1569" s="16">
        <f t="shared" ca="1" si="517"/>
        <v>3.1795774836443247</v>
      </c>
      <c r="Y1569" s="16"/>
      <c r="Z1569" s="13" t="str">
        <f ca="1">priceincross</f>
        <v/>
      </c>
      <c r="AA1569" s="13" t="str">
        <f ca="1">priceoutcross</f>
        <v/>
      </c>
      <c r="AB1569" s="13" t="str">
        <f t="shared" ca="1" si="509"/>
        <v/>
      </c>
      <c r="AC1569" s="13" t="str">
        <f t="shared" ca="1" si="518"/>
        <v/>
      </c>
      <c r="AD1569" s="13" t="str">
        <f t="shared" ca="1" si="519"/>
        <v/>
      </c>
      <c r="AE1569" s="13">
        <f t="shared" ca="1" si="520"/>
        <v>3.4685224841136817</v>
      </c>
      <c r="AG1569" s="32">
        <f ca="1">IF(ROW(data!B1569)&gt;fib+1,MIN(OFFSET(data!B1569,0,0,-fib,1)),"")</f>
        <v>25.33</v>
      </c>
      <c r="AH1569" s="32">
        <f ca="1">IF(ROW(data!B1569)&gt;fib+1,MAX(OFFSET(data!B1569,0,0,-fib,1)),"")</f>
        <v>32.78</v>
      </c>
      <c r="AI1569" s="32">
        <f t="shared" ca="1" si="510"/>
        <v>7.4500000000000028</v>
      </c>
      <c r="AJ1569" s="31">
        <f t="shared" ca="1" si="511"/>
        <v>27.088200000000001</v>
      </c>
      <c r="AK1569" s="31">
        <f t="shared" ca="1" si="512"/>
        <v>28.175899999999999</v>
      </c>
      <c r="AL1569" s="31">
        <f t="shared" ca="1" si="513"/>
        <v>29.055</v>
      </c>
      <c r="AM1569" s="31">
        <f t="shared" ca="1" si="514"/>
        <v>29.934100000000001</v>
      </c>
      <c r="AO1569" s="32">
        <f t="shared" ca="1" si="521"/>
        <v>2.1795774836443247</v>
      </c>
      <c r="AP1569" s="32">
        <f t="shared" ca="1" si="522"/>
        <v>0</v>
      </c>
      <c r="AQ1569" s="32">
        <f t="shared" ca="1" si="523"/>
        <v>2.4685224841136817</v>
      </c>
      <c r="AR1569" s="32">
        <f t="shared" ca="1" si="524"/>
        <v>0</v>
      </c>
    </row>
    <row r="1570" spans="1:44">
      <c r="A1570" s="10">
        <v>39189</v>
      </c>
      <c r="B1570" s="11">
        <f ca="1">IF(ROW(data!B1570)&gt;singleSMA,AVERAGE(OFFSET(data!B1570,0,0,-singleSMA,1)),"")</f>
        <v>28.754400000000004</v>
      </c>
      <c r="C1570" s="11" t="str">
        <f ca="1">IF(ROW(data!B1568)&gt;singleSMA+2,IF(SIGN(data!B1569-indicators!B1569)&lt;&gt;SIGN(data!B1568-indicators!B1568),IF(SIGN(data!B1569-indicators!B1569)&gt;0,"BUY","SELL"),""),"")</f>
        <v/>
      </c>
      <c r="D1570" s="11">
        <f ca="1">IF(ROW(data!B1570)&gt;fastSMA,AVERAGE(OFFSET(data!B1570,0,0,-fastSMA,1)),"")</f>
        <v>30.887</v>
      </c>
      <c r="E1570" s="11">
        <f ca="1">IF(ROW(data!B1570)&gt;slowSMA,AVERAGE(OFFSET(data!B1570,0,0,-slowSMA,1)),"")</f>
        <v>28.754400000000004</v>
      </c>
      <c r="F1570" s="11" t="str">
        <f ca="1">IF(ROW(data!B1570)&gt;MAX(fastSMA,slowSMA)+2,IF(SIGN(D1569-E1569)&lt;&gt;SIGN(D1568-E1568),IF(SIGN(D1569-E1569)&gt;0,"BUY","SELL"),""),"")</f>
        <v/>
      </c>
      <c r="G1570" s="11"/>
      <c r="H1570" s="11">
        <f>(data!B1570/data!B1569)-1</f>
        <v>-1.0372178157413203E-2</v>
      </c>
      <c r="I1570" s="11">
        <f t="shared" si="504"/>
        <v>0</v>
      </c>
      <c r="J1570" s="11">
        <f t="shared" si="505"/>
        <v>1.0372178157413203E-2</v>
      </c>
      <c r="K1570" s="11">
        <f ca="1">IF(ROW(data!B1570)&gt;rsi+1,100-100/(1+AVERAGE(OFFSET(I1570,0,0,-rsi,1))/AVERAGE(OFFSET(J1570,0,0,-rsi,1))),"")</f>
        <v>63.86994949666461</v>
      </c>
      <c r="L1570" s="11"/>
      <c r="M1570" s="11">
        <f t="shared" si="506"/>
        <v>0.9896278218425868</v>
      </c>
      <c r="N1570" s="11">
        <f t="shared" ca="1" si="507"/>
        <v>1.0806129247168552</v>
      </c>
      <c r="S1570" s="13" t="str">
        <f ca="1">pricein</f>
        <v/>
      </c>
      <c r="T1570" s="13" t="str">
        <f ca="1">priceout</f>
        <v/>
      </c>
      <c r="U1570" s="16" t="str">
        <f t="shared" ca="1" si="508"/>
        <v/>
      </c>
      <c r="V1570" s="16" t="str">
        <f t="shared" ca="1" si="515"/>
        <v/>
      </c>
      <c r="W1570" s="16" t="str">
        <f t="shared" ca="1" si="516"/>
        <v/>
      </c>
      <c r="X1570" s="16">
        <f t="shared" ca="1" si="517"/>
        <v>3.1795774836443247</v>
      </c>
      <c r="Y1570" s="16"/>
      <c r="Z1570" s="13" t="str">
        <f ca="1">priceincross</f>
        <v/>
      </c>
      <c r="AA1570" s="13" t="str">
        <f ca="1">priceoutcross</f>
        <v/>
      </c>
      <c r="AB1570" s="13" t="str">
        <f t="shared" ca="1" si="509"/>
        <v/>
      </c>
      <c r="AC1570" s="13" t="str">
        <f t="shared" ca="1" si="518"/>
        <v/>
      </c>
      <c r="AD1570" s="13" t="str">
        <f t="shared" ca="1" si="519"/>
        <v/>
      </c>
      <c r="AE1570" s="13">
        <f t="shared" ca="1" si="520"/>
        <v>3.4685224841136817</v>
      </c>
      <c r="AG1570" s="32">
        <f ca="1">IF(ROW(data!B1570)&gt;fib+1,MIN(OFFSET(data!B1570,0,0,-fib,1)),"")</f>
        <v>25.33</v>
      </c>
      <c r="AH1570" s="32">
        <f ca="1">IF(ROW(data!B1570)&gt;fib+1,MAX(OFFSET(data!B1570,0,0,-fib,1)),"")</f>
        <v>32.78</v>
      </c>
      <c r="AI1570" s="32">
        <f t="shared" ca="1" si="510"/>
        <v>7.4500000000000028</v>
      </c>
      <c r="AJ1570" s="31">
        <f t="shared" ca="1" si="511"/>
        <v>27.088200000000001</v>
      </c>
      <c r="AK1570" s="31">
        <f t="shared" ca="1" si="512"/>
        <v>28.175899999999999</v>
      </c>
      <c r="AL1570" s="31">
        <f t="shared" ca="1" si="513"/>
        <v>29.055</v>
      </c>
      <c r="AM1570" s="31">
        <f t="shared" ca="1" si="514"/>
        <v>29.934100000000001</v>
      </c>
      <c r="AO1570" s="32">
        <f t="shared" ca="1" si="521"/>
        <v>2.1795774836443247</v>
      </c>
      <c r="AP1570" s="32">
        <f t="shared" ca="1" si="522"/>
        <v>0</v>
      </c>
      <c r="AQ1570" s="32">
        <f t="shared" ca="1" si="523"/>
        <v>2.4685224841136817</v>
      </c>
      <c r="AR1570" s="32">
        <f t="shared" ca="1" si="524"/>
        <v>0</v>
      </c>
    </row>
    <row r="1571" spans="1:44">
      <c r="A1571" s="10">
        <v>39190</v>
      </c>
      <c r="B1571" s="11">
        <f ca="1">IF(ROW(data!B1571)&gt;singleSMA,AVERAGE(OFFSET(data!B1571,0,0,-singleSMA,1)),"")</f>
        <v>28.792800000000007</v>
      </c>
      <c r="C1571" s="11" t="str">
        <f ca="1">IF(ROW(data!B1569)&gt;singleSMA+2,IF(SIGN(data!B1570-indicators!B1570)&lt;&gt;SIGN(data!B1569-indicators!B1569),IF(SIGN(data!B1570-indicators!B1570)&gt;0,"BUY","SELL"),""),"")</f>
        <v/>
      </c>
      <c r="D1571" s="11">
        <f ca="1">IF(ROW(data!B1571)&gt;fastSMA,AVERAGE(OFFSET(data!B1571,0,0,-fastSMA,1)),"")</f>
        <v>30.954999999999995</v>
      </c>
      <c r="E1571" s="11">
        <f ca="1">IF(ROW(data!B1571)&gt;slowSMA,AVERAGE(OFFSET(data!B1571,0,0,-slowSMA,1)),"")</f>
        <v>28.792800000000007</v>
      </c>
      <c r="F1571" s="11" t="str">
        <f ca="1">IF(ROW(data!B1571)&gt;MAX(fastSMA,slowSMA)+2,IF(SIGN(D1570-E1570)&lt;&gt;SIGN(D1569-E1569),IF(SIGN(D1570-E1570)&gt;0,"BUY","SELL"),""),"")</f>
        <v/>
      </c>
      <c r="G1571" s="11"/>
      <c r="H1571" s="11">
        <f>(data!B1571/data!B1570)-1</f>
        <v>-1.9728729963008562E-2</v>
      </c>
      <c r="I1571" s="11">
        <f t="shared" si="504"/>
        <v>0</v>
      </c>
      <c r="J1571" s="11">
        <f t="shared" si="505"/>
        <v>1.9728729963008562E-2</v>
      </c>
      <c r="K1571" s="11">
        <f ca="1">IF(ROW(data!B1571)&gt;rsi+1,100-100/(1+AVERAGE(OFFSET(I1571,0,0,-rsi,1))/AVERAGE(OFFSET(J1571,0,0,-rsi,1))),"")</f>
        <v>57.884555134664005</v>
      </c>
      <c r="L1571" s="11"/>
      <c r="M1571" s="11">
        <f t="shared" si="506"/>
        <v>0.98027127003699144</v>
      </c>
      <c r="N1571" s="11">
        <f t="shared" ca="1" si="507"/>
        <v>1.0446780551905386</v>
      </c>
      <c r="S1571" s="13" t="str">
        <f ca="1">pricein</f>
        <v/>
      </c>
      <c r="T1571" s="13" t="str">
        <f ca="1">priceout</f>
        <v/>
      </c>
      <c r="U1571" s="16" t="str">
        <f t="shared" ca="1" si="508"/>
        <v/>
      </c>
      <c r="V1571" s="16" t="str">
        <f t="shared" ca="1" si="515"/>
        <v/>
      </c>
      <c r="W1571" s="16" t="str">
        <f t="shared" ca="1" si="516"/>
        <v/>
      </c>
      <c r="X1571" s="16">
        <f t="shared" ca="1" si="517"/>
        <v>3.1795774836443247</v>
      </c>
      <c r="Y1571" s="16"/>
      <c r="Z1571" s="13" t="str">
        <f ca="1">priceincross</f>
        <v/>
      </c>
      <c r="AA1571" s="13" t="str">
        <f ca="1">priceoutcross</f>
        <v/>
      </c>
      <c r="AB1571" s="13" t="str">
        <f t="shared" ca="1" si="509"/>
        <v/>
      </c>
      <c r="AC1571" s="13" t="str">
        <f t="shared" ca="1" si="518"/>
        <v/>
      </c>
      <c r="AD1571" s="13" t="str">
        <f t="shared" ca="1" si="519"/>
        <v/>
      </c>
      <c r="AE1571" s="13">
        <f t="shared" ca="1" si="520"/>
        <v>3.4685224841136817</v>
      </c>
      <c r="AG1571" s="32">
        <f ca="1">IF(ROW(data!B1571)&gt;fib+1,MIN(OFFSET(data!B1571,0,0,-fib,1)),"")</f>
        <v>25.33</v>
      </c>
      <c r="AH1571" s="32">
        <f ca="1">IF(ROW(data!B1571)&gt;fib+1,MAX(OFFSET(data!B1571,0,0,-fib,1)),"")</f>
        <v>32.78</v>
      </c>
      <c r="AI1571" s="32">
        <f t="shared" ca="1" si="510"/>
        <v>7.4500000000000028</v>
      </c>
      <c r="AJ1571" s="31">
        <f t="shared" ca="1" si="511"/>
        <v>27.088200000000001</v>
      </c>
      <c r="AK1571" s="31">
        <f t="shared" ca="1" si="512"/>
        <v>28.175899999999999</v>
      </c>
      <c r="AL1571" s="31">
        <f t="shared" ca="1" si="513"/>
        <v>29.055</v>
      </c>
      <c r="AM1571" s="31">
        <f t="shared" ca="1" si="514"/>
        <v>29.934100000000001</v>
      </c>
      <c r="AO1571" s="32">
        <f t="shared" ca="1" si="521"/>
        <v>2.1795774836443247</v>
      </c>
      <c r="AP1571" s="32">
        <f t="shared" ca="1" si="522"/>
        <v>0</v>
      </c>
      <c r="AQ1571" s="32">
        <f t="shared" ca="1" si="523"/>
        <v>2.4685224841136817</v>
      </c>
      <c r="AR1571" s="32">
        <f t="shared" ca="1" si="524"/>
        <v>0</v>
      </c>
    </row>
    <row r="1572" spans="1:44">
      <c r="A1572" s="10">
        <v>39191</v>
      </c>
      <c r="B1572" s="11">
        <f ca="1">IF(ROW(data!B1572)&gt;singleSMA,AVERAGE(OFFSET(data!B1572,0,0,-singleSMA,1)),"")</f>
        <v>28.827500000000004</v>
      </c>
      <c r="C1572" s="11" t="str">
        <f ca="1">IF(ROW(data!B1570)&gt;singleSMA+2,IF(SIGN(data!B1571-indicators!B1571)&lt;&gt;SIGN(data!B1570-indicators!B1570),IF(SIGN(data!B1571-indicators!B1571)&gt;0,"BUY","SELL"),""),"")</f>
        <v/>
      </c>
      <c r="D1572" s="11">
        <f ca="1">IF(ROW(data!B1572)&gt;fastSMA,AVERAGE(OFFSET(data!B1572,0,0,-fastSMA,1)),"")</f>
        <v>31.014499999999991</v>
      </c>
      <c r="E1572" s="11">
        <f ca="1">IF(ROW(data!B1572)&gt;slowSMA,AVERAGE(OFFSET(data!B1572,0,0,-slowSMA,1)),"")</f>
        <v>28.827500000000004</v>
      </c>
      <c r="F1572" s="11" t="str">
        <f ca="1">IF(ROW(data!B1572)&gt;MAX(fastSMA,slowSMA)+2,IF(SIGN(D1571-E1571)&lt;&gt;SIGN(D1570-E1570),IF(SIGN(D1571-E1571)&gt;0,"BUY","SELL"),""),"")</f>
        <v/>
      </c>
      <c r="G1572" s="11"/>
      <c r="H1572" s="11">
        <f>(data!B1572/data!B1571)-1</f>
        <v>-1.1635220125786216E-2</v>
      </c>
      <c r="I1572" s="11">
        <f t="shared" si="504"/>
        <v>0</v>
      </c>
      <c r="J1572" s="11">
        <f t="shared" si="505"/>
        <v>1.1635220125786216E-2</v>
      </c>
      <c r="K1572" s="11">
        <f ca="1">IF(ROW(data!B1572)&gt;rsi+1,100-100/(1+AVERAGE(OFFSET(I1572,0,0,-rsi,1))/AVERAGE(OFFSET(J1572,0,0,-rsi,1))),"")</f>
        <v>56.907424918603276</v>
      </c>
      <c r="L1572" s="11"/>
      <c r="M1572" s="11">
        <f t="shared" si="506"/>
        <v>0.98836477987421378</v>
      </c>
      <c r="N1572" s="11">
        <f t="shared" ca="1" si="507"/>
        <v>1.0393518518518521</v>
      </c>
      <c r="S1572" s="13" t="str">
        <f ca="1">pricein</f>
        <v/>
      </c>
      <c r="T1572" s="13" t="str">
        <f ca="1">priceout</f>
        <v/>
      </c>
      <c r="U1572" s="16" t="str">
        <f t="shared" ca="1" si="508"/>
        <v/>
      </c>
      <c r="V1572" s="16" t="str">
        <f t="shared" ca="1" si="515"/>
        <v/>
      </c>
      <c r="W1572" s="16" t="str">
        <f t="shared" ca="1" si="516"/>
        <v/>
      </c>
      <c r="X1572" s="16">
        <f t="shared" ca="1" si="517"/>
        <v>3.1795774836443247</v>
      </c>
      <c r="Y1572" s="16"/>
      <c r="Z1572" s="13" t="str">
        <f ca="1">priceincross</f>
        <v/>
      </c>
      <c r="AA1572" s="13" t="str">
        <f ca="1">priceoutcross</f>
        <v/>
      </c>
      <c r="AB1572" s="13" t="str">
        <f t="shared" ca="1" si="509"/>
        <v/>
      </c>
      <c r="AC1572" s="13" t="str">
        <f t="shared" ca="1" si="518"/>
        <v/>
      </c>
      <c r="AD1572" s="13" t="str">
        <f t="shared" ca="1" si="519"/>
        <v/>
      </c>
      <c r="AE1572" s="13">
        <f t="shared" ca="1" si="520"/>
        <v>3.4685224841136817</v>
      </c>
      <c r="AG1572" s="32">
        <f ca="1">IF(ROW(data!B1572)&gt;fib+1,MIN(OFFSET(data!B1572,0,0,-fib,1)),"")</f>
        <v>25.33</v>
      </c>
      <c r="AH1572" s="32">
        <f ca="1">IF(ROW(data!B1572)&gt;fib+1,MAX(OFFSET(data!B1572,0,0,-fib,1)),"")</f>
        <v>32.78</v>
      </c>
      <c r="AI1572" s="32">
        <f t="shared" ca="1" si="510"/>
        <v>7.4500000000000028</v>
      </c>
      <c r="AJ1572" s="31">
        <f t="shared" ca="1" si="511"/>
        <v>27.088200000000001</v>
      </c>
      <c r="AK1572" s="31">
        <f t="shared" ca="1" si="512"/>
        <v>28.175899999999999</v>
      </c>
      <c r="AL1572" s="31">
        <f t="shared" ca="1" si="513"/>
        <v>29.055</v>
      </c>
      <c r="AM1572" s="31">
        <f t="shared" ca="1" si="514"/>
        <v>29.934100000000001</v>
      </c>
      <c r="AO1572" s="32">
        <f t="shared" ca="1" si="521"/>
        <v>2.1795774836443247</v>
      </c>
      <c r="AP1572" s="32">
        <f t="shared" ca="1" si="522"/>
        <v>0</v>
      </c>
      <c r="AQ1572" s="32">
        <f t="shared" ca="1" si="523"/>
        <v>2.4685224841136817</v>
      </c>
      <c r="AR1572" s="32">
        <f t="shared" ca="1" si="524"/>
        <v>0</v>
      </c>
    </row>
    <row r="1573" spans="1:44">
      <c r="A1573" s="10">
        <v>39192</v>
      </c>
      <c r="B1573" s="11">
        <f ca="1">IF(ROW(data!B1573)&gt;singleSMA,AVERAGE(OFFSET(data!B1573,0,0,-singleSMA,1)),"")</f>
        <v>28.868100000000005</v>
      </c>
      <c r="C1573" s="11" t="str">
        <f ca="1">IF(ROW(data!B1571)&gt;singleSMA+2,IF(SIGN(data!B1572-indicators!B1572)&lt;&gt;SIGN(data!B1571-indicators!B1571),IF(SIGN(data!B1572-indicators!B1572)&gt;0,"BUY","SELL"),""),"")</f>
        <v/>
      </c>
      <c r="D1573" s="11">
        <f ca="1">IF(ROW(data!B1573)&gt;fastSMA,AVERAGE(OFFSET(data!B1573,0,0,-fastSMA,1)),"")</f>
        <v>31.093499999999988</v>
      </c>
      <c r="E1573" s="11">
        <f ca="1">IF(ROW(data!B1573)&gt;slowSMA,AVERAGE(OFFSET(data!B1573,0,0,-slowSMA,1)),"")</f>
        <v>28.868100000000005</v>
      </c>
      <c r="F1573" s="11" t="str">
        <f ca="1">IF(ROW(data!B1573)&gt;MAX(fastSMA,slowSMA)+2,IF(SIGN(D1572-E1572)&lt;&gt;SIGN(D1571-E1571),IF(SIGN(D1572-E1572)&gt;0,"BUY","SELL"),""),"")</f>
        <v/>
      </c>
      <c r="G1573" s="11"/>
      <c r="H1573" s="11">
        <f>(data!B1573/data!B1572)-1</f>
        <v>1.8771874005727218E-2</v>
      </c>
      <c r="I1573" s="11">
        <f t="shared" si="504"/>
        <v>1.8771874005727218E-2</v>
      </c>
      <c r="J1573" s="11">
        <f t="shared" si="505"/>
        <v>0</v>
      </c>
      <c r="K1573" s="11">
        <f ca="1">IF(ROW(data!B1573)&gt;rsi+1,100-100/(1+AVERAGE(OFFSET(I1573,0,0,-rsi,1))/AVERAGE(OFFSET(J1573,0,0,-rsi,1))),"")</f>
        <v>58.585591726329902</v>
      </c>
      <c r="L1573" s="11"/>
      <c r="M1573" s="11">
        <f t="shared" si="506"/>
        <v>1.0187718740057272</v>
      </c>
      <c r="N1573" s="11">
        <f t="shared" ca="1" si="507"/>
        <v>1.0519053876478317</v>
      </c>
      <c r="S1573" s="13" t="str">
        <f ca="1">pricein</f>
        <v/>
      </c>
      <c r="T1573" s="13" t="str">
        <f ca="1">priceout</f>
        <v/>
      </c>
      <c r="U1573" s="16" t="str">
        <f t="shared" ca="1" si="508"/>
        <v/>
      </c>
      <c r="V1573" s="16" t="str">
        <f t="shared" ca="1" si="515"/>
        <v/>
      </c>
      <c r="W1573" s="16" t="str">
        <f t="shared" ca="1" si="516"/>
        <v/>
      </c>
      <c r="X1573" s="16">
        <f t="shared" ca="1" si="517"/>
        <v>3.1795774836443247</v>
      </c>
      <c r="Y1573" s="16"/>
      <c r="Z1573" s="13" t="str">
        <f ca="1">priceincross</f>
        <v/>
      </c>
      <c r="AA1573" s="13" t="str">
        <f ca="1">priceoutcross</f>
        <v/>
      </c>
      <c r="AB1573" s="13" t="str">
        <f t="shared" ca="1" si="509"/>
        <v/>
      </c>
      <c r="AC1573" s="13" t="str">
        <f t="shared" ca="1" si="518"/>
        <v/>
      </c>
      <c r="AD1573" s="13" t="str">
        <f t="shared" ca="1" si="519"/>
        <v/>
      </c>
      <c r="AE1573" s="13">
        <f t="shared" ca="1" si="520"/>
        <v>3.4685224841136817</v>
      </c>
      <c r="AG1573" s="32">
        <f ca="1">IF(ROW(data!B1573)&gt;fib+1,MIN(OFFSET(data!B1573,0,0,-fib,1)),"")</f>
        <v>25.33</v>
      </c>
      <c r="AH1573" s="32">
        <f ca="1">IF(ROW(data!B1573)&gt;fib+1,MAX(OFFSET(data!B1573,0,0,-fib,1)),"")</f>
        <v>32.78</v>
      </c>
      <c r="AI1573" s="32">
        <f t="shared" ca="1" si="510"/>
        <v>7.4500000000000028</v>
      </c>
      <c r="AJ1573" s="31">
        <f t="shared" ca="1" si="511"/>
        <v>27.088200000000001</v>
      </c>
      <c r="AK1573" s="31">
        <f t="shared" ca="1" si="512"/>
        <v>28.175899999999999</v>
      </c>
      <c r="AL1573" s="31">
        <f t="shared" ca="1" si="513"/>
        <v>29.055</v>
      </c>
      <c r="AM1573" s="31">
        <f t="shared" ca="1" si="514"/>
        <v>29.934100000000001</v>
      </c>
      <c r="AO1573" s="32">
        <f t="shared" ca="1" si="521"/>
        <v>2.1795774836443247</v>
      </c>
      <c r="AP1573" s="32">
        <f t="shared" ca="1" si="522"/>
        <v>0</v>
      </c>
      <c r="AQ1573" s="32">
        <f t="shared" ca="1" si="523"/>
        <v>2.4685224841136817</v>
      </c>
      <c r="AR1573" s="32">
        <f t="shared" ca="1" si="524"/>
        <v>0</v>
      </c>
    </row>
    <row r="1574" spans="1:44">
      <c r="A1574" s="10">
        <v>39195</v>
      </c>
      <c r="B1574" s="11">
        <f ca="1">IF(ROW(data!B1574)&gt;singleSMA,AVERAGE(OFFSET(data!B1574,0,0,-singleSMA,1)),"")</f>
        <v>28.908000000000005</v>
      </c>
      <c r="C1574" s="11" t="str">
        <f ca="1">IF(ROW(data!B1572)&gt;singleSMA+2,IF(SIGN(data!B1573-indicators!B1573)&lt;&gt;SIGN(data!B1572-indicators!B1572),IF(SIGN(data!B1573-indicators!B1573)&gt;0,"BUY","SELL"),""),"")</f>
        <v/>
      </c>
      <c r="D1574" s="11">
        <f ca="1">IF(ROW(data!B1574)&gt;fastSMA,AVERAGE(OFFSET(data!B1574,0,0,-fastSMA,1)),"")</f>
        <v>31.153499999999998</v>
      </c>
      <c r="E1574" s="11">
        <f ca="1">IF(ROW(data!B1574)&gt;slowSMA,AVERAGE(OFFSET(data!B1574,0,0,-slowSMA,1)),"")</f>
        <v>28.908000000000005</v>
      </c>
      <c r="F1574" s="11" t="str">
        <f ca="1">IF(ROW(data!B1574)&gt;MAX(fastSMA,slowSMA)+2,IF(SIGN(D1573-E1573)&lt;&gt;SIGN(D1572-E1572),IF(SIGN(D1573-E1573)&gt;0,"BUY","SELL"),""),"")</f>
        <v/>
      </c>
      <c r="G1574" s="11"/>
      <c r="H1574" s="11">
        <f>(data!B1574/data!B1573)-1</f>
        <v>-1.155527795128064E-2</v>
      </c>
      <c r="I1574" s="11">
        <f t="shared" si="504"/>
        <v>0</v>
      </c>
      <c r="J1574" s="11">
        <f t="shared" si="505"/>
        <v>1.155527795128064E-2</v>
      </c>
      <c r="K1574" s="11">
        <f ca="1">IF(ROW(data!B1574)&gt;rsi+1,100-100/(1+AVERAGE(OFFSET(I1574,0,0,-rsi,1))/AVERAGE(OFFSET(J1574,0,0,-rsi,1))),"")</f>
        <v>56.4504038635746</v>
      </c>
      <c r="L1574" s="11"/>
      <c r="M1574" s="11">
        <f t="shared" si="506"/>
        <v>0.98844472204871936</v>
      </c>
      <c r="N1574" s="11">
        <f t="shared" ca="1" si="507"/>
        <v>1.0394088669950738</v>
      </c>
      <c r="S1574" s="13" t="str">
        <f ca="1">pricein</f>
        <v/>
      </c>
      <c r="T1574" s="13" t="str">
        <f ca="1">priceout</f>
        <v/>
      </c>
      <c r="U1574" s="16" t="str">
        <f t="shared" ca="1" si="508"/>
        <v/>
      </c>
      <c r="V1574" s="16" t="str">
        <f t="shared" ca="1" si="515"/>
        <v/>
      </c>
      <c r="W1574" s="16" t="str">
        <f t="shared" ca="1" si="516"/>
        <v/>
      </c>
      <c r="X1574" s="16">
        <f t="shared" ca="1" si="517"/>
        <v>3.1795774836443247</v>
      </c>
      <c r="Y1574" s="16"/>
      <c r="Z1574" s="13" t="str">
        <f ca="1">priceincross</f>
        <v/>
      </c>
      <c r="AA1574" s="13" t="str">
        <f ca="1">priceoutcross</f>
        <v/>
      </c>
      <c r="AB1574" s="13" t="str">
        <f t="shared" ca="1" si="509"/>
        <v/>
      </c>
      <c r="AC1574" s="13" t="str">
        <f t="shared" ca="1" si="518"/>
        <v/>
      </c>
      <c r="AD1574" s="13" t="str">
        <f t="shared" ca="1" si="519"/>
        <v/>
      </c>
      <c r="AE1574" s="13">
        <f t="shared" ca="1" si="520"/>
        <v>3.4685224841136817</v>
      </c>
      <c r="AG1574" s="32">
        <f ca="1">IF(ROW(data!B1574)&gt;fib+1,MIN(OFFSET(data!B1574,0,0,-fib,1)),"")</f>
        <v>25.33</v>
      </c>
      <c r="AH1574" s="32">
        <f ca="1">IF(ROW(data!B1574)&gt;fib+1,MAX(OFFSET(data!B1574,0,0,-fib,1)),"")</f>
        <v>32.78</v>
      </c>
      <c r="AI1574" s="32">
        <f t="shared" ca="1" si="510"/>
        <v>7.4500000000000028</v>
      </c>
      <c r="AJ1574" s="31">
        <f t="shared" ca="1" si="511"/>
        <v>27.088200000000001</v>
      </c>
      <c r="AK1574" s="31">
        <f t="shared" ca="1" si="512"/>
        <v>28.175899999999999</v>
      </c>
      <c r="AL1574" s="31">
        <f t="shared" ca="1" si="513"/>
        <v>29.055</v>
      </c>
      <c r="AM1574" s="31">
        <f t="shared" ca="1" si="514"/>
        <v>29.934100000000001</v>
      </c>
      <c r="AO1574" s="32">
        <f t="shared" ca="1" si="521"/>
        <v>2.1795774836443247</v>
      </c>
      <c r="AP1574" s="32">
        <f t="shared" ca="1" si="522"/>
        <v>0</v>
      </c>
      <c r="AQ1574" s="32">
        <f t="shared" ca="1" si="523"/>
        <v>2.4685224841136817</v>
      </c>
      <c r="AR1574" s="32">
        <f t="shared" ca="1" si="524"/>
        <v>0</v>
      </c>
    </row>
    <row r="1575" spans="1:44">
      <c r="A1575" s="10">
        <v>39196</v>
      </c>
      <c r="B1575" s="11">
        <f ca="1">IF(ROW(data!B1575)&gt;singleSMA,AVERAGE(OFFSET(data!B1575,0,0,-singleSMA,1)),"")</f>
        <v>28.9482</v>
      </c>
      <c r="C1575" s="11" t="str">
        <f ca="1">IF(ROW(data!B1573)&gt;singleSMA+2,IF(SIGN(data!B1574-indicators!B1574)&lt;&gt;SIGN(data!B1573-indicators!B1573),IF(SIGN(data!B1574-indicators!B1574)&gt;0,"BUY","SELL"),""),"")</f>
        <v/>
      </c>
      <c r="D1575" s="11">
        <f ca="1">IF(ROW(data!B1575)&gt;fastSMA,AVERAGE(OFFSET(data!B1575,0,0,-fastSMA,1)),"")</f>
        <v>31.176499999999997</v>
      </c>
      <c r="E1575" s="11">
        <f ca="1">IF(ROW(data!B1575)&gt;slowSMA,AVERAGE(OFFSET(data!B1575,0,0,-slowSMA,1)),"")</f>
        <v>28.9482</v>
      </c>
      <c r="F1575" s="11" t="str">
        <f ca="1">IF(ROW(data!B1575)&gt;MAX(fastSMA,slowSMA)+2,IF(SIGN(D1574-E1574)&lt;&gt;SIGN(D1573-E1573),IF(SIGN(D1574-E1574)&gt;0,"BUY","SELL"),""),"")</f>
        <v/>
      </c>
      <c r="G1575" s="11"/>
      <c r="H1575" s="11">
        <f>(data!B1575/data!B1574)-1</f>
        <v>-5.0552922590837435E-3</v>
      </c>
      <c r="I1575" s="11">
        <f t="shared" si="504"/>
        <v>0</v>
      </c>
      <c r="J1575" s="11">
        <f t="shared" si="505"/>
        <v>5.0552922590837435E-3</v>
      </c>
      <c r="K1575" s="11">
        <f ca="1">IF(ROW(data!B1575)&gt;rsi+1,100-100/(1+AVERAGE(OFFSET(I1575,0,0,-rsi,1))/AVERAGE(OFFSET(J1575,0,0,-rsi,1))),"")</f>
        <v>52.847419435670318</v>
      </c>
      <c r="L1575" s="11"/>
      <c r="M1575" s="11">
        <f t="shared" si="506"/>
        <v>0.99494470774091626</v>
      </c>
      <c r="N1575" s="11">
        <f t="shared" ca="1" si="507"/>
        <v>1.0148243635191747</v>
      </c>
      <c r="S1575" s="13" t="str">
        <f ca="1">pricein</f>
        <v/>
      </c>
      <c r="T1575" s="13" t="str">
        <f ca="1">priceout</f>
        <v/>
      </c>
      <c r="U1575" s="16" t="str">
        <f t="shared" ca="1" si="508"/>
        <v/>
      </c>
      <c r="V1575" s="16" t="str">
        <f t="shared" ca="1" si="515"/>
        <v/>
      </c>
      <c r="W1575" s="16" t="str">
        <f t="shared" ca="1" si="516"/>
        <v/>
      </c>
      <c r="X1575" s="16">
        <f t="shared" ca="1" si="517"/>
        <v>3.1795774836443247</v>
      </c>
      <c r="Y1575" s="16"/>
      <c r="Z1575" s="13" t="str">
        <f ca="1">priceincross</f>
        <v/>
      </c>
      <c r="AA1575" s="13" t="str">
        <f ca="1">priceoutcross</f>
        <v/>
      </c>
      <c r="AB1575" s="13" t="str">
        <f t="shared" ca="1" si="509"/>
        <v/>
      </c>
      <c r="AC1575" s="13" t="str">
        <f t="shared" ca="1" si="518"/>
        <v/>
      </c>
      <c r="AD1575" s="13" t="str">
        <f t="shared" ca="1" si="519"/>
        <v/>
      </c>
      <c r="AE1575" s="13">
        <f t="shared" ca="1" si="520"/>
        <v>3.4685224841136817</v>
      </c>
      <c r="AG1575" s="32">
        <f ca="1">IF(ROW(data!B1575)&gt;fib+1,MIN(OFFSET(data!B1575,0,0,-fib,1)),"")</f>
        <v>25.33</v>
      </c>
      <c r="AH1575" s="32">
        <f ca="1">IF(ROW(data!B1575)&gt;fib+1,MAX(OFFSET(data!B1575,0,0,-fib,1)),"")</f>
        <v>32.78</v>
      </c>
      <c r="AI1575" s="32">
        <f t="shared" ca="1" si="510"/>
        <v>7.4500000000000028</v>
      </c>
      <c r="AJ1575" s="31">
        <f t="shared" ca="1" si="511"/>
        <v>27.088200000000001</v>
      </c>
      <c r="AK1575" s="31">
        <f t="shared" ca="1" si="512"/>
        <v>28.175899999999999</v>
      </c>
      <c r="AL1575" s="31">
        <f t="shared" ca="1" si="513"/>
        <v>29.055</v>
      </c>
      <c r="AM1575" s="31">
        <f t="shared" ca="1" si="514"/>
        <v>29.934100000000001</v>
      </c>
      <c r="AO1575" s="32">
        <f t="shared" ca="1" si="521"/>
        <v>2.1795774836443247</v>
      </c>
      <c r="AP1575" s="32">
        <f t="shared" ca="1" si="522"/>
        <v>0</v>
      </c>
      <c r="AQ1575" s="32">
        <f t="shared" ca="1" si="523"/>
        <v>2.4685224841136817</v>
      </c>
      <c r="AR1575" s="32">
        <f t="shared" ca="1" si="524"/>
        <v>0</v>
      </c>
    </row>
    <row r="1576" spans="1:44">
      <c r="A1576" s="10">
        <v>39197</v>
      </c>
      <c r="B1576" s="11">
        <f ca="1">IF(ROW(data!B1576)&gt;singleSMA,AVERAGE(OFFSET(data!B1576,0,0,-singleSMA,1)),"")</f>
        <v>29.004000000000001</v>
      </c>
      <c r="C1576" s="11" t="str">
        <f ca="1">IF(ROW(data!B1574)&gt;singleSMA+2,IF(SIGN(data!B1575-indicators!B1575)&lt;&gt;SIGN(data!B1574-indicators!B1574),IF(SIGN(data!B1575-indicators!B1575)&gt;0,"BUY","SELL"),""),"")</f>
        <v/>
      </c>
      <c r="D1576" s="11">
        <f ca="1">IF(ROW(data!B1576)&gt;fastSMA,AVERAGE(OFFSET(data!B1576,0,0,-fastSMA,1)),"")</f>
        <v>31.225500000000004</v>
      </c>
      <c r="E1576" s="11">
        <f ca="1">IF(ROW(data!B1576)&gt;slowSMA,AVERAGE(OFFSET(data!B1576,0,0,-slowSMA,1)),"")</f>
        <v>29.004000000000001</v>
      </c>
      <c r="F1576" s="11" t="str">
        <f ca="1">IF(ROW(data!B1576)&gt;MAX(fastSMA,slowSMA)+2,IF(SIGN(D1575-E1575)&lt;&gt;SIGN(D1574-E1574),IF(SIGN(D1575-E1575)&gt;0,"BUY","SELL"),""),"")</f>
        <v/>
      </c>
      <c r="G1576" s="11"/>
      <c r="H1576" s="11">
        <f>(data!B1576/data!B1575)-1</f>
        <v>1.9371228961575282E-2</v>
      </c>
      <c r="I1576" s="11">
        <f t="shared" si="504"/>
        <v>1.9371228961575282E-2</v>
      </c>
      <c r="J1576" s="11">
        <f t="shared" si="505"/>
        <v>0</v>
      </c>
      <c r="K1576" s="11">
        <f ca="1">IF(ROW(data!B1576)&gt;rsi+1,100-100/(1+AVERAGE(OFFSET(I1576,0,0,-rsi,1))/AVERAGE(OFFSET(J1576,0,0,-rsi,1))),"")</f>
        <v>55.230443073295945</v>
      </c>
      <c r="L1576" s="11"/>
      <c r="M1576" s="11">
        <f t="shared" si="506"/>
        <v>1.0193712289615753</v>
      </c>
      <c r="N1576" s="11">
        <f t="shared" ca="1" si="507"/>
        <v>1.031491002570694</v>
      </c>
      <c r="S1576" s="13" t="str">
        <f ca="1">pricein</f>
        <v/>
      </c>
      <c r="T1576" s="13" t="str">
        <f ca="1">priceout</f>
        <v/>
      </c>
      <c r="U1576" s="16" t="str">
        <f t="shared" ca="1" si="508"/>
        <v/>
      </c>
      <c r="V1576" s="16" t="str">
        <f t="shared" ca="1" si="515"/>
        <v/>
      </c>
      <c r="W1576" s="16" t="str">
        <f t="shared" ca="1" si="516"/>
        <v/>
      </c>
      <c r="X1576" s="16">
        <f t="shared" ca="1" si="517"/>
        <v>3.1795774836443247</v>
      </c>
      <c r="Y1576" s="16"/>
      <c r="Z1576" s="13" t="str">
        <f ca="1">priceincross</f>
        <v/>
      </c>
      <c r="AA1576" s="13" t="str">
        <f ca="1">priceoutcross</f>
        <v/>
      </c>
      <c r="AB1576" s="13" t="str">
        <f t="shared" ca="1" si="509"/>
        <v/>
      </c>
      <c r="AC1576" s="13" t="str">
        <f t="shared" ca="1" si="518"/>
        <v/>
      </c>
      <c r="AD1576" s="13" t="str">
        <f t="shared" ca="1" si="519"/>
        <v/>
      </c>
      <c r="AE1576" s="13">
        <f t="shared" ca="1" si="520"/>
        <v>3.4685224841136817</v>
      </c>
      <c r="AG1576" s="32">
        <f ca="1">IF(ROW(data!B1576)&gt;fib+1,MIN(OFFSET(data!B1576,0,0,-fib,1)),"")</f>
        <v>25.33</v>
      </c>
      <c r="AH1576" s="32">
        <f ca="1">IF(ROW(data!B1576)&gt;fib+1,MAX(OFFSET(data!B1576,0,0,-fib,1)),"")</f>
        <v>32.78</v>
      </c>
      <c r="AI1576" s="32">
        <f t="shared" ca="1" si="510"/>
        <v>7.4500000000000028</v>
      </c>
      <c r="AJ1576" s="31">
        <f t="shared" ca="1" si="511"/>
        <v>27.088200000000001</v>
      </c>
      <c r="AK1576" s="31">
        <f t="shared" ca="1" si="512"/>
        <v>28.175899999999999</v>
      </c>
      <c r="AL1576" s="31">
        <f t="shared" ca="1" si="513"/>
        <v>29.055</v>
      </c>
      <c r="AM1576" s="31">
        <f t="shared" ca="1" si="514"/>
        <v>29.934100000000001</v>
      </c>
      <c r="AO1576" s="32">
        <f t="shared" ca="1" si="521"/>
        <v>2.1795774836443247</v>
      </c>
      <c r="AP1576" s="32">
        <f t="shared" ca="1" si="522"/>
        <v>0</v>
      </c>
      <c r="AQ1576" s="32">
        <f t="shared" ca="1" si="523"/>
        <v>2.4685224841136817</v>
      </c>
      <c r="AR1576" s="32">
        <f t="shared" ca="1" si="524"/>
        <v>0</v>
      </c>
    </row>
    <row r="1577" spans="1:44">
      <c r="A1577" s="10">
        <v>39198</v>
      </c>
      <c r="B1577" s="11">
        <f ca="1">IF(ROW(data!B1577)&gt;singleSMA,AVERAGE(OFFSET(data!B1577,0,0,-singleSMA,1)),"")</f>
        <v>29.056800000000003</v>
      </c>
      <c r="C1577" s="11" t="str">
        <f ca="1">IF(ROW(data!B1575)&gt;singleSMA+2,IF(SIGN(data!B1576-indicators!B1576)&lt;&gt;SIGN(data!B1575-indicators!B1575),IF(SIGN(data!B1576-indicators!B1576)&gt;0,"BUY","SELL"),""),"")</f>
        <v/>
      </c>
      <c r="D1577" s="11">
        <f ca="1">IF(ROW(data!B1577)&gt;fastSMA,AVERAGE(OFFSET(data!B1577,0,0,-fastSMA,1)),"")</f>
        <v>31.322500000000009</v>
      </c>
      <c r="E1577" s="11">
        <f ca="1">IF(ROW(data!B1577)&gt;slowSMA,AVERAGE(OFFSET(data!B1577,0,0,-slowSMA,1)),"")</f>
        <v>29.056800000000003</v>
      </c>
      <c r="F1577" s="11" t="str">
        <f ca="1">IF(ROW(data!B1577)&gt;MAX(fastSMA,slowSMA)+2,IF(SIGN(D1576-E1576)&lt;&gt;SIGN(D1575-E1575),IF(SIGN(D1576-E1576)&gt;0,"BUY","SELL"),""),"")</f>
        <v/>
      </c>
      <c r="G1577" s="11"/>
      <c r="H1577" s="11">
        <f>(data!B1577/data!B1576)-1</f>
        <v>7.4766355140187812E-3</v>
      </c>
      <c r="I1577" s="11">
        <f t="shared" si="504"/>
        <v>7.4766355140187812E-3</v>
      </c>
      <c r="J1577" s="11">
        <f t="shared" si="505"/>
        <v>0</v>
      </c>
      <c r="K1577" s="11">
        <f ca="1">IF(ROW(data!B1577)&gt;rsi+1,100-100/(1+AVERAGE(OFFSET(I1577,0,0,-rsi,1))/AVERAGE(OFFSET(J1577,0,0,-rsi,1))),"")</f>
        <v>60.428092366486467</v>
      </c>
      <c r="L1577" s="11"/>
      <c r="M1577" s="11">
        <f t="shared" si="506"/>
        <v>1.0074766355140188</v>
      </c>
      <c r="N1577" s="11">
        <f t="shared" ca="1" si="507"/>
        <v>1.0638157894736842</v>
      </c>
      <c r="S1577" s="13" t="str">
        <f ca="1">pricein</f>
        <v/>
      </c>
      <c r="T1577" s="13" t="str">
        <f ca="1">priceout</f>
        <v/>
      </c>
      <c r="U1577" s="16" t="str">
        <f t="shared" ca="1" si="508"/>
        <v/>
      </c>
      <c r="V1577" s="16" t="str">
        <f t="shared" ca="1" si="515"/>
        <v/>
      </c>
      <c r="W1577" s="16" t="str">
        <f t="shared" ca="1" si="516"/>
        <v/>
      </c>
      <c r="X1577" s="16">
        <f t="shared" ca="1" si="517"/>
        <v>3.1795774836443247</v>
      </c>
      <c r="Y1577" s="16"/>
      <c r="Z1577" s="13" t="str">
        <f ca="1">priceincross</f>
        <v/>
      </c>
      <c r="AA1577" s="13" t="str">
        <f ca="1">priceoutcross</f>
        <v/>
      </c>
      <c r="AB1577" s="13" t="str">
        <f t="shared" ca="1" si="509"/>
        <v/>
      </c>
      <c r="AC1577" s="13" t="str">
        <f t="shared" ca="1" si="518"/>
        <v/>
      </c>
      <c r="AD1577" s="13" t="str">
        <f t="shared" ca="1" si="519"/>
        <v/>
      </c>
      <c r="AE1577" s="13">
        <f t="shared" ca="1" si="520"/>
        <v>3.4685224841136817</v>
      </c>
      <c r="AG1577" s="32">
        <f ca="1">IF(ROW(data!B1577)&gt;fib+1,MIN(OFFSET(data!B1577,0,0,-fib,1)),"")</f>
        <v>25.33</v>
      </c>
      <c r="AH1577" s="32">
        <f ca="1">IF(ROW(data!B1577)&gt;fib+1,MAX(OFFSET(data!B1577,0,0,-fib,1)),"")</f>
        <v>32.78</v>
      </c>
      <c r="AI1577" s="32">
        <f t="shared" ca="1" si="510"/>
        <v>7.4500000000000028</v>
      </c>
      <c r="AJ1577" s="31">
        <f t="shared" ca="1" si="511"/>
        <v>27.088200000000001</v>
      </c>
      <c r="AK1577" s="31">
        <f t="shared" ca="1" si="512"/>
        <v>28.175899999999999</v>
      </c>
      <c r="AL1577" s="31">
        <f t="shared" ca="1" si="513"/>
        <v>29.055</v>
      </c>
      <c r="AM1577" s="31">
        <f t="shared" ca="1" si="514"/>
        <v>29.934100000000001</v>
      </c>
      <c r="AO1577" s="32">
        <f t="shared" ca="1" si="521"/>
        <v>2.1795774836443247</v>
      </c>
      <c r="AP1577" s="32">
        <f t="shared" ca="1" si="522"/>
        <v>0</v>
      </c>
      <c r="AQ1577" s="32">
        <f t="shared" ca="1" si="523"/>
        <v>2.4685224841136817</v>
      </c>
      <c r="AR1577" s="32">
        <f t="shared" ca="1" si="524"/>
        <v>0</v>
      </c>
    </row>
    <row r="1578" spans="1:44">
      <c r="A1578" s="10">
        <v>39199</v>
      </c>
      <c r="B1578" s="11">
        <f ca="1">IF(ROW(data!B1578)&gt;singleSMA,AVERAGE(OFFSET(data!B1578,0,0,-singleSMA,1)),"")</f>
        <v>29.116100000000003</v>
      </c>
      <c r="C1578" s="11" t="str">
        <f ca="1">IF(ROW(data!B1576)&gt;singleSMA+2,IF(SIGN(data!B1577-indicators!B1577)&lt;&gt;SIGN(data!B1576-indicators!B1576),IF(SIGN(data!B1577-indicators!B1577)&gt;0,"BUY","SELL"),""),"")</f>
        <v/>
      </c>
      <c r="D1578" s="11">
        <f ca="1">IF(ROW(data!B1578)&gt;fastSMA,AVERAGE(OFFSET(data!B1578,0,0,-fastSMA,1)),"")</f>
        <v>31.431999999999999</v>
      </c>
      <c r="E1578" s="11">
        <f ca="1">IF(ROW(data!B1578)&gt;slowSMA,AVERAGE(OFFSET(data!B1578,0,0,-slowSMA,1)),"")</f>
        <v>29.116100000000003</v>
      </c>
      <c r="F1578" s="11" t="str">
        <f ca="1">IF(ROW(data!B1578)&gt;MAX(fastSMA,slowSMA)+2,IF(SIGN(D1577-E1577)&lt;&gt;SIGN(D1576-E1576),IF(SIGN(D1577-E1577)&gt;0,"BUY","SELL"),""),"")</f>
        <v/>
      </c>
      <c r="G1578" s="11"/>
      <c r="H1578" s="11">
        <f>(data!B1578/data!B1577)-1</f>
        <v>-9.894867037724242E-3</v>
      </c>
      <c r="I1578" s="11">
        <f t="shared" si="504"/>
        <v>0</v>
      </c>
      <c r="J1578" s="11">
        <f t="shared" si="505"/>
        <v>9.894867037724242E-3</v>
      </c>
      <c r="K1578" s="11">
        <f ca="1">IF(ROW(data!B1578)&gt;rsi+1,100-100/(1+AVERAGE(OFFSET(I1578,0,0,-rsi,1))/AVERAGE(OFFSET(J1578,0,0,-rsi,1))),"")</f>
        <v>62.203522671792022</v>
      </c>
      <c r="L1578" s="11"/>
      <c r="M1578" s="11">
        <f t="shared" si="506"/>
        <v>0.99010513296227576</v>
      </c>
      <c r="N1578" s="11">
        <f t="shared" ca="1" si="507"/>
        <v>1.0734160241367752</v>
      </c>
      <c r="S1578" s="13" t="str">
        <f ca="1">pricein</f>
        <v/>
      </c>
      <c r="T1578" s="13" t="str">
        <f ca="1">priceout</f>
        <v/>
      </c>
      <c r="U1578" s="16" t="str">
        <f t="shared" ca="1" si="508"/>
        <v/>
      </c>
      <c r="V1578" s="16" t="str">
        <f t="shared" ca="1" si="515"/>
        <v/>
      </c>
      <c r="W1578" s="16" t="str">
        <f t="shared" ca="1" si="516"/>
        <v/>
      </c>
      <c r="X1578" s="16">
        <f t="shared" ca="1" si="517"/>
        <v>3.1795774836443247</v>
      </c>
      <c r="Y1578" s="16"/>
      <c r="Z1578" s="13" t="str">
        <f ca="1">priceincross</f>
        <v/>
      </c>
      <c r="AA1578" s="13" t="str">
        <f ca="1">priceoutcross</f>
        <v/>
      </c>
      <c r="AB1578" s="13" t="str">
        <f t="shared" ca="1" si="509"/>
        <v/>
      </c>
      <c r="AC1578" s="13" t="str">
        <f t="shared" ca="1" si="518"/>
        <v/>
      </c>
      <c r="AD1578" s="13" t="str">
        <f t="shared" ca="1" si="519"/>
        <v/>
      </c>
      <c r="AE1578" s="13">
        <f t="shared" ca="1" si="520"/>
        <v>3.4685224841136817</v>
      </c>
      <c r="AG1578" s="32">
        <f ca="1">IF(ROW(data!B1578)&gt;fib+1,MIN(OFFSET(data!B1578,0,0,-fib,1)),"")</f>
        <v>25.33</v>
      </c>
      <c r="AH1578" s="32">
        <f ca="1">IF(ROW(data!B1578)&gt;fib+1,MAX(OFFSET(data!B1578,0,0,-fib,1)),"")</f>
        <v>32.78</v>
      </c>
      <c r="AI1578" s="32">
        <f t="shared" ca="1" si="510"/>
        <v>7.4500000000000028</v>
      </c>
      <c r="AJ1578" s="31">
        <f t="shared" ca="1" si="511"/>
        <v>27.088200000000001</v>
      </c>
      <c r="AK1578" s="31">
        <f t="shared" ca="1" si="512"/>
        <v>28.175899999999999</v>
      </c>
      <c r="AL1578" s="31">
        <f t="shared" ca="1" si="513"/>
        <v>29.055</v>
      </c>
      <c r="AM1578" s="31">
        <f t="shared" ca="1" si="514"/>
        <v>29.934100000000001</v>
      </c>
      <c r="AO1578" s="32">
        <f t="shared" ca="1" si="521"/>
        <v>2.1795774836443247</v>
      </c>
      <c r="AP1578" s="32">
        <f t="shared" ca="1" si="522"/>
        <v>0</v>
      </c>
      <c r="AQ1578" s="32">
        <f t="shared" ca="1" si="523"/>
        <v>2.4685224841136817</v>
      </c>
      <c r="AR1578" s="32">
        <f t="shared" ca="1" si="524"/>
        <v>0</v>
      </c>
    </row>
    <row r="1579" spans="1:44">
      <c r="A1579" s="10">
        <v>39202</v>
      </c>
      <c r="B1579" s="11">
        <f ca="1">IF(ROW(data!B1579)&gt;singleSMA,AVERAGE(OFFSET(data!B1579,0,0,-singleSMA,1)),"")</f>
        <v>29.165599999999998</v>
      </c>
      <c r="C1579" s="11" t="str">
        <f ca="1">IF(ROW(data!B1577)&gt;singleSMA+2,IF(SIGN(data!B1578-indicators!B1578)&lt;&gt;SIGN(data!B1577-indicators!B1577),IF(SIGN(data!B1578-indicators!B1578)&gt;0,"BUY","SELL"),""),"")</f>
        <v/>
      </c>
      <c r="D1579" s="11">
        <f ca="1">IF(ROW(data!B1579)&gt;fastSMA,AVERAGE(OFFSET(data!B1579,0,0,-fastSMA,1)),"")</f>
        <v>31.47</v>
      </c>
      <c r="E1579" s="11">
        <f ca="1">IF(ROW(data!B1579)&gt;slowSMA,AVERAGE(OFFSET(data!B1579,0,0,-slowSMA,1)),"")</f>
        <v>29.165599999999998</v>
      </c>
      <c r="F1579" s="11" t="str">
        <f ca="1">IF(ROW(data!B1579)&gt;MAX(fastSMA,slowSMA)+2,IF(SIGN(D1578-E1578)&lt;&gt;SIGN(D1577-E1577),IF(SIGN(D1578-E1578)&gt;0,"BUY","SELL"),""),"")</f>
        <v/>
      </c>
      <c r="G1579" s="11"/>
      <c r="H1579" s="11">
        <f>(data!B1579/data!B1578)-1</f>
        <v>-2.8732042473454178E-2</v>
      </c>
      <c r="I1579" s="11">
        <f t="shared" si="504"/>
        <v>0</v>
      </c>
      <c r="J1579" s="11">
        <f t="shared" si="505"/>
        <v>2.8732042473454178E-2</v>
      </c>
      <c r="K1579" s="11">
        <f ca="1">IF(ROW(data!B1579)&gt;rsi+1,100-100/(1+AVERAGE(OFFSET(I1579,0,0,-rsi,1))/AVERAGE(OFFSET(J1579,0,0,-rsi,1))),"")</f>
        <v>54.429616999394611</v>
      </c>
      <c r="L1579" s="11"/>
      <c r="M1579" s="11">
        <f t="shared" si="506"/>
        <v>0.97126795752654582</v>
      </c>
      <c r="N1579" s="11">
        <f t="shared" ca="1" si="507"/>
        <v>1.0250494396835854</v>
      </c>
      <c r="S1579" s="13" t="str">
        <f ca="1">pricein</f>
        <v/>
      </c>
      <c r="T1579" s="13" t="str">
        <f ca="1">priceout</f>
        <v/>
      </c>
      <c r="U1579" s="16" t="str">
        <f t="shared" ca="1" si="508"/>
        <v/>
      </c>
      <c r="V1579" s="16" t="str">
        <f t="shared" ca="1" si="515"/>
        <v/>
      </c>
      <c r="W1579" s="16" t="str">
        <f t="shared" ca="1" si="516"/>
        <v/>
      </c>
      <c r="X1579" s="16">
        <f t="shared" ca="1" si="517"/>
        <v>3.1795774836443247</v>
      </c>
      <c r="Y1579" s="16"/>
      <c r="Z1579" s="13" t="str">
        <f ca="1">priceincross</f>
        <v/>
      </c>
      <c r="AA1579" s="13" t="str">
        <f ca="1">priceoutcross</f>
        <v/>
      </c>
      <c r="AB1579" s="13" t="str">
        <f t="shared" ca="1" si="509"/>
        <v/>
      </c>
      <c r="AC1579" s="13" t="str">
        <f t="shared" ca="1" si="518"/>
        <v/>
      </c>
      <c r="AD1579" s="13" t="str">
        <f t="shared" ca="1" si="519"/>
        <v/>
      </c>
      <c r="AE1579" s="13">
        <f t="shared" ca="1" si="520"/>
        <v>3.4685224841136817</v>
      </c>
      <c r="AG1579" s="32">
        <f ca="1">IF(ROW(data!B1579)&gt;fib+1,MIN(OFFSET(data!B1579,0,0,-fib,1)),"")</f>
        <v>25.33</v>
      </c>
      <c r="AH1579" s="32">
        <f ca="1">IF(ROW(data!B1579)&gt;fib+1,MAX(OFFSET(data!B1579,0,0,-fib,1)),"")</f>
        <v>32.78</v>
      </c>
      <c r="AI1579" s="32">
        <f t="shared" ca="1" si="510"/>
        <v>7.4500000000000028</v>
      </c>
      <c r="AJ1579" s="31">
        <f t="shared" ca="1" si="511"/>
        <v>27.088200000000001</v>
      </c>
      <c r="AK1579" s="31">
        <f t="shared" ca="1" si="512"/>
        <v>28.175899999999999</v>
      </c>
      <c r="AL1579" s="31">
        <f t="shared" ca="1" si="513"/>
        <v>29.055</v>
      </c>
      <c r="AM1579" s="31">
        <f t="shared" ca="1" si="514"/>
        <v>29.934100000000001</v>
      </c>
      <c r="AO1579" s="32">
        <f t="shared" ca="1" si="521"/>
        <v>2.1795774836443247</v>
      </c>
      <c r="AP1579" s="32">
        <f t="shared" ca="1" si="522"/>
        <v>0</v>
      </c>
      <c r="AQ1579" s="32">
        <f t="shared" ca="1" si="523"/>
        <v>2.4685224841136817</v>
      </c>
      <c r="AR1579" s="32">
        <f t="shared" ca="1" si="524"/>
        <v>0</v>
      </c>
    </row>
    <row r="1580" spans="1:44">
      <c r="A1580" s="10">
        <v>39204</v>
      </c>
      <c r="B1580" s="11">
        <f ca="1">IF(ROW(data!B1580)&gt;singleSMA,AVERAGE(OFFSET(data!B1580,0,0,-singleSMA,1)),"")</f>
        <v>29.2179</v>
      </c>
      <c r="C1580" s="11" t="str">
        <f ca="1">IF(ROW(data!B1578)&gt;singleSMA+2,IF(SIGN(data!B1579-indicators!B1579)&lt;&gt;SIGN(data!B1578-indicators!B1578),IF(SIGN(data!B1579-indicators!B1579)&gt;0,"BUY","SELL"),""),"")</f>
        <v/>
      </c>
      <c r="D1580" s="11">
        <f ca="1">IF(ROW(data!B1580)&gt;fastSMA,AVERAGE(OFFSET(data!B1580,0,0,-fastSMA,1)),"")</f>
        <v>31.528500000000001</v>
      </c>
      <c r="E1580" s="11">
        <f ca="1">IF(ROW(data!B1580)&gt;slowSMA,AVERAGE(OFFSET(data!B1580,0,0,-slowSMA,1)),"")</f>
        <v>29.2179</v>
      </c>
      <c r="F1580" s="11" t="str">
        <f ca="1">IF(ROW(data!B1580)&gt;MAX(fastSMA,slowSMA)+2,IF(SIGN(D1579-E1579)&lt;&gt;SIGN(D1578-E1578),IF(SIGN(D1579-E1579)&gt;0,"BUY","SELL"),""),"")</f>
        <v/>
      </c>
      <c r="G1580" s="11"/>
      <c r="H1580" s="11">
        <f>(data!B1580/data!B1579)-1</f>
        <v>-6.4308681672031742E-4</v>
      </c>
      <c r="I1580" s="11">
        <f t="shared" si="504"/>
        <v>0</v>
      </c>
      <c r="J1580" s="11">
        <f t="shared" si="505"/>
        <v>6.4308681672031742E-4</v>
      </c>
      <c r="K1580" s="11">
        <f ca="1">IF(ROW(data!B1580)&gt;rsi+1,100-100/(1+AVERAGE(OFFSET(I1580,0,0,-rsi,1))/AVERAGE(OFFSET(J1580,0,0,-rsi,1))),"")</f>
        <v>56.888450307299117</v>
      </c>
      <c r="L1580" s="11"/>
      <c r="M1580" s="11">
        <f t="shared" si="506"/>
        <v>0.99935691318327968</v>
      </c>
      <c r="N1580" s="11">
        <f t="shared" ca="1" si="507"/>
        <v>1.0391173520561683</v>
      </c>
      <c r="S1580" s="13" t="str">
        <f ca="1">pricein</f>
        <v/>
      </c>
      <c r="T1580" s="13" t="str">
        <f ca="1">priceout</f>
        <v/>
      </c>
      <c r="U1580" s="16" t="str">
        <f t="shared" ca="1" si="508"/>
        <v/>
      </c>
      <c r="V1580" s="16" t="str">
        <f t="shared" ca="1" si="515"/>
        <v/>
      </c>
      <c r="W1580" s="16" t="str">
        <f t="shared" ca="1" si="516"/>
        <v/>
      </c>
      <c r="X1580" s="16">
        <f t="shared" ca="1" si="517"/>
        <v>3.1795774836443247</v>
      </c>
      <c r="Y1580" s="16"/>
      <c r="Z1580" s="13" t="str">
        <f ca="1">priceincross</f>
        <v/>
      </c>
      <c r="AA1580" s="13" t="str">
        <f ca="1">priceoutcross</f>
        <v/>
      </c>
      <c r="AB1580" s="13" t="str">
        <f t="shared" ca="1" si="509"/>
        <v/>
      </c>
      <c r="AC1580" s="13" t="str">
        <f t="shared" ca="1" si="518"/>
        <v/>
      </c>
      <c r="AD1580" s="13" t="str">
        <f t="shared" ca="1" si="519"/>
        <v/>
      </c>
      <c r="AE1580" s="13">
        <f t="shared" ca="1" si="520"/>
        <v>3.4685224841136817</v>
      </c>
      <c r="AG1580" s="32">
        <f ca="1">IF(ROW(data!B1580)&gt;fib+1,MIN(OFFSET(data!B1580,0,0,-fib,1)),"")</f>
        <v>25.33</v>
      </c>
      <c r="AH1580" s="32">
        <f ca="1">IF(ROW(data!B1580)&gt;fib+1,MAX(OFFSET(data!B1580,0,0,-fib,1)),"")</f>
        <v>32.78</v>
      </c>
      <c r="AI1580" s="32">
        <f t="shared" ca="1" si="510"/>
        <v>7.4500000000000028</v>
      </c>
      <c r="AJ1580" s="31">
        <f t="shared" ca="1" si="511"/>
        <v>27.088200000000001</v>
      </c>
      <c r="AK1580" s="31">
        <f t="shared" ca="1" si="512"/>
        <v>28.175899999999999</v>
      </c>
      <c r="AL1580" s="31">
        <f t="shared" ca="1" si="513"/>
        <v>29.055</v>
      </c>
      <c r="AM1580" s="31">
        <f t="shared" ca="1" si="514"/>
        <v>29.934100000000001</v>
      </c>
      <c r="AO1580" s="32">
        <f t="shared" ca="1" si="521"/>
        <v>2.1795774836443247</v>
      </c>
      <c r="AP1580" s="32">
        <f t="shared" ca="1" si="522"/>
        <v>0</v>
      </c>
      <c r="AQ1580" s="32">
        <f t="shared" ca="1" si="523"/>
        <v>2.4685224841136817</v>
      </c>
      <c r="AR1580" s="32">
        <f t="shared" ca="1" si="524"/>
        <v>0</v>
      </c>
    </row>
    <row r="1581" spans="1:44">
      <c r="A1581" s="10">
        <v>39205</v>
      </c>
      <c r="B1581" s="11">
        <f ca="1">IF(ROW(data!B1581)&gt;singleSMA,AVERAGE(OFFSET(data!B1581,0,0,-singleSMA,1)),"")</f>
        <v>29.2744</v>
      </c>
      <c r="C1581" s="11" t="str">
        <f ca="1">IF(ROW(data!B1579)&gt;singleSMA+2,IF(SIGN(data!B1580-indicators!B1580)&lt;&gt;SIGN(data!B1579-indicators!B1579),IF(SIGN(data!B1580-indicators!B1580)&gt;0,"BUY","SELL"),""),"")</f>
        <v/>
      </c>
      <c r="D1581" s="11">
        <f ca="1">IF(ROW(data!B1581)&gt;fastSMA,AVERAGE(OFFSET(data!B1581,0,0,-fastSMA,1)),"")</f>
        <v>31.612000000000002</v>
      </c>
      <c r="E1581" s="11">
        <f ca="1">IF(ROW(data!B1581)&gt;slowSMA,AVERAGE(OFFSET(data!B1581,0,0,-slowSMA,1)),"")</f>
        <v>29.2744</v>
      </c>
      <c r="F1581" s="11" t="str">
        <f ca="1">IF(ROW(data!B1581)&gt;MAX(fastSMA,slowSMA)+2,IF(SIGN(D1580-E1580)&lt;&gt;SIGN(D1579-E1579),IF(SIGN(D1580-E1580)&gt;0,"BUY","SELL"),""),"")</f>
        <v/>
      </c>
      <c r="G1581" s="11"/>
      <c r="H1581" s="11">
        <f>(data!B1581/data!B1580)-1</f>
        <v>-6.4350064350060521E-4</v>
      </c>
      <c r="I1581" s="11">
        <f t="shared" si="504"/>
        <v>0</v>
      </c>
      <c r="J1581" s="11">
        <f t="shared" si="505"/>
        <v>6.4350064350060521E-4</v>
      </c>
      <c r="K1581" s="11">
        <f ca="1">IF(ROW(data!B1581)&gt;rsi+1,100-100/(1+AVERAGE(OFFSET(I1581,0,0,-rsi,1))/AVERAGE(OFFSET(J1581,0,0,-rsi,1))),"")</f>
        <v>60.2568335092624</v>
      </c>
      <c r="L1581" s="11"/>
      <c r="M1581" s="11">
        <f t="shared" si="506"/>
        <v>0.99935649935649939</v>
      </c>
      <c r="N1581" s="11">
        <f t="shared" ca="1" si="507"/>
        <v>1.056822048315754</v>
      </c>
      <c r="S1581" s="13" t="str">
        <f ca="1">pricein</f>
        <v/>
      </c>
      <c r="T1581" s="13" t="str">
        <f ca="1">priceout</f>
        <v/>
      </c>
      <c r="U1581" s="16" t="str">
        <f t="shared" ca="1" si="508"/>
        <v/>
      </c>
      <c r="V1581" s="16" t="str">
        <f t="shared" ca="1" si="515"/>
        <v/>
      </c>
      <c r="W1581" s="16" t="str">
        <f t="shared" ca="1" si="516"/>
        <v/>
      </c>
      <c r="X1581" s="16">
        <f t="shared" ca="1" si="517"/>
        <v>3.1795774836443247</v>
      </c>
      <c r="Y1581" s="16"/>
      <c r="Z1581" s="13" t="str">
        <f ca="1">priceincross</f>
        <v/>
      </c>
      <c r="AA1581" s="13" t="str">
        <f ca="1">priceoutcross</f>
        <v/>
      </c>
      <c r="AB1581" s="13" t="str">
        <f t="shared" ca="1" si="509"/>
        <v/>
      </c>
      <c r="AC1581" s="13" t="str">
        <f t="shared" ca="1" si="518"/>
        <v/>
      </c>
      <c r="AD1581" s="13" t="str">
        <f t="shared" ca="1" si="519"/>
        <v/>
      </c>
      <c r="AE1581" s="13">
        <f t="shared" ca="1" si="520"/>
        <v>3.4685224841136817</v>
      </c>
      <c r="AG1581" s="32">
        <f ca="1">IF(ROW(data!B1581)&gt;fib+1,MIN(OFFSET(data!B1581,0,0,-fib,1)),"")</f>
        <v>25.33</v>
      </c>
      <c r="AH1581" s="32">
        <f ca="1">IF(ROW(data!B1581)&gt;fib+1,MAX(OFFSET(data!B1581,0,0,-fib,1)),"")</f>
        <v>32.78</v>
      </c>
      <c r="AI1581" s="32">
        <f t="shared" ca="1" si="510"/>
        <v>7.4500000000000028</v>
      </c>
      <c r="AJ1581" s="31">
        <f t="shared" ca="1" si="511"/>
        <v>27.088200000000001</v>
      </c>
      <c r="AK1581" s="31">
        <f t="shared" ca="1" si="512"/>
        <v>28.175899999999999</v>
      </c>
      <c r="AL1581" s="31">
        <f t="shared" ca="1" si="513"/>
        <v>29.055</v>
      </c>
      <c r="AM1581" s="31">
        <f t="shared" ca="1" si="514"/>
        <v>29.934100000000001</v>
      </c>
      <c r="AO1581" s="32">
        <f t="shared" ca="1" si="521"/>
        <v>2.1795774836443247</v>
      </c>
      <c r="AP1581" s="32">
        <f t="shared" ca="1" si="522"/>
        <v>0</v>
      </c>
      <c r="AQ1581" s="32">
        <f t="shared" ca="1" si="523"/>
        <v>2.4685224841136817</v>
      </c>
      <c r="AR1581" s="32">
        <f t="shared" ca="1" si="524"/>
        <v>0</v>
      </c>
    </row>
    <row r="1582" spans="1:44">
      <c r="A1582" s="10">
        <v>39206</v>
      </c>
      <c r="B1582" s="11">
        <f ca="1">IF(ROW(data!B1582)&gt;singleSMA,AVERAGE(OFFSET(data!B1582,0,0,-singleSMA,1)),"")</f>
        <v>29.3294</v>
      </c>
      <c r="C1582" s="11" t="str">
        <f ca="1">IF(ROW(data!B1580)&gt;singleSMA+2,IF(SIGN(data!B1581-indicators!B1581)&lt;&gt;SIGN(data!B1580-indicators!B1580),IF(SIGN(data!B1581-indicators!B1581)&gt;0,"BUY","SELL"),""),"")</f>
        <v/>
      </c>
      <c r="D1582" s="11">
        <f ca="1">IF(ROW(data!B1582)&gt;fastSMA,AVERAGE(OFFSET(data!B1582,0,0,-fastSMA,1)),"")</f>
        <v>31.683</v>
      </c>
      <c r="E1582" s="11">
        <f ca="1">IF(ROW(data!B1582)&gt;slowSMA,AVERAGE(OFFSET(data!B1582,0,0,-slowSMA,1)),"")</f>
        <v>29.3294</v>
      </c>
      <c r="F1582" s="11" t="str">
        <f ca="1">IF(ROW(data!B1582)&gt;MAX(fastSMA,slowSMA)+2,IF(SIGN(D1581-E1581)&lt;&gt;SIGN(D1580-E1580),IF(SIGN(D1581-E1581)&gt;0,"BUY","SELL"),""),"")</f>
        <v/>
      </c>
      <c r="G1582" s="11"/>
      <c r="H1582" s="11">
        <f>(data!B1582/data!B1581)-1</f>
        <v>4.5074050225371032E-3</v>
      </c>
      <c r="I1582" s="11">
        <f t="shared" si="504"/>
        <v>4.5074050225371032E-3</v>
      </c>
      <c r="J1582" s="11">
        <f t="shared" si="505"/>
        <v>0</v>
      </c>
      <c r="K1582" s="11">
        <f ca="1">IF(ROW(data!B1582)&gt;rsi+1,100-100/(1+AVERAGE(OFFSET(I1582,0,0,-rsi,1))/AVERAGE(OFFSET(J1582,0,0,-rsi,1))),"")</f>
        <v>58.985826040061184</v>
      </c>
      <c r="L1582" s="11"/>
      <c r="M1582" s="11">
        <f t="shared" si="506"/>
        <v>1.0045074050225371</v>
      </c>
      <c r="N1582" s="11">
        <f t="shared" ca="1" si="507"/>
        <v>1.0476830087306919</v>
      </c>
      <c r="S1582" s="13" t="str">
        <f ca="1">pricein</f>
        <v/>
      </c>
      <c r="T1582" s="13" t="str">
        <f ca="1">priceout</f>
        <v/>
      </c>
      <c r="U1582" s="16" t="str">
        <f t="shared" ca="1" si="508"/>
        <v/>
      </c>
      <c r="V1582" s="16" t="str">
        <f t="shared" ca="1" si="515"/>
        <v/>
      </c>
      <c r="W1582" s="16" t="str">
        <f t="shared" ca="1" si="516"/>
        <v/>
      </c>
      <c r="X1582" s="16">
        <f t="shared" ca="1" si="517"/>
        <v>3.1795774836443247</v>
      </c>
      <c r="Y1582" s="16"/>
      <c r="Z1582" s="13" t="str">
        <f ca="1">priceincross</f>
        <v/>
      </c>
      <c r="AA1582" s="13" t="str">
        <f ca="1">priceoutcross</f>
        <v/>
      </c>
      <c r="AB1582" s="13" t="str">
        <f t="shared" ca="1" si="509"/>
        <v/>
      </c>
      <c r="AC1582" s="13" t="str">
        <f t="shared" ca="1" si="518"/>
        <v/>
      </c>
      <c r="AD1582" s="13" t="str">
        <f t="shared" ca="1" si="519"/>
        <v/>
      </c>
      <c r="AE1582" s="13">
        <f t="shared" ca="1" si="520"/>
        <v>3.4685224841136817</v>
      </c>
      <c r="AG1582" s="32">
        <f ca="1">IF(ROW(data!B1582)&gt;fib+1,MIN(OFFSET(data!B1582,0,0,-fib,1)),"")</f>
        <v>25.33</v>
      </c>
      <c r="AH1582" s="32">
        <f ca="1">IF(ROW(data!B1582)&gt;fib+1,MAX(OFFSET(data!B1582,0,0,-fib,1)),"")</f>
        <v>32.78</v>
      </c>
      <c r="AI1582" s="32">
        <f t="shared" ca="1" si="510"/>
        <v>7.4500000000000028</v>
      </c>
      <c r="AJ1582" s="31">
        <f t="shared" ca="1" si="511"/>
        <v>27.088200000000001</v>
      </c>
      <c r="AK1582" s="31">
        <f t="shared" ca="1" si="512"/>
        <v>28.175899999999999</v>
      </c>
      <c r="AL1582" s="31">
        <f t="shared" ca="1" si="513"/>
        <v>29.055</v>
      </c>
      <c r="AM1582" s="31">
        <f t="shared" ca="1" si="514"/>
        <v>29.934100000000001</v>
      </c>
      <c r="AO1582" s="32">
        <f t="shared" ca="1" si="521"/>
        <v>2.1795774836443247</v>
      </c>
      <c r="AP1582" s="32">
        <f t="shared" ca="1" si="522"/>
        <v>0</v>
      </c>
      <c r="AQ1582" s="32">
        <f t="shared" ca="1" si="523"/>
        <v>2.4685224841136817</v>
      </c>
      <c r="AR1582" s="32">
        <f t="shared" ca="1" si="524"/>
        <v>0</v>
      </c>
    </row>
    <row r="1583" spans="1:44">
      <c r="A1583" s="10">
        <v>39209</v>
      </c>
      <c r="B1583" s="11">
        <f ca="1">IF(ROW(data!B1583)&gt;singleSMA,AVERAGE(OFFSET(data!B1583,0,0,-singleSMA,1)),"")</f>
        <v>29.386500000000002</v>
      </c>
      <c r="C1583" s="11" t="str">
        <f ca="1">IF(ROW(data!B1581)&gt;singleSMA+2,IF(SIGN(data!B1582-indicators!B1582)&lt;&gt;SIGN(data!B1581-indicators!B1581),IF(SIGN(data!B1582-indicators!B1582)&gt;0,"BUY","SELL"),""),"")</f>
        <v/>
      </c>
      <c r="D1583" s="11">
        <f ca="1">IF(ROW(data!B1583)&gt;fastSMA,AVERAGE(OFFSET(data!B1583,0,0,-fastSMA,1)),"")</f>
        <v>31.712499999999999</v>
      </c>
      <c r="E1583" s="11">
        <f ca="1">IF(ROW(data!B1583)&gt;slowSMA,AVERAGE(OFFSET(data!B1583,0,0,-slowSMA,1)),"")</f>
        <v>29.386500000000002</v>
      </c>
      <c r="F1583" s="11" t="str">
        <f ca="1">IF(ROW(data!B1583)&gt;MAX(fastSMA,slowSMA)+2,IF(SIGN(D1582-E1582)&lt;&gt;SIGN(D1581-E1581),IF(SIGN(D1582-E1582)&gt;0,"BUY","SELL"),""),"")</f>
        <v/>
      </c>
      <c r="G1583" s="11"/>
      <c r="H1583" s="11">
        <f>(data!B1583/data!B1582)-1</f>
        <v>8.9743589743589425E-3</v>
      </c>
      <c r="I1583" s="11">
        <f t="shared" si="504"/>
        <v>8.9743589743589425E-3</v>
      </c>
      <c r="J1583" s="11">
        <f t="shared" si="505"/>
        <v>0</v>
      </c>
      <c r="K1583" s="11">
        <f ca="1">IF(ROW(data!B1583)&gt;rsi+1,100-100/(1+AVERAGE(OFFSET(I1583,0,0,-rsi,1))/AVERAGE(OFFSET(J1583,0,0,-rsi,1))),"")</f>
        <v>54.261807437321878</v>
      </c>
      <c r="L1583" s="11"/>
      <c r="M1583" s="11">
        <f t="shared" si="506"/>
        <v>1.0089743589743589</v>
      </c>
      <c r="N1583" s="11">
        <f t="shared" ca="1" si="507"/>
        <v>1.019100032372936</v>
      </c>
      <c r="S1583" s="13" t="str">
        <f ca="1">pricein</f>
        <v/>
      </c>
      <c r="T1583" s="13" t="str">
        <f ca="1">priceout</f>
        <v/>
      </c>
      <c r="U1583" s="16" t="str">
        <f t="shared" ca="1" si="508"/>
        <v/>
      </c>
      <c r="V1583" s="16" t="str">
        <f t="shared" ca="1" si="515"/>
        <v/>
      </c>
      <c r="W1583" s="16" t="str">
        <f t="shared" ca="1" si="516"/>
        <v/>
      </c>
      <c r="X1583" s="16">
        <f t="shared" ca="1" si="517"/>
        <v>3.1795774836443247</v>
      </c>
      <c r="Y1583" s="16"/>
      <c r="Z1583" s="13" t="str">
        <f ca="1">priceincross</f>
        <v/>
      </c>
      <c r="AA1583" s="13" t="str">
        <f ca="1">priceoutcross</f>
        <v/>
      </c>
      <c r="AB1583" s="13" t="str">
        <f t="shared" ca="1" si="509"/>
        <v/>
      </c>
      <c r="AC1583" s="13" t="str">
        <f t="shared" ca="1" si="518"/>
        <v/>
      </c>
      <c r="AD1583" s="13" t="str">
        <f t="shared" ca="1" si="519"/>
        <v/>
      </c>
      <c r="AE1583" s="13">
        <f t="shared" ca="1" si="520"/>
        <v>3.4685224841136817</v>
      </c>
      <c r="AG1583" s="32">
        <f ca="1">IF(ROW(data!B1583)&gt;fib+1,MIN(OFFSET(data!B1583,0,0,-fib,1)),"")</f>
        <v>25.33</v>
      </c>
      <c r="AH1583" s="32">
        <f ca="1">IF(ROW(data!B1583)&gt;fib+1,MAX(OFFSET(data!B1583,0,0,-fib,1)),"")</f>
        <v>32.78</v>
      </c>
      <c r="AI1583" s="32">
        <f t="shared" ca="1" si="510"/>
        <v>7.4500000000000028</v>
      </c>
      <c r="AJ1583" s="31">
        <f t="shared" ca="1" si="511"/>
        <v>27.088200000000001</v>
      </c>
      <c r="AK1583" s="31">
        <f t="shared" ca="1" si="512"/>
        <v>28.175899999999999</v>
      </c>
      <c r="AL1583" s="31">
        <f t="shared" ca="1" si="513"/>
        <v>29.055</v>
      </c>
      <c r="AM1583" s="31">
        <f t="shared" ca="1" si="514"/>
        <v>29.934100000000001</v>
      </c>
      <c r="AO1583" s="32">
        <f t="shared" ca="1" si="521"/>
        <v>2.1795774836443247</v>
      </c>
      <c r="AP1583" s="32">
        <f t="shared" ca="1" si="522"/>
        <v>0</v>
      </c>
      <c r="AQ1583" s="32">
        <f t="shared" ca="1" si="523"/>
        <v>2.4685224841136817</v>
      </c>
      <c r="AR1583" s="32">
        <f t="shared" ca="1" si="524"/>
        <v>0</v>
      </c>
    </row>
    <row r="1584" spans="1:44">
      <c r="A1584" s="10">
        <v>39210</v>
      </c>
      <c r="B1584" s="11">
        <f ca="1">IF(ROW(data!B1584)&gt;singleSMA,AVERAGE(OFFSET(data!B1584,0,0,-singleSMA,1)),"")</f>
        <v>29.441400000000002</v>
      </c>
      <c r="C1584" s="11" t="str">
        <f ca="1">IF(ROW(data!B1582)&gt;singleSMA+2,IF(SIGN(data!B1583-indicators!B1583)&lt;&gt;SIGN(data!B1582-indicators!B1582),IF(SIGN(data!B1583-indicators!B1583)&gt;0,"BUY","SELL"),""),"")</f>
        <v/>
      </c>
      <c r="D1584" s="11">
        <f ca="1">IF(ROW(data!B1584)&gt;fastSMA,AVERAGE(OFFSET(data!B1584,0,0,-fastSMA,1)),"")</f>
        <v>31.690000000000005</v>
      </c>
      <c r="E1584" s="11">
        <f ca="1">IF(ROW(data!B1584)&gt;slowSMA,AVERAGE(OFFSET(data!B1584,0,0,-slowSMA,1)),"")</f>
        <v>29.441400000000002</v>
      </c>
      <c r="F1584" s="11" t="str">
        <f ca="1">IF(ROW(data!B1584)&gt;MAX(fastSMA,slowSMA)+2,IF(SIGN(D1583-E1583)&lt;&gt;SIGN(D1582-E1582),IF(SIGN(D1583-E1583)&gt;0,"BUY","SELL"),""),"")</f>
        <v/>
      </c>
      <c r="G1584" s="11"/>
      <c r="H1584" s="11">
        <f>(data!B1584/data!B1583)-1</f>
        <v>-2.0965692503176592E-2</v>
      </c>
      <c r="I1584" s="11">
        <f t="shared" si="504"/>
        <v>0</v>
      </c>
      <c r="J1584" s="11">
        <f t="shared" si="505"/>
        <v>2.0965692503176592E-2</v>
      </c>
      <c r="K1584" s="11">
        <f ca="1">IF(ROW(data!B1584)&gt;rsi+1,100-100/(1+AVERAGE(OFFSET(I1584,0,0,-rsi,1))/AVERAGE(OFFSET(J1584,0,0,-rsi,1))),"")</f>
        <v>47.57713415652163</v>
      </c>
      <c r="L1584" s="11"/>
      <c r="M1584" s="11">
        <f t="shared" si="506"/>
        <v>0.97903430749682341</v>
      </c>
      <c r="N1584" s="11">
        <f t="shared" ca="1" si="507"/>
        <v>0.98560921010553271</v>
      </c>
      <c r="S1584" s="13" t="str">
        <f ca="1">pricein</f>
        <v/>
      </c>
      <c r="T1584" s="13" t="str">
        <f ca="1">priceout</f>
        <v/>
      </c>
      <c r="U1584" s="16" t="str">
        <f t="shared" ca="1" si="508"/>
        <v/>
      </c>
      <c r="V1584" s="16" t="str">
        <f t="shared" ca="1" si="515"/>
        <v/>
      </c>
      <c r="W1584" s="16" t="str">
        <f t="shared" ca="1" si="516"/>
        <v/>
      </c>
      <c r="X1584" s="16">
        <f t="shared" ca="1" si="517"/>
        <v>3.1795774836443247</v>
      </c>
      <c r="Y1584" s="16"/>
      <c r="Z1584" s="13" t="str">
        <f ca="1">priceincross</f>
        <v/>
      </c>
      <c r="AA1584" s="13" t="str">
        <f ca="1">priceoutcross</f>
        <v/>
      </c>
      <c r="AB1584" s="13" t="str">
        <f t="shared" ca="1" si="509"/>
        <v/>
      </c>
      <c r="AC1584" s="13" t="str">
        <f t="shared" ca="1" si="518"/>
        <v/>
      </c>
      <c r="AD1584" s="13" t="str">
        <f t="shared" ca="1" si="519"/>
        <v/>
      </c>
      <c r="AE1584" s="13">
        <f t="shared" ca="1" si="520"/>
        <v>3.4685224841136817</v>
      </c>
      <c r="AG1584" s="32">
        <f ca="1">IF(ROW(data!B1584)&gt;fib+1,MIN(OFFSET(data!B1584,0,0,-fib,1)),"")</f>
        <v>25.7</v>
      </c>
      <c r="AH1584" s="32">
        <f ca="1">IF(ROW(data!B1584)&gt;fib+1,MAX(OFFSET(data!B1584,0,0,-fib,1)),"")</f>
        <v>32.78</v>
      </c>
      <c r="AI1584" s="32">
        <f t="shared" ca="1" si="510"/>
        <v>7.0800000000000018</v>
      </c>
      <c r="AJ1584" s="31">
        <f t="shared" ca="1" si="511"/>
        <v>27.37088</v>
      </c>
      <c r="AK1584" s="31">
        <f t="shared" ca="1" si="512"/>
        <v>28.40456</v>
      </c>
      <c r="AL1584" s="31">
        <f t="shared" ca="1" si="513"/>
        <v>29.240000000000002</v>
      </c>
      <c r="AM1584" s="31">
        <f t="shared" ca="1" si="514"/>
        <v>30.07544</v>
      </c>
      <c r="AO1584" s="32">
        <f t="shared" ca="1" si="521"/>
        <v>2.1795774836443247</v>
      </c>
      <c r="AP1584" s="32">
        <f t="shared" ca="1" si="522"/>
        <v>0</v>
      </c>
      <c r="AQ1584" s="32">
        <f t="shared" ca="1" si="523"/>
        <v>2.4685224841136817</v>
      </c>
      <c r="AR1584" s="32">
        <f t="shared" ca="1" si="524"/>
        <v>0</v>
      </c>
    </row>
    <row r="1585" spans="1:44">
      <c r="A1585" s="10">
        <v>39211</v>
      </c>
      <c r="B1585" s="11">
        <f ca="1">IF(ROW(data!B1585)&gt;singleSMA,AVERAGE(OFFSET(data!B1585,0,0,-singleSMA,1)),"")</f>
        <v>29.493000000000002</v>
      </c>
      <c r="C1585" s="11" t="str">
        <f ca="1">IF(ROW(data!B1583)&gt;singleSMA+2,IF(SIGN(data!B1584-indicators!B1584)&lt;&gt;SIGN(data!B1583-indicators!B1583),IF(SIGN(data!B1584-indicators!B1584)&gt;0,"BUY","SELL"),""),"")</f>
        <v/>
      </c>
      <c r="D1585" s="11">
        <f ca="1">IF(ROW(data!B1585)&gt;fastSMA,AVERAGE(OFFSET(data!B1585,0,0,-fastSMA,1)),"")</f>
        <v>31.654000000000007</v>
      </c>
      <c r="E1585" s="11">
        <f ca="1">IF(ROW(data!B1585)&gt;slowSMA,AVERAGE(OFFSET(data!B1585,0,0,-slowSMA,1)),"")</f>
        <v>29.493000000000002</v>
      </c>
      <c r="F1585" s="11" t="str">
        <f ca="1">IF(ROW(data!B1585)&gt;MAX(fastSMA,slowSMA)+2,IF(SIGN(D1584-E1584)&lt;&gt;SIGN(D1583-E1583),IF(SIGN(D1584-E1584)&gt;0,"BUY","SELL"),""),"")</f>
        <v/>
      </c>
      <c r="G1585" s="11"/>
      <c r="H1585" s="11">
        <f>(data!B1585/data!B1584)-1</f>
        <v>1.2978585334197934E-3</v>
      </c>
      <c r="I1585" s="11">
        <f t="shared" si="504"/>
        <v>1.2978585334197934E-3</v>
      </c>
      <c r="J1585" s="11">
        <f t="shared" si="505"/>
        <v>0</v>
      </c>
      <c r="K1585" s="11">
        <f ca="1">IF(ROW(data!B1585)&gt;rsi+1,100-100/(1+AVERAGE(OFFSET(I1585,0,0,-rsi,1))/AVERAGE(OFFSET(J1585,0,0,-rsi,1))),"")</f>
        <v>45.739166295876402</v>
      </c>
      <c r="L1585" s="11"/>
      <c r="M1585" s="11">
        <f t="shared" si="506"/>
        <v>1.0012978585334198</v>
      </c>
      <c r="N1585" s="11">
        <f t="shared" ca="1" si="507"/>
        <v>0.97720075997466771</v>
      </c>
      <c r="S1585" s="13" t="str">
        <f ca="1">pricein</f>
        <v/>
      </c>
      <c r="T1585" s="13" t="str">
        <f ca="1">priceout</f>
        <v/>
      </c>
      <c r="U1585" s="16" t="str">
        <f t="shared" ca="1" si="508"/>
        <v/>
      </c>
      <c r="V1585" s="16" t="str">
        <f t="shared" ca="1" si="515"/>
        <v/>
      </c>
      <c r="W1585" s="16" t="str">
        <f t="shared" ca="1" si="516"/>
        <v/>
      </c>
      <c r="X1585" s="16">
        <f t="shared" ca="1" si="517"/>
        <v>3.1795774836443247</v>
      </c>
      <c r="Y1585" s="16"/>
      <c r="Z1585" s="13" t="str">
        <f ca="1">priceincross</f>
        <v/>
      </c>
      <c r="AA1585" s="13" t="str">
        <f ca="1">priceoutcross</f>
        <v/>
      </c>
      <c r="AB1585" s="13" t="str">
        <f t="shared" ca="1" si="509"/>
        <v/>
      </c>
      <c r="AC1585" s="13" t="str">
        <f t="shared" ca="1" si="518"/>
        <v/>
      </c>
      <c r="AD1585" s="13" t="str">
        <f t="shared" ca="1" si="519"/>
        <v/>
      </c>
      <c r="AE1585" s="13">
        <f t="shared" ca="1" si="520"/>
        <v>3.4685224841136817</v>
      </c>
      <c r="AG1585" s="32">
        <f ca="1">IF(ROW(data!B1585)&gt;fib+1,MIN(OFFSET(data!B1585,0,0,-fib,1)),"")</f>
        <v>25.74</v>
      </c>
      <c r="AH1585" s="32">
        <f ca="1">IF(ROW(data!B1585)&gt;fib+1,MAX(OFFSET(data!B1585,0,0,-fib,1)),"")</f>
        <v>32.78</v>
      </c>
      <c r="AI1585" s="32">
        <f t="shared" ca="1" si="510"/>
        <v>7.0400000000000027</v>
      </c>
      <c r="AJ1585" s="31">
        <f t="shared" ca="1" si="511"/>
        <v>27.401439999999997</v>
      </c>
      <c r="AK1585" s="31">
        <f t="shared" ca="1" si="512"/>
        <v>28.429279999999999</v>
      </c>
      <c r="AL1585" s="31">
        <f t="shared" ca="1" si="513"/>
        <v>29.259999999999998</v>
      </c>
      <c r="AM1585" s="31">
        <f t="shared" ca="1" si="514"/>
        <v>30.090720000000001</v>
      </c>
      <c r="AO1585" s="32">
        <f t="shared" ca="1" si="521"/>
        <v>2.1795774836443247</v>
      </c>
      <c r="AP1585" s="32">
        <f t="shared" ca="1" si="522"/>
        <v>0</v>
      </c>
      <c r="AQ1585" s="32">
        <f t="shared" ca="1" si="523"/>
        <v>2.4685224841136817</v>
      </c>
      <c r="AR1585" s="32">
        <f t="shared" ca="1" si="524"/>
        <v>0</v>
      </c>
    </row>
    <row r="1586" spans="1:44">
      <c r="A1586" s="10">
        <v>39212</v>
      </c>
      <c r="B1586" s="11">
        <f ca="1">IF(ROW(data!B1586)&gt;singleSMA,AVERAGE(OFFSET(data!B1586,0,0,-singleSMA,1)),"")</f>
        <v>29.543200000000006</v>
      </c>
      <c r="C1586" s="11" t="str">
        <f ca="1">IF(ROW(data!B1584)&gt;singleSMA+2,IF(SIGN(data!B1585-indicators!B1585)&lt;&gt;SIGN(data!B1584-indicators!B1584),IF(SIGN(data!B1585-indicators!B1585)&gt;0,"BUY","SELL"),""),"")</f>
        <v/>
      </c>
      <c r="D1586" s="11">
        <f ca="1">IF(ROW(data!B1586)&gt;fastSMA,AVERAGE(OFFSET(data!B1586,0,0,-fastSMA,1)),"")</f>
        <v>31.598000000000003</v>
      </c>
      <c r="E1586" s="11">
        <f ca="1">IF(ROW(data!B1586)&gt;slowSMA,AVERAGE(OFFSET(data!B1586,0,0,-slowSMA,1)),"")</f>
        <v>29.543200000000006</v>
      </c>
      <c r="F1586" s="11" t="str">
        <f ca="1">IF(ROW(data!B1586)&gt;MAX(fastSMA,slowSMA)+2,IF(SIGN(D1585-E1585)&lt;&gt;SIGN(D1584-E1584),IF(SIGN(D1585-E1585)&gt;0,"BUY","SELL"),""),"")</f>
        <v/>
      </c>
      <c r="G1586" s="11"/>
      <c r="H1586" s="11">
        <f>(data!B1586/data!B1585)-1</f>
        <v>-3.240440699935121E-3</v>
      </c>
      <c r="I1586" s="11">
        <f t="shared" si="504"/>
        <v>0</v>
      </c>
      <c r="J1586" s="11">
        <f t="shared" si="505"/>
        <v>3.240440699935121E-3</v>
      </c>
      <c r="K1586" s="11">
        <f ca="1">IF(ROW(data!B1586)&gt;rsi+1,100-100/(1+AVERAGE(OFFSET(I1586,0,0,-rsi,1))/AVERAGE(OFFSET(J1586,0,0,-rsi,1))),"")</f>
        <v>42.967870677274611</v>
      </c>
      <c r="L1586" s="11"/>
      <c r="M1586" s="11">
        <f t="shared" si="506"/>
        <v>0.99675955930006488</v>
      </c>
      <c r="N1586" s="11">
        <f t="shared" ca="1" si="507"/>
        <v>0.96486825595984949</v>
      </c>
      <c r="S1586" s="13" t="str">
        <f ca="1">pricein</f>
        <v/>
      </c>
      <c r="T1586" s="13" t="str">
        <f ca="1">priceout</f>
        <v/>
      </c>
      <c r="U1586" s="16" t="str">
        <f t="shared" ca="1" si="508"/>
        <v/>
      </c>
      <c r="V1586" s="16" t="str">
        <f t="shared" ca="1" si="515"/>
        <v/>
      </c>
      <c r="W1586" s="16" t="str">
        <f t="shared" ca="1" si="516"/>
        <v/>
      </c>
      <c r="X1586" s="16">
        <f t="shared" ca="1" si="517"/>
        <v>3.1795774836443247</v>
      </c>
      <c r="Y1586" s="16"/>
      <c r="Z1586" s="13" t="str">
        <f ca="1">priceincross</f>
        <v/>
      </c>
      <c r="AA1586" s="13" t="str">
        <f ca="1">priceoutcross</f>
        <v/>
      </c>
      <c r="AB1586" s="13" t="str">
        <f t="shared" ca="1" si="509"/>
        <v/>
      </c>
      <c r="AC1586" s="13" t="str">
        <f t="shared" ca="1" si="518"/>
        <v/>
      </c>
      <c r="AD1586" s="13" t="str">
        <f t="shared" ca="1" si="519"/>
        <v/>
      </c>
      <c r="AE1586" s="13">
        <f t="shared" ca="1" si="520"/>
        <v>3.4685224841136817</v>
      </c>
      <c r="AG1586" s="32">
        <f ca="1">IF(ROW(data!B1586)&gt;fib+1,MIN(OFFSET(data!B1586,0,0,-fib,1)),"")</f>
        <v>26.07</v>
      </c>
      <c r="AH1586" s="32">
        <f ca="1">IF(ROW(data!B1586)&gt;fib+1,MAX(OFFSET(data!B1586,0,0,-fib,1)),"")</f>
        <v>32.78</v>
      </c>
      <c r="AI1586" s="32">
        <f t="shared" ca="1" si="510"/>
        <v>6.7100000000000009</v>
      </c>
      <c r="AJ1586" s="31">
        <f t="shared" ca="1" si="511"/>
        <v>27.653559999999999</v>
      </c>
      <c r="AK1586" s="31">
        <f t="shared" ca="1" si="512"/>
        <v>28.633220000000001</v>
      </c>
      <c r="AL1586" s="31">
        <f t="shared" ca="1" si="513"/>
        <v>29.425000000000001</v>
      </c>
      <c r="AM1586" s="31">
        <f t="shared" ca="1" si="514"/>
        <v>30.21678</v>
      </c>
      <c r="AO1586" s="32">
        <f t="shared" ca="1" si="521"/>
        <v>2.1795774836443247</v>
      </c>
      <c r="AP1586" s="32">
        <f t="shared" ca="1" si="522"/>
        <v>0</v>
      </c>
      <c r="AQ1586" s="32">
        <f t="shared" ca="1" si="523"/>
        <v>2.4685224841136817</v>
      </c>
      <c r="AR1586" s="32">
        <f t="shared" ca="1" si="524"/>
        <v>0</v>
      </c>
    </row>
    <row r="1587" spans="1:44">
      <c r="A1587" s="10">
        <v>39213</v>
      </c>
      <c r="B1587" s="11">
        <f ca="1">IF(ROW(data!B1587)&gt;singleSMA,AVERAGE(OFFSET(data!B1587,0,0,-singleSMA,1)),"")</f>
        <v>29.585400000000003</v>
      </c>
      <c r="C1587" s="11" t="str">
        <f ca="1">IF(ROW(data!B1585)&gt;singleSMA+2,IF(SIGN(data!B1586-indicators!B1586)&lt;&gt;SIGN(data!B1585-indicators!B1585),IF(SIGN(data!B1586-indicators!B1586)&gt;0,"BUY","SELL"),""),"")</f>
        <v/>
      </c>
      <c r="D1587" s="11">
        <f ca="1">IF(ROW(data!B1587)&gt;fastSMA,AVERAGE(OFFSET(data!B1587,0,0,-fastSMA,1)),"")</f>
        <v>31.541000000000004</v>
      </c>
      <c r="E1587" s="11">
        <f ca="1">IF(ROW(data!B1587)&gt;slowSMA,AVERAGE(OFFSET(data!B1587,0,0,-slowSMA,1)),"")</f>
        <v>29.585400000000003</v>
      </c>
      <c r="F1587" s="11" t="str">
        <f ca="1">IF(ROW(data!B1587)&gt;MAX(fastSMA,slowSMA)+2,IF(SIGN(D1586-E1586)&lt;&gt;SIGN(D1585-E1585),IF(SIGN(D1586-E1586)&gt;0,"BUY","SELL"),""),"")</f>
        <v/>
      </c>
      <c r="G1587" s="11"/>
      <c r="H1587" s="11">
        <f>(data!B1587/data!B1586)-1</f>
        <v>-1.5279583875162595E-2</v>
      </c>
      <c r="I1587" s="11">
        <f t="shared" si="504"/>
        <v>0</v>
      </c>
      <c r="J1587" s="11">
        <f t="shared" si="505"/>
        <v>1.5279583875162595E-2</v>
      </c>
      <c r="K1587" s="11">
        <f ca="1">IF(ROW(data!B1587)&gt;rsi+1,100-100/(1+AVERAGE(OFFSET(I1587,0,0,-rsi,1))/AVERAGE(OFFSET(J1587,0,0,-rsi,1))),"")</f>
        <v>42.760009212539039</v>
      </c>
      <c r="L1587" s="11"/>
      <c r="M1587" s="11">
        <f t="shared" si="506"/>
        <v>0.98472041612483741</v>
      </c>
      <c r="N1587" s="11">
        <f t="shared" ca="1" si="507"/>
        <v>0.96372892141266298</v>
      </c>
      <c r="S1587" s="13" t="str">
        <f ca="1">pricein</f>
        <v/>
      </c>
      <c r="T1587" s="13" t="str">
        <f ca="1">priceout</f>
        <v/>
      </c>
      <c r="U1587" s="16" t="str">
        <f t="shared" ca="1" si="508"/>
        <v/>
      </c>
      <c r="V1587" s="16" t="str">
        <f t="shared" ca="1" si="515"/>
        <v/>
      </c>
      <c r="W1587" s="16" t="str">
        <f t="shared" ca="1" si="516"/>
        <v/>
      </c>
      <c r="X1587" s="16">
        <f t="shared" ca="1" si="517"/>
        <v>3.1795774836443247</v>
      </c>
      <c r="Y1587" s="16"/>
      <c r="Z1587" s="13" t="str">
        <f ca="1">priceincross</f>
        <v/>
      </c>
      <c r="AA1587" s="13" t="str">
        <f ca="1">priceoutcross</f>
        <v/>
      </c>
      <c r="AB1587" s="13" t="str">
        <f t="shared" ca="1" si="509"/>
        <v/>
      </c>
      <c r="AC1587" s="13" t="str">
        <f t="shared" ca="1" si="518"/>
        <v/>
      </c>
      <c r="AD1587" s="13" t="str">
        <f t="shared" ca="1" si="519"/>
        <v/>
      </c>
      <c r="AE1587" s="13">
        <f t="shared" ca="1" si="520"/>
        <v>3.4685224841136817</v>
      </c>
      <c r="AG1587" s="32">
        <f ca="1">IF(ROW(data!B1587)&gt;fib+1,MIN(OFFSET(data!B1587,0,0,-fib,1)),"")</f>
        <v>26.07</v>
      </c>
      <c r="AH1587" s="32">
        <f ca="1">IF(ROW(data!B1587)&gt;fib+1,MAX(OFFSET(data!B1587,0,0,-fib,1)),"")</f>
        <v>32.78</v>
      </c>
      <c r="AI1587" s="32">
        <f t="shared" ca="1" si="510"/>
        <v>6.7100000000000009</v>
      </c>
      <c r="AJ1587" s="31">
        <f t="shared" ca="1" si="511"/>
        <v>27.653559999999999</v>
      </c>
      <c r="AK1587" s="31">
        <f t="shared" ca="1" si="512"/>
        <v>28.633220000000001</v>
      </c>
      <c r="AL1587" s="31">
        <f t="shared" ca="1" si="513"/>
        <v>29.425000000000001</v>
      </c>
      <c r="AM1587" s="31">
        <f t="shared" ca="1" si="514"/>
        <v>30.21678</v>
      </c>
      <c r="AO1587" s="32">
        <f t="shared" ca="1" si="521"/>
        <v>2.1795774836443247</v>
      </c>
      <c r="AP1587" s="32">
        <f t="shared" ca="1" si="522"/>
        <v>0</v>
      </c>
      <c r="AQ1587" s="32">
        <f t="shared" ca="1" si="523"/>
        <v>2.4685224841136817</v>
      </c>
      <c r="AR1587" s="32">
        <f t="shared" ca="1" si="524"/>
        <v>0</v>
      </c>
    </row>
    <row r="1588" spans="1:44">
      <c r="A1588" s="10">
        <v>39216</v>
      </c>
      <c r="B1588" s="11">
        <f ca="1">IF(ROW(data!B1588)&gt;singleSMA,AVERAGE(OFFSET(data!B1588,0,0,-singleSMA,1)),"")</f>
        <v>29.633800000000001</v>
      </c>
      <c r="C1588" s="11" t="str">
        <f ca="1">IF(ROW(data!B1586)&gt;singleSMA+2,IF(SIGN(data!B1587-indicators!B1587)&lt;&gt;SIGN(data!B1586-indicators!B1586),IF(SIGN(data!B1587-indicators!B1587)&gt;0,"BUY","SELL"),""),"")</f>
        <v/>
      </c>
      <c r="D1588" s="11">
        <f ca="1">IF(ROW(data!B1588)&gt;fastSMA,AVERAGE(OFFSET(data!B1588,0,0,-fastSMA,1)),"")</f>
        <v>31.494999999999994</v>
      </c>
      <c r="E1588" s="11">
        <f ca="1">IF(ROW(data!B1588)&gt;slowSMA,AVERAGE(OFFSET(data!B1588,0,0,-slowSMA,1)),"")</f>
        <v>29.633800000000001</v>
      </c>
      <c r="F1588" s="11" t="str">
        <f ca="1">IF(ROW(data!B1588)&gt;MAX(fastSMA,slowSMA)+2,IF(SIGN(D1587-E1587)&lt;&gt;SIGN(D1586-E1586),IF(SIGN(D1587-E1587)&gt;0,"BUY","SELL"),""),"")</f>
        <v/>
      </c>
      <c r="G1588" s="11"/>
      <c r="H1588" s="11">
        <f>(data!B1588/data!B1587)-1</f>
        <v>2.9382634532849172E-2</v>
      </c>
      <c r="I1588" s="11">
        <f t="shared" si="504"/>
        <v>2.9382634532849172E-2</v>
      </c>
      <c r="J1588" s="11">
        <f t="shared" si="505"/>
        <v>0</v>
      </c>
      <c r="K1588" s="11">
        <f ca="1">IF(ROW(data!B1588)&gt;rsi+1,100-100/(1+AVERAGE(OFFSET(I1588,0,0,-rsi,1))/AVERAGE(OFFSET(J1588,0,0,-rsi,1))),"")</f>
        <v>44.616233292451838</v>
      </c>
      <c r="L1588" s="11"/>
      <c r="M1588" s="11">
        <f t="shared" si="506"/>
        <v>1.0293826345328492</v>
      </c>
      <c r="N1588" s="11">
        <f t="shared" ca="1" si="507"/>
        <v>0.97133956386292841</v>
      </c>
      <c r="S1588" s="13" t="str">
        <f ca="1">pricein</f>
        <v/>
      </c>
      <c r="T1588" s="13" t="str">
        <f ca="1">priceout</f>
        <v/>
      </c>
      <c r="U1588" s="16" t="str">
        <f t="shared" ca="1" si="508"/>
        <v/>
      </c>
      <c r="V1588" s="16" t="str">
        <f t="shared" ca="1" si="515"/>
        <v/>
      </c>
      <c r="W1588" s="16" t="str">
        <f t="shared" ca="1" si="516"/>
        <v/>
      </c>
      <c r="X1588" s="16">
        <f t="shared" ca="1" si="517"/>
        <v>3.1795774836443247</v>
      </c>
      <c r="Y1588" s="16"/>
      <c r="Z1588" s="13" t="str">
        <f ca="1">priceincross</f>
        <v/>
      </c>
      <c r="AA1588" s="13" t="str">
        <f ca="1">priceoutcross</f>
        <v/>
      </c>
      <c r="AB1588" s="13" t="str">
        <f t="shared" ca="1" si="509"/>
        <v/>
      </c>
      <c r="AC1588" s="13" t="str">
        <f t="shared" ca="1" si="518"/>
        <v/>
      </c>
      <c r="AD1588" s="13" t="str">
        <f t="shared" ca="1" si="519"/>
        <v/>
      </c>
      <c r="AE1588" s="13">
        <f t="shared" ca="1" si="520"/>
        <v>3.4685224841136817</v>
      </c>
      <c r="AG1588" s="32">
        <f ca="1">IF(ROW(data!B1588)&gt;fib+1,MIN(OFFSET(data!B1588,0,0,-fib,1)),"")</f>
        <v>26.07</v>
      </c>
      <c r="AH1588" s="32">
        <f ca="1">IF(ROW(data!B1588)&gt;fib+1,MAX(OFFSET(data!B1588,0,0,-fib,1)),"")</f>
        <v>32.78</v>
      </c>
      <c r="AI1588" s="32">
        <f t="shared" ca="1" si="510"/>
        <v>6.7100000000000009</v>
      </c>
      <c r="AJ1588" s="31">
        <f t="shared" ca="1" si="511"/>
        <v>27.653559999999999</v>
      </c>
      <c r="AK1588" s="31">
        <f t="shared" ca="1" si="512"/>
        <v>28.633220000000001</v>
      </c>
      <c r="AL1588" s="31">
        <f t="shared" ca="1" si="513"/>
        <v>29.425000000000001</v>
      </c>
      <c r="AM1588" s="31">
        <f t="shared" ca="1" si="514"/>
        <v>30.21678</v>
      </c>
      <c r="AO1588" s="32">
        <f t="shared" ca="1" si="521"/>
        <v>2.1795774836443247</v>
      </c>
      <c r="AP1588" s="32">
        <f t="shared" ca="1" si="522"/>
        <v>0</v>
      </c>
      <c r="AQ1588" s="32">
        <f t="shared" ca="1" si="523"/>
        <v>2.4685224841136817</v>
      </c>
      <c r="AR1588" s="32">
        <f t="shared" ca="1" si="524"/>
        <v>0</v>
      </c>
    </row>
    <row r="1589" spans="1:44">
      <c r="A1589" s="10">
        <v>39217</v>
      </c>
      <c r="B1589" s="11">
        <f ca="1">IF(ROW(data!B1589)&gt;singleSMA,AVERAGE(OFFSET(data!B1589,0,0,-singleSMA,1)),"")</f>
        <v>29.690100000000001</v>
      </c>
      <c r="C1589" s="11" t="str">
        <f ca="1">IF(ROW(data!B1587)&gt;singleSMA+2,IF(SIGN(data!B1588-indicators!B1588)&lt;&gt;SIGN(data!B1587-indicators!B1587),IF(SIGN(data!B1588-indicators!B1588)&gt;0,"BUY","SELL"),""),"")</f>
        <v/>
      </c>
      <c r="D1589" s="11">
        <f ca="1">IF(ROW(data!B1589)&gt;fastSMA,AVERAGE(OFFSET(data!B1589,0,0,-fastSMA,1)),"")</f>
        <v>31.468499999999999</v>
      </c>
      <c r="E1589" s="11">
        <f ca="1">IF(ROW(data!B1589)&gt;slowSMA,AVERAGE(OFFSET(data!B1589,0,0,-slowSMA,1)),"")</f>
        <v>29.690100000000001</v>
      </c>
      <c r="F1589" s="11" t="str">
        <f ca="1">IF(ROW(data!B1589)&gt;MAX(fastSMA,slowSMA)+2,IF(SIGN(D1588-E1588)&lt;&gt;SIGN(D1587-E1587),IF(SIGN(D1588-E1588)&gt;0,"BUY","SELL"),""),"")</f>
        <v/>
      </c>
      <c r="G1589" s="11"/>
      <c r="H1589" s="11">
        <f>(data!B1589/data!B1588)-1</f>
        <v>3.4316869788325821E-2</v>
      </c>
      <c r="I1589" s="11">
        <f t="shared" si="504"/>
        <v>3.4316869788325821E-2</v>
      </c>
      <c r="J1589" s="11">
        <f t="shared" si="505"/>
        <v>0</v>
      </c>
      <c r="K1589" s="11">
        <f ca="1">IF(ROW(data!B1589)&gt;rsi+1,100-100/(1+AVERAGE(OFFSET(I1589,0,0,-rsi,1))/AVERAGE(OFFSET(J1589,0,0,-rsi,1))),"")</f>
        <v>47.394057791402282</v>
      </c>
      <c r="L1589" s="11"/>
      <c r="M1589" s="11">
        <f t="shared" si="506"/>
        <v>1.0343168697883258</v>
      </c>
      <c r="N1589" s="11">
        <f t="shared" ca="1" si="507"/>
        <v>0.98383160463697372</v>
      </c>
      <c r="S1589" s="13" t="str">
        <f ca="1">pricein</f>
        <v/>
      </c>
      <c r="T1589" s="13" t="str">
        <f ca="1">priceout</f>
        <v/>
      </c>
      <c r="U1589" s="16" t="str">
        <f t="shared" ca="1" si="508"/>
        <v/>
      </c>
      <c r="V1589" s="16" t="str">
        <f t="shared" ca="1" si="515"/>
        <v/>
      </c>
      <c r="W1589" s="16" t="str">
        <f t="shared" ca="1" si="516"/>
        <v/>
      </c>
      <c r="X1589" s="16">
        <f t="shared" ca="1" si="517"/>
        <v>3.1795774836443247</v>
      </c>
      <c r="Y1589" s="16"/>
      <c r="Z1589" s="13" t="str">
        <f ca="1">priceincross</f>
        <v/>
      </c>
      <c r="AA1589" s="13" t="str">
        <f ca="1">priceoutcross</f>
        <v/>
      </c>
      <c r="AB1589" s="13" t="str">
        <f t="shared" ca="1" si="509"/>
        <v/>
      </c>
      <c r="AC1589" s="13" t="str">
        <f t="shared" ca="1" si="518"/>
        <v/>
      </c>
      <c r="AD1589" s="13" t="str">
        <f t="shared" ca="1" si="519"/>
        <v/>
      </c>
      <c r="AE1589" s="13">
        <f t="shared" ca="1" si="520"/>
        <v>3.4685224841136817</v>
      </c>
      <c r="AG1589" s="32">
        <f ca="1">IF(ROW(data!B1589)&gt;fib+1,MIN(OFFSET(data!B1589,0,0,-fib,1)),"")</f>
        <v>26.07</v>
      </c>
      <c r="AH1589" s="32">
        <f ca="1">IF(ROW(data!B1589)&gt;fib+1,MAX(OFFSET(data!B1589,0,0,-fib,1)),"")</f>
        <v>32.78</v>
      </c>
      <c r="AI1589" s="32">
        <f t="shared" ca="1" si="510"/>
        <v>6.7100000000000009</v>
      </c>
      <c r="AJ1589" s="31">
        <f t="shared" ca="1" si="511"/>
        <v>27.653559999999999</v>
      </c>
      <c r="AK1589" s="31">
        <f t="shared" ca="1" si="512"/>
        <v>28.633220000000001</v>
      </c>
      <c r="AL1589" s="31">
        <f t="shared" ca="1" si="513"/>
        <v>29.425000000000001</v>
      </c>
      <c r="AM1589" s="31">
        <f t="shared" ca="1" si="514"/>
        <v>30.21678</v>
      </c>
      <c r="AO1589" s="32">
        <f t="shared" ca="1" si="521"/>
        <v>2.1795774836443247</v>
      </c>
      <c r="AP1589" s="32">
        <f t="shared" ca="1" si="522"/>
        <v>0</v>
      </c>
      <c r="AQ1589" s="32">
        <f t="shared" ca="1" si="523"/>
        <v>2.4685224841136817</v>
      </c>
      <c r="AR1589" s="32">
        <f t="shared" ca="1" si="524"/>
        <v>0</v>
      </c>
    </row>
    <row r="1590" spans="1:44">
      <c r="A1590" s="10">
        <v>39218</v>
      </c>
      <c r="B1590" s="11">
        <f ca="1">IF(ROW(data!B1590)&gt;singleSMA,AVERAGE(OFFSET(data!B1590,0,0,-singleSMA,1)),"")</f>
        <v>29.744300000000003</v>
      </c>
      <c r="C1590" s="11" t="str">
        <f ca="1">IF(ROW(data!B1588)&gt;singleSMA+2,IF(SIGN(data!B1589-indicators!B1589)&lt;&gt;SIGN(data!B1588-indicators!B1588),IF(SIGN(data!B1589-indicators!B1589)&gt;0,"BUY","SELL"),""),"")</f>
        <v/>
      </c>
      <c r="D1590" s="11">
        <f ca="1">IF(ROW(data!B1590)&gt;fastSMA,AVERAGE(OFFSET(data!B1590,0,0,-fastSMA,1)),"")</f>
        <v>31.458999999999996</v>
      </c>
      <c r="E1590" s="11">
        <f ca="1">IF(ROW(data!B1590)&gt;slowSMA,AVERAGE(OFFSET(data!B1590,0,0,-slowSMA,1)),"")</f>
        <v>29.744300000000003</v>
      </c>
      <c r="F1590" s="11" t="str">
        <f ca="1">IF(ROW(data!B1590)&gt;MAX(fastSMA,slowSMA)+2,IF(SIGN(D1589-E1589)&lt;&gt;SIGN(D1588-E1588),IF(SIGN(D1589-E1589)&gt;0,"BUY","SELL"),""),"")</f>
        <v/>
      </c>
      <c r="G1590" s="11"/>
      <c r="H1590" s="11">
        <f>(data!B1590/data!B1589)-1</f>
        <v>0</v>
      </c>
      <c r="I1590" s="11">
        <f t="shared" si="504"/>
        <v>0</v>
      </c>
      <c r="J1590" s="11">
        <f t="shared" si="505"/>
        <v>0</v>
      </c>
      <c r="K1590" s="11">
        <f ca="1">IF(ROW(data!B1590)&gt;rsi+1,100-100/(1+AVERAGE(OFFSET(I1590,0,0,-rsi,1))/AVERAGE(OFFSET(J1590,0,0,-rsi,1))),"")</f>
        <v>49.348861661237329</v>
      </c>
      <c r="L1590" s="11"/>
      <c r="M1590" s="11">
        <f t="shared" si="506"/>
        <v>1</v>
      </c>
      <c r="N1590" s="11">
        <f t="shared" ca="1" si="507"/>
        <v>0.99414303329223208</v>
      </c>
      <c r="S1590" s="13" t="str">
        <f ca="1">pricein</f>
        <v/>
      </c>
      <c r="T1590" s="13" t="str">
        <f ca="1">priceout</f>
        <v/>
      </c>
      <c r="U1590" s="16" t="str">
        <f t="shared" ca="1" si="508"/>
        <v/>
      </c>
      <c r="V1590" s="16" t="str">
        <f t="shared" ca="1" si="515"/>
        <v/>
      </c>
      <c r="W1590" s="16" t="str">
        <f t="shared" ca="1" si="516"/>
        <v/>
      </c>
      <c r="X1590" s="16">
        <f t="shared" ca="1" si="517"/>
        <v>3.1795774836443247</v>
      </c>
      <c r="Y1590" s="16"/>
      <c r="Z1590" s="13" t="str">
        <f ca="1">priceincross</f>
        <v/>
      </c>
      <c r="AA1590" s="13" t="str">
        <f ca="1">priceoutcross</f>
        <v/>
      </c>
      <c r="AB1590" s="13" t="str">
        <f t="shared" ca="1" si="509"/>
        <v/>
      </c>
      <c r="AC1590" s="13" t="str">
        <f t="shared" ca="1" si="518"/>
        <v/>
      </c>
      <c r="AD1590" s="13" t="str">
        <f t="shared" ca="1" si="519"/>
        <v/>
      </c>
      <c r="AE1590" s="13">
        <f t="shared" ca="1" si="520"/>
        <v>3.4685224841136817</v>
      </c>
      <c r="AG1590" s="32">
        <f ca="1">IF(ROW(data!B1590)&gt;fib+1,MIN(OFFSET(data!B1590,0,0,-fib,1)),"")</f>
        <v>26.07</v>
      </c>
      <c r="AH1590" s="32">
        <f ca="1">IF(ROW(data!B1590)&gt;fib+1,MAX(OFFSET(data!B1590,0,0,-fib,1)),"")</f>
        <v>32.78</v>
      </c>
      <c r="AI1590" s="32">
        <f t="shared" ca="1" si="510"/>
        <v>6.7100000000000009</v>
      </c>
      <c r="AJ1590" s="31">
        <f t="shared" ca="1" si="511"/>
        <v>27.653559999999999</v>
      </c>
      <c r="AK1590" s="31">
        <f t="shared" ca="1" si="512"/>
        <v>28.633220000000001</v>
      </c>
      <c r="AL1590" s="31">
        <f t="shared" ca="1" si="513"/>
        <v>29.425000000000001</v>
      </c>
      <c r="AM1590" s="31">
        <f t="shared" ca="1" si="514"/>
        <v>30.21678</v>
      </c>
      <c r="AO1590" s="32">
        <f t="shared" ca="1" si="521"/>
        <v>2.1795774836443247</v>
      </c>
      <c r="AP1590" s="32">
        <f t="shared" ca="1" si="522"/>
        <v>0</v>
      </c>
      <c r="AQ1590" s="32">
        <f t="shared" ca="1" si="523"/>
        <v>2.4685224841136817</v>
      </c>
      <c r="AR1590" s="32">
        <f t="shared" ca="1" si="524"/>
        <v>0</v>
      </c>
    </row>
    <row r="1591" spans="1:44">
      <c r="A1591" s="10">
        <v>39219</v>
      </c>
      <c r="B1591" s="11">
        <f ca="1">IF(ROW(data!B1591)&gt;singleSMA,AVERAGE(OFFSET(data!B1591,0,0,-singleSMA,1)),"")</f>
        <v>29.806100000000004</v>
      </c>
      <c r="C1591" s="11" t="str">
        <f ca="1">IF(ROW(data!B1589)&gt;singleSMA+2,IF(SIGN(data!B1590-indicators!B1590)&lt;&gt;SIGN(data!B1589-indicators!B1589),IF(SIGN(data!B1590-indicators!B1590)&gt;0,"BUY","SELL"),""),"")</f>
        <v/>
      </c>
      <c r="D1591" s="11">
        <f ca="1">IF(ROW(data!B1591)&gt;fastSMA,AVERAGE(OFFSET(data!B1591,0,0,-fastSMA,1)),"")</f>
        <v>31.485500000000002</v>
      </c>
      <c r="E1591" s="11">
        <f ca="1">IF(ROW(data!B1591)&gt;slowSMA,AVERAGE(OFFSET(data!B1591,0,0,-slowSMA,1)),"")</f>
        <v>29.806100000000004</v>
      </c>
      <c r="F1591" s="11" t="str">
        <f ca="1">IF(ROW(data!B1591)&gt;MAX(fastSMA,slowSMA)+2,IF(SIGN(D1590-E1590)&lt;&gt;SIGN(D1589-E1589),IF(SIGN(D1590-E1590)&gt;0,"BUY","SELL"),""),"")</f>
        <v/>
      </c>
      <c r="G1591" s="11"/>
      <c r="H1591" s="11">
        <f>(data!B1591/data!B1590)-1</f>
        <v>2.480620155038693E-3</v>
      </c>
      <c r="I1591" s="11">
        <f t="shared" si="504"/>
        <v>2.480620155038693E-3</v>
      </c>
      <c r="J1591" s="11">
        <f t="shared" si="505"/>
        <v>0</v>
      </c>
      <c r="K1591" s="11">
        <f ca="1">IF(ROW(data!B1591)&gt;rsi+1,100-100/(1+AVERAGE(OFFSET(I1591,0,0,-rsi,1))/AVERAGE(OFFSET(J1591,0,0,-rsi,1))),"")</f>
        <v>54.041951614931151</v>
      </c>
      <c r="L1591" s="11"/>
      <c r="M1591" s="11">
        <f t="shared" si="506"/>
        <v>1.0024806201550387</v>
      </c>
      <c r="N1591" s="11">
        <f t="shared" ca="1" si="507"/>
        <v>1.0166666666666666</v>
      </c>
      <c r="S1591" s="13" t="str">
        <f ca="1">pricein</f>
        <v/>
      </c>
      <c r="T1591" s="13" t="str">
        <f ca="1">priceout</f>
        <v/>
      </c>
      <c r="U1591" s="16" t="str">
        <f t="shared" ca="1" si="508"/>
        <v/>
      </c>
      <c r="V1591" s="16" t="str">
        <f t="shared" ca="1" si="515"/>
        <v/>
      </c>
      <c r="W1591" s="16" t="str">
        <f t="shared" ca="1" si="516"/>
        <v/>
      </c>
      <c r="X1591" s="16">
        <f t="shared" ca="1" si="517"/>
        <v>3.1795774836443247</v>
      </c>
      <c r="Y1591" s="16"/>
      <c r="Z1591" s="13" t="str">
        <f ca="1">priceincross</f>
        <v/>
      </c>
      <c r="AA1591" s="13" t="str">
        <f ca="1">priceoutcross</f>
        <v/>
      </c>
      <c r="AB1591" s="13" t="str">
        <f t="shared" ca="1" si="509"/>
        <v/>
      </c>
      <c r="AC1591" s="13" t="str">
        <f t="shared" ca="1" si="518"/>
        <v/>
      </c>
      <c r="AD1591" s="13" t="str">
        <f t="shared" ca="1" si="519"/>
        <v/>
      </c>
      <c r="AE1591" s="13">
        <f t="shared" ca="1" si="520"/>
        <v>3.4685224841136817</v>
      </c>
      <c r="AG1591" s="32">
        <f ca="1">IF(ROW(data!B1591)&gt;fib+1,MIN(OFFSET(data!B1591,0,0,-fib,1)),"")</f>
        <v>26.07</v>
      </c>
      <c r="AH1591" s="32">
        <f ca="1">IF(ROW(data!B1591)&gt;fib+1,MAX(OFFSET(data!B1591,0,0,-fib,1)),"")</f>
        <v>32.78</v>
      </c>
      <c r="AI1591" s="32">
        <f t="shared" ca="1" si="510"/>
        <v>6.7100000000000009</v>
      </c>
      <c r="AJ1591" s="31">
        <f t="shared" ca="1" si="511"/>
        <v>27.653559999999999</v>
      </c>
      <c r="AK1591" s="31">
        <f t="shared" ca="1" si="512"/>
        <v>28.633220000000001</v>
      </c>
      <c r="AL1591" s="31">
        <f t="shared" ca="1" si="513"/>
        <v>29.425000000000001</v>
      </c>
      <c r="AM1591" s="31">
        <f t="shared" ca="1" si="514"/>
        <v>30.21678</v>
      </c>
      <c r="AO1591" s="32">
        <f t="shared" ca="1" si="521"/>
        <v>2.1795774836443247</v>
      </c>
      <c r="AP1591" s="32">
        <f t="shared" ca="1" si="522"/>
        <v>0</v>
      </c>
      <c r="AQ1591" s="32">
        <f t="shared" ca="1" si="523"/>
        <v>2.4685224841136817</v>
      </c>
      <c r="AR1591" s="32">
        <f t="shared" ca="1" si="524"/>
        <v>0</v>
      </c>
    </row>
    <row r="1592" spans="1:44">
      <c r="A1592" s="10">
        <v>39220</v>
      </c>
      <c r="B1592" s="11">
        <f ca="1">IF(ROW(data!B1592)&gt;singleSMA,AVERAGE(OFFSET(data!B1592,0,0,-singleSMA,1)),"")</f>
        <v>29.869400000000006</v>
      </c>
      <c r="C1592" s="11" t="str">
        <f ca="1">IF(ROW(data!B1590)&gt;singleSMA+2,IF(SIGN(data!B1591-indicators!B1591)&lt;&gt;SIGN(data!B1590-indicators!B1590),IF(SIGN(data!B1591-indicators!B1591)&gt;0,"BUY","SELL"),""),"")</f>
        <v/>
      </c>
      <c r="D1592" s="11">
        <f ca="1">IF(ROW(data!B1592)&gt;fastSMA,AVERAGE(OFFSET(data!B1592,0,0,-fastSMA,1)),"")</f>
        <v>31.541000000000004</v>
      </c>
      <c r="E1592" s="11">
        <f ca="1">IF(ROW(data!B1592)&gt;slowSMA,AVERAGE(OFFSET(data!B1592,0,0,-slowSMA,1)),"")</f>
        <v>29.869400000000006</v>
      </c>
      <c r="F1592" s="11" t="str">
        <f ca="1">IF(ROW(data!B1592)&gt;MAX(fastSMA,slowSMA)+2,IF(SIGN(D1591-E1591)&lt;&gt;SIGN(D1590-E1590),IF(SIGN(D1591-E1591)&gt;0,"BUY","SELL"),""),"")</f>
        <v/>
      </c>
      <c r="G1592" s="11"/>
      <c r="H1592" s="11">
        <f>(data!B1592/data!B1591)-1</f>
        <v>6.495515001546659E-3</v>
      </c>
      <c r="I1592" s="11">
        <f t="shared" si="504"/>
        <v>6.495515001546659E-3</v>
      </c>
      <c r="J1592" s="11">
        <f t="shared" si="505"/>
        <v>0</v>
      </c>
      <c r="K1592" s="11">
        <f ca="1">IF(ROW(data!B1592)&gt;rsi+1,100-100/(1+AVERAGE(OFFSET(I1592,0,0,-rsi,1))/AVERAGE(OFFSET(J1592,0,0,-rsi,1))),"")</f>
        <v>58.089846794037413</v>
      </c>
      <c r="L1592" s="11"/>
      <c r="M1592" s="11">
        <f t="shared" si="506"/>
        <v>1.0064955150015467</v>
      </c>
      <c r="N1592" s="11">
        <f t="shared" ca="1" si="507"/>
        <v>1.0353165765192494</v>
      </c>
      <c r="S1592" s="13" t="str">
        <f ca="1">pricein</f>
        <v/>
      </c>
      <c r="T1592" s="13" t="str">
        <f ca="1">priceout</f>
        <v/>
      </c>
      <c r="U1592" s="16" t="str">
        <f t="shared" ca="1" si="508"/>
        <v/>
      </c>
      <c r="V1592" s="16" t="str">
        <f t="shared" ca="1" si="515"/>
        <v/>
      </c>
      <c r="W1592" s="16" t="str">
        <f t="shared" ca="1" si="516"/>
        <v/>
      </c>
      <c r="X1592" s="16">
        <f t="shared" ca="1" si="517"/>
        <v>3.1795774836443247</v>
      </c>
      <c r="Y1592" s="16"/>
      <c r="Z1592" s="13" t="str">
        <f ca="1">priceincross</f>
        <v/>
      </c>
      <c r="AA1592" s="13" t="str">
        <f ca="1">priceoutcross</f>
        <v/>
      </c>
      <c r="AB1592" s="13" t="str">
        <f t="shared" ca="1" si="509"/>
        <v/>
      </c>
      <c r="AC1592" s="13" t="str">
        <f t="shared" ca="1" si="518"/>
        <v/>
      </c>
      <c r="AD1592" s="13" t="str">
        <f t="shared" ca="1" si="519"/>
        <v/>
      </c>
      <c r="AE1592" s="13">
        <f t="shared" ca="1" si="520"/>
        <v>3.4685224841136817</v>
      </c>
      <c r="AG1592" s="32">
        <f ca="1">IF(ROW(data!B1592)&gt;fib+1,MIN(OFFSET(data!B1592,0,0,-fib,1)),"")</f>
        <v>26.07</v>
      </c>
      <c r="AH1592" s="32">
        <f ca="1">IF(ROW(data!B1592)&gt;fib+1,MAX(OFFSET(data!B1592,0,0,-fib,1)),"")</f>
        <v>32.78</v>
      </c>
      <c r="AI1592" s="32">
        <f t="shared" ca="1" si="510"/>
        <v>6.7100000000000009</v>
      </c>
      <c r="AJ1592" s="31">
        <f t="shared" ca="1" si="511"/>
        <v>27.653559999999999</v>
      </c>
      <c r="AK1592" s="31">
        <f t="shared" ca="1" si="512"/>
        <v>28.633220000000001</v>
      </c>
      <c r="AL1592" s="31">
        <f t="shared" ca="1" si="513"/>
        <v>29.425000000000001</v>
      </c>
      <c r="AM1592" s="31">
        <f t="shared" ca="1" si="514"/>
        <v>30.21678</v>
      </c>
      <c r="AO1592" s="32">
        <f t="shared" ca="1" si="521"/>
        <v>2.1795774836443247</v>
      </c>
      <c r="AP1592" s="32">
        <f t="shared" ca="1" si="522"/>
        <v>0</v>
      </c>
      <c r="AQ1592" s="32">
        <f t="shared" ca="1" si="523"/>
        <v>2.4685224841136817</v>
      </c>
      <c r="AR1592" s="32">
        <f t="shared" ca="1" si="524"/>
        <v>0</v>
      </c>
    </row>
    <row r="1593" spans="1:44">
      <c r="A1593" s="10">
        <v>39223</v>
      </c>
      <c r="B1593" s="11">
        <f ca="1">IF(ROW(data!B1593)&gt;singleSMA,AVERAGE(OFFSET(data!B1593,0,0,-singleSMA,1)),"")</f>
        <v>29.932600000000008</v>
      </c>
      <c r="C1593" s="11" t="str">
        <f ca="1">IF(ROW(data!B1591)&gt;singleSMA+2,IF(SIGN(data!B1592-indicators!B1592)&lt;&gt;SIGN(data!B1591-indicators!B1591),IF(SIGN(data!B1592-indicators!B1592)&gt;0,"BUY","SELL"),""),"")</f>
        <v/>
      </c>
      <c r="D1593" s="11">
        <f ca="1">IF(ROW(data!B1593)&gt;fastSMA,AVERAGE(OFFSET(data!B1593,0,0,-fastSMA,1)),"")</f>
        <v>31.559500000000003</v>
      </c>
      <c r="E1593" s="11">
        <f ca="1">IF(ROW(data!B1593)&gt;slowSMA,AVERAGE(OFFSET(data!B1593,0,0,-slowSMA,1)),"")</f>
        <v>29.932600000000008</v>
      </c>
      <c r="F1593" s="11" t="str">
        <f ca="1">IF(ROW(data!B1593)&gt;MAX(fastSMA,slowSMA)+2,IF(SIGN(D1592-E1592)&lt;&gt;SIGN(D1591-E1591),IF(SIGN(D1592-E1592)&gt;0,"BUY","SELL"),""),"")</f>
        <v/>
      </c>
      <c r="G1593" s="11"/>
      <c r="H1593" s="11">
        <f>(data!B1593/data!B1592)-1</f>
        <v>-4.6097111247694889E-3</v>
      </c>
      <c r="I1593" s="11">
        <f t="shared" si="504"/>
        <v>0</v>
      </c>
      <c r="J1593" s="11">
        <f t="shared" si="505"/>
        <v>4.6097111247694889E-3</v>
      </c>
      <c r="K1593" s="11">
        <f ca="1">IF(ROW(data!B1593)&gt;rsi+1,100-100/(1+AVERAGE(OFFSET(I1593,0,0,-rsi,1))/AVERAGE(OFFSET(J1593,0,0,-rsi,1))),"")</f>
        <v>53.183385485413552</v>
      </c>
      <c r="L1593" s="11"/>
      <c r="M1593" s="11">
        <f t="shared" si="506"/>
        <v>0.99539028887523051</v>
      </c>
      <c r="N1593" s="11">
        <f t="shared" ca="1" si="507"/>
        <v>1.0115552779512806</v>
      </c>
      <c r="S1593" s="13" t="str">
        <f ca="1">pricein</f>
        <v/>
      </c>
      <c r="T1593" s="13" t="str">
        <f ca="1">priceout</f>
        <v/>
      </c>
      <c r="U1593" s="16" t="str">
        <f t="shared" ca="1" si="508"/>
        <v/>
      </c>
      <c r="V1593" s="16" t="str">
        <f t="shared" ca="1" si="515"/>
        <v/>
      </c>
      <c r="W1593" s="16" t="str">
        <f t="shared" ca="1" si="516"/>
        <v/>
      </c>
      <c r="X1593" s="16">
        <f t="shared" ca="1" si="517"/>
        <v>3.1795774836443247</v>
      </c>
      <c r="Y1593" s="16"/>
      <c r="Z1593" s="13" t="str">
        <f ca="1">priceincross</f>
        <v/>
      </c>
      <c r="AA1593" s="13" t="str">
        <f ca="1">priceoutcross</f>
        <v/>
      </c>
      <c r="AB1593" s="13" t="str">
        <f t="shared" ca="1" si="509"/>
        <v/>
      </c>
      <c r="AC1593" s="13" t="str">
        <f t="shared" ca="1" si="518"/>
        <v/>
      </c>
      <c r="AD1593" s="13" t="str">
        <f t="shared" ca="1" si="519"/>
        <v/>
      </c>
      <c r="AE1593" s="13">
        <f t="shared" ca="1" si="520"/>
        <v>3.4685224841136817</v>
      </c>
      <c r="AG1593" s="32">
        <f ca="1">IF(ROW(data!B1593)&gt;fib+1,MIN(OFFSET(data!B1593,0,0,-fib,1)),"")</f>
        <v>26.13</v>
      </c>
      <c r="AH1593" s="32">
        <f ca="1">IF(ROW(data!B1593)&gt;fib+1,MAX(OFFSET(data!B1593,0,0,-fib,1)),"")</f>
        <v>32.78</v>
      </c>
      <c r="AI1593" s="32">
        <f t="shared" ca="1" si="510"/>
        <v>6.6500000000000021</v>
      </c>
      <c r="AJ1593" s="31">
        <f t="shared" ca="1" si="511"/>
        <v>27.699400000000001</v>
      </c>
      <c r="AK1593" s="31">
        <f t="shared" ca="1" si="512"/>
        <v>28.670300000000001</v>
      </c>
      <c r="AL1593" s="31">
        <f t="shared" ca="1" si="513"/>
        <v>29.454999999999998</v>
      </c>
      <c r="AM1593" s="31">
        <f t="shared" ca="1" si="514"/>
        <v>30.239699999999999</v>
      </c>
      <c r="AO1593" s="32">
        <f t="shared" ca="1" si="521"/>
        <v>2.1795774836443247</v>
      </c>
      <c r="AP1593" s="32">
        <f t="shared" ca="1" si="522"/>
        <v>0</v>
      </c>
      <c r="AQ1593" s="32">
        <f t="shared" ca="1" si="523"/>
        <v>2.4685224841136817</v>
      </c>
      <c r="AR1593" s="32">
        <f t="shared" ca="1" si="524"/>
        <v>0</v>
      </c>
    </row>
    <row r="1594" spans="1:44">
      <c r="A1594" s="10">
        <v>39224</v>
      </c>
      <c r="B1594" s="11">
        <f ca="1">IF(ROW(data!B1594)&gt;singleSMA,AVERAGE(OFFSET(data!B1594,0,0,-singleSMA,1)),"")</f>
        <v>29.997600000000006</v>
      </c>
      <c r="C1594" s="11" t="str">
        <f ca="1">IF(ROW(data!B1592)&gt;singleSMA+2,IF(SIGN(data!B1593-indicators!B1593)&lt;&gt;SIGN(data!B1592-indicators!B1592),IF(SIGN(data!B1593-indicators!B1593)&gt;0,"BUY","SELL"),""),"")</f>
        <v/>
      </c>
      <c r="D1594" s="11">
        <f ca="1">IF(ROW(data!B1594)&gt;fastSMA,AVERAGE(OFFSET(data!B1594,0,0,-fastSMA,1)),"")</f>
        <v>31.608499999999999</v>
      </c>
      <c r="E1594" s="11">
        <f ca="1">IF(ROW(data!B1594)&gt;slowSMA,AVERAGE(OFFSET(data!B1594,0,0,-slowSMA,1)),"")</f>
        <v>29.997600000000006</v>
      </c>
      <c r="F1594" s="11" t="str">
        <f ca="1">IF(ROW(data!B1594)&gt;MAX(fastSMA,slowSMA)+2,IF(SIGN(D1593-E1593)&lt;&gt;SIGN(D1592-E1592),IF(SIGN(D1593-E1593)&gt;0,"BUY","SELL"),""),"")</f>
        <v/>
      </c>
      <c r="G1594" s="11"/>
      <c r="H1594" s="11">
        <f>(data!B1594/data!B1593)-1</f>
        <v>7.4096943501080759E-3</v>
      </c>
      <c r="I1594" s="11">
        <f t="shared" si="504"/>
        <v>7.4096943501080759E-3</v>
      </c>
      <c r="J1594" s="11">
        <f t="shared" si="505"/>
        <v>0</v>
      </c>
      <c r="K1594" s="11">
        <f ca="1">IF(ROW(data!B1594)&gt;rsi+1,100-100/(1+AVERAGE(OFFSET(I1594,0,0,-rsi,1))/AVERAGE(OFFSET(J1594,0,0,-rsi,1))),"")</f>
        <v>57.7448197556621</v>
      </c>
      <c r="L1594" s="11"/>
      <c r="M1594" s="11">
        <f t="shared" si="506"/>
        <v>1.0074096943501081</v>
      </c>
      <c r="N1594" s="11">
        <f t="shared" ca="1" si="507"/>
        <v>1.0309636650868885</v>
      </c>
      <c r="S1594" s="13" t="str">
        <f ca="1">pricein</f>
        <v/>
      </c>
      <c r="T1594" s="13" t="str">
        <f ca="1">priceout</f>
        <v/>
      </c>
      <c r="U1594" s="16" t="str">
        <f t="shared" ca="1" si="508"/>
        <v/>
      </c>
      <c r="V1594" s="16" t="str">
        <f t="shared" ca="1" si="515"/>
        <v/>
      </c>
      <c r="W1594" s="16" t="str">
        <f t="shared" ca="1" si="516"/>
        <v/>
      </c>
      <c r="X1594" s="16">
        <f t="shared" ca="1" si="517"/>
        <v>3.1795774836443247</v>
      </c>
      <c r="Y1594" s="16"/>
      <c r="Z1594" s="13" t="str">
        <f ca="1">priceincross</f>
        <v/>
      </c>
      <c r="AA1594" s="13" t="str">
        <f ca="1">priceoutcross</f>
        <v/>
      </c>
      <c r="AB1594" s="13" t="str">
        <f t="shared" ca="1" si="509"/>
        <v/>
      </c>
      <c r="AC1594" s="13" t="str">
        <f t="shared" ca="1" si="518"/>
        <v/>
      </c>
      <c r="AD1594" s="13" t="str">
        <f t="shared" ca="1" si="519"/>
        <v/>
      </c>
      <c r="AE1594" s="13">
        <f t="shared" ca="1" si="520"/>
        <v>3.4685224841136817</v>
      </c>
      <c r="AG1594" s="32">
        <f ca="1">IF(ROW(data!B1594)&gt;fib+1,MIN(OFFSET(data!B1594,0,0,-fib,1)),"")</f>
        <v>26.29</v>
      </c>
      <c r="AH1594" s="32">
        <f ca="1">IF(ROW(data!B1594)&gt;fib+1,MAX(OFFSET(data!B1594,0,0,-fib,1)),"")</f>
        <v>32.78</v>
      </c>
      <c r="AI1594" s="32">
        <f t="shared" ca="1" si="510"/>
        <v>6.490000000000002</v>
      </c>
      <c r="AJ1594" s="31">
        <f t="shared" ca="1" si="511"/>
        <v>27.821639999999999</v>
      </c>
      <c r="AK1594" s="31">
        <f t="shared" ca="1" si="512"/>
        <v>28.769179999999999</v>
      </c>
      <c r="AL1594" s="31">
        <f t="shared" ca="1" si="513"/>
        <v>29.535</v>
      </c>
      <c r="AM1594" s="31">
        <f t="shared" ca="1" si="514"/>
        <v>30.300820000000002</v>
      </c>
      <c r="AO1594" s="32">
        <f t="shared" ca="1" si="521"/>
        <v>2.1795774836443247</v>
      </c>
      <c r="AP1594" s="32">
        <f t="shared" ca="1" si="522"/>
        <v>0</v>
      </c>
      <c r="AQ1594" s="32">
        <f t="shared" ca="1" si="523"/>
        <v>2.4685224841136817</v>
      </c>
      <c r="AR1594" s="32">
        <f t="shared" ca="1" si="524"/>
        <v>0</v>
      </c>
    </row>
    <row r="1595" spans="1:44">
      <c r="A1595" s="10">
        <v>39225</v>
      </c>
      <c r="B1595" s="11">
        <f ca="1">IF(ROW(data!B1595)&gt;singleSMA,AVERAGE(OFFSET(data!B1595,0,0,-singleSMA,1)),"")</f>
        <v>30.059700000000007</v>
      </c>
      <c r="C1595" s="11" t="str">
        <f ca="1">IF(ROW(data!B1593)&gt;singleSMA+2,IF(SIGN(data!B1594-indicators!B1594)&lt;&gt;SIGN(data!B1593-indicators!B1593),IF(SIGN(data!B1594-indicators!B1594)&gt;0,"BUY","SELL"),""),"")</f>
        <v/>
      </c>
      <c r="D1595" s="11">
        <f ca="1">IF(ROW(data!B1595)&gt;fastSMA,AVERAGE(OFFSET(data!B1595,0,0,-fastSMA,1)),"")</f>
        <v>31.658999999999999</v>
      </c>
      <c r="E1595" s="11">
        <f ca="1">IF(ROW(data!B1595)&gt;slowSMA,AVERAGE(OFFSET(data!B1595,0,0,-slowSMA,1)),"")</f>
        <v>30.059700000000007</v>
      </c>
      <c r="F1595" s="11" t="str">
        <f ca="1">IF(ROW(data!B1595)&gt;MAX(fastSMA,slowSMA)+2,IF(SIGN(D1594-E1594)&lt;&gt;SIGN(D1593-E1593),IF(SIGN(D1594-E1594)&gt;0,"BUY","SELL"),""),"")</f>
        <v/>
      </c>
      <c r="G1595" s="11"/>
      <c r="H1595" s="11">
        <f>(data!B1595/data!B1594)-1</f>
        <v>-3.9840637450200278E-3</v>
      </c>
      <c r="I1595" s="11">
        <f t="shared" si="504"/>
        <v>0</v>
      </c>
      <c r="J1595" s="11">
        <f t="shared" si="505"/>
        <v>3.9840637450200278E-3</v>
      </c>
      <c r="K1595" s="11">
        <f ca="1">IF(ROW(data!B1595)&gt;rsi+1,100-100/(1+AVERAGE(OFFSET(I1595,0,0,-rsi,1))/AVERAGE(OFFSET(J1595,0,0,-rsi,1))),"")</f>
        <v>58.039794403882496</v>
      </c>
      <c r="L1595" s="11"/>
      <c r="M1595" s="11">
        <f t="shared" si="506"/>
        <v>0.99601593625497997</v>
      </c>
      <c r="N1595" s="11">
        <f t="shared" ca="1" si="507"/>
        <v>1.0320736741822802</v>
      </c>
      <c r="S1595" s="13" t="str">
        <f ca="1">pricein</f>
        <v/>
      </c>
      <c r="T1595" s="13" t="str">
        <f ca="1">priceout</f>
        <v/>
      </c>
      <c r="U1595" s="16" t="str">
        <f t="shared" ca="1" si="508"/>
        <v/>
      </c>
      <c r="V1595" s="16" t="str">
        <f t="shared" ca="1" si="515"/>
        <v/>
      </c>
      <c r="W1595" s="16" t="str">
        <f t="shared" ca="1" si="516"/>
        <v/>
      </c>
      <c r="X1595" s="16">
        <f t="shared" ca="1" si="517"/>
        <v>3.1795774836443247</v>
      </c>
      <c r="Y1595" s="16"/>
      <c r="Z1595" s="13" t="str">
        <f ca="1">priceincross</f>
        <v/>
      </c>
      <c r="AA1595" s="13" t="str">
        <f ca="1">priceoutcross</f>
        <v/>
      </c>
      <c r="AB1595" s="13" t="str">
        <f t="shared" ca="1" si="509"/>
        <v/>
      </c>
      <c r="AC1595" s="13" t="str">
        <f t="shared" ca="1" si="518"/>
        <v/>
      </c>
      <c r="AD1595" s="13" t="str">
        <f t="shared" ca="1" si="519"/>
        <v/>
      </c>
      <c r="AE1595" s="13">
        <f t="shared" ca="1" si="520"/>
        <v>3.4685224841136817</v>
      </c>
      <c r="AG1595" s="32">
        <f ca="1">IF(ROW(data!B1595)&gt;fib+1,MIN(OFFSET(data!B1595,0,0,-fib,1)),"")</f>
        <v>26.29</v>
      </c>
      <c r="AH1595" s="32">
        <f ca="1">IF(ROW(data!B1595)&gt;fib+1,MAX(OFFSET(data!B1595,0,0,-fib,1)),"")</f>
        <v>32.78</v>
      </c>
      <c r="AI1595" s="32">
        <f t="shared" ca="1" si="510"/>
        <v>6.490000000000002</v>
      </c>
      <c r="AJ1595" s="31">
        <f t="shared" ca="1" si="511"/>
        <v>27.821639999999999</v>
      </c>
      <c r="AK1595" s="31">
        <f t="shared" ca="1" si="512"/>
        <v>28.769179999999999</v>
      </c>
      <c r="AL1595" s="31">
        <f t="shared" ca="1" si="513"/>
        <v>29.535</v>
      </c>
      <c r="AM1595" s="31">
        <f t="shared" ca="1" si="514"/>
        <v>30.300820000000002</v>
      </c>
      <c r="AO1595" s="32">
        <f t="shared" ca="1" si="521"/>
        <v>2.1795774836443247</v>
      </c>
      <c r="AP1595" s="32">
        <f t="shared" ca="1" si="522"/>
        <v>0</v>
      </c>
      <c r="AQ1595" s="32">
        <f t="shared" ca="1" si="523"/>
        <v>2.4685224841136817</v>
      </c>
      <c r="AR1595" s="32">
        <f t="shared" ca="1" si="524"/>
        <v>0</v>
      </c>
    </row>
    <row r="1596" spans="1:44">
      <c r="A1596" s="10">
        <v>39226</v>
      </c>
      <c r="B1596" s="11">
        <f ca="1">IF(ROW(data!B1596)&gt;singleSMA,AVERAGE(OFFSET(data!B1596,0,0,-singleSMA,1)),"")</f>
        <v>30.123700000000003</v>
      </c>
      <c r="C1596" s="11" t="str">
        <f ca="1">IF(ROW(data!B1594)&gt;singleSMA+2,IF(SIGN(data!B1595-indicators!B1595)&lt;&gt;SIGN(data!B1594-indicators!B1594),IF(SIGN(data!B1595-indicators!B1595)&gt;0,"BUY","SELL"),""),"")</f>
        <v/>
      </c>
      <c r="D1596" s="11">
        <f ca="1">IF(ROW(data!B1596)&gt;fastSMA,AVERAGE(OFFSET(data!B1596,0,0,-fastSMA,1)),"")</f>
        <v>31.696000000000005</v>
      </c>
      <c r="E1596" s="11">
        <f ca="1">IF(ROW(data!B1596)&gt;slowSMA,AVERAGE(OFFSET(data!B1596,0,0,-slowSMA,1)),"")</f>
        <v>30.123700000000003</v>
      </c>
      <c r="F1596" s="11" t="str">
        <f ca="1">IF(ROW(data!B1596)&gt;MAX(fastSMA,slowSMA)+2,IF(SIGN(D1595-E1595)&lt;&gt;SIGN(D1594-E1594),IF(SIGN(D1595-E1595)&gt;0,"BUY","SELL"),""),"")</f>
        <v/>
      </c>
      <c r="G1596" s="11"/>
      <c r="H1596" s="11">
        <f>(data!B1596/data!B1595)-1</f>
        <v>1.0461538461538522E-2</v>
      </c>
      <c r="I1596" s="11">
        <f t="shared" si="504"/>
        <v>1.0461538461538522E-2</v>
      </c>
      <c r="J1596" s="11">
        <f t="shared" si="505"/>
        <v>0</v>
      </c>
      <c r="K1596" s="11">
        <f ca="1">IF(ROW(data!B1596)&gt;rsi+1,100-100/(1+AVERAGE(OFFSET(I1596,0,0,-rsi,1))/AVERAGE(OFFSET(J1596,0,0,-rsi,1))),"")</f>
        <v>56.177943454921234</v>
      </c>
      <c r="L1596" s="11"/>
      <c r="M1596" s="11">
        <f t="shared" si="506"/>
        <v>1.0104615384615385</v>
      </c>
      <c r="N1596" s="11">
        <f t="shared" ca="1" si="507"/>
        <v>1.0230529595015576</v>
      </c>
      <c r="S1596" s="13" t="str">
        <f ca="1">pricein</f>
        <v/>
      </c>
      <c r="T1596" s="13" t="str">
        <f ca="1">priceout</f>
        <v/>
      </c>
      <c r="U1596" s="16" t="str">
        <f t="shared" ca="1" si="508"/>
        <v/>
      </c>
      <c r="V1596" s="16" t="str">
        <f t="shared" ca="1" si="515"/>
        <v/>
      </c>
      <c r="W1596" s="16" t="str">
        <f t="shared" ca="1" si="516"/>
        <v/>
      </c>
      <c r="X1596" s="16">
        <f t="shared" ca="1" si="517"/>
        <v>3.1795774836443247</v>
      </c>
      <c r="Y1596" s="16"/>
      <c r="Z1596" s="13" t="str">
        <f ca="1">priceincross</f>
        <v/>
      </c>
      <c r="AA1596" s="13" t="str">
        <f ca="1">priceoutcross</f>
        <v/>
      </c>
      <c r="AB1596" s="13" t="str">
        <f t="shared" ca="1" si="509"/>
        <v/>
      </c>
      <c r="AC1596" s="13" t="str">
        <f t="shared" ca="1" si="518"/>
        <v/>
      </c>
      <c r="AD1596" s="13" t="str">
        <f t="shared" ca="1" si="519"/>
        <v/>
      </c>
      <c r="AE1596" s="13">
        <f t="shared" ca="1" si="520"/>
        <v>3.4685224841136817</v>
      </c>
      <c r="AG1596" s="32">
        <f ca="1">IF(ROW(data!B1596)&gt;fib+1,MIN(OFFSET(data!B1596,0,0,-fib,1)),"")</f>
        <v>26.29</v>
      </c>
      <c r="AH1596" s="32">
        <f ca="1">IF(ROW(data!B1596)&gt;fib+1,MAX(OFFSET(data!B1596,0,0,-fib,1)),"")</f>
        <v>32.840000000000003</v>
      </c>
      <c r="AI1596" s="32">
        <f t="shared" ca="1" si="510"/>
        <v>6.5500000000000043</v>
      </c>
      <c r="AJ1596" s="31">
        <f t="shared" ca="1" si="511"/>
        <v>27.835799999999999</v>
      </c>
      <c r="AK1596" s="31">
        <f t="shared" ca="1" si="512"/>
        <v>28.792100000000001</v>
      </c>
      <c r="AL1596" s="31">
        <f t="shared" ca="1" si="513"/>
        <v>29.565000000000001</v>
      </c>
      <c r="AM1596" s="31">
        <f t="shared" ca="1" si="514"/>
        <v>30.337900000000001</v>
      </c>
      <c r="AO1596" s="32">
        <f t="shared" ca="1" si="521"/>
        <v>2.1795774836443247</v>
      </c>
      <c r="AP1596" s="32">
        <f t="shared" ca="1" si="522"/>
        <v>0</v>
      </c>
      <c r="AQ1596" s="32">
        <f t="shared" ca="1" si="523"/>
        <v>2.4685224841136817</v>
      </c>
      <c r="AR1596" s="32">
        <f t="shared" ca="1" si="524"/>
        <v>0</v>
      </c>
    </row>
    <row r="1597" spans="1:44">
      <c r="A1597" s="10">
        <v>39227</v>
      </c>
      <c r="B1597" s="11">
        <f ca="1">IF(ROW(data!B1597)&gt;singleSMA,AVERAGE(OFFSET(data!B1597,0,0,-singleSMA,1)),"")</f>
        <v>30.188000000000002</v>
      </c>
      <c r="C1597" s="11" t="str">
        <f ca="1">IF(ROW(data!B1595)&gt;singleSMA+2,IF(SIGN(data!B1596-indicators!B1596)&lt;&gt;SIGN(data!B1595-indicators!B1595),IF(SIGN(data!B1596-indicators!B1596)&gt;0,"BUY","SELL"),""),"")</f>
        <v/>
      </c>
      <c r="D1597" s="11">
        <f ca="1">IF(ROW(data!B1597)&gt;fastSMA,AVERAGE(OFFSET(data!B1597,0,0,-fastSMA,1)),"")</f>
        <v>31.715000000000003</v>
      </c>
      <c r="E1597" s="11">
        <f ca="1">IF(ROW(data!B1597)&gt;slowSMA,AVERAGE(OFFSET(data!B1597,0,0,-slowSMA,1)),"")</f>
        <v>30.188000000000002</v>
      </c>
      <c r="F1597" s="11" t="str">
        <f ca="1">IF(ROW(data!B1597)&gt;MAX(fastSMA,slowSMA)+2,IF(SIGN(D1596-E1596)&lt;&gt;SIGN(D1595-E1595),IF(SIGN(D1596-E1596)&gt;0,"BUY","SELL"),""),"")</f>
        <v/>
      </c>
      <c r="G1597" s="11"/>
      <c r="H1597" s="11">
        <f>(data!B1597/data!B1596)-1</f>
        <v>-3.6540803897686658E-3</v>
      </c>
      <c r="I1597" s="11">
        <f t="shared" si="504"/>
        <v>0</v>
      </c>
      <c r="J1597" s="11">
        <f t="shared" si="505"/>
        <v>3.6540803897686658E-3</v>
      </c>
      <c r="K1597" s="11">
        <f ca="1">IF(ROW(data!B1597)&gt;rsi+1,100-100/(1+AVERAGE(OFFSET(I1597,0,0,-rsi,1))/AVERAGE(OFFSET(J1597,0,0,-rsi,1))),"")</f>
        <v>53.472401378069009</v>
      </c>
      <c r="L1597" s="11"/>
      <c r="M1597" s="11">
        <f t="shared" si="506"/>
        <v>0.99634591961023133</v>
      </c>
      <c r="N1597" s="11">
        <f t="shared" ca="1" si="507"/>
        <v>1.0117501546072973</v>
      </c>
      <c r="S1597" s="13" t="str">
        <f ca="1">pricein</f>
        <v/>
      </c>
      <c r="T1597" s="13" t="str">
        <f ca="1">priceout</f>
        <v/>
      </c>
      <c r="U1597" s="16" t="str">
        <f t="shared" ca="1" si="508"/>
        <v/>
      </c>
      <c r="V1597" s="16" t="str">
        <f t="shared" ca="1" si="515"/>
        <v/>
      </c>
      <c r="W1597" s="16" t="str">
        <f t="shared" ca="1" si="516"/>
        <v/>
      </c>
      <c r="X1597" s="16">
        <f t="shared" ca="1" si="517"/>
        <v>3.1795774836443247</v>
      </c>
      <c r="Y1597" s="16"/>
      <c r="Z1597" s="13" t="str">
        <f ca="1">priceincross</f>
        <v/>
      </c>
      <c r="AA1597" s="13" t="str">
        <f ca="1">priceoutcross</f>
        <v/>
      </c>
      <c r="AB1597" s="13" t="str">
        <f t="shared" ca="1" si="509"/>
        <v/>
      </c>
      <c r="AC1597" s="13" t="str">
        <f t="shared" ca="1" si="518"/>
        <v/>
      </c>
      <c r="AD1597" s="13" t="str">
        <f t="shared" ca="1" si="519"/>
        <v/>
      </c>
      <c r="AE1597" s="13">
        <f t="shared" ca="1" si="520"/>
        <v>3.4685224841136817</v>
      </c>
      <c r="AG1597" s="32">
        <f ca="1">IF(ROW(data!B1597)&gt;fib+1,MIN(OFFSET(data!B1597,0,0,-fib,1)),"")</f>
        <v>27.08</v>
      </c>
      <c r="AH1597" s="32">
        <f ca="1">IF(ROW(data!B1597)&gt;fib+1,MAX(OFFSET(data!B1597,0,0,-fib,1)),"")</f>
        <v>32.840000000000003</v>
      </c>
      <c r="AI1597" s="32">
        <f t="shared" ca="1" si="510"/>
        <v>5.7600000000000051</v>
      </c>
      <c r="AJ1597" s="31">
        <f t="shared" ca="1" si="511"/>
        <v>28.439360000000001</v>
      </c>
      <c r="AK1597" s="31">
        <f t="shared" ca="1" si="512"/>
        <v>29.28032</v>
      </c>
      <c r="AL1597" s="31">
        <f t="shared" ca="1" si="513"/>
        <v>29.96</v>
      </c>
      <c r="AM1597" s="31">
        <f t="shared" ca="1" si="514"/>
        <v>30.639680000000002</v>
      </c>
      <c r="AO1597" s="32">
        <f t="shared" ca="1" si="521"/>
        <v>2.1795774836443247</v>
      </c>
      <c r="AP1597" s="32">
        <f t="shared" ca="1" si="522"/>
        <v>0</v>
      </c>
      <c r="AQ1597" s="32">
        <f t="shared" ca="1" si="523"/>
        <v>2.4685224841136817</v>
      </c>
      <c r="AR1597" s="32">
        <f t="shared" ca="1" si="524"/>
        <v>0</v>
      </c>
    </row>
    <row r="1598" spans="1:44">
      <c r="A1598" s="10">
        <v>39231</v>
      </c>
      <c r="B1598" s="11">
        <f ca="1">IF(ROW(data!B1598)&gt;singleSMA,AVERAGE(OFFSET(data!B1598,0,0,-singleSMA,1)),"")</f>
        <v>30.248700000000003</v>
      </c>
      <c r="C1598" s="11" t="str">
        <f ca="1">IF(ROW(data!B1596)&gt;singleSMA+2,IF(SIGN(data!B1597-indicators!B1597)&lt;&gt;SIGN(data!B1596-indicators!B1596),IF(SIGN(data!B1597-indicators!B1597)&gt;0,"BUY","SELL"),""),"")</f>
        <v/>
      </c>
      <c r="D1598" s="11">
        <f ca="1">IF(ROW(data!B1598)&gt;fastSMA,AVERAGE(OFFSET(data!B1598,0,0,-fastSMA,1)),"")</f>
        <v>31.771500000000003</v>
      </c>
      <c r="E1598" s="11">
        <f ca="1">IF(ROW(data!B1598)&gt;slowSMA,AVERAGE(OFFSET(data!B1598,0,0,-slowSMA,1)),"")</f>
        <v>30.248700000000003</v>
      </c>
      <c r="F1598" s="11" t="str">
        <f ca="1">IF(ROW(data!B1598)&gt;MAX(fastSMA,slowSMA)+2,IF(SIGN(D1597-E1597)&lt;&gt;SIGN(D1596-E1596),IF(SIGN(D1597-E1597)&gt;0,"BUY","SELL"),""),"")</f>
        <v/>
      </c>
      <c r="G1598" s="11"/>
      <c r="H1598" s="11">
        <f>(data!B1598/data!B1597)-1</f>
        <v>1.3141809290953432E-2</v>
      </c>
      <c r="I1598" s="11">
        <f t="shared" si="504"/>
        <v>1.3141809290953432E-2</v>
      </c>
      <c r="J1598" s="11">
        <f t="shared" si="505"/>
        <v>0</v>
      </c>
      <c r="K1598" s="11">
        <f ca="1">IF(ROW(data!B1598)&gt;rsi+1,100-100/(1+AVERAGE(OFFSET(I1598,0,0,-rsi,1))/AVERAGE(OFFSET(J1598,0,0,-rsi,1))),"")</f>
        <v>59.168916436831999</v>
      </c>
      <c r="L1598" s="11"/>
      <c r="M1598" s="11">
        <f t="shared" si="506"/>
        <v>1.0131418092909534</v>
      </c>
      <c r="N1598" s="11">
        <f t="shared" ca="1" si="507"/>
        <v>1.0352904434728296</v>
      </c>
      <c r="S1598" s="13" t="str">
        <f ca="1">pricein</f>
        <v/>
      </c>
      <c r="T1598" s="13" t="str">
        <f ca="1">priceout</f>
        <v/>
      </c>
      <c r="U1598" s="16" t="str">
        <f t="shared" ca="1" si="508"/>
        <v/>
      </c>
      <c r="V1598" s="16" t="str">
        <f t="shared" ca="1" si="515"/>
        <v/>
      </c>
      <c r="W1598" s="16" t="str">
        <f t="shared" ca="1" si="516"/>
        <v/>
      </c>
      <c r="X1598" s="16">
        <f t="shared" ca="1" si="517"/>
        <v>3.1795774836443247</v>
      </c>
      <c r="Y1598" s="16"/>
      <c r="Z1598" s="13" t="str">
        <f ca="1">priceincross</f>
        <v/>
      </c>
      <c r="AA1598" s="13" t="str">
        <f ca="1">priceoutcross</f>
        <v/>
      </c>
      <c r="AB1598" s="13" t="str">
        <f t="shared" ca="1" si="509"/>
        <v/>
      </c>
      <c r="AC1598" s="13" t="str">
        <f t="shared" ca="1" si="518"/>
        <v/>
      </c>
      <c r="AD1598" s="13" t="str">
        <f t="shared" ca="1" si="519"/>
        <v/>
      </c>
      <c r="AE1598" s="13">
        <f t="shared" ca="1" si="520"/>
        <v>3.4685224841136817</v>
      </c>
      <c r="AG1598" s="32">
        <f ca="1">IF(ROW(data!B1598)&gt;fib+1,MIN(OFFSET(data!B1598,0,0,-fib,1)),"")</f>
        <v>27.12</v>
      </c>
      <c r="AH1598" s="32">
        <f ca="1">IF(ROW(data!B1598)&gt;fib+1,MAX(OFFSET(data!B1598,0,0,-fib,1)),"")</f>
        <v>33.15</v>
      </c>
      <c r="AI1598" s="32">
        <f t="shared" ca="1" si="510"/>
        <v>6.0299999999999976</v>
      </c>
      <c r="AJ1598" s="31">
        <f t="shared" ca="1" si="511"/>
        <v>28.54308</v>
      </c>
      <c r="AK1598" s="31">
        <f t="shared" ca="1" si="512"/>
        <v>29.423459999999999</v>
      </c>
      <c r="AL1598" s="31">
        <f t="shared" ca="1" si="513"/>
        <v>30.134999999999998</v>
      </c>
      <c r="AM1598" s="31">
        <f t="shared" ca="1" si="514"/>
        <v>30.846540000000001</v>
      </c>
      <c r="AO1598" s="32">
        <f t="shared" ca="1" si="521"/>
        <v>2.1795774836443247</v>
      </c>
      <c r="AP1598" s="32">
        <f t="shared" ca="1" si="522"/>
        <v>0</v>
      </c>
      <c r="AQ1598" s="32">
        <f t="shared" ca="1" si="523"/>
        <v>2.4685224841136817</v>
      </c>
      <c r="AR1598" s="32">
        <f t="shared" ca="1" si="524"/>
        <v>0</v>
      </c>
    </row>
    <row r="1599" spans="1:44">
      <c r="A1599" s="10">
        <v>39232</v>
      </c>
      <c r="B1599" s="11">
        <f ca="1">IF(ROW(data!B1599)&gt;singleSMA,AVERAGE(OFFSET(data!B1599,0,0,-singleSMA,1)),"")</f>
        <v>30.302200000000003</v>
      </c>
      <c r="C1599" s="11" t="str">
        <f ca="1">IF(ROW(data!B1597)&gt;singleSMA+2,IF(SIGN(data!B1598-indicators!B1598)&lt;&gt;SIGN(data!B1597-indicators!B1597),IF(SIGN(data!B1598-indicators!B1598)&gt;0,"BUY","SELL"),""),"")</f>
        <v/>
      </c>
      <c r="D1599" s="11">
        <f ca="1">IF(ROW(data!B1599)&gt;fastSMA,AVERAGE(OFFSET(data!B1599,0,0,-fastSMA,1)),"")</f>
        <v>31.851999999999997</v>
      </c>
      <c r="E1599" s="11">
        <f ca="1">IF(ROW(data!B1599)&gt;slowSMA,AVERAGE(OFFSET(data!B1599,0,0,-slowSMA,1)),"")</f>
        <v>30.302200000000003</v>
      </c>
      <c r="F1599" s="11" t="str">
        <f ca="1">IF(ROW(data!B1599)&gt;MAX(fastSMA,slowSMA)+2,IF(SIGN(D1598-E1598)&lt;&gt;SIGN(D1597-E1597),IF(SIGN(D1598-E1598)&gt;0,"BUY","SELL"),""),"")</f>
        <v/>
      </c>
      <c r="G1599" s="11"/>
      <c r="H1599" s="11">
        <f>(data!B1599/data!B1598)-1</f>
        <v>-1.3273001508295579E-2</v>
      </c>
      <c r="I1599" s="11">
        <f t="shared" si="504"/>
        <v>0</v>
      </c>
      <c r="J1599" s="11">
        <f t="shared" si="505"/>
        <v>1.3273001508295579E-2</v>
      </c>
      <c r="K1599" s="11">
        <f ca="1">IF(ROW(data!B1599)&gt;rsi+1,100-100/(1+AVERAGE(OFFSET(I1599,0,0,-rsi,1))/AVERAGE(OFFSET(J1599,0,0,-rsi,1))),"")</f>
        <v>64.11959541632848</v>
      </c>
      <c r="L1599" s="11"/>
      <c r="M1599" s="11">
        <f t="shared" si="506"/>
        <v>0.98672699849170442</v>
      </c>
      <c r="N1599" s="11">
        <f t="shared" ca="1" si="507"/>
        <v>1.0517684887459802</v>
      </c>
      <c r="S1599" s="13" t="str">
        <f ca="1">pricein</f>
        <v/>
      </c>
      <c r="T1599" s="13" t="str">
        <f ca="1">priceout</f>
        <v/>
      </c>
      <c r="U1599" s="16" t="str">
        <f t="shared" ca="1" si="508"/>
        <v/>
      </c>
      <c r="V1599" s="16" t="str">
        <f t="shared" ca="1" si="515"/>
        <v/>
      </c>
      <c r="W1599" s="16" t="str">
        <f t="shared" ca="1" si="516"/>
        <v/>
      </c>
      <c r="X1599" s="16">
        <f t="shared" ca="1" si="517"/>
        <v>3.1795774836443247</v>
      </c>
      <c r="Y1599" s="16"/>
      <c r="Z1599" s="13" t="str">
        <f ca="1">priceincross</f>
        <v/>
      </c>
      <c r="AA1599" s="13" t="str">
        <f ca="1">priceoutcross</f>
        <v/>
      </c>
      <c r="AB1599" s="13" t="str">
        <f t="shared" ca="1" si="509"/>
        <v/>
      </c>
      <c r="AC1599" s="13" t="str">
        <f t="shared" ca="1" si="518"/>
        <v/>
      </c>
      <c r="AD1599" s="13" t="str">
        <f t="shared" ca="1" si="519"/>
        <v/>
      </c>
      <c r="AE1599" s="13">
        <f t="shared" ca="1" si="520"/>
        <v>3.4685224841136817</v>
      </c>
      <c r="AG1599" s="32">
        <f ca="1">IF(ROW(data!B1599)&gt;fib+1,MIN(OFFSET(data!B1599,0,0,-fib,1)),"")</f>
        <v>27.12</v>
      </c>
      <c r="AH1599" s="32">
        <f ca="1">IF(ROW(data!B1599)&gt;fib+1,MAX(OFFSET(data!B1599,0,0,-fib,1)),"")</f>
        <v>33.15</v>
      </c>
      <c r="AI1599" s="32">
        <f t="shared" ca="1" si="510"/>
        <v>6.0299999999999976</v>
      </c>
      <c r="AJ1599" s="31">
        <f t="shared" ca="1" si="511"/>
        <v>28.54308</v>
      </c>
      <c r="AK1599" s="31">
        <f t="shared" ca="1" si="512"/>
        <v>29.423459999999999</v>
      </c>
      <c r="AL1599" s="31">
        <f t="shared" ca="1" si="513"/>
        <v>30.134999999999998</v>
      </c>
      <c r="AM1599" s="31">
        <f t="shared" ca="1" si="514"/>
        <v>30.846540000000001</v>
      </c>
      <c r="AO1599" s="32">
        <f t="shared" ca="1" si="521"/>
        <v>2.1795774836443247</v>
      </c>
      <c r="AP1599" s="32">
        <f t="shared" ca="1" si="522"/>
        <v>0</v>
      </c>
      <c r="AQ1599" s="32">
        <f t="shared" ca="1" si="523"/>
        <v>2.4685224841136817</v>
      </c>
      <c r="AR1599" s="32">
        <f t="shared" ca="1" si="524"/>
        <v>0</v>
      </c>
    </row>
    <row r="1600" spans="1:44">
      <c r="A1600" s="10">
        <v>39233</v>
      </c>
      <c r="B1600" s="11">
        <f ca="1">IF(ROW(data!B1600)&gt;singleSMA,AVERAGE(OFFSET(data!B1600,0,0,-singleSMA,1)),"")</f>
        <v>30.36</v>
      </c>
      <c r="C1600" s="11" t="str">
        <f ca="1">IF(ROW(data!B1598)&gt;singleSMA+2,IF(SIGN(data!B1599-indicators!B1599)&lt;&gt;SIGN(data!B1598-indicators!B1598),IF(SIGN(data!B1599-indicators!B1599)&gt;0,"BUY","SELL"),""),"")</f>
        <v/>
      </c>
      <c r="D1600" s="11">
        <f ca="1">IF(ROW(data!B1600)&gt;fastSMA,AVERAGE(OFFSET(data!B1600,0,0,-fastSMA,1)),"")</f>
        <v>31.970500000000005</v>
      </c>
      <c r="E1600" s="11">
        <f ca="1">IF(ROW(data!B1600)&gt;slowSMA,AVERAGE(OFFSET(data!B1600,0,0,-slowSMA,1)),"")</f>
        <v>30.36</v>
      </c>
      <c r="F1600" s="11" t="str">
        <f ca="1">IF(ROW(data!B1600)&gt;MAX(fastSMA,slowSMA)+2,IF(SIGN(D1599-E1599)&lt;&gt;SIGN(D1598-E1598),IF(SIGN(D1599-E1599)&gt;0,"BUY","SELL"),""),"")</f>
        <v/>
      </c>
      <c r="G1600" s="11"/>
      <c r="H1600" s="11">
        <f>(data!B1600/data!B1599)-1</f>
        <v>2.2623051054723398E-2</v>
      </c>
      <c r="I1600" s="11">
        <f t="shared" si="504"/>
        <v>2.2623051054723398E-2</v>
      </c>
      <c r="J1600" s="11">
        <f t="shared" si="505"/>
        <v>0</v>
      </c>
      <c r="K1600" s="11">
        <f ca="1">IF(ROW(data!B1600)&gt;rsi+1,100-100/(1+AVERAGE(OFFSET(I1600,0,0,-rsi,1))/AVERAGE(OFFSET(J1600,0,0,-rsi,1))),"")</f>
        <v>68.245322382082136</v>
      </c>
      <c r="L1600" s="11"/>
      <c r="M1600" s="11">
        <f t="shared" si="506"/>
        <v>1.0226230510547234</v>
      </c>
      <c r="N1600" s="11">
        <f t="shared" ca="1" si="507"/>
        <v>1.0762548262548259</v>
      </c>
      <c r="S1600" s="13" t="str">
        <f ca="1">pricein</f>
        <v/>
      </c>
      <c r="T1600" s="13" t="str">
        <f ca="1">priceout</f>
        <v/>
      </c>
      <c r="U1600" s="16" t="str">
        <f t="shared" ca="1" si="508"/>
        <v/>
      </c>
      <c r="V1600" s="16" t="str">
        <f t="shared" ca="1" si="515"/>
        <v/>
      </c>
      <c r="W1600" s="16" t="str">
        <f t="shared" ca="1" si="516"/>
        <v/>
      </c>
      <c r="X1600" s="16">
        <f t="shared" ca="1" si="517"/>
        <v>3.1795774836443247</v>
      </c>
      <c r="Y1600" s="16"/>
      <c r="Z1600" s="13" t="str">
        <f ca="1">priceincross</f>
        <v/>
      </c>
      <c r="AA1600" s="13" t="str">
        <f ca="1">priceoutcross</f>
        <v/>
      </c>
      <c r="AB1600" s="13" t="str">
        <f t="shared" ca="1" si="509"/>
        <v/>
      </c>
      <c r="AC1600" s="13" t="str">
        <f t="shared" ca="1" si="518"/>
        <v/>
      </c>
      <c r="AD1600" s="13" t="str">
        <f t="shared" ca="1" si="519"/>
        <v/>
      </c>
      <c r="AE1600" s="13">
        <f t="shared" ca="1" si="520"/>
        <v>3.4685224841136817</v>
      </c>
      <c r="AG1600" s="32">
        <f ca="1">IF(ROW(data!B1600)&gt;fib+1,MIN(OFFSET(data!B1600,0,0,-fib,1)),"")</f>
        <v>27.12</v>
      </c>
      <c r="AH1600" s="32">
        <f ca="1">IF(ROW(data!B1600)&gt;fib+1,MAX(OFFSET(data!B1600,0,0,-fib,1)),"")</f>
        <v>33.450000000000003</v>
      </c>
      <c r="AI1600" s="32">
        <f t="shared" ca="1" si="510"/>
        <v>6.3300000000000018</v>
      </c>
      <c r="AJ1600" s="31">
        <f t="shared" ca="1" si="511"/>
        <v>28.613880000000002</v>
      </c>
      <c r="AK1600" s="31">
        <f t="shared" ca="1" si="512"/>
        <v>29.538060000000002</v>
      </c>
      <c r="AL1600" s="31">
        <f t="shared" ca="1" si="513"/>
        <v>30.285000000000004</v>
      </c>
      <c r="AM1600" s="31">
        <f t="shared" ca="1" si="514"/>
        <v>31.031940000000002</v>
      </c>
      <c r="AO1600" s="32">
        <f t="shared" ca="1" si="521"/>
        <v>2.1795774836443247</v>
      </c>
      <c r="AP1600" s="32">
        <f t="shared" ca="1" si="522"/>
        <v>0</v>
      </c>
      <c r="AQ1600" s="32">
        <f t="shared" ca="1" si="523"/>
        <v>2.4685224841136817</v>
      </c>
      <c r="AR1600" s="32">
        <f t="shared" ca="1" si="524"/>
        <v>0</v>
      </c>
    </row>
    <row r="1601" spans="1:44">
      <c r="A1601" s="10">
        <v>39234</v>
      </c>
      <c r="B1601" s="11">
        <f ca="1">IF(ROW(data!B1601)&gt;singleSMA,AVERAGE(OFFSET(data!B1601,0,0,-singleSMA,1)),"")</f>
        <v>30.407899999999998</v>
      </c>
      <c r="C1601" s="11" t="str">
        <f ca="1">IF(ROW(data!B1599)&gt;singleSMA+2,IF(SIGN(data!B1600-indicators!B1600)&lt;&gt;SIGN(data!B1599-indicators!B1599),IF(SIGN(data!B1600-indicators!B1600)&gt;0,"BUY","SELL"),""),"")</f>
        <v/>
      </c>
      <c r="D1601" s="11">
        <f ca="1">IF(ROW(data!B1601)&gt;fastSMA,AVERAGE(OFFSET(data!B1601,0,0,-fastSMA,1)),"")</f>
        <v>32.049500000000009</v>
      </c>
      <c r="E1601" s="11">
        <f ca="1">IF(ROW(data!B1601)&gt;slowSMA,AVERAGE(OFFSET(data!B1601,0,0,-slowSMA,1)),"")</f>
        <v>30.407899999999998</v>
      </c>
      <c r="F1601" s="11" t="str">
        <f ca="1">IF(ROW(data!B1601)&gt;MAX(fastSMA,slowSMA)+2,IF(SIGN(D1600-E1600)&lt;&gt;SIGN(D1599-E1599),IF(SIGN(D1600-E1600)&gt;0,"BUY","SELL"),""),"")</f>
        <v/>
      </c>
      <c r="G1601" s="11"/>
      <c r="H1601" s="11">
        <f>(data!B1601/data!B1600)-1</f>
        <v>-2.4215246636771326E-2</v>
      </c>
      <c r="I1601" s="11">
        <f t="shared" si="504"/>
        <v>0</v>
      </c>
      <c r="J1601" s="11">
        <f t="shared" si="505"/>
        <v>2.4215246636771326E-2</v>
      </c>
      <c r="K1601" s="11">
        <f ca="1">IF(ROW(data!B1601)&gt;rsi+1,100-100/(1+AVERAGE(OFFSET(I1601,0,0,-rsi,1))/AVERAGE(OFFSET(J1601,0,0,-rsi,1))),"")</f>
        <v>61.260652921070367</v>
      </c>
      <c r="L1601" s="11"/>
      <c r="M1601" s="11">
        <f t="shared" si="506"/>
        <v>0.97578475336322867</v>
      </c>
      <c r="N1601" s="11">
        <f t="shared" ca="1" si="507"/>
        <v>1.0508692852543458</v>
      </c>
      <c r="S1601" s="13" t="str">
        <f ca="1">pricein</f>
        <v/>
      </c>
      <c r="T1601" s="13" t="str">
        <f ca="1">priceout</f>
        <v/>
      </c>
      <c r="U1601" s="16" t="str">
        <f t="shared" ca="1" si="508"/>
        <v/>
      </c>
      <c r="V1601" s="16" t="str">
        <f t="shared" ca="1" si="515"/>
        <v/>
      </c>
      <c r="W1601" s="16" t="str">
        <f t="shared" ca="1" si="516"/>
        <v/>
      </c>
      <c r="X1601" s="16">
        <f t="shared" ca="1" si="517"/>
        <v>3.1795774836443247</v>
      </c>
      <c r="Y1601" s="16"/>
      <c r="Z1601" s="13" t="str">
        <f ca="1">priceincross</f>
        <v/>
      </c>
      <c r="AA1601" s="13" t="str">
        <f ca="1">priceoutcross</f>
        <v/>
      </c>
      <c r="AB1601" s="13" t="str">
        <f t="shared" ca="1" si="509"/>
        <v/>
      </c>
      <c r="AC1601" s="13" t="str">
        <f t="shared" ca="1" si="518"/>
        <v/>
      </c>
      <c r="AD1601" s="13" t="str">
        <f t="shared" ca="1" si="519"/>
        <v/>
      </c>
      <c r="AE1601" s="13">
        <f t="shared" ca="1" si="520"/>
        <v>3.4685224841136817</v>
      </c>
      <c r="AG1601" s="32">
        <f ca="1">IF(ROW(data!B1601)&gt;fib+1,MIN(OFFSET(data!B1601,0,0,-fib,1)),"")</f>
        <v>27.12</v>
      </c>
      <c r="AH1601" s="32">
        <f ca="1">IF(ROW(data!B1601)&gt;fib+1,MAX(OFFSET(data!B1601,0,0,-fib,1)),"")</f>
        <v>33.450000000000003</v>
      </c>
      <c r="AI1601" s="32">
        <f t="shared" ca="1" si="510"/>
        <v>6.3300000000000018</v>
      </c>
      <c r="AJ1601" s="31">
        <f t="shared" ca="1" si="511"/>
        <v>28.613880000000002</v>
      </c>
      <c r="AK1601" s="31">
        <f t="shared" ca="1" si="512"/>
        <v>29.538060000000002</v>
      </c>
      <c r="AL1601" s="31">
        <f t="shared" ca="1" si="513"/>
        <v>30.285000000000004</v>
      </c>
      <c r="AM1601" s="31">
        <f t="shared" ca="1" si="514"/>
        <v>31.031940000000002</v>
      </c>
      <c r="AO1601" s="32">
        <f t="shared" ca="1" si="521"/>
        <v>2.1795774836443247</v>
      </c>
      <c r="AP1601" s="32">
        <f t="shared" ca="1" si="522"/>
        <v>0</v>
      </c>
      <c r="AQ1601" s="32">
        <f t="shared" ca="1" si="523"/>
        <v>2.4685224841136817</v>
      </c>
      <c r="AR1601" s="32">
        <f t="shared" ca="1" si="524"/>
        <v>0</v>
      </c>
    </row>
    <row r="1602" spans="1:44">
      <c r="A1602" s="10">
        <v>39237</v>
      </c>
      <c r="B1602" s="11">
        <f ca="1">IF(ROW(data!B1602)&gt;singleSMA,AVERAGE(OFFSET(data!B1602,0,0,-singleSMA,1)),"")</f>
        <v>30.444899999999997</v>
      </c>
      <c r="C1602" s="11" t="str">
        <f ca="1">IF(ROW(data!B1600)&gt;singleSMA+2,IF(SIGN(data!B1601-indicators!B1601)&lt;&gt;SIGN(data!B1600-indicators!B1600),IF(SIGN(data!B1601-indicators!B1601)&gt;0,"BUY","SELL"),""),"")</f>
        <v/>
      </c>
      <c r="D1602" s="11">
        <f ca="1">IF(ROW(data!B1602)&gt;fastSMA,AVERAGE(OFFSET(data!B1602,0,0,-fastSMA,1)),"")</f>
        <v>32.072000000000003</v>
      </c>
      <c r="E1602" s="11">
        <f ca="1">IF(ROW(data!B1602)&gt;slowSMA,AVERAGE(OFFSET(data!B1602,0,0,-slowSMA,1)),"")</f>
        <v>30.444899999999997</v>
      </c>
      <c r="F1602" s="11" t="str">
        <f ca="1">IF(ROW(data!B1602)&gt;MAX(fastSMA,slowSMA)+2,IF(SIGN(D1601-E1601)&lt;&gt;SIGN(D1600-E1600),IF(SIGN(D1601-E1601)&gt;0,"BUY","SELL"),""),"")</f>
        <v/>
      </c>
      <c r="G1602" s="11"/>
      <c r="H1602" s="11">
        <f>(data!B1602/data!B1601)-1</f>
        <v>-3.0330882352941235E-2</v>
      </c>
      <c r="I1602" s="11">
        <f t="shared" si="504"/>
        <v>0</v>
      </c>
      <c r="J1602" s="11">
        <f t="shared" si="505"/>
        <v>3.0330882352941235E-2</v>
      </c>
      <c r="K1602" s="11">
        <f ca="1">IF(ROW(data!B1602)&gt;rsi+1,100-100/(1+AVERAGE(OFFSET(I1602,0,0,-rsi,1))/AVERAGE(OFFSET(J1602,0,0,-rsi,1))),"")</f>
        <v>53.324640794076039</v>
      </c>
      <c r="L1602" s="11"/>
      <c r="M1602" s="11">
        <f t="shared" si="506"/>
        <v>0.96966911764705876</v>
      </c>
      <c r="N1602" s="11">
        <f t="shared" ca="1" si="507"/>
        <v>1.0144230769230766</v>
      </c>
      <c r="S1602" s="13" t="str">
        <f ca="1">pricein</f>
        <v/>
      </c>
      <c r="T1602" s="13" t="str">
        <f ca="1">priceout</f>
        <v/>
      </c>
      <c r="U1602" s="16" t="str">
        <f t="shared" ca="1" si="508"/>
        <v/>
      </c>
      <c r="V1602" s="16" t="str">
        <f t="shared" ca="1" si="515"/>
        <v/>
      </c>
      <c r="W1602" s="16" t="str">
        <f t="shared" ca="1" si="516"/>
        <v/>
      </c>
      <c r="X1602" s="16">
        <f t="shared" ca="1" si="517"/>
        <v>3.1795774836443247</v>
      </c>
      <c r="Y1602" s="16"/>
      <c r="Z1602" s="13" t="str">
        <f ca="1">priceincross</f>
        <v/>
      </c>
      <c r="AA1602" s="13" t="str">
        <f ca="1">priceoutcross</f>
        <v/>
      </c>
      <c r="AB1602" s="13" t="str">
        <f t="shared" ca="1" si="509"/>
        <v/>
      </c>
      <c r="AC1602" s="13" t="str">
        <f t="shared" ca="1" si="518"/>
        <v/>
      </c>
      <c r="AD1602" s="13" t="str">
        <f t="shared" ca="1" si="519"/>
        <v/>
      </c>
      <c r="AE1602" s="13">
        <f t="shared" ca="1" si="520"/>
        <v>3.4685224841136817</v>
      </c>
      <c r="AG1602" s="32">
        <f ca="1">IF(ROW(data!B1602)&gt;fib+1,MIN(OFFSET(data!B1602,0,0,-fib,1)),"")</f>
        <v>27.12</v>
      </c>
      <c r="AH1602" s="32">
        <f ca="1">IF(ROW(data!B1602)&gt;fib+1,MAX(OFFSET(data!B1602,0,0,-fib,1)),"")</f>
        <v>33.450000000000003</v>
      </c>
      <c r="AI1602" s="32">
        <f t="shared" ca="1" si="510"/>
        <v>6.3300000000000018</v>
      </c>
      <c r="AJ1602" s="31">
        <f t="shared" ca="1" si="511"/>
        <v>28.613880000000002</v>
      </c>
      <c r="AK1602" s="31">
        <f t="shared" ca="1" si="512"/>
        <v>29.538060000000002</v>
      </c>
      <c r="AL1602" s="31">
        <f t="shared" ca="1" si="513"/>
        <v>30.285000000000004</v>
      </c>
      <c r="AM1602" s="31">
        <f t="shared" ca="1" si="514"/>
        <v>31.031940000000002</v>
      </c>
      <c r="AO1602" s="32">
        <f t="shared" ca="1" si="521"/>
        <v>2.1795774836443247</v>
      </c>
      <c r="AP1602" s="32">
        <f t="shared" ca="1" si="522"/>
        <v>0</v>
      </c>
      <c r="AQ1602" s="32">
        <f t="shared" ca="1" si="523"/>
        <v>2.4685224841136817</v>
      </c>
      <c r="AR1602" s="32">
        <f t="shared" ca="1" si="524"/>
        <v>0</v>
      </c>
    </row>
    <row r="1603" spans="1:44">
      <c r="A1603" s="10">
        <v>39238</v>
      </c>
      <c r="B1603" s="11">
        <f ca="1">IF(ROW(data!B1603)&gt;singleSMA,AVERAGE(OFFSET(data!B1603,0,0,-singleSMA,1)),"")</f>
        <v>30.481200000000005</v>
      </c>
      <c r="C1603" s="11" t="str">
        <f ca="1">IF(ROW(data!B1601)&gt;singleSMA+2,IF(SIGN(data!B1602-indicators!B1602)&lt;&gt;SIGN(data!B1601-indicators!B1601),IF(SIGN(data!B1602-indicators!B1602)&gt;0,"BUY","SELL"),""),"")</f>
        <v/>
      </c>
      <c r="D1603" s="11">
        <f ca="1">IF(ROW(data!B1603)&gt;fastSMA,AVERAGE(OFFSET(data!B1603,0,0,-fastSMA,1)),"")</f>
        <v>32.073500000000003</v>
      </c>
      <c r="E1603" s="11">
        <f ca="1">IF(ROW(data!B1603)&gt;slowSMA,AVERAGE(OFFSET(data!B1603,0,0,-slowSMA,1)),"")</f>
        <v>30.481200000000005</v>
      </c>
      <c r="F1603" s="11" t="str">
        <f ca="1">IF(ROW(data!B1603)&gt;MAX(fastSMA,slowSMA)+2,IF(SIGN(D1602-E1602)&lt;&gt;SIGN(D1601-E1601),IF(SIGN(D1602-E1602)&gt;0,"BUY","SELL"),""),"")</f>
        <v/>
      </c>
      <c r="G1603" s="11"/>
      <c r="H1603" s="11">
        <f>(data!B1603/data!B1602)-1</f>
        <v>-4.4233807266981229E-3</v>
      </c>
      <c r="I1603" s="11">
        <f t="shared" ref="I1603:I1666" si="525">IF(H1603&gt;0,H1603,0)</f>
        <v>0</v>
      </c>
      <c r="J1603" s="11">
        <f t="shared" ref="J1603:J1666" si="526">IF(H1603&lt;0,-H1603,0)</f>
        <v>4.4233807266981229E-3</v>
      </c>
      <c r="K1603" s="11">
        <f ca="1">IF(ROW(data!B1603)&gt;rsi+1,100-100/(1+AVERAGE(OFFSET(I1603,0,0,-rsi,1))/AVERAGE(OFFSET(J1603,0,0,-rsi,1))),"")</f>
        <v>50.722121323054118</v>
      </c>
      <c r="L1603" s="11"/>
      <c r="M1603" s="11">
        <f t="shared" ref="M1603:M1666" si="527">1+H1603</f>
        <v>0.99557661927330188</v>
      </c>
      <c r="N1603" s="11">
        <f t="shared" ref="N1603:N1666" ca="1" si="528">IF(ROW(M1603)&gt;priceindex+1,PRODUCT(OFFSET(M1603,0,0,-priceindex,1)),"")</f>
        <v>1.0009529860228716</v>
      </c>
      <c r="S1603" s="13" t="str">
        <f ca="1">pricein</f>
        <v/>
      </c>
      <c r="T1603" s="13" t="str">
        <f ca="1">priceout</f>
        <v/>
      </c>
      <c r="U1603" s="16" t="str">
        <f t="shared" ref="U1603:U1666" ca="1" si="529">IF(S1603&lt;&gt;"",OFFSET(C1603,MATCH("SELL",C1604:C6601,0),17),"")</f>
        <v/>
      </c>
      <c r="V1603" s="16" t="str">
        <f t="shared" ca="1" si="515"/>
        <v/>
      </c>
      <c r="W1603" s="16" t="str">
        <f t="shared" ca="1" si="516"/>
        <v/>
      </c>
      <c r="X1603" s="16">
        <f t="shared" ca="1" si="517"/>
        <v>3.1795774836443247</v>
      </c>
      <c r="Y1603" s="16"/>
      <c r="Z1603" s="13" t="str">
        <f ca="1">priceincross</f>
        <v/>
      </c>
      <c r="AA1603" s="13" t="str">
        <f ca="1">priceoutcross</f>
        <v/>
      </c>
      <c r="AB1603" s="13" t="str">
        <f t="shared" ref="AB1603:AB1666" ca="1" si="530">IF(Z1603&lt;&gt;"",OFFSET(F1603,MATCH("SELL",F1604:F6601,0),21),"")</f>
        <v/>
      </c>
      <c r="AC1603" s="13" t="str">
        <f t="shared" ca="1" si="518"/>
        <v/>
      </c>
      <c r="AD1603" s="13" t="str">
        <f t="shared" ca="1" si="519"/>
        <v/>
      </c>
      <c r="AE1603" s="13">
        <f t="shared" ca="1" si="520"/>
        <v>3.4685224841136817</v>
      </c>
      <c r="AG1603" s="32">
        <f ca="1">IF(ROW(data!B1603)&gt;fib+1,MIN(OFFSET(data!B1603,0,0,-fib,1)),"")</f>
        <v>27.12</v>
      </c>
      <c r="AH1603" s="32">
        <f ca="1">IF(ROW(data!B1603)&gt;fib+1,MAX(OFFSET(data!B1603,0,0,-fib,1)),"")</f>
        <v>33.450000000000003</v>
      </c>
      <c r="AI1603" s="32">
        <f t="shared" ref="AI1603:AI1666" ca="1" si="531">IF(AG1603&lt;&gt;"",AH1603-AG1603,"")</f>
        <v>6.3300000000000018</v>
      </c>
      <c r="AJ1603" s="31">
        <f t="shared" ref="AJ1603:AJ1666" ca="1" si="532">IF(AI1603&lt;&gt;"",AG1603+0.236*AI1603,"")</f>
        <v>28.613880000000002</v>
      </c>
      <c r="AK1603" s="31">
        <f t="shared" ref="AK1603:AK1666" ca="1" si="533">IF(AI1603&lt;&gt;"",AG1603+0.382*AI1603,"")</f>
        <v>29.538060000000002</v>
      </c>
      <c r="AL1603" s="31">
        <f t="shared" ref="AL1603:AL1666" ca="1" si="534">IF(AI1603&lt;&gt;"",AG1603+0.5*AI1603,"")</f>
        <v>30.285000000000004</v>
      </c>
      <c r="AM1603" s="31">
        <f t="shared" ref="AM1603:AM1666" ca="1" si="535">IF(AI1603&lt;&gt;"",AG1603+0.618*AI1603,"")</f>
        <v>31.031940000000002</v>
      </c>
      <c r="AO1603" s="32">
        <f t="shared" ca="1" si="521"/>
        <v>2.1795774836443247</v>
      </c>
      <c r="AP1603" s="32">
        <f t="shared" ca="1" si="522"/>
        <v>0</v>
      </c>
      <c r="AQ1603" s="32">
        <f t="shared" ca="1" si="523"/>
        <v>2.4685224841136817</v>
      </c>
      <c r="AR1603" s="32">
        <f t="shared" ca="1" si="524"/>
        <v>0</v>
      </c>
    </row>
    <row r="1604" spans="1:44">
      <c r="A1604" s="10">
        <v>39239</v>
      </c>
      <c r="B1604" s="11">
        <f ca="1">IF(ROW(data!B1604)&gt;singleSMA,AVERAGE(OFFSET(data!B1604,0,0,-singleSMA,1)),"")</f>
        <v>30.524100000000004</v>
      </c>
      <c r="C1604" s="11" t="str">
        <f ca="1">IF(ROW(data!B1602)&gt;singleSMA+2,IF(SIGN(data!B1603-indicators!B1603)&lt;&gt;SIGN(data!B1602-indicators!B1602),IF(SIGN(data!B1603-indicators!B1603)&gt;0,"BUY","SELL"),""),"")</f>
        <v/>
      </c>
      <c r="D1604" s="11">
        <f ca="1">IF(ROW(data!B1604)&gt;fastSMA,AVERAGE(OFFSET(data!B1604,0,0,-fastSMA,1)),"")</f>
        <v>32.102999999999994</v>
      </c>
      <c r="E1604" s="11">
        <f ca="1">IF(ROW(data!B1604)&gt;slowSMA,AVERAGE(OFFSET(data!B1604,0,0,-slowSMA,1)),"")</f>
        <v>30.524100000000004</v>
      </c>
      <c r="F1604" s="11" t="str">
        <f ca="1">IF(ROW(data!B1604)&gt;MAX(fastSMA,slowSMA)+2,IF(SIGN(D1603-E1603)&lt;&gt;SIGN(D1602-E1602),IF(SIGN(D1603-E1603)&gt;0,"BUY","SELL"),""),"")</f>
        <v/>
      </c>
      <c r="G1604" s="11"/>
      <c r="H1604" s="11">
        <f>(data!B1604/data!B1603)-1</f>
        <v>-3.1735956839099577E-3</v>
      </c>
      <c r="I1604" s="11">
        <f t="shared" si="525"/>
        <v>0</v>
      </c>
      <c r="J1604" s="11">
        <f t="shared" si="526"/>
        <v>3.1735956839099577E-3</v>
      </c>
      <c r="K1604" s="11">
        <f ca="1">IF(ROW(data!B1604)&gt;rsi+1,100-100/(1+AVERAGE(OFFSET(I1604,0,0,-rsi,1))/AVERAGE(OFFSET(J1604,0,0,-rsi,1))),"")</f>
        <v>54.582162738729423</v>
      </c>
      <c r="L1604" s="11"/>
      <c r="M1604" s="11">
        <f t="shared" si="527"/>
        <v>0.99682640431609004</v>
      </c>
      <c r="N1604" s="11">
        <f t="shared" ca="1" si="528"/>
        <v>1.0191434133679422</v>
      </c>
      <c r="S1604" s="13" t="str">
        <f ca="1">pricein</f>
        <v/>
      </c>
      <c r="T1604" s="13" t="str">
        <f ca="1">priceout</f>
        <v/>
      </c>
      <c r="U1604" s="16" t="str">
        <f t="shared" ca="1" si="529"/>
        <v/>
      </c>
      <c r="V1604" s="16" t="str">
        <f t="shared" ref="V1604:V1667" ca="1" si="536">IF(IFERROR(U1604,"")&lt;&gt;"",U1604/S1604,"")</f>
        <v/>
      </c>
      <c r="W1604" s="16" t="str">
        <f t="shared" ref="W1604:W1667" ca="1" si="537">IF(V1604&lt;&gt;"",V1604-1,"")</f>
        <v/>
      </c>
      <c r="X1604" s="16">
        <f t="shared" ref="X1604:X1667" ca="1" si="538">IF(V1604&lt;&gt;"",V1604*X1603,X1603)</f>
        <v>3.1795774836443247</v>
      </c>
      <c r="Y1604" s="16"/>
      <c r="Z1604" s="13" t="str">
        <f ca="1">priceincross</f>
        <v/>
      </c>
      <c r="AA1604" s="13" t="str">
        <f ca="1">priceoutcross</f>
        <v/>
      </c>
      <c r="AB1604" s="13" t="str">
        <f t="shared" ca="1" si="530"/>
        <v/>
      </c>
      <c r="AC1604" s="13" t="str">
        <f t="shared" ref="AC1604:AC1667" ca="1" si="539">IF(IFERROR(AB1604,"")&lt;&gt;"",AB1604/Z1604,"")</f>
        <v/>
      </c>
      <c r="AD1604" s="13" t="str">
        <f t="shared" ref="AD1604:AD1667" ca="1" si="540">IF(AC1604&lt;&gt;"",AC1604-1,"")</f>
        <v/>
      </c>
      <c r="AE1604" s="13">
        <f t="shared" ref="AE1604:AE1667" ca="1" si="541">IF(AC1604&lt;&gt;"",AC1604*AE1603,AE1603)</f>
        <v>3.4685224841136817</v>
      </c>
      <c r="AG1604" s="32">
        <f ca="1">IF(ROW(data!B1604)&gt;fib+1,MIN(OFFSET(data!B1604,0,0,-fib,1)),"")</f>
        <v>27.31</v>
      </c>
      <c r="AH1604" s="32">
        <f ca="1">IF(ROW(data!B1604)&gt;fib+1,MAX(OFFSET(data!B1604,0,0,-fib,1)),"")</f>
        <v>33.450000000000003</v>
      </c>
      <c r="AI1604" s="32">
        <f t="shared" ca="1" si="531"/>
        <v>6.1400000000000041</v>
      </c>
      <c r="AJ1604" s="31">
        <f t="shared" ca="1" si="532"/>
        <v>28.759039999999999</v>
      </c>
      <c r="AK1604" s="31">
        <f t="shared" ca="1" si="533"/>
        <v>29.655480000000001</v>
      </c>
      <c r="AL1604" s="31">
        <f t="shared" ca="1" si="534"/>
        <v>30.380000000000003</v>
      </c>
      <c r="AM1604" s="31">
        <f t="shared" ca="1" si="535"/>
        <v>31.104520000000001</v>
      </c>
      <c r="AO1604" s="32">
        <f t="shared" ref="AO1604:AO1667" ca="1" si="542">MAX(AO1603,X1604-1)</f>
        <v>2.1795774836443247</v>
      </c>
      <c r="AP1604" s="32">
        <f t="shared" ref="AP1604:AP1667" ca="1" si="543">((1+AO1604)/X1604)-1</f>
        <v>0</v>
      </c>
      <c r="AQ1604" s="32">
        <f t="shared" ref="AQ1604:AQ1667" ca="1" si="544">MAX(AQ1603,AE1604-1)</f>
        <v>2.4685224841136817</v>
      </c>
      <c r="AR1604" s="32">
        <f t="shared" ref="AR1604:AR1667" ca="1" si="545">((1+AQ1604)/AE1604)-1</f>
        <v>0</v>
      </c>
    </row>
    <row r="1605" spans="1:44">
      <c r="A1605" s="10">
        <v>39240</v>
      </c>
      <c r="B1605" s="11">
        <f ca="1">IF(ROW(data!B1605)&gt;singleSMA,AVERAGE(OFFSET(data!B1605,0,0,-singleSMA,1)),"")</f>
        <v>30.562199999999997</v>
      </c>
      <c r="C1605" s="11" t="str">
        <f ca="1">IF(ROW(data!B1603)&gt;singleSMA+2,IF(SIGN(data!B1604-indicators!B1604)&lt;&gt;SIGN(data!B1603-indicators!B1603),IF(SIGN(data!B1604-indicators!B1604)&gt;0,"BUY","SELL"),""),"")</f>
        <v/>
      </c>
      <c r="D1605" s="11">
        <f ca="1">IF(ROW(data!B1605)&gt;fastSMA,AVERAGE(OFFSET(data!B1605,0,0,-fastSMA,1)),"")</f>
        <v>32.116</v>
      </c>
      <c r="E1605" s="11">
        <f ca="1">IF(ROW(data!B1605)&gt;slowSMA,AVERAGE(OFFSET(data!B1605,0,0,-slowSMA,1)),"")</f>
        <v>30.562199999999997</v>
      </c>
      <c r="F1605" s="11" t="str">
        <f ca="1">IF(ROW(data!B1605)&gt;MAX(fastSMA,slowSMA)+2,IF(SIGN(D1604-E1604)&lt;&gt;SIGN(D1603-E1603),IF(SIGN(D1604-E1604)&gt;0,"BUY","SELL"),""),"")</f>
        <v/>
      </c>
      <c r="G1605" s="11"/>
      <c r="H1605" s="11">
        <f>(data!B1605/data!B1604)-1</f>
        <v>-9.232728430436099E-3</v>
      </c>
      <c r="I1605" s="11">
        <f t="shared" si="525"/>
        <v>0</v>
      </c>
      <c r="J1605" s="11">
        <f t="shared" si="526"/>
        <v>9.232728430436099E-3</v>
      </c>
      <c r="K1605" s="11">
        <f ca="1">IF(ROW(data!B1605)&gt;rsi+1,100-100/(1+AVERAGE(OFFSET(I1605,0,0,-rsi,1))/AVERAGE(OFFSET(J1605,0,0,-rsi,1))),"")</f>
        <v>52.253565428507933</v>
      </c>
      <c r="L1605" s="11"/>
      <c r="M1605" s="11">
        <f t="shared" si="527"/>
        <v>0.9907672715695639</v>
      </c>
      <c r="N1605" s="11">
        <f t="shared" ca="1" si="528"/>
        <v>1.0084251458198314</v>
      </c>
      <c r="S1605" s="13" t="str">
        <f ca="1">pricein</f>
        <v/>
      </c>
      <c r="T1605" s="13" t="str">
        <f ca="1">priceout</f>
        <v/>
      </c>
      <c r="U1605" s="16" t="str">
        <f t="shared" ca="1" si="529"/>
        <v/>
      </c>
      <c r="V1605" s="16" t="str">
        <f t="shared" ca="1" si="536"/>
        <v/>
      </c>
      <c r="W1605" s="16" t="str">
        <f t="shared" ca="1" si="537"/>
        <v/>
      </c>
      <c r="X1605" s="16">
        <f t="shared" ca="1" si="538"/>
        <v>3.1795774836443247</v>
      </c>
      <c r="Y1605" s="16"/>
      <c r="Z1605" s="13" t="str">
        <f ca="1">priceincross</f>
        <v/>
      </c>
      <c r="AA1605" s="13" t="str">
        <f ca="1">priceoutcross</f>
        <v/>
      </c>
      <c r="AB1605" s="13" t="str">
        <f t="shared" ca="1" si="530"/>
        <v/>
      </c>
      <c r="AC1605" s="13" t="str">
        <f t="shared" ca="1" si="539"/>
        <v/>
      </c>
      <c r="AD1605" s="13" t="str">
        <f t="shared" ca="1" si="540"/>
        <v/>
      </c>
      <c r="AE1605" s="13">
        <f t="shared" ca="1" si="541"/>
        <v>3.4685224841136817</v>
      </c>
      <c r="AG1605" s="32">
        <f ca="1">IF(ROW(data!B1605)&gt;fib+1,MIN(OFFSET(data!B1605,0,0,-fib,1)),"")</f>
        <v>27.51</v>
      </c>
      <c r="AH1605" s="32">
        <f ca="1">IF(ROW(data!B1605)&gt;fib+1,MAX(OFFSET(data!B1605,0,0,-fib,1)),"")</f>
        <v>33.450000000000003</v>
      </c>
      <c r="AI1605" s="32">
        <f t="shared" ca="1" si="531"/>
        <v>5.9400000000000013</v>
      </c>
      <c r="AJ1605" s="31">
        <f t="shared" ca="1" si="532"/>
        <v>28.911840000000002</v>
      </c>
      <c r="AK1605" s="31">
        <f t="shared" ca="1" si="533"/>
        <v>29.77908</v>
      </c>
      <c r="AL1605" s="31">
        <f t="shared" ca="1" si="534"/>
        <v>30.480000000000004</v>
      </c>
      <c r="AM1605" s="31">
        <f t="shared" ca="1" si="535"/>
        <v>31.18092</v>
      </c>
      <c r="AO1605" s="32">
        <f t="shared" ca="1" si="542"/>
        <v>2.1795774836443247</v>
      </c>
      <c r="AP1605" s="32">
        <f t="shared" ca="1" si="543"/>
        <v>0</v>
      </c>
      <c r="AQ1605" s="32">
        <f t="shared" ca="1" si="544"/>
        <v>2.4685224841136817</v>
      </c>
      <c r="AR1605" s="32">
        <f t="shared" ca="1" si="545"/>
        <v>0</v>
      </c>
    </row>
    <row r="1606" spans="1:44">
      <c r="A1606" s="10">
        <v>39241</v>
      </c>
      <c r="B1606" s="11">
        <f ca="1">IF(ROW(data!B1606)&gt;singleSMA,AVERAGE(OFFSET(data!B1606,0,0,-singleSMA,1)),"")</f>
        <v>30.5975</v>
      </c>
      <c r="C1606" s="11" t="str">
        <f ca="1">IF(ROW(data!B1604)&gt;singleSMA+2,IF(SIGN(data!B1605-indicators!B1605)&lt;&gt;SIGN(data!B1604-indicators!B1604),IF(SIGN(data!B1605-indicators!B1605)&gt;0,"BUY","SELL"),""),"")</f>
        <v/>
      </c>
      <c r="D1606" s="11">
        <f ca="1">IF(ROW(data!B1606)&gt;fastSMA,AVERAGE(OFFSET(data!B1606,0,0,-fastSMA,1)),"")</f>
        <v>32.141499999999994</v>
      </c>
      <c r="E1606" s="11">
        <f ca="1">IF(ROW(data!B1606)&gt;slowSMA,AVERAGE(OFFSET(data!B1606,0,0,-slowSMA,1)),"")</f>
        <v>30.5975</v>
      </c>
      <c r="F1606" s="11" t="str">
        <f ca="1">IF(ROW(data!B1606)&gt;MAX(fastSMA,slowSMA)+2,IF(SIGN(D1605-E1605)&lt;&gt;SIGN(D1604-E1604),IF(SIGN(D1605-E1605)&gt;0,"BUY","SELL"),""),"")</f>
        <v/>
      </c>
      <c r="G1606" s="11"/>
      <c r="H1606" s="11">
        <f>(data!B1606/data!B1605)-1</f>
        <v>4.820051413881643E-3</v>
      </c>
      <c r="I1606" s="11">
        <f t="shared" si="525"/>
        <v>4.820051413881643E-3</v>
      </c>
      <c r="J1606" s="11">
        <f t="shared" si="526"/>
        <v>0</v>
      </c>
      <c r="K1606" s="11">
        <f ca="1">IF(ROW(data!B1606)&gt;rsi+1,100-100/(1+AVERAGE(OFFSET(I1606,0,0,-rsi,1))/AVERAGE(OFFSET(J1606,0,0,-rsi,1))),"")</f>
        <v>53.895372329688122</v>
      </c>
      <c r="L1606" s="11"/>
      <c r="M1606" s="11">
        <f t="shared" si="527"/>
        <v>1.0048200514138816</v>
      </c>
      <c r="N1606" s="11">
        <f t="shared" ca="1" si="528"/>
        <v>1.0165799739921979</v>
      </c>
      <c r="S1606" s="13" t="str">
        <f ca="1">pricein</f>
        <v/>
      </c>
      <c r="T1606" s="13" t="str">
        <f ca="1">priceout</f>
        <v/>
      </c>
      <c r="U1606" s="16" t="str">
        <f t="shared" ca="1" si="529"/>
        <v/>
      </c>
      <c r="V1606" s="16" t="str">
        <f t="shared" ca="1" si="536"/>
        <v/>
      </c>
      <c r="W1606" s="16" t="str">
        <f t="shared" ca="1" si="537"/>
        <v/>
      </c>
      <c r="X1606" s="16">
        <f t="shared" ca="1" si="538"/>
        <v>3.1795774836443247</v>
      </c>
      <c r="Y1606" s="16"/>
      <c r="Z1606" s="13" t="str">
        <f ca="1">priceincross</f>
        <v/>
      </c>
      <c r="AA1606" s="13" t="str">
        <f ca="1">priceoutcross</f>
        <v/>
      </c>
      <c r="AB1606" s="13" t="str">
        <f t="shared" ca="1" si="530"/>
        <v/>
      </c>
      <c r="AC1606" s="13" t="str">
        <f t="shared" ca="1" si="539"/>
        <v/>
      </c>
      <c r="AD1606" s="13" t="str">
        <f t="shared" ca="1" si="540"/>
        <v/>
      </c>
      <c r="AE1606" s="13">
        <f t="shared" ca="1" si="541"/>
        <v>3.4685224841136817</v>
      </c>
      <c r="AG1606" s="32">
        <f ca="1">IF(ROW(data!B1606)&gt;fib+1,MIN(OFFSET(data!B1606,0,0,-fib,1)),"")</f>
        <v>27.51</v>
      </c>
      <c r="AH1606" s="32">
        <f ca="1">IF(ROW(data!B1606)&gt;fib+1,MAX(OFFSET(data!B1606,0,0,-fib,1)),"")</f>
        <v>33.450000000000003</v>
      </c>
      <c r="AI1606" s="32">
        <f t="shared" ca="1" si="531"/>
        <v>5.9400000000000013</v>
      </c>
      <c r="AJ1606" s="31">
        <f t="shared" ca="1" si="532"/>
        <v>28.911840000000002</v>
      </c>
      <c r="AK1606" s="31">
        <f t="shared" ca="1" si="533"/>
        <v>29.77908</v>
      </c>
      <c r="AL1606" s="31">
        <f t="shared" ca="1" si="534"/>
        <v>30.480000000000004</v>
      </c>
      <c r="AM1606" s="31">
        <f t="shared" ca="1" si="535"/>
        <v>31.18092</v>
      </c>
      <c r="AO1606" s="32">
        <f t="shared" ca="1" si="542"/>
        <v>2.1795774836443247</v>
      </c>
      <c r="AP1606" s="32">
        <f t="shared" ca="1" si="543"/>
        <v>0</v>
      </c>
      <c r="AQ1606" s="32">
        <f t="shared" ca="1" si="544"/>
        <v>2.4685224841136817</v>
      </c>
      <c r="AR1606" s="32">
        <f t="shared" ca="1" si="545"/>
        <v>0</v>
      </c>
    </row>
    <row r="1607" spans="1:44">
      <c r="A1607" s="10">
        <v>39244</v>
      </c>
      <c r="B1607" s="11">
        <f ca="1">IF(ROW(data!B1607)&gt;singleSMA,AVERAGE(OFFSET(data!B1607,0,0,-singleSMA,1)),"")</f>
        <v>30.633200000000002</v>
      </c>
      <c r="C1607" s="11" t="str">
        <f ca="1">IF(ROW(data!B1605)&gt;singleSMA+2,IF(SIGN(data!B1606-indicators!B1606)&lt;&gt;SIGN(data!B1605-indicators!B1605),IF(SIGN(data!B1606-indicators!B1606)&gt;0,"BUY","SELL"),""),"")</f>
        <v/>
      </c>
      <c r="D1607" s="11">
        <f ca="1">IF(ROW(data!B1607)&gt;fastSMA,AVERAGE(OFFSET(data!B1607,0,0,-fastSMA,1)),"")</f>
        <v>32.206999999999994</v>
      </c>
      <c r="E1607" s="11">
        <f ca="1">IF(ROW(data!B1607)&gt;slowSMA,AVERAGE(OFFSET(data!B1607,0,0,-slowSMA,1)),"")</f>
        <v>30.633200000000002</v>
      </c>
      <c r="F1607" s="11" t="str">
        <f ca="1">IF(ROW(data!B1607)&gt;MAX(fastSMA,slowSMA)+2,IF(SIGN(D1606-E1606)&lt;&gt;SIGN(D1605-E1605),IF(SIGN(D1606-E1606)&gt;0,"BUY","SELL"),""),"")</f>
        <v/>
      </c>
      <c r="G1607" s="11"/>
      <c r="H1607" s="11">
        <f>(data!B1607/data!B1606)-1</f>
        <v>1.0553245922609644E-2</v>
      </c>
      <c r="I1607" s="11">
        <f t="shared" si="525"/>
        <v>1.0553245922609644E-2</v>
      </c>
      <c r="J1607" s="11">
        <f t="shared" si="526"/>
        <v>0</v>
      </c>
      <c r="K1607" s="11">
        <f ca="1">IF(ROW(data!B1607)&gt;rsi+1,100-100/(1+AVERAGE(OFFSET(I1607,0,0,-rsi,1))/AVERAGE(OFFSET(J1607,0,0,-rsi,1))),"")</f>
        <v>59.386372783699663</v>
      </c>
      <c r="L1607" s="11"/>
      <c r="M1607" s="11">
        <f t="shared" si="527"/>
        <v>1.0105532459226096</v>
      </c>
      <c r="N1607" s="11">
        <f t="shared" ca="1" si="528"/>
        <v>1.0432485968966658</v>
      </c>
      <c r="S1607" s="13" t="str">
        <f ca="1">pricein</f>
        <v/>
      </c>
      <c r="T1607" s="13" t="str">
        <f ca="1">priceout</f>
        <v/>
      </c>
      <c r="U1607" s="16" t="str">
        <f t="shared" ca="1" si="529"/>
        <v/>
      </c>
      <c r="V1607" s="16" t="str">
        <f t="shared" ca="1" si="536"/>
        <v/>
      </c>
      <c r="W1607" s="16" t="str">
        <f t="shared" ca="1" si="537"/>
        <v/>
      </c>
      <c r="X1607" s="16">
        <f t="shared" ca="1" si="538"/>
        <v>3.1795774836443247</v>
      </c>
      <c r="Y1607" s="16"/>
      <c r="Z1607" s="13" t="str">
        <f ca="1">priceincross</f>
        <v/>
      </c>
      <c r="AA1607" s="13" t="str">
        <f ca="1">priceoutcross</f>
        <v/>
      </c>
      <c r="AB1607" s="13" t="str">
        <f t="shared" ca="1" si="530"/>
        <v/>
      </c>
      <c r="AC1607" s="13" t="str">
        <f t="shared" ca="1" si="539"/>
        <v/>
      </c>
      <c r="AD1607" s="13" t="str">
        <f t="shared" ca="1" si="540"/>
        <v/>
      </c>
      <c r="AE1607" s="13">
        <f t="shared" ca="1" si="541"/>
        <v>3.4685224841136817</v>
      </c>
      <c r="AG1607" s="32">
        <f ca="1">IF(ROW(data!B1607)&gt;fib+1,MIN(OFFSET(data!B1607,0,0,-fib,1)),"")</f>
        <v>27.51</v>
      </c>
      <c r="AH1607" s="32">
        <f ca="1">IF(ROW(data!B1607)&gt;fib+1,MAX(OFFSET(data!B1607,0,0,-fib,1)),"")</f>
        <v>33.450000000000003</v>
      </c>
      <c r="AI1607" s="32">
        <f t="shared" ca="1" si="531"/>
        <v>5.9400000000000013</v>
      </c>
      <c r="AJ1607" s="31">
        <f t="shared" ca="1" si="532"/>
        <v>28.911840000000002</v>
      </c>
      <c r="AK1607" s="31">
        <f t="shared" ca="1" si="533"/>
        <v>29.77908</v>
      </c>
      <c r="AL1607" s="31">
        <f t="shared" ca="1" si="534"/>
        <v>30.480000000000004</v>
      </c>
      <c r="AM1607" s="31">
        <f t="shared" ca="1" si="535"/>
        <v>31.18092</v>
      </c>
      <c r="AO1607" s="32">
        <f t="shared" ca="1" si="542"/>
        <v>2.1795774836443247</v>
      </c>
      <c r="AP1607" s="32">
        <f t="shared" ca="1" si="543"/>
        <v>0</v>
      </c>
      <c r="AQ1607" s="32">
        <f t="shared" ca="1" si="544"/>
        <v>2.4685224841136817</v>
      </c>
      <c r="AR1607" s="32">
        <f t="shared" ca="1" si="545"/>
        <v>0</v>
      </c>
    </row>
    <row r="1608" spans="1:44">
      <c r="A1608" s="10">
        <v>39245</v>
      </c>
      <c r="B1608" s="11">
        <f ca="1">IF(ROW(data!B1608)&gt;singleSMA,AVERAGE(OFFSET(data!B1608,0,0,-singleSMA,1)),"")</f>
        <v>30.670800000000003</v>
      </c>
      <c r="C1608" s="11" t="str">
        <f ca="1">IF(ROW(data!B1606)&gt;singleSMA+2,IF(SIGN(data!B1607-indicators!B1607)&lt;&gt;SIGN(data!B1606-indicators!B1606),IF(SIGN(data!B1607-indicators!B1607)&gt;0,"BUY","SELL"),""),"")</f>
        <v/>
      </c>
      <c r="D1608" s="11">
        <f ca="1">IF(ROW(data!B1608)&gt;fastSMA,AVERAGE(OFFSET(data!B1608,0,0,-fastSMA,1)),"")</f>
        <v>32.211499999999994</v>
      </c>
      <c r="E1608" s="11">
        <f ca="1">IF(ROW(data!B1608)&gt;slowSMA,AVERAGE(OFFSET(data!B1608,0,0,-slowSMA,1)),"")</f>
        <v>30.670800000000003</v>
      </c>
      <c r="F1608" s="11" t="str">
        <f ca="1">IF(ROW(data!B1608)&gt;MAX(fastSMA,slowSMA)+2,IF(SIGN(D1607-E1607)&lt;&gt;SIGN(D1606-E1606),IF(SIGN(D1607-E1607)&gt;0,"BUY","SELL"),""),"")</f>
        <v/>
      </c>
      <c r="G1608" s="11"/>
      <c r="H1608" s="11">
        <f>(data!B1608/data!B1607)-1</f>
        <v>-1.04430379746836E-2</v>
      </c>
      <c r="I1608" s="11">
        <f t="shared" si="525"/>
        <v>0</v>
      </c>
      <c r="J1608" s="11">
        <f t="shared" si="526"/>
        <v>1.04430379746836E-2</v>
      </c>
      <c r="K1608" s="11">
        <f ca="1">IF(ROW(data!B1608)&gt;rsi+1,100-100/(1+AVERAGE(OFFSET(I1608,0,0,-rsi,1))/AVERAGE(OFFSET(J1608,0,0,-rsi,1))),"")</f>
        <v>51.129716553178163</v>
      </c>
      <c r="L1608" s="11"/>
      <c r="M1608" s="11">
        <f t="shared" si="527"/>
        <v>0.9895569620253164</v>
      </c>
      <c r="N1608" s="11">
        <f t="shared" ca="1" si="528"/>
        <v>1.0028864656831302</v>
      </c>
      <c r="S1608" s="13" t="str">
        <f ca="1">pricein</f>
        <v/>
      </c>
      <c r="T1608" s="13" t="str">
        <f ca="1">priceout</f>
        <v/>
      </c>
      <c r="U1608" s="16" t="str">
        <f t="shared" ca="1" si="529"/>
        <v/>
      </c>
      <c r="V1608" s="16" t="str">
        <f t="shared" ca="1" si="536"/>
        <v/>
      </c>
      <c r="W1608" s="16" t="str">
        <f t="shared" ca="1" si="537"/>
        <v/>
      </c>
      <c r="X1608" s="16">
        <f t="shared" ca="1" si="538"/>
        <v>3.1795774836443247</v>
      </c>
      <c r="Y1608" s="16"/>
      <c r="Z1608" s="13" t="str">
        <f ca="1">priceincross</f>
        <v/>
      </c>
      <c r="AA1608" s="13" t="str">
        <f ca="1">priceoutcross</f>
        <v/>
      </c>
      <c r="AB1608" s="13" t="str">
        <f t="shared" ca="1" si="530"/>
        <v/>
      </c>
      <c r="AC1608" s="13" t="str">
        <f t="shared" ca="1" si="539"/>
        <v/>
      </c>
      <c r="AD1608" s="13" t="str">
        <f t="shared" ca="1" si="540"/>
        <v/>
      </c>
      <c r="AE1608" s="13">
        <f t="shared" ca="1" si="541"/>
        <v>3.4685224841136817</v>
      </c>
      <c r="AG1608" s="32">
        <f ca="1">IF(ROW(data!B1608)&gt;fib+1,MIN(OFFSET(data!B1608,0,0,-fib,1)),"")</f>
        <v>27.72</v>
      </c>
      <c r="AH1608" s="32">
        <f ca="1">IF(ROW(data!B1608)&gt;fib+1,MAX(OFFSET(data!B1608,0,0,-fib,1)),"")</f>
        <v>33.450000000000003</v>
      </c>
      <c r="AI1608" s="32">
        <f t="shared" ca="1" si="531"/>
        <v>5.730000000000004</v>
      </c>
      <c r="AJ1608" s="31">
        <f t="shared" ca="1" si="532"/>
        <v>29.072279999999999</v>
      </c>
      <c r="AK1608" s="31">
        <f t="shared" ca="1" si="533"/>
        <v>29.908860000000001</v>
      </c>
      <c r="AL1608" s="31">
        <f t="shared" ca="1" si="534"/>
        <v>30.585000000000001</v>
      </c>
      <c r="AM1608" s="31">
        <f t="shared" ca="1" si="535"/>
        <v>31.261140000000001</v>
      </c>
      <c r="AO1608" s="32">
        <f t="shared" ca="1" si="542"/>
        <v>2.1795774836443247</v>
      </c>
      <c r="AP1608" s="32">
        <f t="shared" ca="1" si="543"/>
        <v>0</v>
      </c>
      <c r="AQ1608" s="32">
        <f t="shared" ca="1" si="544"/>
        <v>2.4685224841136817</v>
      </c>
      <c r="AR1608" s="32">
        <f t="shared" ca="1" si="545"/>
        <v>0</v>
      </c>
    </row>
    <row r="1609" spans="1:44">
      <c r="A1609" s="10">
        <v>39246</v>
      </c>
      <c r="B1609" s="11">
        <f ca="1">IF(ROW(data!B1609)&gt;singleSMA,AVERAGE(OFFSET(data!B1609,0,0,-singleSMA,1)),"")</f>
        <v>30.704799999999995</v>
      </c>
      <c r="C1609" s="11" t="str">
        <f ca="1">IF(ROW(data!B1607)&gt;singleSMA+2,IF(SIGN(data!B1608-indicators!B1608)&lt;&gt;SIGN(data!B1607-indicators!B1607),IF(SIGN(data!B1608-indicators!B1608)&gt;0,"BUY","SELL"),""),"")</f>
        <v/>
      </c>
      <c r="D1609" s="11">
        <f ca="1">IF(ROW(data!B1609)&gt;fastSMA,AVERAGE(OFFSET(data!B1609,0,0,-fastSMA,1)),"")</f>
        <v>32.154999999999994</v>
      </c>
      <c r="E1609" s="11">
        <f ca="1">IF(ROW(data!B1609)&gt;slowSMA,AVERAGE(OFFSET(data!B1609,0,0,-slowSMA,1)),"")</f>
        <v>30.704799999999995</v>
      </c>
      <c r="F1609" s="11" t="str">
        <f ca="1">IF(ROW(data!B1609)&gt;MAX(fastSMA,slowSMA)+2,IF(SIGN(D1608-E1608)&lt;&gt;SIGN(D1607-E1607),IF(SIGN(D1608-E1608)&gt;0,"BUY","SELL"),""),"")</f>
        <v/>
      </c>
      <c r="G1609" s="11"/>
      <c r="H1609" s="11">
        <f>(data!B1609/data!B1608)-1</f>
        <v>-4.796929964822505E-3</v>
      </c>
      <c r="I1609" s="11">
        <f t="shared" si="525"/>
        <v>0</v>
      </c>
      <c r="J1609" s="11">
        <f t="shared" si="526"/>
        <v>4.796929964822505E-3</v>
      </c>
      <c r="K1609" s="11">
        <f ca="1">IF(ROW(data!B1609)&gt;rsi+1,100-100/(1+AVERAGE(OFFSET(I1609,0,0,-rsi,1))/AVERAGE(OFFSET(J1609,0,0,-rsi,1))),"")</f>
        <v>41.01863545448915</v>
      </c>
      <c r="L1609" s="11"/>
      <c r="M1609" s="11">
        <f t="shared" si="527"/>
        <v>0.9952030700351775</v>
      </c>
      <c r="N1609" s="11">
        <f t="shared" ca="1" si="528"/>
        <v>0.96496124031007746</v>
      </c>
      <c r="S1609" s="13" t="str">
        <f ca="1">pricein</f>
        <v/>
      </c>
      <c r="T1609" s="13" t="str">
        <f ca="1">priceout</f>
        <v/>
      </c>
      <c r="U1609" s="16" t="str">
        <f t="shared" ca="1" si="529"/>
        <v/>
      </c>
      <c r="V1609" s="16" t="str">
        <f t="shared" ca="1" si="536"/>
        <v/>
      </c>
      <c r="W1609" s="16" t="str">
        <f t="shared" ca="1" si="537"/>
        <v/>
      </c>
      <c r="X1609" s="16">
        <f t="shared" ca="1" si="538"/>
        <v>3.1795774836443247</v>
      </c>
      <c r="Y1609" s="16"/>
      <c r="Z1609" s="13" t="str">
        <f ca="1">priceincross</f>
        <v/>
      </c>
      <c r="AA1609" s="13" t="str">
        <f ca="1">priceoutcross</f>
        <v/>
      </c>
      <c r="AB1609" s="13" t="str">
        <f t="shared" ca="1" si="530"/>
        <v/>
      </c>
      <c r="AC1609" s="13" t="str">
        <f t="shared" ca="1" si="539"/>
        <v/>
      </c>
      <c r="AD1609" s="13" t="str">
        <f t="shared" ca="1" si="540"/>
        <v/>
      </c>
      <c r="AE1609" s="13">
        <f t="shared" ca="1" si="541"/>
        <v>3.4685224841136817</v>
      </c>
      <c r="AG1609" s="32">
        <f ca="1">IF(ROW(data!B1609)&gt;fib+1,MIN(OFFSET(data!B1609,0,0,-fib,1)),"")</f>
        <v>28.04</v>
      </c>
      <c r="AH1609" s="32">
        <f ca="1">IF(ROW(data!B1609)&gt;fib+1,MAX(OFFSET(data!B1609,0,0,-fib,1)),"")</f>
        <v>33.450000000000003</v>
      </c>
      <c r="AI1609" s="32">
        <f t="shared" ca="1" si="531"/>
        <v>5.4100000000000037</v>
      </c>
      <c r="AJ1609" s="31">
        <f t="shared" ca="1" si="532"/>
        <v>29.316759999999999</v>
      </c>
      <c r="AK1609" s="31">
        <f t="shared" ca="1" si="533"/>
        <v>30.106619999999999</v>
      </c>
      <c r="AL1609" s="31">
        <f t="shared" ca="1" si="534"/>
        <v>30.745000000000001</v>
      </c>
      <c r="AM1609" s="31">
        <f t="shared" ca="1" si="535"/>
        <v>31.383380000000002</v>
      </c>
      <c r="AO1609" s="32">
        <f t="shared" ca="1" si="542"/>
        <v>2.1795774836443247</v>
      </c>
      <c r="AP1609" s="32">
        <f t="shared" ca="1" si="543"/>
        <v>0</v>
      </c>
      <c r="AQ1609" s="32">
        <f t="shared" ca="1" si="544"/>
        <v>2.4685224841136817</v>
      </c>
      <c r="AR1609" s="32">
        <f t="shared" ca="1" si="545"/>
        <v>0</v>
      </c>
    </row>
    <row r="1610" spans="1:44">
      <c r="A1610" s="10">
        <v>39247</v>
      </c>
      <c r="B1610" s="11">
        <f ca="1">IF(ROW(data!B1610)&gt;singleSMA,AVERAGE(OFFSET(data!B1610,0,0,-singleSMA,1)),"")</f>
        <v>30.734099999999998</v>
      </c>
      <c r="C1610" s="11" t="str">
        <f ca="1">IF(ROW(data!B1608)&gt;singleSMA+2,IF(SIGN(data!B1609-indicators!B1609)&lt;&gt;SIGN(data!B1608-indicators!B1608),IF(SIGN(data!B1609-indicators!B1609)&gt;0,"BUY","SELL"),""),"")</f>
        <v/>
      </c>
      <c r="D1610" s="11">
        <f ca="1">IF(ROW(data!B1610)&gt;fastSMA,AVERAGE(OFFSET(data!B1610,0,0,-fastSMA,1)),"")</f>
        <v>32.094499999999996</v>
      </c>
      <c r="E1610" s="11">
        <f ca="1">IF(ROW(data!B1610)&gt;slowSMA,AVERAGE(OFFSET(data!B1610,0,0,-slowSMA,1)),"")</f>
        <v>30.734099999999998</v>
      </c>
      <c r="F1610" s="11" t="str">
        <f ca="1">IF(ROW(data!B1610)&gt;MAX(fastSMA,slowSMA)+2,IF(SIGN(D1609-E1609)&lt;&gt;SIGN(D1608-E1608),IF(SIGN(D1609-E1609)&gt;0,"BUY","SELL"),""),"")</f>
        <v/>
      </c>
      <c r="G1610" s="11"/>
      <c r="H1610" s="11">
        <f>(data!B1610/data!B1609)-1</f>
        <v>-2.5706940874036244E-3</v>
      </c>
      <c r="I1610" s="11">
        <f t="shared" si="525"/>
        <v>0</v>
      </c>
      <c r="J1610" s="11">
        <f t="shared" si="526"/>
        <v>2.5706940874036244E-3</v>
      </c>
      <c r="K1610" s="11">
        <f ca="1">IF(ROW(data!B1610)&gt;rsi+1,100-100/(1+AVERAGE(OFFSET(I1610,0,0,-rsi,1))/AVERAGE(OFFSET(J1610,0,0,-rsi,1))),"")</f>
        <v>40.471410437250945</v>
      </c>
      <c r="L1610" s="11"/>
      <c r="M1610" s="11">
        <f t="shared" si="527"/>
        <v>0.99742930591259638</v>
      </c>
      <c r="N1610" s="11">
        <f t="shared" ca="1" si="528"/>
        <v>0.96248062015503866</v>
      </c>
      <c r="S1610" s="13" t="str">
        <f ca="1">pricein</f>
        <v/>
      </c>
      <c r="T1610" s="13" t="str">
        <f ca="1">priceout</f>
        <v/>
      </c>
      <c r="U1610" s="16" t="str">
        <f t="shared" ca="1" si="529"/>
        <v/>
      </c>
      <c r="V1610" s="16" t="str">
        <f t="shared" ca="1" si="536"/>
        <v/>
      </c>
      <c r="W1610" s="16" t="str">
        <f t="shared" ca="1" si="537"/>
        <v/>
      </c>
      <c r="X1610" s="16">
        <f t="shared" ca="1" si="538"/>
        <v>3.1795774836443247</v>
      </c>
      <c r="Y1610" s="16"/>
      <c r="Z1610" s="13" t="str">
        <f ca="1">priceincross</f>
        <v/>
      </c>
      <c r="AA1610" s="13" t="str">
        <f ca="1">priceoutcross</f>
        <v/>
      </c>
      <c r="AB1610" s="13" t="str">
        <f t="shared" ca="1" si="530"/>
        <v/>
      </c>
      <c r="AC1610" s="13" t="str">
        <f t="shared" ca="1" si="539"/>
        <v/>
      </c>
      <c r="AD1610" s="13" t="str">
        <f t="shared" ca="1" si="540"/>
        <v/>
      </c>
      <c r="AE1610" s="13">
        <f t="shared" ca="1" si="541"/>
        <v>3.4685224841136817</v>
      </c>
      <c r="AG1610" s="32">
        <f ca="1">IF(ROW(data!B1610)&gt;fib+1,MIN(OFFSET(data!B1610,0,0,-fib,1)),"")</f>
        <v>28.04</v>
      </c>
      <c r="AH1610" s="32">
        <f ca="1">IF(ROW(data!B1610)&gt;fib+1,MAX(OFFSET(data!B1610,0,0,-fib,1)),"")</f>
        <v>33.450000000000003</v>
      </c>
      <c r="AI1610" s="32">
        <f t="shared" ca="1" si="531"/>
        <v>5.4100000000000037</v>
      </c>
      <c r="AJ1610" s="31">
        <f t="shared" ca="1" si="532"/>
        <v>29.316759999999999</v>
      </c>
      <c r="AK1610" s="31">
        <f t="shared" ca="1" si="533"/>
        <v>30.106619999999999</v>
      </c>
      <c r="AL1610" s="31">
        <f t="shared" ca="1" si="534"/>
        <v>30.745000000000001</v>
      </c>
      <c r="AM1610" s="31">
        <f t="shared" ca="1" si="535"/>
        <v>31.383380000000002</v>
      </c>
      <c r="AO1610" s="32">
        <f t="shared" ca="1" si="542"/>
        <v>2.1795774836443247</v>
      </c>
      <c r="AP1610" s="32">
        <f t="shared" ca="1" si="543"/>
        <v>0</v>
      </c>
      <c r="AQ1610" s="32">
        <f t="shared" ca="1" si="544"/>
        <v>2.4685224841136817</v>
      </c>
      <c r="AR1610" s="32">
        <f t="shared" ca="1" si="545"/>
        <v>0</v>
      </c>
    </row>
    <row r="1611" spans="1:44">
      <c r="A1611" s="10">
        <v>39248</v>
      </c>
      <c r="B1611" s="11">
        <f ca="1">IF(ROW(data!B1611)&gt;singleSMA,AVERAGE(OFFSET(data!B1611,0,0,-singleSMA,1)),"")</f>
        <v>30.768599999999992</v>
      </c>
      <c r="C1611" s="11" t="str">
        <f ca="1">IF(ROW(data!B1609)&gt;singleSMA+2,IF(SIGN(data!B1610-indicators!B1610)&lt;&gt;SIGN(data!B1609-indicators!B1609),IF(SIGN(data!B1610-indicators!B1610)&gt;0,"BUY","SELL"),""),"")</f>
        <v/>
      </c>
      <c r="D1611" s="11">
        <f ca="1">IF(ROW(data!B1611)&gt;fastSMA,AVERAGE(OFFSET(data!B1611,0,0,-fastSMA,1)),"")</f>
        <v>32.052499999999995</v>
      </c>
      <c r="E1611" s="11">
        <f ca="1">IF(ROW(data!B1611)&gt;slowSMA,AVERAGE(OFFSET(data!B1611,0,0,-slowSMA,1)),"")</f>
        <v>30.768599999999992</v>
      </c>
      <c r="F1611" s="11" t="str">
        <f ca="1">IF(ROW(data!B1611)&gt;MAX(fastSMA,slowSMA)+2,IF(SIGN(D1610-E1610)&lt;&gt;SIGN(D1609-E1609),IF(SIGN(D1610-E1610)&gt;0,"BUY","SELL"),""),"")</f>
        <v/>
      </c>
      <c r="G1611" s="11"/>
      <c r="H1611" s="11">
        <f>(data!B1611/data!B1610)-1</f>
        <v>1.4497422680412431E-2</v>
      </c>
      <c r="I1611" s="11">
        <f t="shared" si="525"/>
        <v>1.4497422680412431E-2</v>
      </c>
      <c r="J1611" s="11">
        <f t="shared" si="526"/>
        <v>0</v>
      </c>
      <c r="K1611" s="11">
        <f ca="1">IF(ROW(data!B1611)&gt;rsi+1,100-100/(1+AVERAGE(OFFSET(I1611,0,0,-rsi,1))/AVERAGE(OFFSET(J1611,0,0,-rsi,1))),"")</f>
        <v>43.965838754414619</v>
      </c>
      <c r="L1611" s="11"/>
      <c r="M1611" s="11">
        <f t="shared" si="527"/>
        <v>1.0144974226804124</v>
      </c>
      <c r="N1611" s="11">
        <f t="shared" ca="1" si="528"/>
        <v>0.9740179399938137</v>
      </c>
      <c r="S1611" s="13" t="str">
        <f ca="1">pricein</f>
        <v/>
      </c>
      <c r="T1611" s="13" t="str">
        <f ca="1">priceout</f>
        <v/>
      </c>
      <c r="U1611" s="16" t="str">
        <f t="shared" ca="1" si="529"/>
        <v/>
      </c>
      <c r="V1611" s="16" t="str">
        <f t="shared" ca="1" si="536"/>
        <v/>
      </c>
      <c r="W1611" s="16" t="str">
        <f t="shared" ca="1" si="537"/>
        <v/>
      </c>
      <c r="X1611" s="16">
        <f t="shared" ca="1" si="538"/>
        <v>3.1795774836443247</v>
      </c>
      <c r="Y1611" s="16"/>
      <c r="Z1611" s="13" t="str">
        <f ca="1">priceincross</f>
        <v/>
      </c>
      <c r="AA1611" s="13" t="str">
        <f ca="1">priceoutcross</f>
        <v/>
      </c>
      <c r="AB1611" s="13" t="str">
        <f t="shared" ca="1" si="530"/>
        <v/>
      </c>
      <c r="AC1611" s="13" t="str">
        <f t="shared" ca="1" si="539"/>
        <v/>
      </c>
      <c r="AD1611" s="13" t="str">
        <f t="shared" ca="1" si="540"/>
        <v/>
      </c>
      <c r="AE1611" s="13">
        <f t="shared" ca="1" si="541"/>
        <v>3.4685224841136817</v>
      </c>
      <c r="AG1611" s="32">
        <f ca="1">IF(ROW(data!B1611)&gt;fib+1,MIN(OFFSET(data!B1611,0,0,-fib,1)),"")</f>
        <v>28.26</v>
      </c>
      <c r="AH1611" s="32">
        <f ca="1">IF(ROW(data!B1611)&gt;fib+1,MAX(OFFSET(data!B1611,0,0,-fib,1)),"")</f>
        <v>33.450000000000003</v>
      </c>
      <c r="AI1611" s="32">
        <f t="shared" ca="1" si="531"/>
        <v>5.1900000000000013</v>
      </c>
      <c r="AJ1611" s="31">
        <f t="shared" ca="1" si="532"/>
        <v>29.484840000000002</v>
      </c>
      <c r="AK1611" s="31">
        <f t="shared" ca="1" si="533"/>
        <v>30.242580000000004</v>
      </c>
      <c r="AL1611" s="31">
        <f t="shared" ca="1" si="534"/>
        <v>30.855000000000004</v>
      </c>
      <c r="AM1611" s="31">
        <f t="shared" ca="1" si="535"/>
        <v>31.467420000000004</v>
      </c>
      <c r="AO1611" s="32">
        <f t="shared" ca="1" si="542"/>
        <v>2.1795774836443247</v>
      </c>
      <c r="AP1611" s="32">
        <f t="shared" ca="1" si="543"/>
        <v>0</v>
      </c>
      <c r="AQ1611" s="32">
        <f t="shared" ca="1" si="544"/>
        <v>2.4685224841136817</v>
      </c>
      <c r="AR1611" s="32">
        <f t="shared" ca="1" si="545"/>
        <v>0</v>
      </c>
    </row>
    <row r="1612" spans="1:44">
      <c r="A1612" s="10">
        <v>39251</v>
      </c>
      <c r="B1612" s="11">
        <f ca="1">IF(ROW(data!B1612)&gt;singleSMA,AVERAGE(OFFSET(data!B1612,0,0,-singleSMA,1)),"")</f>
        <v>30.803099999999993</v>
      </c>
      <c r="C1612" s="11" t="str">
        <f ca="1">IF(ROW(data!B1610)&gt;singleSMA+2,IF(SIGN(data!B1611-indicators!B1611)&lt;&gt;SIGN(data!B1610-indicators!B1610),IF(SIGN(data!B1611-indicators!B1611)&gt;0,"BUY","SELL"),""),"")</f>
        <v/>
      </c>
      <c r="D1612" s="11">
        <f ca="1">IF(ROW(data!B1612)&gt;fastSMA,AVERAGE(OFFSET(data!B1612,0,0,-fastSMA,1)),"")</f>
        <v>32.015000000000001</v>
      </c>
      <c r="E1612" s="11">
        <f ca="1">IF(ROW(data!B1612)&gt;slowSMA,AVERAGE(OFFSET(data!B1612,0,0,-slowSMA,1)),"")</f>
        <v>30.803099999999993</v>
      </c>
      <c r="F1612" s="11" t="str">
        <f ca="1">IF(ROW(data!B1612)&gt;MAX(fastSMA,slowSMA)+2,IF(SIGN(D1611-E1611)&lt;&gt;SIGN(D1610-E1610),IF(SIGN(D1611-E1611)&gt;0,"BUY","SELL"),""),"")</f>
        <v/>
      </c>
      <c r="G1612" s="11"/>
      <c r="H1612" s="11">
        <f>(data!B1612/data!B1611)-1</f>
        <v>9.5268339155287762E-3</v>
      </c>
      <c r="I1612" s="11">
        <f t="shared" si="525"/>
        <v>9.5268339155287762E-3</v>
      </c>
      <c r="J1612" s="11">
        <f t="shared" si="526"/>
        <v>0</v>
      </c>
      <c r="K1612" s="11">
        <f ca="1">IF(ROW(data!B1612)&gt;rsi+1,100-100/(1+AVERAGE(OFFSET(I1612,0,0,-rsi,1))/AVERAGE(OFFSET(J1612,0,0,-rsi,1))),"")</f>
        <v>44.783479051927713</v>
      </c>
      <c r="L1612" s="11"/>
      <c r="M1612" s="11">
        <f t="shared" si="527"/>
        <v>1.0095268339155288</v>
      </c>
      <c r="N1612" s="11">
        <f t="shared" ca="1" si="528"/>
        <v>0.97695144437615244</v>
      </c>
      <c r="S1612" s="13" t="str">
        <f ca="1">pricein</f>
        <v/>
      </c>
      <c r="T1612" s="13" t="str">
        <f ca="1">priceout</f>
        <v/>
      </c>
      <c r="U1612" s="16" t="str">
        <f t="shared" ca="1" si="529"/>
        <v/>
      </c>
      <c r="V1612" s="16" t="str">
        <f t="shared" ca="1" si="536"/>
        <v/>
      </c>
      <c r="W1612" s="16" t="str">
        <f t="shared" ca="1" si="537"/>
        <v/>
      </c>
      <c r="X1612" s="16">
        <f t="shared" ca="1" si="538"/>
        <v>3.1795774836443247</v>
      </c>
      <c r="Y1612" s="16"/>
      <c r="Z1612" s="13" t="str">
        <f ca="1">priceincross</f>
        <v/>
      </c>
      <c r="AA1612" s="13" t="str">
        <f ca="1">priceoutcross</f>
        <v/>
      </c>
      <c r="AB1612" s="13" t="str">
        <f t="shared" ca="1" si="530"/>
        <v/>
      </c>
      <c r="AC1612" s="13" t="str">
        <f t="shared" ca="1" si="539"/>
        <v/>
      </c>
      <c r="AD1612" s="13" t="str">
        <f t="shared" ca="1" si="540"/>
        <v/>
      </c>
      <c r="AE1612" s="13">
        <f t="shared" ca="1" si="541"/>
        <v>3.4685224841136817</v>
      </c>
      <c r="AG1612" s="32">
        <f ca="1">IF(ROW(data!B1612)&gt;fib+1,MIN(OFFSET(data!B1612,0,0,-fib,1)),"")</f>
        <v>28.26</v>
      </c>
      <c r="AH1612" s="32">
        <f ca="1">IF(ROW(data!B1612)&gt;fib+1,MAX(OFFSET(data!B1612,0,0,-fib,1)),"")</f>
        <v>33.450000000000003</v>
      </c>
      <c r="AI1612" s="32">
        <f t="shared" ca="1" si="531"/>
        <v>5.1900000000000013</v>
      </c>
      <c r="AJ1612" s="31">
        <f t="shared" ca="1" si="532"/>
        <v>29.484840000000002</v>
      </c>
      <c r="AK1612" s="31">
        <f t="shared" ca="1" si="533"/>
        <v>30.242580000000004</v>
      </c>
      <c r="AL1612" s="31">
        <f t="shared" ca="1" si="534"/>
        <v>30.855000000000004</v>
      </c>
      <c r="AM1612" s="31">
        <f t="shared" ca="1" si="535"/>
        <v>31.467420000000004</v>
      </c>
      <c r="AO1612" s="32">
        <f t="shared" ca="1" si="542"/>
        <v>2.1795774836443247</v>
      </c>
      <c r="AP1612" s="32">
        <f t="shared" ca="1" si="543"/>
        <v>0</v>
      </c>
      <c r="AQ1612" s="32">
        <f t="shared" ca="1" si="544"/>
        <v>2.4685224841136817</v>
      </c>
      <c r="AR1612" s="32">
        <f t="shared" ca="1" si="545"/>
        <v>0</v>
      </c>
    </row>
    <row r="1613" spans="1:44">
      <c r="A1613" s="10">
        <v>39252</v>
      </c>
      <c r="B1613" s="11">
        <f ca="1">IF(ROW(data!B1613)&gt;singleSMA,AVERAGE(OFFSET(data!B1613,0,0,-singleSMA,1)),"")</f>
        <v>30.834199999999992</v>
      </c>
      <c r="C1613" s="11" t="str">
        <f ca="1">IF(ROW(data!B1611)&gt;singleSMA+2,IF(SIGN(data!B1612-indicators!B1612)&lt;&gt;SIGN(data!B1611-indicators!B1611),IF(SIGN(data!B1612-indicators!B1612)&gt;0,"BUY","SELL"),""),"")</f>
        <v/>
      </c>
      <c r="D1613" s="11">
        <f ca="1">IF(ROW(data!B1613)&gt;fastSMA,AVERAGE(OFFSET(data!B1613,0,0,-fastSMA,1)),"")</f>
        <v>31.975499999999993</v>
      </c>
      <c r="E1613" s="11">
        <f ca="1">IF(ROW(data!B1613)&gt;slowSMA,AVERAGE(OFFSET(data!B1613,0,0,-slowSMA,1)),"")</f>
        <v>30.834199999999992</v>
      </c>
      <c r="F1613" s="11" t="str">
        <f ca="1">IF(ROW(data!B1613)&gt;MAX(fastSMA,slowSMA)+2,IF(SIGN(D1612-E1612)&lt;&gt;SIGN(D1611-E1611),IF(SIGN(D1612-E1612)&gt;0,"BUY","SELL"),""),"")</f>
        <v/>
      </c>
      <c r="G1613" s="11"/>
      <c r="H1613" s="11">
        <f>(data!B1613/data!B1612)-1</f>
        <v>-5.976722239697918E-3</v>
      </c>
      <c r="I1613" s="11">
        <f t="shared" si="525"/>
        <v>0</v>
      </c>
      <c r="J1613" s="11">
        <f t="shared" si="526"/>
        <v>5.976722239697918E-3</v>
      </c>
      <c r="K1613" s="11">
        <f ca="1">IF(ROW(data!B1613)&gt;rsi+1,100-100/(1+AVERAGE(OFFSET(I1613,0,0,-rsi,1))/AVERAGE(OFFSET(J1613,0,0,-rsi,1))),"")</f>
        <v>44.490714019224789</v>
      </c>
      <c r="L1613" s="11"/>
      <c r="M1613" s="11">
        <f t="shared" si="527"/>
        <v>0.99402327776030208</v>
      </c>
      <c r="N1613" s="11">
        <f t="shared" ca="1" si="528"/>
        <v>0.97560975609756118</v>
      </c>
      <c r="S1613" s="13" t="str">
        <f ca="1">pricein</f>
        <v/>
      </c>
      <c r="T1613" s="13" t="str">
        <f ca="1">priceout</f>
        <v/>
      </c>
      <c r="U1613" s="16" t="str">
        <f t="shared" ca="1" si="529"/>
        <v/>
      </c>
      <c r="V1613" s="16" t="str">
        <f t="shared" ca="1" si="536"/>
        <v/>
      </c>
      <c r="W1613" s="16" t="str">
        <f t="shared" ca="1" si="537"/>
        <v/>
      </c>
      <c r="X1613" s="16">
        <f t="shared" ca="1" si="538"/>
        <v>3.1795774836443247</v>
      </c>
      <c r="Y1613" s="16"/>
      <c r="Z1613" s="13" t="str">
        <f ca="1">priceincross</f>
        <v/>
      </c>
      <c r="AA1613" s="13" t="str">
        <f ca="1">priceoutcross</f>
        <v/>
      </c>
      <c r="AB1613" s="13" t="str">
        <f t="shared" ca="1" si="530"/>
        <v/>
      </c>
      <c r="AC1613" s="13" t="str">
        <f t="shared" ca="1" si="539"/>
        <v/>
      </c>
      <c r="AD1613" s="13" t="str">
        <f t="shared" ca="1" si="540"/>
        <v/>
      </c>
      <c r="AE1613" s="13">
        <f t="shared" ca="1" si="541"/>
        <v>3.4685224841136817</v>
      </c>
      <c r="AG1613" s="32">
        <f ca="1">IF(ROW(data!B1613)&gt;fib+1,MIN(OFFSET(data!B1613,0,0,-fib,1)),"")</f>
        <v>28.26</v>
      </c>
      <c r="AH1613" s="32">
        <f ca="1">IF(ROW(data!B1613)&gt;fib+1,MAX(OFFSET(data!B1613,0,0,-fib,1)),"")</f>
        <v>33.450000000000003</v>
      </c>
      <c r="AI1613" s="32">
        <f t="shared" ca="1" si="531"/>
        <v>5.1900000000000013</v>
      </c>
      <c r="AJ1613" s="31">
        <f t="shared" ca="1" si="532"/>
        <v>29.484840000000002</v>
      </c>
      <c r="AK1613" s="31">
        <f t="shared" ca="1" si="533"/>
        <v>30.242580000000004</v>
      </c>
      <c r="AL1613" s="31">
        <f t="shared" ca="1" si="534"/>
        <v>30.855000000000004</v>
      </c>
      <c r="AM1613" s="31">
        <f t="shared" ca="1" si="535"/>
        <v>31.467420000000004</v>
      </c>
      <c r="AO1613" s="32">
        <f t="shared" ca="1" si="542"/>
        <v>2.1795774836443247</v>
      </c>
      <c r="AP1613" s="32">
        <f t="shared" ca="1" si="543"/>
        <v>0</v>
      </c>
      <c r="AQ1613" s="32">
        <f t="shared" ca="1" si="544"/>
        <v>2.4685224841136817</v>
      </c>
      <c r="AR1613" s="32">
        <f t="shared" ca="1" si="545"/>
        <v>0</v>
      </c>
    </row>
    <row r="1614" spans="1:44">
      <c r="A1614" s="10">
        <v>39253</v>
      </c>
      <c r="B1614" s="11">
        <f ca="1">IF(ROW(data!B1614)&gt;singleSMA,AVERAGE(OFFSET(data!B1614,0,0,-singleSMA,1)),"")</f>
        <v>30.857499999999991</v>
      </c>
      <c r="C1614" s="11" t="str">
        <f ca="1">IF(ROW(data!B1612)&gt;singleSMA+2,IF(SIGN(data!B1613-indicators!B1613)&lt;&gt;SIGN(data!B1612-indicators!B1612),IF(SIGN(data!B1613-indicators!B1613)&gt;0,"BUY","SELL"),""),"")</f>
        <v/>
      </c>
      <c r="D1614" s="11">
        <f ca="1">IF(ROW(data!B1614)&gt;fastSMA,AVERAGE(OFFSET(data!B1614,0,0,-fastSMA,1)),"")</f>
        <v>31.93</v>
      </c>
      <c r="E1614" s="11">
        <f ca="1">IF(ROW(data!B1614)&gt;slowSMA,AVERAGE(OFFSET(data!B1614,0,0,-slowSMA,1)),"")</f>
        <v>30.857499999999991</v>
      </c>
      <c r="F1614" s="11" t="str">
        <f ca="1">IF(ROW(data!B1614)&gt;MAX(fastSMA,slowSMA)+2,IF(SIGN(D1613-E1613)&lt;&gt;SIGN(D1612-E1612),IF(SIGN(D1613-E1613)&gt;0,"BUY","SELL"),""),"")</f>
        <v/>
      </c>
      <c r="G1614" s="11"/>
      <c r="H1614" s="11">
        <f>(data!B1614/data!B1613)-1</f>
        <v>3.7974683544304E-3</v>
      </c>
      <c r="I1614" s="11">
        <f t="shared" si="525"/>
        <v>3.7974683544304E-3</v>
      </c>
      <c r="J1614" s="11">
        <f t="shared" si="526"/>
        <v>0</v>
      </c>
      <c r="K1614" s="11">
        <f ca="1">IF(ROW(data!B1614)&gt;rsi+1,100-100/(1+AVERAGE(OFFSET(I1614,0,0,-rsi,1))/AVERAGE(OFFSET(J1614,0,0,-rsi,1))),"")</f>
        <v>43.514966093384253</v>
      </c>
      <c r="L1614" s="11"/>
      <c r="M1614" s="11">
        <f t="shared" si="527"/>
        <v>1.0037974683544304</v>
      </c>
      <c r="N1614" s="11">
        <f t="shared" ca="1" si="528"/>
        <v>0.97211155378486047</v>
      </c>
      <c r="S1614" s="13" t="str">
        <f ca="1">pricein</f>
        <v/>
      </c>
      <c r="T1614" s="13" t="str">
        <f ca="1">priceout</f>
        <v/>
      </c>
      <c r="U1614" s="16" t="str">
        <f t="shared" ca="1" si="529"/>
        <v/>
      </c>
      <c r="V1614" s="16" t="str">
        <f t="shared" ca="1" si="536"/>
        <v/>
      </c>
      <c r="W1614" s="16" t="str">
        <f t="shared" ca="1" si="537"/>
        <v/>
      </c>
      <c r="X1614" s="16">
        <f t="shared" ca="1" si="538"/>
        <v>3.1795774836443247</v>
      </c>
      <c r="Y1614" s="16"/>
      <c r="Z1614" s="13" t="str">
        <f ca="1">priceincross</f>
        <v/>
      </c>
      <c r="AA1614" s="13" t="str">
        <f ca="1">priceoutcross</f>
        <v/>
      </c>
      <c r="AB1614" s="13" t="str">
        <f t="shared" ca="1" si="530"/>
        <v/>
      </c>
      <c r="AC1614" s="13" t="str">
        <f t="shared" ca="1" si="539"/>
        <v/>
      </c>
      <c r="AD1614" s="13" t="str">
        <f t="shared" ca="1" si="540"/>
        <v/>
      </c>
      <c r="AE1614" s="13">
        <f t="shared" ca="1" si="541"/>
        <v>3.4685224841136817</v>
      </c>
      <c r="AG1614" s="32">
        <f ca="1">IF(ROW(data!B1614)&gt;fib+1,MIN(OFFSET(data!B1614,0,0,-fib,1)),"")</f>
        <v>28.26</v>
      </c>
      <c r="AH1614" s="32">
        <f ca="1">IF(ROW(data!B1614)&gt;fib+1,MAX(OFFSET(data!B1614,0,0,-fib,1)),"")</f>
        <v>33.450000000000003</v>
      </c>
      <c r="AI1614" s="32">
        <f t="shared" ca="1" si="531"/>
        <v>5.1900000000000013</v>
      </c>
      <c r="AJ1614" s="31">
        <f t="shared" ca="1" si="532"/>
        <v>29.484840000000002</v>
      </c>
      <c r="AK1614" s="31">
        <f t="shared" ca="1" si="533"/>
        <v>30.242580000000004</v>
      </c>
      <c r="AL1614" s="31">
        <f t="shared" ca="1" si="534"/>
        <v>30.855000000000004</v>
      </c>
      <c r="AM1614" s="31">
        <f t="shared" ca="1" si="535"/>
        <v>31.467420000000004</v>
      </c>
      <c r="AO1614" s="32">
        <f t="shared" ca="1" si="542"/>
        <v>2.1795774836443247</v>
      </c>
      <c r="AP1614" s="32">
        <f t="shared" ca="1" si="543"/>
        <v>0</v>
      </c>
      <c r="AQ1614" s="32">
        <f t="shared" ca="1" si="544"/>
        <v>2.4685224841136817</v>
      </c>
      <c r="AR1614" s="32">
        <f t="shared" ca="1" si="545"/>
        <v>0</v>
      </c>
    </row>
    <row r="1615" spans="1:44">
      <c r="A1615" s="10">
        <v>39254</v>
      </c>
      <c r="B1615" s="11">
        <f ca="1">IF(ROW(data!B1615)&gt;singleSMA,AVERAGE(OFFSET(data!B1615,0,0,-singleSMA,1)),"")</f>
        <v>30.874299999999995</v>
      </c>
      <c r="C1615" s="11" t="str">
        <f ca="1">IF(ROW(data!B1613)&gt;singleSMA+2,IF(SIGN(data!B1614-indicators!B1614)&lt;&gt;SIGN(data!B1613-indicators!B1613),IF(SIGN(data!B1614-indicators!B1614)&gt;0,"BUY","SELL"),""),"")</f>
        <v/>
      </c>
      <c r="D1615" s="11">
        <f ca="1">IF(ROW(data!B1615)&gt;fastSMA,AVERAGE(OFFSET(data!B1615,0,0,-fastSMA,1)),"")</f>
        <v>31.876000000000005</v>
      </c>
      <c r="E1615" s="11">
        <f ca="1">IF(ROW(data!B1615)&gt;slowSMA,AVERAGE(OFFSET(data!B1615,0,0,-slowSMA,1)),"")</f>
        <v>30.874299999999995</v>
      </c>
      <c r="F1615" s="11" t="str">
        <f ca="1">IF(ROW(data!B1615)&gt;MAX(fastSMA,slowSMA)+2,IF(SIGN(D1614-E1614)&lt;&gt;SIGN(D1613-E1613),IF(SIGN(D1614-E1614)&gt;0,"BUY","SELL"),""),"")</f>
        <v/>
      </c>
      <c r="G1615" s="11"/>
      <c r="H1615" s="11">
        <f>(data!B1615/data!B1614)-1</f>
        <v>-9.4577553593946373E-3</v>
      </c>
      <c r="I1615" s="11">
        <f t="shared" si="525"/>
        <v>0</v>
      </c>
      <c r="J1615" s="11">
        <f t="shared" si="526"/>
        <v>9.4577553593946373E-3</v>
      </c>
      <c r="K1615" s="11">
        <f ca="1">IF(ROW(data!B1615)&gt;rsi+1,100-100/(1+AVERAGE(OFFSET(I1615,0,0,-rsi,1))/AVERAGE(OFFSET(J1615,0,0,-rsi,1))),"")</f>
        <v>42.385952034031249</v>
      </c>
      <c r="L1615" s="11"/>
      <c r="M1615" s="11">
        <f t="shared" si="527"/>
        <v>0.99054224464060536</v>
      </c>
      <c r="N1615" s="11">
        <f t="shared" ca="1" si="528"/>
        <v>0.96676923076923094</v>
      </c>
      <c r="S1615" s="13" t="str">
        <f ca="1">pricein</f>
        <v/>
      </c>
      <c r="T1615" s="13" t="str">
        <f ca="1">priceout</f>
        <v/>
      </c>
      <c r="U1615" s="16" t="str">
        <f t="shared" ca="1" si="529"/>
        <v/>
      </c>
      <c r="V1615" s="16" t="str">
        <f t="shared" ca="1" si="536"/>
        <v/>
      </c>
      <c r="W1615" s="16" t="str">
        <f t="shared" ca="1" si="537"/>
        <v/>
      </c>
      <c r="X1615" s="16">
        <f t="shared" ca="1" si="538"/>
        <v>3.1795774836443247</v>
      </c>
      <c r="Y1615" s="16"/>
      <c r="Z1615" s="13" t="str">
        <f ca="1">priceincross</f>
        <v/>
      </c>
      <c r="AA1615" s="13" t="str">
        <f ca="1">priceoutcross</f>
        <v/>
      </c>
      <c r="AB1615" s="13" t="str">
        <f t="shared" ca="1" si="530"/>
        <v/>
      </c>
      <c r="AC1615" s="13" t="str">
        <f t="shared" ca="1" si="539"/>
        <v/>
      </c>
      <c r="AD1615" s="13" t="str">
        <f t="shared" ca="1" si="540"/>
        <v/>
      </c>
      <c r="AE1615" s="13">
        <f t="shared" ca="1" si="541"/>
        <v>3.4685224841136817</v>
      </c>
      <c r="AG1615" s="32">
        <f ca="1">IF(ROW(data!B1615)&gt;fib+1,MIN(OFFSET(data!B1615,0,0,-fib,1)),"")</f>
        <v>28.26</v>
      </c>
      <c r="AH1615" s="32">
        <f ca="1">IF(ROW(data!B1615)&gt;fib+1,MAX(OFFSET(data!B1615,0,0,-fib,1)),"")</f>
        <v>33.450000000000003</v>
      </c>
      <c r="AI1615" s="32">
        <f t="shared" ca="1" si="531"/>
        <v>5.1900000000000013</v>
      </c>
      <c r="AJ1615" s="31">
        <f t="shared" ca="1" si="532"/>
        <v>29.484840000000002</v>
      </c>
      <c r="AK1615" s="31">
        <f t="shared" ca="1" si="533"/>
        <v>30.242580000000004</v>
      </c>
      <c r="AL1615" s="31">
        <f t="shared" ca="1" si="534"/>
        <v>30.855000000000004</v>
      </c>
      <c r="AM1615" s="31">
        <f t="shared" ca="1" si="535"/>
        <v>31.467420000000004</v>
      </c>
      <c r="AO1615" s="32">
        <f t="shared" ca="1" si="542"/>
        <v>2.1795774836443247</v>
      </c>
      <c r="AP1615" s="32">
        <f t="shared" ca="1" si="543"/>
        <v>0</v>
      </c>
      <c r="AQ1615" s="32">
        <f t="shared" ca="1" si="544"/>
        <v>2.4685224841136817</v>
      </c>
      <c r="AR1615" s="32">
        <f t="shared" ca="1" si="545"/>
        <v>0</v>
      </c>
    </row>
    <row r="1616" spans="1:44">
      <c r="A1616" s="10">
        <v>39255</v>
      </c>
      <c r="B1616" s="11">
        <f ca="1">IF(ROW(data!B1616)&gt;singleSMA,AVERAGE(OFFSET(data!B1616,0,0,-singleSMA,1)),"")</f>
        <v>30.891899999999993</v>
      </c>
      <c r="C1616" s="11" t="str">
        <f ca="1">IF(ROW(data!B1614)&gt;singleSMA+2,IF(SIGN(data!B1615-indicators!B1615)&lt;&gt;SIGN(data!B1614-indicators!B1614),IF(SIGN(data!B1615-indicators!B1615)&gt;0,"BUY","SELL"),""),"")</f>
        <v/>
      </c>
      <c r="D1616" s="11">
        <f ca="1">IF(ROW(data!B1616)&gt;fastSMA,AVERAGE(OFFSET(data!B1616,0,0,-fastSMA,1)),"")</f>
        <v>31.803000000000004</v>
      </c>
      <c r="E1616" s="11">
        <f ca="1">IF(ROW(data!B1616)&gt;slowSMA,AVERAGE(OFFSET(data!B1616,0,0,-slowSMA,1)),"")</f>
        <v>30.891899999999993</v>
      </c>
      <c r="F1616" s="11" t="str">
        <f ca="1">IF(ROW(data!B1616)&gt;MAX(fastSMA,slowSMA)+2,IF(SIGN(D1615-E1615)&lt;&gt;SIGN(D1614-E1614),IF(SIGN(D1615-E1615)&gt;0,"BUY","SELL"),""),"")</f>
        <v/>
      </c>
      <c r="G1616" s="11"/>
      <c r="H1616" s="11">
        <f>(data!B1616/data!B1615)-1</f>
        <v>-1.2730744748569167E-3</v>
      </c>
      <c r="I1616" s="11">
        <f t="shared" si="525"/>
        <v>0</v>
      </c>
      <c r="J1616" s="11">
        <f t="shared" si="526"/>
        <v>1.2730744748569167E-3</v>
      </c>
      <c r="K1616" s="11">
        <f ca="1">IF(ROW(data!B1616)&gt;rsi+1,100-100/(1+AVERAGE(OFFSET(I1616,0,0,-rsi,1))/AVERAGE(OFFSET(J1616,0,0,-rsi,1))),"")</f>
        <v>39.13147310990108</v>
      </c>
      <c r="L1616" s="11"/>
      <c r="M1616" s="11">
        <f t="shared" si="527"/>
        <v>0.99872692552514308</v>
      </c>
      <c r="N1616" s="11">
        <f t="shared" ca="1" si="528"/>
        <v>0.95554202192448212</v>
      </c>
      <c r="S1616" s="13" t="str">
        <f ca="1">pricein</f>
        <v/>
      </c>
      <c r="T1616" s="13" t="str">
        <f ca="1">priceout</f>
        <v/>
      </c>
      <c r="U1616" s="16" t="str">
        <f t="shared" ca="1" si="529"/>
        <v/>
      </c>
      <c r="V1616" s="16" t="str">
        <f t="shared" ca="1" si="536"/>
        <v/>
      </c>
      <c r="W1616" s="16" t="str">
        <f t="shared" ca="1" si="537"/>
        <v/>
      </c>
      <c r="X1616" s="16">
        <f t="shared" ca="1" si="538"/>
        <v>3.1795774836443247</v>
      </c>
      <c r="Y1616" s="16"/>
      <c r="Z1616" s="13" t="str">
        <f ca="1">priceincross</f>
        <v/>
      </c>
      <c r="AA1616" s="13" t="str">
        <f ca="1">priceoutcross</f>
        <v/>
      </c>
      <c r="AB1616" s="13" t="str">
        <f t="shared" ca="1" si="530"/>
        <v/>
      </c>
      <c r="AC1616" s="13" t="str">
        <f t="shared" ca="1" si="539"/>
        <v/>
      </c>
      <c r="AD1616" s="13" t="str">
        <f t="shared" ca="1" si="540"/>
        <v/>
      </c>
      <c r="AE1616" s="13">
        <f t="shared" ca="1" si="541"/>
        <v>3.4685224841136817</v>
      </c>
      <c r="AG1616" s="32">
        <f ca="1">IF(ROW(data!B1616)&gt;fib+1,MIN(OFFSET(data!B1616,0,0,-fib,1)),"")</f>
        <v>28.26</v>
      </c>
      <c r="AH1616" s="32">
        <f ca="1">IF(ROW(data!B1616)&gt;fib+1,MAX(OFFSET(data!B1616,0,0,-fib,1)),"")</f>
        <v>33.450000000000003</v>
      </c>
      <c r="AI1616" s="32">
        <f t="shared" ca="1" si="531"/>
        <v>5.1900000000000013</v>
      </c>
      <c r="AJ1616" s="31">
        <f t="shared" ca="1" si="532"/>
        <v>29.484840000000002</v>
      </c>
      <c r="AK1616" s="31">
        <f t="shared" ca="1" si="533"/>
        <v>30.242580000000004</v>
      </c>
      <c r="AL1616" s="31">
        <f t="shared" ca="1" si="534"/>
        <v>30.855000000000004</v>
      </c>
      <c r="AM1616" s="31">
        <f t="shared" ca="1" si="535"/>
        <v>31.467420000000004</v>
      </c>
      <c r="AO1616" s="32">
        <f t="shared" ca="1" si="542"/>
        <v>2.1795774836443247</v>
      </c>
      <c r="AP1616" s="32">
        <f t="shared" ca="1" si="543"/>
        <v>0</v>
      </c>
      <c r="AQ1616" s="32">
        <f t="shared" ca="1" si="544"/>
        <v>2.4685224841136817</v>
      </c>
      <c r="AR1616" s="32">
        <f t="shared" ca="1" si="545"/>
        <v>0</v>
      </c>
    </row>
    <row r="1617" spans="1:44">
      <c r="A1617" s="10">
        <v>39258</v>
      </c>
      <c r="B1617" s="11">
        <f ca="1">IF(ROW(data!B1617)&gt;singleSMA,AVERAGE(OFFSET(data!B1617,0,0,-singleSMA,1)),"")</f>
        <v>30.907599999999988</v>
      </c>
      <c r="C1617" s="11" t="str">
        <f ca="1">IF(ROW(data!B1615)&gt;singleSMA+2,IF(SIGN(data!B1616-indicators!B1616)&lt;&gt;SIGN(data!B1615-indicators!B1615),IF(SIGN(data!B1616-indicators!B1616)&gt;0,"BUY","SELL"),""),"")</f>
        <v/>
      </c>
      <c r="D1617" s="11">
        <f ca="1">IF(ROW(data!B1617)&gt;fastSMA,AVERAGE(OFFSET(data!B1617,0,0,-fastSMA,1)),"")</f>
        <v>31.727000000000004</v>
      </c>
      <c r="E1617" s="11">
        <f ca="1">IF(ROW(data!B1617)&gt;slowSMA,AVERAGE(OFFSET(data!B1617,0,0,-slowSMA,1)),"")</f>
        <v>30.907599999999988</v>
      </c>
      <c r="F1617" s="11" t="str">
        <f ca="1">IF(ROW(data!B1617)&gt;MAX(fastSMA,slowSMA)+2,IF(SIGN(D1616-E1616)&lt;&gt;SIGN(D1615-E1615),IF(SIGN(D1616-E1616)&gt;0,"BUY","SELL"),""),"")</f>
        <v/>
      </c>
      <c r="G1617" s="11"/>
      <c r="H1617" s="11">
        <f>(data!B1617/data!B1616)-1</f>
        <v>-5.7361376673039643E-3</v>
      </c>
      <c r="I1617" s="11">
        <f t="shared" si="525"/>
        <v>0</v>
      </c>
      <c r="J1617" s="11">
        <f t="shared" si="526"/>
        <v>5.7361376673039643E-3</v>
      </c>
      <c r="K1617" s="11">
        <f ca="1">IF(ROW(data!B1617)&gt;rsi+1,100-100/(1+AVERAGE(OFFSET(I1617,0,0,-rsi,1))/AVERAGE(OFFSET(J1617,0,0,-rsi,1))),"")</f>
        <v>38.731822655931396</v>
      </c>
      <c r="L1617" s="11"/>
      <c r="M1617" s="11">
        <f t="shared" si="527"/>
        <v>0.99426386233269604</v>
      </c>
      <c r="N1617" s="11">
        <f t="shared" ca="1" si="528"/>
        <v>0.95354523227383869</v>
      </c>
      <c r="S1617" s="13" t="str">
        <f ca="1">pricein</f>
        <v/>
      </c>
      <c r="T1617" s="13" t="str">
        <f ca="1">priceout</f>
        <v/>
      </c>
      <c r="U1617" s="16" t="str">
        <f t="shared" ca="1" si="529"/>
        <v/>
      </c>
      <c r="V1617" s="16" t="str">
        <f t="shared" ca="1" si="536"/>
        <v/>
      </c>
      <c r="W1617" s="16" t="str">
        <f t="shared" ca="1" si="537"/>
        <v/>
      </c>
      <c r="X1617" s="16">
        <f t="shared" ca="1" si="538"/>
        <v>3.1795774836443247</v>
      </c>
      <c r="Y1617" s="16"/>
      <c r="Z1617" s="13" t="str">
        <f ca="1">priceincross</f>
        <v/>
      </c>
      <c r="AA1617" s="13" t="str">
        <f ca="1">priceoutcross</f>
        <v/>
      </c>
      <c r="AB1617" s="13" t="str">
        <f t="shared" ca="1" si="530"/>
        <v/>
      </c>
      <c r="AC1617" s="13" t="str">
        <f t="shared" ca="1" si="539"/>
        <v/>
      </c>
      <c r="AD1617" s="13" t="str">
        <f t="shared" ca="1" si="540"/>
        <v/>
      </c>
      <c r="AE1617" s="13">
        <f t="shared" ca="1" si="541"/>
        <v>3.4685224841136817</v>
      </c>
      <c r="AG1617" s="32">
        <f ca="1">IF(ROW(data!B1617)&gt;fib+1,MIN(OFFSET(data!B1617,0,0,-fib,1)),"")</f>
        <v>28.26</v>
      </c>
      <c r="AH1617" s="32">
        <f ca="1">IF(ROW(data!B1617)&gt;fib+1,MAX(OFFSET(data!B1617,0,0,-fib,1)),"")</f>
        <v>33.450000000000003</v>
      </c>
      <c r="AI1617" s="32">
        <f t="shared" ca="1" si="531"/>
        <v>5.1900000000000013</v>
      </c>
      <c r="AJ1617" s="31">
        <f t="shared" ca="1" si="532"/>
        <v>29.484840000000002</v>
      </c>
      <c r="AK1617" s="31">
        <f t="shared" ca="1" si="533"/>
        <v>30.242580000000004</v>
      </c>
      <c r="AL1617" s="31">
        <f t="shared" ca="1" si="534"/>
        <v>30.855000000000004</v>
      </c>
      <c r="AM1617" s="31">
        <f t="shared" ca="1" si="535"/>
        <v>31.467420000000004</v>
      </c>
      <c r="AO1617" s="32">
        <f t="shared" ca="1" si="542"/>
        <v>2.1795774836443247</v>
      </c>
      <c r="AP1617" s="32">
        <f t="shared" ca="1" si="543"/>
        <v>0</v>
      </c>
      <c r="AQ1617" s="32">
        <f t="shared" ca="1" si="544"/>
        <v>2.4685224841136817</v>
      </c>
      <c r="AR1617" s="32">
        <f t="shared" ca="1" si="545"/>
        <v>0</v>
      </c>
    </row>
    <row r="1618" spans="1:44">
      <c r="A1618" s="10">
        <v>39259</v>
      </c>
      <c r="B1618" s="11">
        <f ca="1">IF(ROW(data!B1618)&gt;singleSMA,AVERAGE(OFFSET(data!B1618,0,0,-singleSMA,1)),"")</f>
        <v>30.927299999999988</v>
      </c>
      <c r="C1618" s="11" t="str">
        <f ca="1">IF(ROW(data!B1616)&gt;singleSMA+2,IF(SIGN(data!B1617-indicators!B1617)&lt;&gt;SIGN(data!B1616-indicators!B1616),IF(SIGN(data!B1617-indicators!B1617)&gt;0,"BUY","SELL"),""),"")</f>
        <v/>
      </c>
      <c r="D1618" s="11">
        <f ca="1">IF(ROW(data!B1618)&gt;fastSMA,AVERAGE(OFFSET(data!B1618,0,0,-fastSMA,1)),"")</f>
        <v>31.649000000000008</v>
      </c>
      <c r="E1618" s="11">
        <f ca="1">IF(ROW(data!B1618)&gt;slowSMA,AVERAGE(OFFSET(data!B1618,0,0,-slowSMA,1)),"")</f>
        <v>30.927299999999988</v>
      </c>
      <c r="F1618" s="11" t="str">
        <f ca="1">IF(ROW(data!B1618)&gt;MAX(fastSMA,slowSMA)+2,IF(SIGN(D1617-E1617)&lt;&gt;SIGN(D1616-E1616),IF(SIGN(D1617-E1617)&gt;0,"BUY","SELL"),""),"")</f>
        <v/>
      </c>
      <c r="G1618" s="11"/>
      <c r="H1618" s="11">
        <f>(data!B1618/data!B1617)-1</f>
        <v>1.2499999999999956E-2</v>
      </c>
      <c r="I1618" s="11">
        <f t="shared" si="525"/>
        <v>1.2499999999999956E-2</v>
      </c>
      <c r="J1618" s="11">
        <f t="shared" si="526"/>
        <v>0</v>
      </c>
      <c r="K1618" s="11">
        <f ca="1">IF(ROW(data!B1618)&gt;rsi+1,100-100/(1+AVERAGE(OFFSET(I1618,0,0,-rsi,1))/AVERAGE(OFFSET(J1618,0,0,-rsi,1))),"")</f>
        <v>38.538326732461734</v>
      </c>
      <c r="L1618" s="11"/>
      <c r="M1618" s="11">
        <f t="shared" si="527"/>
        <v>1.0125</v>
      </c>
      <c r="N1618" s="11">
        <f t="shared" ca="1" si="528"/>
        <v>0.9529411764705884</v>
      </c>
      <c r="S1618" s="13" t="str">
        <f ca="1">pricein</f>
        <v/>
      </c>
      <c r="T1618" s="13" t="str">
        <f ca="1">priceout</f>
        <v/>
      </c>
      <c r="U1618" s="16" t="str">
        <f t="shared" ca="1" si="529"/>
        <v/>
      </c>
      <c r="V1618" s="16" t="str">
        <f t="shared" ca="1" si="536"/>
        <v/>
      </c>
      <c r="W1618" s="16" t="str">
        <f t="shared" ca="1" si="537"/>
        <v/>
      </c>
      <c r="X1618" s="16">
        <f t="shared" ca="1" si="538"/>
        <v>3.1795774836443247</v>
      </c>
      <c r="Y1618" s="16"/>
      <c r="Z1618" s="13" t="str">
        <f ca="1">priceincross</f>
        <v/>
      </c>
      <c r="AA1618" s="13" t="str">
        <f ca="1">priceoutcross</f>
        <v/>
      </c>
      <c r="AB1618" s="13" t="str">
        <f t="shared" ca="1" si="530"/>
        <v/>
      </c>
      <c r="AC1618" s="13" t="str">
        <f t="shared" ca="1" si="539"/>
        <v/>
      </c>
      <c r="AD1618" s="13" t="str">
        <f t="shared" ca="1" si="540"/>
        <v/>
      </c>
      <c r="AE1618" s="13">
        <f t="shared" ca="1" si="541"/>
        <v>3.4685224841136817</v>
      </c>
      <c r="AG1618" s="32">
        <f ca="1">IF(ROW(data!B1618)&gt;fib+1,MIN(OFFSET(data!B1618,0,0,-fib,1)),"")</f>
        <v>28.26</v>
      </c>
      <c r="AH1618" s="32">
        <f ca="1">IF(ROW(data!B1618)&gt;fib+1,MAX(OFFSET(data!B1618,0,0,-fib,1)),"")</f>
        <v>33.450000000000003</v>
      </c>
      <c r="AI1618" s="32">
        <f t="shared" ca="1" si="531"/>
        <v>5.1900000000000013</v>
      </c>
      <c r="AJ1618" s="31">
        <f t="shared" ca="1" si="532"/>
        <v>29.484840000000002</v>
      </c>
      <c r="AK1618" s="31">
        <f t="shared" ca="1" si="533"/>
        <v>30.242580000000004</v>
      </c>
      <c r="AL1618" s="31">
        <f t="shared" ca="1" si="534"/>
        <v>30.855000000000004</v>
      </c>
      <c r="AM1618" s="31">
        <f t="shared" ca="1" si="535"/>
        <v>31.467420000000004</v>
      </c>
      <c r="AO1618" s="32">
        <f t="shared" ca="1" si="542"/>
        <v>2.1795774836443247</v>
      </c>
      <c r="AP1618" s="32">
        <f t="shared" ca="1" si="543"/>
        <v>0</v>
      </c>
      <c r="AQ1618" s="32">
        <f t="shared" ca="1" si="544"/>
        <v>2.4685224841136817</v>
      </c>
      <c r="AR1618" s="32">
        <f t="shared" ca="1" si="545"/>
        <v>0</v>
      </c>
    </row>
    <row r="1619" spans="1:44">
      <c r="A1619" s="10">
        <v>39260</v>
      </c>
      <c r="B1619" s="11">
        <f ca="1">IF(ROW(data!B1619)&gt;singleSMA,AVERAGE(OFFSET(data!B1619,0,0,-singleSMA,1)),"")</f>
        <v>30.940699999999989</v>
      </c>
      <c r="C1619" s="11" t="str">
        <f ca="1">IF(ROW(data!B1617)&gt;singleSMA+2,IF(SIGN(data!B1618-indicators!B1618)&lt;&gt;SIGN(data!B1617-indicators!B1617),IF(SIGN(data!B1618-indicators!B1618)&gt;0,"BUY","SELL"),""),"")</f>
        <v/>
      </c>
      <c r="D1619" s="11">
        <f ca="1">IF(ROW(data!B1619)&gt;fastSMA,AVERAGE(OFFSET(data!B1619,0,0,-fastSMA,1)),"")</f>
        <v>31.576000000000011</v>
      </c>
      <c r="E1619" s="11">
        <f ca="1">IF(ROW(data!B1619)&gt;slowSMA,AVERAGE(OFFSET(data!B1619,0,0,-slowSMA,1)),"")</f>
        <v>30.940699999999989</v>
      </c>
      <c r="F1619" s="11" t="str">
        <f ca="1">IF(ROW(data!B1619)&gt;MAX(fastSMA,slowSMA)+2,IF(SIGN(D1618-E1618)&lt;&gt;SIGN(D1617-E1617),IF(SIGN(D1618-E1618)&gt;0,"BUY","SELL"),""),"")</f>
        <v/>
      </c>
      <c r="G1619" s="11"/>
      <c r="H1619" s="11">
        <f>(data!B1619/data!B1618)-1</f>
        <v>-1.076289965178856E-2</v>
      </c>
      <c r="I1619" s="11">
        <f t="shared" si="525"/>
        <v>0</v>
      </c>
      <c r="J1619" s="11">
        <f t="shared" si="526"/>
        <v>1.076289965178856E-2</v>
      </c>
      <c r="K1619" s="11">
        <f ca="1">IF(ROW(data!B1619)&gt;rsi+1,100-100/(1+AVERAGE(OFFSET(I1619,0,0,-rsi,1))/AVERAGE(OFFSET(J1619,0,0,-rsi,1))),"")</f>
        <v>39.020288603223108</v>
      </c>
      <c r="L1619" s="11"/>
      <c r="M1619" s="11">
        <f t="shared" si="527"/>
        <v>0.98923710034821144</v>
      </c>
      <c r="N1619" s="11">
        <f t="shared" ca="1" si="528"/>
        <v>0.95536533170284332</v>
      </c>
      <c r="S1619" s="13" t="str">
        <f ca="1">pricein</f>
        <v/>
      </c>
      <c r="T1619" s="13" t="str">
        <f ca="1">priceout</f>
        <v/>
      </c>
      <c r="U1619" s="16" t="str">
        <f t="shared" ca="1" si="529"/>
        <v/>
      </c>
      <c r="V1619" s="16" t="str">
        <f t="shared" ca="1" si="536"/>
        <v/>
      </c>
      <c r="W1619" s="16" t="str">
        <f t="shared" ca="1" si="537"/>
        <v/>
      </c>
      <c r="X1619" s="16">
        <f t="shared" ca="1" si="538"/>
        <v>3.1795774836443247</v>
      </c>
      <c r="Y1619" s="16"/>
      <c r="Z1619" s="13" t="str">
        <f ca="1">priceincross</f>
        <v/>
      </c>
      <c r="AA1619" s="13" t="str">
        <f ca="1">priceoutcross</f>
        <v/>
      </c>
      <c r="AB1619" s="13" t="str">
        <f t="shared" ca="1" si="530"/>
        <v/>
      </c>
      <c r="AC1619" s="13" t="str">
        <f t="shared" ca="1" si="539"/>
        <v/>
      </c>
      <c r="AD1619" s="13" t="str">
        <f t="shared" ca="1" si="540"/>
        <v/>
      </c>
      <c r="AE1619" s="13">
        <f t="shared" ca="1" si="541"/>
        <v>3.4685224841136817</v>
      </c>
      <c r="AG1619" s="32">
        <f ca="1">IF(ROW(data!B1619)&gt;fib+1,MIN(OFFSET(data!B1619,0,0,-fib,1)),"")</f>
        <v>28.26</v>
      </c>
      <c r="AH1619" s="32">
        <f ca="1">IF(ROW(data!B1619)&gt;fib+1,MAX(OFFSET(data!B1619,0,0,-fib,1)),"")</f>
        <v>33.450000000000003</v>
      </c>
      <c r="AI1619" s="32">
        <f t="shared" ca="1" si="531"/>
        <v>5.1900000000000013</v>
      </c>
      <c r="AJ1619" s="31">
        <f t="shared" ca="1" si="532"/>
        <v>29.484840000000002</v>
      </c>
      <c r="AK1619" s="31">
        <f t="shared" ca="1" si="533"/>
        <v>30.242580000000004</v>
      </c>
      <c r="AL1619" s="31">
        <f t="shared" ca="1" si="534"/>
        <v>30.855000000000004</v>
      </c>
      <c r="AM1619" s="31">
        <f t="shared" ca="1" si="535"/>
        <v>31.467420000000004</v>
      </c>
      <c r="AO1619" s="32">
        <f t="shared" ca="1" si="542"/>
        <v>2.1795774836443247</v>
      </c>
      <c r="AP1619" s="32">
        <f t="shared" ca="1" si="543"/>
        <v>0</v>
      </c>
      <c r="AQ1619" s="32">
        <f t="shared" ca="1" si="544"/>
        <v>2.4685224841136817</v>
      </c>
      <c r="AR1619" s="32">
        <f t="shared" ca="1" si="545"/>
        <v>0</v>
      </c>
    </row>
    <row r="1620" spans="1:44">
      <c r="A1620" s="10">
        <v>39261</v>
      </c>
      <c r="B1620" s="11">
        <f ca="1">IF(ROW(data!B1620)&gt;singleSMA,AVERAGE(OFFSET(data!B1620,0,0,-singleSMA,1)),"")</f>
        <v>30.955099999999987</v>
      </c>
      <c r="C1620" s="11" t="str">
        <f ca="1">IF(ROW(data!B1618)&gt;singleSMA+2,IF(SIGN(data!B1619-indicators!B1619)&lt;&gt;SIGN(data!B1618-indicators!B1618),IF(SIGN(data!B1619-indicators!B1619)&gt;0,"BUY","SELL"),""),"")</f>
        <v/>
      </c>
      <c r="D1620" s="11">
        <f ca="1">IF(ROW(data!B1620)&gt;fastSMA,AVERAGE(OFFSET(data!B1620,0,0,-fastSMA,1)),"")</f>
        <v>31.479000000000003</v>
      </c>
      <c r="E1620" s="11">
        <f ca="1">IF(ROW(data!B1620)&gt;slowSMA,AVERAGE(OFFSET(data!B1620,0,0,-slowSMA,1)),"")</f>
        <v>30.955099999999987</v>
      </c>
      <c r="F1620" s="11" t="str">
        <f ca="1">IF(ROW(data!B1620)&gt;MAX(fastSMA,slowSMA)+2,IF(SIGN(D1619-E1619)&lt;&gt;SIGN(D1618-E1618),IF(SIGN(D1619-E1619)&gt;0,"BUY","SELL"),""),"")</f>
        <v/>
      </c>
      <c r="G1620" s="11"/>
      <c r="H1620" s="11">
        <f>(data!B1620/data!B1619)-1</f>
        <v>8.3200000000001051E-3</v>
      </c>
      <c r="I1620" s="11">
        <f t="shared" si="525"/>
        <v>8.3200000000001051E-3</v>
      </c>
      <c r="J1620" s="11">
        <f t="shared" si="526"/>
        <v>0</v>
      </c>
      <c r="K1620" s="11">
        <f ca="1">IF(ROW(data!B1620)&gt;rsi+1,100-100/(1+AVERAGE(OFFSET(I1620,0,0,-rsi,1))/AVERAGE(OFFSET(J1620,0,0,-rsi,1))),"")</f>
        <v>34.341329426328969</v>
      </c>
      <c r="L1620" s="11"/>
      <c r="M1620" s="11">
        <f t="shared" si="527"/>
        <v>1.0083200000000001</v>
      </c>
      <c r="N1620" s="11">
        <f t="shared" ca="1" si="528"/>
        <v>0.94200298953662209</v>
      </c>
      <c r="S1620" s="13" t="str">
        <f ca="1">pricein</f>
        <v/>
      </c>
      <c r="T1620" s="13" t="str">
        <f ca="1">priceout</f>
        <v/>
      </c>
      <c r="U1620" s="16" t="str">
        <f t="shared" ca="1" si="529"/>
        <v/>
      </c>
      <c r="V1620" s="16" t="str">
        <f t="shared" ca="1" si="536"/>
        <v/>
      </c>
      <c r="W1620" s="16" t="str">
        <f t="shared" ca="1" si="537"/>
        <v/>
      </c>
      <c r="X1620" s="16">
        <f t="shared" ca="1" si="538"/>
        <v>3.1795774836443247</v>
      </c>
      <c r="Y1620" s="16"/>
      <c r="Z1620" s="13" t="str">
        <f ca="1">priceincross</f>
        <v/>
      </c>
      <c r="AA1620" s="13" t="str">
        <f ca="1">priceoutcross</f>
        <v/>
      </c>
      <c r="AB1620" s="13" t="str">
        <f t="shared" ca="1" si="530"/>
        <v/>
      </c>
      <c r="AC1620" s="13" t="str">
        <f t="shared" ca="1" si="539"/>
        <v/>
      </c>
      <c r="AD1620" s="13" t="str">
        <f t="shared" ca="1" si="540"/>
        <v/>
      </c>
      <c r="AE1620" s="13">
        <f t="shared" ca="1" si="541"/>
        <v>3.4685224841136817</v>
      </c>
      <c r="AG1620" s="32">
        <f ca="1">IF(ROW(data!B1620)&gt;fib+1,MIN(OFFSET(data!B1620,0,0,-fib,1)),"")</f>
        <v>28.26</v>
      </c>
      <c r="AH1620" s="32">
        <f ca="1">IF(ROW(data!B1620)&gt;fib+1,MAX(OFFSET(data!B1620,0,0,-fib,1)),"")</f>
        <v>33.450000000000003</v>
      </c>
      <c r="AI1620" s="32">
        <f t="shared" ca="1" si="531"/>
        <v>5.1900000000000013</v>
      </c>
      <c r="AJ1620" s="31">
        <f t="shared" ca="1" si="532"/>
        <v>29.484840000000002</v>
      </c>
      <c r="AK1620" s="31">
        <f t="shared" ca="1" si="533"/>
        <v>30.242580000000004</v>
      </c>
      <c r="AL1620" s="31">
        <f t="shared" ca="1" si="534"/>
        <v>30.855000000000004</v>
      </c>
      <c r="AM1620" s="31">
        <f t="shared" ca="1" si="535"/>
        <v>31.467420000000004</v>
      </c>
      <c r="AO1620" s="32">
        <f t="shared" ca="1" si="542"/>
        <v>2.1795774836443247</v>
      </c>
      <c r="AP1620" s="32">
        <f t="shared" ca="1" si="543"/>
        <v>0</v>
      </c>
      <c r="AQ1620" s="32">
        <f t="shared" ca="1" si="544"/>
        <v>2.4685224841136817</v>
      </c>
      <c r="AR1620" s="32">
        <f t="shared" ca="1" si="545"/>
        <v>0</v>
      </c>
    </row>
    <row r="1621" spans="1:44">
      <c r="A1621" s="10">
        <v>39262</v>
      </c>
      <c r="B1621" s="11">
        <f ca="1">IF(ROW(data!B1621)&gt;singleSMA,AVERAGE(OFFSET(data!B1621,0,0,-singleSMA,1)),"")</f>
        <v>30.973299999999991</v>
      </c>
      <c r="C1621" s="11" t="str">
        <f ca="1">IF(ROW(data!B1619)&gt;singleSMA+2,IF(SIGN(data!B1620-indicators!B1620)&lt;&gt;SIGN(data!B1619-indicators!B1619),IF(SIGN(data!B1620-indicators!B1620)&gt;0,"BUY","SELL"),""),"")</f>
        <v/>
      </c>
      <c r="D1621" s="11">
        <f ca="1">IF(ROW(data!B1621)&gt;fastSMA,AVERAGE(OFFSET(data!B1621,0,0,-fastSMA,1)),"")</f>
        <v>31.444500000000005</v>
      </c>
      <c r="E1621" s="11">
        <f ca="1">IF(ROW(data!B1621)&gt;slowSMA,AVERAGE(OFFSET(data!B1621,0,0,-slowSMA,1)),"")</f>
        <v>30.973299999999991</v>
      </c>
      <c r="F1621" s="11" t="str">
        <f ca="1">IF(ROW(data!B1621)&gt;MAX(fastSMA,slowSMA)+2,IF(SIGN(D1620-E1620)&lt;&gt;SIGN(D1619-E1619),IF(SIGN(D1620-E1620)&gt;0,"BUY","SELL"),""),"")</f>
        <v/>
      </c>
      <c r="G1621" s="11"/>
      <c r="H1621" s="11">
        <f>(data!B1621/data!B1620)-1</f>
        <v>1.3963821009203459E-2</v>
      </c>
      <c r="I1621" s="11">
        <f t="shared" si="525"/>
        <v>1.3963821009203459E-2</v>
      </c>
      <c r="J1621" s="11">
        <f t="shared" si="526"/>
        <v>0</v>
      </c>
      <c r="K1621" s="11">
        <f ca="1">IF(ROW(data!B1621)&gt;rsi+1,100-100/(1+AVERAGE(OFFSET(I1621,0,0,-rsi,1))/AVERAGE(OFFSET(J1621,0,0,-rsi,1))),"")</f>
        <v>44.266753012471547</v>
      </c>
      <c r="L1621" s="11"/>
      <c r="M1621" s="11">
        <f t="shared" si="527"/>
        <v>1.0139638210092035</v>
      </c>
      <c r="N1621" s="11">
        <f t="shared" ca="1" si="528"/>
        <v>0.9788602941176473</v>
      </c>
      <c r="S1621" s="13" t="str">
        <f ca="1">pricein</f>
        <v/>
      </c>
      <c r="T1621" s="13" t="str">
        <f ca="1">priceout</f>
        <v/>
      </c>
      <c r="U1621" s="16" t="str">
        <f t="shared" ca="1" si="529"/>
        <v/>
      </c>
      <c r="V1621" s="16" t="str">
        <f t="shared" ca="1" si="536"/>
        <v/>
      </c>
      <c r="W1621" s="16" t="str">
        <f t="shared" ca="1" si="537"/>
        <v/>
      </c>
      <c r="X1621" s="16">
        <f t="shared" ca="1" si="538"/>
        <v>3.1795774836443247</v>
      </c>
      <c r="Y1621" s="16"/>
      <c r="Z1621" s="13" t="str">
        <f ca="1">priceincross</f>
        <v/>
      </c>
      <c r="AA1621" s="13" t="str">
        <f ca="1">priceoutcross</f>
        <v/>
      </c>
      <c r="AB1621" s="13" t="str">
        <f t="shared" ca="1" si="530"/>
        <v/>
      </c>
      <c r="AC1621" s="13" t="str">
        <f t="shared" ca="1" si="539"/>
        <v/>
      </c>
      <c r="AD1621" s="13" t="str">
        <f t="shared" ca="1" si="540"/>
        <v/>
      </c>
      <c r="AE1621" s="13">
        <f t="shared" ca="1" si="541"/>
        <v>3.4685224841136817</v>
      </c>
      <c r="AG1621" s="32">
        <f ca="1">IF(ROW(data!B1621)&gt;fib+1,MIN(OFFSET(data!B1621,0,0,-fib,1)),"")</f>
        <v>28.26</v>
      </c>
      <c r="AH1621" s="32">
        <f ca="1">IF(ROW(data!B1621)&gt;fib+1,MAX(OFFSET(data!B1621,0,0,-fib,1)),"")</f>
        <v>33.450000000000003</v>
      </c>
      <c r="AI1621" s="32">
        <f t="shared" ca="1" si="531"/>
        <v>5.1900000000000013</v>
      </c>
      <c r="AJ1621" s="31">
        <f t="shared" ca="1" si="532"/>
        <v>29.484840000000002</v>
      </c>
      <c r="AK1621" s="31">
        <f t="shared" ca="1" si="533"/>
        <v>30.242580000000004</v>
      </c>
      <c r="AL1621" s="31">
        <f t="shared" ca="1" si="534"/>
        <v>30.855000000000004</v>
      </c>
      <c r="AM1621" s="31">
        <f t="shared" ca="1" si="535"/>
        <v>31.467420000000004</v>
      </c>
      <c r="AO1621" s="32">
        <f t="shared" ca="1" si="542"/>
        <v>2.1795774836443247</v>
      </c>
      <c r="AP1621" s="32">
        <f t="shared" ca="1" si="543"/>
        <v>0</v>
      </c>
      <c r="AQ1621" s="32">
        <f t="shared" ca="1" si="544"/>
        <v>2.4685224841136817</v>
      </c>
      <c r="AR1621" s="32">
        <f t="shared" ca="1" si="545"/>
        <v>0</v>
      </c>
    </row>
    <row r="1622" spans="1:44">
      <c r="A1622" s="10">
        <v>39265</v>
      </c>
      <c r="B1622" s="11">
        <f ca="1">IF(ROW(data!B1622)&gt;singleSMA,AVERAGE(OFFSET(data!B1622,0,0,-singleSMA,1)),"")</f>
        <v>30.988699999999991</v>
      </c>
      <c r="C1622" s="11" t="str">
        <f ca="1">IF(ROW(data!B1620)&gt;singleSMA+2,IF(SIGN(data!B1621-indicators!B1621)&lt;&gt;SIGN(data!B1620-indicators!B1620),IF(SIGN(data!B1621-indicators!B1621)&gt;0,"BUY","SELL"),""),"")</f>
        <v/>
      </c>
      <c r="D1622" s="11">
        <f ca="1">IF(ROW(data!B1622)&gt;fastSMA,AVERAGE(OFFSET(data!B1622,0,0,-fastSMA,1)),"")</f>
        <v>31.459500000000002</v>
      </c>
      <c r="E1622" s="11">
        <f ca="1">IF(ROW(data!B1622)&gt;slowSMA,AVERAGE(OFFSET(data!B1622,0,0,-slowSMA,1)),"")</f>
        <v>30.988699999999991</v>
      </c>
      <c r="F1622" s="11" t="str">
        <f ca="1">IF(ROW(data!B1622)&gt;MAX(fastSMA,slowSMA)+2,IF(SIGN(D1621-E1621)&lt;&gt;SIGN(D1620-E1620),IF(SIGN(D1621-E1621)&gt;0,"BUY","SELL"),""),"")</f>
        <v/>
      </c>
      <c r="G1622" s="11"/>
      <c r="H1622" s="11">
        <f>(data!B1622/data!B1621)-1</f>
        <v>0</v>
      </c>
      <c r="I1622" s="11">
        <f t="shared" si="525"/>
        <v>0</v>
      </c>
      <c r="J1622" s="11">
        <f t="shared" si="526"/>
        <v>0</v>
      </c>
      <c r="K1622" s="11">
        <f ca="1">IF(ROW(data!B1622)&gt;rsi+1,100-100/(1+AVERAGE(OFFSET(I1622,0,0,-rsi,1))/AVERAGE(OFFSET(J1622,0,0,-rsi,1))),"")</f>
        <v>53.473969306475787</v>
      </c>
      <c r="L1622" s="11"/>
      <c r="M1622" s="11">
        <f t="shared" si="527"/>
        <v>1</v>
      </c>
      <c r="N1622" s="11">
        <f t="shared" ca="1" si="528"/>
        <v>1.0094786729857821</v>
      </c>
      <c r="S1622" s="13" t="str">
        <f ca="1">pricein</f>
        <v/>
      </c>
      <c r="T1622" s="13" t="str">
        <f ca="1">priceout</f>
        <v/>
      </c>
      <c r="U1622" s="16" t="str">
        <f t="shared" ca="1" si="529"/>
        <v/>
      </c>
      <c r="V1622" s="16" t="str">
        <f t="shared" ca="1" si="536"/>
        <v/>
      </c>
      <c r="W1622" s="16" t="str">
        <f t="shared" ca="1" si="537"/>
        <v/>
      </c>
      <c r="X1622" s="16">
        <f t="shared" ca="1" si="538"/>
        <v>3.1795774836443247</v>
      </c>
      <c r="Y1622" s="16"/>
      <c r="Z1622" s="13" t="str">
        <f ca="1">priceincross</f>
        <v/>
      </c>
      <c r="AA1622" s="13" t="str">
        <f ca="1">priceoutcross</f>
        <v/>
      </c>
      <c r="AB1622" s="13" t="str">
        <f t="shared" ca="1" si="530"/>
        <v/>
      </c>
      <c r="AC1622" s="13" t="str">
        <f t="shared" ca="1" si="539"/>
        <v/>
      </c>
      <c r="AD1622" s="13" t="str">
        <f t="shared" ca="1" si="540"/>
        <v/>
      </c>
      <c r="AE1622" s="13">
        <f t="shared" ca="1" si="541"/>
        <v>3.4685224841136817</v>
      </c>
      <c r="AG1622" s="32">
        <f ca="1">IF(ROW(data!B1622)&gt;fib+1,MIN(OFFSET(data!B1622,0,0,-fib,1)),"")</f>
        <v>28.26</v>
      </c>
      <c r="AH1622" s="32">
        <f ca="1">IF(ROW(data!B1622)&gt;fib+1,MAX(OFFSET(data!B1622,0,0,-fib,1)),"")</f>
        <v>33.450000000000003</v>
      </c>
      <c r="AI1622" s="32">
        <f t="shared" ca="1" si="531"/>
        <v>5.1900000000000013</v>
      </c>
      <c r="AJ1622" s="31">
        <f t="shared" ca="1" si="532"/>
        <v>29.484840000000002</v>
      </c>
      <c r="AK1622" s="31">
        <f t="shared" ca="1" si="533"/>
        <v>30.242580000000004</v>
      </c>
      <c r="AL1622" s="31">
        <f t="shared" ca="1" si="534"/>
        <v>30.855000000000004</v>
      </c>
      <c r="AM1622" s="31">
        <f t="shared" ca="1" si="535"/>
        <v>31.467420000000004</v>
      </c>
      <c r="AO1622" s="32">
        <f t="shared" ca="1" si="542"/>
        <v>2.1795774836443247</v>
      </c>
      <c r="AP1622" s="32">
        <f t="shared" ca="1" si="543"/>
        <v>0</v>
      </c>
      <c r="AQ1622" s="32">
        <f t="shared" ca="1" si="544"/>
        <v>2.4685224841136817</v>
      </c>
      <c r="AR1622" s="32">
        <f t="shared" ca="1" si="545"/>
        <v>0</v>
      </c>
    </row>
    <row r="1623" spans="1:44">
      <c r="A1623" s="10">
        <v>39266</v>
      </c>
      <c r="B1623" s="11">
        <f ca="1">IF(ROW(data!B1623)&gt;singleSMA,AVERAGE(OFFSET(data!B1623,0,0,-singleSMA,1)),"")</f>
        <v>31.005299999999988</v>
      </c>
      <c r="C1623" s="11" t="str">
        <f ca="1">IF(ROW(data!B1621)&gt;singleSMA+2,IF(SIGN(data!B1622-indicators!B1622)&lt;&gt;SIGN(data!B1621-indicators!B1621),IF(SIGN(data!B1622-indicators!B1622)&gt;0,"BUY","SELL"),""),"")</f>
        <v/>
      </c>
      <c r="D1623" s="11">
        <f ca="1">IF(ROW(data!B1623)&gt;fastSMA,AVERAGE(OFFSET(data!B1623,0,0,-fastSMA,1)),"")</f>
        <v>31.481500000000011</v>
      </c>
      <c r="E1623" s="11">
        <f ca="1">IF(ROW(data!B1623)&gt;slowSMA,AVERAGE(OFFSET(data!B1623,0,0,-slowSMA,1)),"")</f>
        <v>31.005299999999988</v>
      </c>
      <c r="F1623" s="11" t="str">
        <f ca="1">IF(ROW(data!B1623)&gt;MAX(fastSMA,slowSMA)+2,IF(SIGN(D1622-E1622)&lt;&gt;SIGN(D1621-E1621),IF(SIGN(D1622-E1622)&gt;0,"BUY","SELL"),""),"")</f>
        <v/>
      </c>
      <c r="G1623" s="11"/>
      <c r="H1623" s="11">
        <f>(data!B1623/data!B1622)-1</f>
        <v>0</v>
      </c>
      <c r="I1623" s="11">
        <f t="shared" si="525"/>
        <v>0</v>
      </c>
      <c r="J1623" s="11">
        <f t="shared" si="526"/>
        <v>0</v>
      </c>
      <c r="K1623" s="11">
        <f ca="1">IF(ROW(data!B1623)&gt;rsi+1,100-100/(1+AVERAGE(OFFSET(I1623,0,0,-rsi,1))/AVERAGE(OFFSET(J1623,0,0,-rsi,1))),"")</f>
        <v>55.146753458026097</v>
      </c>
      <c r="L1623" s="11"/>
      <c r="M1623" s="11">
        <f t="shared" si="527"/>
        <v>1</v>
      </c>
      <c r="N1623" s="11">
        <f t="shared" ca="1" si="528"/>
        <v>1.0139638210092032</v>
      </c>
      <c r="S1623" s="13" t="str">
        <f ca="1">pricein</f>
        <v/>
      </c>
      <c r="T1623" s="13" t="str">
        <f ca="1">priceout</f>
        <v/>
      </c>
      <c r="U1623" s="16" t="str">
        <f t="shared" ca="1" si="529"/>
        <v/>
      </c>
      <c r="V1623" s="16" t="str">
        <f t="shared" ca="1" si="536"/>
        <v/>
      </c>
      <c r="W1623" s="16" t="str">
        <f t="shared" ca="1" si="537"/>
        <v/>
      </c>
      <c r="X1623" s="16">
        <f t="shared" ca="1" si="538"/>
        <v>3.1795774836443247</v>
      </c>
      <c r="Y1623" s="16"/>
      <c r="Z1623" s="13" t="str">
        <f ca="1">priceincross</f>
        <v/>
      </c>
      <c r="AA1623" s="13" t="str">
        <f ca="1">priceoutcross</f>
        <v/>
      </c>
      <c r="AB1623" s="13" t="str">
        <f t="shared" ca="1" si="530"/>
        <v/>
      </c>
      <c r="AC1623" s="13" t="str">
        <f t="shared" ca="1" si="539"/>
        <v/>
      </c>
      <c r="AD1623" s="13" t="str">
        <f t="shared" ca="1" si="540"/>
        <v/>
      </c>
      <c r="AE1623" s="13">
        <f t="shared" ca="1" si="541"/>
        <v>3.4685224841136817</v>
      </c>
      <c r="AG1623" s="32">
        <f ca="1">IF(ROW(data!B1623)&gt;fib+1,MIN(OFFSET(data!B1623,0,0,-fib,1)),"")</f>
        <v>28.26</v>
      </c>
      <c r="AH1623" s="32">
        <f ca="1">IF(ROW(data!B1623)&gt;fib+1,MAX(OFFSET(data!B1623,0,0,-fib,1)),"")</f>
        <v>33.450000000000003</v>
      </c>
      <c r="AI1623" s="32">
        <f t="shared" ca="1" si="531"/>
        <v>5.1900000000000013</v>
      </c>
      <c r="AJ1623" s="31">
        <f t="shared" ca="1" si="532"/>
        <v>29.484840000000002</v>
      </c>
      <c r="AK1623" s="31">
        <f t="shared" ca="1" si="533"/>
        <v>30.242580000000004</v>
      </c>
      <c r="AL1623" s="31">
        <f t="shared" ca="1" si="534"/>
        <v>30.855000000000004</v>
      </c>
      <c r="AM1623" s="31">
        <f t="shared" ca="1" si="535"/>
        <v>31.467420000000004</v>
      </c>
      <c r="AO1623" s="32">
        <f t="shared" ca="1" si="542"/>
        <v>2.1795774836443247</v>
      </c>
      <c r="AP1623" s="32">
        <f t="shared" ca="1" si="543"/>
        <v>0</v>
      </c>
      <c r="AQ1623" s="32">
        <f t="shared" ca="1" si="544"/>
        <v>2.4685224841136817</v>
      </c>
      <c r="AR1623" s="32">
        <f t="shared" ca="1" si="545"/>
        <v>0</v>
      </c>
    </row>
    <row r="1624" spans="1:44">
      <c r="A1624" s="10">
        <v>39267</v>
      </c>
      <c r="B1624" s="11">
        <f ca="1">IF(ROW(data!B1624)&gt;singleSMA,AVERAGE(OFFSET(data!B1624,0,0,-singleSMA,1)),"")</f>
        <v>31.032299999999985</v>
      </c>
      <c r="C1624" s="11" t="str">
        <f ca="1">IF(ROW(data!B1622)&gt;singleSMA+2,IF(SIGN(data!B1623-indicators!B1623)&lt;&gt;SIGN(data!B1622-indicators!B1622),IF(SIGN(data!B1623-indicators!B1623)&gt;0,"BUY","SELL"),""),"")</f>
        <v/>
      </c>
      <c r="D1624" s="11">
        <f ca="1">IF(ROW(data!B1624)&gt;fastSMA,AVERAGE(OFFSET(data!B1624,0,0,-fastSMA,1)),"")</f>
        <v>31.548000000000002</v>
      </c>
      <c r="E1624" s="11">
        <f ca="1">IF(ROW(data!B1624)&gt;slowSMA,AVERAGE(OFFSET(data!B1624,0,0,-slowSMA,1)),"")</f>
        <v>31.032299999999985</v>
      </c>
      <c r="F1624" s="11" t="str">
        <f ca="1">IF(ROW(data!B1624)&gt;MAX(fastSMA,slowSMA)+2,IF(SIGN(D1623-E1623)&lt;&gt;SIGN(D1622-E1622),IF(SIGN(D1623-E1623)&gt;0,"BUY","SELL"),""),"")</f>
        <v/>
      </c>
      <c r="G1624" s="11"/>
      <c r="H1624" s="11">
        <f>(data!B1624/data!B1623)-1</f>
        <v>2.4726134585289605E-2</v>
      </c>
      <c r="I1624" s="11">
        <f t="shared" si="525"/>
        <v>2.4726134585289605E-2</v>
      </c>
      <c r="J1624" s="11">
        <f t="shared" si="526"/>
        <v>0</v>
      </c>
      <c r="K1624" s="11">
        <f ca="1">IF(ROW(data!B1624)&gt;rsi+1,100-100/(1+AVERAGE(OFFSET(I1624,0,0,-rsi,1))/AVERAGE(OFFSET(J1624,0,0,-rsi,1))),"")</f>
        <v>63.026605211010988</v>
      </c>
      <c r="L1624" s="11"/>
      <c r="M1624" s="11">
        <f t="shared" si="527"/>
        <v>1.0247261345852896</v>
      </c>
      <c r="N1624" s="11">
        <f t="shared" ca="1" si="528"/>
        <v>1.0423432028016555</v>
      </c>
      <c r="S1624" s="13" t="str">
        <f ca="1">pricein</f>
        <v/>
      </c>
      <c r="T1624" s="13" t="str">
        <f ca="1">priceout</f>
        <v/>
      </c>
      <c r="U1624" s="16" t="str">
        <f t="shared" ca="1" si="529"/>
        <v/>
      </c>
      <c r="V1624" s="16" t="str">
        <f t="shared" ca="1" si="536"/>
        <v/>
      </c>
      <c r="W1624" s="16" t="str">
        <f t="shared" ca="1" si="537"/>
        <v/>
      </c>
      <c r="X1624" s="16">
        <f t="shared" ca="1" si="538"/>
        <v>3.1795774836443247</v>
      </c>
      <c r="Y1624" s="16"/>
      <c r="Z1624" s="13" t="str">
        <f ca="1">priceincross</f>
        <v/>
      </c>
      <c r="AA1624" s="13" t="str">
        <f ca="1">priceoutcross</f>
        <v/>
      </c>
      <c r="AB1624" s="13" t="str">
        <f t="shared" ca="1" si="530"/>
        <v/>
      </c>
      <c r="AC1624" s="13" t="str">
        <f t="shared" ca="1" si="539"/>
        <v/>
      </c>
      <c r="AD1624" s="13" t="str">
        <f t="shared" ca="1" si="540"/>
        <v/>
      </c>
      <c r="AE1624" s="13">
        <f t="shared" ca="1" si="541"/>
        <v>3.4685224841136817</v>
      </c>
      <c r="AG1624" s="32">
        <f ca="1">IF(ROW(data!B1624)&gt;fib+1,MIN(OFFSET(data!B1624,0,0,-fib,1)),"")</f>
        <v>28.26</v>
      </c>
      <c r="AH1624" s="32">
        <f ca="1">IF(ROW(data!B1624)&gt;fib+1,MAX(OFFSET(data!B1624,0,0,-fib,1)),"")</f>
        <v>33.450000000000003</v>
      </c>
      <c r="AI1624" s="32">
        <f t="shared" ca="1" si="531"/>
        <v>5.1900000000000013</v>
      </c>
      <c r="AJ1624" s="31">
        <f t="shared" ca="1" si="532"/>
        <v>29.484840000000002</v>
      </c>
      <c r="AK1624" s="31">
        <f t="shared" ca="1" si="533"/>
        <v>30.242580000000004</v>
      </c>
      <c r="AL1624" s="31">
        <f t="shared" ca="1" si="534"/>
        <v>30.855000000000004</v>
      </c>
      <c r="AM1624" s="31">
        <f t="shared" ca="1" si="535"/>
        <v>31.467420000000004</v>
      </c>
      <c r="AO1624" s="32">
        <f t="shared" ca="1" si="542"/>
        <v>2.1795774836443247</v>
      </c>
      <c r="AP1624" s="32">
        <f t="shared" ca="1" si="543"/>
        <v>0</v>
      </c>
      <c r="AQ1624" s="32">
        <f t="shared" ca="1" si="544"/>
        <v>2.4685224841136817</v>
      </c>
      <c r="AR1624" s="32">
        <f t="shared" ca="1" si="545"/>
        <v>0</v>
      </c>
    </row>
    <row r="1625" spans="1:44">
      <c r="A1625" s="10">
        <v>39268</v>
      </c>
      <c r="B1625" s="11">
        <f ca="1">IF(ROW(data!B1625)&gt;singleSMA,AVERAGE(OFFSET(data!B1625,0,0,-singleSMA,1)),"")</f>
        <v>31.062299999999986</v>
      </c>
      <c r="C1625" s="11" t="str">
        <f ca="1">IF(ROW(data!B1623)&gt;singleSMA+2,IF(SIGN(data!B1624-indicators!B1624)&lt;&gt;SIGN(data!B1623-indicators!B1623),IF(SIGN(data!B1624-indicators!B1624)&gt;0,"BUY","SELL"),""),"")</f>
        <v/>
      </c>
      <c r="D1625" s="11">
        <f ca="1">IF(ROW(data!B1625)&gt;fastSMA,AVERAGE(OFFSET(data!B1625,0,0,-fastSMA,1)),"")</f>
        <v>31.633500000000005</v>
      </c>
      <c r="E1625" s="11">
        <f ca="1">IF(ROW(data!B1625)&gt;slowSMA,AVERAGE(OFFSET(data!B1625,0,0,-slowSMA,1)),"")</f>
        <v>31.062299999999986</v>
      </c>
      <c r="F1625" s="11" t="str">
        <f ca="1">IF(ROW(data!B1625)&gt;MAX(fastSMA,slowSMA)+2,IF(SIGN(D1624-E1624)&lt;&gt;SIGN(D1623-E1623),IF(SIGN(D1624-E1624)&gt;0,"BUY","SELL"),""),"")</f>
        <v/>
      </c>
      <c r="G1625" s="11"/>
      <c r="H1625" s="11">
        <f>(data!B1625/data!B1624)-1</f>
        <v>2.7489309712889209E-3</v>
      </c>
      <c r="I1625" s="11">
        <f t="shared" si="525"/>
        <v>2.7489309712889209E-3</v>
      </c>
      <c r="J1625" s="11">
        <f t="shared" si="526"/>
        <v>0</v>
      </c>
      <c r="K1625" s="11">
        <f ca="1">IF(ROW(data!B1625)&gt;rsi+1,100-100/(1+AVERAGE(OFFSET(I1625,0,0,-rsi,1))/AVERAGE(OFFSET(J1625,0,0,-rsi,1))),"")</f>
        <v>67.395108893503519</v>
      </c>
      <c r="L1625" s="11"/>
      <c r="M1625" s="11">
        <f t="shared" si="527"/>
        <v>1.0027489309712889</v>
      </c>
      <c r="N1625" s="11">
        <f t="shared" ca="1" si="528"/>
        <v>1.0549485861182522</v>
      </c>
      <c r="S1625" s="13" t="str">
        <f ca="1">pricein</f>
        <v/>
      </c>
      <c r="T1625" s="13" t="str">
        <f ca="1">priceout</f>
        <v/>
      </c>
      <c r="U1625" s="16" t="str">
        <f t="shared" ca="1" si="529"/>
        <v/>
      </c>
      <c r="V1625" s="16" t="str">
        <f t="shared" ca="1" si="536"/>
        <v/>
      </c>
      <c r="W1625" s="16" t="str">
        <f t="shared" ca="1" si="537"/>
        <v/>
      </c>
      <c r="X1625" s="16">
        <f t="shared" ca="1" si="538"/>
        <v>3.1795774836443247</v>
      </c>
      <c r="Y1625" s="16"/>
      <c r="Z1625" s="13" t="str">
        <f ca="1">priceincross</f>
        <v/>
      </c>
      <c r="AA1625" s="13" t="str">
        <f ca="1">priceoutcross</f>
        <v/>
      </c>
      <c r="AB1625" s="13" t="str">
        <f t="shared" ca="1" si="530"/>
        <v/>
      </c>
      <c r="AC1625" s="13" t="str">
        <f t="shared" ca="1" si="539"/>
        <v/>
      </c>
      <c r="AD1625" s="13" t="str">
        <f t="shared" ca="1" si="540"/>
        <v/>
      </c>
      <c r="AE1625" s="13">
        <f t="shared" ca="1" si="541"/>
        <v>3.4685224841136817</v>
      </c>
      <c r="AG1625" s="32">
        <f ca="1">IF(ROW(data!B1625)&gt;fib+1,MIN(OFFSET(data!B1625,0,0,-fib,1)),"")</f>
        <v>28.26</v>
      </c>
      <c r="AH1625" s="32">
        <f ca="1">IF(ROW(data!B1625)&gt;fib+1,MAX(OFFSET(data!B1625,0,0,-fib,1)),"")</f>
        <v>33.450000000000003</v>
      </c>
      <c r="AI1625" s="32">
        <f t="shared" ca="1" si="531"/>
        <v>5.1900000000000013</v>
      </c>
      <c r="AJ1625" s="31">
        <f t="shared" ca="1" si="532"/>
        <v>29.484840000000002</v>
      </c>
      <c r="AK1625" s="31">
        <f t="shared" ca="1" si="533"/>
        <v>30.242580000000004</v>
      </c>
      <c r="AL1625" s="31">
        <f t="shared" ca="1" si="534"/>
        <v>30.855000000000004</v>
      </c>
      <c r="AM1625" s="31">
        <f t="shared" ca="1" si="535"/>
        <v>31.467420000000004</v>
      </c>
      <c r="AO1625" s="32">
        <f t="shared" ca="1" si="542"/>
        <v>2.1795774836443247</v>
      </c>
      <c r="AP1625" s="32">
        <f t="shared" ca="1" si="543"/>
        <v>0</v>
      </c>
      <c r="AQ1625" s="32">
        <f t="shared" ca="1" si="544"/>
        <v>2.4685224841136817</v>
      </c>
      <c r="AR1625" s="32">
        <f t="shared" ca="1" si="545"/>
        <v>0</v>
      </c>
    </row>
    <row r="1626" spans="1:44">
      <c r="A1626" s="10">
        <v>39269</v>
      </c>
      <c r="B1626" s="11">
        <f ca="1">IF(ROW(data!B1626)&gt;singleSMA,AVERAGE(OFFSET(data!B1626,0,0,-singleSMA,1)),"")</f>
        <v>31.098399999999984</v>
      </c>
      <c r="C1626" s="11" t="str">
        <f ca="1">IF(ROW(data!B1624)&gt;singleSMA+2,IF(SIGN(data!B1625-indicators!B1625)&lt;&gt;SIGN(data!B1624-indicators!B1624),IF(SIGN(data!B1625-indicators!B1625)&gt;0,"BUY","SELL"),""),"")</f>
        <v/>
      </c>
      <c r="D1626" s="11">
        <f ca="1">IF(ROW(data!B1626)&gt;fastSMA,AVERAGE(OFFSET(data!B1626,0,0,-fastSMA,1)),"")</f>
        <v>31.723000000000003</v>
      </c>
      <c r="E1626" s="11">
        <f ca="1">IF(ROW(data!B1626)&gt;slowSMA,AVERAGE(OFFSET(data!B1626,0,0,-slowSMA,1)),"")</f>
        <v>31.098399999999984</v>
      </c>
      <c r="F1626" s="11" t="str">
        <f ca="1">IF(ROW(data!B1626)&gt;MAX(fastSMA,slowSMA)+2,IF(SIGN(D1625-E1625)&lt;&gt;SIGN(D1624-E1624),IF(SIGN(D1625-E1625)&gt;0,"BUY","SELL"),""),"")</f>
        <v/>
      </c>
      <c r="G1626" s="11"/>
      <c r="H1626" s="11">
        <f>(data!B1626/data!B1625)-1</f>
        <v>7.005787389582796E-3</v>
      </c>
      <c r="I1626" s="11">
        <f t="shared" si="525"/>
        <v>7.005787389582796E-3</v>
      </c>
      <c r="J1626" s="11">
        <f t="shared" si="526"/>
        <v>0</v>
      </c>
      <c r="K1626" s="11">
        <f ca="1">IF(ROW(data!B1626)&gt;rsi+1,100-100/(1+AVERAGE(OFFSET(I1626,0,0,-rsi,1))/AVERAGE(OFFSET(J1626,0,0,-rsi,1))),"")</f>
        <v>67.844290020580132</v>
      </c>
      <c r="L1626" s="11"/>
      <c r="M1626" s="11">
        <f t="shared" si="527"/>
        <v>1.0070057873895828</v>
      </c>
      <c r="N1626" s="11">
        <f t="shared" ca="1" si="528"/>
        <v>1.0572433642468826</v>
      </c>
      <c r="S1626" s="13" t="str">
        <f ca="1">pricein</f>
        <v/>
      </c>
      <c r="T1626" s="13" t="str">
        <f ca="1">priceout</f>
        <v/>
      </c>
      <c r="U1626" s="16" t="str">
        <f t="shared" ca="1" si="529"/>
        <v/>
      </c>
      <c r="V1626" s="16" t="str">
        <f t="shared" ca="1" si="536"/>
        <v/>
      </c>
      <c r="W1626" s="16" t="str">
        <f t="shared" ca="1" si="537"/>
        <v/>
      </c>
      <c r="X1626" s="16">
        <f t="shared" ca="1" si="538"/>
        <v>3.1795774836443247</v>
      </c>
      <c r="Y1626" s="16"/>
      <c r="Z1626" s="13" t="str">
        <f ca="1">priceincross</f>
        <v/>
      </c>
      <c r="AA1626" s="13" t="str">
        <f ca="1">priceoutcross</f>
        <v/>
      </c>
      <c r="AB1626" s="13" t="str">
        <f t="shared" ca="1" si="530"/>
        <v/>
      </c>
      <c r="AC1626" s="13" t="str">
        <f t="shared" ca="1" si="539"/>
        <v/>
      </c>
      <c r="AD1626" s="13" t="str">
        <f t="shared" ca="1" si="540"/>
        <v/>
      </c>
      <c r="AE1626" s="13">
        <f t="shared" ca="1" si="541"/>
        <v>3.4685224841136817</v>
      </c>
      <c r="AG1626" s="32">
        <f ca="1">IF(ROW(data!B1626)&gt;fib+1,MIN(OFFSET(data!B1626,0,0,-fib,1)),"")</f>
        <v>28.26</v>
      </c>
      <c r="AH1626" s="32">
        <f ca="1">IF(ROW(data!B1626)&gt;fib+1,MAX(OFFSET(data!B1626,0,0,-fib,1)),"")</f>
        <v>33.450000000000003</v>
      </c>
      <c r="AI1626" s="32">
        <f t="shared" ca="1" si="531"/>
        <v>5.1900000000000013</v>
      </c>
      <c r="AJ1626" s="31">
        <f t="shared" ca="1" si="532"/>
        <v>29.484840000000002</v>
      </c>
      <c r="AK1626" s="31">
        <f t="shared" ca="1" si="533"/>
        <v>30.242580000000004</v>
      </c>
      <c r="AL1626" s="31">
        <f t="shared" ca="1" si="534"/>
        <v>30.855000000000004</v>
      </c>
      <c r="AM1626" s="31">
        <f t="shared" ca="1" si="535"/>
        <v>31.467420000000004</v>
      </c>
      <c r="AO1626" s="32">
        <f t="shared" ca="1" si="542"/>
        <v>2.1795774836443247</v>
      </c>
      <c r="AP1626" s="32">
        <f t="shared" ca="1" si="543"/>
        <v>0</v>
      </c>
      <c r="AQ1626" s="32">
        <f t="shared" ca="1" si="544"/>
        <v>2.4685224841136817</v>
      </c>
      <c r="AR1626" s="32">
        <f t="shared" ca="1" si="545"/>
        <v>0</v>
      </c>
    </row>
    <row r="1627" spans="1:44">
      <c r="A1627" s="10">
        <v>39272</v>
      </c>
      <c r="B1627" s="11">
        <f ca="1">IF(ROW(data!B1627)&gt;singleSMA,AVERAGE(OFFSET(data!B1627,0,0,-singleSMA,1)),"")</f>
        <v>31.141299999999983</v>
      </c>
      <c r="C1627" s="11" t="str">
        <f ca="1">IF(ROW(data!B1625)&gt;singleSMA+2,IF(SIGN(data!B1626-indicators!B1626)&lt;&gt;SIGN(data!B1625-indicators!B1625),IF(SIGN(data!B1626-indicators!B1626)&gt;0,"BUY","SELL"),""),"")</f>
        <v/>
      </c>
      <c r="D1627" s="11">
        <f ca="1">IF(ROW(data!B1627)&gt;fastSMA,AVERAGE(OFFSET(data!B1627,0,0,-fastSMA,1)),"")</f>
        <v>31.811499999999995</v>
      </c>
      <c r="E1627" s="11">
        <f ca="1">IF(ROW(data!B1627)&gt;slowSMA,AVERAGE(OFFSET(data!B1627,0,0,-slowSMA,1)),"")</f>
        <v>31.141299999999983</v>
      </c>
      <c r="F1627" s="11" t="str">
        <f ca="1">IF(ROW(data!B1627)&gt;MAX(fastSMA,slowSMA)+2,IF(SIGN(D1626-E1626)&lt;&gt;SIGN(D1625-E1625),IF(SIGN(D1626-E1626)&gt;0,"BUY","SELL"),""),"")</f>
        <v/>
      </c>
      <c r="G1627" s="11"/>
      <c r="H1627" s="11">
        <f>(data!B1627/data!B1626)-1</f>
        <v>9.3768905021172078E-3</v>
      </c>
      <c r="I1627" s="11">
        <f t="shared" si="525"/>
        <v>9.3768905021172078E-3</v>
      </c>
      <c r="J1627" s="11">
        <f t="shared" si="526"/>
        <v>0</v>
      </c>
      <c r="K1627" s="11">
        <f ca="1">IF(ROW(data!B1627)&gt;rsi+1,100-100/(1+AVERAGE(OFFSET(I1627,0,0,-rsi,1))/AVERAGE(OFFSET(J1627,0,0,-rsi,1))),"")</f>
        <v>67.604091812374634</v>
      </c>
      <c r="L1627" s="11"/>
      <c r="M1627" s="11">
        <f t="shared" si="527"/>
        <v>1.0093768905021172</v>
      </c>
      <c r="N1627" s="11">
        <f t="shared" ca="1" si="528"/>
        <v>1.0560126582278484</v>
      </c>
      <c r="S1627" s="13" t="str">
        <f ca="1">pricein</f>
        <v/>
      </c>
      <c r="T1627" s="13" t="str">
        <f ca="1">priceout</f>
        <v/>
      </c>
      <c r="U1627" s="16" t="str">
        <f t="shared" ca="1" si="529"/>
        <v/>
      </c>
      <c r="V1627" s="16" t="str">
        <f t="shared" ca="1" si="536"/>
        <v/>
      </c>
      <c r="W1627" s="16" t="str">
        <f t="shared" ca="1" si="537"/>
        <v/>
      </c>
      <c r="X1627" s="16">
        <f t="shared" ca="1" si="538"/>
        <v>3.1795774836443247</v>
      </c>
      <c r="Y1627" s="16"/>
      <c r="Z1627" s="13" t="str">
        <f ca="1">priceincross</f>
        <v/>
      </c>
      <c r="AA1627" s="13" t="str">
        <f ca="1">priceoutcross</f>
        <v/>
      </c>
      <c r="AB1627" s="13" t="str">
        <f t="shared" ca="1" si="530"/>
        <v/>
      </c>
      <c r="AC1627" s="13" t="str">
        <f t="shared" ca="1" si="539"/>
        <v/>
      </c>
      <c r="AD1627" s="13" t="str">
        <f t="shared" ca="1" si="540"/>
        <v/>
      </c>
      <c r="AE1627" s="13">
        <f t="shared" ca="1" si="541"/>
        <v>3.4685224841136817</v>
      </c>
      <c r="AG1627" s="32">
        <f ca="1">IF(ROW(data!B1627)&gt;fib+1,MIN(OFFSET(data!B1627,0,0,-fib,1)),"")</f>
        <v>28.26</v>
      </c>
      <c r="AH1627" s="32">
        <f ca="1">IF(ROW(data!B1627)&gt;fib+1,MAX(OFFSET(data!B1627,0,0,-fib,1)),"")</f>
        <v>33.450000000000003</v>
      </c>
      <c r="AI1627" s="32">
        <f t="shared" ca="1" si="531"/>
        <v>5.1900000000000013</v>
      </c>
      <c r="AJ1627" s="31">
        <f t="shared" ca="1" si="532"/>
        <v>29.484840000000002</v>
      </c>
      <c r="AK1627" s="31">
        <f t="shared" ca="1" si="533"/>
        <v>30.242580000000004</v>
      </c>
      <c r="AL1627" s="31">
        <f t="shared" ca="1" si="534"/>
        <v>30.855000000000004</v>
      </c>
      <c r="AM1627" s="31">
        <f t="shared" ca="1" si="535"/>
        <v>31.467420000000004</v>
      </c>
      <c r="AO1627" s="32">
        <f t="shared" ca="1" si="542"/>
        <v>2.1795774836443247</v>
      </c>
      <c r="AP1627" s="32">
        <f t="shared" ca="1" si="543"/>
        <v>0</v>
      </c>
      <c r="AQ1627" s="32">
        <f t="shared" ca="1" si="544"/>
        <v>2.4685224841136817</v>
      </c>
      <c r="AR1627" s="32">
        <f t="shared" ca="1" si="545"/>
        <v>0</v>
      </c>
    </row>
    <row r="1628" spans="1:44">
      <c r="A1628" s="10">
        <v>39273</v>
      </c>
      <c r="B1628" s="11">
        <f ca="1">IF(ROW(data!B1628)&gt;singleSMA,AVERAGE(OFFSET(data!B1628,0,0,-singleSMA,1)),"")</f>
        <v>31.173999999999978</v>
      </c>
      <c r="C1628" s="11" t="str">
        <f ca="1">IF(ROW(data!B1626)&gt;singleSMA+2,IF(SIGN(data!B1627-indicators!B1627)&lt;&gt;SIGN(data!B1626-indicators!B1626),IF(SIGN(data!B1627-indicators!B1627)&gt;0,"BUY","SELL"),""),"")</f>
        <v/>
      </c>
      <c r="D1628" s="11">
        <f ca="1">IF(ROW(data!B1628)&gt;fastSMA,AVERAGE(OFFSET(data!B1628,0,0,-fastSMA,1)),"")</f>
        <v>31.889499999999998</v>
      </c>
      <c r="E1628" s="11">
        <f ca="1">IF(ROW(data!B1628)&gt;slowSMA,AVERAGE(OFFSET(data!B1628,0,0,-slowSMA,1)),"")</f>
        <v>31.173999999999978</v>
      </c>
      <c r="F1628" s="11" t="str">
        <f ca="1">IF(ROW(data!B1628)&gt;MAX(fastSMA,slowSMA)+2,IF(SIGN(D1627-E1627)&lt;&gt;SIGN(D1626-E1626),IF(SIGN(D1627-E1627)&gt;0,"BUY","SELL"),""),"")</f>
        <v/>
      </c>
      <c r="G1628" s="11"/>
      <c r="H1628" s="11">
        <f>(data!B1628/data!B1627)-1</f>
        <v>-1.618219958046152E-2</v>
      </c>
      <c r="I1628" s="11">
        <f t="shared" si="525"/>
        <v>0</v>
      </c>
      <c r="J1628" s="11">
        <f t="shared" si="526"/>
        <v>1.618219958046152E-2</v>
      </c>
      <c r="K1628" s="11">
        <f ca="1">IF(ROW(data!B1628)&gt;rsi+1,100-100/(1+AVERAGE(OFFSET(I1628,0,0,-rsi,1))/AVERAGE(OFFSET(J1628,0,0,-rsi,1))),"")</f>
        <v>65.226984132736831</v>
      </c>
      <c r="L1628" s="11"/>
      <c r="M1628" s="11">
        <f t="shared" si="527"/>
        <v>0.98381780041953848</v>
      </c>
      <c r="N1628" s="11">
        <f t="shared" ca="1" si="528"/>
        <v>1.0498880716341545</v>
      </c>
      <c r="S1628" s="13" t="str">
        <f ca="1">pricein</f>
        <v/>
      </c>
      <c r="T1628" s="13" t="str">
        <f ca="1">priceout</f>
        <v/>
      </c>
      <c r="U1628" s="16" t="str">
        <f t="shared" ca="1" si="529"/>
        <v/>
      </c>
      <c r="V1628" s="16" t="str">
        <f t="shared" ca="1" si="536"/>
        <v/>
      </c>
      <c r="W1628" s="16" t="str">
        <f t="shared" ca="1" si="537"/>
        <v/>
      </c>
      <c r="X1628" s="16">
        <f t="shared" ca="1" si="538"/>
        <v>3.1795774836443247</v>
      </c>
      <c r="Y1628" s="16"/>
      <c r="Z1628" s="13" t="str">
        <f ca="1">priceincross</f>
        <v/>
      </c>
      <c r="AA1628" s="13" t="str">
        <f ca="1">priceoutcross</f>
        <v/>
      </c>
      <c r="AB1628" s="13" t="str">
        <f t="shared" ca="1" si="530"/>
        <v/>
      </c>
      <c r="AC1628" s="13" t="str">
        <f t="shared" ca="1" si="539"/>
        <v/>
      </c>
      <c r="AD1628" s="13" t="str">
        <f t="shared" ca="1" si="540"/>
        <v/>
      </c>
      <c r="AE1628" s="13">
        <f t="shared" ca="1" si="541"/>
        <v>3.4685224841136817</v>
      </c>
      <c r="AG1628" s="32">
        <f ca="1">IF(ROW(data!B1628)&gt;fib+1,MIN(OFFSET(data!B1628,0,0,-fib,1)),"")</f>
        <v>28.26</v>
      </c>
      <c r="AH1628" s="32">
        <f ca="1">IF(ROW(data!B1628)&gt;fib+1,MAX(OFFSET(data!B1628,0,0,-fib,1)),"")</f>
        <v>33.450000000000003</v>
      </c>
      <c r="AI1628" s="32">
        <f t="shared" ca="1" si="531"/>
        <v>5.1900000000000013</v>
      </c>
      <c r="AJ1628" s="31">
        <f t="shared" ca="1" si="532"/>
        <v>29.484840000000002</v>
      </c>
      <c r="AK1628" s="31">
        <f t="shared" ca="1" si="533"/>
        <v>30.242580000000004</v>
      </c>
      <c r="AL1628" s="31">
        <f t="shared" ca="1" si="534"/>
        <v>30.855000000000004</v>
      </c>
      <c r="AM1628" s="31">
        <f t="shared" ca="1" si="535"/>
        <v>31.467420000000004</v>
      </c>
      <c r="AO1628" s="32">
        <f t="shared" ca="1" si="542"/>
        <v>2.1795774836443247</v>
      </c>
      <c r="AP1628" s="32">
        <f t="shared" ca="1" si="543"/>
        <v>0</v>
      </c>
      <c r="AQ1628" s="32">
        <f t="shared" ca="1" si="544"/>
        <v>2.4685224841136817</v>
      </c>
      <c r="AR1628" s="32">
        <f t="shared" ca="1" si="545"/>
        <v>0</v>
      </c>
    </row>
    <row r="1629" spans="1:44">
      <c r="A1629" s="10">
        <v>39274</v>
      </c>
      <c r="B1629" s="11">
        <f ca="1">IF(ROW(data!B1629)&gt;singleSMA,AVERAGE(OFFSET(data!B1629,0,0,-singleSMA,1)),"")</f>
        <v>31.206299999999978</v>
      </c>
      <c r="C1629" s="11" t="str">
        <f ca="1">IF(ROW(data!B1627)&gt;singleSMA+2,IF(SIGN(data!B1628-indicators!B1628)&lt;&gt;SIGN(data!B1627-indicators!B1627),IF(SIGN(data!B1628-indicators!B1628)&gt;0,"BUY","SELL"),""),"")</f>
        <v/>
      </c>
      <c r="D1629" s="11">
        <f ca="1">IF(ROW(data!B1629)&gt;fastSMA,AVERAGE(OFFSET(data!B1629,0,0,-fastSMA,1)),"")</f>
        <v>31.982999999999997</v>
      </c>
      <c r="E1629" s="11">
        <f ca="1">IF(ROW(data!B1629)&gt;slowSMA,AVERAGE(OFFSET(data!B1629,0,0,-slowSMA,1)),"")</f>
        <v>31.206299999999978</v>
      </c>
      <c r="F1629" s="11" t="str">
        <f ca="1">IF(ROW(data!B1629)&gt;MAX(fastSMA,slowSMA)+2,IF(SIGN(D1628-E1628)&lt;&gt;SIGN(D1627-E1627),IF(SIGN(D1628-E1628)&gt;0,"BUY","SELL"),""),"")</f>
        <v/>
      </c>
      <c r="G1629" s="11"/>
      <c r="H1629" s="11">
        <f>(data!B1629/data!B1628)-1</f>
        <v>4.873591227535945E-3</v>
      </c>
      <c r="I1629" s="11">
        <f t="shared" si="525"/>
        <v>4.873591227535945E-3</v>
      </c>
      <c r="J1629" s="11">
        <f t="shared" si="526"/>
        <v>0</v>
      </c>
      <c r="K1629" s="11">
        <f ca="1">IF(ROW(data!B1629)&gt;rsi+1,100-100/(1+AVERAGE(OFFSET(I1629,0,0,-rsi,1))/AVERAGE(OFFSET(J1629,0,0,-rsi,1))),"")</f>
        <v>68.180869503289813</v>
      </c>
      <c r="L1629" s="11"/>
      <c r="M1629" s="11">
        <f t="shared" si="527"/>
        <v>1.0048735912275359</v>
      </c>
      <c r="N1629" s="11">
        <f t="shared" ca="1" si="528"/>
        <v>1.0600899742930596</v>
      </c>
      <c r="S1629" s="13" t="str">
        <f ca="1">pricein</f>
        <v/>
      </c>
      <c r="T1629" s="13" t="str">
        <f ca="1">priceout</f>
        <v/>
      </c>
      <c r="U1629" s="16" t="str">
        <f t="shared" ca="1" si="529"/>
        <v/>
      </c>
      <c r="V1629" s="16" t="str">
        <f t="shared" ca="1" si="536"/>
        <v/>
      </c>
      <c r="W1629" s="16" t="str">
        <f t="shared" ca="1" si="537"/>
        <v/>
      </c>
      <c r="X1629" s="16">
        <f t="shared" ca="1" si="538"/>
        <v>3.1795774836443247</v>
      </c>
      <c r="Y1629" s="16"/>
      <c r="Z1629" s="13" t="str">
        <f ca="1">priceincross</f>
        <v/>
      </c>
      <c r="AA1629" s="13" t="str">
        <f ca="1">priceoutcross</f>
        <v/>
      </c>
      <c r="AB1629" s="13" t="str">
        <f t="shared" ca="1" si="530"/>
        <v/>
      </c>
      <c r="AC1629" s="13" t="str">
        <f t="shared" ca="1" si="539"/>
        <v/>
      </c>
      <c r="AD1629" s="13" t="str">
        <f t="shared" ca="1" si="540"/>
        <v/>
      </c>
      <c r="AE1629" s="13">
        <f t="shared" ca="1" si="541"/>
        <v>3.4685224841136817</v>
      </c>
      <c r="AG1629" s="32">
        <f ca="1">IF(ROW(data!B1629)&gt;fib+1,MIN(OFFSET(data!B1629,0,0,-fib,1)),"")</f>
        <v>28.26</v>
      </c>
      <c r="AH1629" s="32">
        <f ca="1">IF(ROW(data!B1629)&gt;fib+1,MAX(OFFSET(data!B1629,0,0,-fib,1)),"")</f>
        <v>33.450000000000003</v>
      </c>
      <c r="AI1629" s="32">
        <f t="shared" ca="1" si="531"/>
        <v>5.1900000000000013</v>
      </c>
      <c r="AJ1629" s="31">
        <f t="shared" ca="1" si="532"/>
        <v>29.484840000000002</v>
      </c>
      <c r="AK1629" s="31">
        <f t="shared" ca="1" si="533"/>
        <v>30.242580000000004</v>
      </c>
      <c r="AL1629" s="31">
        <f t="shared" ca="1" si="534"/>
        <v>30.855000000000004</v>
      </c>
      <c r="AM1629" s="31">
        <f t="shared" ca="1" si="535"/>
        <v>31.467420000000004</v>
      </c>
      <c r="AO1629" s="32">
        <f t="shared" ca="1" si="542"/>
        <v>2.1795774836443247</v>
      </c>
      <c r="AP1629" s="32">
        <f t="shared" ca="1" si="543"/>
        <v>0</v>
      </c>
      <c r="AQ1629" s="32">
        <f t="shared" ca="1" si="544"/>
        <v>2.4685224841136817</v>
      </c>
      <c r="AR1629" s="32">
        <f t="shared" ca="1" si="545"/>
        <v>0</v>
      </c>
    </row>
    <row r="1630" spans="1:44">
      <c r="A1630" s="10">
        <v>39275</v>
      </c>
      <c r="B1630" s="11">
        <f ca="1">IF(ROW(data!B1630)&gt;singleSMA,AVERAGE(OFFSET(data!B1630,0,0,-singleSMA,1)),"")</f>
        <v>31.235499999999981</v>
      </c>
      <c r="C1630" s="11" t="str">
        <f ca="1">IF(ROW(data!B1628)&gt;singleSMA+2,IF(SIGN(data!B1629-indicators!B1629)&lt;&gt;SIGN(data!B1628-indicators!B1628),IF(SIGN(data!B1629-indicators!B1629)&gt;0,"BUY","SELL"),""),"")</f>
        <v/>
      </c>
      <c r="D1630" s="11">
        <f ca="1">IF(ROW(data!B1630)&gt;fastSMA,AVERAGE(OFFSET(data!B1630,0,0,-fastSMA,1)),"")</f>
        <v>32.099999999999994</v>
      </c>
      <c r="E1630" s="11">
        <f ca="1">IF(ROW(data!B1630)&gt;slowSMA,AVERAGE(OFFSET(data!B1630,0,0,-slowSMA,1)),"")</f>
        <v>31.235499999999981</v>
      </c>
      <c r="F1630" s="11" t="str">
        <f ca="1">IF(ROW(data!B1630)&gt;MAX(fastSMA,slowSMA)+2,IF(SIGN(D1629-E1629)&lt;&gt;SIGN(D1628-E1628),IF(SIGN(D1629-E1629)&gt;0,"BUY","SELL"),""),"")</f>
        <v/>
      </c>
      <c r="G1630" s="11"/>
      <c r="H1630" s="11">
        <f>(data!B1630/data!B1629)-1</f>
        <v>1.1821764170960813E-2</v>
      </c>
      <c r="I1630" s="11">
        <f t="shared" si="525"/>
        <v>1.1821764170960813E-2</v>
      </c>
      <c r="J1630" s="11">
        <f t="shared" si="526"/>
        <v>0</v>
      </c>
      <c r="K1630" s="11">
        <f ca="1">IF(ROW(data!B1630)&gt;rsi+1,100-100/(1+AVERAGE(OFFSET(I1630,0,0,-rsi,1))/AVERAGE(OFFSET(J1630,0,0,-rsi,1))),"")</f>
        <v>71.3766887796682</v>
      </c>
      <c r="L1630" s="11"/>
      <c r="M1630" s="11">
        <f t="shared" si="527"/>
        <v>1.0118217641709608</v>
      </c>
      <c r="N1630" s="11">
        <f t="shared" ca="1" si="528"/>
        <v>1.0753865979381443</v>
      </c>
      <c r="S1630" s="13" t="str">
        <f ca="1">pricein</f>
        <v/>
      </c>
      <c r="T1630" s="13" t="str">
        <f ca="1">priceout</f>
        <v/>
      </c>
      <c r="U1630" s="16" t="str">
        <f t="shared" ca="1" si="529"/>
        <v/>
      </c>
      <c r="V1630" s="16" t="str">
        <f t="shared" ca="1" si="536"/>
        <v/>
      </c>
      <c r="W1630" s="16" t="str">
        <f t="shared" ca="1" si="537"/>
        <v/>
      </c>
      <c r="X1630" s="16">
        <f t="shared" ca="1" si="538"/>
        <v>3.1795774836443247</v>
      </c>
      <c r="Y1630" s="16"/>
      <c r="Z1630" s="13" t="str">
        <f ca="1">priceincross</f>
        <v/>
      </c>
      <c r="AA1630" s="13" t="str">
        <f ca="1">priceoutcross</f>
        <v/>
      </c>
      <c r="AB1630" s="13" t="str">
        <f t="shared" ca="1" si="530"/>
        <v/>
      </c>
      <c r="AC1630" s="13" t="str">
        <f t="shared" ca="1" si="539"/>
        <v/>
      </c>
      <c r="AD1630" s="13" t="str">
        <f t="shared" ca="1" si="540"/>
        <v/>
      </c>
      <c r="AE1630" s="13">
        <f t="shared" ca="1" si="541"/>
        <v>3.4685224841136817</v>
      </c>
      <c r="AG1630" s="32">
        <f ca="1">IF(ROW(data!B1630)&gt;fib+1,MIN(OFFSET(data!B1630,0,0,-fib,1)),"")</f>
        <v>28.26</v>
      </c>
      <c r="AH1630" s="32">
        <f ca="1">IF(ROW(data!B1630)&gt;fib+1,MAX(OFFSET(data!B1630,0,0,-fib,1)),"")</f>
        <v>33.450000000000003</v>
      </c>
      <c r="AI1630" s="32">
        <f t="shared" ca="1" si="531"/>
        <v>5.1900000000000013</v>
      </c>
      <c r="AJ1630" s="31">
        <f t="shared" ca="1" si="532"/>
        <v>29.484840000000002</v>
      </c>
      <c r="AK1630" s="31">
        <f t="shared" ca="1" si="533"/>
        <v>30.242580000000004</v>
      </c>
      <c r="AL1630" s="31">
        <f t="shared" ca="1" si="534"/>
        <v>30.855000000000004</v>
      </c>
      <c r="AM1630" s="31">
        <f t="shared" ca="1" si="535"/>
        <v>31.467420000000004</v>
      </c>
      <c r="AO1630" s="32">
        <f t="shared" ca="1" si="542"/>
        <v>2.1795774836443247</v>
      </c>
      <c r="AP1630" s="32">
        <f t="shared" ca="1" si="543"/>
        <v>0</v>
      </c>
      <c r="AQ1630" s="32">
        <f t="shared" ca="1" si="544"/>
        <v>2.4685224841136817</v>
      </c>
      <c r="AR1630" s="32">
        <f t="shared" ca="1" si="545"/>
        <v>0</v>
      </c>
    </row>
    <row r="1631" spans="1:44">
      <c r="A1631" s="10">
        <v>39279</v>
      </c>
      <c r="B1631" s="11">
        <f ca="1">IF(ROW(data!B1631)&gt;singleSMA,AVERAGE(OFFSET(data!B1631,0,0,-singleSMA,1)),"")</f>
        <v>31.275799999999975</v>
      </c>
      <c r="C1631" s="11" t="str">
        <f ca="1">IF(ROW(data!B1629)&gt;singleSMA+2,IF(SIGN(data!B1630-indicators!B1630)&lt;&gt;SIGN(data!B1629-indicators!B1629),IF(SIGN(data!B1630-indicators!B1630)&gt;0,"BUY","SELL"),""),"")</f>
        <v/>
      </c>
      <c r="D1631" s="11">
        <f ca="1">IF(ROW(data!B1631)&gt;fastSMA,AVERAGE(OFFSET(data!B1631,0,0,-fastSMA,1)),"")</f>
        <v>32.238</v>
      </c>
      <c r="E1631" s="11">
        <f ca="1">IF(ROW(data!B1631)&gt;slowSMA,AVERAGE(OFFSET(data!B1631,0,0,-slowSMA,1)),"")</f>
        <v>31.275799999999975</v>
      </c>
      <c r="F1631" s="11" t="str">
        <f ca="1">IF(ROW(data!B1631)&gt;MAX(fastSMA,slowSMA)+2,IF(SIGN(D1630-E1630)&lt;&gt;SIGN(D1629-E1629),IF(SIGN(D1630-E1630)&gt;0,"BUY","SELL"),""),"")</f>
        <v/>
      </c>
      <c r="G1631" s="11"/>
      <c r="H1631" s="11">
        <f>(data!B1631/data!B1630)-1</f>
        <v>2.6063511084481572E-2</v>
      </c>
      <c r="I1631" s="11">
        <f t="shared" si="525"/>
        <v>2.6063511084481572E-2</v>
      </c>
      <c r="J1631" s="11">
        <f t="shared" si="526"/>
        <v>0</v>
      </c>
      <c r="K1631" s="11">
        <f ca="1">IF(ROW(data!B1631)&gt;rsi+1,100-100/(1+AVERAGE(OFFSET(I1631,0,0,-rsi,1))/AVERAGE(OFFSET(J1631,0,0,-rsi,1))),"")</f>
        <v>73.174817152123239</v>
      </c>
      <c r="L1631" s="11"/>
      <c r="M1631" s="11">
        <f t="shared" si="527"/>
        <v>1.0260635110844816</v>
      </c>
      <c r="N1631" s="11">
        <f t="shared" ca="1" si="528"/>
        <v>1.0876468720228643</v>
      </c>
      <c r="S1631" s="13" t="str">
        <f ca="1">pricein</f>
        <v/>
      </c>
      <c r="T1631" s="13" t="str">
        <f ca="1">priceout</f>
        <v/>
      </c>
      <c r="U1631" s="16" t="str">
        <f t="shared" ca="1" si="529"/>
        <v/>
      </c>
      <c r="V1631" s="16" t="str">
        <f t="shared" ca="1" si="536"/>
        <v/>
      </c>
      <c r="W1631" s="16" t="str">
        <f t="shared" ca="1" si="537"/>
        <v/>
      </c>
      <c r="X1631" s="16">
        <f t="shared" ca="1" si="538"/>
        <v>3.1795774836443247</v>
      </c>
      <c r="Y1631" s="16"/>
      <c r="Z1631" s="13" t="str">
        <f ca="1">priceincross</f>
        <v/>
      </c>
      <c r="AA1631" s="13" t="str">
        <f ca="1">priceoutcross</f>
        <v/>
      </c>
      <c r="AB1631" s="13" t="str">
        <f t="shared" ca="1" si="530"/>
        <v/>
      </c>
      <c r="AC1631" s="13" t="str">
        <f t="shared" ca="1" si="539"/>
        <v/>
      </c>
      <c r="AD1631" s="13" t="str">
        <f t="shared" ca="1" si="540"/>
        <v/>
      </c>
      <c r="AE1631" s="13">
        <f t="shared" ca="1" si="541"/>
        <v>3.4685224841136817</v>
      </c>
      <c r="AG1631" s="32">
        <f ca="1">IF(ROW(data!B1631)&gt;fib+1,MIN(OFFSET(data!B1631,0,0,-fib,1)),"")</f>
        <v>28.26</v>
      </c>
      <c r="AH1631" s="32">
        <f ca="1">IF(ROW(data!B1631)&gt;fib+1,MAX(OFFSET(data!B1631,0,0,-fib,1)),"")</f>
        <v>34.25</v>
      </c>
      <c r="AI1631" s="32">
        <f t="shared" ca="1" si="531"/>
        <v>5.9899999999999984</v>
      </c>
      <c r="AJ1631" s="31">
        <f t="shared" ca="1" si="532"/>
        <v>29.673640000000002</v>
      </c>
      <c r="AK1631" s="31">
        <f t="shared" ca="1" si="533"/>
        <v>30.548180000000002</v>
      </c>
      <c r="AL1631" s="31">
        <f t="shared" ca="1" si="534"/>
        <v>31.255000000000003</v>
      </c>
      <c r="AM1631" s="31">
        <f t="shared" ca="1" si="535"/>
        <v>31.961819999999999</v>
      </c>
      <c r="AO1631" s="32">
        <f t="shared" ca="1" si="542"/>
        <v>2.1795774836443247</v>
      </c>
      <c r="AP1631" s="32">
        <f t="shared" ca="1" si="543"/>
        <v>0</v>
      </c>
      <c r="AQ1631" s="32">
        <f t="shared" ca="1" si="544"/>
        <v>2.4685224841136817</v>
      </c>
      <c r="AR1631" s="32">
        <f t="shared" ca="1" si="545"/>
        <v>0</v>
      </c>
    </row>
    <row r="1632" spans="1:44">
      <c r="A1632" s="10">
        <v>39280</v>
      </c>
      <c r="B1632" s="11">
        <f ca="1">IF(ROW(data!B1632)&gt;singleSMA,AVERAGE(OFFSET(data!B1632,0,0,-singleSMA,1)),"")</f>
        <v>31.312299999999979</v>
      </c>
      <c r="C1632" s="11" t="str">
        <f ca="1">IF(ROW(data!B1630)&gt;singleSMA+2,IF(SIGN(data!B1631-indicators!B1631)&lt;&gt;SIGN(data!B1630-indicators!B1630),IF(SIGN(data!B1631-indicators!B1631)&gt;0,"BUY","SELL"),""),"")</f>
        <v/>
      </c>
      <c r="D1632" s="11">
        <f ca="1">IF(ROW(data!B1632)&gt;fastSMA,AVERAGE(OFFSET(data!B1632,0,0,-fastSMA,1)),"")</f>
        <v>32.351500000000001</v>
      </c>
      <c r="E1632" s="11">
        <f ca="1">IF(ROW(data!B1632)&gt;slowSMA,AVERAGE(OFFSET(data!B1632,0,0,-slowSMA,1)),"")</f>
        <v>31.312299999999979</v>
      </c>
      <c r="F1632" s="11" t="str">
        <f ca="1">IF(ROW(data!B1632)&gt;MAX(fastSMA,slowSMA)+2,IF(SIGN(D1631-E1631)&lt;&gt;SIGN(D1630-E1630),IF(SIGN(D1631-E1631)&gt;0,"BUY","SELL"),""),"")</f>
        <v/>
      </c>
      <c r="G1632" s="11"/>
      <c r="H1632" s="11">
        <f>(data!B1632/data!B1631)-1</f>
        <v>-5.5474452554743481E-3</v>
      </c>
      <c r="I1632" s="11">
        <f t="shared" si="525"/>
        <v>0</v>
      </c>
      <c r="J1632" s="11">
        <f t="shared" si="526"/>
        <v>5.5474452554743481E-3</v>
      </c>
      <c r="K1632" s="11">
        <f ca="1">IF(ROW(data!B1632)&gt;rsi+1,100-100/(1+AVERAGE(OFFSET(I1632,0,0,-rsi,1))/AVERAGE(OFFSET(J1632,0,0,-rsi,1))),"")</f>
        <v>69.502596118631487</v>
      </c>
      <c r="L1632" s="11"/>
      <c r="M1632" s="11">
        <f t="shared" si="527"/>
        <v>0.99445255474452565</v>
      </c>
      <c r="N1632" s="11">
        <f t="shared" ca="1" si="528"/>
        <v>1.0714061025479718</v>
      </c>
      <c r="S1632" s="13" t="str">
        <f ca="1">pricein</f>
        <v/>
      </c>
      <c r="T1632" s="13" t="str">
        <f ca="1">priceout</f>
        <v/>
      </c>
      <c r="U1632" s="16" t="str">
        <f t="shared" ca="1" si="529"/>
        <v/>
      </c>
      <c r="V1632" s="16" t="str">
        <f t="shared" ca="1" si="536"/>
        <v/>
      </c>
      <c r="W1632" s="16" t="str">
        <f t="shared" ca="1" si="537"/>
        <v/>
      </c>
      <c r="X1632" s="16">
        <f t="shared" ca="1" si="538"/>
        <v>3.1795774836443247</v>
      </c>
      <c r="Y1632" s="16"/>
      <c r="Z1632" s="13" t="str">
        <f ca="1">priceincross</f>
        <v/>
      </c>
      <c r="AA1632" s="13" t="str">
        <f ca="1">priceoutcross</f>
        <v/>
      </c>
      <c r="AB1632" s="13" t="str">
        <f t="shared" ca="1" si="530"/>
        <v/>
      </c>
      <c r="AC1632" s="13" t="str">
        <f t="shared" ca="1" si="539"/>
        <v/>
      </c>
      <c r="AD1632" s="13" t="str">
        <f t="shared" ca="1" si="540"/>
        <v/>
      </c>
      <c r="AE1632" s="13">
        <f t="shared" ca="1" si="541"/>
        <v>3.4685224841136817</v>
      </c>
      <c r="AG1632" s="32">
        <f ca="1">IF(ROW(data!B1632)&gt;fib+1,MIN(OFFSET(data!B1632,0,0,-fib,1)),"")</f>
        <v>28.26</v>
      </c>
      <c r="AH1632" s="32">
        <f ca="1">IF(ROW(data!B1632)&gt;fib+1,MAX(OFFSET(data!B1632,0,0,-fib,1)),"")</f>
        <v>34.25</v>
      </c>
      <c r="AI1632" s="32">
        <f t="shared" ca="1" si="531"/>
        <v>5.9899999999999984</v>
      </c>
      <c r="AJ1632" s="31">
        <f t="shared" ca="1" si="532"/>
        <v>29.673640000000002</v>
      </c>
      <c r="AK1632" s="31">
        <f t="shared" ca="1" si="533"/>
        <v>30.548180000000002</v>
      </c>
      <c r="AL1632" s="31">
        <f t="shared" ca="1" si="534"/>
        <v>31.255000000000003</v>
      </c>
      <c r="AM1632" s="31">
        <f t="shared" ca="1" si="535"/>
        <v>31.961819999999999</v>
      </c>
      <c r="AO1632" s="32">
        <f t="shared" ca="1" si="542"/>
        <v>2.1795774836443247</v>
      </c>
      <c r="AP1632" s="32">
        <f t="shared" ca="1" si="543"/>
        <v>0</v>
      </c>
      <c r="AQ1632" s="32">
        <f t="shared" ca="1" si="544"/>
        <v>2.4685224841136817</v>
      </c>
      <c r="AR1632" s="32">
        <f t="shared" ca="1" si="545"/>
        <v>0</v>
      </c>
    </row>
    <row r="1633" spans="1:44">
      <c r="A1633" s="10">
        <v>39281</v>
      </c>
      <c r="B1633" s="11">
        <f ca="1">IF(ROW(data!B1633)&gt;singleSMA,AVERAGE(OFFSET(data!B1633,0,0,-singleSMA,1)),"")</f>
        <v>31.349799999999981</v>
      </c>
      <c r="C1633" s="11" t="str">
        <f ca="1">IF(ROW(data!B1631)&gt;singleSMA+2,IF(SIGN(data!B1632-indicators!B1632)&lt;&gt;SIGN(data!B1631-indicators!B1631),IF(SIGN(data!B1632-indicators!B1632)&gt;0,"BUY","SELL"),""),"")</f>
        <v/>
      </c>
      <c r="D1633" s="11">
        <f ca="1">IF(ROW(data!B1633)&gt;fastSMA,AVERAGE(OFFSET(data!B1633,0,0,-fastSMA,1)),"")</f>
        <v>32.465499999999992</v>
      </c>
      <c r="E1633" s="11">
        <f ca="1">IF(ROW(data!B1633)&gt;slowSMA,AVERAGE(OFFSET(data!B1633,0,0,-slowSMA,1)),"")</f>
        <v>31.349799999999981</v>
      </c>
      <c r="F1633" s="11" t="str">
        <f ca="1">IF(ROW(data!B1633)&gt;MAX(fastSMA,slowSMA)+2,IF(SIGN(D1632-E1632)&lt;&gt;SIGN(D1631-E1631),IF(SIGN(D1632-E1632)&gt;0,"BUY","SELL"),""),"")</f>
        <v/>
      </c>
      <c r="G1633" s="11"/>
      <c r="H1633" s="11">
        <f>(data!B1633/data!B1632)-1</f>
        <v>-5.2847915443334781E-3</v>
      </c>
      <c r="I1633" s="11">
        <f t="shared" si="525"/>
        <v>0</v>
      </c>
      <c r="J1633" s="11">
        <f t="shared" si="526"/>
        <v>5.2847915443334781E-3</v>
      </c>
      <c r="K1633" s="11">
        <f ca="1">IF(ROW(data!B1633)&gt;rsi+1,100-100/(1+AVERAGE(OFFSET(I1633,0,0,-rsi,1))/AVERAGE(OFFSET(J1633,0,0,-rsi,1))),"")</f>
        <v>69.770598733980336</v>
      </c>
      <c r="L1633" s="11"/>
      <c r="M1633" s="11">
        <f t="shared" si="527"/>
        <v>0.99471520845566652</v>
      </c>
      <c r="N1633" s="11">
        <f t="shared" ca="1" si="528"/>
        <v>1.0721518987341774</v>
      </c>
      <c r="S1633" s="13" t="str">
        <f ca="1">pricein</f>
        <v/>
      </c>
      <c r="T1633" s="13" t="str">
        <f ca="1">priceout</f>
        <v/>
      </c>
      <c r="U1633" s="16" t="str">
        <f t="shared" ca="1" si="529"/>
        <v/>
      </c>
      <c r="V1633" s="16" t="str">
        <f t="shared" ca="1" si="536"/>
        <v/>
      </c>
      <c r="W1633" s="16" t="str">
        <f t="shared" ca="1" si="537"/>
        <v/>
      </c>
      <c r="X1633" s="16">
        <f t="shared" ca="1" si="538"/>
        <v>3.1795774836443247</v>
      </c>
      <c r="Y1633" s="16"/>
      <c r="Z1633" s="13" t="str">
        <f ca="1">priceincross</f>
        <v/>
      </c>
      <c r="AA1633" s="13" t="str">
        <f ca="1">priceoutcross</f>
        <v/>
      </c>
      <c r="AB1633" s="13" t="str">
        <f t="shared" ca="1" si="530"/>
        <v/>
      </c>
      <c r="AC1633" s="13" t="str">
        <f t="shared" ca="1" si="539"/>
        <v/>
      </c>
      <c r="AD1633" s="13" t="str">
        <f t="shared" ca="1" si="540"/>
        <v/>
      </c>
      <c r="AE1633" s="13">
        <f t="shared" ca="1" si="541"/>
        <v>3.4685224841136817</v>
      </c>
      <c r="AG1633" s="32">
        <f ca="1">IF(ROW(data!B1633)&gt;fib+1,MIN(OFFSET(data!B1633,0,0,-fib,1)),"")</f>
        <v>28.26</v>
      </c>
      <c r="AH1633" s="32">
        <f ca="1">IF(ROW(data!B1633)&gt;fib+1,MAX(OFFSET(data!B1633,0,0,-fib,1)),"")</f>
        <v>34.25</v>
      </c>
      <c r="AI1633" s="32">
        <f t="shared" ca="1" si="531"/>
        <v>5.9899999999999984</v>
      </c>
      <c r="AJ1633" s="31">
        <f t="shared" ca="1" si="532"/>
        <v>29.673640000000002</v>
      </c>
      <c r="AK1633" s="31">
        <f t="shared" ca="1" si="533"/>
        <v>30.548180000000002</v>
      </c>
      <c r="AL1633" s="31">
        <f t="shared" ca="1" si="534"/>
        <v>31.255000000000003</v>
      </c>
      <c r="AM1633" s="31">
        <f t="shared" ca="1" si="535"/>
        <v>31.961819999999999</v>
      </c>
      <c r="AO1633" s="32">
        <f t="shared" ca="1" si="542"/>
        <v>2.1795774836443247</v>
      </c>
      <c r="AP1633" s="32">
        <f t="shared" ca="1" si="543"/>
        <v>0</v>
      </c>
      <c r="AQ1633" s="32">
        <f t="shared" ca="1" si="544"/>
        <v>2.4685224841136817</v>
      </c>
      <c r="AR1633" s="32">
        <f t="shared" ca="1" si="545"/>
        <v>0</v>
      </c>
    </row>
    <row r="1634" spans="1:44">
      <c r="A1634" s="10">
        <v>39282</v>
      </c>
      <c r="B1634" s="11">
        <f ca="1">IF(ROW(data!B1634)&gt;singleSMA,AVERAGE(OFFSET(data!B1634,0,0,-singleSMA,1)),"")</f>
        <v>31.381699999999981</v>
      </c>
      <c r="C1634" s="11" t="str">
        <f ca="1">IF(ROW(data!B1632)&gt;singleSMA+2,IF(SIGN(data!B1633-indicators!B1633)&lt;&gt;SIGN(data!B1632-indicators!B1632),IF(SIGN(data!B1633-indicators!B1633)&gt;0,"BUY","SELL"),""),"")</f>
        <v/>
      </c>
      <c r="D1634" s="11">
        <f ca="1">IF(ROW(data!B1634)&gt;fastSMA,AVERAGE(OFFSET(data!B1634,0,0,-fastSMA,1)),"")</f>
        <v>32.600999999999999</v>
      </c>
      <c r="E1634" s="11">
        <f ca="1">IF(ROW(data!B1634)&gt;slowSMA,AVERAGE(OFFSET(data!B1634,0,0,-slowSMA,1)),"")</f>
        <v>31.381699999999981</v>
      </c>
      <c r="F1634" s="11" t="str">
        <f ca="1">IF(ROW(data!B1634)&gt;MAX(fastSMA,slowSMA)+2,IF(SIGN(D1633-E1633)&lt;&gt;SIGN(D1632-E1632),IF(SIGN(D1633-E1633)&gt;0,"BUY","SELL"),""),"")</f>
        <v/>
      </c>
      <c r="G1634" s="11"/>
      <c r="H1634" s="11">
        <f>(data!B1634/data!B1633)-1</f>
        <v>1.6233766233766156E-2</v>
      </c>
      <c r="I1634" s="11">
        <f t="shared" si="525"/>
        <v>1.6233766233766156E-2</v>
      </c>
      <c r="J1634" s="11">
        <f t="shared" si="526"/>
        <v>0</v>
      </c>
      <c r="K1634" s="11">
        <f ca="1">IF(ROW(data!B1634)&gt;rsi+1,100-100/(1+AVERAGE(OFFSET(I1634,0,0,-rsi,1))/AVERAGE(OFFSET(J1634,0,0,-rsi,1))),"")</f>
        <v>71.729868988184634</v>
      </c>
      <c r="L1634" s="11"/>
      <c r="M1634" s="11">
        <f t="shared" si="527"/>
        <v>1.0162337662337662</v>
      </c>
      <c r="N1634" s="11">
        <f t="shared" ca="1" si="528"/>
        <v>1.0854350567465323</v>
      </c>
      <c r="S1634" s="13" t="str">
        <f ca="1">pricein</f>
        <v/>
      </c>
      <c r="T1634" s="13" t="str">
        <f ca="1">priceout</f>
        <v/>
      </c>
      <c r="U1634" s="16" t="str">
        <f t="shared" ca="1" si="529"/>
        <v/>
      </c>
      <c r="V1634" s="16" t="str">
        <f t="shared" ca="1" si="536"/>
        <v/>
      </c>
      <c r="W1634" s="16" t="str">
        <f t="shared" ca="1" si="537"/>
        <v/>
      </c>
      <c r="X1634" s="16">
        <f t="shared" ca="1" si="538"/>
        <v>3.1795774836443247</v>
      </c>
      <c r="Y1634" s="16"/>
      <c r="Z1634" s="13" t="str">
        <f ca="1">priceincross</f>
        <v/>
      </c>
      <c r="AA1634" s="13" t="str">
        <f ca="1">priceoutcross</f>
        <v/>
      </c>
      <c r="AB1634" s="13" t="str">
        <f t="shared" ca="1" si="530"/>
        <v/>
      </c>
      <c r="AC1634" s="13" t="str">
        <f t="shared" ca="1" si="539"/>
        <v/>
      </c>
      <c r="AD1634" s="13" t="str">
        <f t="shared" ca="1" si="540"/>
        <v/>
      </c>
      <c r="AE1634" s="13">
        <f t="shared" ca="1" si="541"/>
        <v>3.4685224841136817</v>
      </c>
      <c r="AG1634" s="32">
        <f ca="1">IF(ROW(data!B1634)&gt;fib+1,MIN(OFFSET(data!B1634,0,0,-fib,1)),"")</f>
        <v>28.26</v>
      </c>
      <c r="AH1634" s="32">
        <f ca="1">IF(ROW(data!B1634)&gt;fib+1,MAX(OFFSET(data!B1634,0,0,-fib,1)),"")</f>
        <v>34.43</v>
      </c>
      <c r="AI1634" s="32">
        <f t="shared" ca="1" si="531"/>
        <v>6.1699999999999982</v>
      </c>
      <c r="AJ1634" s="31">
        <f t="shared" ca="1" si="532"/>
        <v>29.71612</v>
      </c>
      <c r="AK1634" s="31">
        <f t="shared" ca="1" si="533"/>
        <v>30.61694</v>
      </c>
      <c r="AL1634" s="31">
        <f t="shared" ca="1" si="534"/>
        <v>31.344999999999999</v>
      </c>
      <c r="AM1634" s="31">
        <f t="shared" ca="1" si="535"/>
        <v>32.073059999999998</v>
      </c>
      <c r="AO1634" s="32">
        <f t="shared" ca="1" si="542"/>
        <v>2.1795774836443247</v>
      </c>
      <c r="AP1634" s="32">
        <f t="shared" ca="1" si="543"/>
        <v>0</v>
      </c>
      <c r="AQ1634" s="32">
        <f t="shared" ca="1" si="544"/>
        <v>2.4685224841136817</v>
      </c>
      <c r="AR1634" s="32">
        <f t="shared" ca="1" si="545"/>
        <v>0</v>
      </c>
    </row>
    <row r="1635" spans="1:44">
      <c r="A1635" s="10">
        <v>39283</v>
      </c>
      <c r="B1635" s="11">
        <f ca="1">IF(ROW(data!B1635)&gt;singleSMA,AVERAGE(OFFSET(data!B1635,0,0,-singleSMA,1)),"")</f>
        <v>31.405199999999983</v>
      </c>
      <c r="C1635" s="11" t="str">
        <f ca="1">IF(ROW(data!B1633)&gt;singleSMA+2,IF(SIGN(data!B1634-indicators!B1634)&lt;&gt;SIGN(data!B1633-indicators!B1633),IF(SIGN(data!B1634-indicators!B1634)&gt;0,"BUY","SELL"),""),"")</f>
        <v/>
      </c>
      <c r="D1635" s="11">
        <f ca="1">IF(ROW(data!B1635)&gt;fastSMA,AVERAGE(OFFSET(data!B1635,0,0,-fastSMA,1)),"")</f>
        <v>32.728999999999999</v>
      </c>
      <c r="E1635" s="11">
        <f ca="1">IF(ROW(data!B1635)&gt;slowSMA,AVERAGE(OFFSET(data!B1635,0,0,-slowSMA,1)),"")</f>
        <v>31.405199999999983</v>
      </c>
      <c r="F1635" s="11" t="str">
        <f ca="1">IF(ROW(data!B1635)&gt;MAX(fastSMA,slowSMA)+2,IF(SIGN(D1634-E1634)&lt;&gt;SIGN(D1633-E1633),IF(SIGN(D1634-E1634)&gt;0,"BUY","SELL"),""),"")</f>
        <v/>
      </c>
      <c r="G1635" s="11"/>
      <c r="H1635" s="11">
        <f>(data!B1635/data!B1634)-1</f>
        <v>-1.3069997095556229E-2</v>
      </c>
      <c r="I1635" s="11">
        <f t="shared" si="525"/>
        <v>0</v>
      </c>
      <c r="J1635" s="11">
        <f t="shared" si="526"/>
        <v>1.3069997095556229E-2</v>
      </c>
      <c r="K1635" s="11">
        <f ca="1">IF(ROW(data!B1635)&gt;rsi+1,100-100/(1+AVERAGE(OFFSET(I1635,0,0,-rsi,1))/AVERAGE(OFFSET(J1635,0,0,-rsi,1))),"")</f>
        <v>70.404457752597636</v>
      </c>
      <c r="L1635" s="11"/>
      <c r="M1635" s="11">
        <f t="shared" si="527"/>
        <v>0.98693000290444377</v>
      </c>
      <c r="N1635" s="11">
        <f t="shared" ca="1" si="528"/>
        <v>1.0814767663908338</v>
      </c>
      <c r="S1635" s="13" t="str">
        <f ca="1">pricein</f>
        <v/>
      </c>
      <c r="T1635" s="13" t="str">
        <f ca="1">priceout</f>
        <v/>
      </c>
      <c r="U1635" s="16" t="str">
        <f t="shared" ca="1" si="529"/>
        <v/>
      </c>
      <c r="V1635" s="16" t="str">
        <f t="shared" ca="1" si="536"/>
        <v/>
      </c>
      <c r="W1635" s="16" t="str">
        <f t="shared" ca="1" si="537"/>
        <v/>
      </c>
      <c r="X1635" s="16">
        <f t="shared" ca="1" si="538"/>
        <v>3.1795774836443247</v>
      </c>
      <c r="Y1635" s="16"/>
      <c r="Z1635" s="13" t="str">
        <f ca="1">priceincross</f>
        <v/>
      </c>
      <c r="AA1635" s="13" t="str">
        <f ca="1">priceoutcross</f>
        <v/>
      </c>
      <c r="AB1635" s="13" t="str">
        <f t="shared" ca="1" si="530"/>
        <v/>
      </c>
      <c r="AC1635" s="13" t="str">
        <f t="shared" ca="1" si="539"/>
        <v/>
      </c>
      <c r="AD1635" s="13" t="str">
        <f t="shared" ca="1" si="540"/>
        <v/>
      </c>
      <c r="AE1635" s="13">
        <f t="shared" ca="1" si="541"/>
        <v>3.4685224841136817</v>
      </c>
      <c r="AG1635" s="32">
        <f ca="1">IF(ROW(data!B1635)&gt;fib+1,MIN(OFFSET(data!B1635,0,0,-fib,1)),"")</f>
        <v>28.26</v>
      </c>
      <c r="AH1635" s="32">
        <f ca="1">IF(ROW(data!B1635)&gt;fib+1,MAX(OFFSET(data!B1635,0,0,-fib,1)),"")</f>
        <v>34.43</v>
      </c>
      <c r="AI1635" s="32">
        <f t="shared" ca="1" si="531"/>
        <v>6.1699999999999982</v>
      </c>
      <c r="AJ1635" s="31">
        <f t="shared" ca="1" si="532"/>
        <v>29.71612</v>
      </c>
      <c r="AK1635" s="31">
        <f t="shared" ca="1" si="533"/>
        <v>30.61694</v>
      </c>
      <c r="AL1635" s="31">
        <f t="shared" ca="1" si="534"/>
        <v>31.344999999999999</v>
      </c>
      <c r="AM1635" s="31">
        <f t="shared" ca="1" si="535"/>
        <v>32.073059999999998</v>
      </c>
      <c r="AO1635" s="32">
        <f t="shared" ca="1" si="542"/>
        <v>2.1795774836443247</v>
      </c>
      <c r="AP1635" s="32">
        <f t="shared" ca="1" si="543"/>
        <v>0</v>
      </c>
      <c r="AQ1635" s="32">
        <f t="shared" ca="1" si="544"/>
        <v>2.4685224841136817</v>
      </c>
      <c r="AR1635" s="32">
        <f t="shared" ca="1" si="545"/>
        <v>0</v>
      </c>
    </row>
    <row r="1636" spans="1:44">
      <c r="A1636" s="10">
        <v>39286</v>
      </c>
      <c r="B1636" s="11">
        <f ca="1">IF(ROW(data!B1636)&gt;singleSMA,AVERAGE(OFFSET(data!B1636,0,0,-singleSMA,1)),"")</f>
        <v>31.435099999999984</v>
      </c>
      <c r="C1636" s="11" t="str">
        <f ca="1">IF(ROW(data!B1634)&gt;singleSMA+2,IF(SIGN(data!B1635-indicators!B1635)&lt;&gt;SIGN(data!B1634-indicators!B1634),IF(SIGN(data!B1635-indicators!B1635)&gt;0,"BUY","SELL"),""),"")</f>
        <v/>
      </c>
      <c r="D1636" s="11">
        <f ca="1">IF(ROW(data!B1636)&gt;fastSMA,AVERAGE(OFFSET(data!B1636,0,0,-fastSMA,1)),"")</f>
        <v>32.888500000000001</v>
      </c>
      <c r="E1636" s="11">
        <f ca="1">IF(ROW(data!B1636)&gt;slowSMA,AVERAGE(OFFSET(data!B1636,0,0,-slowSMA,1)),"")</f>
        <v>31.435099999999984</v>
      </c>
      <c r="F1636" s="11" t="str">
        <f ca="1">IF(ROW(data!B1636)&gt;MAX(fastSMA,slowSMA)+2,IF(SIGN(D1635-E1635)&lt;&gt;SIGN(D1634-E1634),IF(SIGN(D1635-E1635)&gt;0,"BUY","SELL"),""),"")</f>
        <v/>
      </c>
      <c r="G1636" s="11"/>
      <c r="H1636" s="11">
        <f>(data!B1636/data!B1635)-1</f>
        <v>1.7363154796939506E-2</v>
      </c>
      <c r="I1636" s="11">
        <f t="shared" si="525"/>
        <v>1.7363154796939506E-2</v>
      </c>
      <c r="J1636" s="11">
        <f t="shared" si="526"/>
        <v>0</v>
      </c>
      <c r="K1636" s="11">
        <f ca="1">IF(ROW(data!B1636)&gt;rsi+1,100-100/(1+AVERAGE(OFFSET(I1636,0,0,-rsi,1))/AVERAGE(OFFSET(J1636,0,0,-rsi,1))),"")</f>
        <v>73.256805576621346</v>
      </c>
      <c r="L1636" s="11"/>
      <c r="M1636" s="11">
        <f t="shared" si="527"/>
        <v>1.0173631547969395</v>
      </c>
      <c r="N1636" s="11">
        <f t="shared" ca="1" si="528"/>
        <v>1.1016571064372209</v>
      </c>
      <c r="S1636" s="13" t="str">
        <f ca="1">pricein</f>
        <v/>
      </c>
      <c r="T1636" s="13" t="str">
        <f ca="1">priceout</f>
        <v/>
      </c>
      <c r="U1636" s="16" t="str">
        <f t="shared" ca="1" si="529"/>
        <v/>
      </c>
      <c r="V1636" s="16" t="str">
        <f t="shared" ca="1" si="536"/>
        <v/>
      </c>
      <c r="W1636" s="16" t="str">
        <f t="shared" ca="1" si="537"/>
        <v/>
      </c>
      <c r="X1636" s="16">
        <f t="shared" ca="1" si="538"/>
        <v>3.1795774836443247</v>
      </c>
      <c r="Y1636" s="16"/>
      <c r="Z1636" s="13" t="str">
        <f ca="1">priceincross</f>
        <v/>
      </c>
      <c r="AA1636" s="13" t="str">
        <f ca="1">priceoutcross</f>
        <v/>
      </c>
      <c r="AB1636" s="13" t="str">
        <f t="shared" ca="1" si="530"/>
        <v/>
      </c>
      <c r="AC1636" s="13" t="str">
        <f t="shared" ca="1" si="539"/>
        <v/>
      </c>
      <c r="AD1636" s="13" t="str">
        <f t="shared" ca="1" si="540"/>
        <v/>
      </c>
      <c r="AE1636" s="13">
        <f t="shared" ca="1" si="541"/>
        <v>3.4685224841136817</v>
      </c>
      <c r="AG1636" s="32">
        <f ca="1">IF(ROW(data!B1636)&gt;fib+1,MIN(OFFSET(data!B1636,0,0,-fib,1)),"")</f>
        <v>28.26</v>
      </c>
      <c r="AH1636" s="32">
        <f ca="1">IF(ROW(data!B1636)&gt;fib+1,MAX(OFFSET(data!B1636,0,0,-fib,1)),"")</f>
        <v>34.57</v>
      </c>
      <c r="AI1636" s="32">
        <f t="shared" ca="1" si="531"/>
        <v>6.3099999999999987</v>
      </c>
      <c r="AJ1636" s="31">
        <f t="shared" ca="1" si="532"/>
        <v>29.74916</v>
      </c>
      <c r="AK1636" s="31">
        <f t="shared" ca="1" si="533"/>
        <v>30.67042</v>
      </c>
      <c r="AL1636" s="31">
        <f t="shared" ca="1" si="534"/>
        <v>31.414999999999999</v>
      </c>
      <c r="AM1636" s="31">
        <f t="shared" ca="1" si="535"/>
        <v>32.159579999999998</v>
      </c>
      <c r="AO1636" s="32">
        <f t="shared" ca="1" si="542"/>
        <v>2.1795774836443247</v>
      </c>
      <c r="AP1636" s="32">
        <f t="shared" ca="1" si="543"/>
        <v>0</v>
      </c>
      <c r="AQ1636" s="32">
        <f t="shared" ca="1" si="544"/>
        <v>2.4685224841136817</v>
      </c>
      <c r="AR1636" s="32">
        <f t="shared" ca="1" si="545"/>
        <v>0</v>
      </c>
    </row>
    <row r="1637" spans="1:44">
      <c r="A1637" s="10">
        <v>39287</v>
      </c>
      <c r="B1637" s="11">
        <f ca="1">IF(ROW(data!B1637)&gt;singleSMA,AVERAGE(OFFSET(data!B1637,0,0,-singleSMA,1)),"")</f>
        <v>31.48269999999998</v>
      </c>
      <c r="C1637" s="11" t="str">
        <f ca="1">IF(ROW(data!B1635)&gt;singleSMA+2,IF(SIGN(data!B1636-indicators!B1636)&lt;&gt;SIGN(data!B1635-indicators!B1635),IF(SIGN(data!B1636-indicators!B1636)&gt;0,"BUY","SELL"),""),"")</f>
        <v/>
      </c>
      <c r="D1637" s="11">
        <f ca="1">IF(ROW(data!B1637)&gt;fastSMA,AVERAGE(OFFSET(data!B1637,0,0,-fastSMA,1)),"")</f>
        <v>33.046500000000002</v>
      </c>
      <c r="E1637" s="11">
        <f ca="1">IF(ROW(data!B1637)&gt;slowSMA,AVERAGE(OFFSET(data!B1637,0,0,-slowSMA,1)),"")</f>
        <v>31.48269999999998</v>
      </c>
      <c r="F1637" s="11" t="str">
        <f ca="1">IF(ROW(data!B1637)&gt;MAX(fastSMA,slowSMA)+2,IF(SIGN(D1636-E1636)&lt;&gt;SIGN(D1635-E1635),IF(SIGN(D1636-E1636)&gt;0,"BUY","SELL"),""),"")</f>
        <v/>
      </c>
      <c r="G1637" s="11"/>
      <c r="H1637" s="11">
        <f>(data!B1637/data!B1636)-1</f>
        <v>-6.0746311831068045E-3</v>
      </c>
      <c r="I1637" s="11">
        <f t="shared" si="525"/>
        <v>0</v>
      </c>
      <c r="J1637" s="11">
        <f t="shared" si="526"/>
        <v>6.0746311831068045E-3</v>
      </c>
      <c r="K1637" s="11">
        <f ca="1">IF(ROW(data!B1637)&gt;rsi+1,100-100/(1+AVERAGE(OFFSET(I1637,0,0,-rsi,1))/AVERAGE(OFFSET(J1637,0,0,-rsi,1))),"")</f>
        <v>73.13979428142099</v>
      </c>
      <c r="L1637" s="11"/>
      <c r="M1637" s="11">
        <f t="shared" si="527"/>
        <v>0.9939253688168932</v>
      </c>
      <c r="N1637" s="11">
        <f t="shared" ca="1" si="528"/>
        <v>1.1012820512820518</v>
      </c>
      <c r="S1637" s="13" t="str">
        <f ca="1">pricein</f>
        <v/>
      </c>
      <c r="T1637" s="13" t="str">
        <f ca="1">priceout</f>
        <v/>
      </c>
      <c r="U1637" s="16" t="str">
        <f t="shared" ca="1" si="529"/>
        <v/>
      </c>
      <c r="V1637" s="16" t="str">
        <f t="shared" ca="1" si="536"/>
        <v/>
      </c>
      <c r="W1637" s="16" t="str">
        <f t="shared" ca="1" si="537"/>
        <v/>
      </c>
      <c r="X1637" s="16">
        <f t="shared" ca="1" si="538"/>
        <v>3.1795774836443247</v>
      </c>
      <c r="Y1637" s="16"/>
      <c r="Z1637" s="13" t="str">
        <f ca="1">priceincross</f>
        <v/>
      </c>
      <c r="AA1637" s="13" t="str">
        <f ca="1">priceoutcross</f>
        <v/>
      </c>
      <c r="AB1637" s="13" t="str">
        <f t="shared" ca="1" si="530"/>
        <v/>
      </c>
      <c r="AC1637" s="13" t="str">
        <f t="shared" ca="1" si="539"/>
        <v/>
      </c>
      <c r="AD1637" s="13" t="str">
        <f t="shared" ca="1" si="540"/>
        <v/>
      </c>
      <c r="AE1637" s="13">
        <f t="shared" ca="1" si="541"/>
        <v>3.4685224841136817</v>
      </c>
      <c r="AG1637" s="32">
        <f ca="1">IF(ROW(data!B1637)&gt;fib+1,MIN(OFFSET(data!B1637,0,0,-fib,1)),"")</f>
        <v>28.26</v>
      </c>
      <c r="AH1637" s="32">
        <f ca="1">IF(ROW(data!B1637)&gt;fib+1,MAX(OFFSET(data!B1637,0,0,-fib,1)),"")</f>
        <v>34.57</v>
      </c>
      <c r="AI1637" s="32">
        <f t="shared" ca="1" si="531"/>
        <v>6.3099999999999987</v>
      </c>
      <c r="AJ1637" s="31">
        <f t="shared" ca="1" si="532"/>
        <v>29.74916</v>
      </c>
      <c r="AK1637" s="31">
        <f t="shared" ca="1" si="533"/>
        <v>30.67042</v>
      </c>
      <c r="AL1637" s="31">
        <f t="shared" ca="1" si="534"/>
        <v>31.414999999999999</v>
      </c>
      <c r="AM1637" s="31">
        <f t="shared" ca="1" si="535"/>
        <v>32.159579999999998</v>
      </c>
      <c r="AO1637" s="32">
        <f t="shared" ca="1" si="542"/>
        <v>2.1795774836443247</v>
      </c>
      <c r="AP1637" s="32">
        <f t="shared" ca="1" si="543"/>
        <v>0</v>
      </c>
      <c r="AQ1637" s="32">
        <f t="shared" ca="1" si="544"/>
        <v>2.4685224841136817</v>
      </c>
      <c r="AR1637" s="32">
        <f t="shared" ca="1" si="545"/>
        <v>0</v>
      </c>
    </row>
    <row r="1638" spans="1:44">
      <c r="A1638" s="10">
        <v>39288</v>
      </c>
      <c r="B1638" s="11">
        <f ca="1">IF(ROW(data!B1638)&gt;singleSMA,AVERAGE(OFFSET(data!B1638,0,0,-singleSMA,1)),"")</f>
        <v>31.535699999999984</v>
      </c>
      <c r="C1638" s="11" t="str">
        <f ca="1">IF(ROW(data!B1636)&gt;singleSMA+2,IF(SIGN(data!B1637-indicators!B1637)&lt;&gt;SIGN(data!B1636-indicators!B1636),IF(SIGN(data!B1637-indicators!B1637)&gt;0,"BUY","SELL"),""),"")</f>
        <v/>
      </c>
      <c r="D1638" s="11">
        <f ca="1">IF(ROW(data!B1638)&gt;fastSMA,AVERAGE(OFFSET(data!B1638,0,0,-fastSMA,1)),"")</f>
        <v>33.204500000000003</v>
      </c>
      <c r="E1638" s="11">
        <f ca="1">IF(ROW(data!B1638)&gt;slowSMA,AVERAGE(OFFSET(data!B1638,0,0,-slowSMA,1)),"")</f>
        <v>31.535699999999984</v>
      </c>
      <c r="F1638" s="11" t="str">
        <f ca="1">IF(ROW(data!B1638)&gt;MAX(fastSMA,slowSMA)+2,IF(SIGN(D1637-E1637)&lt;&gt;SIGN(D1636-E1636),IF(SIGN(D1637-E1637)&gt;0,"BUY","SELL"),""),"")</f>
        <v/>
      </c>
      <c r="G1638" s="11"/>
      <c r="H1638" s="11">
        <f>(data!B1638/data!B1637)-1</f>
        <v>1.1350407450523958E-2</v>
      </c>
      <c r="I1638" s="11">
        <f t="shared" si="525"/>
        <v>1.1350407450523958E-2</v>
      </c>
      <c r="J1638" s="11">
        <f t="shared" si="526"/>
        <v>0</v>
      </c>
      <c r="K1638" s="11">
        <f ca="1">IF(ROW(data!B1638)&gt;rsi+1,100-100/(1+AVERAGE(OFFSET(I1638,0,0,-rsi,1))/AVERAGE(OFFSET(J1638,0,0,-rsi,1))),"")</f>
        <v>72.99329177705431</v>
      </c>
      <c r="L1638" s="11"/>
      <c r="M1638" s="11">
        <f t="shared" si="527"/>
        <v>1.011350407450524</v>
      </c>
      <c r="N1638" s="11">
        <f t="shared" ca="1" si="528"/>
        <v>1.1000316555872114</v>
      </c>
      <c r="S1638" s="13" t="str">
        <f ca="1">pricein</f>
        <v/>
      </c>
      <c r="T1638" s="13" t="str">
        <f ca="1">priceout</f>
        <v/>
      </c>
      <c r="U1638" s="16" t="str">
        <f t="shared" ca="1" si="529"/>
        <v/>
      </c>
      <c r="V1638" s="16" t="str">
        <f t="shared" ca="1" si="536"/>
        <v/>
      </c>
      <c r="W1638" s="16" t="str">
        <f t="shared" ca="1" si="537"/>
        <v/>
      </c>
      <c r="X1638" s="16">
        <f t="shared" ca="1" si="538"/>
        <v>3.1795774836443247</v>
      </c>
      <c r="Y1638" s="16"/>
      <c r="Z1638" s="13" t="str">
        <f ca="1">priceincross</f>
        <v/>
      </c>
      <c r="AA1638" s="13" t="str">
        <f ca="1">priceoutcross</f>
        <v/>
      </c>
      <c r="AB1638" s="13" t="str">
        <f t="shared" ca="1" si="530"/>
        <v/>
      </c>
      <c r="AC1638" s="13" t="str">
        <f t="shared" ca="1" si="539"/>
        <v/>
      </c>
      <c r="AD1638" s="13" t="str">
        <f t="shared" ca="1" si="540"/>
        <v/>
      </c>
      <c r="AE1638" s="13">
        <f t="shared" ca="1" si="541"/>
        <v>3.4685224841136817</v>
      </c>
      <c r="AG1638" s="32">
        <f ca="1">IF(ROW(data!B1638)&gt;fib+1,MIN(OFFSET(data!B1638,0,0,-fib,1)),"")</f>
        <v>28.26</v>
      </c>
      <c r="AH1638" s="32">
        <f ca="1">IF(ROW(data!B1638)&gt;fib+1,MAX(OFFSET(data!B1638,0,0,-fib,1)),"")</f>
        <v>34.75</v>
      </c>
      <c r="AI1638" s="32">
        <f t="shared" ca="1" si="531"/>
        <v>6.4899999999999984</v>
      </c>
      <c r="AJ1638" s="31">
        <f t="shared" ca="1" si="532"/>
        <v>29.791640000000001</v>
      </c>
      <c r="AK1638" s="31">
        <f t="shared" ca="1" si="533"/>
        <v>30.739180000000001</v>
      </c>
      <c r="AL1638" s="31">
        <f t="shared" ca="1" si="534"/>
        <v>31.505000000000003</v>
      </c>
      <c r="AM1638" s="31">
        <f t="shared" ca="1" si="535"/>
        <v>32.270820000000001</v>
      </c>
      <c r="AO1638" s="32">
        <f t="shared" ca="1" si="542"/>
        <v>2.1795774836443247</v>
      </c>
      <c r="AP1638" s="32">
        <f t="shared" ca="1" si="543"/>
        <v>0</v>
      </c>
      <c r="AQ1638" s="32">
        <f t="shared" ca="1" si="544"/>
        <v>2.4685224841136817</v>
      </c>
      <c r="AR1638" s="32">
        <f t="shared" ca="1" si="545"/>
        <v>0</v>
      </c>
    </row>
    <row r="1639" spans="1:44">
      <c r="A1639" s="10">
        <v>39289</v>
      </c>
      <c r="B1639" s="11">
        <f ca="1">IF(ROW(data!B1639)&gt;singleSMA,AVERAGE(OFFSET(data!B1639,0,0,-singleSMA,1)),"")</f>
        <v>31.591999999999988</v>
      </c>
      <c r="C1639" s="11" t="str">
        <f ca="1">IF(ROW(data!B1637)&gt;singleSMA+2,IF(SIGN(data!B1638-indicators!B1638)&lt;&gt;SIGN(data!B1637-indicators!B1637),IF(SIGN(data!B1638-indicators!B1638)&gt;0,"BUY","SELL"),""),"")</f>
        <v/>
      </c>
      <c r="D1639" s="11">
        <f ca="1">IF(ROW(data!B1639)&gt;fastSMA,AVERAGE(OFFSET(data!B1639,0,0,-fastSMA,1)),"")</f>
        <v>33.342500000000001</v>
      </c>
      <c r="E1639" s="11">
        <f ca="1">IF(ROW(data!B1639)&gt;slowSMA,AVERAGE(OFFSET(data!B1639,0,0,-slowSMA,1)),"")</f>
        <v>31.591999999999988</v>
      </c>
      <c r="F1639" s="11" t="str">
        <f ca="1">IF(ROW(data!B1639)&gt;MAX(fastSMA,slowSMA)+2,IF(SIGN(D1638-E1638)&lt;&gt;SIGN(D1637-E1637),IF(SIGN(D1638-E1638)&gt;0,"BUY","SELL"),""),"")</f>
        <v/>
      </c>
      <c r="G1639" s="11"/>
      <c r="H1639" s="11">
        <f>(data!B1639/data!B1638)-1</f>
        <v>-2.1294964028777064E-2</v>
      </c>
      <c r="I1639" s="11">
        <f t="shared" si="525"/>
        <v>0</v>
      </c>
      <c r="J1639" s="11">
        <f t="shared" si="526"/>
        <v>2.1294964028777064E-2</v>
      </c>
      <c r="K1639" s="11">
        <f ca="1">IF(ROW(data!B1639)&gt;rsi+1,100-100/(1+AVERAGE(OFFSET(I1639,0,0,-rsi,1))/AVERAGE(OFFSET(J1639,0,0,-rsi,1))),"")</f>
        <v>69.519438019920628</v>
      </c>
      <c r="L1639" s="11"/>
      <c r="M1639" s="11">
        <f t="shared" si="527"/>
        <v>0.97870503597122294</v>
      </c>
      <c r="N1639" s="11">
        <f t="shared" ca="1" si="528"/>
        <v>1.0883200000000004</v>
      </c>
      <c r="S1639" s="13" t="str">
        <f ca="1">pricein</f>
        <v/>
      </c>
      <c r="T1639" s="13" t="str">
        <f ca="1">priceout</f>
        <v/>
      </c>
      <c r="U1639" s="16" t="str">
        <f t="shared" ca="1" si="529"/>
        <v/>
      </c>
      <c r="V1639" s="16" t="str">
        <f t="shared" ca="1" si="536"/>
        <v/>
      </c>
      <c r="W1639" s="16" t="str">
        <f t="shared" ca="1" si="537"/>
        <v/>
      </c>
      <c r="X1639" s="16">
        <f t="shared" ca="1" si="538"/>
        <v>3.1795774836443247</v>
      </c>
      <c r="Y1639" s="16"/>
      <c r="Z1639" s="13" t="str">
        <f ca="1">priceincross</f>
        <v/>
      </c>
      <c r="AA1639" s="13" t="str">
        <f ca="1">priceoutcross</f>
        <v/>
      </c>
      <c r="AB1639" s="13" t="str">
        <f t="shared" ca="1" si="530"/>
        <v/>
      </c>
      <c r="AC1639" s="13" t="str">
        <f t="shared" ca="1" si="539"/>
        <v/>
      </c>
      <c r="AD1639" s="13" t="str">
        <f t="shared" ca="1" si="540"/>
        <v/>
      </c>
      <c r="AE1639" s="13">
        <f t="shared" ca="1" si="541"/>
        <v>3.4685224841136817</v>
      </c>
      <c r="AG1639" s="32">
        <f ca="1">IF(ROW(data!B1639)&gt;fib+1,MIN(OFFSET(data!B1639,0,0,-fib,1)),"")</f>
        <v>28.26</v>
      </c>
      <c r="AH1639" s="32">
        <f ca="1">IF(ROW(data!B1639)&gt;fib+1,MAX(OFFSET(data!B1639,0,0,-fib,1)),"")</f>
        <v>34.75</v>
      </c>
      <c r="AI1639" s="32">
        <f t="shared" ca="1" si="531"/>
        <v>6.4899999999999984</v>
      </c>
      <c r="AJ1639" s="31">
        <f t="shared" ca="1" si="532"/>
        <v>29.791640000000001</v>
      </c>
      <c r="AK1639" s="31">
        <f t="shared" ca="1" si="533"/>
        <v>30.739180000000001</v>
      </c>
      <c r="AL1639" s="31">
        <f t="shared" ca="1" si="534"/>
        <v>31.505000000000003</v>
      </c>
      <c r="AM1639" s="31">
        <f t="shared" ca="1" si="535"/>
        <v>32.270820000000001</v>
      </c>
      <c r="AO1639" s="32">
        <f t="shared" ca="1" si="542"/>
        <v>2.1795774836443247</v>
      </c>
      <c r="AP1639" s="32">
        <f t="shared" ca="1" si="543"/>
        <v>0</v>
      </c>
      <c r="AQ1639" s="32">
        <f t="shared" ca="1" si="544"/>
        <v>2.4685224841136817</v>
      </c>
      <c r="AR1639" s="32">
        <f t="shared" ca="1" si="545"/>
        <v>0</v>
      </c>
    </row>
    <row r="1640" spans="1:44">
      <c r="A1640" s="10">
        <v>39290</v>
      </c>
      <c r="B1640" s="11">
        <f ca="1">IF(ROW(data!B1640)&gt;singleSMA,AVERAGE(OFFSET(data!B1640,0,0,-singleSMA,1)),"")</f>
        <v>31.636299999999984</v>
      </c>
      <c r="C1640" s="11" t="str">
        <f ca="1">IF(ROW(data!B1638)&gt;singleSMA+2,IF(SIGN(data!B1639-indicators!B1639)&lt;&gt;SIGN(data!B1638-indicators!B1638),IF(SIGN(data!B1639-indicators!B1639)&gt;0,"BUY","SELL"),""),"")</f>
        <v/>
      </c>
      <c r="D1640" s="11">
        <f ca="1">IF(ROW(data!B1640)&gt;fastSMA,AVERAGE(OFFSET(data!B1640,0,0,-fastSMA,1)),"")</f>
        <v>33.421000000000006</v>
      </c>
      <c r="E1640" s="11">
        <f ca="1">IF(ROW(data!B1640)&gt;slowSMA,AVERAGE(OFFSET(data!B1640,0,0,-slowSMA,1)),"")</f>
        <v>31.636299999999984</v>
      </c>
      <c r="F1640" s="11" t="str">
        <f ca="1">IF(ROW(data!B1640)&gt;MAX(fastSMA,slowSMA)+2,IF(SIGN(D1639-E1639)&lt;&gt;SIGN(D1638-E1638),IF(SIGN(D1639-E1639)&gt;0,"BUY","SELL"),""),"")</f>
        <v/>
      </c>
      <c r="G1640" s="11"/>
      <c r="H1640" s="11">
        <f>(data!B1640/data!B1639)-1</f>
        <v>-2.7344898559247266E-2</v>
      </c>
      <c r="I1640" s="11">
        <f t="shared" si="525"/>
        <v>0</v>
      </c>
      <c r="J1640" s="11">
        <f t="shared" si="526"/>
        <v>2.7344898559247266E-2</v>
      </c>
      <c r="K1640" s="11">
        <f ca="1">IF(ROW(data!B1640)&gt;rsi+1,100-100/(1+AVERAGE(OFFSET(I1640,0,0,-rsi,1))/AVERAGE(OFFSET(J1640,0,0,-rsi,1))),"")</f>
        <v>60.554140465614665</v>
      </c>
      <c r="L1640" s="11"/>
      <c r="M1640" s="11">
        <f t="shared" si="527"/>
        <v>0.97265510144075273</v>
      </c>
      <c r="N1640" s="11">
        <f t="shared" ca="1" si="528"/>
        <v>1.0498254522373849</v>
      </c>
      <c r="S1640" s="13" t="str">
        <f ca="1">pricein</f>
        <v/>
      </c>
      <c r="T1640" s="13" t="str">
        <f ca="1">priceout</f>
        <v/>
      </c>
      <c r="U1640" s="16" t="str">
        <f t="shared" ca="1" si="529"/>
        <v/>
      </c>
      <c r="V1640" s="16" t="str">
        <f t="shared" ca="1" si="536"/>
        <v/>
      </c>
      <c r="W1640" s="16" t="str">
        <f t="shared" ca="1" si="537"/>
        <v/>
      </c>
      <c r="X1640" s="16">
        <f t="shared" ca="1" si="538"/>
        <v>3.1795774836443247</v>
      </c>
      <c r="Y1640" s="16"/>
      <c r="Z1640" s="13" t="str">
        <f ca="1">priceincross</f>
        <v/>
      </c>
      <c r="AA1640" s="13" t="str">
        <f ca="1">priceoutcross</f>
        <v/>
      </c>
      <c r="AB1640" s="13" t="str">
        <f t="shared" ca="1" si="530"/>
        <v/>
      </c>
      <c r="AC1640" s="13" t="str">
        <f t="shared" ca="1" si="539"/>
        <v/>
      </c>
      <c r="AD1640" s="13" t="str">
        <f t="shared" ca="1" si="540"/>
        <v/>
      </c>
      <c r="AE1640" s="13">
        <f t="shared" ca="1" si="541"/>
        <v>3.4685224841136817</v>
      </c>
      <c r="AG1640" s="32">
        <f ca="1">IF(ROW(data!B1640)&gt;fib+1,MIN(OFFSET(data!B1640,0,0,-fib,1)),"")</f>
        <v>28.26</v>
      </c>
      <c r="AH1640" s="32">
        <f ca="1">IF(ROW(data!B1640)&gt;fib+1,MAX(OFFSET(data!B1640,0,0,-fib,1)),"")</f>
        <v>34.75</v>
      </c>
      <c r="AI1640" s="32">
        <f t="shared" ca="1" si="531"/>
        <v>6.4899999999999984</v>
      </c>
      <c r="AJ1640" s="31">
        <f t="shared" ca="1" si="532"/>
        <v>29.791640000000001</v>
      </c>
      <c r="AK1640" s="31">
        <f t="shared" ca="1" si="533"/>
        <v>30.739180000000001</v>
      </c>
      <c r="AL1640" s="31">
        <f t="shared" ca="1" si="534"/>
        <v>31.505000000000003</v>
      </c>
      <c r="AM1640" s="31">
        <f t="shared" ca="1" si="535"/>
        <v>32.270820000000001</v>
      </c>
      <c r="AO1640" s="32">
        <f t="shared" ca="1" si="542"/>
        <v>2.1795774836443247</v>
      </c>
      <c r="AP1640" s="32">
        <f t="shared" ca="1" si="543"/>
        <v>0</v>
      </c>
      <c r="AQ1640" s="32">
        <f t="shared" ca="1" si="544"/>
        <v>2.4685224841136817</v>
      </c>
      <c r="AR1640" s="32">
        <f t="shared" ca="1" si="545"/>
        <v>0</v>
      </c>
    </row>
    <row r="1641" spans="1:44">
      <c r="A1641" s="10">
        <v>39293</v>
      </c>
      <c r="B1641" s="11">
        <f ca="1">IF(ROW(data!B1641)&gt;singleSMA,AVERAGE(OFFSET(data!B1641,0,0,-singleSMA,1)),"")</f>
        <v>31.676199999999984</v>
      </c>
      <c r="C1641" s="11" t="str">
        <f ca="1">IF(ROW(data!B1639)&gt;singleSMA+2,IF(SIGN(data!B1640-indicators!B1640)&lt;&gt;SIGN(data!B1639-indicators!B1639),IF(SIGN(data!B1640-indicators!B1640)&gt;0,"BUY","SELL"),""),"")</f>
        <v/>
      </c>
      <c r="D1641" s="11">
        <f ca="1">IF(ROW(data!B1641)&gt;fastSMA,AVERAGE(OFFSET(data!B1641,0,0,-fastSMA,1)),"")</f>
        <v>33.436</v>
      </c>
      <c r="E1641" s="11">
        <f ca="1">IF(ROW(data!B1641)&gt;slowSMA,AVERAGE(OFFSET(data!B1641,0,0,-slowSMA,1)),"")</f>
        <v>31.676199999999984</v>
      </c>
      <c r="F1641" s="11" t="str">
        <f ca="1">IF(ROW(data!B1641)&gt;MAX(fastSMA,slowSMA)+2,IF(SIGN(D1640-E1640)&lt;&gt;SIGN(D1639-E1639),IF(SIGN(D1640-E1640)&gt;0,"BUY","SELL"),""),"")</f>
        <v/>
      </c>
      <c r="G1641" s="11"/>
      <c r="H1641" s="11">
        <f>(data!B1641/data!B1640)-1</f>
        <v>-2.509068923821034E-2</v>
      </c>
      <c r="I1641" s="11">
        <f t="shared" si="525"/>
        <v>0</v>
      </c>
      <c r="J1641" s="11">
        <f t="shared" si="526"/>
        <v>2.509068923821034E-2</v>
      </c>
      <c r="K1641" s="11">
        <f ca="1">IF(ROW(data!B1641)&gt;rsi+1,100-100/(1+AVERAGE(OFFSET(I1641,0,0,-rsi,1))/AVERAGE(OFFSET(J1641,0,0,-rsi,1))),"")</f>
        <v>52.32136744538591</v>
      </c>
      <c r="L1641" s="11"/>
      <c r="M1641" s="11">
        <f t="shared" si="527"/>
        <v>0.97490931076178966</v>
      </c>
      <c r="N1641" s="11">
        <f t="shared" ca="1" si="528"/>
        <v>1.0093896713615027</v>
      </c>
      <c r="S1641" s="13" t="str">
        <f ca="1">pricein</f>
        <v/>
      </c>
      <c r="T1641" s="13" t="str">
        <f ca="1">priceout</f>
        <v/>
      </c>
      <c r="U1641" s="16" t="str">
        <f t="shared" ca="1" si="529"/>
        <v/>
      </c>
      <c r="V1641" s="16" t="str">
        <f t="shared" ca="1" si="536"/>
        <v/>
      </c>
      <c r="W1641" s="16" t="str">
        <f t="shared" ca="1" si="537"/>
        <v/>
      </c>
      <c r="X1641" s="16">
        <f t="shared" ca="1" si="538"/>
        <v>3.1795774836443247</v>
      </c>
      <c r="Y1641" s="16"/>
      <c r="Z1641" s="13" t="str">
        <f ca="1">priceincross</f>
        <v/>
      </c>
      <c r="AA1641" s="13" t="str">
        <f ca="1">priceoutcross</f>
        <v/>
      </c>
      <c r="AB1641" s="13" t="str">
        <f t="shared" ca="1" si="530"/>
        <v/>
      </c>
      <c r="AC1641" s="13" t="str">
        <f t="shared" ca="1" si="539"/>
        <v/>
      </c>
      <c r="AD1641" s="13" t="str">
        <f t="shared" ca="1" si="540"/>
        <v/>
      </c>
      <c r="AE1641" s="13">
        <f t="shared" ca="1" si="541"/>
        <v>3.4685224841136817</v>
      </c>
      <c r="AG1641" s="32">
        <f ca="1">IF(ROW(data!B1641)&gt;fib+1,MIN(OFFSET(data!B1641,0,0,-fib,1)),"")</f>
        <v>28.26</v>
      </c>
      <c r="AH1641" s="32">
        <f ca="1">IF(ROW(data!B1641)&gt;fib+1,MAX(OFFSET(data!B1641,0,0,-fib,1)),"")</f>
        <v>34.75</v>
      </c>
      <c r="AI1641" s="32">
        <f t="shared" ca="1" si="531"/>
        <v>6.4899999999999984</v>
      </c>
      <c r="AJ1641" s="31">
        <f t="shared" ca="1" si="532"/>
        <v>29.791640000000001</v>
      </c>
      <c r="AK1641" s="31">
        <f t="shared" ca="1" si="533"/>
        <v>30.739180000000001</v>
      </c>
      <c r="AL1641" s="31">
        <f t="shared" ca="1" si="534"/>
        <v>31.505000000000003</v>
      </c>
      <c r="AM1641" s="31">
        <f t="shared" ca="1" si="535"/>
        <v>32.270820000000001</v>
      </c>
      <c r="AO1641" s="32">
        <f t="shared" ca="1" si="542"/>
        <v>2.1795774836443247</v>
      </c>
      <c r="AP1641" s="32">
        <f t="shared" ca="1" si="543"/>
        <v>0</v>
      </c>
      <c r="AQ1641" s="32">
        <f t="shared" ca="1" si="544"/>
        <v>2.4685224841136817</v>
      </c>
      <c r="AR1641" s="32">
        <f t="shared" ca="1" si="545"/>
        <v>0</v>
      </c>
    </row>
    <row r="1642" spans="1:44">
      <c r="A1642" s="10">
        <v>39294</v>
      </c>
      <c r="B1642" s="11">
        <f ca="1">IF(ROW(data!B1642)&gt;singleSMA,AVERAGE(OFFSET(data!B1642,0,0,-singleSMA,1)),"")</f>
        <v>31.711599999999986</v>
      </c>
      <c r="C1642" s="11" t="str">
        <f ca="1">IF(ROW(data!B1640)&gt;singleSMA+2,IF(SIGN(data!B1641-indicators!B1641)&lt;&gt;SIGN(data!B1640-indicators!B1640),IF(SIGN(data!B1641-indicators!B1641)&gt;0,"BUY","SELL"),""),"")</f>
        <v/>
      </c>
      <c r="D1642" s="11">
        <f ca="1">IF(ROW(data!B1642)&gt;fastSMA,AVERAGE(OFFSET(data!B1642,0,0,-fastSMA,1)),"")</f>
        <v>33.474000000000004</v>
      </c>
      <c r="E1642" s="11">
        <f ca="1">IF(ROW(data!B1642)&gt;slowSMA,AVERAGE(OFFSET(data!B1642,0,0,-slowSMA,1)),"")</f>
        <v>31.711599999999986</v>
      </c>
      <c r="F1642" s="11" t="str">
        <f ca="1">IF(ROW(data!B1642)&gt;MAX(fastSMA,slowSMA)+2,IF(SIGN(D1641-E1641)&lt;&gt;SIGN(D1640-E1640),IF(SIGN(D1641-E1641)&gt;0,"BUY","SELL"),""),"")</f>
        <v/>
      </c>
      <c r="G1642" s="11"/>
      <c r="H1642" s="11">
        <f>(data!B1642/data!B1641)-1</f>
        <v>1.4263565891472929E-2</v>
      </c>
      <c r="I1642" s="11">
        <f t="shared" si="525"/>
        <v>1.4263565891472929E-2</v>
      </c>
      <c r="J1642" s="11">
        <f t="shared" si="526"/>
        <v>0</v>
      </c>
      <c r="K1642" s="11">
        <f ca="1">IF(ROW(data!B1642)&gt;rsi+1,100-100/(1+AVERAGE(OFFSET(I1642,0,0,-rsi,1))/AVERAGE(OFFSET(J1642,0,0,-rsi,1))),"")</f>
        <v>54.880733266596081</v>
      </c>
      <c r="L1642" s="11"/>
      <c r="M1642" s="11">
        <f t="shared" si="527"/>
        <v>1.0142635658914729</v>
      </c>
      <c r="N1642" s="11">
        <f t="shared" ca="1" si="528"/>
        <v>1.0237871674491397</v>
      </c>
      <c r="S1642" s="13" t="str">
        <f ca="1">pricein</f>
        <v/>
      </c>
      <c r="T1642" s="13" t="str">
        <f ca="1">priceout</f>
        <v/>
      </c>
      <c r="U1642" s="16" t="str">
        <f t="shared" ca="1" si="529"/>
        <v/>
      </c>
      <c r="V1642" s="16" t="str">
        <f t="shared" ca="1" si="536"/>
        <v/>
      </c>
      <c r="W1642" s="16" t="str">
        <f t="shared" ca="1" si="537"/>
        <v/>
      </c>
      <c r="X1642" s="16">
        <f t="shared" ca="1" si="538"/>
        <v>3.1795774836443247</v>
      </c>
      <c r="Y1642" s="16"/>
      <c r="Z1642" s="13" t="str">
        <f ca="1">priceincross</f>
        <v/>
      </c>
      <c r="AA1642" s="13" t="str">
        <f ca="1">priceoutcross</f>
        <v/>
      </c>
      <c r="AB1642" s="13" t="str">
        <f t="shared" ca="1" si="530"/>
        <v/>
      </c>
      <c r="AC1642" s="13" t="str">
        <f t="shared" ca="1" si="539"/>
        <v/>
      </c>
      <c r="AD1642" s="13" t="str">
        <f t="shared" ca="1" si="540"/>
        <v/>
      </c>
      <c r="AE1642" s="13">
        <f t="shared" ca="1" si="541"/>
        <v>3.4685224841136817</v>
      </c>
      <c r="AG1642" s="32">
        <f ca="1">IF(ROW(data!B1642)&gt;fib+1,MIN(OFFSET(data!B1642,0,0,-fib,1)),"")</f>
        <v>28.26</v>
      </c>
      <c r="AH1642" s="32">
        <f ca="1">IF(ROW(data!B1642)&gt;fib+1,MAX(OFFSET(data!B1642,0,0,-fib,1)),"")</f>
        <v>34.75</v>
      </c>
      <c r="AI1642" s="32">
        <f t="shared" ca="1" si="531"/>
        <v>6.4899999999999984</v>
      </c>
      <c r="AJ1642" s="31">
        <f t="shared" ca="1" si="532"/>
        <v>29.791640000000001</v>
      </c>
      <c r="AK1642" s="31">
        <f t="shared" ca="1" si="533"/>
        <v>30.739180000000001</v>
      </c>
      <c r="AL1642" s="31">
        <f t="shared" ca="1" si="534"/>
        <v>31.505000000000003</v>
      </c>
      <c r="AM1642" s="31">
        <f t="shared" ca="1" si="535"/>
        <v>32.270820000000001</v>
      </c>
      <c r="AO1642" s="32">
        <f t="shared" ca="1" si="542"/>
        <v>2.1795774836443247</v>
      </c>
      <c r="AP1642" s="32">
        <f t="shared" ca="1" si="543"/>
        <v>0</v>
      </c>
      <c r="AQ1642" s="32">
        <f t="shared" ca="1" si="544"/>
        <v>2.4685224841136817</v>
      </c>
      <c r="AR1642" s="32">
        <f t="shared" ca="1" si="545"/>
        <v>0</v>
      </c>
    </row>
    <row r="1643" spans="1:44">
      <c r="A1643" s="10">
        <v>39295</v>
      </c>
      <c r="B1643" s="11">
        <f ca="1">IF(ROW(data!B1643)&gt;singleSMA,AVERAGE(OFFSET(data!B1643,0,0,-singleSMA,1)),"")</f>
        <v>31.746799999999986</v>
      </c>
      <c r="C1643" s="11" t="str">
        <f ca="1">IF(ROW(data!B1641)&gt;singleSMA+2,IF(SIGN(data!B1642-indicators!B1642)&lt;&gt;SIGN(data!B1641-indicators!B1641),IF(SIGN(data!B1642-indicators!B1642)&gt;0,"BUY","SELL"),""),"")</f>
        <v/>
      </c>
      <c r="D1643" s="11">
        <f ca="1">IF(ROW(data!B1643)&gt;fastSMA,AVERAGE(OFFSET(data!B1643,0,0,-fastSMA,1)),"")</f>
        <v>33.519000000000005</v>
      </c>
      <c r="E1643" s="11">
        <f ca="1">IF(ROW(data!B1643)&gt;slowSMA,AVERAGE(OFFSET(data!B1643,0,0,-slowSMA,1)),"")</f>
        <v>31.746799999999986</v>
      </c>
      <c r="F1643" s="11" t="str">
        <f ca="1">IF(ROW(data!B1643)&gt;MAX(fastSMA,slowSMA)+2,IF(SIGN(D1642-E1642)&lt;&gt;SIGN(D1641-E1641),IF(SIGN(D1642-E1642)&gt;0,"BUY","SELL"),""),"")</f>
        <v/>
      </c>
      <c r="G1643" s="11"/>
      <c r="H1643" s="11">
        <f>(data!B1643/data!B1642)-1</f>
        <v>4.2800366860287209E-3</v>
      </c>
      <c r="I1643" s="11">
        <f t="shared" si="525"/>
        <v>4.2800366860287209E-3</v>
      </c>
      <c r="J1643" s="11">
        <f t="shared" si="526"/>
        <v>0</v>
      </c>
      <c r="K1643" s="11">
        <f ca="1">IF(ROW(data!B1643)&gt;rsi+1,100-100/(1+AVERAGE(OFFSET(I1643,0,0,-rsi,1))/AVERAGE(OFFSET(J1643,0,0,-rsi,1))),"")</f>
        <v>55.595970858989816</v>
      </c>
      <c r="L1643" s="11"/>
      <c r="M1643" s="11">
        <f t="shared" si="527"/>
        <v>1.0042800366860287</v>
      </c>
      <c r="N1643" s="11">
        <f t="shared" ca="1" si="528"/>
        <v>1.0281690140845074</v>
      </c>
      <c r="S1643" s="13" t="str">
        <f ca="1">pricein</f>
        <v/>
      </c>
      <c r="T1643" s="13" t="str">
        <f ca="1">priceout</f>
        <v/>
      </c>
      <c r="U1643" s="16" t="str">
        <f t="shared" ca="1" si="529"/>
        <v/>
      </c>
      <c r="V1643" s="16" t="str">
        <f t="shared" ca="1" si="536"/>
        <v/>
      </c>
      <c r="W1643" s="16" t="str">
        <f t="shared" ca="1" si="537"/>
        <v/>
      </c>
      <c r="X1643" s="16">
        <f t="shared" ca="1" si="538"/>
        <v>3.1795774836443247</v>
      </c>
      <c r="Y1643" s="16"/>
      <c r="Z1643" s="13" t="str">
        <f ca="1">priceincross</f>
        <v/>
      </c>
      <c r="AA1643" s="13" t="str">
        <f ca="1">priceoutcross</f>
        <v/>
      </c>
      <c r="AB1643" s="13" t="str">
        <f t="shared" ca="1" si="530"/>
        <v/>
      </c>
      <c r="AC1643" s="13" t="str">
        <f t="shared" ca="1" si="539"/>
        <v/>
      </c>
      <c r="AD1643" s="13" t="str">
        <f t="shared" ca="1" si="540"/>
        <v/>
      </c>
      <c r="AE1643" s="13">
        <f t="shared" ca="1" si="541"/>
        <v>3.4685224841136817</v>
      </c>
      <c r="AG1643" s="32">
        <f ca="1">IF(ROW(data!B1643)&gt;fib+1,MIN(OFFSET(data!B1643,0,0,-fib,1)),"")</f>
        <v>28.26</v>
      </c>
      <c r="AH1643" s="32">
        <f ca="1">IF(ROW(data!B1643)&gt;fib+1,MAX(OFFSET(data!B1643,0,0,-fib,1)),"")</f>
        <v>34.75</v>
      </c>
      <c r="AI1643" s="32">
        <f t="shared" ca="1" si="531"/>
        <v>6.4899999999999984</v>
      </c>
      <c r="AJ1643" s="31">
        <f t="shared" ca="1" si="532"/>
        <v>29.791640000000001</v>
      </c>
      <c r="AK1643" s="31">
        <f t="shared" ca="1" si="533"/>
        <v>30.739180000000001</v>
      </c>
      <c r="AL1643" s="31">
        <f t="shared" ca="1" si="534"/>
        <v>31.505000000000003</v>
      </c>
      <c r="AM1643" s="31">
        <f t="shared" ca="1" si="535"/>
        <v>32.270820000000001</v>
      </c>
      <c r="AO1643" s="32">
        <f t="shared" ca="1" si="542"/>
        <v>2.1795774836443247</v>
      </c>
      <c r="AP1643" s="32">
        <f t="shared" ca="1" si="543"/>
        <v>0</v>
      </c>
      <c r="AQ1643" s="32">
        <f t="shared" ca="1" si="544"/>
        <v>2.4685224841136817</v>
      </c>
      <c r="AR1643" s="32">
        <f t="shared" ca="1" si="545"/>
        <v>0</v>
      </c>
    </row>
    <row r="1644" spans="1:44">
      <c r="A1644" s="10">
        <v>39296</v>
      </c>
      <c r="B1644" s="11">
        <f ca="1">IF(ROW(data!B1644)&gt;singleSMA,AVERAGE(OFFSET(data!B1644,0,0,-singleSMA,1)),"")</f>
        <v>31.782599999999988</v>
      </c>
      <c r="C1644" s="11" t="str">
        <f ca="1">IF(ROW(data!B1642)&gt;singleSMA+2,IF(SIGN(data!B1643-indicators!B1643)&lt;&gt;SIGN(data!B1642-indicators!B1642),IF(SIGN(data!B1643-indicators!B1643)&gt;0,"BUY","SELL"),""),"")</f>
        <v/>
      </c>
      <c r="D1644" s="11">
        <f ca="1">IF(ROW(data!B1644)&gt;fastSMA,AVERAGE(OFFSET(data!B1644,0,0,-fastSMA,1)),"")</f>
        <v>33.531000000000006</v>
      </c>
      <c r="E1644" s="11">
        <f ca="1">IF(ROW(data!B1644)&gt;slowSMA,AVERAGE(OFFSET(data!B1644,0,0,-slowSMA,1)),"")</f>
        <v>31.782599999999988</v>
      </c>
      <c r="F1644" s="11" t="str">
        <f ca="1">IF(ROW(data!B1644)&gt;MAX(fastSMA,slowSMA)+2,IF(SIGN(D1643-E1643)&lt;&gt;SIGN(D1642-E1642),IF(SIGN(D1643-E1643)&gt;0,"BUY","SELL"),""),"")</f>
        <v/>
      </c>
      <c r="G1644" s="11"/>
      <c r="H1644" s="11">
        <f>(data!B1644/data!B1643)-1</f>
        <v>3.9573820395737425E-3</v>
      </c>
      <c r="I1644" s="11">
        <f t="shared" si="525"/>
        <v>3.9573820395737425E-3</v>
      </c>
      <c r="J1644" s="11">
        <f t="shared" si="526"/>
        <v>0</v>
      </c>
      <c r="K1644" s="11">
        <f ca="1">IF(ROW(data!B1644)&gt;rsi+1,100-100/(1+AVERAGE(OFFSET(I1644,0,0,-rsi,1))/AVERAGE(OFFSET(J1644,0,0,-rsi,1))),"")</f>
        <v>51.895685197235125</v>
      </c>
      <c r="L1644" s="11"/>
      <c r="M1644" s="11">
        <f t="shared" si="527"/>
        <v>1.0039573820395737</v>
      </c>
      <c r="N1644" s="11">
        <f t="shared" ca="1" si="528"/>
        <v>1.0073304825901037</v>
      </c>
      <c r="S1644" s="13" t="str">
        <f ca="1">pricein</f>
        <v/>
      </c>
      <c r="T1644" s="13" t="str">
        <f ca="1">priceout</f>
        <v/>
      </c>
      <c r="U1644" s="16" t="str">
        <f t="shared" ca="1" si="529"/>
        <v/>
      </c>
      <c r="V1644" s="16" t="str">
        <f t="shared" ca="1" si="536"/>
        <v/>
      </c>
      <c r="W1644" s="16" t="str">
        <f t="shared" ca="1" si="537"/>
        <v/>
      </c>
      <c r="X1644" s="16">
        <f t="shared" ca="1" si="538"/>
        <v>3.1795774836443247</v>
      </c>
      <c r="Y1644" s="16"/>
      <c r="Z1644" s="13" t="str">
        <f ca="1">priceincross</f>
        <v/>
      </c>
      <c r="AA1644" s="13" t="str">
        <f ca="1">priceoutcross</f>
        <v/>
      </c>
      <c r="AB1644" s="13" t="str">
        <f t="shared" ca="1" si="530"/>
        <v/>
      </c>
      <c r="AC1644" s="13" t="str">
        <f t="shared" ca="1" si="539"/>
        <v/>
      </c>
      <c r="AD1644" s="13" t="str">
        <f t="shared" ca="1" si="540"/>
        <v/>
      </c>
      <c r="AE1644" s="13">
        <f t="shared" ca="1" si="541"/>
        <v>3.4685224841136817</v>
      </c>
      <c r="AG1644" s="32">
        <f ca="1">IF(ROW(data!B1644)&gt;fib+1,MIN(OFFSET(data!B1644,0,0,-fib,1)),"")</f>
        <v>28.26</v>
      </c>
      <c r="AH1644" s="32">
        <f ca="1">IF(ROW(data!B1644)&gt;fib+1,MAX(OFFSET(data!B1644,0,0,-fib,1)),"")</f>
        <v>34.75</v>
      </c>
      <c r="AI1644" s="32">
        <f t="shared" ca="1" si="531"/>
        <v>6.4899999999999984</v>
      </c>
      <c r="AJ1644" s="31">
        <f t="shared" ca="1" si="532"/>
        <v>29.791640000000001</v>
      </c>
      <c r="AK1644" s="31">
        <f t="shared" ca="1" si="533"/>
        <v>30.739180000000001</v>
      </c>
      <c r="AL1644" s="31">
        <f t="shared" ca="1" si="534"/>
        <v>31.505000000000003</v>
      </c>
      <c r="AM1644" s="31">
        <f t="shared" ca="1" si="535"/>
        <v>32.270820000000001</v>
      </c>
      <c r="AO1644" s="32">
        <f t="shared" ca="1" si="542"/>
        <v>2.1795774836443247</v>
      </c>
      <c r="AP1644" s="32">
        <f t="shared" ca="1" si="543"/>
        <v>0</v>
      </c>
      <c r="AQ1644" s="32">
        <f t="shared" ca="1" si="544"/>
        <v>2.4685224841136817</v>
      </c>
      <c r="AR1644" s="32">
        <f t="shared" ca="1" si="545"/>
        <v>0</v>
      </c>
    </row>
    <row r="1645" spans="1:44">
      <c r="A1645" s="10">
        <v>39297</v>
      </c>
      <c r="B1645" s="11">
        <f ca="1">IF(ROW(data!B1645)&gt;singleSMA,AVERAGE(OFFSET(data!B1645,0,0,-singleSMA,1)),"")</f>
        <v>31.809799999999985</v>
      </c>
      <c r="C1645" s="11" t="str">
        <f ca="1">IF(ROW(data!B1643)&gt;singleSMA+2,IF(SIGN(data!B1644-indicators!B1644)&lt;&gt;SIGN(data!B1643-indicators!B1643),IF(SIGN(data!B1644-indicators!B1644)&gt;0,"BUY","SELL"),""),"")</f>
        <v/>
      </c>
      <c r="D1645" s="11">
        <f ca="1">IF(ROW(data!B1645)&gt;fastSMA,AVERAGE(OFFSET(data!B1645,0,0,-fastSMA,1)),"")</f>
        <v>33.513500000000008</v>
      </c>
      <c r="E1645" s="11">
        <f ca="1">IF(ROW(data!B1645)&gt;slowSMA,AVERAGE(OFFSET(data!B1645,0,0,-slowSMA,1)),"")</f>
        <v>31.809799999999985</v>
      </c>
      <c r="F1645" s="11" t="str">
        <f ca="1">IF(ROW(data!B1645)&gt;MAX(fastSMA,slowSMA)+2,IF(SIGN(D1644-E1644)&lt;&gt;SIGN(D1643-E1643),IF(SIGN(D1644-E1644)&gt;0,"BUY","SELL"),""),"")</f>
        <v/>
      </c>
      <c r="G1645" s="11"/>
      <c r="H1645" s="11">
        <f>(data!B1645/data!B1644)-1</f>
        <v>-1.5160703456640334E-2</v>
      </c>
      <c r="I1645" s="11">
        <f t="shared" si="525"/>
        <v>0</v>
      </c>
      <c r="J1645" s="11">
        <f t="shared" si="526"/>
        <v>1.5160703456640334E-2</v>
      </c>
      <c r="K1645" s="11">
        <f ca="1">IF(ROW(data!B1645)&gt;rsi+1,100-100/(1+AVERAGE(OFFSET(I1645,0,0,-rsi,1))/AVERAGE(OFFSET(J1645,0,0,-rsi,1))),"")</f>
        <v>48.383187446129256</v>
      </c>
      <c r="L1645" s="11"/>
      <c r="M1645" s="11">
        <f t="shared" si="527"/>
        <v>0.98483929654335967</v>
      </c>
      <c r="N1645" s="11">
        <f t="shared" ca="1" si="528"/>
        <v>0.98933901918976519</v>
      </c>
      <c r="S1645" s="13" t="str">
        <f ca="1">pricein</f>
        <v/>
      </c>
      <c r="T1645" s="13" t="str">
        <f ca="1">priceout</f>
        <v/>
      </c>
      <c r="U1645" s="16" t="str">
        <f t="shared" ca="1" si="529"/>
        <v/>
      </c>
      <c r="V1645" s="16" t="str">
        <f t="shared" ca="1" si="536"/>
        <v/>
      </c>
      <c r="W1645" s="16" t="str">
        <f t="shared" ca="1" si="537"/>
        <v/>
      </c>
      <c r="X1645" s="16">
        <f t="shared" ca="1" si="538"/>
        <v>3.1795774836443247</v>
      </c>
      <c r="Y1645" s="16"/>
      <c r="Z1645" s="13" t="str">
        <f ca="1">priceincross</f>
        <v/>
      </c>
      <c r="AA1645" s="13" t="str">
        <f ca="1">priceoutcross</f>
        <v/>
      </c>
      <c r="AB1645" s="13" t="str">
        <f t="shared" ca="1" si="530"/>
        <v/>
      </c>
      <c r="AC1645" s="13" t="str">
        <f t="shared" ca="1" si="539"/>
        <v/>
      </c>
      <c r="AD1645" s="13" t="str">
        <f t="shared" ca="1" si="540"/>
        <v/>
      </c>
      <c r="AE1645" s="13">
        <f t="shared" ca="1" si="541"/>
        <v>3.4685224841136817</v>
      </c>
      <c r="AG1645" s="32">
        <f ca="1">IF(ROW(data!B1645)&gt;fib+1,MIN(OFFSET(data!B1645,0,0,-fib,1)),"")</f>
        <v>28.26</v>
      </c>
      <c r="AH1645" s="32">
        <f ca="1">IF(ROW(data!B1645)&gt;fib+1,MAX(OFFSET(data!B1645,0,0,-fib,1)),"")</f>
        <v>34.75</v>
      </c>
      <c r="AI1645" s="32">
        <f t="shared" ca="1" si="531"/>
        <v>6.4899999999999984</v>
      </c>
      <c r="AJ1645" s="31">
        <f t="shared" ca="1" si="532"/>
        <v>29.791640000000001</v>
      </c>
      <c r="AK1645" s="31">
        <f t="shared" ca="1" si="533"/>
        <v>30.739180000000001</v>
      </c>
      <c r="AL1645" s="31">
        <f t="shared" ca="1" si="534"/>
        <v>31.505000000000003</v>
      </c>
      <c r="AM1645" s="31">
        <f t="shared" ca="1" si="535"/>
        <v>32.270820000000001</v>
      </c>
      <c r="AO1645" s="32">
        <f t="shared" ca="1" si="542"/>
        <v>2.1795774836443247</v>
      </c>
      <c r="AP1645" s="32">
        <f t="shared" ca="1" si="543"/>
        <v>0</v>
      </c>
      <c r="AQ1645" s="32">
        <f t="shared" ca="1" si="544"/>
        <v>2.4685224841136817</v>
      </c>
      <c r="AR1645" s="32">
        <f t="shared" ca="1" si="545"/>
        <v>0</v>
      </c>
    </row>
    <row r="1646" spans="1:44">
      <c r="A1646" s="10">
        <v>39300</v>
      </c>
      <c r="B1646" s="11">
        <f ca="1">IF(ROW(data!B1646)&gt;singleSMA,AVERAGE(OFFSET(data!B1646,0,0,-singleSMA,1)),"")</f>
        <v>31.835499999999993</v>
      </c>
      <c r="C1646" s="11" t="str">
        <f ca="1">IF(ROW(data!B1644)&gt;singleSMA+2,IF(SIGN(data!B1645-indicators!B1645)&lt;&gt;SIGN(data!B1644-indicators!B1644),IF(SIGN(data!B1645-indicators!B1645)&gt;0,"BUY","SELL"),""),"")</f>
        <v/>
      </c>
      <c r="D1646" s="11">
        <f ca="1">IF(ROW(data!B1646)&gt;fastSMA,AVERAGE(OFFSET(data!B1646,0,0,-fastSMA,1)),"")</f>
        <v>33.461500000000001</v>
      </c>
      <c r="E1646" s="11">
        <f ca="1">IF(ROW(data!B1646)&gt;slowSMA,AVERAGE(OFFSET(data!B1646,0,0,-slowSMA,1)),"")</f>
        <v>31.835499999999993</v>
      </c>
      <c r="F1646" s="11" t="str">
        <f ca="1">IF(ROW(data!B1646)&gt;MAX(fastSMA,slowSMA)+2,IF(SIGN(D1645-E1645)&lt;&gt;SIGN(D1644-E1644),IF(SIGN(D1645-E1645)&gt;0,"BUY","SELL"),""),"")</f>
        <v/>
      </c>
      <c r="G1646" s="11"/>
      <c r="H1646" s="11">
        <f>(data!B1646/data!B1645)-1</f>
        <v>-1.4162561576354538E-2</v>
      </c>
      <c r="I1646" s="11">
        <f t="shared" si="525"/>
        <v>0</v>
      </c>
      <c r="J1646" s="11">
        <f t="shared" si="526"/>
        <v>1.4162561576354538E-2</v>
      </c>
      <c r="K1646" s="11">
        <f ca="1">IF(ROW(data!B1646)&gt;rsi+1,100-100/(1+AVERAGE(OFFSET(I1646,0,0,-rsi,1))/AVERAGE(OFFSET(J1646,0,0,-rsi,1))),"")</f>
        <v>44.488625845973104</v>
      </c>
      <c r="L1646" s="11"/>
      <c r="M1646" s="11">
        <f t="shared" si="527"/>
        <v>0.98583743842364546</v>
      </c>
      <c r="N1646" s="11">
        <f t="shared" ca="1" si="528"/>
        <v>0.96854204476709027</v>
      </c>
      <c r="S1646" s="13" t="str">
        <f ca="1">pricein</f>
        <v/>
      </c>
      <c r="T1646" s="13" t="str">
        <f ca="1">priceout</f>
        <v/>
      </c>
      <c r="U1646" s="16" t="str">
        <f t="shared" ca="1" si="529"/>
        <v/>
      </c>
      <c r="V1646" s="16" t="str">
        <f t="shared" ca="1" si="536"/>
        <v/>
      </c>
      <c r="W1646" s="16" t="str">
        <f t="shared" ca="1" si="537"/>
        <v/>
      </c>
      <c r="X1646" s="16">
        <f t="shared" ca="1" si="538"/>
        <v>3.1795774836443247</v>
      </c>
      <c r="Y1646" s="16"/>
      <c r="Z1646" s="13" t="str">
        <f ca="1">priceincross</f>
        <v/>
      </c>
      <c r="AA1646" s="13" t="str">
        <f ca="1">priceoutcross</f>
        <v/>
      </c>
      <c r="AB1646" s="13" t="str">
        <f t="shared" ca="1" si="530"/>
        <v/>
      </c>
      <c r="AC1646" s="13" t="str">
        <f t="shared" ca="1" si="539"/>
        <v/>
      </c>
      <c r="AD1646" s="13" t="str">
        <f t="shared" ca="1" si="540"/>
        <v/>
      </c>
      <c r="AE1646" s="13">
        <f t="shared" ca="1" si="541"/>
        <v>3.4685224841136817</v>
      </c>
      <c r="AG1646" s="32">
        <f ca="1">IF(ROW(data!B1646)&gt;fib+1,MIN(OFFSET(data!B1646,0,0,-fib,1)),"")</f>
        <v>28.26</v>
      </c>
      <c r="AH1646" s="32">
        <f ca="1">IF(ROW(data!B1646)&gt;fib+1,MAX(OFFSET(data!B1646,0,0,-fib,1)),"")</f>
        <v>34.75</v>
      </c>
      <c r="AI1646" s="32">
        <f t="shared" ca="1" si="531"/>
        <v>6.4899999999999984</v>
      </c>
      <c r="AJ1646" s="31">
        <f t="shared" ca="1" si="532"/>
        <v>29.791640000000001</v>
      </c>
      <c r="AK1646" s="31">
        <f t="shared" ca="1" si="533"/>
        <v>30.739180000000001</v>
      </c>
      <c r="AL1646" s="31">
        <f t="shared" ca="1" si="534"/>
        <v>31.505000000000003</v>
      </c>
      <c r="AM1646" s="31">
        <f t="shared" ca="1" si="535"/>
        <v>32.270820000000001</v>
      </c>
      <c r="AO1646" s="32">
        <f t="shared" ca="1" si="542"/>
        <v>2.1795774836443247</v>
      </c>
      <c r="AP1646" s="32">
        <f t="shared" ca="1" si="543"/>
        <v>0</v>
      </c>
      <c r="AQ1646" s="32">
        <f t="shared" ca="1" si="544"/>
        <v>2.4685224841136817</v>
      </c>
      <c r="AR1646" s="32">
        <f t="shared" ca="1" si="545"/>
        <v>0</v>
      </c>
    </row>
    <row r="1647" spans="1:44">
      <c r="A1647" s="10">
        <v>39301</v>
      </c>
      <c r="B1647" s="11">
        <f ca="1">IF(ROW(data!B1647)&gt;singleSMA,AVERAGE(OFFSET(data!B1647,0,0,-singleSMA,1)),"")</f>
        <v>31.865699999999993</v>
      </c>
      <c r="C1647" s="11" t="str">
        <f ca="1">IF(ROW(data!B1645)&gt;singleSMA+2,IF(SIGN(data!B1646-indicators!B1646)&lt;&gt;SIGN(data!B1645-indicators!B1645),IF(SIGN(data!B1646-indicators!B1646)&gt;0,"BUY","SELL"),""),"")</f>
        <v/>
      </c>
      <c r="D1647" s="11">
        <f ca="1">IF(ROW(data!B1647)&gt;fastSMA,AVERAGE(OFFSET(data!B1647,0,0,-fastSMA,1)),"")</f>
        <v>33.393999999999998</v>
      </c>
      <c r="E1647" s="11">
        <f ca="1">IF(ROW(data!B1647)&gt;slowSMA,AVERAGE(OFFSET(data!B1647,0,0,-slowSMA,1)),"")</f>
        <v>31.865699999999993</v>
      </c>
      <c r="F1647" s="11" t="str">
        <f ca="1">IF(ROW(data!B1647)&gt;MAX(fastSMA,slowSMA)+2,IF(SIGN(D1646-E1646)&lt;&gt;SIGN(D1645-E1645),IF(SIGN(D1646-E1646)&gt;0,"BUY","SELL"),""),"")</f>
        <v/>
      </c>
      <c r="G1647" s="11"/>
      <c r="H1647" s="11">
        <f>(data!B1647/data!B1646)-1</f>
        <v>0</v>
      </c>
      <c r="I1647" s="11">
        <f t="shared" si="525"/>
        <v>0</v>
      </c>
      <c r="J1647" s="11">
        <f t="shared" si="526"/>
        <v>0</v>
      </c>
      <c r="K1647" s="11">
        <f ca="1">IF(ROW(data!B1647)&gt;rsi+1,100-100/(1+AVERAGE(OFFSET(I1647,0,0,-rsi,1))/AVERAGE(OFFSET(J1647,0,0,-rsi,1))),"")</f>
        <v>42.482134617583363</v>
      </c>
      <c r="L1647" s="11"/>
      <c r="M1647" s="11">
        <f t="shared" si="527"/>
        <v>1</v>
      </c>
      <c r="N1647" s="11">
        <f t="shared" ca="1" si="528"/>
        <v>0.95954450104884659</v>
      </c>
      <c r="S1647" s="13" t="str">
        <f ca="1">pricein</f>
        <v/>
      </c>
      <c r="T1647" s="13" t="str">
        <f ca="1">priceout</f>
        <v/>
      </c>
      <c r="U1647" s="16" t="str">
        <f t="shared" ca="1" si="529"/>
        <v/>
      </c>
      <c r="V1647" s="16" t="str">
        <f t="shared" ca="1" si="536"/>
        <v/>
      </c>
      <c r="W1647" s="16" t="str">
        <f t="shared" ca="1" si="537"/>
        <v/>
      </c>
      <c r="X1647" s="16">
        <f t="shared" ca="1" si="538"/>
        <v>3.1795774836443247</v>
      </c>
      <c r="Y1647" s="16"/>
      <c r="Z1647" s="13" t="str">
        <f ca="1">priceincross</f>
        <v/>
      </c>
      <c r="AA1647" s="13" t="str">
        <f ca="1">priceoutcross</f>
        <v/>
      </c>
      <c r="AB1647" s="13" t="str">
        <f t="shared" ca="1" si="530"/>
        <v/>
      </c>
      <c r="AC1647" s="13" t="str">
        <f t="shared" ca="1" si="539"/>
        <v/>
      </c>
      <c r="AD1647" s="13" t="str">
        <f t="shared" ca="1" si="540"/>
        <v/>
      </c>
      <c r="AE1647" s="13">
        <f t="shared" ca="1" si="541"/>
        <v>3.4685224841136817</v>
      </c>
      <c r="AG1647" s="32">
        <f ca="1">IF(ROW(data!B1647)&gt;fib+1,MIN(OFFSET(data!B1647,0,0,-fib,1)),"")</f>
        <v>28.26</v>
      </c>
      <c r="AH1647" s="32">
        <f ca="1">IF(ROW(data!B1647)&gt;fib+1,MAX(OFFSET(data!B1647,0,0,-fib,1)),"")</f>
        <v>34.75</v>
      </c>
      <c r="AI1647" s="32">
        <f t="shared" ca="1" si="531"/>
        <v>6.4899999999999984</v>
      </c>
      <c r="AJ1647" s="31">
        <f t="shared" ca="1" si="532"/>
        <v>29.791640000000001</v>
      </c>
      <c r="AK1647" s="31">
        <f t="shared" ca="1" si="533"/>
        <v>30.739180000000001</v>
      </c>
      <c r="AL1647" s="31">
        <f t="shared" ca="1" si="534"/>
        <v>31.505000000000003</v>
      </c>
      <c r="AM1647" s="31">
        <f t="shared" ca="1" si="535"/>
        <v>32.270820000000001</v>
      </c>
      <c r="AO1647" s="32">
        <f t="shared" ca="1" si="542"/>
        <v>2.1795774836443247</v>
      </c>
      <c r="AP1647" s="32">
        <f t="shared" ca="1" si="543"/>
        <v>0</v>
      </c>
      <c r="AQ1647" s="32">
        <f t="shared" ca="1" si="544"/>
        <v>2.4685224841136817</v>
      </c>
      <c r="AR1647" s="32">
        <f t="shared" ca="1" si="545"/>
        <v>0</v>
      </c>
    </row>
    <row r="1648" spans="1:44">
      <c r="A1648" s="10">
        <v>39302</v>
      </c>
      <c r="B1648" s="11">
        <f ca="1">IF(ROW(data!B1648)&gt;singleSMA,AVERAGE(OFFSET(data!B1648,0,0,-singleSMA,1)),"")</f>
        <v>31.90969999999999</v>
      </c>
      <c r="C1648" s="11" t="str">
        <f ca="1">IF(ROW(data!B1646)&gt;singleSMA+2,IF(SIGN(data!B1647-indicators!B1647)&lt;&gt;SIGN(data!B1646-indicators!B1646),IF(SIGN(data!B1647-indicators!B1647)&gt;0,"BUY","SELL"),""),"")</f>
        <v/>
      </c>
      <c r="D1648" s="11">
        <f ca="1">IF(ROW(data!B1648)&gt;fastSMA,AVERAGE(OFFSET(data!B1648,0,0,-fastSMA,1)),"")</f>
        <v>33.385499999999993</v>
      </c>
      <c r="E1648" s="11">
        <f ca="1">IF(ROW(data!B1648)&gt;slowSMA,AVERAGE(OFFSET(data!B1648,0,0,-slowSMA,1)),"")</f>
        <v>31.90969999999999</v>
      </c>
      <c r="F1648" s="11" t="str">
        <f ca="1">IF(ROW(data!B1648)&gt;MAX(fastSMA,slowSMA)+2,IF(SIGN(D1647-E1647)&lt;&gt;SIGN(D1646-E1646),IF(SIGN(D1647-E1647)&gt;0,"BUY","SELL"),""),"")</f>
        <v/>
      </c>
      <c r="G1648" s="11"/>
      <c r="H1648" s="11">
        <f>(data!B1648/data!B1647)-1</f>
        <v>1.9987507807619931E-2</v>
      </c>
      <c r="I1648" s="11">
        <f t="shared" si="525"/>
        <v>1.9987507807619931E-2</v>
      </c>
      <c r="J1648" s="11">
        <f t="shared" si="526"/>
        <v>0</v>
      </c>
      <c r="K1648" s="11">
        <f ca="1">IF(ROW(data!B1648)&gt;rsi+1,100-100/(1+AVERAGE(OFFSET(I1648,0,0,-rsi,1))/AVERAGE(OFFSET(J1648,0,0,-rsi,1))),"")</f>
        <v>49.461299160477523</v>
      </c>
      <c r="L1648" s="11"/>
      <c r="M1648" s="11">
        <f t="shared" si="527"/>
        <v>1.0199875078076199</v>
      </c>
      <c r="N1648" s="11">
        <f t="shared" ca="1" si="528"/>
        <v>0.99482180932074304</v>
      </c>
      <c r="S1648" s="13" t="str">
        <f ca="1">pricein</f>
        <v/>
      </c>
      <c r="T1648" s="13" t="str">
        <f ca="1">priceout</f>
        <v/>
      </c>
      <c r="U1648" s="16" t="str">
        <f t="shared" ca="1" si="529"/>
        <v/>
      </c>
      <c r="V1648" s="16" t="str">
        <f t="shared" ca="1" si="536"/>
        <v/>
      </c>
      <c r="W1648" s="16" t="str">
        <f t="shared" ca="1" si="537"/>
        <v/>
      </c>
      <c r="X1648" s="16">
        <f t="shared" ca="1" si="538"/>
        <v>3.1795774836443247</v>
      </c>
      <c r="Y1648" s="16"/>
      <c r="Z1648" s="13" t="str">
        <f ca="1">priceincross</f>
        <v/>
      </c>
      <c r="AA1648" s="13" t="str">
        <f ca="1">priceoutcross</f>
        <v/>
      </c>
      <c r="AB1648" s="13" t="str">
        <f t="shared" ca="1" si="530"/>
        <v/>
      </c>
      <c r="AC1648" s="13" t="str">
        <f t="shared" ca="1" si="539"/>
        <v/>
      </c>
      <c r="AD1648" s="13" t="str">
        <f t="shared" ca="1" si="540"/>
        <v/>
      </c>
      <c r="AE1648" s="13">
        <f t="shared" ca="1" si="541"/>
        <v>3.4685224841136817</v>
      </c>
      <c r="AG1648" s="32">
        <f ca="1">IF(ROW(data!B1648)&gt;fib+1,MIN(OFFSET(data!B1648,0,0,-fib,1)),"")</f>
        <v>28.8</v>
      </c>
      <c r="AH1648" s="32">
        <f ca="1">IF(ROW(data!B1648)&gt;fib+1,MAX(OFFSET(data!B1648,0,0,-fib,1)),"")</f>
        <v>34.75</v>
      </c>
      <c r="AI1648" s="32">
        <f t="shared" ca="1" si="531"/>
        <v>5.9499999999999993</v>
      </c>
      <c r="AJ1648" s="31">
        <f t="shared" ca="1" si="532"/>
        <v>30.2042</v>
      </c>
      <c r="AK1648" s="31">
        <f t="shared" ca="1" si="533"/>
        <v>31.072900000000001</v>
      </c>
      <c r="AL1648" s="31">
        <f t="shared" ca="1" si="534"/>
        <v>31.774999999999999</v>
      </c>
      <c r="AM1648" s="31">
        <f t="shared" ca="1" si="535"/>
        <v>32.4771</v>
      </c>
      <c r="AO1648" s="32">
        <f t="shared" ca="1" si="542"/>
        <v>2.1795774836443247</v>
      </c>
      <c r="AP1648" s="32">
        <f t="shared" ca="1" si="543"/>
        <v>0</v>
      </c>
      <c r="AQ1648" s="32">
        <f t="shared" ca="1" si="544"/>
        <v>2.4685224841136817</v>
      </c>
      <c r="AR1648" s="32">
        <f t="shared" ca="1" si="545"/>
        <v>0</v>
      </c>
    </row>
    <row r="1649" spans="1:44">
      <c r="A1649" s="10">
        <v>39303</v>
      </c>
      <c r="B1649" s="11">
        <f ca="1">IF(ROW(data!B1649)&gt;singleSMA,AVERAGE(OFFSET(data!B1649,0,0,-singleSMA,1)),"")</f>
        <v>31.94189999999999</v>
      </c>
      <c r="C1649" s="11" t="str">
        <f ca="1">IF(ROW(data!B1647)&gt;singleSMA+2,IF(SIGN(data!B1648-indicators!B1648)&lt;&gt;SIGN(data!B1647-indicators!B1647),IF(SIGN(data!B1648-indicators!B1648)&gt;0,"BUY","SELL"),""),"")</f>
        <v/>
      </c>
      <c r="D1649" s="11">
        <f ca="1">IF(ROW(data!B1649)&gt;fastSMA,AVERAGE(OFFSET(data!B1649,0,0,-fastSMA,1)),"")</f>
        <v>33.336999999999996</v>
      </c>
      <c r="E1649" s="11">
        <f ca="1">IF(ROW(data!B1649)&gt;slowSMA,AVERAGE(OFFSET(data!B1649,0,0,-slowSMA,1)),"")</f>
        <v>31.94189999999999</v>
      </c>
      <c r="F1649" s="11" t="str">
        <f ca="1">IF(ROW(data!B1649)&gt;MAX(fastSMA,slowSMA)+2,IF(SIGN(D1648-E1648)&lt;&gt;SIGN(D1647-E1647),IF(SIGN(D1648-E1648)&gt;0,"BUY","SELL"),""),"")</f>
        <v/>
      </c>
      <c r="G1649" s="11"/>
      <c r="H1649" s="11">
        <f>(data!B1649/data!B1648)-1</f>
        <v>-1.9595835884874235E-2</v>
      </c>
      <c r="I1649" s="11">
        <f t="shared" si="525"/>
        <v>0</v>
      </c>
      <c r="J1649" s="11">
        <f t="shared" si="526"/>
        <v>1.9595835884874235E-2</v>
      </c>
      <c r="K1649" s="11">
        <f ca="1">IF(ROW(data!B1649)&gt;rsi+1,100-100/(1+AVERAGE(OFFSET(I1649,0,0,-rsi,1))/AVERAGE(OFFSET(J1649,0,0,-rsi,1))),"")</f>
        <v>45.088027331872539</v>
      </c>
      <c r="L1649" s="11"/>
      <c r="M1649" s="11">
        <f t="shared" si="527"/>
        <v>0.98040416411512576</v>
      </c>
      <c r="N1649" s="11">
        <f t="shared" ca="1" si="528"/>
        <v>0.97059715065171293</v>
      </c>
      <c r="S1649" s="13" t="str">
        <f ca="1">pricein</f>
        <v/>
      </c>
      <c r="T1649" s="13" t="str">
        <f ca="1">priceout</f>
        <v/>
      </c>
      <c r="U1649" s="16" t="str">
        <f t="shared" ca="1" si="529"/>
        <v/>
      </c>
      <c r="V1649" s="16" t="str">
        <f t="shared" ca="1" si="536"/>
        <v/>
      </c>
      <c r="W1649" s="16" t="str">
        <f t="shared" ca="1" si="537"/>
        <v/>
      </c>
      <c r="X1649" s="16">
        <f t="shared" ca="1" si="538"/>
        <v>3.1795774836443247</v>
      </c>
      <c r="Y1649" s="16"/>
      <c r="Z1649" s="13" t="str">
        <f ca="1">priceincross</f>
        <v/>
      </c>
      <c r="AA1649" s="13" t="str">
        <f ca="1">priceoutcross</f>
        <v/>
      </c>
      <c r="AB1649" s="13" t="str">
        <f t="shared" ca="1" si="530"/>
        <v/>
      </c>
      <c r="AC1649" s="13" t="str">
        <f t="shared" ca="1" si="539"/>
        <v/>
      </c>
      <c r="AD1649" s="13" t="str">
        <f t="shared" ca="1" si="540"/>
        <v/>
      </c>
      <c r="AE1649" s="13">
        <f t="shared" ca="1" si="541"/>
        <v>3.4685224841136817</v>
      </c>
      <c r="AG1649" s="32">
        <f ca="1">IF(ROW(data!B1649)&gt;fib+1,MIN(OFFSET(data!B1649,0,0,-fib,1)),"")</f>
        <v>29.39</v>
      </c>
      <c r="AH1649" s="32">
        <f ca="1">IF(ROW(data!B1649)&gt;fib+1,MAX(OFFSET(data!B1649,0,0,-fib,1)),"")</f>
        <v>34.75</v>
      </c>
      <c r="AI1649" s="32">
        <f t="shared" ca="1" si="531"/>
        <v>5.3599999999999994</v>
      </c>
      <c r="AJ1649" s="31">
        <f t="shared" ca="1" si="532"/>
        <v>30.654959999999999</v>
      </c>
      <c r="AK1649" s="31">
        <f t="shared" ca="1" si="533"/>
        <v>31.437519999999999</v>
      </c>
      <c r="AL1649" s="31">
        <f t="shared" ca="1" si="534"/>
        <v>32.07</v>
      </c>
      <c r="AM1649" s="31">
        <f t="shared" ca="1" si="535"/>
        <v>32.702480000000001</v>
      </c>
      <c r="AO1649" s="32">
        <f t="shared" ca="1" si="542"/>
        <v>2.1795774836443247</v>
      </c>
      <c r="AP1649" s="32">
        <f t="shared" ca="1" si="543"/>
        <v>0</v>
      </c>
      <c r="AQ1649" s="32">
        <f t="shared" ca="1" si="544"/>
        <v>2.4685224841136817</v>
      </c>
      <c r="AR1649" s="32">
        <f t="shared" ca="1" si="545"/>
        <v>0</v>
      </c>
    </row>
    <row r="1650" spans="1:44">
      <c r="A1650" s="10">
        <v>39304</v>
      </c>
      <c r="B1650" s="11">
        <f ca="1">IF(ROW(data!B1650)&gt;singleSMA,AVERAGE(OFFSET(data!B1650,0,0,-singleSMA,1)),"")</f>
        <v>31.951999999999995</v>
      </c>
      <c r="C1650" s="11" t="str">
        <f ca="1">IF(ROW(data!B1648)&gt;singleSMA+2,IF(SIGN(data!B1649-indicators!B1649)&lt;&gt;SIGN(data!B1648-indicators!B1648),IF(SIGN(data!B1649-indicators!B1649)&gt;0,"BUY","SELL"),""),"")</f>
        <v/>
      </c>
      <c r="D1650" s="11">
        <f ca="1">IF(ROW(data!B1650)&gt;fastSMA,AVERAGE(OFFSET(data!B1650,0,0,-fastSMA,1)),"")</f>
        <v>33.219499999999996</v>
      </c>
      <c r="E1650" s="11">
        <f ca="1">IF(ROW(data!B1650)&gt;slowSMA,AVERAGE(OFFSET(data!B1650,0,0,-slowSMA,1)),"")</f>
        <v>31.951999999999995</v>
      </c>
      <c r="F1650" s="11" t="str">
        <f ca="1">IF(ROW(data!B1650)&gt;MAX(fastSMA,slowSMA)+2,IF(SIGN(D1649-E1649)&lt;&gt;SIGN(D1648-E1648),IF(SIGN(D1649-E1649)&gt;0,"BUY","SELL"),""),"")</f>
        <v/>
      </c>
      <c r="G1650" s="11"/>
      <c r="H1650" s="11">
        <f>(data!B1650/data!B1649)-1</f>
        <v>-3.0918176139912656E-2</v>
      </c>
      <c r="I1650" s="11">
        <f t="shared" si="525"/>
        <v>0</v>
      </c>
      <c r="J1650" s="11">
        <f t="shared" si="526"/>
        <v>3.0918176139912656E-2</v>
      </c>
      <c r="K1650" s="11">
        <f ca="1">IF(ROW(data!B1650)&gt;rsi+1,100-100/(1+AVERAGE(OFFSET(I1650,0,0,-rsi,1))/AVERAGE(OFFSET(J1650,0,0,-rsi,1))),"")</f>
        <v>38.209599276171133</v>
      </c>
      <c r="L1650" s="11"/>
      <c r="M1650" s="11">
        <f t="shared" si="527"/>
        <v>0.96908182386008734</v>
      </c>
      <c r="N1650" s="11">
        <f t="shared" ca="1" si="528"/>
        <v>0.9295985620131817</v>
      </c>
      <c r="S1650" s="13" t="str">
        <f ca="1">pricein</f>
        <v/>
      </c>
      <c r="T1650" s="13" t="str">
        <f ca="1">priceout</f>
        <v/>
      </c>
      <c r="U1650" s="16" t="str">
        <f t="shared" ca="1" si="529"/>
        <v/>
      </c>
      <c r="V1650" s="16" t="str">
        <f t="shared" ca="1" si="536"/>
        <v/>
      </c>
      <c r="W1650" s="16" t="str">
        <f t="shared" ca="1" si="537"/>
        <v/>
      </c>
      <c r="X1650" s="16">
        <f t="shared" ca="1" si="538"/>
        <v>3.1795774836443247</v>
      </c>
      <c r="Y1650" s="16"/>
      <c r="Z1650" s="13" t="str">
        <f ca="1">priceincross</f>
        <v/>
      </c>
      <c r="AA1650" s="13" t="str">
        <f ca="1">priceoutcross</f>
        <v/>
      </c>
      <c r="AB1650" s="13" t="str">
        <f t="shared" ca="1" si="530"/>
        <v/>
      </c>
      <c r="AC1650" s="13" t="str">
        <f t="shared" ca="1" si="539"/>
        <v/>
      </c>
      <c r="AD1650" s="13" t="str">
        <f t="shared" ca="1" si="540"/>
        <v/>
      </c>
      <c r="AE1650" s="13">
        <f t="shared" ca="1" si="541"/>
        <v>3.4685224841136817</v>
      </c>
      <c r="AG1650" s="32">
        <f ca="1">IF(ROW(data!B1650)&gt;fib+1,MIN(OFFSET(data!B1650,0,0,-fib,1)),"")</f>
        <v>29.39</v>
      </c>
      <c r="AH1650" s="32">
        <f ca="1">IF(ROW(data!B1650)&gt;fib+1,MAX(OFFSET(data!B1650,0,0,-fib,1)),"")</f>
        <v>34.75</v>
      </c>
      <c r="AI1650" s="32">
        <f t="shared" ca="1" si="531"/>
        <v>5.3599999999999994</v>
      </c>
      <c r="AJ1650" s="31">
        <f t="shared" ca="1" si="532"/>
        <v>30.654959999999999</v>
      </c>
      <c r="AK1650" s="31">
        <f t="shared" ca="1" si="533"/>
        <v>31.437519999999999</v>
      </c>
      <c r="AL1650" s="31">
        <f t="shared" ca="1" si="534"/>
        <v>32.07</v>
      </c>
      <c r="AM1650" s="31">
        <f t="shared" ca="1" si="535"/>
        <v>32.702480000000001</v>
      </c>
      <c r="AO1650" s="32">
        <f t="shared" ca="1" si="542"/>
        <v>2.1795774836443247</v>
      </c>
      <c r="AP1650" s="32">
        <f t="shared" ca="1" si="543"/>
        <v>0</v>
      </c>
      <c r="AQ1650" s="32">
        <f t="shared" ca="1" si="544"/>
        <v>2.4685224841136817</v>
      </c>
      <c r="AR1650" s="32">
        <f t="shared" ca="1" si="545"/>
        <v>0</v>
      </c>
    </row>
    <row r="1651" spans="1:44">
      <c r="A1651" s="10">
        <v>39307</v>
      </c>
      <c r="B1651" s="11">
        <f ca="1">IF(ROW(data!B1651)&gt;singleSMA,AVERAGE(OFFSET(data!B1651,0,0,-singleSMA,1)),"")</f>
        <v>31.963599999999992</v>
      </c>
      <c r="C1651" s="11" t="str">
        <f ca="1">IF(ROW(data!B1649)&gt;singleSMA+2,IF(SIGN(data!B1650-indicators!B1650)&lt;&gt;SIGN(data!B1649-indicators!B1649),IF(SIGN(data!B1650-indicators!B1650)&gt;0,"BUY","SELL"),""),"")</f>
        <v>SELL</v>
      </c>
      <c r="D1651" s="11">
        <f ca="1">IF(ROW(data!B1651)&gt;fastSMA,AVERAGE(OFFSET(data!B1651,0,0,-fastSMA,1)),"")</f>
        <v>33.086999999999996</v>
      </c>
      <c r="E1651" s="11">
        <f ca="1">IF(ROW(data!B1651)&gt;slowSMA,AVERAGE(OFFSET(data!B1651,0,0,-slowSMA,1)),"")</f>
        <v>31.963599999999992</v>
      </c>
      <c r="F1651" s="11" t="str">
        <f ca="1">IF(ROW(data!B1651)&gt;MAX(fastSMA,slowSMA)+2,IF(SIGN(D1650-E1650)&lt;&gt;SIGN(D1649-E1649),IF(SIGN(D1650-E1650)&gt;0,"BUY","SELL"),""),"")</f>
        <v/>
      </c>
      <c r="G1651" s="11"/>
      <c r="H1651" s="11">
        <f>(data!B1651/data!B1650)-1</f>
        <v>1.8369320012890711E-2</v>
      </c>
      <c r="I1651" s="11">
        <f t="shared" si="525"/>
        <v>1.8369320012890711E-2</v>
      </c>
      <c r="J1651" s="11">
        <f t="shared" si="526"/>
        <v>0</v>
      </c>
      <c r="K1651" s="11">
        <f ca="1">IF(ROW(data!B1651)&gt;rsi+1,100-100/(1+AVERAGE(OFFSET(I1651,0,0,-rsi,1))/AVERAGE(OFFSET(J1651,0,0,-rsi,1))),"")</f>
        <v>36.566511593904664</v>
      </c>
      <c r="L1651" s="11"/>
      <c r="M1651" s="11">
        <f t="shared" si="527"/>
        <v>1.0183693200128907</v>
      </c>
      <c r="N1651" s="11">
        <f t="shared" ca="1" si="528"/>
        <v>0.92262773722627722</v>
      </c>
      <c r="S1651" s="13" t="str">
        <f ca="1">pricein</f>
        <v/>
      </c>
      <c r="T1651" s="13">
        <f ca="1">priceout</f>
        <v>31.6</v>
      </c>
      <c r="U1651" s="16" t="str">
        <f t="shared" ca="1" si="529"/>
        <v/>
      </c>
      <c r="V1651" s="16" t="str">
        <f t="shared" ca="1" si="536"/>
        <v/>
      </c>
      <c r="W1651" s="16" t="str">
        <f t="shared" ca="1" si="537"/>
        <v/>
      </c>
      <c r="X1651" s="16">
        <f t="shared" ca="1" si="538"/>
        <v>3.1795774836443247</v>
      </c>
      <c r="Y1651" s="16"/>
      <c r="Z1651" s="13" t="str">
        <f ca="1">priceincross</f>
        <v/>
      </c>
      <c r="AA1651" s="13" t="str">
        <f ca="1">priceoutcross</f>
        <v/>
      </c>
      <c r="AB1651" s="13" t="str">
        <f t="shared" ca="1" si="530"/>
        <v/>
      </c>
      <c r="AC1651" s="13" t="str">
        <f t="shared" ca="1" si="539"/>
        <v/>
      </c>
      <c r="AD1651" s="13" t="str">
        <f t="shared" ca="1" si="540"/>
        <v/>
      </c>
      <c r="AE1651" s="13">
        <f t="shared" ca="1" si="541"/>
        <v>3.4685224841136817</v>
      </c>
      <c r="AG1651" s="32">
        <f ca="1">IF(ROW(data!B1651)&gt;fib+1,MIN(OFFSET(data!B1651,0,0,-fib,1)),"")</f>
        <v>29.39</v>
      </c>
      <c r="AH1651" s="32">
        <f ca="1">IF(ROW(data!B1651)&gt;fib+1,MAX(OFFSET(data!B1651,0,0,-fib,1)),"")</f>
        <v>34.75</v>
      </c>
      <c r="AI1651" s="32">
        <f t="shared" ca="1" si="531"/>
        <v>5.3599999999999994</v>
      </c>
      <c r="AJ1651" s="31">
        <f t="shared" ca="1" si="532"/>
        <v>30.654959999999999</v>
      </c>
      <c r="AK1651" s="31">
        <f t="shared" ca="1" si="533"/>
        <v>31.437519999999999</v>
      </c>
      <c r="AL1651" s="31">
        <f t="shared" ca="1" si="534"/>
        <v>32.07</v>
      </c>
      <c r="AM1651" s="31">
        <f t="shared" ca="1" si="535"/>
        <v>32.702480000000001</v>
      </c>
      <c r="AO1651" s="32">
        <f t="shared" ca="1" si="542"/>
        <v>2.1795774836443247</v>
      </c>
      <c r="AP1651" s="32">
        <f t="shared" ca="1" si="543"/>
        <v>0</v>
      </c>
      <c r="AQ1651" s="32">
        <f t="shared" ca="1" si="544"/>
        <v>2.4685224841136817</v>
      </c>
      <c r="AR1651" s="32">
        <f t="shared" ca="1" si="545"/>
        <v>0</v>
      </c>
    </row>
    <row r="1652" spans="1:44">
      <c r="A1652" s="10">
        <v>39308</v>
      </c>
      <c r="B1652" s="11">
        <f ca="1">IF(ROW(data!B1652)&gt;singleSMA,AVERAGE(OFFSET(data!B1652,0,0,-singleSMA,1)),"")</f>
        <v>31.975399999999993</v>
      </c>
      <c r="C1652" s="11" t="str">
        <f ca="1">IF(ROW(data!B1650)&gt;singleSMA+2,IF(SIGN(data!B1651-indicators!B1651)&lt;&gt;SIGN(data!B1650-indicators!B1650),IF(SIGN(data!B1651-indicators!B1651)&gt;0,"BUY","SELL"),""),"")</f>
        <v/>
      </c>
      <c r="D1652" s="11">
        <f ca="1">IF(ROW(data!B1652)&gt;fastSMA,AVERAGE(OFFSET(data!B1652,0,0,-fastSMA,1)),"")</f>
        <v>32.954999999999998</v>
      </c>
      <c r="E1652" s="11">
        <f ca="1">IF(ROW(data!B1652)&gt;slowSMA,AVERAGE(OFFSET(data!B1652,0,0,-slowSMA,1)),"")</f>
        <v>31.975399999999993</v>
      </c>
      <c r="F1652" s="11" t="str">
        <f ca="1">IF(ROW(data!B1652)&gt;MAX(fastSMA,slowSMA)+2,IF(SIGN(D1651-E1651)&lt;&gt;SIGN(D1650-E1650),IF(SIGN(D1651-E1651)&gt;0,"BUY","SELL"),""),"")</f>
        <v/>
      </c>
      <c r="G1652" s="11"/>
      <c r="H1652" s="11">
        <f>(data!B1652/data!B1651)-1</f>
        <v>-5.6962025316456E-3</v>
      </c>
      <c r="I1652" s="11">
        <f t="shared" si="525"/>
        <v>0</v>
      </c>
      <c r="J1652" s="11">
        <f t="shared" si="526"/>
        <v>5.6962025316456E-3</v>
      </c>
      <c r="K1652" s="11">
        <f ca="1">IF(ROW(data!B1652)&gt;rsi+1,100-100/(1+AVERAGE(OFFSET(I1652,0,0,-rsi,1))/AVERAGE(OFFSET(J1652,0,0,-rsi,1))),"")</f>
        <v>36.547722090911734</v>
      </c>
      <c r="L1652" s="11"/>
      <c r="M1652" s="11">
        <f t="shared" si="527"/>
        <v>0.9943037974683544</v>
      </c>
      <c r="N1652" s="11">
        <f t="shared" ca="1" si="528"/>
        <v>0.92248972401644147</v>
      </c>
      <c r="S1652" s="13" t="str">
        <f ca="1">pricein</f>
        <v/>
      </c>
      <c r="T1652" s="13" t="str">
        <f ca="1">priceout</f>
        <v/>
      </c>
      <c r="U1652" s="16" t="str">
        <f t="shared" ca="1" si="529"/>
        <v/>
      </c>
      <c r="V1652" s="16" t="str">
        <f t="shared" ca="1" si="536"/>
        <v/>
      </c>
      <c r="W1652" s="16" t="str">
        <f t="shared" ca="1" si="537"/>
        <v/>
      </c>
      <c r="X1652" s="16">
        <f t="shared" ca="1" si="538"/>
        <v>3.1795774836443247</v>
      </c>
      <c r="Y1652" s="16"/>
      <c r="Z1652" s="13" t="str">
        <f ca="1">priceincross</f>
        <v/>
      </c>
      <c r="AA1652" s="13" t="str">
        <f ca="1">priceoutcross</f>
        <v/>
      </c>
      <c r="AB1652" s="13" t="str">
        <f t="shared" ca="1" si="530"/>
        <v/>
      </c>
      <c r="AC1652" s="13" t="str">
        <f t="shared" ca="1" si="539"/>
        <v/>
      </c>
      <c r="AD1652" s="13" t="str">
        <f t="shared" ca="1" si="540"/>
        <v/>
      </c>
      <c r="AE1652" s="13">
        <f t="shared" ca="1" si="541"/>
        <v>3.4685224841136817</v>
      </c>
      <c r="AG1652" s="32">
        <f ca="1">IF(ROW(data!B1652)&gt;fib+1,MIN(OFFSET(data!B1652,0,0,-fib,1)),"")</f>
        <v>29.39</v>
      </c>
      <c r="AH1652" s="32">
        <f ca="1">IF(ROW(data!B1652)&gt;fib+1,MAX(OFFSET(data!B1652,0,0,-fib,1)),"")</f>
        <v>34.75</v>
      </c>
      <c r="AI1652" s="32">
        <f t="shared" ca="1" si="531"/>
        <v>5.3599999999999994</v>
      </c>
      <c r="AJ1652" s="31">
        <f t="shared" ca="1" si="532"/>
        <v>30.654959999999999</v>
      </c>
      <c r="AK1652" s="31">
        <f t="shared" ca="1" si="533"/>
        <v>31.437519999999999</v>
      </c>
      <c r="AL1652" s="31">
        <f t="shared" ca="1" si="534"/>
        <v>32.07</v>
      </c>
      <c r="AM1652" s="31">
        <f t="shared" ca="1" si="535"/>
        <v>32.702480000000001</v>
      </c>
      <c r="AO1652" s="32">
        <f t="shared" ca="1" si="542"/>
        <v>2.1795774836443247</v>
      </c>
      <c r="AP1652" s="32">
        <f t="shared" ca="1" si="543"/>
        <v>0</v>
      </c>
      <c r="AQ1652" s="32">
        <f t="shared" ca="1" si="544"/>
        <v>2.4685224841136817</v>
      </c>
      <c r="AR1652" s="32">
        <f t="shared" ca="1" si="545"/>
        <v>0</v>
      </c>
    </row>
    <row r="1653" spans="1:44">
      <c r="A1653" s="10">
        <v>39310</v>
      </c>
      <c r="B1653" s="11">
        <f ca="1">IF(ROW(data!B1653)&gt;singleSMA,AVERAGE(OFFSET(data!B1653,0,0,-singleSMA,1)),"")</f>
        <v>31.969299999999993</v>
      </c>
      <c r="C1653" s="11" t="str">
        <f ca="1">IF(ROW(data!B1651)&gt;singleSMA+2,IF(SIGN(data!B1652-indicators!B1652)&lt;&gt;SIGN(data!B1651-indicators!B1651),IF(SIGN(data!B1652-indicators!B1652)&gt;0,"BUY","SELL"),""),"")</f>
        <v/>
      </c>
      <c r="D1653" s="11">
        <f ca="1">IF(ROW(data!B1653)&gt;fastSMA,AVERAGE(OFFSET(data!B1653,0,0,-fastSMA,1)),"")</f>
        <v>32.752499999999998</v>
      </c>
      <c r="E1653" s="11">
        <f ca="1">IF(ROW(data!B1653)&gt;slowSMA,AVERAGE(OFFSET(data!B1653,0,0,-slowSMA,1)),"")</f>
        <v>31.969299999999993</v>
      </c>
      <c r="F1653" s="11" t="str">
        <f ca="1">IF(ROW(data!B1653)&gt;MAX(fastSMA,slowSMA)+2,IF(SIGN(D1652-E1652)&lt;&gt;SIGN(D1651-E1651),IF(SIGN(D1652-E1652)&gt;0,"BUY","SELL"),""),"")</f>
        <v/>
      </c>
      <c r="G1653" s="11"/>
      <c r="H1653" s="11">
        <f>(data!B1653/data!B1652)-1</f>
        <v>-5.0604710375557027E-2</v>
      </c>
      <c r="I1653" s="11">
        <f t="shared" si="525"/>
        <v>0</v>
      </c>
      <c r="J1653" s="11">
        <f t="shared" si="526"/>
        <v>5.0604710375557027E-2</v>
      </c>
      <c r="K1653" s="11">
        <f ca="1">IF(ROW(data!B1653)&gt;rsi+1,100-100/(1+AVERAGE(OFFSET(I1653,0,0,-rsi,1))/AVERAGE(OFFSET(J1653,0,0,-rsi,1))),"")</f>
        <v>31.600744118471766</v>
      </c>
      <c r="L1653" s="11"/>
      <c r="M1653" s="11">
        <f t="shared" si="527"/>
        <v>0.94939528962444297</v>
      </c>
      <c r="N1653" s="11">
        <f t="shared" ca="1" si="528"/>
        <v>0.88046044864226658</v>
      </c>
      <c r="S1653" s="13" t="str">
        <f ca="1">pricein</f>
        <v/>
      </c>
      <c r="T1653" s="13" t="str">
        <f ca="1">priceout</f>
        <v/>
      </c>
      <c r="U1653" s="16" t="str">
        <f t="shared" ca="1" si="529"/>
        <v/>
      </c>
      <c r="V1653" s="16" t="str">
        <f t="shared" ca="1" si="536"/>
        <v/>
      </c>
      <c r="W1653" s="16" t="str">
        <f t="shared" ca="1" si="537"/>
        <v/>
      </c>
      <c r="X1653" s="16">
        <f t="shared" ca="1" si="538"/>
        <v>3.1795774836443247</v>
      </c>
      <c r="Y1653" s="16"/>
      <c r="Z1653" s="13" t="str">
        <f ca="1">priceincross</f>
        <v/>
      </c>
      <c r="AA1653" s="13" t="str">
        <f ca="1">priceoutcross</f>
        <v/>
      </c>
      <c r="AB1653" s="13" t="str">
        <f t="shared" ca="1" si="530"/>
        <v/>
      </c>
      <c r="AC1653" s="13" t="str">
        <f t="shared" ca="1" si="539"/>
        <v/>
      </c>
      <c r="AD1653" s="13" t="str">
        <f t="shared" ca="1" si="540"/>
        <v/>
      </c>
      <c r="AE1653" s="13">
        <f t="shared" ca="1" si="541"/>
        <v>3.4685224841136817</v>
      </c>
      <c r="AG1653" s="32">
        <f ca="1">IF(ROW(data!B1653)&gt;fib+1,MIN(OFFSET(data!B1653,0,0,-fib,1)),"")</f>
        <v>29.39</v>
      </c>
      <c r="AH1653" s="32">
        <f ca="1">IF(ROW(data!B1653)&gt;fib+1,MAX(OFFSET(data!B1653,0,0,-fib,1)),"")</f>
        <v>34.75</v>
      </c>
      <c r="AI1653" s="32">
        <f t="shared" ca="1" si="531"/>
        <v>5.3599999999999994</v>
      </c>
      <c r="AJ1653" s="31">
        <f t="shared" ca="1" si="532"/>
        <v>30.654959999999999</v>
      </c>
      <c r="AK1653" s="31">
        <f t="shared" ca="1" si="533"/>
        <v>31.437519999999999</v>
      </c>
      <c r="AL1653" s="31">
        <f t="shared" ca="1" si="534"/>
        <v>32.07</v>
      </c>
      <c r="AM1653" s="31">
        <f t="shared" ca="1" si="535"/>
        <v>32.702480000000001</v>
      </c>
      <c r="AO1653" s="32">
        <f t="shared" ca="1" si="542"/>
        <v>2.1795774836443247</v>
      </c>
      <c r="AP1653" s="32">
        <f t="shared" ca="1" si="543"/>
        <v>0</v>
      </c>
      <c r="AQ1653" s="32">
        <f t="shared" ca="1" si="544"/>
        <v>2.4685224841136817</v>
      </c>
      <c r="AR1653" s="32">
        <f t="shared" ca="1" si="545"/>
        <v>0</v>
      </c>
    </row>
    <row r="1654" spans="1:44">
      <c r="A1654" s="10">
        <v>39311</v>
      </c>
      <c r="B1654" s="11">
        <f ca="1">IF(ROW(data!B1654)&gt;singleSMA,AVERAGE(OFFSET(data!B1654,0,0,-singleSMA,1)),"")</f>
        <v>31.972299999999997</v>
      </c>
      <c r="C1654" s="11" t="str">
        <f ca="1">IF(ROW(data!B1652)&gt;singleSMA+2,IF(SIGN(data!B1653-indicators!B1653)&lt;&gt;SIGN(data!B1652-indicators!B1652),IF(SIGN(data!B1653-indicators!B1653)&gt;0,"BUY","SELL"),""),"")</f>
        <v/>
      </c>
      <c r="D1654" s="11">
        <f ca="1">IF(ROW(data!B1654)&gt;fastSMA,AVERAGE(OFFSET(data!B1654,0,0,-fastSMA,1)),"")</f>
        <v>32.5685</v>
      </c>
      <c r="E1654" s="11">
        <f ca="1">IF(ROW(data!B1654)&gt;slowSMA,AVERAGE(OFFSET(data!B1654,0,0,-slowSMA,1)),"")</f>
        <v>31.972299999999997</v>
      </c>
      <c r="F1654" s="11" t="str">
        <f ca="1">IF(ROW(data!B1654)&gt;MAX(fastSMA,slowSMA)+2,IF(SIGN(D1653-E1653)&lt;&gt;SIGN(D1652-E1652),IF(SIGN(D1653-E1653)&gt;0,"BUY","SELL"),""),"")</f>
        <v/>
      </c>
      <c r="G1654" s="11"/>
      <c r="H1654" s="11">
        <f>(data!B1654/data!B1653)-1</f>
        <v>3.0841434797184153E-2</v>
      </c>
      <c r="I1654" s="11">
        <f t="shared" si="525"/>
        <v>3.0841434797184153E-2</v>
      </c>
      <c r="J1654" s="11">
        <f t="shared" si="526"/>
        <v>0</v>
      </c>
      <c r="K1654" s="11">
        <f ca="1">IF(ROW(data!B1654)&gt;rsi+1,100-100/(1+AVERAGE(OFFSET(I1654,0,0,-rsi,1))/AVERAGE(OFFSET(J1654,0,0,-rsi,1))),"")</f>
        <v>34.46015683100083</v>
      </c>
      <c r="L1654" s="11"/>
      <c r="M1654" s="11">
        <f t="shared" si="527"/>
        <v>1.0308414347971842</v>
      </c>
      <c r="N1654" s="11">
        <f t="shared" ca="1" si="528"/>
        <v>0.8931164681963405</v>
      </c>
      <c r="S1654" s="13" t="str">
        <f ca="1">pricein</f>
        <v/>
      </c>
      <c r="T1654" s="13" t="str">
        <f ca="1">priceout</f>
        <v/>
      </c>
      <c r="U1654" s="16" t="str">
        <f t="shared" ca="1" si="529"/>
        <v/>
      </c>
      <c r="V1654" s="16" t="str">
        <f t="shared" ca="1" si="536"/>
        <v/>
      </c>
      <c r="W1654" s="16" t="str">
        <f t="shared" ca="1" si="537"/>
        <v/>
      </c>
      <c r="X1654" s="16">
        <f t="shared" ca="1" si="538"/>
        <v>3.1795774836443247</v>
      </c>
      <c r="Y1654" s="16"/>
      <c r="Z1654" s="13" t="str">
        <f ca="1">priceincross</f>
        <v/>
      </c>
      <c r="AA1654" s="13" t="str">
        <f ca="1">priceoutcross</f>
        <v/>
      </c>
      <c r="AB1654" s="13" t="str">
        <f t="shared" ca="1" si="530"/>
        <v/>
      </c>
      <c r="AC1654" s="13" t="str">
        <f t="shared" ca="1" si="539"/>
        <v/>
      </c>
      <c r="AD1654" s="13" t="str">
        <f t="shared" ca="1" si="540"/>
        <v/>
      </c>
      <c r="AE1654" s="13">
        <f t="shared" ca="1" si="541"/>
        <v>3.4685224841136817</v>
      </c>
      <c r="AG1654" s="32">
        <f ca="1">IF(ROW(data!B1654)&gt;fib+1,MIN(OFFSET(data!B1654,0,0,-fib,1)),"")</f>
        <v>29.39</v>
      </c>
      <c r="AH1654" s="32">
        <f ca="1">IF(ROW(data!B1654)&gt;fib+1,MAX(OFFSET(data!B1654,0,0,-fib,1)),"")</f>
        <v>34.75</v>
      </c>
      <c r="AI1654" s="32">
        <f t="shared" ca="1" si="531"/>
        <v>5.3599999999999994</v>
      </c>
      <c r="AJ1654" s="31">
        <f t="shared" ca="1" si="532"/>
        <v>30.654959999999999</v>
      </c>
      <c r="AK1654" s="31">
        <f t="shared" ca="1" si="533"/>
        <v>31.437519999999999</v>
      </c>
      <c r="AL1654" s="31">
        <f t="shared" ca="1" si="534"/>
        <v>32.07</v>
      </c>
      <c r="AM1654" s="31">
        <f t="shared" ca="1" si="535"/>
        <v>32.702480000000001</v>
      </c>
      <c r="AO1654" s="32">
        <f t="shared" ca="1" si="542"/>
        <v>2.1795774836443247</v>
      </c>
      <c r="AP1654" s="32">
        <f t="shared" ca="1" si="543"/>
        <v>0</v>
      </c>
      <c r="AQ1654" s="32">
        <f t="shared" ca="1" si="544"/>
        <v>2.4685224841136817</v>
      </c>
      <c r="AR1654" s="32">
        <f t="shared" ca="1" si="545"/>
        <v>0</v>
      </c>
    </row>
    <row r="1655" spans="1:44">
      <c r="A1655" s="10">
        <v>39314</v>
      </c>
      <c r="B1655" s="11">
        <f ca="1">IF(ROW(data!B1655)&gt;singleSMA,AVERAGE(OFFSET(data!B1655,0,0,-singleSMA,1)),"")</f>
        <v>31.966399999999993</v>
      </c>
      <c r="C1655" s="11" t="str">
        <f ca="1">IF(ROW(data!B1653)&gt;singleSMA+2,IF(SIGN(data!B1654-indicators!B1654)&lt;&gt;SIGN(data!B1653-indicators!B1653),IF(SIGN(data!B1654-indicators!B1654)&gt;0,"BUY","SELL"),""),"")</f>
        <v/>
      </c>
      <c r="D1655" s="11">
        <f ca="1">IF(ROW(data!B1655)&gt;fastSMA,AVERAGE(OFFSET(data!B1655,0,0,-fastSMA,1)),"")</f>
        <v>32.391500000000001</v>
      </c>
      <c r="E1655" s="11">
        <f ca="1">IF(ROW(data!B1655)&gt;slowSMA,AVERAGE(OFFSET(data!B1655,0,0,-slowSMA,1)),"")</f>
        <v>31.966399999999993</v>
      </c>
      <c r="F1655" s="11" t="str">
        <f ca="1">IF(ROW(data!B1655)&gt;MAX(fastSMA,slowSMA)+2,IF(SIGN(D1654-E1654)&lt;&gt;SIGN(D1653-E1653),IF(SIGN(D1654-E1654)&gt;0,"BUY","SELL"),""),"")</f>
        <v/>
      </c>
      <c r="G1655" s="11"/>
      <c r="H1655" s="11">
        <f>(data!B1655/data!B1654)-1</f>
        <v>-1.0081300813008065E-2</v>
      </c>
      <c r="I1655" s="11">
        <f t="shared" si="525"/>
        <v>0</v>
      </c>
      <c r="J1655" s="11">
        <f t="shared" si="526"/>
        <v>1.0081300813008065E-2</v>
      </c>
      <c r="K1655" s="11">
        <f ca="1">IF(ROW(data!B1655)&gt;rsi+1,100-100/(1+AVERAGE(OFFSET(I1655,0,0,-rsi,1))/AVERAGE(OFFSET(J1655,0,0,-rsi,1))),"")</f>
        <v>34.757442625958248</v>
      </c>
      <c r="L1655" s="11"/>
      <c r="M1655" s="11">
        <f t="shared" si="527"/>
        <v>0.98991869918699193</v>
      </c>
      <c r="N1655" s="11">
        <f t="shared" ca="1" si="528"/>
        <v>0.89582107121836407</v>
      </c>
      <c r="S1655" s="13" t="str">
        <f ca="1">pricein</f>
        <v/>
      </c>
      <c r="T1655" s="13" t="str">
        <f ca="1">priceout</f>
        <v/>
      </c>
      <c r="U1655" s="16" t="str">
        <f t="shared" ca="1" si="529"/>
        <v/>
      </c>
      <c r="V1655" s="16" t="str">
        <f t="shared" ca="1" si="536"/>
        <v/>
      </c>
      <c r="W1655" s="16" t="str">
        <f t="shared" ca="1" si="537"/>
        <v/>
      </c>
      <c r="X1655" s="16">
        <f t="shared" ca="1" si="538"/>
        <v>3.1795774836443247</v>
      </c>
      <c r="Y1655" s="16"/>
      <c r="Z1655" s="13" t="str">
        <f ca="1">priceincross</f>
        <v/>
      </c>
      <c r="AA1655" s="13" t="str">
        <f ca="1">priceoutcross</f>
        <v/>
      </c>
      <c r="AB1655" s="13" t="str">
        <f t="shared" ca="1" si="530"/>
        <v/>
      </c>
      <c r="AC1655" s="13" t="str">
        <f t="shared" ca="1" si="539"/>
        <v/>
      </c>
      <c r="AD1655" s="13" t="str">
        <f t="shared" ca="1" si="540"/>
        <v/>
      </c>
      <c r="AE1655" s="13">
        <f t="shared" ca="1" si="541"/>
        <v>3.4685224841136817</v>
      </c>
      <c r="AG1655" s="32">
        <f ca="1">IF(ROW(data!B1655)&gt;fib+1,MIN(OFFSET(data!B1655,0,0,-fib,1)),"")</f>
        <v>29.39</v>
      </c>
      <c r="AH1655" s="32">
        <f ca="1">IF(ROW(data!B1655)&gt;fib+1,MAX(OFFSET(data!B1655,0,0,-fib,1)),"")</f>
        <v>34.75</v>
      </c>
      <c r="AI1655" s="32">
        <f t="shared" ca="1" si="531"/>
        <v>5.3599999999999994</v>
      </c>
      <c r="AJ1655" s="31">
        <f t="shared" ca="1" si="532"/>
        <v>30.654959999999999</v>
      </c>
      <c r="AK1655" s="31">
        <f t="shared" ca="1" si="533"/>
        <v>31.437519999999999</v>
      </c>
      <c r="AL1655" s="31">
        <f t="shared" ca="1" si="534"/>
        <v>32.07</v>
      </c>
      <c r="AM1655" s="31">
        <f t="shared" ca="1" si="535"/>
        <v>32.702480000000001</v>
      </c>
      <c r="AO1655" s="32">
        <f t="shared" ca="1" si="542"/>
        <v>2.1795774836443247</v>
      </c>
      <c r="AP1655" s="32">
        <f t="shared" ca="1" si="543"/>
        <v>0</v>
      </c>
      <c r="AQ1655" s="32">
        <f t="shared" ca="1" si="544"/>
        <v>2.4685224841136817</v>
      </c>
      <c r="AR1655" s="32">
        <f t="shared" ca="1" si="545"/>
        <v>0</v>
      </c>
    </row>
    <row r="1656" spans="1:44">
      <c r="A1656" s="10">
        <v>39315</v>
      </c>
      <c r="B1656" s="11">
        <f ca="1">IF(ROW(data!B1656)&gt;singleSMA,AVERAGE(OFFSET(data!B1656,0,0,-singleSMA,1)),"")</f>
        <v>31.958099999999995</v>
      </c>
      <c r="C1656" s="11" t="str">
        <f ca="1">IF(ROW(data!B1654)&gt;singleSMA+2,IF(SIGN(data!B1655-indicators!B1655)&lt;&gt;SIGN(data!B1654-indicators!B1654),IF(SIGN(data!B1655-indicators!B1655)&gt;0,"BUY","SELL"),""),"")</f>
        <v/>
      </c>
      <c r="D1656" s="11">
        <f ca="1">IF(ROW(data!B1656)&gt;fastSMA,AVERAGE(OFFSET(data!B1656,0,0,-fastSMA,1)),"")</f>
        <v>32.177499999999995</v>
      </c>
      <c r="E1656" s="11">
        <f ca="1">IF(ROW(data!B1656)&gt;slowSMA,AVERAGE(OFFSET(data!B1656,0,0,-slowSMA,1)),"")</f>
        <v>31.958099999999995</v>
      </c>
      <c r="F1656" s="11" t="str">
        <f ca="1">IF(ROW(data!B1656)&gt;MAX(fastSMA,slowSMA)+2,IF(SIGN(D1655-E1655)&lt;&gt;SIGN(D1654-E1654),IF(SIGN(D1655-E1655)&gt;0,"BUY","SELL"),""),"")</f>
        <v/>
      </c>
      <c r="G1656" s="11"/>
      <c r="H1656" s="11">
        <f>(data!B1656/data!B1655)-1</f>
        <v>-4.9277266754271798E-3</v>
      </c>
      <c r="I1656" s="11">
        <f t="shared" si="525"/>
        <v>0</v>
      </c>
      <c r="J1656" s="11">
        <f t="shared" si="526"/>
        <v>4.9277266754271798E-3</v>
      </c>
      <c r="K1656" s="11">
        <f ca="1">IF(ROW(data!B1656)&gt;rsi+1,100-100/(1+AVERAGE(OFFSET(I1656,0,0,-rsi,1))/AVERAGE(OFFSET(J1656,0,0,-rsi,1))),"")</f>
        <v>30.853000182772718</v>
      </c>
      <c r="L1656" s="11"/>
      <c r="M1656" s="11">
        <f t="shared" si="527"/>
        <v>0.99507227332457282</v>
      </c>
      <c r="N1656" s="11">
        <f t="shared" ca="1" si="528"/>
        <v>0.87619323112525294</v>
      </c>
      <c r="S1656" s="13" t="str">
        <f ca="1">pricein</f>
        <v/>
      </c>
      <c r="T1656" s="13" t="str">
        <f ca="1">priceout</f>
        <v/>
      </c>
      <c r="U1656" s="16" t="str">
        <f t="shared" ca="1" si="529"/>
        <v/>
      </c>
      <c r="V1656" s="16" t="str">
        <f t="shared" ca="1" si="536"/>
        <v/>
      </c>
      <c r="W1656" s="16" t="str">
        <f t="shared" ca="1" si="537"/>
        <v/>
      </c>
      <c r="X1656" s="16">
        <f t="shared" ca="1" si="538"/>
        <v>3.1795774836443247</v>
      </c>
      <c r="Y1656" s="16"/>
      <c r="Z1656" s="13" t="str">
        <f ca="1">priceincross</f>
        <v/>
      </c>
      <c r="AA1656" s="13" t="str">
        <f ca="1">priceoutcross</f>
        <v/>
      </c>
      <c r="AB1656" s="13" t="str">
        <f t="shared" ca="1" si="530"/>
        <v/>
      </c>
      <c r="AC1656" s="13" t="str">
        <f t="shared" ca="1" si="539"/>
        <v/>
      </c>
      <c r="AD1656" s="13" t="str">
        <f t="shared" ca="1" si="540"/>
        <v/>
      </c>
      <c r="AE1656" s="13">
        <f t="shared" ca="1" si="541"/>
        <v>3.4685224841136817</v>
      </c>
      <c r="AG1656" s="32">
        <f ca="1">IF(ROW(data!B1656)&gt;fib+1,MIN(OFFSET(data!B1656,0,0,-fib,1)),"")</f>
        <v>29.39</v>
      </c>
      <c r="AH1656" s="32">
        <f ca="1">IF(ROW(data!B1656)&gt;fib+1,MAX(OFFSET(data!B1656,0,0,-fib,1)),"")</f>
        <v>34.75</v>
      </c>
      <c r="AI1656" s="32">
        <f t="shared" ca="1" si="531"/>
        <v>5.3599999999999994</v>
      </c>
      <c r="AJ1656" s="31">
        <f t="shared" ca="1" si="532"/>
        <v>30.654959999999999</v>
      </c>
      <c r="AK1656" s="31">
        <f t="shared" ca="1" si="533"/>
        <v>31.437519999999999</v>
      </c>
      <c r="AL1656" s="31">
        <f t="shared" ca="1" si="534"/>
        <v>32.07</v>
      </c>
      <c r="AM1656" s="31">
        <f t="shared" ca="1" si="535"/>
        <v>32.702480000000001</v>
      </c>
      <c r="AO1656" s="32">
        <f t="shared" ca="1" si="542"/>
        <v>2.1795774836443247</v>
      </c>
      <c r="AP1656" s="32">
        <f t="shared" ca="1" si="543"/>
        <v>0</v>
      </c>
      <c r="AQ1656" s="32">
        <f t="shared" ca="1" si="544"/>
        <v>2.4685224841136817</v>
      </c>
      <c r="AR1656" s="32">
        <f t="shared" ca="1" si="545"/>
        <v>0</v>
      </c>
    </row>
    <row r="1657" spans="1:44">
      <c r="A1657" s="10">
        <v>39316</v>
      </c>
      <c r="B1657" s="11">
        <f ca="1">IF(ROW(data!B1657)&gt;singleSMA,AVERAGE(OFFSET(data!B1657,0,0,-singleSMA,1)),"")</f>
        <v>31.967599999999997</v>
      </c>
      <c r="C1657" s="11" t="str">
        <f ca="1">IF(ROW(data!B1655)&gt;singleSMA+2,IF(SIGN(data!B1656-indicators!B1656)&lt;&gt;SIGN(data!B1655-indicators!B1655),IF(SIGN(data!B1656-indicators!B1656)&gt;0,"BUY","SELL"),""),"")</f>
        <v/>
      </c>
      <c r="D1657" s="11">
        <f ca="1">IF(ROW(data!B1657)&gt;fastSMA,AVERAGE(OFFSET(data!B1657,0,0,-fastSMA,1)),"")</f>
        <v>32.027000000000001</v>
      </c>
      <c r="E1657" s="11">
        <f ca="1">IF(ROW(data!B1657)&gt;slowSMA,AVERAGE(OFFSET(data!B1657,0,0,-slowSMA,1)),"")</f>
        <v>31.967599999999997</v>
      </c>
      <c r="F1657" s="11" t="str">
        <f ca="1">IF(ROW(data!B1657)&gt;MAX(fastSMA,slowSMA)+2,IF(SIGN(D1656-E1656)&lt;&gt;SIGN(D1655-E1655),IF(SIGN(D1656-E1656)&gt;0,"BUY","SELL"),""),"")</f>
        <v/>
      </c>
      <c r="G1657" s="11"/>
      <c r="H1657" s="11">
        <f>(data!B1657/data!B1656)-1</f>
        <v>3.4995047870584495E-2</v>
      </c>
      <c r="I1657" s="11">
        <f t="shared" si="525"/>
        <v>3.4995047870584495E-2</v>
      </c>
      <c r="J1657" s="11">
        <f t="shared" si="526"/>
        <v>0</v>
      </c>
      <c r="K1657" s="11">
        <f ca="1">IF(ROW(data!B1657)&gt;rsi+1,100-100/(1+AVERAGE(OFFSET(I1657,0,0,-rsi,1))/AVERAGE(OFFSET(J1657,0,0,-rsi,1))),"")</f>
        <v>38.036967470682534</v>
      </c>
      <c r="L1657" s="11"/>
      <c r="M1657" s="11">
        <f t="shared" si="527"/>
        <v>1.0349950478705845</v>
      </c>
      <c r="N1657" s="11">
        <f t="shared" ca="1" si="528"/>
        <v>0.91239813736903397</v>
      </c>
      <c r="S1657" s="13" t="str">
        <f ca="1">pricein</f>
        <v/>
      </c>
      <c r="T1657" s="13" t="str">
        <f ca="1">priceout</f>
        <v/>
      </c>
      <c r="U1657" s="16" t="str">
        <f t="shared" ca="1" si="529"/>
        <v/>
      </c>
      <c r="V1657" s="16" t="str">
        <f t="shared" ca="1" si="536"/>
        <v/>
      </c>
      <c r="W1657" s="16" t="str">
        <f t="shared" ca="1" si="537"/>
        <v/>
      </c>
      <c r="X1657" s="16">
        <f t="shared" ca="1" si="538"/>
        <v>3.1795774836443247</v>
      </c>
      <c r="Y1657" s="16"/>
      <c r="Z1657" s="13" t="str">
        <f ca="1">priceincross</f>
        <v/>
      </c>
      <c r="AA1657" s="13" t="str">
        <f ca="1">priceoutcross</f>
        <v/>
      </c>
      <c r="AB1657" s="13" t="str">
        <f t="shared" ca="1" si="530"/>
        <v/>
      </c>
      <c r="AC1657" s="13" t="str">
        <f t="shared" ca="1" si="539"/>
        <v/>
      </c>
      <c r="AD1657" s="13" t="str">
        <f t="shared" ca="1" si="540"/>
        <v/>
      </c>
      <c r="AE1657" s="13">
        <f t="shared" ca="1" si="541"/>
        <v>3.4685224841136817</v>
      </c>
      <c r="AG1657" s="32">
        <f ca="1">IF(ROW(data!B1657)&gt;fib+1,MIN(OFFSET(data!B1657,0,0,-fib,1)),"")</f>
        <v>29.39</v>
      </c>
      <c r="AH1657" s="32">
        <f ca="1">IF(ROW(data!B1657)&gt;fib+1,MAX(OFFSET(data!B1657,0,0,-fib,1)),"")</f>
        <v>34.75</v>
      </c>
      <c r="AI1657" s="32">
        <f t="shared" ca="1" si="531"/>
        <v>5.3599999999999994</v>
      </c>
      <c r="AJ1657" s="31">
        <f t="shared" ca="1" si="532"/>
        <v>30.654959999999999</v>
      </c>
      <c r="AK1657" s="31">
        <f t="shared" ca="1" si="533"/>
        <v>31.437519999999999</v>
      </c>
      <c r="AL1657" s="31">
        <f t="shared" ca="1" si="534"/>
        <v>32.07</v>
      </c>
      <c r="AM1657" s="31">
        <f t="shared" ca="1" si="535"/>
        <v>32.702480000000001</v>
      </c>
      <c r="AO1657" s="32">
        <f t="shared" ca="1" si="542"/>
        <v>2.1795774836443247</v>
      </c>
      <c r="AP1657" s="32">
        <f t="shared" ca="1" si="543"/>
        <v>0</v>
      </c>
      <c r="AQ1657" s="32">
        <f t="shared" ca="1" si="544"/>
        <v>2.4685224841136817</v>
      </c>
      <c r="AR1657" s="32">
        <f t="shared" ca="1" si="545"/>
        <v>0</v>
      </c>
    </row>
    <row r="1658" spans="1:44">
      <c r="A1658" s="10">
        <v>39317</v>
      </c>
      <c r="B1658" s="11">
        <f ca="1">IF(ROW(data!B1658)&gt;singleSMA,AVERAGE(OFFSET(data!B1658,0,0,-singleSMA,1)),"")</f>
        <v>31.993199999999998</v>
      </c>
      <c r="C1658" s="11" t="str">
        <f ca="1">IF(ROW(data!B1656)&gt;singleSMA+2,IF(SIGN(data!B1657-indicators!B1657)&lt;&gt;SIGN(data!B1656-indicators!B1656),IF(SIGN(data!B1657-indicators!B1657)&gt;0,"BUY","SELL"),""),"")</f>
        <v/>
      </c>
      <c r="D1658" s="11">
        <f ca="1">IF(ROW(data!B1658)&gt;fastSMA,AVERAGE(OFFSET(data!B1658,0,0,-fastSMA,1)),"")</f>
        <v>31.908999999999999</v>
      </c>
      <c r="E1658" s="11">
        <f ca="1">IF(ROW(data!B1658)&gt;slowSMA,AVERAGE(OFFSET(data!B1658,0,0,-slowSMA,1)),"")</f>
        <v>31.993199999999998</v>
      </c>
      <c r="F1658" s="11" t="str">
        <f ca="1">IF(ROW(data!B1658)&gt;MAX(fastSMA,slowSMA)+2,IF(SIGN(D1657-E1657)&lt;&gt;SIGN(D1656-E1656),IF(SIGN(D1657-E1657)&gt;0,"BUY","SELL"),""),"")</f>
        <v/>
      </c>
      <c r="G1658" s="11"/>
      <c r="H1658" s="11">
        <f>(data!B1658/data!B1657)-1</f>
        <v>3.3173843700159411E-2</v>
      </c>
      <c r="I1658" s="11">
        <f t="shared" si="525"/>
        <v>3.3173843700159411E-2</v>
      </c>
      <c r="J1658" s="11">
        <f t="shared" si="526"/>
        <v>0</v>
      </c>
      <c r="K1658" s="11">
        <f ca="1">IF(ROW(data!B1658)&gt;rsi+1,100-100/(1+AVERAGE(OFFSET(I1658,0,0,-rsi,1))/AVERAGE(OFFSET(J1658,0,0,-rsi,1))),"")</f>
        <v>41.551615090894018</v>
      </c>
      <c r="L1658" s="11"/>
      <c r="M1658" s="11">
        <f t="shared" si="527"/>
        <v>1.0331738437001594</v>
      </c>
      <c r="N1658" s="11">
        <f t="shared" ca="1" si="528"/>
        <v>0.93208633093525173</v>
      </c>
      <c r="S1658" s="13" t="str">
        <f ca="1">pricein</f>
        <v/>
      </c>
      <c r="T1658" s="13" t="str">
        <f ca="1">priceout</f>
        <v/>
      </c>
      <c r="U1658" s="16" t="str">
        <f t="shared" ca="1" si="529"/>
        <v/>
      </c>
      <c r="V1658" s="16" t="str">
        <f t="shared" ca="1" si="536"/>
        <v/>
      </c>
      <c r="W1658" s="16" t="str">
        <f t="shared" ca="1" si="537"/>
        <v/>
      </c>
      <c r="X1658" s="16">
        <f t="shared" ca="1" si="538"/>
        <v>3.1795774836443247</v>
      </c>
      <c r="Y1658" s="16"/>
      <c r="Z1658" s="13" t="str">
        <f ca="1">priceincross</f>
        <v/>
      </c>
      <c r="AA1658" s="13" t="str">
        <f ca="1">priceoutcross</f>
        <v/>
      </c>
      <c r="AB1658" s="13" t="str">
        <f t="shared" ca="1" si="530"/>
        <v/>
      </c>
      <c r="AC1658" s="13" t="str">
        <f t="shared" ca="1" si="539"/>
        <v/>
      </c>
      <c r="AD1658" s="13" t="str">
        <f t="shared" ca="1" si="540"/>
        <v/>
      </c>
      <c r="AE1658" s="13">
        <f t="shared" ca="1" si="541"/>
        <v>3.4685224841136817</v>
      </c>
      <c r="AG1658" s="32">
        <f ca="1">IF(ROW(data!B1658)&gt;fib+1,MIN(OFFSET(data!B1658,0,0,-fib,1)),"")</f>
        <v>29.39</v>
      </c>
      <c r="AH1658" s="32">
        <f ca="1">IF(ROW(data!B1658)&gt;fib+1,MAX(OFFSET(data!B1658,0,0,-fib,1)),"")</f>
        <v>34.75</v>
      </c>
      <c r="AI1658" s="32">
        <f t="shared" ca="1" si="531"/>
        <v>5.3599999999999994</v>
      </c>
      <c r="AJ1658" s="31">
        <f t="shared" ca="1" si="532"/>
        <v>30.654959999999999</v>
      </c>
      <c r="AK1658" s="31">
        <f t="shared" ca="1" si="533"/>
        <v>31.437519999999999</v>
      </c>
      <c r="AL1658" s="31">
        <f t="shared" ca="1" si="534"/>
        <v>32.07</v>
      </c>
      <c r="AM1658" s="31">
        <f t="shared" ca="1" si="535"/>
        <v>32.702480000000001</v>
      </c>
      <c r="AO1658" s="32">
        <f t="shared" ca="1" si="542"/>
        <v>2.1795774836443247</v>
      </c>
      <c r="AP1658" s="32">
        <f t="shared" ca="1" si="543"/>
        <v>0</v>
      </c>
      <c r="AQ1658" s="32">
        <f t="shared" ca="1" si="544"/>
        <v>2.4685224841136817</v>
      </c>
      <c r="AR1658" s="32">
        <f t="shared" ca="1" si="545"/>
        <v>0</v>
      </c>
    </row>
    <row r="1659" spans="1:44">
      <c r="A1659" s="10">
        <v>39318</v>
      </c>
      <c r="B1659" s="11">
        <f ca="1">IF(ROW(data!B1659)&gt;singleSMA,AVERAGE(OFFSET(data!B1659,0,0,-singleSMA,1)),"")</f>
        <v>32.009</v>
      </c>
      <c r="C1659" s="11" t="str">
        <f ca="1">IF(ROW(data!B1657)&gt;singleSMA+2,IF(SIGN(data!B1658-indicators!B1658)&lt;&gt;SIGN(data!B1657-indicators!B1657),IF(SIGN(data!B1658-indicators!B1658)&gt;0,"BUY","SELL"),""),"")</f>
        <v>BUY</v>
      </c>
      <c r="D1659" s="11">
        <f ca="1">IF(ROW(data!B1659)&gt;fastSMA,AVERAGE(OFFSET(data!B1659,0,0,-fastSMA,1)),"")</f>
        <v>31.804499999999997</v>
      </c>
      <c r="E1659" s="11">
        <f ca="1">IF(ROW(data!B1659)&gt;slowSMA,AVERAGE(OFFSET(data!B1659,0,0,-slowSMA,1)),"")</f>
        <v>32.009</v>
      </c>
      <c r="F1659" s="11" t="str">
        <f ca="1">IF(ROW(data!B1659)&gt;MAX(fastSMA,slowSMA)+2,IF(SIGN(D1658-E1658)&lt;&gt;SIGN(D1657-E1657),IF(SIGN(D1658-E1658)&gt;0,"BUY","SELL"),""),"")</f>
        <v>SELL</v>
      </c>
      <c r="G1659" s="11"/>
      <c r="H1659" s="11">
        <f>(data!B1659/data!B1658)-1</f>
        <v>-1.4510651435628241E-2</v>
      </c>
      <c r="I1659" s="11">
        <f t="shared" si="525"/>
        <v>0</v>
      </c>
      <c r="J1659" s="11">
        <f t="shared" si="526"/>
        <v>1.4510651435628241E-2</v>
      </c>
      <c r="K1659" s="11">
        <f ca="1">IF(ROW(data!B1659)&gt;rsi+1,100-100/(1+AVERAGE(OFFSET(I1659,0,0,-rsi,1))/AVERAGE(OFFSET(J1659,0,0,-rsi,1))),"")</f>
        <v>42.297455802990342</v>
      </c>
      <c r="L1659" s="11"/>
      <c r="M1659" s="11">
        <f t="shared" si="527"/>
        <v>0.98548934856437176</v>
      </c>
      <c r="N1659" s="11">
        <f t="shared" ca="1" si="528"/>
        <v>0.93854748603351978</v>
      </c>
      <c r="S1659" s="13">
        <f ca="1">pricein</f>
        <v>31.92</v>
      </c>
      <c r="T1659" s="13" t="str">
        <f ca="1">priceout</f>
        <v/>
      </c>
      <c r="U1659" s="16">
        <f t="shared" ca="1" si="529"/>
        <v>32.049999999999997</v>
      </c>
      <c r="V1659" s="16">
        <f t="shared" ca="1" si="536"/>
        <v>1.0040726817042605</v>
      </c>
      <c r="W1659" s="16">
        <f t="shared" ca="1" si="537"/>
        <v>4.0726817042604502E-3</v>
      </c>
      <c r="X1659" s="16">
        <f t="shared" ca="1" si="538"/>
        <v>3.1925268906892414</v>
      </c>
      <c r="Y1659" s="16"/>
      <c r="Z1659" s="13" t="str">
        <f ca="1">priceincross</f>
        <v/>
      </c>
      <c r="AA1659" s="13">
        <f ca="1">priceoutcross</f>
        <v>31.92</v>
      </c>
      <c r="AB1659" s="13" t="str">
        <f t="shared" ca="1" si="530"/>
        <v/>
      </c>
      <c r="AC1659" s="13" t="str">
        <f t="shared" ca="1" si="539"/>
        <v/>
      </c>
      <c r="AD1659" s="13" t="str">
        <f t="shared" ca="1" si="540"/>
        <v/>
      </c>
      <c r="AE1659" s="13">
        <f t="shared" ca="1" si="541"/>
        <v>3.4685224841136817</v>
      </c>
      <c r="AG1659" s="32">
        <f ca="1">IF(ROW(data!B1659)&gt;fib+1,MIN(OFFSET(data!B1659,0,0,-fib,1)),"")</f>
        <v>29.39</v>
      </c>
      <c r="AH1659" s="32">
        <f ca="1">IF(ROW(data!B1659)&gt;fib+1,MAX(OFFSET(data!B1659,0,0,-fib,1)),"")</f>
        <v>34.75</v>
      </c>
      <c r="AI1659" s="32">
        <f t="shared" ca="1" si="531"/>
        <v>5.3599999999999994</v>
      </c>
      <c r="AJ1659" s="31">
        <f t="shared" ca="1" si="532"/>
        <v>30.654959999999999</v>
      </c>
      <c r="AK1659" s="31">
        <f t="shared" ca="1" si="533"/>
        <v>31.437519999999999</v>
      </c>
      <c r="AL1659" s="31">
        <f t="shared" ca="1" si="534"/>
        <v>32.07</v>
      </c>
      <c r="AM1659" s="31">
        <f t="shared" ca="1" si="535"/>
        <v>32.702480000000001</v>
      </c>
      <c r="AO1659" s="32">
        <f t="shared" ca="1" si="542"/>
        <v>2.1925268906892414</v>
      </c>
      <c r="AP1659" s="32">
        <f t="shared" ca="1" si="543"/>
        <v>0</v>
      </c>
      <c r="AQ1659" s="32">
        <f t="shared" ca="1" si="544"/>
        <v>2.4685224841136817</v>
      </c>
      <c r="AR1659" s="32">
        <f t="shared" ca="1" si="545"/>
        <v>0</v>
      </c>
    </row>
    <row r="1660" spans="1:44">
      <c r="A1660" s="10">
        <v>39321</v>
      </c>
      <c r="B1660" s="11">
        <f ca="1">IF(ROW(data!B1660)&gt;singleSMA,AVERAGE(OFFSET(data!B1660,0,0,-singleSMA,1)),"")</f>
        <v>32.030400000000007</v>
      </c>
      <c r="C1660" s="11" t="str">
        <f ca="1">IF(ROW(data!B1658)&gt;singleSMA+2,IF(SIGN(data!B1659-indicators!B1659)&lt;&gt;SIGN(data!B1658-indicators!B1658),IF(SIGN(data!B1659-indicators!B1659)&gt;0,"BUY","SELL"),""),"")</f>
        <v>SELL</v>
      </c>
      <c r="D1660" s="11">
        <f ca="1">IF(ROW(data!B1660)&gt;fastSMA,AVERAGE(OFFSET(data!B1660,0,0,-fastSMA,1)),"")</f>
        <v>31.752999999999997</v>
      </c>
      <c r="E1660" s="11">
        <f ca="1">IF(ROW(data!B1660)&gt;slowSMA,AVERAGE(OFFSET(data!B1660,0,0,-slowSMA,1)),"")</f>
        <v>32.030400000000007</v>
      </c>
      <c r="F1660" s="11" t="str">
        <f ca="1">IF(ROW(data!B1660)&gt;MAX(fastSMA,slowSMA)+2,IF(SIGN(D1659-E1659)&lt;&gt;SIGN(D1658-E1658),IF(SIGN(D1659-E1659)&gt;0,"BUY","SELL"),""),"")</f>
        <v/>
      </c>
      <c r="G1660" s="11"/>
      <c r="H1660" s="11">
        <f>(data!B1660/data!B1659)-1</f>
        <v>4.0726817042604502E-3</v>
      </c>
      <c r="I1660" s="11">
        <f t="shared" si="525"/>
        <v>4.0726817042604502E-3</v>
      </c>
      <c r="J1660" s="11">
        <f t="shared" si="526"/>
        <v>0</v>
      </c>
      <c r="K1660" s="11">
        <f ca="1">IF(ROW(data!B1660)&gt;rsi+1,100-100/(1+AVERAGE(OFFSET(I1660,0,0,-rsi,1))/AVERAGE(OFFSET(J1660,0,0,-rsi,1))),"")</f>
        <v>46.220955682335635</v>
      </c>
      <c r="L1660" s="11"/>
      <c r="M1660" s="11">
        <f t="shared" si="527"/>
        <v>1.0040726817042605</v>
      </c>
      <c r="N1660" s="11">
        <f t="shared" ca="1" si="528"/>
        <v>0.96886336154776287</v>
      </c>
      <c r="S1660" s="13" t="str">
        <f ca="1">pricein</f>
        <v/>
      </c>
      <c r="T1660" s="13">
        <f ca="1">priceout</f>
        <v>32.049999999999997</v>
      </c>
      <c r="U1660" s="16" t="str">
        <f t="shared" ca="1" si="529"/>
        <v/>
      </c>
      <c r="V1660" s="16" t="str">
        <f t="shared" ca="1" si="536"/>
        <v/>
      </c>
      <c r="W1660" s="16" t="str">
        <f t="shared" ca="1" si="537"/>
        <v/>
      </c>
      <c r="X1660" s="16">
        <f t="shared" ca="1" si="538"/>
        <v>3.1925268906892414</v>
      </c>
      <c r="Y1660" s="16"/>
      <c r="Z1660" s="13" t="str">
        <f ca="1">priceincross</f>
        <v/>
      </c>
      <c r="AA1660" s="13" t="str">
        <f ca="1">priceoutcross</f>
        <v/>
      </c>
      <c r="AB1660" s="13" t="str">
        <f t="shared" ca="1" si="530"/>
        <v/>
      </c>
      <c r="AC1660" s="13" t="str">
        <f t="shared" ca="1" si="539"/>
        <v/>
      </c>
      <c r="AD1660" s="13" t="str">
        <f t="shared" ca="1" si="540"/>
        <v/>
      </c>
      <c r="AE1660" s="13">
        <f t="shared" ca="1" si="541"/>
        <v>3.4685224841136817</v>
      </c>
      <c r="AG1660" s="32">
        <f ca="1">IF(ROW(data!B1660)&gt;fib+1,MIN(OFFSET(data!B1660,0,0,-fib,1)),"")</f>
        <v>29.39</v>
      </c>
      <c r="AH1660" s="32">
        <f ca="1">IF(ROW(data!B1660)&gt;fib+1,MAX(OFFSET(data!B1660,0,0,-fib,1)),"")</f>
        <v>34.75</v>
      </c>
      <c r="AI1660" s="32">
        <f t="shared" ca="1" si="531"/>
        <v>5.3599999999999994</v>
      </c>
      <c r="AJ1660" s="31">
        <f t="shared" ca="1" si="532"/>
        <v>30.654959999999999</v>
      </c>
      <c r="AK1660" s="31">
        <f t="shared" ca="1" si="533"/>
        <v>31.437519999999999</v>
      </c>
      <c r="AL1660" s="31">
        <f t="shared" ca="1" si="534"/>
        <v>32.07</v>
      </c>
      <c r="AM1660" s="31">
        <f t="shared" ca="1" si="535"/>
        <v>32.702480000000001</v>
      </c>
      <c r="AO1660" s="32">
        <f t="shared" ca="1" si="542"/>
        <v>2.1925268906892414</v>
      </c>
      <c r="AP1660" s="32">
        <f t="shared" ca="1" si="543"/>
        <v>0</v>
      </c>
      <c r="AQ1660" s="32">
        <f t="shared" ca="1" si="544"/>
        <v>2.4685224841136817</v>
      </c>
      <c r="AR1660" s="32">
        <f t="shared" ca="1" si="545"/>
        <v>0</v>
      </c>
    </row>
    <row r="1661" spans="1:44">
      <c r="A1661" s="10">
        <v>39322</v>
      </c>
      <c r="B1661" s="11">
        <f ca="1">IF(ROW(data!B1661)&gt;singleSMA,AVERAGE(OFFSET(data!B1661,0,0,-singleSMA,1)),"")</f>
        <v>32.058799999999998</v>
      </c>
      <c r="C1661" s="11" t="str">
        <f ca="1">IF(ROW(data!B1659)&gt;singleSMA+2,IF(SIGN(data!B1660-indicators!B1660)&lt;&gt;SIGN(data!B1659-indicators!B1659),IF(SIGN(data!B1660-indicators!B1660)&gt;0,"BUY","SELL"),""),"")</f>
        <v>BUY</v>
      </c>
      <c r="D1661" s="11">
        <f ca="1">IF(ROW(data!B1661)&gt;fastSMA,AVERAGE(OFFSET(data!B1661,0,0,-fastSMA,1)),"")</f>
        <v>31.751999999999999</v>
      </c>
      <c r="E1661" s="11">
        <f ca="1">IF(ROW(data!B1661)&gt;slowSMA,AVERAGE(OFFSET(data!B1661,0,0,-slowSMA,1)),"")</f>
        <v>32.058799999999998</v>
      </c>
      <c r="F1661" s="11" t="str">
        <f ca="1">IF(ROW(data!B1661)&gt;MAX(fastSMA,slowSMA)+2,IF(SIGN(D1660-E1660)&lt;&gt;SIGN(D1659-E1659),IF(SIGN(D1660-E1660)&gt;0,"BUY","SELL"),""),"")</f>
        <v/>
      </c>
      <c r="G1661" s="11"/>
      <c r="H1661" s="11">
        <f>(data!B1661/data!B1660)-1</f>
        <v>5.6162246489859236E-3</v>
      </c>
      <c r="I1661" s="11">
        <f t="shared" si="525"/>
        <v>5.6162246489859236E-3</v>
      </c>
      <c r="J1661" s="11">
        <f t="shared" si="526"/>
        <v>0</v>
      </c>
      <c r="K1661" s="11">
        <f ca="1">IF(ROW(data!B1661)&gt;rsi+1,100-100/(1+AVERAGE(OFFSET(I1661,0,0,-rsi,1))/AVERAGE(OFFSET(J1661,0,0,-rsi,1))),"")</f>
        <v>50.581593495144496</v>
      </c>
      <c r="L1661" s="11"/>
      <c r="M1661" s="11">
        <f t="shared" si="527"/>
        <v>1.0056162246489859</v>
      </c>
      <c r="N1661" s="11">
        <f t="shared" ca="1" si="528"/>
        <v>0.99937984496123999</v>
      </c>
      <c r="S1661" s="13">
        <f ca="1">pricein</f>
        <v>32.229999999999997</v>
      </c>
      <c r="T1661" s="13" t="str">
        <f ca="1">priceout</f>
        <v/>
      </c>
      <c r="U1661" s="16">
        <f t="shared" ca="1" si="529"/>
        <v>33.64</v>
      </c>
      <c r="V1661" s="16">
        <f t="shared" ca="1" si="536"/>
        <v>1.0437480608129073</v>
      </c>
      <c r="W1661" s="16">
        <f t="shared" ca="1" si="537"/>
        <v>4.3748060812907275E-2</v>
      </c>
      <c r="X1661" s="16">
        <f t="shared" ca="1" si="538"/>
        <v>3.3321937512499562</v>
      </c>
      <c r="Y1661" s="16"/>
      <c r="Z1661" s="13" t="str">
        <f ca="1">priceincross</f>
        <v/>
      </c>
      <c r="AA1661" s="13" t="str">
        <f ca="1">priceoutcross</f>
        <v/>
      </c>
      <c r="AB1661" s="13" t="str">
        <f t="shared" ca="1" si="530"/>
        <v/>
      </c>
      <c r="AC1661" s="13" t="str">
        <f t="shared" ca="1" si="539"/>
        <v/>
      </c>
      <c r="AD1661" s="13" t="str">
        <f t="shared" ca="1" si="540"/>
        <v/>
      </c>
      <c r="AE1661" s="13">
        <f t="shared" ca="1" si="541"/>
        <v>3.4685224841136817</v>
      </c>
      <c r="AG1661" s="32">
        <f ca="1">IF(ROW(data!B1661)&gt;fib+1,MIN(OFFSET(data!B1661,0,0,-fib,1)),"")</f>
        <v>29.78</v>
      </c>
      <c r="AH1661" s="32">
        <f ca="1">IF(ROW(data!B1661)&gt;fib+1,MAX(OFFSET(data!B1661,0,0,-fib,1)),"")</f>
        <v>34.75</v>
      </c>
      <c r="AI1661" s="32">
        <f t="shared" ca="1" si="531"/>
        <v>4.9699999999999989</v>
      </c>
      <c r="AJ1661" s="31">
        <f t="shared" ca="1" si="532"/>
        <v>30.952920000000002</v>
      </c>
      <c r="AK1661" s="31">
        <f t="shared" ca="1" si="533"/>
        <v>31.678540000000002</v>
      </c>
      <c r="AL1661" s="31">
        <f t="shared" ca="1" si="534"/>
        <v>32.265000000000001</v>
      </c>
      <c r="AM1661" s="31">
        <f t="shared" ca="1" si="535"/>
        <v>32.851460000000003</v>
      </c>
      <c r="AO1661" s="32">
        <f t="shared" ca="1" si="542"/>
        <v>2.3321937512499562</v>
      </c>
      <c r="AP1661" s="32">
        <f t="shared" ca="1" si="543"/>
        <v>0</v>
      </c>
      <c r="AQ1661" s="32">
        <f t="shared" ca="1" si="544"/>
        <v>2.4685224841136817</v>
      </c>
      <c r="AR1661" s="32">
        <f t="shared" ca="1" si="545"/>
        <v>0</v>
      </c>
    </row>
    <row r="1662" spans="1:44">
      <c r="A1662" s="10">
        <v>39323</v>
      </c>
      <c r="B1662" s="11">
        <f ca="1">IF(ROW(data!B1662)&gt;singleSMA,AVERAGE(OFFSET(data!B1662,0,0,-singleSMA,1)),"")</f>
        <v>32.083500000000001</v>
      </c>
      <c r="C1662" s="11" t="str">
        <f ca="1">IF(ROW(data!B1660)&gt;singleSMA+2,IF(SIGN(data!B1661-indicators!B1661)&lt;&gt;SIGN(data!B1660-indicators!B1660),IF(SIGN(data!B1661-indicators!B1661)&gt;0,"BUY","SELL"),""),"")</f>
        <v/>
      </c>
      <c r="D1662" s="11">
        <f ca="1">IF(ROW(data!B1662)&gt;fastSMA,AVERAGE(OFFSET(data!B1662,0,0,-fastSMA,1)),"")</f>
        <v>31.729000000000003</v>
      </c>
      <c r="E1662" s="11">
        <f ca="1">IF(ROW(data!B1662)&gt;slowSMA,AVERAGE(OFFSET(data!B1662,0,0,-slowSMA,1)),"")</f>
        <v>32.083500000000001</v>
      </c>
      <c r="F1662" s="11" t="str">
        <f ca="1">IF(ROW(data!B1662)&gt;MAX(fastSMA,slowSMA)+2,IF(SIGN(D1661-E1661)&lt;&gt;SIGN(D1660-E1660),IF(SIGN(D1661-E1661)&gt;0,"BUY","SELL"),""),"")</f>
        <v/>
      </c>
      <c r="G1662" s="11"/>
      <c r="H1662" s="11">
        <f>(data!B1662/data!B1661)-1</f>
        <v>6.2053986968679808E-4</v>
      </c>
      <c r="I1662" s="11">
        <f t="shared" si="525"/>
        <v>6.2053986968679808E-4</v>
      </c>
      <c r="J1662" s="11">
        <f t="shared" si="526"/>
        <v>0</v>
      </c>
      <c r="K1662" s="11">
        <f ca="1">IF(ROW(data!B1662)&gt;rsi+1,100-100/(1+AVERAGE(OFFSET(I1662,0,0,-rsi,1))/AVERAGE(OFFSET(J1662,0,0,-rsi,1))),"")</f>
        <v>48.484965552821414</v>
      </c>
      <c r="L1662" s="11"/>
      <c r="M1662" s="11">
        <f t="shared" si="527"/>
        <v>1.0006205398696868</v>
      </c>
      <c r="N1662" s="11">
        <f t="shared" ca="1" si="528"/>
        <v>0.98593702231733393</v>
      </c>
      <c r="S1662" s="13" t="str">
        <f ca="1">pricein</f>
        <v/>
      </c>
      <c r="T1662" s="13" t="str">
        <f ca="1">priceout</f>
        <v/>
      </c>
      <c r="U1662" s="16" t="str">
        <f t="shared" ca="1" si="529"/>
        <v/>
      </c>
      <c r="V1662" s="16" t="str">
        <f t="shared" ca="1" si="536"/>
        <v/>
      </c>
      <c r="W1662" s="16" t="str">
        <f t="shared" ca="1" si="537"/>
        <v/>
      </c>
      <c r="X1662" s="16">
        <f t="shared" ca="1" si="538"/>
        <v>3.3321937512499562</v>
      </c>
      <c r="Y1662" s="16"/>
      <c r="Z1662" s="13" t="str">
        <f ca="1">priceincross</f>
        <v/>
      </c>
      <c r="AA1662" s="13" t="str">
        <f ca="1">priceoutcross</f>
        <v/>
      </c>
      <c r="AB1662" s="13" t="str">
        <f t="shared" ca="1" si="530"/>
        <v/>
      </c>
      <c r="AC1662" s="13" t="str">
        <f t="shared" ca="1" si="539"/>
        <v/>
      </c>
      <c r="AD1662" s="13" t="str">
        <f t="shared" ca="1" si="540"/>
        <v/>
      </c>
      <c r="AE1662" s="13">
        <f t="shared" ca="1" si="541"/>
        <v>3.4685224841136817</v>
      </c>
      <c r="AG1662" s="32">
        <f ca="1">IF(ROW(data!B1662)&gt;fib+1,MIN(OFFSET(data!B1662,0,0,-fib,1)),"")</f>
        <v>29.83</v>
      </c>
      <c r="AH1662" s="32">
        <f ca="1">IF(ROW(data!B1662)&gt;fib+1,MAX(OFFSET(data!B1662,0,0,-fib,1)),"")</f>
        <v>34.75</v>
      </c>
      <c r="AI1662" s="32">
        <f t="shared" ca="1" si="531"/>
        <v>4.9200000000000017</v>
      </c>
      <c r="AJ1662" s="31">
        <f t="shared" ca="1" si="532"/>
        <v>30.991119999999999</v>
      </c>
      <c r="AK1662" s="31">
        <f t="shared" ca="1" si="533"/>
        <v>31.709440000000001</v>
      </c>
      <c r="AL1662" s="31">
        <f t="shared" ca="1" si="534"/>
        <v>32.29</v>
      </c>
      <c r="AM1662" s="31">
        <f t="shared" ca="1" si="535"/>
        <v>32.870559999999998</v>
      </c>
      <c r="AO1662" s="32">
        <f t="shared" ca="1" si="542"/>
        <v>2.3321937512499562</v>
      </c>
      <c r="AP1662" s="32">
        <f t="shared" ca="1" si="543"/>
        <v>0</v>
      </c>
      <c r="AQ1662" s="32">
        <f t="shared" ca="1" si="544"/>
        <v>2.4685224841136817</v>
      </c>
      <c r="AR1662" s="32">
        <f t="shared" ca="1" si="545"/>
        <v>0</v>
      </c>
    </row>
    <row r="1663" spans="1:44">
      <c r="A1663" s="10">
        <v>39324</v>
      </c>
      <c r="B1663" s="11">
        <f ca="1">IF(ROW(data!B1663)&gt;singleSMA,AVERAGE(OFFSET(data!B1663,0,0,-singleSMA,1)),"")</f>
        <v>32.100100000000005</v>
      </c>
      <c r="C1663" s="11" t="str">
        <f ca="1">IF(ROW(data!B1661)&gt;singleSMA+2,IF(SIGN(data!B1662-indicators!B1662)&lt;&gt;SIGN(data!B1661-indicators!B1661),IF(SIGN(data!B1662-indicators!B1662)&gt;0,"BUY","SELL"),""),"")</f>
        <v/>
      </c>
      <c r="D1663" s="11">
        <f ca="1">IF(ROW(data!B1663)&gt;fastSMA,AVERAGE(OFFSET(data!B1663,0,0,-fastSMA,1)),"")</f>
        <v>31.713999999999999</v>
      </c>
      <c r="E1663" s="11">
        <f ca="1">IF(ROW(data!B1663)&gt;slowSMA,AVERAGE(OFFSET(data!B1663,0,0,-slowSMA,1)),"")</f>
        <v>32.100100000000005</v>
      </c>
      <c r="F1663" s="11" t="str">
        <f ca="1">IF(ROW(data!B1663)&gt;MAX(fastSMA,slowSMA)+2,IF(SIGN(D1662-E1662)&lt;&gt;SIGN(D1661-E1661),IF(SIGN(D1662-E1662)&gt;0,"BUY","SELL"),""),"")</f>
        <v/>
      </c>
      <c r="G1663" s="11"/>
      <c r="H1663" s="11">
        <f>(data!B1663/data!B1662)-1</f>
        <v>9.302325581395321E-3</v>
      </c>
      <c r="I1663" s="11">
        <f t="shared" si="525"/>
        <v>9.302325581395321E-3</v>
      </c>
      <c r="J1663" s="11">
        <f t="shared" si="526"/>
        <v>0</v>
      </c>
      <c r="K1663" s="11">
        <f ca="1">IF(ROW(data!B1663)&gt;rsi+1,100-100/(1+AVERAGE(OFFSET(I1663,0,0,-rsi,1))/AVERAGE(OFFSET(J1663,0,0,-rsi,1))),"")</f>
        <v>49.277151708396282</v>
      </c>
      <c r="L1663" s="11"/>
      <c r="M1663" s="11">
        <f t="shared" si="527"/>
        <v>1.0093023255813953</v>
      </c>
      <c r="N1663" s="11">
        <f t="shared" ca="1" si="528"/>
        <v>0.9908675799086758</v>
      </c>
      <c r="S1663" s="13" t="str">
        <f ca="1">pricein</f>
        <v/>
      </c>
      <c r="T1663" s="13" t="str">
        <f ca="1">priceout</f>
        <v/>
      </c>
      <c r="U1663" s="16" t="str">
        <f t="shared" ca="1" si="529"/>
        <v/>
      </c>
      <c r="V1663" s="16" t="str">
        <f t="shared" ca="1" si="536"/>
        <v/>
      </c>
      <c r="W1663" s="16" t="str">
        <f t="shared" ca="1" si="537"/>
        <v/>
      </c>
      <c r="X1663" s="16">
        <f t="shared" ca="1" si="538"/>
        <v>3.3321937512499562</v>
      </c>
      <c r="Y1663" s="16"/>
      <c r="Z1663" s="13" t="str">
        <f ca="1">priceincross</f>
        <v/>
      </c>
      <c r="AA1663" s="13" t="str">
        <f ca="1">priceoutcross</f>
        <v/>
      </c>
      <c r="AB1663" s="13" t="str">
        <f t="shared" ca="1" si="530"/>
        <v/>
      </c>
      <c r="AC1663" s="13" t="str">
        <f t="shared" ca="1" si="539"/>
        <v/>
      </c>
      <c r="AD1663" s="13" t="str">
        <f t="shared" ca="1" si="540"/>
        <v/>
      </c>
      <c r="AE1663" s="13">
        <f t="shared" ca="1" si="541"/>
        <v>3.4685224841136817</v>
      </c>
      <c r="AG1663" s="32">
        <f ca="1">IF(ROW(data!B1663)&gt;fib+1,MIN(OFFSET(data!B1663,0,0,-fib,1)),"")</f>
        <v>29.83</v>
      </c>
      <c r="AH1663" s="32">
        <f ca="1">IF(ROW(data!B1663)&gt;fib+1,MAX(OFFSET(data!B1663,0,0,-fib,1)),"")</f>
        <v>34.75</v>
      </c>
      <c r="AI1663" s="32">
        <f t="shared" ca="1" si="531"/>
        <v>4.9200000000000017</v>
      </c>
      <c r="AJ1663" s="31">
        <f t="shared" ca="1" si="532"/>
        <v>30.991119999999999</v>
      </c>
      <c r="AK1663" s="31">
        <f t="shared" ca="1" si="533"/>
        <v>31.709440000000001</v>
      </c>
      <c r="AL1663" s="31">
        <f t="shared" ca="1" si="534"/>
        <v>32.29</v>
      </c>
      <c r="AM1663" s="31">
        <f t="shared" ca="1" si="535"/>
        <v>32.870559999999998</v>
      </c>
      <c r="AO1663" s="32">
        <f t="shared" ca="1" si="542"/>
        <v>2.3321937512499562</v>
      </c>
      <c r="AP1663" s="32">
        <f t="shared" ca="1" si="543"/>
        <v>0</v>
      </c>
      <c r="AQ1663" s="32">
        <f t="shared" ca="1" si="544"/>
        <v>2.4685224841136817</v>
      </c>
      <c r="AR1663" s="32">
        <f t="shared" ca="1" si="545"/>
        <v>0</v>
      </c>
    </row>
    <row r="1664" spans="1:44">
      <c r="A1664" s="10">
        <v>39325</v>
      </c>
      <c r="B1664" s="11">
        <f ca="1">IF(ROW(data!B1664)&gt;singleSMA,AVERAGE(OFFSET(data!B1664,0,0,-singleSMA,1)),"")</f>
        <v>32.116400000000006</v>
      </c>
      <c r="C1664" s="11" t="str">
        <f ca="1">IF(ROW(data!B1662)&gt;singleSMA+2,IF(SIGN(data!B1663-indicators!B1663)&lt;&gt;SIGN(data!B1662-indicators!B1662),IF(SIGN(data!B1663-indicators!B1663)&gt;0,"BUY","SELL"),""),"")</f>
        <v/>
      </c>
      <c r="D1664" s="11">
        <f ca="1">IF(ROW(data!B1664)&gt;fastSMA,AVERAGE(OFFSET(data!B1664,0,0,-fastSMA,1)),"")</f>
        <v>31.709999999999997</v>
      </c>
      <c r="E1664" s="11">
        <f ca="1">IF(ROW(data!B1664)&gt;slowSMA,AVERAGE(OFFSET(data!B1664,0,0,-slowSMA,1)),"")</f>
        <v>32.116400000000006</v>
      </c>
      <c r="F1664" s="11" t="str">
        <f ca="1">IF(ROW(data!B1664)&gt;MAX(fastSMA,slowSMA)+2,IF(SIGN(D1663-E1663)&lt;&gt;SIGN(D1662-E1662),IF(SIGN(D1663-E1663)&gt;0,"BUY","SELL"),""),"")</f>
        <v/>
      </c>
      <c r="G1664" s="11"/>
      <c r="H1664" s="11">
        <f>(data!B1664/data!B1663)-1</f>
        <v>1.0752688172043001E-2</v>
      </c>
      <c r="I1664" s="11">
        <f t="shared" si="525"/>
        <v>1.0752688172043001E-2</v>
      </c>
      <c r="J1664" s="11">
        <f t="shared" si="526"/>
        <v>0</v>
      </c>
      <c r="K1664" s="11">
        <f ca="1">IF(ROW(data!B1664)&gt;rsi+1,100-100/(1+AVERAGE(OFFSET(I1664,0,0,-rsi,1))/AVERAGE(OFFSET(J1664,0,0,-rsi,1))),"")</f>
        <v>50.311009402091322</v>
      </c>
      <c r="L1664" s="11"/>
      <c r="M1664" s="11">
        <f t="shared" si="527"/>
        <v>1.010752688172043</v>
      </c>
      <c r="N1664" s="11">
        <f t="shared" ca="1" si="528"/>
        <v>0.99757428744693744</v>
      </c>
      <c r="S1664" s="13" t="str">
        <f ca="1">pricein</f>
        <v/>
      </c>
      <c r="T1664" s="13" t="str">
        <f ca="1">priceout</f>
        <v/>
      </c>
      <c r="U1664" s="16" t="str">
        <f t="shared" ca="1" si="529"/>
        <v/>
      </c>
      <c r="V1664" s="16" t="str">
        <f t="shared" ca="1" si="536"/>
        <v/>
      </c>
      <c r="W1664" s="16" t="str">
        <f t="shared" ca="1" si="537"/>
        <v/>
      </c>
      <c r="X1664" s="16">
        <f t="shared" ca="1" si="538"/>
        <v>3.3321937512499562</v>
      </c>
      <c r="Y1664" s="16"/>
      <c r="Z1664" s="13" t="str">
        <f ca="1">priceincross</f>
        <v/>
      </c>
      <c r="AA1664" s="13" t="str">
        <f ca="1">priceoutcross</f>
        <v/>
      </c>
      <c r="AB1664" s="13" t="str">
        <f t="shared" ca="1" si="530"/>
        <v/>
      </c>
      <c r="AC1664" s="13" t="str">
        <f t="shared" ca="1" si="539"/>
        <v/>
      </c>
      <c r="AD1664" s="13" t="str">
        <f t="shared" ca="1" si="540"/>
        <v/>
      </c>
      <c r="AE1664" s="13">
        <f t="shared" ca="1" si="541"/>
        <v>3.4685224841136817</v>
      </c>
      <c r="AG1664" s="32">
        <f ca="1">IF(ROW(data!B1664)&gt;fib+1,MIN(OFFSET(data!B1664,0,0,-fib,1)),"")</f>
        <v>29.83</v>
      </c>
      <c r="AH1664" s="32">
        <f ca="1">IF(ROW(data!B1664)&gt;fib+1,MAX(OFFSET(data!B1664,0,0,-fib,1)),"")</f>
        <v>34.75</v>
      </c>
      <c r="AI1664" s="32">
        <f t="shared" ca="1" si="531"/>
        <v>4.9200000000000017</v>
      </c>
      <c r="AJ1664" s="31">
        <f t="shared" ca="1" si="532"/>
        <v>30.991119999999999</v>
      </c>
      <c r="AK1664" s="31">
        <f t="shared" ca="1" si="533"/>
        <v>31.709440000000001</v>
      </c>
      <c r="AL1664" s="31">
        <f t="shared" ca="1" si="534"/>
        <v>32.29</v>
      </c>
      <c r="AM1664" s="31">
        <f t="shared" ca="1" si="535"/>
        <v>32.870559999999998</v>
      </c>
      <c r="AO1664" s="32">
        <f t="shared" ca="1" si="542"/>
        <v>2.3321937512499562</v>
      </c>
      <c r="AP1664" s="32">
        <f t="shared" ca="1" si="543"/>
        <v>0</v>
      </c>
      <c r="AQ1664" s="32">
        <f t="shared" ca="1" si="544"/>
        <v>2.4685224841136817</v>
      </c>
      <c r="AR1664" s="32">
        <f t="shared" ca="1" si="545"/>
        <v>0</v>
      </c>
    </row>
    <row r="1665" spans="1:44">
      <c r="A1665" s="10">
        <v>39328</v>
      </c>
      <c r="B1665" s="11">
        <f ca="1">IF(ROW(data!B1665)&gt;singleSMA,AVERAGE(OFFSET(data!B1665,0,0,-singleSMA,1)),"")</f>
        <v>32.133700000000005</v>
      </c>
      <c r="C1665" s="11" t="str">
        <f ca="1">IF(ROW(data!B1663)&gt;singleSMA+2,IF(SIGN(data!B1664-indicators!B1664)&lt;&gt;SIGN(data!B1663-indicators!B1663),IF(SIGN(data!B1664-indicators!B1664)&gt;0,"BUY","SELL"),""),"")</f>
        <v/>
      </c>
      <c r="D1665" s="11">
        <f ca="1">IF(ROW(data!B1665)&gt;fastSMA,AVERAGE(OFFSET(data!B1665,0,0,-fastSMA,1)),"")</f>
        <v>31.7515</v>
      </c>
      <c r="E1665" s="11">
        <f ca="1">IF(ROW(data!B1665)&gt;slowSMA,AVERAGE(OFFSET(data!B1665,0,0,-slowSMA,1)),"")</f>
        <v>32.133700000000005</v>
      </c>
      <c r="F1665" s="11" t="str">
        <f ca="1">IF(ROW(data!B1665)&gt;MAX(fastSMA,slowSMA)+2,IF(SIGN(D1664-E1664)&lt;&gt;SIGN(D1663-E1663),IF(SIGN(D1664-E1664)&gt;0,"BUY","SELL"),""),"")</f>
        <v/>
      </c>
      <c r="G1665" s="11"/>
      <c r="H1665" s="11">
        <f>(data!B1665/data!B1664)-1</f>
        <v>1.2462006079027477E-2</v>
      </c>
      <c r="I1665" s="11">
        <f t="shared" si="525"/>
        <v>1.2462006079027477E-2</v>
      </c>
      <c r="J1665" s="11">
        <f t="shared" si="526"/>
        <v>0</v>
      </c>
      <c r="K1665" s="11">
        <f ca="1">IF(ROW(data!B1665)&gt;rsi+1,100-100/(1+AVERAGE(OFFSET(I1665,0,0,-rsi,1))/AVERAGE(OFFSET(J1665,0,0,-rsi,1))),"")</f>
        <v>54.490063844794228</v>
      </c>
      <c r="L1665" s="11"/>
      <c r="M1665" s="11">
        <f t="shared" si="527"/>
        <v>1.0124620060790275</v>
      </c>
      <c r="N1665" s="11">
        <f t="shared" ca="1" si="528"/>
        <v>1.0255541871921181</v>
      </c>
      <c r="S1665" s="13" t="str">
        <f ca="1">pricein</f>
        <v/>
      </c>
      <c r="T1665" s="13" t="str">
        <f ca="1">priceout</f>
        <v/>
      </c>
      <c r="U1665" s="16" t="str">
        <f t="shared" ca="1" si="529"/>
        <v/>
      </c>
      <c r="V1665" s="16" t="str">
        <f t="shared" ca="1" si="536"/>
        <v/>
      </c>
      <c r="W1665" s="16" t="str">
        <f t="shared" ca="1" si="537"/>
        <v/>
      </c>
      <c r="X1665" s="16">
        <f t="shared" ca="1" si="538"/>
        <v>3.3321937512499562</v>
      </c>
      <c r="Y1665" s="16"/>
      <c r="Z1665" s="13" t="str">
        <f ca="1">priceincross</f>
        <v/>
      </c>
      <c r="AA1665" s="13" t="str">
        <f ca="1">priceoutcross</f>
        <v/>
      </c>
      <c r="AB1665" s="13" t="str">
        <f t="shared" ca="1" si="530"/>
        <v/>
      </c>
      <c r="AC1665" s="13" t="str">
        <f t="shared" ca="1" si="539"/>
        <v/>
      </c>
      <c r="AD1665" s="13" t="str">
        <f t="shared" ca="1" si="540"/>
        <v/>
      </c>
      <c r="AE1665" s="13">
        <f t="shared" ca="1" si="541"/>
        <v>3.4685224841136817</v>
      </c>
      <c r="AG1665" s="32">
        <f ca="1">IF(ROW(data!B1665)&gt;fib+1,MIN(OFFSET(data!B1665,0,0,-fib,1)),"")</f>
        <v>29.83</v>
      </c>
      <c r="AH1665" s="32">
        <f ca="1">IF(ROW(data!B1665)&gt;fib+1,MAX(OFFSET(data!B1665,0,0,-fib,1)),"")</f>
        <v>34.75</v>
      </c>
      <c r="AI1665" s="32">
        <f t="shared" ca="1" si="531"/>
        <v>4.9200000000000017</v>
      </c>
      <c r="AJ1665" s="31">
        <f t="shared" ca="1" si="532"/>
        <v>30.991119999999999</v>
      </c>
      <c r="AK1665" s="31">
        <f t="shared" ca="1" si="533"/>
        <v>31.709440000000001</v>
      </c>
      <c r="AL1665" s="31">
        <f t="shared" ca="1" si="534"/>
        <v>32.29</v>
      </c>
      <c r="AM1665" s="31">
        <f t="shared" ca="1" si="535"/>
        <v>32.870559999999998</v>
      </c>
      <c r="AO1665" s="32">
        <f t="shared" ca="1" si="542"/>
        <v>2.3321937512499562</v>
      </c>
      <c r="AP1665" s="32">
        <f t="shared" ca="1" si="543"/>
        <v>0</v>
      </c>
      <c r="AQ1665" s="32">
        <f t="shared" ca="1" si="544"/>
        <v>2.4685224841136817</v>
      </c>
      <c r="AR1665" s="32">
        <f t="shared" ca="1" si="545"/>
        <v>0</v>
      </c>
    </row>
    <row r="1666" spans="1:44">
      <c r="A1666" s="10">
        <v>39329</v>
      </c>
      <c r="B1666" s="11">
        <f ca="1">IF(ROW(data!B1666)&gt;singleSMA,AVERAGE(OFFSET(data!B1666,0,0,-singleSMA,1)),"")</f>
        <v>32.148500000000006</v>
      </c>
      <c r="C1666" s="11" t="str">
        <f ca="1">IF(ROW(data!B1664)&gt;singleSMA+2,IF(SIGN(data!B1665-indicators!B1665)&lt;&gt;SIGN(data!B1664-indicators!B1664),IF(SIGN(data!B1665-indicators!B1665)&gt;0,"BUY","SELL"),""),"")</f>
        <v/>
      </c>
      <c r="D1666" s="11">
        <f ca="1">IF(ROW(data!B1666)&gt;fastSMA,AVERAGE(OFFSET(data!B1666,0,0,-fastSMA,1)),"")</f>
        <v>31.8185</v>
      </c>
      <c r="E1666" s="11">
        <f ca="1">IF(ROW(data!B1666)&gt;slowSMA,AVERAGE(OFFSET(data!B1666,0,0,-slowSMA,1)),"")</f>
        <v>32.148500000000006</v>
      </c>
      <c r="F1666" s="11" t="str">
        <f ca="1">IF(ROW(data!B1666)&gt;MAX(fastSMA,slowSMA)+2,IF(SIGN(D1665-E1665)&lt;&gt;SIGN(D1664-E1664),IF(SIGN(D1665-E1665)&gt;0,"BUY","SELL"),""),"")</f>
        <v/>
      </c>
      <c r="G1666" s="11"/>
      <c r="H1666" s="11">
        <f>(data!B1666/data!B1665)-1</f>
        <v>1.501050735514875E-3</v>
      </c>
      <c r="I1666" s="11">
        <f t="shared" si="525"/>
        <v>1.501050735514875E-3</v>
      </c>
      <c r="J1666" s="11">
        <f t="shared" si="526"/>
        <v>0</v>
      </c>
      <c r="K1666" s="11">
        <f ca="1">IF(ROW(data!B1666)&gt;rsi+1,100-100/(1+AVERAGE(OFFSET(I1666,0,0,-rsi,1))/AVERAGE(OFFSET(J1666,0,0,-rsi,1))),"")</f>
        <v>57.131429511760423</v>
      </c>
      <c r="L1666" s="11"/>
      <c r="M1666" s="11">
        <f t="shared" si="527"/>
        <v>1.0015010507355149</v>
      </c>
      <c r="N1666" s="11">
        <f t="shared" ca="1" si="528"/>
        <v>1.0418488444722049</v>
      </c>
      <c r="S1666" s="13" t="str">
        <f ca="1">pricein</f>
        <v/>
      </c>
      <c r="T1666" s="13" t="str">
        <f ca="1">priceout</f>
        <v/>
      </c>
      <c r="U1666" s="16" t="str">
        <f t="shared" ca="1" si="529"/>
        <v/>
      </c>
      <c r="V1666" s="16" t="str">
        <f t="shared" ca="1" si="536"/>
        <v/>
      </c>
      <c r="W1666" s="16" t="str">
        <f t="shared" ca="1" si="537"/>
        <v/>
      </c>
      <c r="X1666" s="16">
        <f t="shared" ca="1" si="538"/>
        <v>3.3321937512499562</v>
      </c>
      <c r="Y1666" s="16"/>
      <c r="Z1666" s="13" t="str">
        <f ca="1">priceincross</f>
        <v/>
      </c>
      <c r="AA1666" s="13" t="str">
        <f ca="1">priceoutcross</f>
        <v/>
      </c>
      <c r="AB1666" s="13" t="str">
        <f t="shared" ca="1" si="530"/>
        <v/>
      </c>
      <c r="AC1666" s="13" t="str">
        <f t="shared" ca="1" si="539"/>
        <v/>
      </c>
      <c r="AD1666" s="13" t="str">
        <f t="shared" ca="1" si="540"/>
        <v/>
      </c>
      <c r="AE1666" s="13">
        <f t="shared" ca="1" si="541"/>
        <v>3.4685224841136817</v>
      </c>
      <c r="AG1666" s="32">
        <f ca="1">IF(ROW(data!B1666)&gt;fib+1,MIN(OFFSET(data!B1666,0,0,-fib,1)),"")</f>
        <v>29.83</v>
      </c>
      <c r="AH1666" s="32">
        <f ca="1">IF(ROW(data!B1666)&gt;fib+1,MAX(OFFSET(data!B1666,0,0,-fib,1)),"")</f>
        <v>34.75</v>
      </c>
      <c r="AI1666" s="32">
        <f t="shared" ca="1" si="531"/>
        <v>4.9200000000000017</v>
      </c>
      <c r="AJ1666" s="31">
        <f t="shared" ca="1" si="532"/>
        <v>30.991119999999999</v>
      </c>
      <c r="AK1666" s="31">
        <f t="shared" ca="1" si="533"/>
        <v>31.709440000000001</v>
      </c>
      <c r="AL1666" s="31">
        <f t="shared" ca="1" si="534"/>
        <v>32.29</v>
      </c>
      <c r="AM1666" s="31">
        <f t="shared" ca="1" si="535"/>
        <v>32.870559999999998</v>
      </c>
      <c r="AO1666" s="32">
        <f t="shared" ca="1" si="542"/>
        <v>2.3321937512499562</v>
      </c>
      <c r="AP1666" s="32">
        <f t="shared" ca="1" si="543"/>
        <v>0</v>
      </c>
      <c r="AQ1666" s="32">
        <f t="shared" ca="1" si="544"/>
        <v>2.4685224841136817</v>
      </c>
      <c r="AR1666" s="32">
        <f t="shared" ca="1" si="545"/>
        <v>0</v>
      </c>
    </row>
    <row r="1667" spans="1:44">
      <c r="A1667" s="10">
        <v>39330</v>
      </c>
      <c r="B1667" s="11">
        <f ca="1">IF(ROW(data!B1667)&gt;singleSMA,AVERAGE(OFFSET(data!B1667,0,0,-singleSMA,1)),"")</f>
        <v>32.162700000000001</v>
      </c>
      <c r="C1667" s="11" t="str">
        <f ca="1">IF(ROW(data!B1665)&gt;singleSMA+2,IF(SIGN(data!B1666-indicators!B1666)&lt;&gt;SIGN(data!B1665-indicators!B1665),IF(SIGN(data!B1666-indicators!B1666)&gt;0,"BUY","SELL"),""),"")</f>
        <v/>
      </c>
      <c r="D1667" s="11">
        <f ca="1">IF(ROW(data!B1667)&gt;fastSMA,AVERAGE(OFFSET(data!B1667,0,0,-fastSMA,1)),"")</f>
        <v>31.860000000000003</v>
      </c>
      <c r="E1667" s="11">
        <f ca="1">IF(ROW(data!B1667)&gt;slowSMA,AVERAGE(OFFSET(data!B1667,0,0,-slowSMA,1)),"")</f>
        <v>32.162700000000001</v>
      </c>
      <c r="F1667" s="11" t="str">
        <f ca="1">IF(ROW(data!B1667)&gt;MAX(fastSMA,slowSMA)+2,IF(SIGN(D1666-E1666)&lt;&gt;SIGN(D1665-E1665),IF(SIGN(D1666-E1666)&gt;0,"BUY","SELL"),""),"")</f>
        <v/>
      </c>
      <c r="G1667" s="11"/>
      <c r="H1667" s="11">
        <f>(data!B1667/data!B1666)-1</f>
        <v>-1.5287769784172567E-2</v>
      </c>
      <c r="I1667" s="11">
        <f t="shared" ref="I1667:I1730" si="546">IF(H1667&gt;0,H1667,0)</f>
        <v>0</v>
      </c>
      <c r="J1667" s="11">
        <f t="shared" ref="J1667:J1730" si="547">IF(H1667&lt;0,-H1667,0)</f>
        <v>1.5287769784172567E-2</v>
      </c>
      <c r="K1667" s="11">
        <f ca="1">IF(ROW(data!B1667)&gt;rsi+1,100-100/(1+AVERAGE(OFFSET(I1667,0,0,-rsi,1))/AVERAGE(OFFSET(J1667,0,0,-rsi,1))),"")</f>
        <v>54.511065039210514</v>
      </c>
      <c r="L1667" s="11"/>
      <c r="M1667" s="11">
        <f t="shared" ref="M1667:M1730" si="548">1+H1667</f>
        <v>0.98471223021582743</v>
      </c>
      <c r="N1667" s="11">
        <f t="shared" ref="N1667:N1730" ca="1" si="549">IF(ROW(M1667)&gt;priceindex+1,PRODUCT(OFFSET(M1667,0,0,-priceindex,1)),"")</f>
        <v>1.0259212991880076</v>
      </c>
      <c r="S1667" s="13" t="str">
        <f ca="1">pricein</f>
        <v/>
      </c>
      <c r="T1667" s="13" t="str">
        <f ca="1">priceout</f>
        <v/>
      </c>
      <c r="U1667" s="16" t="str">
        <f t="shared" ref="U1667:U1730" ca="1" si="550">IF(S1667&lt;&gt;"",OFFSET(C1667,MATCH("SELL",C1668:C6665,0),17),"")</f>
        <v/>
      </c>
      <c r="V1667" s="16" t="str">
        <f t="shared" ca="1" si="536"/>
        <v/>
      </c>
      <c r="W1667" s="16" t="str">
        <f t="shared" ca="1" si="537"/>
        <v/>
      </c>
      <c r="X1667" s="16">
        <f t="shared" ca="1" si="538"/>
        <v>3.3321937512499562</v>
      </c>
      <c r="Y1667" s="16"/>
      <c r="Z1667" s="13" t="str">
        <f ca="1">priceincross</f>
        <v/>
      </c>
      <c r="AA1667" s="13" t="str">
        <f ca="1">priceoutcross</f>
        <v/>
      </c>
      <c r="AB1667" s="13" t="str">
        <f t="shared" ref="AB1667:AB1730" ca="1" si="551">IF(Z1667&lt;&gt;"",OFFSET(F1667,MATCH("SELL",F1668:F6665,0),21),"")</f>
        <v/>
      </c>
      <c r="AC1667" s="13" t="str">
        <f t="shared" ca="1" si="539"/>
        <v/>
      </c>
      <c r="AD1667" s="13" t="str">
        <f t="shared" ca="1" si="540"/>
        <v/>
      </c>
      <c r="AE1667" s="13">
        <f t="shared" ca="1" si="541"/>
        <v>3.4685224841136817</v>
      </c>
      <c r="AG1667" s="32">
        <f ca="1">IF(ROW(data!B1667)&gt;fib+1,MIN(OFFSET(data!B1667,0,0,-fib,1)),"")</f>
        <v>29.83</v>
      </c>
      <c r="AH1667" s="32">
        <f ca="1">IF(ROW(data!B1667)&gt;fib+1,MAX(OFFSET(data!B1667,0,0,-fib,1)),"")</f>
        <v>34.75</v>
      </c>
      <c r="AI1667" s="32">
        <f t="shared" ref="AI1667:AI1730" ca="1" si="552">IF(AG1667&lt;&gt;"",AH1667-AG1667,"")</f>
        <v>4.9200000000000017</v>
      </c>
      <c r="AJ1667" s="31">
        <f t="shared" ref="AJ1667:AJ1730" ca="1" si="553">IF(AI1667&lt;&gt;"",AG1667+0.236*AI1667,"")</f>
        <v>30.991119999999999</v>
      </c>
      <c r="AK1667" s="31">
        <f t="shared" ref="AK1667:AK1730" ca="1" si="554">IF(AI1667&lt;&gt;"",AG1667+0.382*AI1667,"")</f>
        <v>31.709440000000001</v>
      </c>
      <c r="AL1667" s="31">
        <f t="shared" ref="AL1667:AL1730" ca="1" si="555">IF(AI1667&lt;&gt;"",AG1667+0.5*AI1667,"")</f>
        <v>32.29</v>
      </c>
      <c r="AM1667" s="31">
        <f t="shared" ref="AM1667:AM1730" ca="1" si="556">IF(AI1667&lt;&gt;"",AG1667+0.618*AI1667,"")</f>
        <v>32.870559999999998</v>
      </c>
      <c r="AO1667" s="32">
        <f t="shared" ca="1" si="542"/>
        <v>2.3321937512499562</v>
      </c>
      <c r="AP1667" s="32">
        <f t="shared" ca="1" si="543"/>
        <v>0</v>
      </c>
      <c r="AQ1667" s="32">
        <f t="shared" ca="1" si="544"/>
        <v>2.4685224841136817</v>
      </c>
      <c r="AR1667" s="32">
        <f t="shared" ca="1" si="545"/>
        <v>0</v>
      </c>
    </row>
    <row r="1668" spans="1:44">
      <c r="A1668" s="10">
        <v>39331</v>
      </c>
      <c r="B1668" s="11">
        <f ca="1">IF(ROW(data!B1668)&gt;singleSMA,AVERAGE(OFFSET(data!B1668,0,0,-singleSMA,1)),"")</f>
        <v>32.171599999999998</v>
      </c>
      <c r="C1668" s="11" t="str">
        <f ca="1">IF(ROW(data!B1666)&gt;singleSMA+2,IF(SIGN(data!B1667-indicators!B1667)&lt;&gt;SIGN(data!B1666-indicators!B1666),IF(SIGN(data!B1667-indicators!B1667)&gt;0,"BUY","SELL"),""),"")</f>
        <v/>
      </c>
      <c r="D1668" s="11">
        <f ca="1">IF(ROW(data!B1668)&gt;fastSMA,AVERAGE(OFFSET(data!B1668,0,0,-fastSMA,1)),"")</f>
        <v>31.876500000000004</v>
      </c>
      <c r="E1668" s="11">
        <f ca="1">IF(ROW(data!B1668)&gt;slowSMA,AVERAGE(OFFSET(data!B1668,0,0,-slowSMA,1)),"")</f>
        <v>32.171599999999998</v>
      </c>
      <c r="F1668" s="11" t="str">
        <f ca="1">IF(ROW(data!B1668)&gt;MAX(fastSMA,slowSMA)+2,IF(SIGN(D1667-E1667)&lt;&gt;SIGN(D1666-E1666),IF(SIGN(D1667-E1667)&gt;0,"BUY","SELL"),""),"")</f>
        <v/>
      </c>
      <c r="G1668" s="11"/>
      <c r="H1668" s="11">
        <f>(data!B1668/data!B1667)-1</f>
        <v>4.2617960426178936E-3</v>
      </c>
      <c r="I1668" s="11">
        <f t="shared" si="546"/>
        <v>4.2617960426178936E-3</v>
      </c>
      <c r="J1668" s="11">
        <f t="shared" si="547"/>
        <v>0</v>
      </c>
      <c r="K1668" s="11">
        <f ca="1">IF(ROW(data!B1668)&gt;rsi+1,100-100/(1+AVERAGE(OFFSET(I1668,0,0,-rsi,1))/AVERAGE(OFFSET(J1668,0,0,-rsi,1))),"")</f>
        <v>52.258655084377594</v>
      </c>
      <c r="L1668" s="11"/>
      <c r="M1668" s="11">
        <f t="shared" si="548"/>
        <v>1.0042617960426179</v>
      </c>
      <c r="N1668" s="11">
        <f t="shared" ca="1" si="549"/>
        <v>1.0101041028781388</v>
      </c>
      <c r="S1668" s="13" t="str">
        <f ca="1">pricein</f>
        <v/>
      </c>
      <c r="T1668" s="13" t="str">
        <f ca="1">priceout</f>
        <v/>
      </c>
      <c r="U1668" s="16" t="str">
        <f t="shared" ca="1" si="550"/>
        <v/>
      </c>
      <c r="V1668" s="16" t="str">
        <f t="shared" ref="V1668:V1731" ca="1" si="557">IF(IFERROR(U1668,"")&lt;&gt;"",U1668/S1668,"")</f>
        <v/>
      </c>
      <c r="W1668" s="16" t="str">
        <f t="shared" ref="W1668:W1731" ca="1" si="558">IF(V1668&lt;&gt;"",V1668-1,"")</f>
        <v/>
      </c>
      <c r="X1668" s="16">
        <f t="shared" ref="X1668:X1731" ca="1" si="559">IF(V1668&lt;&gt;"",V1668*X1667,X1667)</f>
        <v>3.3321937512499562</v>
      </c>
      <c r="Y1668" s="16"/>
      <c r="Z1668" s="13" t="str">
        <f ca="1">priceincross</f>
        <v/>
      </c>
      <c r="AA1668" s="13" t="str">
        <f ca="1">priceoutcross</f>
        <v/>
      </c>
      <c r="AB1668" s="13" t="str">
        <f t="shared" ca="1" si="551"/>
        <v/>
      </c>
      <c r="AC1668" s="13" t="str">
        <f t="shared" ref="AC1668:AC1731" ca="1" si="560">IF(IFERROR(AB1668,"")&lt;&gt;"",AB1668/Z1668,"")</f>
        <v/>
      </c>
      <c r="AD1668" s="13" t="str">
        <f t="shared" ref="AD1668:AD1731" ca="1" si="561">IF(AC1668&lt;&gt;"",AC1668-1,"")</f>
        <v/>
      </c>
      <c r="AE1668" s="13">
        <f t="shared" ref="AE1668:AE1731" ca="1" si="562">IF(AC1668&lt;&gt;"",AC1668*AE1667,AE1667)</f>
        <v>3.4685224841136817</v>
      </c>
      <c r="AG1668" s="32">
        <f ca="1">IF(ROW(data!B1668)&gt;fib+1,MIN(OFFSET(data!B1668,0,0,-fib,1)),"")</f>
        <v>29.83</v>
      </c>
      <c r="AH1668" s="32">
        <f ca="1">IF(ROW(data!B1668)&gt;fib+1,MAX(OFFSET(data!B1668,0,0,-fib,1)),"")</f>
        <v>34.75</v>
      </c>
      <c r="AI1668" s="32">
        <f t="shared" ca="1" si="552"/>
        <v>4.9200000000000017</v>
      </c>
      <c r="AJ1668" s="31">
        <f t="shared" ca="1" si="553"/>
        <v>30.991119999999999</v>
      </c>
      <c r="AK1668" s="31">
        <f t="shared" ca="1" si="554"/>
        <v>31.709440000000001</v>
      </c>
      <c r="AL1668" s="31">
        <f t="shared" ca="1" si="555"/>
        <v>32.29</v>
      </c>
      <c r="AM1668" s="31">
        <f t="shared" ca="1" si="556"/>
        <v>32.870559999999998</v>
      </c>
      <c r="AO1668" s="32">
        <f t="shared" ref="AO1668:AO1731" ca="1" si="563">MAX(AO1667,X1668-1)</f>
        <v>2.3321937512499562</v>
      </c>
      <c r="AP1668" s="32">
        <f t="shared" ref="AP1668:AP1731" ca="1" si="564">((1+AO1668)/X1668)-1</f>
        <v>0</v>
      </c>
      <c r="AQ1668" s="32">
        <f t="shared" ref="AQ1668:AQ1731" ca="1" si="565">MAX(AQ1667,AE1668-1)</f>
        <v>2.4685224841136817</v>
      </c>
      <c r="AR1668" s="32">
        <f t="shared" ref="AR1668:AR1731" ca="1" si="566">((1+AQ1668)/AE1668)-1</f>
        <v>0</v>
      </c>
    </row>
    <row r="1669" spans="1:44">
      <c r="A1669" s="10">
        <v>39332</v>
      </c>
      <c r="B1669" s="11">
        <f ca="1">IF(ROW(data!B1669)&gt;singleSMA,AVERAGE(OFFSET(data!B1669,0,0,-singleSMA,1)),"")</f>
        <v>32.165599999999998</v>
      </c>
      <c r="C1669" s="11" t="str">
        <f ca="1">IF(ROW(data!B1667)&gt;singleSMA+2,IF(SIGN(data!B1668-indicators!B1668)&lt;&gt;SIGN(data!B1667-indicators!B1667),IF(SIGN(data!B1668-indicators!B1668)&gt;0,"BUY","SELL"),""),"")</f>
        <v/>
      </c>
      <c r="D1669" s="11">
        <f ca="1">IF(ROW(data!B1669)&gt;fastSMA,AVERAGE(OFFSET(data!B1669,0,0,-fastSMA,1)),"")</f>
        <v>31.884499999999996</v>
      </c>
      <c r="E1669" s="11">
        <f ca="1">IF(ROW(data!B1669)&gt;slowSMA,AVERAGE(OFFSET(data!B1669,0,0,-slowSMA,1)),"")</f>
        <v>32.165599999999998</v>
      </c>
      <c r="F1669" s="11" t="str">
        <f ca="1">IF(ROW(data!B1669)&gt;MAX(fastSMA,slowSMA)+2,IF(SIGN(D1668-E1668)&lt;&gt;SIGN(D1667-E1667),IF(SIGN(D1668-E1668)&gt;0,"BUY","SELL"),""),"")</f>
        <v/>
      </c>
      <c r="G1669" s="11"/>
      <c r="H1669" s="11">
        <f>(data!B1669/data!B1668)-1</f>
        <v>-2.4552894816611159E-2</v>
      </c>
      <c r="I1669" s="11">
        <f t="shared" si="546"/>
        <v>0</v>
      </c>
      <c r="J1669" s="11">
        <f t="shared" si="547"/>
        <v>2.4552894816611159E-2</v>
      </c>
      <c r="K1669" s="11">
        <f ca="1">IF(ROW(data!B1669)&gt;rsi+1,100-100/(1+AVERAGE(OFFSET(I1669,0,0,-rsi,1))/AVERAGE(OFFSET(J1669,0,0,-rsi,1))),"")</f>
        <v>51.455522160626451</v>
      </c>
      <c r="L1669" s="11"/>
      <c r="M1669" s="11">
        <f t="shared" si="548"/>
        <v>0.97544710518338884</v>
      </c>
      <c r="N1669" s="11">
        <f t="shared" ca="1" si="549"/>
        <v>1.0049968769519053</v>
      </c>
      <c r="S1669" s="13" t="str">
        <f ca="1">pricein</f>
        <v/>
      </c>
      <c r="T1669" s="13" t="str">
        <f ca="1">priceout</f>
        <v/>
      </c>
      <c r="U1669" s="16" t="str">
        <f t="shared" ca="1" si="550"/>
        <v/>
      </c>
      <c r="V1669" s="16" t="str">
        <f t="shared" ca="1" si="557"/>
        <v/>
      </c>
      <c r="W1669" s="16" t="str">
        <f t="shared" ca="1" si="558"/>
        <v/>
      </c>
      <c r="X1669" s="16">
        <f t="shared" ca="1" si="559"/>
        <v>3.3321937512499562</v>
      </c>
      <c r="Y1669" s="16"/>
      <c r="Z1669" s="13" t="str">
        <f ca="1">priceincross</f>
        <v/>
      </c>
      <c r="AA1669" s="13" t="str">
        <f ca="1">priceoutcross</f>
        <v/>
      </c>
      <c r="AB1669" s="13" t="str">
        <f t="shared" ca="1" si="551"/>
        <v/>
      </c>
      <c r="AC1669" s="13" t="str">
        <f t="shared" ca="1" si="560"/>
        <v/>
      </c>
      <c r="AD1669" s="13" t="str">
        <f t="shared" ca="1" si="561"/>
        <v/>
      </c>
      <c r="AE1669" s="13">
        <f t="shared" ca="1" si="562"/>
        <v>3.4685224841136817</v>
      </c>
      <c r="AG1669" s="32">
        <f ca="1">IF(ROW(data!B1669)&gt;fib+1,MIN(OFFSET(data!B1669,0,0,-fib,1)),"")</f>
        <v>29.83</v>
      </c>
      <c r="AH1669" s="32">
        <f ca="1">IF(ROW(data!B1669)&gt;fib+1,MAX(OFFSET(data!B1669,0,0,-fib,1)),"")</f>
        <v>34.75</v>
      </c>
      <c r="AI1669" s="32">
        <f t="shared" ca="1" si="552"/>
        <v>4.9200000000000017</v>
      </c>
      <c r="AJ1669" s="31">
        <f t="shared" ca="1" si="553"/>
        <v>30.991119999999999</v>
      </c>
      <c r="AK1669" s="31">
        <f t="shared" ca="1" si="554"/>
        <v>31.709440000000001</v>
      </c>
      <c r="AL1669" s="31">
        <f t="shared" ca="1" si="555"/>
        <v>32.29</v>
      </c>
      <c r="AM1669" s="31">
        <f t="shared" ca="1" si="556"/>
        <v>32.870559999999998</v>
      </c>
      <c r="AO1669" s="32">
        <f t="shared" ca="1" si="563"/>
        <v>2.3321937512499562</v>
      </c>
      <c r="AP1669" s="32">
        <f t="shared" ca="1" si="564"/>
        <v>0</v>
      </c>
      <c r="AQ1669" s="32">
        <f t="shared" ca="1" si="565"/>
        <v>2.4685224841136817</v>
      </c>
      <c r="AR1669" s="32">
        <f t="shared" ca="1" si="566"/>
        <v>0</v>
      </c>
    </row>
    <row r="1670" spans="1:44">
      <c r="A1670" s="10">
        <v>39335</v>
      </c>
      <c r="B1670" s="11">
        <f ca="1">IF(ROW(data!B1670)&gt;singleSMA,AVERAGE(OFFSET(data!B1670,0,0,-singleSMA,1)),"")</f>
        <v>32.163499999999999</v>
      </c>
      <c r="C1670" s="11" t="str">
        <f ca="1">IF(ROW(data!B1668)&gt;singleSMA+2,IF(SIGN(data!B1669-indicators!B1669)&lt;&gt;SIGN(data!B1668-indicators!B1668),IF(SIGN(data!B1669-indicators!B1669)&gt;0,"BUY","SELL"),""),"")</f>
        <v/>
      </c>
      <c r="D1670" s="11">
        <f ca="1">IF(ROW(data!B1670)&gt;fastSMA,AVERAGE(OFFSET(data!B1670,0,0,-fastSMA,1)),"")</f>
        <v>31.944499999999998</v>
      </c>
      <c r="E1670" s="11">
        <f ca="1">IF(ROW(data!B1670)&gt;slowSMA,AVERAGE(OFFSET(data!B1670,0,0,-slowSMA,1)),"")</f>
        <v>32.163499999999999</v>
      </c>
      <c r="F1670" s="11" t="str">
        <f ca="1">IF(ROW(data!B1670)&gt;MAX(fastSMA,slowSMA)+2,IF(SIGN(D1669-E1669)&lt;&gt;SIGN(D1668-E1668),IF(SIGN(D1669-E1669)&gt;0,"BUY","SELL"),""),"")</f>
        <v/>
      </c>
      <c r="G1670" s="11"/>
      <c r="H1670" s="11">
        <f>(data!B1670/data!B1669)-1</f>
        <v>1.5537600994406375E-3</v>
      </c>
      <c r="I1670" s="11">
        <f t="shared" si="546"/>
        <v>1.5537600994406375E-3</v>
      </c>
      <c r="J1670" s="11">
        <f t="shared" si="547"/>
        <v>0</v>
      </c>
      <c r="K1670" s="11">
        <f ca="1">IF(ROW(data!B1670)&gt;rsi+1,100-100/(1+AVERAGE(OFFSET(I1670,0,0,-rsi,1))/AVERAGE(OFFSET(J1670,0,0,-rsi,1))),"")</f>
        <v>57.139111674716958</v>
      </c>
      <c r="L1670" s="11"/>
      <c r="M1670" s="11">
        <f t="shared" si="548"/>
        <v>1.0015537600994406</v>
      </c>
      <c r="N1670" s="11">
        <f t="shared" ca="1" si="549"/>
        <v>1.0386722526587171</v>
      </c>
      <c r="S1670" s="13" t="str">
        <f ca="1">pricein</f>
        <v/>
      </c>
      <c r="T1670" s="13" t="str">
        <f ca="1">priceout</f>
        <v/>
      </c>
      <c r="U1670" s="16" t="str">
        <f t="shared" ca="1" si="550"/>
        <v/>
      </c>
      <c r="V1670" s="16" t="str">
        <f t="shared" ca="1" si="557"/>
        <v/>
      </c>
      <c r="W1670" s="16" t="str">
        <f t="shared" ca="1" si="558"/>
        <v/>
      </c>
      <c r="X1670" s="16">
        <f t="shared" ca="1" si="559"/>
        <v>3.3321937512499562</v>
      </c>
      <c r="Y1670" s="16"/>
      <c r="Z1670" s="13" t="str">
        <f ca="1">priceincross</f>
        <v/>
      </c>
      <c r="AA1670" s="13" t="str">
        <f ca="1">priceoutcross</f>
        <v/>
      </c>
      <c r="AB1670" s="13" t="str">
        <f t="shared" ca="1" si="551"/>
        <v/>
      </c>
      <c r="AC1670" s="13" t="str">
        <f t="shared" ca="1" si="560"/>
        <v/>
      </c>
      <c r="AD1670" s="13" t="str">
        <f t="shared" ca="1" si="561"/>
        <v/>
      </c>
      <c r="AE1670" s="13">
        <f t="shared" ca="1" si="562"/>
        <v>3.4685224841136817</v>
      </c>
      <c r="AG1670" s="32">
        <f ca="1">IF(ROW(data!B1670)&gt;fib+1,MIN(OFFSET(data!B1670,0,0,-fib,1)),"")</f>
        <v>29.83</v>
      </c>
      <c r="AH1670" s="32">
        <f ca="1">IF(ROW(data!B1670)&gt;fib+1,MAX(OFFSET(data!B1670,0,0,-fib,1)),"")</f>
        <v>34.75</v>
      </c>
      <c r="AI1670" s="32">
        <f t="shared" ca="1" si="552"/>
        <v>4.9200000000000017</v>
      </c>
      <c r="AJ1670" s="31">
        <f t="shared" ca="1" si="553"/>
        <v>30.991119999999999</v>
      </c>
      <c r="AK1670" s="31">
        <f t="shared" ca="1" si="554"/>
        <v>31.709440000000001</v>
      </c>
      <c r="AL1670" s="31">
        <f t="shared" ca="1" si="555"/>
        <v>32.29</v>
      </c>
      <c r="AM1670" s="31">
        <f t="shared" ca="1" si="556"/>
        <v>32.870559999999998</v>
      </c>
      <c r="AO1670" s="32">
        <f t="shared" ca="1" si="563"/>
        <v>2.3321937512499562</v>
      </c>
      <c r="AP1670" s="32">
        <f t="shared" ca="1" si="564"/>
        <v>0</v>
      </c>
      <c r="AQ1670" s="32">
        <f t="shared" ca="1" si="565"/>
        <v>2.4685224841136817</v>
      </c>
      <c r="AR1670" s="32">
        <f t="shared" ca="1" si="566"/>
        <v>0</v>
      </c>
    </row>
    <row r="1671" spans="1:44">
      <c r="A1671" s="10">
        <v>39336</v>
      </c>
      <c r="B1671" s="11">
        <f ca="1">IF(ROW(data!B1671)&gt;singleSMA,AVERAGE(OFFSET(data!B1671,0,0,-singleSMA,1)),"")</f>
        <v>32.169900000000005</v>
      </c>
      <c r="C1671" s="11" t="str">
        <f ca="1">IF(ROW(data!B1669)&gt;singleSMA+2,IF(SIGN(data!B1670-indicators!B1670)&lt;&gt;SIGN(data!B1669-indicators!B1669),IF(SIGN(data!B1670-indicators!B1670)&gt;0,"BUY","SELL"),""),"")</f>
        <v/>
      </c>
      <c r="D1671" s="11">
        <f ca="1">IF(ROW(data!B1671)&gt;fastSMA,AVERAGE(OFFSET(data!B1671,0,0,-fastSMA,1)),"")</f>
        <v>31.986499999999999</v>
      </c>
      <c r="E1671" s="11">
        <f ca="1">IF(ROW(data!B1671)&gt;slowSMA,AVERAGE(OFFSET(data!B1671,0,0,-slowSMA,1)),"")</f>
        <v>32.169900000000005</v>
      </c>
      <c r="F1671" s="11" t="str">
        <f ca="1">IF(ROW(data!B1671)&gt;MAX(fastSMA,slowSMA)+2,IF(SIGN(D1670-E1670)&lt;&gt;SIGN(D1669-E1669),IF(SIGN(D1670-E1670)&gt;0,"BUY","SELL"),""),"")</f>
        <v/>
      </c>
      <c r="G1671" s="11"/>
      <c r="H1671" s="11">
        <f>(data!B1671/data!B1670)-1</f>
        <v>6.5156686317096035E-3</v>
      </c>
      <c r="I1671" s="11">
        <f t="shared" si="546"/>
        <v>6.5156686317096035E-3</v>
      </c>
      <c r="J1671" s="11">
        <f t="shared" si="547"/>
        <v>0</v>
      </c>
      <c r="K1671" s="11">
        <f ca="1">IF(ROW(data!B1671)&gt;rsi+1,100-100/(1+AVERAGE(OFFSET(I1671,0,0,-rsi,1))/AVERAGE(OFFSET(J1671,0,0,-rsi,1))),"")</f>
        <v>55.333198894987255</v>
      </c>
      <c r="L1671" s="11"/>
      <c r="M1671" s="11">
        <f t="shared" si="548"/>
        <v>1.0065156686317096</v>
      </c>
      <c r="N1671" s="11">
        <f t="shared" ca="1" si="549"/>
        <v>1.0265822784810132</v>
      </c>
      <c r="S1671" s="13" t="str">
        <f ca="1">pricein</f>
        <v/>
      </c>
      <c r="T1671" s="13" t="str">
        <f ca="1">priceout</f>
        <v/>
      </c>
      <c r="U1671" s="16" t="str">
        <f t="shared" ca="1" si="550"/>
        <v/>
      </c>
      <c r="V1671" s="16" t="str">
        <f t="shared" ca="1" si="557"/>
        <v/>
      </c>
      <c r="W1671" s="16" t="str">
        <f t="shared" ca="1" si="558"/>
        <v/>
      </c>
      <c r="X1671" s="16">
        <f t="shared" ca="1" si="559"/>
        <v>3.3321937512499562</v>
      </c>
      <c r="Y1671" s="16"/>
      <c r="Z1671" s="13" t="str">
        <f ca="1">priceincross</f>
        <v/>
      </c>
      <c r="AA1671" s="13" t="str">
        <f ca="1">priceoutcross</f>
        <v/>
      </c>
      <c r="AB1671" s="13" t="str">
        <f t="shared" ca="1" si="551"/>
        <v/>
      </c>
      <c r="AC1671" s="13" t="str">
        <f t="shared" ca="1" si="560"/>
        <v/>
      </c>
      <c r="AD1671" s="13" t="str">
        <f t="shared" ca="1" si="561"/>
        <v/>
      </c>
      <c r="AE1671" s="13">
        <f t="shared" ca="1" si="562"/>
        <v>3.4685224841136817</v>
      </c>
      <c r="AG1671" s="32">
        <f ca="1">IF(ROW(data!B1671)&gt;fib+1,MIN(OFFSET(data!B1671,0,0,-fib,1)),"")</f>
        <v>29.83</v>
      </c>
      <c r="AH1671" s="32">
        <f ca="1">IF(ROW(data!B1671)&gt;fib+1,MAX(OFFSET(data!B1671,0,0,-fib,1)),"")</f>
        <v>34.75</v>
      </c>
      <c r="AI1671" s="32">
        <f t="shared" ca="1" si="552"/>
        <v>4.9200000000000017</v>
      </c>
      <c r="AJ1671" s="31">
        <f t="shared" ca="1" si="553"/>
        <v>30.991119999999999</v>
      </c>
      <c r="AK1671" s="31">
        <f t="shared" ca="1" si="554"/>
        <v>31.709440000000001</v>
      </c>
      <c r="AL1671" s="31">
        <f t="shared" ca="1" si="555"/>
        <v>32.29</v>
      </c>
      <c r="AM1671" s="31">
        <f t="shared" ca="1" si="556"/>
        <v>32.870559999999998</v>
      </c>
      <c r="AO1671" s="32">
        <f t="shared" ca="1" si="563"/>
        <v>2.3321937512499562</v>
      </c>
      <c r="AP1671" s="32">
        <f t="shared" ca="1" si="564"/>
        <v>0</v>
      </c>
      <c r="AQ1671" s="32">
        <f t="shared" ca="1" si="565"/>
        <v>2.4685224841136817</v>
      </c>
      <c r="AR1671" s="32">
        <f t="shared" ca="1" si="566"/>
        <v>0</v>
      </c>
    </row>
    <row r="1672" spans="1:44">
      <c r="A1672" s="10">
        <v>39337</v>
      </c>
      <c r="B1672" s="11">
        <f ca="1">IF(ROW(data!B1672)&gt;singleSMA,AVERAGE(OFFSET(data!B1672,0,0,-singleSMA,1)),"")</f>
        <v>32.18</v>
      </c>
      <c r="C1672" s="11" t="str">
        <f ca="1">IF(ROW(data!B1670)&gt;singleSMA+2,IF(SIGN(data!B1671-indicators!B1671)&lt;&gt;SIGN(data!B1670-indicators!B1670),IF(SIGN(data!B1671-indicators!B1671)&gt;0,"BUY","SELL"),""),"")</f>
        <v/>
      </c>
      <c r="D1672" s="11">
        <f ca="1">IF(ROW(data!B1672)&gt;fastSMA,AVERAGE(OFFSET(data!B1672,0,0,-fastSMA,1)),"")</f>
        <v>32.037500000000009</v>
      </c>
      <c r="E1672" s="11">
        <f ca="1">IF(ROW(data!B1672)&gt;slowSMA,AVERAGE(OFFSET(data!B1672,0,0,-slowSMA,1)),"")</f>
        <v>32.18</v>
      </c>
      <c r="F1672" s="11" t="str">
        <f ca="1">IF(ROW(data!B1672)&gt;MAX(fastSMA,slowSMA)+2,IF(SIGN(D1671-E1671)&lt;&gt;SIGN(D1670-E1670),IF(SIGN(D1671-E1671)&gt;0,"BUY","SELL"),""),"")</f>
        <v/>
      </c>
      <c r="G1672" s="11"/>
      <c r="H1672" s="11">
        <f>(data!B1672/data!B1671)-1</f>
        <v>0</v>
      </c>
      <c r="I1672" s="11">
        <f t="shared" si="546"/>
        <v>0</v>
      </c>
      <c r="J1672" s="11">
        <f t="shared" si="547"/>
        <v>0</v>
      </c>
      <c r="K1672" s="11">
        <f ca="1">IF(ROW(data!B1672)&gt;rsi+1,100-100/(1+AVERAGE(OFFSET(I1672,0,0,-rsi,1))/AVERAGE(OFFSET(J1672,0,0,-rsi,1))),"")</f>
        <v>56.476704298213868</v>
      </c>
      <c r="L1672" s="11"/>
      <c r="M1672" s="11">
        <f t="shared" si="548"/>
        <v>1</v>
      </c>
      <c r="N1672" s="11">
        <f t="shared" ca="1" si="549"/>
        <v>1.0324633991088479</v>
      </c>
      <c r="S1672" s="13" t="str">
        <f ca="1">pricein</f>
        <v/>
      </c>
      <c r="T1672" s="13" t="str">
        <f ca="1">priceout</f>
        <v/>
      </c>
      <c r="U1672" s="16" t="str">
        <f t="shared" ca="1" si="550"/>
        <v/>
      </c>
      <c r="V1672" s="16" t="str">
        <f t="shared" ca="1" si="557"/>
        <v/>
      </c>
      <c r="W1672" s="16" t="str">
        <f t="shared" ca="1" si="558"/>
        <v/>
      </c>
      <c r="X1672" s="16">
        <f t="shared" ca="1" si="559"/>
        <v>3.3321937512499562</v>
      </c>
      <c r="Y1672" s="16"/>
      <c r="Z1672" s="13" t="str">
        <f ca="1">priceincross</f>
        <v/>
      </c>
      <c r="AA1672" s="13" t="str">
        <f ca="1">priceoutcross</f>
        <v/>
      </c>
      <c r="AB1672" s="13" t="str">
        <f t="shared" ca="1" si="551"/>
        <v/>
      </c>
      <c r="AC1672" s="13" t="str">
        <f t="shared" ca="1" si="560"/>
        <v/>
      </c>
      <c r="AD1672" s="13" t="str">
        <f t="shared" ca="1" si="561"/>
        <v/>
      </c>
      <c r="AE1672" s="13">
        <f t="shared" ca="1" si="562"/>
        <v>3.4685224841136817</v>
      </c>
      <c r="AG1672" s="32">
        <f ca="1">IF(ROW(data!B1672)&gt;fib+1,MIN(OFFSET(data!B1672,0,0,-fib,1)),"")</f>
        <v>29.83</v>
      </c>
      <c r="AH1672" s="32">
        <f ca="1">IF(ROW(data!B1672)&gt;fib+1,MAX(OFFSET(data!B1672,0,0,-fib,1)),"")</f>
        <v>34.75</v>
      </c>
      <c r="AI1672" s="32">
        <f t="shared" ca="1" si="552"/>
        <v>4.9200000000000017</v>
      </c>
      <c r="AJ1672" s="31">
        <f t="shared" ca="1" si="553"/>
        <v>30.991119999999999</v>
      </c>
      <c r="AK1672" s="31">
        <f t="shared" ca="1" si="554"/>
        <v>31.709440000000001</v>
      </c>
      <c r="AL1672" s="31">
        <f t="shared" ca="1" si="555"/>
        <v>32.29</v>
      </c>
      <c r="AM1672" s="31">
        <f t="shared" ca="1" si="556"/>
        <v>32.870559999999998</v>
      </c>
      <c r="AO1672" s="32">
        <f t="shared" ca="1" si="563"/>
        <v>2.3321937512499562</v>
      </c>
      <c r="AP1672" s="32">
        <f t="shared" ca="1" si="564"/>
        <v>0</v>
      </c>
      <c r="AQ1672" s="32">
        <f t="shared" ca="1" si="565"/>
        <v>2.4685224841136817</v>
      </c>
      <c r="AR1672" s="32">
        <f t="shared" ca="1" si="566"/>
        <v>0</v>
      </c>
    </row>
    <row r="1673" spans="1:44">
      <c r="A1673" s="10">
        <v>39338</v>
      </c>
      <c r="B1673" s="11">
        <f ca="1">IF(ROW(data!B1673)&gt;singleSMA,AVERAGE(OFFSET(data!B1673,0,0,-singleSMA,1)),"")</f>
        <v>32.188299999999998</v>
      </c>
      <c r="C1673" s="11" t="str">
        <f ca="1">IF(ROW(data!B1671)&gt;singleSMA+2,IF(SIGN(data!B1672-indicators!B1672)&lt;&gt;SIGN(data!B1671-indicators!B1671),IF(SIGN(data!B1672-indicators!B1672)&gt;0,"BUY","SELL"),""),"")</f>
        <v/>
      </c>
      <c r="D1673" s="11">
        <f ca="1">IF(ROW(data!B1673)&gt;fastSMA,AVERAGE(OFFSET(data!B1673,0,0,-fastSMA,1)),"")</f>
        <v>32.188500000000005</v>
      </c>
      <c r="E1673" s="11">
        <f ca="1">IF(ROW(data!B1673)&gt;slowSMA,AVERAGE(OFFSET(data!B1673,0,0,-slowSMA,1)),"")</f>
        <v>32.188299999999998</v>
      </c>
      <c r="F1673" s="11" t="str">
        <f ca="1">IF(ROW(data!B1673)&gt;MAX(fastSMA,slowSMA)+2,IF(SIGN(D1672-E1672)&lt;&gt;SIGN(D1671-E1671),IF(SIGN(D1672-E1672)&gt;0,"BUY","SELL"),""),"")</f>
        <v/>
      </c>
      <c r="G1673" s="11"/>
      <c r="H1673" s="11">
        <f>(data!B1673/data!B1672)-1</f>
        <v>1.2638717632552421E-2</v>
      </c>
      <c r="I1673" s="11">
        <f t="shared" si="546"/>
        <v>1.2638717632552421E-2</v>
      </c>
      <c r="J1673" s="11">
        <f t="shared" si="547"/>
        <v>0</v>
      </c>
      <c r="K1673" s="11">
        <f ca="1">IF(ROW(data!B1673)&gt;rsi+1,100-100/(1+AVERAGE(OFFSET(I1673,0,0,-rsi,1))/AVERAGE(OFFSET(J1673,0,0,-rsi,1))),"")</f>
        <v>70.81630431879276</v>
      </c>
      <c r="L1673" s="11"/>
      <c r="M1673" s="11">
        <f t="shared" si="548"/>
        <v>1.0126387176325524</v>
      </c>
      <c r="N1673" s="11">
        <f t="shared" ca="1" si="549"/>
        <v>1.101240362051626</v>
      </c>
      <c r="S1673" s="13" t="str">
        <f ca="1">pricein</f>
        <v/>
      </c>
      <c r="T1673" s="13" t="str">
        <f ca="1">priceout</f>
        <v/>
      </c>
      <c r="U1673" s="16" t="str">
        <f t="shared" ca="1" si="550"/>
        <v/>
      </c>
      <c r="V1673" s="16" t="str">
        <f t="shared" ca="1" si="557"/>
        <v/>
      </c>
      <c r="W1673" s="16" t="str">
        <f t="shared" ca="1" si="558"/>
        <v/>
      </c>
      <c r="X1673" s="16">
        <f t="shared" ca="1" si="559"/>
        <v>3.3321937512499562</v>
      </c>
      <c r="Y1673" s="16"/>
      <c r="Z1673" s="13" t="str">
        <f ca="1">priceincross</f>
        <v/>
      </c>
      <c r="AA1673" s="13" t="str">
        <f ca="1">priceoutcross</f>
        <v/>
      </c>
      <c r="AB1673" s="13" t="str">
        <f t="shared" ca="1" si="551"/>
        <v/>
      </c>
      <c r="AC1673" s="13" t="str">
        <f t="shared" ca="1" si="560"/>
        <v/>
      </c>
      <c r="AD1673" s="13" t="str">
        <f t="shared" ca="1" si="561"/>
        <v/>
      </c>
      <c r="AE1673" s="13">
        <f t="shared" ca="1" si="562"/>
        <v>3.4685224841136817</v>
      </c>
      <c r="AG1673" s="32">
        <f ca="1">IF(ROW(data!B1673)&gt;fib+1,MIN(OFFSET(data!B1673,0,0,-fib,1)),"")</f>
        <v>29.83</v>
      </c>
      <c r="AH1673" s="32">
        <f ca="1">IF(ROW(data!B1673)&gt;fib+1,MAX(OFFSET(data!B1673,0,0,-fib,1)),"")</f>
        <v>34.75</v>
      </c>
      <c r="AI1673" s="32">
        <f t="shared" ca="1" si="552"/>
        <v>4.9200000000000017</v>
      </c>
      <c r="AJ1673" s="31">
        <f t="shared" ca="1" si="553"/>
        <v>30.991119999999999</v>
      </c>
      <c r="AK1673" s="31">
        <f t="shared" ca="1" si="554"/>
        <v>31.709440000000001</v>
      </c>
      <c r="AL1673" s="31">
        <f t="shared" ca="1" si="555"/>
        <v>32.29</v>
      </c>
      <c r="AM1673" s="31">
        <f t="shared" ca="1" si="556"/>
        <v>32.870559999999998</v>
      </c>
      <c r="AO1673" s="32">
        <f t="shared" ca="1" si="563"/>
        <v>2.3321937512499562</v>
      </c>
      <c r="AP1673" s="32">
        <f t="shared" ca="1" si="564"/>
        <v>0</v>
      </c>
      <c r="AQ1673" s="32">
        <f t="shared" ca="1" si="565"/>
        <v>2.4685224841136817</v>
      </c>
      <c r="AR1673" s="32">
        <f t="shared" ca="1" si="566"/>
        <v>0</v>
      </c>
    </row>
    <row r="1674" spans="1:44">
      <c r="A1674" s="10">
        <v>39339</v>
      </c>
      <c r="B1674" s="11">
        <f ca="1">IF(ROW(data!B1674)&gt;singleSMA,AVERAGE(OFFSET(data!B1674,0,0,-singleSMA,1)),"")</f>
        <v>32.198900000000002</v>
      </c>
      <c r="C1674" s="11" t="str">
        <f ca="1">IF(ROW(data!B1672)&gt;singleSMA+2,IF(SIGN(data!B1673-indicators!B1673)&lt;&gt;SIGN(data!B1672-indicators!B1672),IF(SIGN(data!B1673-indicators!B1673)&gt;0,"BUY","SELL"),""),"")</f>
        <v/>
      </c>
      <c r="D1674" s="11">
        <f ca="1">IF(ROW(data!B1674)&gt;fastSMA,AVERAGE(OFFSET(data!B1674,0,0,-fastSMA,1)),"")</f>
        <v>32.286500000000004</v>
      </c>
      <c r="E1674" s="11">
        <f ca="1">IF(ROW(data!B1674)&gt;slowSMA,AVERAGE(OFFSET(data!B1674,0,0,-slowSMA,1)),"")</f>
        <v>32.198900000000002</v>
      </c>
      <c r="F1674" s="11" t="str">
        <f ca="1">IF(ROW(data!B1674)&gt;MAX(fastSMA,slowSMA)+2,IF(SIGN(D1673-E1673)&lt;&gt;SIGN(D1672-E1672),IF(SIGN(D1673-E1673)&gt;0,"BUY","SELL"),""),"")</f>
        <v>BUY</v>
      </c>
      <c r="G1674" s="11"/>
      <c r="H1674" s="11">
        <f>(data!B1674/data!B1673)-1</f>
        <v>-4.2617960426180046E-3</v>
      </c>
      <c r="I1674" s="11">
        <f t="shared" si="546"/>
        <v>0</v>
      </c>
      <c r="J1674" s="11">
        <f t="shared" si="547"/>
        <v>4.2617960426180046E-3</v>
      </c>
      <c r="K1674" s="11">
        <f ca="1">IF(ROW(data!B1674)&gt;rsi+1,100-100/(1+AVERAGE(OFFSET(I1674,0,0,-rsi,1))/AVERAGE(OFFSET(J1674,0,0,-rsi,1))),"")</f>
        <v>65.122617793859206</v>
      </c>
      <c r="L1674" s="11"/>
      <c r="M1674" s="11">
        <f t="shared" si="548"/>
        <v>0.995738203957382</v>
      </c>
      <c r="N1674" s="11">
        <f t="shared" ca="1" si="549"/>
        <v>1.0637398373983742</v>
      </c>
      <c r="S1674" s="13" t="str">
        <f ca="1">pricein</f>
        <v/>
      </c>
      <c r="T1674" s="13" t="str">
        <f ca="1">priceout</f>
        <v/>
      </c>
      <c r="U1674" s="16" t="str">
        <f t="shared" ca="1" si="550"/>
        <v/>
      </c>
      <c r="V1674" s="16" t="str">
        <f t="shared" ca="1" si="557"/>
        <v/>
      </c>
      <c r="W1674" s="16" t="str">
        <f t="shared" ca="1" si="558"/>
        <v/>
      </c>
      <c r="X1674" s="16">
        <f t="shared" ca="1" si="559"/>
        <v>3.3321937512499562</v>
      </c>
      <c r="Y1674" s="16"/>
      <c r="Z1674" s="13">
        <f ca="1">priceincross</f>
        <v>32.71</v>
      </c>
      <c r="AA1674" s="13" t="str">
        <f ca="1">priceoutcross</f>
        <v/>
      </c>
      <c r="AB1674" s="13">
        <f t="shared" ca="1" si="551"/>
        <v>31.56</v>
      </c>
      <c r="AC1674" s="13">
        <f t="shared" ca="1" si="560"/>
        <v>0.96484255579333533</v>
      </c>
      <c r="AD1674" s="13">
        <f t="shared" ca="1" si="561"/>
        <v>-3.5157444206664668E-2</v>
      </c>
      <c r="AE1674" s="13">
        <f t="shared" ca="1" si="562"/>
        <v>3.3465780983988931</v>
      </c>
      <c r="AG1674" s="32">
        <f ca="1">IF(ROW(data!B1674)&gt;fib+1,MIN(OFFSET(data!B1674,0,0,-fib,1)),"")</f>
        <v>29.83</v>
      </c>
      <c r="AH1674" s="32">
        <f ca="1">IF(ROW(data!B1674)&gt;fib+1,MAX(OFFSET(data!B1674,0,0,-fib,1)),"")</f>
        <v>34.75</v>
      </c>
      <c r="AI1674" s="32">
        <f t="shared" ca="1" si="552"/>
        <v>4.9200000000000017</v>
      </c>
      <c r="AJ1674" s="31">
        <f t="shared" ca="1" si="553"/>
        <v>30.991119999999999</v>
      </c>
      <c r="AK1674" s="31">
        <f t="shared" ca="1" si="554"/>
        <v>31.709440000000001</v>
      </c>
      <c r="AL1674" s="31">
        <f t="shared" ca="1" si="555"/>
        <v>32.29</v>
      </c>
      <c r="AM1674" s="31">
        <f t="shared" ca="1" si="556"/>
        <v>32.870559999999998</v>
      </c>
      <c r="AO1674" s="32">
        <f t="shared" ca="1" si="563"/>
        <v>2.3321937512499562</v>
      </c>
      <c r="AP1674" s="32">
        <f t="shared" ca="1" si="564"/>
        <v>0</v>
      </c>
      <c r="AQ1674" s="32">
        <f t="shared" ca="1" si="565"/>
        <v>2.4685224841136817</v>
      </c>
      <c r="AR1674" s="32">
        <f t="shared" ca="1" si="566"/>
        <v>3.6438529784537321E-2</v>
      </c>
    </row>
    <row r="1675" spans="1:44">
      <c r="A1675" s="10">
        <v>39342</v>
      </c>
      <c r="B1675" s="11">
        <f ca="1">IF(ROW(data!B1675)&gt;singleSMA,AVERAGE(OFFSET(data!B1675,0,0,-singleSMA,1)),"")</f>
        <v>32.211099999999995</v>
      </c>
      <c r="C1675" s="11" t="str">
        <f ca="1">IF(ROW(data!B1673)&gt;singleSMA+2,IF(SIGN(data!B1674-indicators!B1674)&lt;&gt;SIGN(data!B1673-indicators!B1673),IF(SIGN(data!B1674-indicators!B1674)&gt;0,"BUY","SELL"),""),"")</f>
        <v/>
      </c>
      <c r="D1675" s="11">
        <f ca="1">IF(ROW(data!B1675)&gt;fastSMA,AVERAGE(OFFSET(data!B1675,0,0,-fastSMA,1)),"")</f>
        <v>32.400000000000006</v>
      </c>
      <c r="E1675" s="11">
        <f ca="1">IF(ROW(data!B1675)&gt;slowSMA,AVERAGE(OFFSET(data!B1675,0,0,-slowSMA,1)),"")</f>
        <v>32.211099999999995</v>
      </c>
      <c r="F1675" s="11" t="str">
        <f ca="1">IF(ROW(data!B1675)&gt;MAX(fastSMA,slowSMA)+2,IF(SIGN(D1674-E1674)&lt;&gt;SIGN(D1673-E1673),IF(SIGN(D1674-E1674)&gt;0,"BUY","SELL"),""),"")</f>
        <v/>
      </c>
      <c r="G1675" s="11"/>
      <c r="H1675" s="11">
        <f>(data!B1675/data!B1674)-1</f>
        <v>0</v>
      </c>
      <c r="I1675" s="11">
        <f t="shared" si="546"/>
        <v>0</v>
      </c>
      <c r="J1675" s="11">
        <f t="shared" si="547"/>
        <v>0</v>
      </c>
      <c r="K1675" s="11">
        <f ca="1">IF(ROW(data!B1675)&gt;rsi+1,100-100/(1+AVERAGE(OFFSET(I1675,0,0,-rsi,1))/AVERAGE(OFFSET(J1675,0,0,-rsi,1))),"")</f>
        <v>68.388773105369438</v>
      </c>
      <c r="L1675" s="11"/>
      <c r="M1675" s="11">
        <f t="shared" si="548"/>
        <v>1</v>
      </c>
      <c r="N1675" s="11">
        <f t="shared" ca="1" si="549"/>
        <v>1.0745729303547964</v>
      </c>
      <c r="S1675" s="13" t="str">
        <f ca="1">pricein</f>
        <v/>
      </c>
      <c r="T1675" s="13" t="str">
        <f ca="1">priceout</f>
        <v/>
      </c>
      <c r="U1675" s="16" t="str">
        <f t="shared" ca="1" si="550"/>
        <v/>
      </c>
      <c r="V1675" s="16" t="str">
        <f t="shared" ca="1" si="557"/>
        <v/>
      </c>
      <c r="W1675" s="16" t="str">
        <f t="shared" ca="1" si="558"/>
        <v/>
      </c>
      <c r="X1675" s="16">
        <f t="shared" ca="1" si="559"/>
        <v>3.3321937512499562</v>
      </c>
      <c r="Y1675" s="16"/>
      <c r="Z1675" s="13" t="str">
        <f ca="1">priceincross</f>
        <v/>
      </c>
      <c r="AA1675" s="13" t="str">
        <f ca="1">priceoutcross</f>
        <v/>
      </c>
      <c r="AB1675" s="13" t="str">
        <f t="shared" ca="1" si="551"/>
        <v/>
      </c>
      <c r="AC1675" s="13" t="str">
        <f t="shared" ca="1" si="560"/>
        <v/>
      </c>
      <c r="AD1675" s="13" t="str">
        <f t="shared" ca="1" si="561"/>
        <v/>
      </c>
      <c r="AE1675" s="13">
        <f t="shared" ca="1" si="562"/>
        <v>3.3465780983988931</v>
      </c>
      <c r="AG1675" s="32">
        <f ca="1">IF(ROW(data!B1675)&gt;fib+1,MIN(OFFSET(data!B1675,0,0,-fib,1)),"")</f>
        <v>29.83</v>
      </c>
      <c r="AH1675" s="32">
        <f ca="1">IF(ROW(data!B1675)&gt;fib+1,MAX(OFFSET(data!B1675,0,0,-fib,1)),"")</f>
        <v>34.75</v>
      </c>
      <c r="AI1675" s="32">
        <f t="shared" ca="1" si="552"/>
        <v>4.9200000000000017</v>
      </c>
      <c r="AJ1675" s="31">
        <f t="shared" ca="1" si="553"/>
        <v>30.991119999999999</v>
      </c>
      <c r="AK1675" s="31">
        <f t="shared" ca="1" si="554"/>
        <v>31.709440000000001</v>
      </c>
      <c r="AL1675" s="31">
        <f t="shared" ca="1" si="555"/>
        <v>32.29</v>
      </c>
      <c r="AM1675" s="31">
        <f t="shared" ca="1" si="556"/>
        <v>32.870559999999998</v>
      </c>
      <c r="AO1675" s="32">
        <f t="shared" ca="1" si="563"/>
        <v>2.3321937512499562</v>
      </c>
      <c r="AP1675" s="32">
        <f t="shared" ca="1" si="564"/>
        <v>0</v>
      </c>
      <c r="AQ1675" s="32">
        <f t="shared" ca="1" si="565"/>
        <v>2.4685224841136817</v>
      </c>
      <c r="AR1675" s="32">
        <f t="shared" ca="1" si="566"/>
        <v>3.6438529784537321E-2</v>
      </c>
    </row>
    <row r="1676" spans="1:44">
      <c r="A1676" s="10">
        <v>39343</v>
      </c>
      <c r="B1676" s="11">
        <f ca="1">IF(ROW(data!B1676)&gt;singleSMA,AVERAGE(OFFSET(data!B1676,0,0,-singleSMA,1)),"")</f>
        <v>32.224599999999995</v>
      </c>
      <c r="C1676" s="11" t="str">
        <f ca="1">IF(ROW(data!B1674)&gt;singleSMA+2,IF(SIGN(data!B1675-indicators!B1675)&lt;&gt;SIGN(data!B1674-indicators!B1674),IF(SIGN(data!B1675-indicators!B1675)&gt;0,"BUY","SELL"),""),"")</f>
        <v/>
      </c>
      <c r="D1676" s="11">
        <f ca="1">IF(ROW(data!B1676)&gt;fastSMA,AVERAGE(OFFSET(data!B1676,0,0,-fastSMA,1)),"")</f>
        <v>32.558000000000007</v>
      </c>
      <c r="E1676" s="11">
        <f ca="1">IF(ROW(data!B1676)&gt;slowSMA,AVERAGE(OFFSET(data!B1676,0,0,-slowSMA,1)),"")</f>
        <v>32.224599999999995</v>
      </c>
      <c r="F1676" s="11" t="str">
        <f ca="1">IF(ROW(data!B1676)&gt;MAX(fastSMA,slowSMA)+2,IF(SIGN(D1675-E1675)&lt;&gt;SIGN(D1674-E1674),IF(SIGN(D1675-E1675)&gt;0,"BUY","SELL"),""),"")</f>
        <v/>
      </c>
      <c r="G1676" s="11"/>
      <c r="H1676" s="11">
        <f>(data!B1676/data!B1675)-1</f>
        <v>2.2623051054723398E-2</v>
      </c>
      <c r="I1676" s="11">
        <f t="shared" si="546"/>
        <v>2.2623051054723398E-2</v>
      </c>
      <c r="J1676" s="11">
        <f t="shared" si="547"/>
        <v>0</v>
      </c>
      <c r="K1676" s="11">
        <f ca="1">IF(ROW(data!B1676)&gt;rsi+1,100-100/(1+AVERAGE(OFFSET(I1676,0,0,-rsi,1))/AVERAGE(OFFSET(J1676,0,0,-rsi,1))),"")</f>
        <v>73.19961666953391</v>
      </c>
      <c r="L1676" s="11"/>
      <c r="M1676" s="11">
        <f t="shared" si="548"/>
        <v>1.0226230510547234</v>
      </c>
      <c r="N1676" s="11">
        <f t="shared" ca="1" si="549"/>
        <v>1.1043248596896669</v>
      </c>
      <c r="S1676" s="13" t="str">
        <f ca="1">pricein</f>
        <v/>
      </c>
      <c r="T1676" s="13" t="str">
        <f ca="1">priceout</f>
        <v/>
      </c>
      <c r="U1676" s="16" t="str">
        <f t="shared" ca="1" si="550"/>
        <v/>
      </c>
      <c r="V1676" s="16" t="str">
        <f t="shared" ca="1" si="557"/>
        <v/>
      </c>
      <c r="W1676" s="16" t="str">
        <f t="shared" ca="1" si="558"/>
        <v/>
      </c>
      <c r="X1676" s="16">
        <f t="shared" ca="1" si="559"/>
        <v>3.3321937512499562</v>
      </c>
      <c r="Y1676" s="16"/>
      <c r="Z1676" s="13" t="str">
        <f ca="1">priceincross</f>
        <v/>
      </c>
      <c r="AA1676" s="13" t="str">
        <f ca="1">priceoutcross</f>
        <v/>
      </c>
      <c r="AB1676" s="13" t="str">
        <f t="shared" ca="1" si="551"/>
        <v/>
      </c>
      <c r="AC1676" s="13" t="str">
        <f t="shared" ca="1" si="560"/>
        <v/>
      </c>
      <c r="AD1676" s="13" t="str">
        <f t="shared" ca="1" si="561"/>
        <v/>
      </c>
      <c r="AE1676" s="13">
        <f t="shared" ca="1" si="562"/>
        <v>3.3465780983988931</v>
      </c>
      <c r="AG1676" s="32">
        <f ca="1">IF(ROW(data!B1676)&gt;fib+1,MIN(OFFSET(data!B1676,0,0,-fib,1)),"")</f>
        <v>29.83</v>
      </c>
      <c r="AH1676" s="32">
        <f ca="1">IF(ROW(data!B1676)&gt;fib+1,MAX(OFFSET(data!B1676,0,0,-fib,1)),"")</f>
        <v>34.75</v>
      </c>
      <c r="AI1676" s="32">
        <f t="shared" ca="1" si="552"/>
        <v>4.9200000000000017</v>
      </c>
      <c r="AJ1676" s="31">
        <f t="shared" ca="1" si="553"/>
        <v>30.991119999999999</v>
      </c>
      <c r="AK1676" s="31">
        <f t="shared" ca="1" si="554"/>
        <v>31.709440000000001</v>
      </c>
      <c r="AL1676" s="31">
        <f t="shared" ca="1" si="555"/>
        <v>32.29</v>
      </c>
      <c r="AM1676" s="31">
        <f t="shared" ca="1" si="556"/>
        <v>32.870559999999998</v>
      </c>
      <c r="AO1676" s="32">
        <f t="shared" ca="1" si="563"/>
        <v>2.3321937512499562</v>
      </c>
      <c r="AP1676" s="32">
        <f t="shared" ca="1" si="564"/>
        <v>0</v>
      </c>
      <c r="AQ1676" s="32">
        <f t="shared" ca="1" si="565"/>
        <v>2.4685224841136817</v>
      </c>
      <c r="AR1676" s="32">
        <f t="shared" ca="1" si="566"/>
        <v>3.6438529784537321E-2</v>
      </c>
    </row>
    <row r="1677" spans="1:44">
      <c r="A1677" s="10">
        <v>39344</v>
      </c>
      <c r="B1677" s="11">
        <f ca="1">IF(ROW(data!B1677)&gt;singleSMA,AVERAGE(OFFSET(data!B1677,0,0,-singleSMA,1)),"")</f>
        <v>32.240299999999991</v>
      </c>
      <c r="C1677" s="11" t="str">
        <f ca="1">IF(ROW(data!B1675)&gt;singleSMA+2,IF(SIGN(data!B1676-indicators!B1676)&lt;&gt;SIGN(data!B1675-indicators!B1675),IF(SIGN(data!B1676-indicators!B1676)&gt;0,"BUY","SELL"),""),"")</f>
        <v/>
      </c>
      <c r="D1677" s="11">
        <f ca="1">IF(ROW(data!B1677)&gt;fastSMA,AVERAGE(OFFSET(data!B1677,0,0,-fastSMA,1)),"")</f>
        <v>32.686000000000007</v>
      </c>
      <c r="E1677" s="11">
        <f ca="1">IF(ROW(data!B1677)&gt;slowSMA,AVERAGE(OFFSET(data!B1677,0,0,-slowSMA,1)),"")</f>
        <v>32.240299999999991</v>
      </c>
      <c r="F1677" s="11" t="str">
        <f ca="1">IF(ROW(data!B1677)&gt;MAX(fastSMA,slowSMA)+2,IF(SIGN(D1676-E1676)&lt;&gt;SIGN(D1675-E1675),IF(SIGN(D1676-E1676)&gt;0,"BUY","SELL"),""),"")</f>
        <v/>
      </c>
      <c r="G1677" s="11"/>
      <c r="H1677" s="11">
        <f>(data!B1677/data!B1676)-1</f>
        <v>1.3751868460388561E-2</v>
      </c>
      <c r="I1677" s="11">
        <f t="shared" si="546"/>
        <v>1.3751868460388561E-2</v>
      </c>
      <c r="J1677" s="11">
        <f t="shared" si="547"/>
        <v>0</v>
      </c>
      <c r="K1677" s="11">
        <f ca="1">IF(ROW(data!B1677)&gt;rsi+1,100-100/(1+AVERAGE(OFFSET(I1677,0,0,-rsi,1))/AVERAGE(OFFSET(J1677,0,0,-rsi,1))),"")</f>
        <v>70.316362996988389</v>
      </c>
      <c r="L1677" s="11"/>
      <c r="M1677" s="11">
        <f t="shared" si="548"/>
        <v>1.0137518684603886</v>
      </c>
      <c r="N1677" s="11">
        <f t="shared" ca="1" si="549"/>
        <v>1.0816586921850084</v>
      </c>
      <c r="S1677" s="13" t="str">
        <f ca="1">pricein</f>
        <v/>
      </c>
      <c r="T1677" s="13" t="str">
        <f ca="1">priceout</f>
        <v/>
      </c>
      <c r="U1677" s="16" t="str">
        <f t="shared" ca="1" si="550"/>
        <v/>
      </c>
      <c r="V1677" s="16" t="str">
        <f t="shared" ca="1" si="557"/>
        <v/>
      </c>
      <c r="W1677" s="16" t="str">
        <f t="shared" ca="1" si="558"/>
        <v/>
      </c>
      <c r="X1677" s="16">
        <f t="shared" ca="1" si="559"/>
        <v>3.3321937512499562</v>
      </c>
      <c r="Y1677" s="16"/>
      <c r="Z1677" s="13" t="str">
        <f ca="1">priceincross</f>
        <v/>
      </c>
      <c r="AA1677" s="13" t="str">
        <f ca="1">priceoutcross</f>
        <v/>
      </c>
      <c r="AB1677" s="13" t="str">
        <f t="shared" ca="1" si="551"/>
        <v/>
      </c>
      <c r="AC1677" s="13" t="str">
        <f t="shared" ca="1" si="560"/>
        <v/>
      </c>
      <c r="AD1677" s="13" t="str">
        <f t="shared" ca="1" si="561"/>
        <v/>
      </c>
      <c r="AE1677" s="13">
        <f t="shared" ca="1" si="562"/>
        <v>3.3465780983988931</v>
      </c>
      <c r="AG1677" s="32">
        <f ca="1">IF(ROW(data!B1677)&gt;fib+1,MIN(OFFSET(data!B1677,0,0,-fib,1)),"")</f>
        <v>29.83</v>
      </c>
      <c r="AH1677" s="32">
        <f ca="1">IF(ROW(data!B1677)&gt;fib+1,MAX(OFFSET(data!B1677,0,0,-fib,1)),"")</f>
        <v>34.75</v>
      </c>
      <c r="AI1677" s="32">
        <f t="shared" ca="1" si="552"/>
        <v>4.9200000000000017</v>
      </c>
      <c r="AJ1677" s="31">
        <f t="shared" ca="1" si="553"/>
        <v>30.991119999999999</v>
      </c>
      <c r="AK1677" s="31">
        <f t="shared" ca="1" si="554"/>
        <v>31.709440000000001</v>
      </c>
      <c r="AL1677" s="31">
        <f t="shared" ca="1" si="555"/>
        <v>32.29</v>
      </c>
      <c r="AM1677" s="31">
        <f t="shared" ca="1" si="556"/>
        <v>32.870559999999998</v>
      </c>
      <c r="AO1677" s="32">
        <f t="shared" ca="1" si="563"/>
        <v>2.3321937512499562</v>
      </c>
      <c r="AP1677" s="32">
        <f t="shared" ca="1" si="564"/>
        <v>0</v>
      </c>
      <c r="AQ1677" s="32">
        <f t="shared" ca="1" si="565"/>
        <v>2.4685224841136817</v>
      </c>
      <c r="AR1677" s="32">
        <f t="shared" ca="1" si="566"/>
        <v>3.6438529784537321E-2</v>
      </c>
    </row>
    <row r="1678" spans="1:44">
      <c r="A1678" s="10">
        <v>39345</v>
      </c>
      <c r="B1678" s="11">
        <f ca="1">IF(ROW(data!B1678)&gt;singleSMA,AVERAGE(OFFSET(data!B1678,0,0,-singleSMA,1)),"")</f>
        <v>32.25419999999999</v>
      </c>
      <c r="C1678" s="11" t="str">
        <f ca="1">IF(ROW(data!B1676)&gt;singleSMA+2,IF(SIGN(data!B1677-indicators!B1677)&lt;&gt;SIGN(data!B1676-indicators!B1676),IF(SIGN(data!B1677-indicators!B1677)&gt;0,"BUY","SELL"),""),"")</f>
        <v/>
      </c>
      <c r="D1678" s="11">
        <f ca="1">IF(ROW(data!B1678)&gt;fastSMA,AVERAGE(OFFSET(data!B1678,0,0,-fastSMA,1)),"")</f>
        <v>32.737000000000009</v>
      </c>
      <c r="E1678" s="11">
        <f ca="1">IF(ROW(data!B1678)&gt;slowSMA,AVERAGE(OFFSET(data!B1678,0,0,-slowSMA,1)),"")</f>
        <v>32.25419999999999</v>
      </c>
      <c r="F1678" s="11" t="str">
        <f ca="1">IF(ROW(data!B1678)&gt;MAX(fastSMA,slowSMA)+2,IF(SIGN(D1677-E1677)&lt;&gt;SIGN(D1676-E1676),IF(SIGN(D1677-E1677)&gt;0,"BUY","SELL"),""),"")</f>
        <v/>
      </c>
      <c r="G1678" s="11"/>
      <c r="H1678" s="11">
        <f>(data!B1678/data!B1677)-1</f>
        <v>-1.4744913005013238E-2</v>
      </c>
      <c r="I1678" s="11">
        <f t="shared" si="546"/>
        <v>0</v>
      </c>
      <c r="J1678" s="11">
        <f t="shared" si="547"/>
        <v>1.4744913005013238E-2</v>
      </c>
      <c r="K1678" s="11">
        <f ca="1">IF(ROW(data!B1678)&gt;rsi+1,100-100/(1+AVERAGE(OFFSET(I1678,0,0,-rsi,1))/AVERAGE(OFFSET(J1678,0,0,-rsi,1))),"")</f>
        <v>59.024822863342841</v>
      </c>
      <c r="L1678" s="11"/>
      <c r="M1678" s="11">
        <f t="shared" si="548"/>
        <v>0.98525508699498676</v>
      </c>
      <c r="N1678" s="11">
        <f t="shared" ca="1" si="549"/>
        <v>1.0314912009879593</v>
      </c>
      <c r="S1678" s="13" t="str">
        <f ca="1">pricein</f>
        <v/>
      </c>
      <c r="T1678" s="13" t="str">
        <f ca="1">priceout</f>
        <v/>
      </c>
      <c r="U1678" s="16" t="str">
        <f t="shared" ca="1" si="550"/>
        <v/>
      </c>
      <c r="V1678" s="16" t="str">
        <f t="shared" ca="1" si="557"/>
        <v/>
      </c>
      <c r="W1678" s="16" t="str">
        <f t="shared" ca="1" si="558"/>
        <v/>
      </c>
      <c r="X1678" s="16">
        <f t="shared" ca="1" si="559"/>
        <v>3.3321937512499562</v>
      </c>
      <c r="Y1678" s="16"/>
      <c r="Z1678" s="13" t="str">
        <f ca="1">priceincross</f>
        <v/>
      </c>
      <c r="AA1678" s="13" t="str">
        <f ca="1">priceoutcross</f>
        <v/>
      </c>
      <c r="AB1678" s="13" t="str">
        <f t="shared" ca="1" si="551"/>
        <v/>
      </c>
      <c r="AC1678" s="13" t="str">
        <f t="shared" ca="1" si="560"/>
        <v/>
      </c>
      <c r="AD1678" s="13" t="str">
        <f t="shared" ca="1" si="561"/>
        <v/>
      </c>
      <c r="AE1678" s="13">
        <f t="shared" ca="1" si="562"/>
        <v>3.3465780983988931</v>
      </c>
      <c r="AG1678" s="32">
        <f ca="1">IF(ROW(data!B1678)&gt;fib+1,MIN(OFFSET(data!B1678,0,0,-fib,1)),"")</f>
        <v>29.83</v>
      </c>
      <c r="AH1678" s="32">
        <f ca="1">IF(ROW(data!B1678)&gt;fib+1,MAX(OFFSET(data!B1678,0,0,-fib,1)),"")</f>
        <v>34.75</v>
      </c>
      <c r="AI1678" s="32">
        <f t="shared" ca="1" si="552"/>
        <v>4.9200000000000017</v>
      </c>
      <c r="AJ1678" s="31">
        <f t="shared" ca="1" si="553"/>
        <v>30.991119999999999</v>
      </c>
      <c r="AK1678" s="31">
        <f t="shared" ca="1" si="554"/>
        <v>31.709440000000001</v>
      </c>
      <c r="AL1678" s="31">
        <f t="shared" ca="1" si="555"/>
        <v>32.29</v>
      </c>
      <c r="AM1678" s="31">
        <f t="shared" ca="1" si="556"/>
        <v>32.870559999999998</v>
      </c>
      <c r="AO1678" s="32">
        <f t="shared" ca="1" si="563"/>
        <v>2.3321937512499562</v>
      </c>
      <c r="AP1678" s="32">
        <f t="shared" ca="1" si="564"/>
        <v>0</v>
      </c>
      <c r="AQ1678" s="32">
        <f t="shared" ca="1" si="565"/>
        <v>2.4685224841136817</v>
      </c>
      <c r="AR1678" s="32">
        <f t="shared" ca="1" si="566"/>
        <v>3.6438529784537321E-2</v>
      </c>
    </row>
    <row r="1679" spans="1:44">
      <c r="A1679" s="10">
        <v>39346</v>
      </c>
      <c r="B1679" s="11">
        <f ca="1">IF(ROW(data!B1679)&gt;singleSMA,AVERAGE(OFFSET(data!B1679,0,0,-singleSMA,1)),"")</f>
        <v>32.274799999999992</v>
      </c>
      <c r="C1679" s="11" t="str">
        <f ca="1">IF(ROW(data!B1677)&gt;singleSMA+2,IF(SIGN(data!B1678-indicators!B1678)&lt;&gt;SIGN(data!B1677-indicators!B1677),IF(SIGN(data!B1678-indicators!B1678)&gt;0,"BUY","SELL"),""),"")</f>
        <v/>
      </c>
      <c r="D1679" s="11">
        <f ca="1">IF(ROW(data!B1679)&gt;fastSMA,AVERAGE(OFFSET(data!B1679,0,0,-fastSMA,1)),"")</f>
        <v>32.798999999999999</v>
      </c>
      <c r="E1679" s="11">
        <f ca="1">IF(ROW(data!B1679)&gt;slowSMA,AVERAGE(OFFSET(data!B1679,0,0,-slowSMA,1)),"")</f>
        <v>32.274799999999992</v>
      </c>
      <c r="F1679" s="11" t="str">
        <f ca="1">IF(ROW(data!B1679)&gt;MAX(fastSMA,slowSMA)+2,IF(SIGN(D1678-E1678)&lt;&gt;SIGN(D1677-E1677),IF(SIGN(D1678-E1678)&gt;0,"BUY","SELL"),""),"")</f>
        <v/>
      </c>
      <c r="G1679" s="11"/>
      <c r="H1679" s="11">
        <f>(data!B1679/data!B1678)-1</f>
        <v>-7.4827895839568725E-3</v>
      </c>
      <c r="I1679" s="11">
        <f t="shared" si="546"/>
        <v>0</v>
      </c>
      <c r="J1679" s="11">
        <f t="shared" si="547"/>
        <v>7.4827895839568725E-3</v>
      </c>
      <c r="K1679" s="11">
        <f ca="1">IF(ROW(data!B1679)&gt;rsi+1,100-100/(1+AVERAGE(OFFSET(I1679,0,0,-rsi,1))/AVERAGE(OFFSET(J1679,0,0,-rsi,1))),"")</f>
        <v>61.436521529030415</v>
      </c>
      <c r="L1679" s="11"/>
      <c r="M1679" s="11">
        <f t="shared" si="548"/>
        <v>0.99251721041604313</v>
      </c>
      <c r="N1679" s="11">
        <f t="shared" ca="1" si="549"/>
        <v>1.0388471177944865</v>
      </c>
      <c r="S1679" s="13" t="str">
        <f ca="1">pricein</f>
        <v/>
      </c>
      <c r="T1679" s="13" t="str">
        <f ca="1">priceout</f>
        <v/>
      </c>
      <c r="U1679" s="16" t="str">
        <f t="shared" ca="1" si="550"/>
        <v/>
      </c>
      <c r="V1679" s="16" t="str">
        <f t="shared" ca="1" si="557"/>
        <v/>
      </c>
      <c r="W1679" s="16" t="str">
        <f t="shared" ca="1" si="558"/>
        <v/>
      </c>
      <c r="X1679" s="16">
        <f t="shared" ca="1" si="559"/>
        <v>3.3321937512499562</v>
      </c>
      <c r="Y1679" s="16"/>
      <c r="Z1679" s="13" t="str">
        <f ca="1">priceincross</f>
        <v/>
      </c>
      <c r="AA1679" s="13" t="str">
        <f ca="1">priceoutcross</f>
        <v/>
      </c>
      <c r="AB1679" s="13" t="str">
        <f t="shared" ca="1" si="551"/>
        <v/>
      </c>
      <c r="AC1679" s="13" t="str">
        <f t="shared" ca="1" si="560"/>
        <v/>
      </c>
      <c r="AD1679" s="13" t="str">
        <f t="shared" ca="1" si="561"/>
        <v/>
      </c>
      <c r="AE1679" s="13">
        <f t="shared" ca="1" si="562"/>
        <v>3.3465780983988931</v>
      </c>
      <c r="AG1679" s="32">
        <f ca="1">IF(ROW(data!B1679)&gt;fib+1,MIN(OFFSET(data!B1679,0,0,-fib,1)),"")</f>
        <v>29.83</v>
      </c>
      <c r="AH1679" s="32">
        <f ca="1">IF(ROW(data!B1679)&gt;fib+1,MAX(OFFSET(data!B1679,0,0,-fib,1)),"")</f>
        <v>34.75</v>
      </c>
      <c r="AI1679" s="32">
        <f t="shared" ca="1" si="552"/>
        <v>4.9200000000000017</v>
      </c>
      <c r="AJ1679" s="31">
        <f t="shared" ca="1" si="553"/>
        <v>30.991119999999999</v>
      </c>
      <c r="AK1679" s="31">
        <f t="shared" ca="1" si="554"/>
        <v>31.709440000000001</v>
      </c>
      <c r="AL1679" s="31">
        <f t="shared" ca="1" si="555"/>
        <v>32.29</v>
      </c>
      <c r="AM1679" s="31">
        <f t="shared" ca="1" si="556"/>
        <v>32.870559999999998</v>
      </c>
      <c r="AO1679" s="32">
        <f t="shared" ca="1" si="563"/>
        <v>2.3321937512499562</v>
      </c>
      <c r="AP1679" s="32">
        <f t="shared" ca="1" si="564"/>
        <v>0</v>
      </c>
      <c r="AQ1679" s="32">
        <f t="shared" ca="1" si="565"/>
        <v>2.4685224841136817</v>
      </c>
      <c r="AR1679" s="32">
        <f t="shared" ca="1" si="566"/>
        <v>3.6438529784537321E-2</v>
      </c>
    </row>
    <row r="1680" spans="1:44">
      <c r="A1680" s="10">
        <v>39349</v>
      </c>
      <c r="B1680" s="11">
        <f ca="1">IF(ROW(data!B1680)&gt;singleSMA,AVERAGE(OFFSET(data!B1680,0,0,-singleSMA,1)),"")</f>
        <v>32.293399999999991</v>
      </c>
      <c r="C1680" s="11" t="str">
        <f ca="1">IF(ROW(data!B1678)&gt;singleSMA+2,IF(SIGN(data!B1679-indicators!B1679)&lt;&gt;SIGN(data!B1678-indicators!B1678),IF(SIGN(data!B1679-indicators!B1679)&gt;0,"BUY","SELL"),""),"")</f>
        <v/>
      </c>
      <c r="D1680" s="11">
        <f ca="1">IF(ROW(data!B1680)&gt;fastSMA,AVERAGE(OFFSET(data!B1680,0,0,-fastSMA,1)),"")</f>
        <v>32.843499999999992</v>
      </c>
      <c r="E1680" s="11">
        <f ca="1">IF(ROW(data!B1680)&gt;slowSMA,AVERAGE(OFFSET(data!B1680,0,0,-slowSMA,1)),"")</f>
        <v>32.293399999999991</v>
      </c>
      <c r="F1680" s="11" t="str">
        <f ca="1">IF(ROW(data!B1680)&gt;MAX(fastSMA,slowSMA)+2,IF(SIGN(D1679-E1679)&lt;&gt;SIGN(D1678-E1678),IF(SIGN(D1679-E1679)&gt;0,"BUY","SELL"),""),"")</f>
        <v/>
      </c>
      <c r="G1680" s="11"/>
      <c r="H1680" s="11">
        <f>(data!B1680/data!B1679)-1</f>
        <v>-6.634499396863669E-3</v>
      </c>
      <c r="I1680" s="11">
        <f t="shared" si="546"/>
        <v>0</v>
      </c>
      <c r="J1680" s="11">
        <f t="shared" si="547"/>
        <v>6.634499396863669E-3</v>
      </c>
      <c r="K1680" s="11">
        <f ca="1">IF(ROW(data!B1680)&gt;rsi+1,100-100/(1+AVERAGE(OFFSET(I1680,0,0,-rsi,1))/AVERAGE(OFFSET(J1680,0,0,-rsi,1))),"")</f>
        <v>58.20185587663574</v>
      </c>
      <c r="L1680" s="11"/>
      <c r="M1680" s="11">
        <f t="shared" si="548"/>
        <v>0.99336550060313633</v>
      </c>
      <c r="N1680" s="11">
        <f t="shared" ca="1" si="549"/>
        <v>1.0277691107644309</v>
      </c>
      <c r="S1680" s="13" t="str">
        <f ca="1">pricein</f>
        <v/>
      </c>
      <c r="T1680" s="13" t="str">
        <f ca="1">priceout</f>
        <v/>
      </c>
      <c r="U1680" s="16" t="str">
        <f t="shared" ca="1" si="550"/>
        <v/>
      </c>
      <c r="V1680" s="16" t="str">
        <f t="shared" ca="1" si="557"/>
        <v/>
      </c>
      <c r="W1680" s="16" t="str">
        <f t="shared" ca="1" si="558"/>
        <v/>
      </c>
      <c r="X1680" s="16">
        <f t="shared" ca="1" si="559"/>
        <v>3.3321937512499562</v>
      </c>
      <c r="Y1680" s="16"/>
      <c r="Z1680" s="13" t="str">
        <f ca="1">priceincross</f>
        <v/>
      </c>
      <c r="AA1680" s="13" t="str">
        <f ca="1">priceoutcross</f>
        <v/>
      </c>
      <c r="AB1680" s="13" t="str">
        <f t="shared" ca="1" si="551"/>
        <v/>
      </c>
      <c r="AC1680" s="13" t="str">
        <f t="shared" ca="1" si="560"/>
        <v/>
      </c>
      <c r="AD1680" s="13" t="str">
        <f t="shared" ca="1" si="561"/>
        <v/>
      </c>
      <c r="AE1680" s="13">
        <f t="shared" ca="1" si="562"/>
        <v>3.3465780983988931</v>
      </c>
      <c r="AG1680" s="32">
        <f ca="1">IF(ROW(data!B1680)&gt;fib+1,MIN(OFFSET(data!B1680,0,0,-fib,1)),"")</f>
        <v>29.83</v>
      </c>
      <c r="AH1680" s="32">
        <f ca="1">IF(ROW(data!B1680)&gt;fib+1,MAX(OFFSET(data!B1680,0,0,-fib,1)),"")</f>
        <v>34.75</v>
      </c>
      <c r="AI1680" s="32">
        <f t="shared" ca="1" si="552"/>
        <v>4.9200000000000017</v>
      </c>
      <c r="AJ1680" s="31">
        <f t="shared" ca="1" si="553"/>
        <v>30.991119999999999</v>
      </c>
      <c r="AK1680" s="31">
        <f t="shared" ca="1" si="554"/>
        <v>31.709440000000001</v>
      </c>
      <c r="AL1680" s="31">
        <f t="shared" ca="1" si="555"/>
        <v>32.29</v>
      </c>
      <c r="AM1680" s="31">
        <f t="shared" ca="1" si="556"/>
        <v>32.870559999999998</v>
      </c>
      <c r="AO1680" s="32">
        <f t="shared" ca="1" si="563"/>
        <v>2.3321937512499562</v>
      </c>
      <c r="AP1680" s="32">
        <f t="shared" ca="1" si="564"/>
        <v>0</v>
      </c>
      <c r="AQ1680" s="32">
        <f t="shared" ca="1" si="565"/>
        <v>2.4685224841136817</v>
      </c>
      <c r="AR1680" s="32">
        <f t="shared" ca="1" si="566"/>
        <v>3.6438529784537321E-2</v>
      </c>
    </row>
    <row r="1681" spans="1:44">
      <c r="A1681" s="10">
        <v>39350</v>
      </c>
      <c r="B1681" s="11">
        <f ca="1">IF(ROW(data!B1681)&gt;singleSMA,AVERAGE(OFFSET(data!B1681,0,0,-singleSMA,1)),"")</f>
        <v>32.313599999999994</v>
      </c>
      <c r="C1681" s="11" t="str">
        <f ca="1">IF(ROW(data!B1679)&gt;singleSMA+2,IF(SIGN(data!B1680-indicators!B1680)&lt;&gt;SIGN(data!B1679-indicators!B1679),IF(SIGN(data!B1680-indicators!B1680)&gt;0,"BUY","SELL"),""),"")</f>
        <v/>
      </c>
      <c r="D1681" s="11">
        <f ca="1">IF(ROW(data!B1681)&gt;fastSMA,AVERAGE(OFFSET(data!B1681,0,0,-fastSMA,1)),"")</f>
        <v>32.885999999999996</v>
      </c>
      <c r="E1681" s="11">
        <f ca="1">IF(ROW(data!B1681)&gt;slowSMA,AVERAGE(OFFSET(data!B1681,0,0,-slowSMA,1)),"")</f>
        <v>32.313599999999994</v>
      </c>
      <c r="F1681" s="11" t="str">
        <f ca="1">IF(ROW(data!B1681)&gt;MAX(fastSMA,slowSMA)+2,IF(SIGN(D1680-E1680)&lt;&gt;SIGN(D1679-E1679),IF(SIGN(D1680-E1680)&gt;0,"BUY","SELL"),""),"")</f>
        <v/>
      </c>
      <c r="G1681" s="11"/>
      <c r="H1681" s="11">
        <f>(data!B1681/data!B1680)-1</f>
        <v>4.2501517911355258E-3</v>
      </c>
      <c r="I1681" s="11">
        <f t="shared" si="546"/>
        <v>4.2501517911355258E-3</v>
      </c>
      <c r="J1681" s="11">
        <f t="shared" si="547"/>
        <v>0</v>
      </c>
      <c r="K1681" s="11">
        <f ca="1">IF(ROW(data!B1681)&gt;rsi+1,100-100/(1+AVERAGE(OFFSET(I1681,0,0,-rsi,1))/AVERAGE(OFFSET(J1681,0,0,-rsi,1))),"")</f>
        <v>57.8721799239622</v>
      </c>
      <c r="L1681" s="11"/>
      <c r="M1681" s="11">
        <f t="shared" si="548"/>
        <v>1.0042501517911355</v>
      </c>
      <c r="N1681" s="11">
        <f t="shared" ca="1" si="549"/>
        <v>1.026372944461682</v>
      </c>
      <c r="S1681" s="13" t="str">
        <f ca="1">pricein</f>
        <v/>
      </c>
      <c r="T1681" s="13" t="str">
        <f ca="1">priceout</f>
        <v/>
      </c>
      <c r="U1681" s="16" t="str">
        <f t="shared" ca="1" si="550"/>
        <v/>
      </c>
      <c r="V1681" s="16" t="str">
        <f t="shared" ca="1" si="557"/>
        <v/>
      </c>
      <c r="W1681" s="16" t="str">
        <f t="shared" ca="1" si="558"/>
        <v/>
      </c>
      <c r="X1681" s="16">
        <f t="shared" ca="1" si="559"/>
        <v>3.3321937512499562</v>
      </c>
      <c r="Y1681" s="16"/>
      <c r="Z1681" s="13" t="str">
        <f ca="1">priceincross</f>
        <v/>
      </c>
      <c r="AA1681" s="13" t="str">
        <f ca="1">priceoutcross</f>
        <v/>
      </c>
      <c r="AB1681" s="13" t="str">
        <f t="shared" ca="1" si="551"/>
        <v/>
      </c>
      <c r="AC1681" s="13" t="str">
        <f t="shared" ca="1" si="560"/>
        <v/>
      </c>
      <c r="AD1681" s="13" t="str">
        <f t="shared" ca="1" si="561"/>
        <v/>
      </c>
      <c r="AE1681" s="13">
        <f t="shared" ca="1" si="562"/>
        <v>3.3465780983988931</v>
      </c>
      <c r="AG1681" s="32">
        <f ca="1">IF(ROW(data!B1681)&gt;fib+1,MIN(OFFSET(data!B1681,0,0,-fib,1)),"")</f>
        <v>29.83</v>
      </c>
      <c r="AH1681" s="32">
        <f ca="1">IF(ROW(data!B1681)&gt;fib+1,MAX(OFFSET(data!B1681,0,0,-fib,1)),"")</f>
        <v>34.75</v>
      </c>
      <c r="AI1681" s="32">
        <f t="shared" ca="1" si="552"/>
        <v>4.9200000000000017</v>
      </c>
      <c r="AJ1681" s="31">
        <f t="shared" ca="1" si="553"/>
        <v>30.991119999999999</v>
      </c>
      <c r="AK1681" s="31">
        <f t="shared" ca="1" si="554"/>
        <v>31.709440000000001</v>
      </c>
      <c r="AL1681" s="31">
        <f t="shared" ca="1" si="555"/>
        <v>32.29</v>
      </c>
      <c r="AM1681" s="31">
        <f t="shared" ca="1" si="556"/>
        <v>32.870559999999998</v>
      </c>
      <c r="AO1681" s="32">
        <f t="shared" ca="1" si="563"/>
        <v>2.3321937512499562</v>
      </c>
      <c r="AP1681" s="32">
        <f t="shared" ca="1" si="564"/>
        <v>0</v>
      </c>
      <c r="AQ1681" s="32">
        <f t="shared" ca="1" si="565"/>
        <v>2.4685224841136817</v>
      </c>
      <c r="AR1681" s="32">
        <f t="shared" ca="1" si="566"/>
        <v>3.6438529784537321E-2</v>
      </c>
    </row>
    <row r="1682" spans="1:44">
      <c r="A1682" s="10">
        <v>39351</v>
      </c>
      <c r="B1682" s="11">
        <f ca="1">IF(ROW(data!B1682)&gt;singleSMA,AVERAGE(OFFSET(data!B1682,0,0,-singleSMA,1)),"")</f>
        <v>32.338399999999993</v>
      </c>
      <c r="C1682" s="11" t="str">
        <f ca="1">IF(ROW(data!B1680)&gt;singleSMA+2,IF(SIGN(data!B1681-indicators!B1681)&lt;&gt;SIGN(data!B1680-indicators!B1680),IF(SIGN(data!B1681-indicators!B1681)&gt;0,"BUY","SELL"),""),"")</f>
        <v/>
      </c>
      <c r="D1682" s="11">
        <f ca="1">IF(ROW(data!B1682)&gt;fastSMA,AVERAGE(OFFSET(data!B1682,0,0,-fastSMA,1)),"")</f>
        <v>32.957499999999996</v>
      </c>
      <c r="E1682" s="11">
        <f ca="1">IF(ROW(data!B1682)&gt;slowSMA,AVERAGE(OFFSET(data!B1682,0,0,-slowSMA,1)),"")</f>
        <v>32.338399999999993</v>
      </c>
      <c r="F1682" s="11" t="str">
        <f ca="1">IF(ROW(data!B1682)&gt;MAX(fastSMA,slowSMA)+2,IF(SIGN(D1681-E1681)&lt;&gt;SIGN(D1680-E1680),IF(SIGN(D1681-E1681)&gt;0,"BUY","SELL"),""),"")</f>
        <v/>
      </c>
      <c r="G1682" s="11"/>
      <c r="H1682" s="11">
        <f>(data!B1682/data!B1681)-1</f>
        <v>1.8137847642079929E-2</v>
      </c>
      <c r="I1682" s="11">
        <f t="shared" si="546"/>
        <v>1.8137847642079929E-2</v>
      </c>
      <c r="J1682" s="11">
        <f t="shared" si="547"/>
        <v>0</v>
      </c>
      <c r="K1682" s="11">
        <f ca="1">IF(ROW(data!B1682)&gt;rsi+1,100-100/(1+AVERAGE(OFFSET(I1682,0,0,-rsi,1))/AVERAGE(OFFSET(J1682,0,0,-rsi,1))),"")</f>
        <v>61.741637960605722</v>
      </c>
      <c r="L1682" s="11"/>
      <c r="M1682" s="11">
        <f t="shared" si="548"/>
        <v>1.0181378476420799</v>
      </c>
      <c r="N1682" s="11">
        <f t="shared" ca="1" si="549"/>
        <v>1.0443410852713177</v>
      </c>
      <c r="S1682" s="13" t="str">
        <f ca="1">pricein</f>
        <v/>
      </c>
      <c r="T1682" s="13" t="str">
        <f ca="1">priceout</f>
        <v/>
      </c>
      <c r="U1682" s="16" t="str">
        <f t="shared" ca="1" si="550"/>
        <v/>
      </c>
      <c r="V1682" s="16" t="str">
        <f t="shared" ca="1" si="557"/>
        <v/>
      </c>
      <c r="W1682" s="16" t="str">
        <f t="shared" ca="1" si="558"/>
        <v/>
      </c>
      <c r="X1682" s="16">
        <f t="shared" ca="1" si="559"/>
        <v>3.3321937512499562</v>
      </c>
      <c r="Y1682" s="16"/>
      <c r="Z1682" s="13" t="str">
        <f ca="1">priceincross</f>
        <v/>
      </c>
      <c r="AA1682" s="13" t="str">
        <f ca="1">priceoutcross</f>
        <v/>
      </c>
      <c r="AB1682" s="13" t="str">
        <f t="shared" ca="1" si="551"/>
        <v/>
      </c>
      <c r="AC1682" s="13" t="str">
        <f t="shared" ca="1" si="560"/>
        <v/>
      </c>
      <c r="AD1682" s="13" t="str">
        <f t="shared" ca="1" si="561"/>
        <v/>
      </c>
      <c r="AE1682" s="13">
        <f t="shared" ca="1" si="562"/>
        <v>3.3465780983988931</v>
      </c>
      <c r="AG1682" s="32">
        <f ca="1">IF(ROW(data!B1682)&gt;fib+1,MIN(OFFSET(data!B1682,0,0,-fib,1)),"")</f>
        <v>29.83</v>
      </c>
      <c r="AH1682" s="32">
        <f ca="1">IF(ROW(data!B1682)&gt;fib+1,MAX(OFFSET(data!B1682,0,0,-fib,1)),"")</f>
        <v>34.75</v>
      </c>
      <c r="AI1682" s="32">
        <f t="shared" ca="1" si="552"/>
        <v>4.9200000000000017</v>
      </c>
      <c r="AJ1682" s="31">
        <f t="shared" ca="1" si="553"/>
        <v>30.991119999999999</v>
      </c>
      <c r="AK1682" s="31">
        <f t="shared" ca="1" si="554"/>
        <v>31.709440000000001</v>
      </c>
      <c r="AL1682" s="31">
        <f t="shared" ca="1" si="555"/>
        <v>32.29</v>
      </c>
      <c r="AM1682" s="31">
        <f t="shared" ca="1" si="556"/>
        <v>32.870559999999998</v>
      </c>
      <c r="AO1682" s="32">
        <f t="shared" ca="1" si="563"/>
        <v>2.3321937512499562</v>
      </c>
      <c r="AP1682" s="32">
        <f t="shared" ca="1" si="564"/>
        <v>0</v>
      </c>
      <c r="AQ1682" s="32">
        <f t="shared" ca="1" si="565"/>
        <v>2.4685224841136817</v>
      </c>
      <c r="AR1682" s="32">
        <f t="shared" ca="1" si="566"/>
        <v>3.6438529784537321E-2</v>
      </c>
    </row>
    <row r="1683" spans="1:44">
      <c r="A1683" s="10">
        <v>39352</v>
      </c>
      <c r="B1683" s="11">
        <f ca="1">IF(ROW(data!B1683)&gt;singleSMA,AVERAGE(OFFSET(data!B1683,0,0,-singleSMA,1)),"")</f>
        <v>32.36079999999999</v>
      </c>
      <c r="C1683" s="11" t="str">
        <f ca="1">IF(ROW(data!B1681)&gt;singleSMA+2,IF(SIGN(data!B1682-indicators!B1682)&lt;&gt;SIGN(data!B1681-indicators!B1681),IF(SIGN(data!B1682-indicators!B1682)&gt;0,"BUY","SELL"),""),"")</f>
        <v/>
      </c>
      <c r="D1683" s="11">
        <f ca="1">IF(ROW(data!B1683)&gt;fastSMA,AVERAGE(OFFSET(data!B1683,0,0,-fastSMA,1)),"")</f>
        <v>33.015999999999998</v>
      </c>
      <c r="E1683" s="11">
        <f ca="1">IF(ROW(data!B1683)&gt;slowSMA,AVERAGE(OFFSET(data!B1683,0,0,-slowSMA,1)),"")</f>
        <v>32.36079999999999</v>
      </c>
      <c r="F1683" s="11" t="str">
        <f ca="1">IF(ROW(data!B1683)&gt;MAX(fastSMA,slowSMA)+2,IF(SIGN(D1682-E1682)&lt;&gt;SIGN(D1681-E1681),IF(SIGN(D1682-E1682)&gt;0,"BUY","SELL"),""),"")</f>
        <v/>
      </c>
      <c r="G1683" s="11"/>
      <c r="H1683" s="11">
        <f>(data!B1683/data!B1682)-1</f>
        <v>1.1876484560569001E-3</v>
      </c>
      <c r="I1683" s="11">
        <f t="shared" si="546"/>
        <v>1.1876484560569001E-3</v>
      </c>
      <c r="J1683" s="11">
        <f t="shared" si="547"/>
        <v>0</v>
      </c>
      <c r="K1683" s="11">
        <f ca="1">IF(ROW(data!B1683)&gt;rsi+1,100-100/(1+AVERAGE(OFFSET(I1683,0,0,-rsi,1))/AVERAGE(OFFSET(J1683,0,0,-rsi,1))),"")</f>
        <v>60.041458905268229</v>
      </c>
      <c r="L1683" s="11"/>
      <c r="M1683" s="11">
        <f t="shared" si="548"/>
        <v>1.0011876484560569</v>
      </c>
      <c r="N1683" s="11">
        <f t="shared" ca="1" si="549"/>
        <v>1.0359447004608295</v>
      </c>
      <c r="S1683" s="13" t="str">
        <f ca="1">pricein</f>
        <v/>
      </c>
      <c r="T1683" s="13" t="str">
        <f ca="1">priceout</f>
        <v/>
      </c>
      <c r="U1683" s="16" t="str">
        <f t="shared" ca="1" si="550"/>
        <v/>
      </c>
      <c r="V1683" s="16" t="str">
        <f t="shared" ca="1" si="557"/>
        <v/>
      </c>
      <c r="W1683" s="16" t="str">
        <f t="shared" ca="1" si="558"/>
        <v/>
      </c>
      <c r="X1683" s="16">
        <f t="shared" ca="1" si="559"/>
        <v>3.3321937512499562</v>
      </c>
      <c r="Y1683" s="16"/>
      <c r="Z1683" s="13" t="str">
        <f ca="1">priceincross</f>
        <v/>
      </c>
      <c r="AA1683" s="13" t="str">
        <f ca="1">priceoutcross</f>
        <v/>
      </c>
      <c r="AB1683" s="13" t="str">
        <f t="shared" ca="1" si="551"/>
        <v/>
      </c>
      <c r="AC1683" s="13" t="str">
        <f t="shared" ca="1" si="560"/>
        <v/>
      </c>
      <c r="AD1683" s="13" t="str">
        <f t="shared" ca="1" si="561"/>
        <v/>
      </c>
      <c r="AE1683" s="13">
        <f t="shared" ca="1" si="562"/>
        <v>3.3465780983988931</v>
      </c>
      <c r="AG1683" s="32">
        <f ca="1">IF(ROW(data!B1683)&gt;fib+1,MIN(OFFSET(data!B1683,0,0,-fib,1)),"")</f>
        <v>29.83</v>
      </c>
      <c r="AH1683" s="32">
        <f ca="1">IF(ROW(data!B1683)&gt;fib+1,MAX(OFFSET(data!B1683,0,0,-fib,1)),"")</f>
        <v>34.75</v>
      </c>
      <c r="AI1683" s="32">
        <f t="shared" ca="1" si="552"/>
        <v>4.9200000000000017</v>
      </c>
      <c r="AJ1683" s="31">
        <f t="shared" ca="1" si="553"/>
        <v>30.991119999999999</v>
      </c>
      <c r="AK1683" s="31">
        <f t="shared" ca="1" si="554"/>
        <v>31.709440000000001</v>
      </c>
      <c r="AL1683" s="31">
        <f t="shared" ca="1" si="555"/>
        <v>32.29</v>
      </c>
      <c r="AM1683" s="31">
        <f t="shared" ca="1" si="556"/>
        <v>32.870559999999998</v>
      </c>
      <c r="AO1683" s="32">
        <f t="shared" ca="1" si="563"/>
        <v>2.3321937512499562</v>
      </c>
      <c r="AP1683" s="32">
        <f t="shared" ca="1" si="564"/>
        <v>0</v>
      </c>
      <c r="AQ1683" s="32">
        <f t="shared" ca="1" si="565"/>
        <v>2.4685224841136817</v>
      </c>
      <c r="AR1683" s="32">
        <f t="shared" ca="1" si="566"/>
        <v>3.6438529784537321E-2</v>
      </c>
    </row>
    <row r="1684" spans="1:44">
      <c r="A1684" s="10">
        <v>39353</v>
      </c>
      <c r="B1684" s="11">
        <f ca="1">IF(ROW(data!B1684)&gt;singleSMA,AVERAGE(OFFSET(data!B1684,0,0,-singleSMA,1)),"")</f>
        <v>32.389399999999988</v>
      </c>
      <c r="C1684" s="11" t="str">
        <f ca="1">IF(ROW(data!B1682)&gt;singleSMA+2,IF(SIGN(data!B1683-indicators!B1683)&lt;&gt;SIGN(data!B1682-indicators!B1682),IF(SIGN(data!B1683-indicators!B1683)&gt;0,"BUY","SELL"),""),"")</f>
        <v/>
      </c>
      <c r="D1684" s="11">
        <f ca="1">IF(ROW(data!B1684)&gt;fastSMA,AVERAGE(OFFSET(data!B1684,0,0,-fastSMA,1)),"")</f>
        <v>33.054999999999993</v>
      </c>
      <c r="E1684" s="11">
        <f ca="1">IF(ROW(data!B1684)&gt;slowSMA,AVERAGE(OFFSET(data!B1684,0,0,-slowSMA,1)),"")</f>
        <v>32.389399999999988</v>
      </c>
      <c r="F1684" s="11" t="str">
        <f ca="1">IF(ROW(data!B1684)&gt;MAX(fastSMA,slowSMA)+2,IF(SIGN(D1683-E1683)&lt;&gt;SIGN(D1682-E1682),IF(SIGN(D1683-E1683)&gt;0,"BUY","SELL"),""),"")</f>
        <v/>
      </c>
      <c r="G1684" s="11"/>
      <c r="H1684" s="11">
        <f>(data!B1684/data!B1683)-1</f>
        <v>-1.1862396204033177E-3</v>
      </c>
      <c r="I1684" s="11">
        <f t="shared" si="546"/>
        <v>0</v>
      </c>
      <c r="J1684" s="11">
        <f t="shared" si="547"/>
        <v>1.1862396204033177E-3</v>
      </c>
      <c r="K1684" s="11">
        <f ca="1">IF(ROW(data!B1684)&gt;rsi+1,100-100/(1+AVERAGE(OFFSET(I1684,0,0,-rsi,1))/AVERAGE(OFFSET(J1684,0,0,-rsi,1))),"")</f>
        <v>57.146744962557591</v>
      </c>
      <c r="L1684" s="11"/>
      <c r="M1684" s="11">
        <f t="shared" si="548"/>
        <v>0.99881376037959668</v>
      </c>
      <c r="N1684" s="11">
        <f t="shared" ca="1" si="549"/>
        <v>1.0237082066869305</v>
      </c>
      <c r="S1684" s="13" t="str">
        <f ca="1">pricein</f>
        <v/>
      </c>
      <c r="T1684" s="13" t="str">
        <f ca="1">priceout</f>
        <v/>
      </c>
      <c r="U1684" s="16" t="str">
        <f t="shared" ca="1" si="550"/>
        <v/>
      </c>
      <c r="V1684" s="16" t="str">
        <f t="shared" ca="1" si="557"/>
        <v/>
      </c>
      <c r="W1684" s="16" t="str">
        <f t="shared" ca="1" si="558"/>
        <v/>
      </c>
      <c r="X1684" s="16">
        <f t="shared" ca="1" si="559"/>
        <v>3.3321937512499562</v>
      </c>
      <c r="Y1684" s="16"/>
      <c r="Z1684" s="13" t="str">
        <f ca="1">priceincross</f>
        <v/>
      </c>
      <c r="AA1684" s="13" t="str">
        <f ca="1">priceoutcross</f>
        <v/>
      </c>
      <c r="AB1684" s="13" t="str">
        <f t="shared" ca="1" si="551"/>
        <v/>
      </c>
      <c r="AC1684" s="13" t="str">
        <f t="shared" ca="1" si="560"/>
        <v/>
      </c>
      <c r="AD1684" s="13" t="str">
        <f t="shared" ca="1" si="561"/>
        <v/>
      </c>
      <c r="AE1684" s="13">
        <f t="shared" ca="1" si="562"/>
        <v>3.3465780983988931</v>
      </c>
      <c r="AG1684" s="32">
        <f ca="1">IF(ROW(data!B1684)&gt;fib+1,MIN(OFFSET(data!B1684,0,0,-fib,1)),"")</f>
        <v>29.83</v>
      </c>
      <c r="AH1684" s="32">
        <f ca="1">IF(ROW(data!B1684)&gt;fib+1,MAX(OFFSET(data!B1684,0,0,-fib,1)),"")</f>
        <v>34.75</v>
      </c>
      <c r="AI1684" s="32">
        <f t="shared" ca="1" si="552"/>
        <v>4.9200000000000017</v>
      </c>
      <c r="AJ1684" s="31">
        <f t="shared" ca="1" si="553"/>
        <v>30.991119999999999</v>
      </c>
      <c r="AK1684" s="31">
        <f t="shared" ca="1" si="554"/>
        <v>31.709440000000001</v>
      </c>
      <c r="AL1684" s="31">
        <f t="shared" ca="1" si="555"/>
        <v>32.29</v>
      </c>
      <c r="AM1684" s="31">
        <f t="shared" ca="1" si="556"/>
        <v>32.870559999999998</v>
      </c>
      <c r="AO1684" s="32">
        <f t="shared" ca="1" si="563"/>
        <v>2.3321937512499562</v>
      </c>
      <c r="AP1684" s="32">
        <f t="shared" ca="1" si="564"/>
        <v>0</v>
      </c>
      <c r="AQ1684" s="32">
        <f t="shared" ca="1" si="565"/>
        <v>2.4685224841136817</v>
      </c>
      <c r="AR1684" s="32">
        <f t="shared" ca="1" si="566"/>
        <v>3.6438529784537321E-2</v>
      </c>
    </row>
    <row r="1685" spans="1:44">
      <c r="A1685" s="10">
        <v>39356</v>
      </c>
      <c r="B1685" s="11">
        <f ca="1">IF(ROW(data!B1685)&gt;singleSMA,AVERAGE(OFFSET(data!B1685,0,0,-singleSMA,1)),"")</f>
        <v>32.416899999999991</v>
      </c>
      <c r="C1685" s="11" t="str">
        <f ca="1">IF(ROW(data!B1683)&gt;singleSMA+2,IF(SIGN(data!B1684-indicators!B1684)&lt;&gt;SIGN(data!B1683-indicators!B1683),IF(SIGN(data!B1684-indicators!B1684)&gt;0,"BUY","SELL"),""),"")</f>
        <v/>
      </c>
      <c r="D1685" s="11">
        <f ca="1">IF(ROW(data!B1685)&gt;fastSMA,AVERAGE(OFFSET(data!B1685,0,0,-fastSMA,1)),"")</f>
        <v>33.069999999999993</v>
      </c>
      <c r="E1685" s="11">
        <f ca="1">IF(ROW(data!B1685)&gt;slowSMA,AVERAGE(OFFSET(data!B1685,0,0,-slowSMA,1)),"")</f>
        <v>32.416899999999991</v>
      </c>
      <c r="F1685" s="11" t="str">
        <f ca="1">IF(ROW(data!B1685)&gt;MAX(fastSMA,slowSMA)+2,IF(SIGN(D1684-E1684)&lt;&gt;SIGN(D1683-E1683),IF(SIGN(D1684-E1684)&gt;0,"BUY","SELL"),""),"")</f>
        <v/>
      </c>
      <c r="G1685" s="11"/>
      <c r="H1685" s="11">
        <f>(data!B1685/data!B1684)-1</f>
        <v>-2.0783847980997416E-3</v>
      </c>
      <c r="I1685" s="11">
        <f t="shared" si="546"/>
        <v>0</v>
      </c>
      <c r="J1685" s="11">
        <f t="shared" si="547"/>
        <v>2.0783847980997416E-3</v>
      </c>
      <c r="K1685" s="11">
        <f ca="1">IF(ROW(data!B1685)&gt;rsi+1,100-100/(1+AVERAGE(OFFSET(I1685,0,0,-rsi,1))/AVERAGE(OFFSET(J1685,0,0,-rsi,1))),"")</f>
        <v>53.133175648713859</v>
      </c>
      <c r="L1685" s="11"/>
      <c r="M1685" s="11">
        <f t="shared" si="548"/>
        <v>0.99792161520190026</v>
      </c>
      <c r="N1685" s="11">
        <f t="shared" ca="1" si="549"/>
        <v>1.0090063044130899</v>
      </c>
      <c r="S1685" s="13" t="str">
        <f ca="1">pricein</f>
        <v/>
      </c>
      <c r="T1685" s="13" t="str">
        <f ca="1">priceout</f>
        <v/>
      </c>
      <c r="U1685" s="16" t="str">
        <f t="shared" ca="1" si="550"/>
        <v/>
      </c>
      <c r="V1685" s="16" t="str">
        <f t="shared" ca="1" si="557"/>
        <v/>
      </c>
      <c r="W1685" s="16" t="str">
        <f t="shared" ca="1" si="558"/>
        <v/>
      </c>
      <c r="X1685" s="16">
        <f t="shared" ca="1" si="559"/>
        <v>3.3321937512499562</v>
      </c>
      <c r="Y1685" s="16"/>
      <c r="Z1685" s="13" t="str">
        <f ca="1">priceincross</f>
        <v/>
      </c>
      <c r="AA1685" s="13" t="str">
        <f ca="1">priceoutcross</f>
        <v/>
      </c>
      <c r="AB1685" s="13" t="str">
        <f t="shared" ca="1" si="551"/>
        <v/>
      </c>
      <c r="AC1685" s="13" t="str">
        <f t="shared" ca="1" si="560"/>
        <v/>
      </c>
      <c r="AD1685" s="13" t="str">
        <f t="shared" ca="1" si="561"/>
        <v/>
      </c>
      <c r="AE1685" s="13">
        <f t="shared" ca="1" si="562"/>
        <v>3.3465780983988931</v>
      </c>
      <c r="AG1685" s="32">
        <f ca="1">IF(ROW(data!B1685)&gt;fib+1,MIN(OFFSET(data!B1685,0,0,-fib,1)),"")</f>
        <v>29.83</v>
      </c>
      <c r="AH1685" s="32">
        <f ca="1">IF(ROW(data!B1685)&gt;fib+1,MAX(OFFSET(data!B1685,0,0,-fib,1)),"")</f>
        <v>34.75</v>
      </c>
      <c r="AI1685" s="32">
        <f t="shared" ca="1" si="552"/>
        <v>4.9200000000000017</v>
      </c>
      <c r="AJ1685" s="31">
        <f t="shared" ca="1" si="553"/>
        <v>30.991119999999999</v>
      </c>
      <c r="AK1685" s="31">
        <f t="shared" ca="1" si="554"/>
        <v>31.709440000000001</v>
      </c>
      <c r="AL1685" s="31">
        <f t="shared" ca="1" si="555"/>
        <v>32.29</v>
      </c>
      <c r="AM1685" s="31">
        <f t="shared" ca="1" si="556"/>
        <v>32.870559999999998</v>
      </c>
      <c r="AO1685" s="32">
        <f t="shared" ca="1" si="563"/>
        <v>2.3321937512499562</v>
      </c>
      <c r="AP1685" s="32">
        <f t="shared" ca="1" si="564"/>
        <v>0</v>
      </c>
      <c r="AQ1685" s="32">
        <f t="shared" ca="1" si="565"/>
        <v>2.4685224841136817</v>
      </c>
      <c r="AR1685" s="32">
        <f t="shared" ca="1" si="566"/>
        <v>3.6438529784537321E-2</v>
      </c>
    </row>
    <row r="1686" spans="1:44">
      <c r="A1686" s="10">
        <v>39357</v>
      </c>
      <c r="B1686" s="11">
        <f ca="1">IF(ROW(data!B1686)&gt;singleSMA,AVERAGE(OFFSET(data!B1686,0,0,-singleSMA,1)),"")</f>
        <v>32.445699999999988</v>
      </c>
      <c r="C1686" s="11" t="str">
        <f ca="1">IF(ROW(data!B1684)&gt;singleSMA+2,IF(SIGN(data!B1685-indicators!B1685)&lt;&gt;SIGN(data!B1684-indicators!B1684),IF(SIGN(data!B1685-indicators!B1685)&gt;0,"BUY","SELL"),""),"")</f>
        <v/>
      </c>
      <c r="D1686" s="11">
        <f ca="1">IF(ROW(data!B1686)&gt;fastSMA,AVERAGE(OFFSET(data!B1686,0,0,-fastSMA,1)),"")</f>
        <v>33.083999999999989</v>
      </c>
      <c r="E1686" s="11">
        <f ca="1">IF(ROW(data!B1686)&gt;slowSMA,AVERAGE(OFFSET(data!B1686,0,0,-slowSMA,1)),"")</f>
        <v>32.445699999999988</v>
      </c>
      <c r="F1686" s="11" t="str">
        <f ca="1">IF(ROW(data!B1686)&gt;MAX(fastSMA,slowSMA)+2,IF(SIGN(D1685-E1685)&lt;&gt;SIGN(D1684-E1684),IF(SIGN(D1685-E1685)&gt;0,"BUY","SELL"),""),"")</f>
        <v/>
      </c>
      <c r="G1686" s="11"/>
      <c r="H1686" s="11">
        <f>(data!B1686/data!B1685)-1</f>
        <v>8.9259149062792531E-4</v>
      </c>
      <c r="I1686" s="11">
        <f t="shared" si="546"/>
        <v>8.9259149062792531E-4</v>
      </c>
      <c r="J1686" s="11">
        <f t="shared" si="547"/>
        <v>0</v>
      </c>
      <c r="K1686" s="11">
        <f ca="1">IF(ROW(data!B1686)&gt;rsi+1,100-100/(1+AVERAGE(OFFSET(I1686,0,0,-rsi,1))/AVERAGE(OFFSET(J1686,0,0,-rsi,1))),"")</f>
        <v>52.957193593366689</v>
      </c>
      <c r="L1686" s="11"/>
      <c r="M1686" s="11">
        <f t="shared" si="548"/>
        <v>1.0008925914906279</v>
      </c>
      <c r="N1686" s="11">
        <f t="shared" ca="1" si="549"/>
        <v>1.008393285371703</v>
      </c>
      <c r="S1686" s="13" t="str">
        <f ca="1">pricein</f>
        <v/>
      </c>
      <c r="T1686" s="13" t="str">
        <f ca="1">priceout</f>
        <v/>
      </c>
      <c r="U1686" s="16" t="str">
        <f t="shared" ca="1" si="550"/>
        <v/>
      </c>
      <c r="V1686" s="16" t="str">
        <f t="shared" ca="1" si="557"/>
        <v/>
      </c>
      <c r="W1686" s="16" t="str">
        <f t="shared" ca="1" si="558"/>
        <v/>
      </c>
      <c r="X1686" s="16">
        <f t="shared" ca="1" si="559"/>
        <v>3.3321937512499562</v>
      </c>
      <c r="Y1686" s="16"/>
      <c r="Z1686" s="13" t="str">
        <f ca="1">priceincross</f>
        <v/>
      </c>
      <c r="AA1686" s="13" t="str">
        <f ca="1">priceoutcross</f>
        <v/>
      </c>
      <c r="AB1686" s="13" t="str">
        <f t="shared" ca="1" si="551"/>
        <v/>
      </c>
      <c r="AC1686" s="13" t="str">
        <f t="shared" ca="1" si="560"/>
        <v/>
      </c>
      <c r="AD1686" s="13" t="str">
        <f t="shared" ca="1" si="561"/>
        <v/>
      </c>
      <c r="AE1686" s="13">
        <f t="shared" ca="1" si="562"/>
        <v>3.3465780983988931</v>
      </c>
      <c r="AG1686" s="32">
        <f ca="1">IF(ROW(data!B1686)&gt;fib+1,MIN(OFFSET(data!B1686,0,0,-fib,1)),"")</f>
        <v>29.83</v>
      </c>
      <c r="AH1686" s="32">
        <f ca="1">IF(ROW(data!B1686)&gt;fib+1,MAX(OFFSET(data!B1686,0,0,-fib,1)),"")</f>
        <v>34.75</v>
      </c>
      <c r="AI1686" s="32">
        <f t="shared" ca="1" si="552"/>
        <v>4.9200000000000017</v>
      </c>
      <c r="AJ1686" s="31">
        <f t="shared" ca="1" si="553"/>
        <v>30.991119999999999</v>
      </c>
      <c r="AK1686" s="31">
        <f t="shared" ca="1" si="554"/>
        <v>31.709440000000001</v>
      </c>
      <c r="AL1686" s="31">
        <f t="shared" ca="1" si="555"/>
        <v>32.29</v>
      </c>
      <c r="AM1686" s="31">
        <f t="shared" ca="1" si="556"/>
        <v>32.870559999999998</v>
      </c>
      <c r="AO1686" s="32">
        <f t="shared" ca="1" si="563"/>
        <v>2.3321937512499562</v>
      </c>
      <c r="AP1686" s="32">
        <f t="shared" ca="1" si="564"/>
        <v>0</v>
      </c>
      <c r="AQ1686" s="32">
        <f t="shared" ca="1" si="565"/>
        <v>2.4685224841136817</v>
      </c>
      <c r="AR1686" s="32">
        <f t="shared" ca="1" si="566"/>
        <v>3.6438529784537321E-2</v>
      </c>
    </row>
    <row r="1687" spans="1:44">
      <c r="A1687" s="10">
        <v>39358</v>
      </c>
      <c r="B1687" s="11">
        <f ca="1">IF(ROW(data!B1687)&gt;singleSMA,AVERAGE(OFFSET(data!B1687,0,0,-singleSMA,1)),"")</f>
        <v>32.474399999999989</v>
      </c>
      <c r="C1687" s="11" t="str">
        <f ca="1">IF(ROW(data!B1685)&gt;singleSMA+2,IF(SIGN(data!B1686-indicators!B1686)&lt;&gt;SIGN(data!B1685-indicators!B1685),IF(SIGN(data!B1686-indicators!B1686)&gt;0,"BUY","SELL"),""),"")</f>
        <v/>
      </c>
      <c r="D1687" s="11">
        <f ca="1">IF(ROW(data!B1687)&gt;fastSMA,AVERAGE(OFFSET(data!B1687,0,0,-fastSMA,1)),"")</f>
        <v>33.099499999999992</v>
      </c>
      <c r="E1687" s="11">
        <f ca="1">IF(ROW(data!B1687)&gt;slowSMA,AVERAGE(OFFSET(data!B1687,0,0,-slowSMA,1)),"")</f>
        <v>32.474399999999989</v>
      </c>
      <c r="F1687" s="11" t="str">
        <f ca="1">IF(ROW(data!B1687)&gt;MAX(fastSMA,slowSMA)+2,IF(SIGN(D1686-E1686)&lt;&gt;SIGN(D1685-E1685),IF(SIGN(D1686-E1686)&gt;0,"BUY","SELL"),""),"")</f>
        <v/>
      </c>
      <c r="G1687" s="11"/>
      <c r="H1687" s="11">
        <f>(data!B1687/data!B1686)-1</f>
        <v>-1.4268727705113116E-2</v>
      </c>
      <c r="I1687" s="11">
        <f t="shared" si="546"/>
        <v>0</v>
      </c>
      <c r="J1687" s="11">
        <f t="shared" si="547"/>
        <v>1.4268727705113116E-2</v>
      </c>
      <c r="K1687" s="11">
        <f ca="1">IF(ROW(data!B1687)&gt;rsi+1,100-100/(1+AVERAGE(OFFSET(I1687,0,0,-rsi,1))/AVERAGE(OFFSET(J1687,0,0,-rsi,1))),"")</f>
        <v>53.292335111106887</v>
      </c>
      <c r="L1687" s="11"/>
      <c r="M1687" s="11">
        <f t="shared" si="548"/>
        <v>0.98573127229488688</v>
      </c>
      <c r="N1687" s="11">
        <f t="shared" ca="1" si="549"/>
        <v>1.0094368340943682</v>
      </c>
      <c r="S1687" s="13" t="str">
        <f ca="1">pricein</f>
        <v/>
      </c>
      <c r="T1687" s="13" t="str">
        <f ca="1">priceout</f>
        <v/>
      </c>
      <c r="U1687" s="16" t="str">
        <f t="shared" ca="1" si="550"/>
        <v/>
      </c>
      <c r="V1687" s="16" t="str">
        <f t="shared" ca="1" si="557"/>
        <v/>
      </c>
      <c r="W1687" s="16" t="str">
        <f t="shared" ca="1" si="558"/>
        <v/>
      </c>
      <c r="X1687" s="16">
        <f t="shared" ca="1" si="559"/>
        <v>3.3321937512499562</v>
      </c>
      <c r="Y1687" s="16"/>
      <c r="Z1687" s="13" t="str">
        <f ca="1">priceincross</f>
        <v/>
      </c>
      <c r="AA1687" s="13" t="str">
        <f ca="1">priceoutcross</f>
        <v/>
      </c>
      <c r="AB1687" s="13" t="str">
        <f t="shared" ca="1" si="551"/>
        <v/>
      </c>
      <c r="AC1687" s="13" t="str">
        <f t="shared" ca="1" si="560"/>
        <v/>
      </c>
      <c r="AD1687" s="13" t="str">
        <f t="shared" ca="1" si="561"/>
        <v/>
      </c>
      <c r="AE1687" s="13">
        <f t="shared" ca="1" si="562"/>
        <v>3.3465780983988931</v>
      </c>
      <c r="AG1687" s="32">
        <f ca="1">IF(ROW(data!B1687)&gt;fib+1,MIN(OFFSET(data!B1687,0,0,-fib,1)),"")</f>
        <v>29.83</v>
      </c>
      <c r="AH1687" s="32">
        <f ca="1">IF(ROW(data!B1687)&gt;fib+1,MAX(OFFSET(data!B1687,0,0,-fib,1)),"")</f>
        <v>34.75</v>
      </c>
      <c r="AI1687" s="32">
        <f t="shared" ca="1" si="552"/>
        <v>4.9200000000000017</v>
      </c>
      <c r="AJ1687" s="31">
        <f t="shared" ca="1" si="553"/>
        <v>30.991119999999999</v>
      </c>
      <c r="AK1687" s="31">
        <f t="shared" ca="1" si="554"/>
        <v>31.709440000000001</v>
      </c>
      <c r="AL1687" s="31">
        <f t="shared" ca="1" si="555"/>
        <v>32.29</v>
      </c>
      <c r="AM1687" s="31">
        <f t="shared" ca="1" si="556"/>
        <v>32.870559999999998</v>
      </c>
      <c r="AO1687" s="32">
        <f t="shared" ca="1" si="563"/>
        <v>2.3321937512499562</v>
      </c>
      <c r="AP1687" s="32">
        <f t="shared" ca="1" si="564"/>
        <v>0</v>
      </c>
      <c r="AQ1687" s="32">
        <f t="shared" ca="1" si="565"/>
        <v>2.4685224841136817</v>
      </c>
      <c r="AR1687" s="32">
        <f t="shared" ca="1" si="566"/>
        <v>3.6438529784537321E-2</v>
      </c>
    </row>
    <row r="1688" spans="1:44">
      <c r="A1688" s="10">
        <v>39359</v>
      </c>
      <c r="B1688" s="11">
        <f ca="1">IF(ROW(data!B1688)&gt;singleSMA,AVERAGE(OFFSET(data!B1688,0,0,-singleSMA,1)),"")</f>
        <v>32.49959999999998</v>
      </c>
      <c r="C1688" s="11" t="str">
        <f ca="1">IF(ROW(data!B1686)&gt;singleSMA+2,IF(SIGN(data!B1687-indicators!B1687)&lt;&gt;SIGN(data!B1686-indicators!B1686),IF(SIGN(data!B1687-indicators!B1687)&gt;0,"BUY","SELL"),""),"")</f>
        <v/>
      </c>
      <c r="D1688" s="11">
        <f ca="1">IF(ROW(data!B1688)&gt;fastSMA,AVERAGE(OFFSET(data!B1688,0,0,-fastSMA,1)),"")</f>
        <v>33.134999999999991</v>
      </c>
      <c r="E1688" s="11">
        <f ca="1">IF(ROW(data!B1688)&gt;slowSMA,AVERAGE(OFFSET(data!B1688,0,0,-slowSMA,1)),"")</f>
        <v>32.49959999999998</v>
      </c>
      <c r="F1688" s="11" t="str">
        <f ca="1">IF(ROW(data!B1688)&gt;MAX(fastSMA,slowSMA)+2,IF(SIGN(D1687-E1687)&lt;&gt;SIGN(D1686-E1686),IF(SIGN(D1687-E1687)&gt;0,"BUY","SELL"),""),"")</f>
        <v/>
      </c>
      <c r="G1688" s="11"/>
      <c r="H1688" s="11">
        <f>(data!B1688/data!B1687)-1</f>
        <v>1.6284680337756541E-2</v>
      </c>
      <c r="I1688" s="11">
        <f t="shared" si="546"/>
        <v>1.6284680337756541E-2</v>
      </c>
      <c r="J1688" s="11">
        <f t="shared" si="547"/>
        <v>0</v>
      </c>
      <c r="K1688" s="11">
        <f ca="1">IF(ROW(data!B1688)&gt;rsi+1,100-100/(1+AVERAGE(OFFSET(I1688,0,0,-rsi,1))/AVERAGE(OFFSET(J1688,0,0,-rsi,1))),"")</f>
        <v>56.537484391858484</v>
      </c>
      <c r="L1688" s="11"/>
      <c r="M1688" s="11">
        <f t="shared" si="548"/>
        <v>1.0162846803377565</v>
      </c>
      <c r="N1688" s="11">
        <f t="shared" ca="1" si="549"/>
        <v>1.0215216732343138</v>
      </c>
      <c r="S1688" s="13" t="str">
        <f ca="1">pricein</f>
        <v/>
      </c>
      <c r="T1688" s="13" t="str">
        <f ca="1">priceout</f>
        <v/>
      </c>
      <c r="U1688" s="16" t="str">
        <f t="shared" ca="1" si="550"/>
        <v/>
      </c>
      <c r="V1688" s="16" t="str">
        <f t="shared" ca="1" si="557"/>
        <v/>
      </c>
      <c r="W1688" s="16" t="str">
        <f t="shared" ca="1" si="558"/>
        <v/>
      </c>
      <c r="X1688" s="16">
        <f t="shared" ca="1" si="559"/>
        <v>3.3321937512499562</v>
      </c>
      <c r="Y1688" s="16"/>
      <c r="Z1688" s="13" t="str">
        <f ca="1">priceincross</f>
        <v/>
      </c>
      <c r="AA1688" s="13" t="str">
        <f ca="1">priceoutcross</f>
        <v/>
      </c>
      <c r="AB1688" s="13" t="str">
        <f t="shared" ca="1" si="551"/>
        <v/>
      </c>
      <c r="AC1688" s="13" t="str">
        <f t="shared" ca="1" si="560"/>
        <v/>
      </c>
      <c r="AD1688" s="13" t="str">
        <f t="shared" ca="1" si="561"/>
        <v/>
      </c>
      <c r="AE1688" s="13">
        <f t="shared" ca="1" si="562"/>
        <v>3.3465780983988931</v>
      </c>
      <c r="AG1688" s="32">
        <f ca="1">IF(ROW(data!B1688)&gt;fib+1,MIN(OFFSET(data!B1688,0,0,-fib,1)),"")</f>
        <v>29.83</v>
      </c>
      <c r="AH1688" s="32">
        <f ca="1">IF(ROW(data!B1688)&gt;fib+1,MAX(OFFSET(data!B1688,0,0,-fib,1)),"")</f>
        <v>34.75</v>
      </c>
      <c r="AI1688" s="32">
        <f t="shared" ca="1" si="552"/>
        <v>4.9200000000000017</v>
      </c>
      <c r="AJ1688" s="31">
        <f t="shared" ca="1" si="553"/>
        <v>30.991119999999999</v>
      </c>
      <c r="AK1688" s="31">
        <f t="shared" ca="1" si="554"/>
        <v>31.709440000000001</v>
      </c>
      <c r="AL1688" s="31">
        <f t="shared" ca="1" si="555"/>
        <v>32.29</v>
      </c>
      <c r="AM1688" s="31">
        <f t="shared" ca="1" si="556"/>
        <v>32.870559999999998</v>
      </c>
      <c r="AO1688" s="32">
        <f t="shared" ca="1" si="563"/>
        <v>2.3321937512499562</v>
      </c>
      <c r="AP1688" s="32">
        <f t="shared" ca="1" si="564"/>
        <v>0</v>
      </c>
      <c r="AQ1688" s="32">
        <f t="shared" ca="1" si="565"/>
        <v>2.4685224841136817</v>
      </c>
      <c r="AR1688" s="32">
        <f t="shared" ca="1" si="566"/>
        <v>3.6438529784537321E-2</v>
      </c>
    </row>
    <row r="1689" spans="1:44">
      <c r="A1689" s="10">
        <v>39360</v>
      </c>
      <c r="B1689" s="11">
        <f ca="1">IF(ROW(data!B1689)&gt;singleSMA,AVERAGE(OFFSET(data!B1689,0,0,-singleSMA,1)),"")</f>
        <v>32.518799999999985</v>
      </c>
      <c r="C1689" s="11" t="str">
        <f ca="1">IF(ROW(data!B1687)&gt;singleSMA+2,IF(SIGN(data!B1688-indicators!B1688)&lt;&gt;SIGN(data!B1687-indicators!B1687),IF(SIGN(data!B1688-indicators!B1688)&gt;0,"BUY","SELL"),""),"")</f>
        <v/>
      </c>
      <c r="D1689" s="11">
        <f ca="1">IF(ROW(data!B1689)&gt;fastSMA,AVERAGE(OFFSET(data!B1689,0,0,-fastSMA,1)),"")</f>
        <v>33.23449999999999</v>
      </c>
      <c r="E1689" s="11">
        <f ca="1">IF(ROW(data!B1689)&gt;slowSMA,AVERAGE(OFFSET(data!B1689,0,0,-slowSMA,1)),"")</f>
        <v>32.518799999999985</v>
      </c>
      <c r="F1689" s="11" t="str">
        <f ca="1">IF(ROW(data!B1689)&gt;MAX(fastSMA,slowSMA)+2,IF(SIGN(D1688-E1688)&lt;&gt;SIGN(D1687-E1687),IF(SIGN(D1688-E1688)&gt;0,"BUY","SELL"),""),"")</f>
        <v/>
      </c>
      <c r="G1689" s="11"/>
      <c r="H1689" s="11">
        <f>(data!B1689/data!B1688)-1</f>
        <v>1.3946587537091881E-2</v>
      </c>
      <c r="I1689" s="11">
        <f t="shared" si="546"/>
        <v>1.3946587537091881E-2</v>
      </c>
      <c r="J1689" s="11">
        <f t="shared" si="547"/>
        <v>0</v>
      </c>
      <c r="K1689" s="11">
        <f ca="1">IF(ROW(data!B1689)&gt;rsi+1,100-100/(1+AVERAGE(OFFSET(I1689,0,0,-rsi,1))/AVERAGE(OFFSET(J1689,0,0,-rsi,1))),"")</f>
        <v>68.814716771939715</v>
      </c>
      <c r="L1689" s="11"/>
      <c r="M1689" s="11">
        <f t="shared" si="548"/>
        <v>1.0139465875370919</v>
      </c>
      <c r="N1689" s="11">
        <f t="shared" ca="1" si="549"/>
        <v>1.0618396519577378</v>
      </c>
      <c r="S1689" s="13" t="str">
        <f ca="1">pricein</f>
        <v/>
      </c>
      <c r="T1689" s="13" t="str">
        <f ca="1">priceout</f>
        <v/>
      </c>
      <c r="U1689" s="16" t="str">
        <f t="shared" ca="1" si="550"/>
        <v/>
      </c>
      <c r="V1689" s="16" t="str">
        <f t="shared" ca="1" si="557"/>
        <v/>
      </c>
      <c r="W1689" s="16" t="str">
        <f t="shared" ca="1" si="558"/>
        <v/>
      </c>
      <c r="X1689" s="16">
        <f t="shared" ca="1" si="559"/>
        <v>3.3321937512499562</v>
      </c>
      <c r="Y1689" s="16"/>
      <c r="Z1689" s="13" t="str">
        <f ca="1">priceincross</f>
        <v/>
      </c>
      <c r="AA1689" s="13" t="str">
        <f ca="1">priceoutcross</f>
        <v/>
      </c>
      <c r="AB1689" s="13" t="str">
        <f t="shared" ca="1" si="551"/>
        <v/>
      </c>
      <c r="AC1689" s="13" t="str">
        <f t="shared" ca="1" si="560"/>
        <v/>
      </c>
      <c r="AD1689" s="13" t="str">
        <f t="shared" ca="1" si="561"/>
        <v/>
      </c>
      <c r="AE1689" s="13">
        <f t="shared" ca="1" si="562"/>
        <v>3.3465780983988931</v>
      </c>
      <c r="AG1689" s="32">
        <f ca="1">IF(ROW(data!B1689)&gt;fib+1,MIN(OFFSET(data!B1689,0,0,-fib,1)),"")</f>
        <v>29.83</v>
      </c>
      <c r="AH1689" s="32">
        <f ca="1">IF(ROW(data!B1689)&gt;fib+1,MAX(OFFSET(data!B1689,0,0,-fib,1)),"")</f>
        <v>34.75</v>
      </c>
      <c r="AI1689" s="32">
        <f t="shared" ca="1" si="552"/>
        <v>4.9200000000000017</v>
      </c>
      <c r="AJ1689" s="31">
        <f t="shared" ca="1" si="553"/>
        <v>30.991119999999999</v>
      </c>
      <c r="AK1689" s="31">
        <f t="shared" ca="1" si="554"/>
        <v>31.709440000000001</v>
      </c>
      <c r="AL1689" s="31">
        <f t="shared" ca="1" si="555"/>
        <v>32.29</v>
      </c>
      <c r="AM1689" s="31">
        <f t="shared" ca="1" si="556"/>
        <v>32.870559999999998</v>
      </c>
      <c r="AO1689" s="32">
        <f t="shared" ca="1" si="563"/>
        <v>2.3321937512499562</v>
      </c>
      <c r="AP1689" s="32">
        <f t="shared" ca="1" si="564"/>
        <v>0</v>
      </c>
      <c r="AQ1689" s="32">
        <f t="shared" ca="1" si="565"/>
        <v>2.4685224841136817</v>
      </c>
      <c r="AR1689" s="32">
        <f t="shared" ca="1" si="566"/>
        <v>3.6438529784537321E-2</v>
      </c>
    </row>
    <row r="1690" spans="1:44">
      <c r="A1690" s="10">
        <v>39363</v>
      </c>
      <c r="B1690" s="11">
        <f ca="1">IF(ROW(data!B1690)&gt;singleSMA,AVERAGE(OFFSET(data!B1690,0,0,-singleSMA,1)),"")</f>
        <v>32.540999999999983</v>
      </c>
      <c r="C1690" s="11" t="str">
        <f ca="1">IF(ROW(data!B1688)&gt;singleSMA+2,IF(SIGN(data!B1689-indicators!B1689)&lt;&gt;SIGN(data!B1688-indicators!B1688),IF(SIGN(data!B1689-indicators!B1689)&gt;0,"BUY","SELL"),""),"")</f>
        <v/>
      </c>
      <c r="D1690" s="11">
        <f ca="1">IF(ROW(data!B1690)&gt;fastSMA,AVERAGE(OFFSET(data!B1690,0,0,-fastSMA,1)),"")</f>
        <v>33.346500000000006</v>
      </c>
      <c r="E1690" s="11">
        <f ca="1">IF(ROW(data!B1690)&gt;slowSMA,AVERAGE(OFFSET(data!B1690,0,0,-slowSMA,1)),"")</f>
        <v>32.540999999999983</v>
      </c>
      <c r="F1690" s="11" t="str">
        <f ca="1">IF(ROW(data!B1690)&gt;MAX(fastSMA,slowSMA)+2,IF(SIGN(D1689-E1689)&lt;&gt;SIGN(D1688-E1688),IF(SIGN(D1689-E1689)&gt;0,"BUY","SELL"),""),"")</f>
        <v/>
      </c>
      <c r="G1690" s="11"/>
      <c r="H1690" s="11">
        <f>(data!B1690/data!B1689)-1</f>
        <v>8.7796312554870859E-3</v>
      </c>
      <c r="I1690" s="11">
        <f t="shared" si="546"/>
        <v>8.7796312554870859E-3</v>
      </c>
      <c r="J1690" s="11">
        <f t="shared" si="547"/>
        <v>0</v>
      </c>
      <c r="K1690" s="11">
        <f ca="1">IF(ROW(data!B1690)&gt;rsi+1,100-100/(1+AVERAGE(OFFSET(I1690,0,0,-rsi,1))/AVERAGE(OFFSET(J1690,0,0,-rsi,1))),"")</f>
        <v>70.142862137434946</v>
      </c>
      <c r="L1690" s="11"/>
      <c r="M1690" s="11">
        <f t="shared" si="548"/>
        <v>1.0087796312554871</v>
      </c>
      <c r="N1690" s="11">
        <f t="shared" ca="1" si="549"/>
        <v>1.0695004654049025</v>
      </c>
      <c r="S1690" s="13" t="str">
        <f ca="1">pricein</f>
        <v/>
      </c>
      <c r="T1690" s="13" t="str">
        <f ca="1">priceout</f>
        <v/>
      </c>
      <c r="U1690" s="16" t="str">
        <f t="shared" ca="1" si="550"/>
        <v/>
      </c>
      <c r="V1690" s="16" t="str">
        <f t="shared" ca="1" si="557"/>
        <v/>
      </c>
      <c r="W1690" s="16" t="str">
        <f t="shared" ca="1" si="558"/>
        <v/>
      </c>
      <c r="X1690" s="16">
        <f t="shared" ca="1" si="559"/>
        <v>3.3321937512499562</v>
      </c>
      <c r="Y1690" s="16"/>
      <c r="Z1690" s="13" t="str">
        <f ca="1">priceincross</f>
        <v/>
      </c>
      <c r="AA1690" s="13" t="str">
        <f ca="1">priceoutcross</f>
        <v/>
      </c>
      <c r="AB1690" s="13" t="str">
        <f t="shared" ca="1" si="551"/>
        <v/>
      </c>
      <c r="AC1690" s="13" t="str">
        <f t="shared" ca="1" si="560"/>
        <v/>
      </c>
      <c r="AD1690" s="13" t="str">
        <f t="shared" ca="1" si="561"/>
        <v/>
      </c>
      <c r="AE1690" s="13">
        <f t="shared" ca="1" si="562"/>
        <v>3.3465780983988931</v>
      </c>
      <c r="AG1690" s="32">
        <f ca="1">IF(ROW(data!B1690)&gt;fib+1,MIN(OFFSET(data!B1690,0,0,-fib,1)),"")</f>
        <v>29.83</v>
      </c>
      <c r="AH1690" s="32">
        <f ca="1">IF(ROW(data!B1690)&gt;fib+1,MAX(OFFSET(data!B1690,0,0,-fib,1)),"")</f>
        <v>34.75</v>
      </c>
      <c r="AI1690" s="32">
        <f t="shared" ca="1" si="552"/>
        <v>4.9200000000000017</v>
      </c>
      <c r="AJ1690" s="31">
        <f t="shared" ca="1" si="553"/>
        <v>30.991119999999999</v>
      </c>
      <c r="AK1690" s="31">
        <f t="shared" ca="1" si="554"/>
        <v>31.709440000000001</v>
      </c>
      <c r="AL1690" s="31">
        <f t="shared" ca="1" si="555"/>
        <v>32.29</v>
      </c>
      <c r="AM1690" s="31">
        <f t="shared" ca="1" si="556"/>
        <v>32.870559999999998</v>
      </c>
      <c r="AO1690" s="32">
        <f t="shared" ca="1" si="563"/>
        <v>2.3321937512499562</v>
      </c>
      <c r="AP1690" s="32">
        <f t="shared" ca="1" si="564"/>
        <v>0</v>
      </c>
      <c r="AQ1690" s="32">
        <f t="shared" ca="1" si="565"/>
        <v>2.4685224841136817</v>
      </c>
      <c r="AR1690" s="32">
        <f t="shared" ca="1" si="566"/>
        <v>3.6438529784537321E-2</v>
      </c>
    </row>
    <row r="1691" spans="1:44">
      <c r="A1691" s="10">
        <v>39364</v>
      </c>
      <c r="B1691" s="11">
        <f ca="1">IF(ROW(data!B1691)&gt;singleSMA,AVERAGE(OFFSET(data!B1691,0,0,-singleSMA,1)),"")</f>
        <v>32.563299999999984</v>
      </c>
      <c r="C1691" s="11" t="str">
        <f ca="1">IF(ROW(data!B1689)&gt;singleSMA+2,IF(SIGN(data!B1690-indicators!B1690)&lt;&gt;SIGN(data!B1689-indicators!B1689),IF(SIGN(data!B1690-indicators!B1690)&gt;0,"BUY","SELL"),""),"")</f>
        <v/>
      </c>
      <c r="D1691" s="11">
        <f ca="1">IF(ROW(data!B1691)&gt;fastSMA,AVERAGE(OFFSET(data!B1691,0,0,-fastSMA,1)),"")</f>
        <v>33.452500000000001</v>
      </c>
      <c r="E1691" s="11">
        <f ca="1">IF(ROW(data!B1691)&gt;slowSMA,AVERAGE(OFFSET(data!B1691,0,0,-slowSMA,1)),"")</f>
        <v>32.563299999999984</v>
      </c>
      <c r="F1691" s="11" t="str">
        <f ca="1">IF(ROW(data!B1691)&gt;MAX(fastSMA,slowSMA)+2,IF(SIGN(D1690-E1690)&lt;&gt;SIGN(D1689-E1689),IF(SIGN(D1690-E1690)&gt;0,"BUY","SELL"),""),"")</f>
        <v/>
      </c>
      <c r="G1691" s="11"/>
      <c r="H1691" s="11">
        <f>(data!B1691/data!B1690)-1</f>
        <v>2.6109660574413773E-3</v>
      </c>
      <c r="I1691" s="11">
        <f t="shared" si="546"/>
        <v>2.6109660574413773E-3</v>
      </c>
      <c r="J1691" s="11">
        <f t="shared" si="547"/>
        <v>0</v>
      </c>
      <c r="K1691" s="11">
        <f ca="1">IF(ROW(data!B1691)&gt;rsi+1,100-100/(1+AVERAGE(OFFSET(I1691,0,0,-rsi,1))/AVERAGE(OFFSET(J1691,0,0,-rsi,1))),"")</f>
        <v>69.43954122081422</v>
      </c>
      <c r="L1691" s="11"/>
      <c r="M1691" s="11">
        <f t="shared" si="548"/>
        <v>1.0026109660574414</v>
      </c>
      <c r="N1691" s="11">
        <f t="shared" ca="1" si="549"/>
        <v>1.0653514180024659</v>
      </c>
      <c r="S1691" s="13" t="str">
        <f ca="1">pricein</f>
        <v/>
      </c>
      <c r="T1691" s="13" t="str">
        <f ca="1">priceout</f>
        <v/>
      </c>
      <c r="U1691" s="16" t="str">
        <f t="shared" ca="1" si="550"/>
        <v/>
      </c>
      <c r="V1691" s="16" t="str">
        <f t="shared" ca="1" si="557"/>
        <v/>
      </c>
      <c r="W1691" s="16" t="str">
        <f t="shared" ca="1" si="558"/>
        <v/>
      </c>
      <c r="X1691" s="16">
        <f t="shared" ca="1" si="559"/>
        <v>3.3321937512499562</v>
      </c>
      <c r="Y1691" s="16"/>
      <c r="Z1691" s="13" t="str">
        <f ca="1">priceincross</f>
        <v/>
      </c>
      <c r="AA1691" s="13" t="str">
        <f ca="1">priceoutcross</f>
        <v/>
      </c>
      <c r="AB1691" s="13" t="str">
        <f t="shared" ca="1" si="551"/>
        <v/>
      </c>
      <c r="AC1691" s="13" t="str">
        <f t="shared" ca="1" si="560"/>
        <v/>
      </c>
      <c r="AD1691" s="13" t="str">
        <f t="shared" ca="1" si="561"/>
        <v/>
      </c>
      <c r="AE1691" s="13">
        <f t="shared" ca="1" si="562"/>
        <v>3.3465780983988931</v>
      </c>
      <c r="AG1691" s="32">
        <f ca="1">IF(ROW(data!B1691)&gt;fib+1,MIN(OFFSET(data!B1691,0,0,-fib,1)),"")</f>
        <v>29.83</v>
      </c>
      <c r="AH1691" s="32">
        <f ca="1">IF(ROW(data!B1691)&gt;fib+1,MAX(OFFSET(data!B1691,0,0,-fib,1)),"")</f>
        <v>34.75</v>
      </c>
      <c r="AI1691" s="32">
        <f t="shared" ca="1" si="552"/>
        <v>4.9200000000000017</v>
      </c>
      <c r="AJ1691" s="31">
        <f t="shared" ca="1" si="553"/>
        <v>30.991119999999999</v>
      </c>
      <c r="AK1691" s="31">
        <f t="shared" ca="1" si="554"/>
        <v>31.709440000000001</v>
      </c>
      <c r="AL1691" s="31">
        <f t="shared" ca="1" si="555"/>
        <v>32.29</v>
      </c>
      <c r="AM1691" s="31">
        <f t="shared" ca="1" si="556"/>
        <v>32.870559999999998</v>
      </c>
      <c r="AO1691" s="32">
        <f t="shared" ca="1" si="563"/>
        <v>2.3321937512499562</v>
      </c>
      <c r="AP1691" s="32">
        <f t="shared" ca="1" si="564"/>
        <v>0</v>
      </c>
      <c r="AQ1691" s="32">
        <f t="shared" ca="1" si="565"/>
        <v>2.4685224841136817</v>
      </c>
      <c r="AR1691" s="32">
        <f t="shared" ca="1" si="566"/>
        <v>3.6438529784537321E-2</v>
      </c>
    </row>
    <row r="1692" spans="1:44">
      <c r="A1692" s="10">
        <v>39365</v>
      </c>
      <c r="B1692" s="11">
        <f ca="1">IF(ROW(data!B1692)&gt;singleSMA,AVERAGE(OFFSET(data!B1692,0,0,-singleSMA,1)),"")</f>
        <v>32.58179999999998</v>
      </c>
      <c r="C1692" s="11" t="str">
        <f ca="1">IF(ROW(data!B1690)&gt;singleSMA+2,IF(SIGN(data!B1691-indicators!B1691)&lt;&gt;SIGN(data!B1690-indicators!B1690),IF(SIGN(data!B1691-indicators!B1691)&gt;0,"BUY","SELL"),""),"")</f>
        <v/>
      </c>
      <c r="D1692" s="11">
        <f ca="1">IF(ROW(data!B1692)&gt;fastSMA,AVERAGE(OFFSET(data!B1692,0,0,-fastSMA,1)),"")</f>
        <v>33.550000000000004</v>
      </c>
      <c r="E1692" s="11">
        <f ca="1">IF(ROW(data!B1692)&gt;slowSMA,AVERAGE(OFFSET(data!B1692,0,0,-slowSMA,1)),"")</f>
        <v>32.58179999999998</v>
      </c>
      <c r="F1692" s="11" t="str">
        <f ca="1">IF(ROW(data!B1692)&gt;MAX(fastSMA,slowSMA)+2,IF(SIGN(D1691-E1691)&lt;&gt;SIGN(D1690-E1690),IF(SIGN(D1691-E1691)&gt;0,"BUY","SELL"),""),"")</f>
        <v/>
      </c>
      <c r="G1692" s="11"/>
      <c r="H1692" s="11">
        <f>(data!B1692/data!B1691)-1</f>
        <v>-4.9189814814815103E-3</v>
      </c>
      <c r="I1692" s="11">
        <f t="shared" si="546"/>
        <v>0</v>
      </c>
      <c r="J1692" s="11">
        <f t="shared" si="547"/>
        <v>4.9189814814815103E-3</v>
      </c>
      <c r="K1692" s="11">
        <f ca="1">IF(ROW(data!B1692)&gt;rsi+1,100-100/(1+AVERAGE(OFFSET(I1692,0,0,-rsi,1))/AVERAGE(OFFSET(J1692,0,0,-rsi,1))),"")</f>
        <v>67.438301060520047</v>
      </c>
      <c r="L1692" s="11"/>
      <c r="M1692" s="11">
        <f t="shared" si="548"/>
        <v>0.99508101851851849</v>
      </c>
      <c r="N1692" s="11">
        <f t="shared" ca="1" si="549"/>
        <v>1.0601109741060417</v>
      </c>
      <c r="S1692" s="13" t="str">
        <f ca="1">pricein</f>
        <v/>
      </c>
      <c r="T1692" s="13" t="str">
        <f ca="1">priceout</f>
        <v/>
      </c>
      <c r="U1692" s="16" t="str">
        <f t="shared" ca="1" si="550"/>
        <v/>
      </c>
      <c r="V1692" s="16" t="str">
        <f t="shared" ca="1" si="557"/>
        <v/>
      </c>
      <c r="W1692" s="16" t="str">
        <f t="shared" ca="1" si="558"/>
        <v/>
      </c>
      <c r="X1692" s="16">
        <f t="shared" ca="1" si="559"/>
        <v>3.3321937512499562</v>
      </c>
      <c r="Y1692" s="16"/>
      <c r="Z1692" s="13" t="str">
        <f ca="1">priceincross</f>
        <v/>
      </c>
      <c r="AA1692" s="13" t="str">
        <f ca="1">priceoutcross</f>
        <v/>
      </c>
      <c r="AB1692" s="13" t="str">
        <f t="shared" ca="1" si="551"/>
        <v/>
      </c>
      <c r="AC1692" s="13" t="str">
        <f t="shared" ca="1" si="560"/>
        <v/>
      </c>
      <c r="AD1692" s="13" t="str">
        <f t="shared" ca="1" si="561"/>
        <v/>
      </c>
      <c r="AE1692" s="13">
        <f t="shared" ca="1" si="562"/>
        <v>3.3465780983988931</v>
      </c>
      <c r="AG1692" s="32">
        <f ca="1">IF(ROW(data!B1692)&gt;fib+1,MIN(OFFSET(data!B1692,0,0,-fib,1)),"")</f>
        <v>29.83</v>
      </c>
      <c r="AH1692" s="32">
        <f ca="1">IF(ROW(data!B1692)&gt;fib+1,MAX(OFFSET(data!B1692,0,0,-fib,1)),"")</f>
        <v>34.75</v>
      </c>
      <c r="AI1692" s="32">
        <f t="shared" ca="1" si="552"/>
        <v>4.9200000000000017</v>
      </c>
      <c r="AJ1692" s="31">
        <f t="shared" ca="1" si="553"/>
        <v>30.991119999999999</v>
      </c>
      <c r="AK1692" s="31">
        <f t="shared" ca="1" si="554"/>
        <v>31.709440000000001</v>
      </c>
      <c r="AL1692" s="31">
        <f t="shared" ca="1" si="555"/>
        <v>32.29</v>
      </c>
      <c r="AM1692" s="31">
        <f t="shared" ca="1" si="556"/>
        <v>32.870559999999998</v>
      </c>
      <c r="AO1692" s="32">
        <f t="shared" ca="1" si="563"/>
        <v>2.3321937512499562</v>
      </c>
      <c r="AP1692" s="32">
        <f t="shared" ca="1" si="564"/>
        <v>0</v>
      </c>
      <c r="AQ1692" s="32">
        <f t="shared" ca="1" si="565"/>
        <v>2.4685224841136817</v>
      </c>
      <c r="AR1692" s="32">
        <f t="shared" ca="1" si="566"/>
        <v>3.6438529784537321E-2</v>
      </c>
    </row>
    <row r="1693" spans="1:44">
      <c r="A1693" s="10">
        <v>39366</v>
      </c>
      <c r="B1693" s="11">
        <f ca="1">IF(ROW(data!B1693)&gt;singleSMA,AVERAGE(OFFSET(data!B1693,0,0,-singleSMA,1)),"")</f>
        <v>32.604899999999979</v>
      </c>
      <c r="C1693" s="11" t="str">
        <f ca="1">IF(ROW(data!B1691)&gt;singleSMA+2,IF(SIGN(data!B1692-indicators!B1692)&lt;&gt;SIGN(data!B1691-indicators!B1691),IF(SIGN(data!B1692-indicators!B1692)&gt;0,"BUY","SELL"),""),"")</f>
        <v/>
      </c>
      <c r="D1693" s="11">
        <f ca="1">IF(ROW(data!B1693)&gt;fastSMA,AVERAGE(OFFSET(data!B1693,0,0,-fastSMA,1)),"")</f>
        <v>33.642499999999998</v>
      </c>
      <c r="E1693" s="11">
        <f ca="1">IF(ROW(data!B1693)&gt;slowSMA,AVERAGE(OFFSET(data!B1693,0,0,-slowSMA,1)),"")</f>
        <v>32.604899999999979</v>
      </c>
      <c r="F1693" s="11" t="str">
        <f ca="1">IF(ROW(data!B1693)&gt;MAX(fastSMA,slowSMA)+2,IF(SIGN(D1692-E1692)&lt;&gt;SIGN(D1691-E1691),IF(SIGN(D1692-E1692)&gt;0,"BUY","SELL"),""),"")</f>
        <v/>
      </c>
      <c r="G1693" s="11"/>
      <c r="H1693" s="11">
        <f>(data!B1693/data!B1692)-1</f>
        <v>9.014248328002461E-3</v>
      </c>
      <c r="I1693" s="11">
        <f t="shared" si="546"/>
        <v>9.014248328002461E-3</v>
      </c>
      <c r="J1693" s="11">
        <f t="shared" si="547"/>
        <v>0</v>
      </c>
      <c r="K1693" s="11">
        <f ca="1">IF(ROW(data!B1693)&gt;rsi+1,100-100/(1+AVERAGE(OFFSET(I1693,0,0,-rsi,1))/AVERAGE(OFFSET(J1693,0,0,-rsi,1))),"")</f>
        <v>66.731836413702098</v>
      </c>
      <c r="L1693" s="11"/>
      <c r="M1693" s="11">
        <f t="shared" si="548"/>
        <v>1.0090142483280025</v>
      </c>
      <c r="N1693" s="11">
        <f t="shared" ca="1" si="549"/>
        <v>1.056316590563166</v>
      </c>
      <c r="S1693" s="13" t="str">
        <f ca="1">pricein</f>
        <v/>
      </c>
      <c r="T1693" s="13" t="str">
        <f ca="1">priceout</f>
        <v/>
      </c>
      <c r="U1693" s="16" t="str">
        <f t="shared" ca="1" si="550"/>
        <v/>
      </c>
      <c r="V1693" s="16" t="str">
        <f t="shared" ca="1" si="557"/>
        <v/>
      </c>
      <c r="W1693" s="16" t="str">
        <f t="shared" ca="1" si="558"/>
        <v/>
      </c>
      <c r="X1693" s="16">
        <f t="shared" ca="1" si="559"/>
        <v>3.3321937512499562</v>
      </c>
      <c r="Y1693" s="16"/>
      <c r="Z1693" s="13" t="str">
        <f ca="1">priceincross</f>
        <v/>
      </c>
      <c r="AA1693" s="13" t="str">
        <f ca="1">priceoutcross</f>
        <v/>
      </c>
      <c r="AB1693" s="13" t="str">
        <f t="shared" ca="1" si="551"/>
        <v/>
      </c>
      <c r="AC1693" s="13" t="str">
        <f t="shared" ca="1" si="560"/>
        <v/>
      </c>
      <c r="AD1693" s="13" t="str">
        <f t="shared" ca="1" si="561"/>
        <v/>
      </c>
      <c r="AE1693" s="13">
        <f t="shared" ca="1" si="562"/>
        <v>3.3465780983988931</v>
      </c>
      <c r="AG1693" s="32">
        <f ca="1">IF(ROW(data!B1693)&gt;fib+1,MIN(OFFSET(data!B1693,0,0,-fib,1)),"")</f>
        <v>29.83</v>
      </c>
      <c r="AH1693" s="32">
        <f ca="1">IF(ROW(data!B1693)&gt;fib+1,MAX(OFFSET(data!B1693,0,0,-fib,1)),"")</f>
        <v>34.75</v>
      </c>
      <c r="AI1693" s="32">
        <f t="shared" ca="1" si="552"/>
        <v>4.9200000000000017</v>
      </c>
      <c r="AJ1693" s="31">
        <f t="shared" ca="1" si="553"/>
        <v>30.991119999999999</v>
      </c>
      <c r="AK1693" s="31">
        <f t="shared" ca="1" si="554"/>
        <v>31.709440000000001</v>
      </c>
      <c r="AL1693" s="31">
        <f t="shared" ca="1" si="555"/>
        <v>32.29</v>
      </c>
      <c r="AM1693" s="31">
        <f t="shared" ca="1" si="556"/>
        <v>32.870559999999998</v>
      </c>
      <c r="AO1693" s="32">
        <f t="shared" ca="1" si="563"/>
        <v>2.3321937512499562</v>
      </c>
      <c r="AP1693" s="32">
        <f t="shared" ca="1" si="564"/>
        <v>0</v>
      </c>
      <c r="AQ1693" s="32">
        <f t="shared" ca="1" si="565"/>
        <v>2.4685224841136817</v>
      </c>
      <c r="AR1693" s="32">
        <f t="shared" ca="1" si="566"/>
        <v>3.6438529784537321E-2</v>
      </c>
    </row>
    <row r="1694" spans="1:44">
      <c r="A1694" s="10">
        <v>39367</v>
      </c>
      <c r="B1694" s="11">
        <f ca="1">IF(ROW(data!B1694)&gt;singleSMA,AVERAGE(OFFSET(data!B1694,0,0,-singleSMA,1)),"")</f>
        <v>32.623999999999981</v>
      </c>
      <c r="C1694" s="11" t="str">
        <f ca="1">IF(ROW(data!B1692)&gt;singleSMA+2,IF(SIGN(data!B1693-indicators!B1693)&lt;&gt;SIGN(data!B1692-indicators!B1692),IF(SIGN(data!B1693-indicators!B1693)&gt;0,"BUY","SELL"),""),"")</f>
        <v/>
      </c>
      <c r="D1694" s="11">
        <f ca="1">IF(ROW(data!B1694)&gt;fastSMA,AVERAGE(OFFSET(data!B1694,0,0,-fastSMA,1)),"")</f>
        <v>33.733999999999995</v>
      </c>
      <c r="E1694" s="11">
        <f ca="1">IF(ROW(data!B1694)&gt;slowSMA,AVERAGE(OFFSET(data!B1694,0,0,-slowSMA,1)),"")</f>
        <v>32.623999999999981</v>
      </c>
      <c r="F1694" s="11" t="str">
        <f ca="1">IF(ROW(data!B1694)&gt;MAX(fastSMA,slowSMA)+2,IF(SIGN(D1693-E1693)&lt;&gt;SIGN(D1692-E1692),IF(SIGN(D1693-E1693)&gt;0,"BUY","SELL"),""),"")</f>
        <v/>
      </c>
      <c r="G1694" s="11"/>
      <c r="H1694" s="11">
        <f>(data!B1694/data!B1693)-1</f>
        <v>-4.610951008645614E-3</v>
      </c>
      <c r="I1694" s="11">
        <f t="shared" si="546"/>
        <v>0</v>
      </c>
      <c r="J1694" s="11">
        <f t="shared" si="547"/>
        <v>4.610951008645614E-3</v>
      </c>
      <c r="K1694" s="11">
        <f ca="1">IF(ROW(data!B1694)&gt;rsi+1,100-100/(1+AVERAGE(OFFSET(I1694,0,0,-rsi,1))/AVERAGE(OFFSET(J1694,0,0,-rsi,1))),"")</f>
        <v>66.592654276863669</v>
      </c>
      <c r="L1694" s="11"/>
      <c r="M1694" s="11">
        <f t="shared" si="548"/>
        <v>0.99538904899135439</v>
      </c>
      <c r="N1694" s="11">
        <f t="shared" ca="1" si="549"/>
        <v>1.0559461938245187</v>
      </c>
      <c r="S1694" s="13" t="str">
        <f ca="1">pricein</f>
        <v/>
      </c>
      <c r="T1694" s="13" t="str">
        <f ca="1">priceout</f>
        <v/>
      </c>
      <c r="U1694" s="16" t="str">
        <f t="shared" ca="1" si="550"/>
        <v/>
      </c>
      <c r="V1694" s="16" t="str">
        <f t="shared" ca="1" si="557"/>
        <v/>
      </c>
      <c r="W1694" s="16" t="str">
        <f t="shared" ca="1" si="558"/>
        <v/>
      </c>
      <c r="X1694" s="16">
        <f t="shared" ca="1" si="559"/>
        <v>3.3321937512499562</v>
      </c>
      <c r="Y1694" s="16"/>
      <c r="Z1694" s="13" t="str">
        <f ca="1">priceincross</f>
        <v/>
      </c>
      <c r="AA1694" s="13" t="str">
        <f ca="1">priceoutcross</f>
        <v/>
      </c>
      <c r="AB1694" s="13" t="str">
        <f t="shared" ca="1" si="551"/>
        <v/>
      </c>
      <c r="AC1694" s="13" t="str">
        <f t="shared" ca="1" si="560"/>
        <v/>
      </c>
      <c r="AD1694" s="13" t="str">
        <f t="shared" ca="1" si="561"/>
        <v/>
      </c>
      <c r="AE1694" s="13">
        <f t="shared" ca="1" si="562"/>
        <v>3.3465780983988931</v>
      </c>
      <c r="AG1694" s="32">
        <f ca="1">IF(ROW(data!B1694)&gt;fib+1,MIN(OFFSET(data!B1694,0,0,-fib,1)),"")</f>
        <v>29.83</v>
      </c>
      <c r="AH1694" s="32">
        <f ca="1">IF(ROW(data!B1694)&gt;fib+1,MAX(OFFSET(data!B1694,0,0,-fib,1)),"")</f>
        <v>34.75</v>
      </c>
      <c r="AI1694" s="32">
        <f t="shared" ca="1" si="552"/>
        <v>4.9200000000000017</v>
      </c>
      <c r="AJ1694" s="31">
        <f t="shared" ca="1" si="553"/>
        <v>30.991119999999999</v>
      </c>
      <c r="AK1694" s="31">
        <f t="shared" ca="1" si="554"/>
        <v>31.709440000000001</v>
      </c>
      <c r="AL1694" s="31">
        <f t="shared" ca="1" si="555"/>
        <v>32.29</v>
      </c>
      <c r="AM1694" s="31">
        <f t="shared" ca="1" si="556"/>
        <v>32.870559999999998</v>
      </c>
      <c r="AO1694" s="32">
        <f t="shared" ca="1" si="563"/>
        <v>2.3321937512499562</v>
      </c>
      <c r="AP1694" s="32">
        <f t="shared" ca="1" si="564"/>
        <v>0</v>
      </c>
      <c r="AQ1694" s="32">
        <f t="shared" ca="1" si="565"/>
        <v>2.4685224841136817</v>
      </c>
      <c r="AR1694" s="32">
        <f t="shared" ca="1" si="566"/>
        <v>3.6438529784537321E-2</v>
      </c>
    </row>
    <row r="1695" spans="1:44">
      <c r="A1695" s="10">
        <v>39370</v>
      </c>
      <c r="B1695" s="11">
        <f ca="1">IF(ROW(data!B1695)&gt;singleSMA,AVERAGE(OFFSET(data!B1695,0,0,-singleSMA,1)),"")</f>
        <v>32.644299999999987</v>
      </c>
      <c r="C1695" s="11" t="str">
        <f ca="1">IF(ROW(data!B1693)&gt;singleSMA+2,IF(SIGN(data!B1694-indicators!B1694)&lt;&gt;SIGN(data!B1693-indicators!B1693),IF(SIGN(data!B1694-indicators!B1694)&gt;0,"BUY","SELL"),""),"")</f>
        <v/>
      </c>
      <c r="D1695" s="11">
        <f ca="1">IF(ROW(data!B1695)&gt;fastSMA,AVERAGE(OFFSET(data!B1695,0,0,-fastSMA,1)),"")</f>
        <v>33.825000000000003</v>
      </c>
      <c r="E1695" s="11">
        <f ca="1">IF(ROW(data!B1695)&gt;slowSMA,AVERAGE(OFFSET(data!B1695,0,0,-slowSMA,1)),"")</f>
        <v>32.644299999999987</v>
      </c>
      <c r="F1695" s="11" t="str">
        <f ca="1">IF(ROW(data!B1695)&gt;MAX(fastSMA,slowSMA)+2,IF(SIGN(D1694-E1694)&lt;&gt;SIGN(D1693-E1693),IF(SIGN(D1694-E1694)&gt;0,"BUY","SELL"),""),"")</f>
        <v/>
      </c>
      <c r="G1695" s="11"/>
      <c r="H1695" s="11">
        <f>(data!B1695/data!B1694)-1</f>
        <v>-2.8951939779964242E-4</v>
      </c>
      <c r="I1695" s="11">
        <f t="shared" si="546"/>
        <v>0</v>
      </c>
      <c r="J1695" s="11">
        <f t="shared" si="547"/>
        <v>2.8951939779964242E-4</v>
      </c>
      <c r="K1695" s="11">
        <f ca="1">IF(ROW(data!B1695)&gt;rsi+1,100-100/(1+AVERAGE(OFFSET(I1695,0,0,-rsi,1))/AVERAGE(OFFSET(J1695,0,0,-rsi,1))),"")</f>
        <v>66.477683954995015</v>
      </c>
      <c r="L1695" s="11"/>
      <c r="M1695" s="11">
        <f t="shared" si="548"/>
        <v>0.99971048060220036</v>
      </c>
      <c r="N1695" s="11">
        <f t="shared" ca="1" si="549"/>
        <v>1.0556404769183738</v>
      </c>
      <c r="S1695" s="13" t="str">
        <f ca="1">pricein</f>
        <v/>
      </c>
      <c r="T1695" s="13" t="str">
        <f ca="1">priceout</f>
        <v/>
      </c>
      <c r="U1695" s="16" t="str">
        <f t="shared" ca="1" si="550"/>
        <v/>
      </c>
      <c r="V1695" s="16" t="str">
        <f t="shared" ca="1" si="557"/>
        <v/>
      </c>
      <c r="W1695" s="16" t="str">
        <f t="shared" ca="1" si="558"/>
        <v/>
      </c>
      <c r="X1695" s="16">
        <f t="shared" ca="1" si="559"/>
        <v>3.3321937512499562</v>
      </c>
      <c r="Y1695" s="16"/>
      <c r="Z1695" s="13" t="str">
        <f ca="1">priceincross</f>
        <v/>
      </c>
      <c r="AA1695" s="13" t="str">
        <f ca="1">priceoutcross</f>
        <v/>
      </c>
      <c r="AB1695" s="13" t="str">
        <f t="shared" ca="1" si="551"/>
        <v/>
      </c>
      <c r="AC1695" s="13" t="str">
        <f t="shared" ca="1" si="560"/>
        <v/>
      </c>
      <c r="AD1695" s="13" t="str">
        <f t="shared" ca="1" si="561"/>
        <v/>
      </c>
      <c r="AE1695" s="13">
        <f t="shared" ca="1" si="562"/>
        <v>3.3465780983988931</v>
      </c>
      <c r="AG1695" s="32">
        <f ca="1">IF(ROW(data!B1695)&gt;fib+1,MIN(OFFSET(data!B1695,0,0,-fib,1)),"")</f>
        <v>29.83</v>
      </c>
      <c r="AH1695" s="32">
        <f ca="1">IF(ROW(data!B1695)&gt;fib+1,MAX(OFFSET(data!B1695,0,0,-fib,1)),"")</f>
        <v>34.75</v>
      </c>
      <c r="AI1695" s="32">
        <f t="shared" ca="1" si="552"/>
        <v>4.9200000000000017</v>
      </c>
      <c r="AJ1695" s="31">
        <f t="shared" ca="1" si="553"/>
        <v>30.991119999999999</v>
      </c>
      <c r="AK1695" s="31">
        <f t="shared" ca="1" si="554"/>
        <v>31.709440000000001</v>
      </c>
      <c r="AL1695" s="31">
        <f t="shared" ca="1" si="555"/>
        <v>32.29</v>
      </c>
      <c r="AM1695" s="31">
        <f t="shared" ca="1" si="556"/>
        <v>32.870559999999998</v>
      </c>
      <c r="AO1695" s="32">
        <f t="shared" ca="1" si="563"/>
        <v>2.3321937512499562</v>
      </c>
      <c r="AP1695" s="32">
        <f t="shared" ca="1" si="564"/>
        <v>0</v>
      </c>
      <c r="AQ1695" s="32">
        <f t="shared" ca="1" si="565"/>
        <v>2.4685224841136817</v>
      </c>
      <c r="AR1695" s="32">
        <f t="shared" ca="1" si="566"/>
        <v>3.6438529784537321E-2</v>
      </c>
    </row>
    <row r="1696" spans="1:44">
      <c r="A1696" s="10">
        <v>39371</v>
      </c>
      <c r="B1696" s="11">
        <f ca="1">IF(ROW(data!B1696)&gt;singleSMA,AVERAGE(OFFSET(data!B1696,0,0,-singleSMA,1)),"")</f>
        <v>32.65229999999999</v>
      </c>
      <c r="C1696" s="11" t="str">
        <f ca="1">IF(ROW(data!B1694)&gt;singleSMA+2,IF(SIGN(data!B1695-indicators!B1695)&lt;&gt;SIGN(data!B1694-indicators!B1694),IF(SIGN(data!B1695-indicators!B1695)&gt;0,"BUY","SELL"),""),"")</f>
        <v/>
      </c>
      <c r="D1696" s="11">
        <f ca="1">IF(ROW(data!B1696)&gt;fastSMA,AVERAGE(OFFSET(data!B1696,0,0,-fastSMA,1)),"")</f>
        <v>33.834500000000006</v>
      </c>
      <c r="E1696" s="11">
        <f ca="1">IF(ROW(data!B1696)&gt;slowSMA,AVERAGE(OFFSET(data!B1696,0,0,-slowSMA,1)),"")</f>
        <v>32.65229999999999</v>
      </c>
      <c r="F1696" s="11" t="str">
        <f ca="1">IF(ROW(data!B1696)&gt;MAX(fastSMA,slowSMA)+2,IF(SIGN(D1695-E1695)&lt;&gt;SIGN(D1694-E1694),IF(SIGN(D1695-E1695)&gt;0,"BUY","SELL"),""),"")</f>
        <v/>
      </c>
      <c r="G1696" s="11"/>
      <c r="H1696" s="11">
        <f>(data!B1696/data!B1695)-1</f>
        <v>-2.5774688676513224E-2</v>
      </c>
      <c r="I1696" s="11">
        <f t="shared" si="546"/>
        <v>0</v>
      </c>
      <c r="J1696" s="11">
        <f t="shared" si="547"/>
        <v>2.5774688676513224E-2</v>
      </c>
      <c r="K1696" s="11">
        <f ca="1">IF(ROW(data!B1696)&gt;rsi+1,100-100/(1+AVERAGE(OFFSET(I1696,0,0,-rsi,1))/AVERAGE(OFFSET(J1696,0,0,-rsi,1))),"")</f>
        <v>52.009567112208344</v>
      </c>
      <c r="L1696" s="11"/>
      <c r="M1696" s="11">
        <f t="shared" si="548"/>
        <v>0.97422531132348678</v>
      </c>
      <c r="N1696" s="11">
        <f t="shared" ca="1" si="549"/>
        <v>1.0056801195814651</v>
      </c>
      <c r="S1696" s="13" t="str">
        <f ca="1">pricein</f>
        <v/>
      </c>
      <c r="T1696" s="13" t="str">
        <f ca="1">priceout</f>
        <v/>
      </c>
      <c r="U1696" s="16" t="str">
        <f t="shared" ca="1" si="550"/>
        <v/>
      </c>
      <c r="V1696" s="16" t="str">
        <f t="shared" ca="1" si="557"/>
        <v/>
      </c>
      <c r="W1696" s="16" t="str">
        <f t="shared" ca="1" si="558"/>
        <v/>
      </c>
      <c r="X1696" s="16">
        <f t="shared" ca="1" si="559"/>
        <v>3.3321937512499562</v>
      </c>
      <c r="Y1696" s="16"/>
      <c r="Z1696" s="13" t="str">
        <f ca="1">priceincross</f>
        <v/>
      </c>
      <c r="AA1696" s="13" t="str">
        <f ca="1">priceoutcross</f>
        <v/>
      </c>
      <c r="AB1696" s="13" t="str">
        <f t="shared" ca="1" si="551"/>
        <v/>
      </c>
      <c r="AC1696" s="13" t="str">
        <f t="shared" ca="1" si="560"/>
        <v/>
      </c>
      <c r="AD1696" s="13" t="str">
        <f t="shared" ca="1" si="561"/>
        <v/>
      </c>
      <c r="AE1696" s="13">
        <f t="shared" ca="1" si="562"/>
        <v>3.3465780983988931</v>
      </c>
      <c r="AG1696" s="32">
        <f ca="1">IF(ROW(data!B1696)&gt;fib+1,MIN(OFFSET(data!B1696,0,0,-fib,1)),"")</f>
        <v>29.83</v>
      </c>
      <c r="AH1696" s="32">
        <f ca="1">IF(ROW(data!B1696)&gt;fib+1,MAX(OFFSET(data!B1696,0,0,-fib,1)),"")</f>
        <v>34.75</v>
      </c>
      <c r="AI1696" s="32">
        <f t="shared" ca="1" si="552"/>
        <v>4.9200000000000017</v>
      </c>
      <c r="AJ1696" s="31">
        <f t="shared" ca="1" si="553"/>
        <v>30.991119999999999</v>
      </c>
      <c r="AK1696" s="31">
        <f t="shared" ca="1" si="554"/>
        <v>31.709440000000001</v>
      </c>
      <c r="AL1696" s="31">
        <f t="shared" ca="1" si="555"/>
        <v>32.29</v>
      </c>
      <c r="AM1696" s="31">
        <f t="shared" ca="1" si="556"/>
        <v>32.870559999999998</v>
      </c>
      <c r="AO1696" s="32">
        <f t="shared" ca="1" si="563"/>
        <v>2.3321937512499562</v>
      </c>
      <c r="AP1696" s="32">
        <f t="shared" ca="1" si="564"/>
        <v>0</v>
      </c>
      <c r="AQ1696" s="32">
        <f t="shared" ca="1" si="565"/>
        <v>2.4685224841136817</v>
      </c>
      <c r="AR1696" s="32">
        <f t="shared" ca="1" si="566"/>
        <v>3.6438529784537321E-2</v>
      </c>
    </row>
    <row r="1697" spans="1:44">
      <c r="A1697" s="10">
        <v>39372</v>
      </c>
      <c r="B1697" s="11">
        <f ca="1">IF(ROW(data!B1697)&gt;singleSMA,AVERAGE(OFFSET(data!B1697,0,0,-singleSMA,1)),"")</f>
        <v>32.657599999999981</v>
      </c>
      <c r="C1697" s="11" t="str">
        <f ca="1">IF(ROW(data!B1695)&gt;singleSMA+2,IF(SIGN(data!B1696-indicators!B1696)&lt;&gt;SIGN(data!B1695-indicators!B1695),IF(SIGN(data!B1696-indicators!B1696)&gt;0,"BUY","SELL"),""),"")</f>
        <v/>
      </c>
      <c r="D1697" s="11">
        <f ca="1">IF(ROW(data!B1697)&gt;fastSMA,AVERAGE(OFFSET(data!B1697,0,0,-fastSMA,1)),"")</f>
        <v>33.80149999999999</v>
      </c>
      <c r="E1697" s="11">
        <f ca="1">IF(ROW(data!B1697)&gt;slowSMA,AVERAGE(OFFSET(data!B1697,0,0,-slowSMA,1)),"")</f>
        <v>32.657599999999981</v>
      </c>
      <c r="F1697" s="11" t="str">
        <f ca="1">IF(ROW(data!B1697)&gt;MAX(fastSMA,slowSMA)+2,IF(SIGN(D1696-E1696)&lt;&gt;SIGN(D1695-E1695),IF(SIGN(D1696-E1696)&gt;0,"BUY","SELL"),""),"")</f>
        <v/>
      </c>
      <c r="G1697" s="11"/>
      <c r="H1697" s="11">
        <f>(data!B1697/data!B1696)-1</f>
        <v>-1.1593341260404344E-2</v>
      </c>
      <c r="I1697" s="11">
        <f t="shared" si="546"/>
        <v>0</v>
      </c>
      <c r="J1697" s="11">
        <f t="shared" si="547"/>
        <v>1.1593341260404344E-2</v>
      </c>
      <c r="K1697" s="11">
        <f ca="1">IF(ROW(data!B1697)&gt;rsi+1,100-100/(1+AVERAGE(OFFSET(I1697,0,0,-rsi,1))/AVERAGE(OFFSET(J1697,0,0,-rsi,1))),"")</f>
        <v>44.522802455244594</v>
      </c>
      <c r="L1697" s="11"/>
      <c r="M1697" s="11">
        <f t="shared" si="548"/>
        <v>0.98840665873959566</v>
      </c>
      <c r="N1697" s="11">
        <f t="shared" ca="1" si="549"/>
        <v>0.98053671483338234</v>
      </c>
      <c r="S1697" s="13" t="str">
        <f ca="1">pricein</f>
        <v/>
      </c>
      <c r="T1697" s="13" t="str">
        <f ca="1">priceout</f>
        <v/>
      </c>
      <c r="U1697" s="16" t="str">
        <f t="shared" ca="1" si="550"/>
        <v/>
      </c>
      <c r="V1697" s="16" t="str">
        <f t="shared" ca="1" si="557"/>
        <v/>
      </c>
      <c r="W1697" s="16" t="str">
        <f t="shared" ca="1" si="558"/>
        <v/>
      </c>
      <c r="X1697" s="16">
        <f t="shared" ca="1" si="559"/>
        <v>3.3321937512499562</v>
      </c>
      <c r="Y1697" s="16"/>
      <c r="Z1697" s="13" t="str">
        <f ca="1">priceincross</f>
        <v/>
      </c>
      <c r="AA1697" s="13" t="str">
        <f ca="1">priceoutcross</f>
        <v/>
      </c>
      <c r="AB1697" s="13" t="str">
        <f t="shared" ca="1" si="551"/>
        <v/>
      </c>
      <c r="AC1697" s="13" t="str">
        <f t="shared" ca="1" si="560"/>
        <v/>
      </c>
      <c r="AD1697" s="13" t="str">
        <f t="shared" ca="1" si="561"/>
        <v/>
      </c>
      <c r="AE1697" s="13">
        <f t="shared" ca="1" si="562"/>
        <v>3.3465780983988931</v>
      </c>
      <c r="AG1697" s="32">
        <f ca="1">IF(ROW(data!B1697)&gt;fib+1,MIN(OFFSET(data!B1697,0,0,-fib,1)),"")</f>
        <v>29.83</v>
      </c>
      <c r="AH1697" s="32">
        <f ca="1">IF(ROW(data!B1697)&gt;fib+1,MAX(OFFSET(data!B1697,0,0,-fib,1)),"")</f>
        <v>34.75</v>
      </c>
      <c r="AI1697" s="32">
        <f t="shared" ca="1" si="552"/>
        <v>4.9200000000000017</v>
      </c>
      <c r="AJ1697" s="31">
        <f t="shared" ca="1" si="553"/>
        <v>30.991119999999999</v>
      </c>
      <c r="AK1697" s="31">
        <f t="shared" ca="1" si="554"/>
        <v>31.709440000000001</v>
      </c>
      <c r="AL1697" s="31">
        <f t="shared" ca="1" si="555"/>
        <v>32.29</v>
      </c>
      <c r="AM1697" s="31">
        <f t="shared" ca="1" si="556"/>
        <v>32.870559999999998</v>
      </c>
      <c r="AO1697" s="32">
        <f t="shared" ca="1" si="563"/>
        <v>2.3321937512499562</v>
      </c>
      <c r="AP1697" s="32">
        <f t="shared" ca="1" si="564"/>
        <v>0</v>
      </c>
      <c r="AQ1697" s="32">
        <f t="shared" ca="1" si="565"/>
        <v>2.4685224841136817</v>
      </c>
      <c r="AR1697" s="32">
        <f t="shared" ca="1" si="566"/>
        <v>3.6438529784537321E-2</v>
      </c>
    </row>
    <row r="1698" spans="1:44">
      <c r="A1698" s="10">
        <v>39373</v>
      </c>
      <c r="B1698" s="11">
        <f ca="1">IF(ROW(data!B1698)&gt;singleSMA,AVERAGE(OFFSET(data!B1698,0,0,-singleSMA,1)),"")</f>
        <v>32.65479999999998</v>
      </c>
      <c r="C1698" s="11" t="str">
        <f ca="1">IF(ROW(data!B1696)&gt;singleSMA+2,IF(SIGN(data!B1697-indicators!B1697)&lt;&gt;SIGN(data!B1696-indicators!B1696),IF(SIGN(data!B1697-indicators!B1697)&gt;0,"BUY","SELL"),""),"")</f>
        <v/>
      </c>
      <c r="D1698" s="11">
        <f ca="1">IF(ROW(data!B1698)&gt;fastSMA,AVERAGE(OFFSET(data!B1698,0,0,-fastSMA,1)),"")</f>
        <v>33.774499999999996</v>
      </c>
      <c r="E1698" s="11">
        <f ca="1">IF(ROW(data!B1698)&gt;slowSMA,AVERAGE(OFFSET(data!B1698,0,0,-slowSMA,1)),"")</f>
        <v>32.65479999999998</v>
      </c>
      <c r="F1698" s="11" t="str">
        <f ca="1">IF(ROW(data!B1698)&gt;MAX(fastSMA,slowSMA)+2,IF(SIGN(D1697-E1697)&lt;&gt;SIGN(D1696-E1696),IF(SIGN(D1697-E1697)&gt;0,"BUY","SELL"),""),"")</f>
        <v/>
      </c>
      <c r="G1698" s="11"/>
      <c r="H1698" s="11">
        <f>(data!B1698/data!B1697)-1</f>
        <v>-1.1428571428571455E-2</v>
      </c>
      <c r="I1698" s="11">
        <f t="shared" si="546"/>
        <v>0</v>
      </c>
      <c r="J1698" s="11">
        <f t="shared" si="547"/>
        <v>1.1428571428571455E-2</v>
      </c>
      <c r="K1698" s="11">
        <f ca="1">IF(ROW(data!B1698)&gt;rsi+1,100-100/(1+AVERAGE(OFFSET(I1698,0,0,-rsi,1))/AVERAGE(OFFSET(J1698,0,0,-rsi,1))),"")</f>
        <v>45.41566020352785</v>
      </c>
      <c r="L1698" s="11"/>
      <c r="M1698" s="11">
        <f t="shared" si="548"/>
        <v>0.98857142857142855</v>
      </c>
      <c r="N1698" s="11">
        <f t="shared" ca="1" si="549"/>
        <v>0.98383717449865338</v>
      </c>
      <c r="S1698" s="13" t="str">
        <f ca="1">pricein</f>
        <v/>
      </c>
      <c r="T1698" s="13" t="str">
        <f ca="1">priceout</f>
        <v/>
      </c>
      <c r="U1698" s="16" t="str">
        <f t="shared" ca="1" si="550"/>
        <v/>
      </c>
      <c r="V1698" s="16" t="str">
        <f t="shared" ca="1" si="557"/>
        <v/>
      </c>
      <c r="W1698" s="16" t="str">
        <f t="shared" ca="1" si="558"/>
        <v/>
      </c>
      <c r="X1698" s="16">
        <f t="shared" ca="1" si="559"/>
        <v>3.3321937512499562</v>
      </c>
      <c r="Y1698" s="16"/>
      <c r="Z1698" s="13" t="str">
        <f ca="1">priceincross</f>
        <v/>
      </c>
      <c r="AA1698" s="13" t="str">
        <f ca="1">priceoutcross</f>
        <v/>
      </c>
      <c r="AB1698" s="13" t="str">
        <f t="shared" ca="1" si="551"/>
        <v/>
      </c>
      <c r="AC1698" s="13" t="str">
        <f t="shared" ca="1" si="560"/>
        <v/>
      </c>
      <c r="AD1698" s="13" t="str">
        <f t="shared" ca="1" si="561"/>
        <v/>
      </c>
      <c r="AE1698" s="13">
        <f t="shared" ca="1" si="562"/>
        <v>3.3465780983988931</v>
      </c>
      <c r="AG1698" s="32">
        <f ca="1">IF(ROW(data!B1698)&gt;fib+1,MIN(OFFSET(data!B1698,0,0,-fib,1)),"")</f>
        <v>29.83</v>
      </c>
      <c r="AH1698" s="32">
        <f ca="1">IF(ROW(data!B1698)&gt;fib+1,MAX(OFFSET(data!B1698,0,0,-fib,1)),"")</f>
        <v>34.75</v>
      </c>
      <c r="AI1698" s="32">
        <f t="shared" ca="1" si="552"/>
        <v>4.9200000000000017</v>
      </c>
      <c r="AJ1698" s="31">
        <f t="shared" ca="1" si="553"/>
        <v>30.991119999999999</v>
      </c>
      <c r="AK1698" s="31">
        <f t="shared" ca="1" si="554"/>
        <v>31.709440000000001</v>
      </c>
      <c r="AL1698" s="31">
        <f t="shared" ca="1" si="555"/>
        <v>32.29</v>
      </c>
      <c r="AM1698" s="31">
        <f t="shared" ca="1" si="556"/>
        <v>32.870559999999998</v>
      </c>
      <c r="AO1698" s="32">
        <f t="shared" ca="1" si="563"/>
        <v>2.3321937512499562</v>
      </c>
      <c r="AP1698" s="32">
        <f t="shared" ca="1" si="564"/>
        <v>0</v>
      </c>
      <c r="AQ1698" s="32">
        <f t="shared" ca="1" si="565"/>
        <v>2.4685224841136817</v>
      </c>
      <c r="AR1698" s="32">
        <f t="shared" ca="1" si="566"/>
        <v>3.6438529784537321E-2</v>
      </c>
    </row>
    <row r="1699" spans="1:44">
      <c r="A1699" s="10">
        <v>39377</v>
      </c>
      <c r="B1699" s="11">
        <f ca="1">IF(ROW(data!B1699)&gt;singleSMA,AVERAGE(OFFSET(data!B1699,0,0,-singleSMA,1)),"")</f>
        <v>32.649999999999984</v>
      </c>
      <c r="C1699" s="11" t="str">
        <f ca="1">IF(ROW(data!B1697)&gt;singleSMA+2,IF(SIGN(data!B1698-indicators!B1698)&lt;&gt;SIGN(data!B1697-indicators!B1697),IF(SIGN(data!B1698-indicators!B1698)&gt;0,"BUY","SELL"),""),"")</f>
        <v/>
      </c>
      <c r="D1699" s="11">
        <f ca="1">IF(ROW(data!B1699)&gt;fastSMA,AVERAGE(OFFSET(data!B1699,0,0,-fastSMA,1)),"")</f>
        <v>33.728000000000002</v>
      </c>
      <c r="E1699" s="11">
        <f ca="1">IF(ROW(data!B1699)&gt;slowSMA,AVERAGE(OFFSET(data!B1699,0,0,-slowSMA,1)),"")</f>
        <v>32.649999999999984</v>
      </c>
      <c r="F1699" s="11" t="str">
        <f ca="1">IF(ROW(data!B1699)&gt;MAX(fastSMA,slowSMA)+2,IF(SIGN(D1698-E1698)&lt;&gt;SIGN(D1697-E1697),IF(SIGN(D1698-E1698)&gt;0,"BUY","SELL"),""),"")</f>
        <v/>
      </c>
      <c r="G1699" s="11"/>
      <c r="H1699" s="11">
        <f>(data!B1699/data!B1698)-1</f>
        <v>-1.9470641922725962E-2</v>
      </c>
      <c r="I1699" s="11">
        <f t="shared" si="546"/>
        <v>0</v>
      </c>
      <c r="J1699" s="11">
        <f t="shared" si="547"/>
        <v>1.9470641922725962E-2</v>
      </c>
      <c r="K1699" s="11">
        <f ca="1">IF(ROW(data!B1699)&gt;rsi+1,100-100/(1+AVERAGE(OFFSET(I1699,0,0,-rsi,1))/AVERAGE(OFFSET(J1699,0,0,-rsi,1))),"")</f>
        <v>42.34597365473266</v>
      </c>
      <c r="L1699" s="11"/>
      <c r="M1699" s="11">
        <f t="shared" si="548"/>
        <v>0.98052935807727404</v>
      </c>
      <c r="N1699" s="11">
        <f t="shared" ca="1" si="549"/>
        <v>0.97195416164053083</v>
      </c>
      <c r="S1699" s="13" t="str">
        <f ca="1">pricein</f>
        <v/>
      </c>
      <c r="T1699" s="13" t="str">
        <f ca="1">priceout</f>
        <v/>
      </c>
      <c r="U1699" s="16" t="str">
        <f t="shared" ca="1" si="550"/>
        <v/>
      </c>
      <c r="V1699" s="16" t="str">
        <f t="shared" ca="1" si="557"/>
        <v/>
      </c>
      <c r="W1699" s="16" t="str">
        <f t="shared" ca="1" si="558"/>
        <v/>
      </c>
      <c r="X1699" s="16">
        <f t="shared" ca="1" si="559"/>
        <v>3.3321937512499562</v>
      </c>
      <c r="Y1699" s="16"/>
      <c r="Z1699" s="13" t="str">
        <f ca="1">priceincross</f>
        <v/>
      </c>
      <c r="AA1699" s="13" t="str">
        <f ca="1">priceoutcross</f>
        <v/>
      </c>
      <c r="AB1699" s="13" t="str">
        <f t="shared" ca="1" si="551"/>
        <v/>
      </c>
      <c r="AC1699" s="13" t="str">
        <f t="shared" ca="1" si="560"/>
        <v/>
      </c>
      <c r="AD1699" s="13" t="str">
        <f t="shared" ca="1" si="561"/>
        <v/>
      </c>
      <c r="AE1699" s="13">
        <f t="shared" ca="1" si="562"/>
        <v>3.3465780983988931</v>
      </c>
      <c r="AG1699" s="32">
        <f ca="1">IF(ROW(data!B1699)&gt;fib+1,MIN(OFFSET(data!B1699,0,0,-fib,1)),"")</f>
        <v>29.83</v>
      </c>
      <c r="AH1699" s="32">
        <f ca="1">IF(ROW(data!B1699)&gt;fib+1,MAX(OFFSET(data!B1699,0,0,-fib,1)),"")</f>
        <v>34.75</v>
      </c>
      <c r="AI1699" s="32">
        <f t="shared" ca="1" si="552"/>
        <v>4.9200000000000017</v>
      </c>
      <c r="AJ1699" s="31">
        <f t="shared" ca="1" si="553"/>
        <v>30.991119999999999</v>
      </c>
      <c r="AK1699" s="31">
        <f t="shared" ca="1" si="554"/>
        <v>31.709440000000001</v>
      </c>
      <c r="AL1699" s="31">
        <f t="shared" ca="1" si="555"/>
        <v>32.29</v>
      </c>
      <c r="AM1699" s="31">
        <f t="shared" ca="1" si="556"/>
        <v>32.870559999999998</v>
      </c>
      <c r="AO1699" s="32">
        <f t="shared" ca="1" si="563"/>
        <v>2.3321937512499562</v>
      </c>
      <c r="AP1699" s="32">
        <f t="shared" ca="1" si="564"/>
        <v>0</v>
      </c>
      <c r="AQ1699" s="32">
        <f t="shared" ca="1" si="565"/>
        <v>2.4685224841136817</v>
      </c>
      <c r="AR1699" s="32">
        <f t="shared" ca="1" si="566"/>
        <v>3.6438529784537321E-2</v>
      </c>
    </row>
    <row r="1700" spans="1:44">
      <c r="A1700" s="10">
        <v>39378</v>
      </c>
      <c r="B1700" s="11">
        <f ca="1">IF(ROW(data!B1700)&gt;singleSMA,AVERAGE(OFFSET(data!B1700,0,0,-singleSMA,1)),"")</f>
        <v>32.651899999999976</v>
      </c>
      <c r="C1700" s="11" t="str">
        <f ca="1">IF(ROW(data!B1698)&gt;singleSMA+2,IF(SIGN(data!B1699-indicators!B1699)&lt;&gt;SIGN(data!B1698-indicators!B1698),IF(SIGN(data!B1699-indicators!B1699)&gt;0,"BUY","SELL"),""),"")</f>
        <v>SELL</v>
      </c>
      <c r="D1700" s="11">
        <f ca="1">IF(ROW(data!B1700)&gt;fastSMA,AVERAGE(OFFSET(data!B1700,0,0,-fastSMA,1)),"")</f>
        <v>33.762999999999998</v>
      </c>
      <c r="E1700" s="11">
        <f ca="1">IF(ROW(data!B1700)&gt;slowSMA,AVERAGE(OFFSET(data!B1700,0,0,-slowSMA,1)),"")</f>
        <v>32.651899999999976</v>
      </c>
      <c r="F1700" s="11" t="str">
        <f ca="1">IF(ROW(data!B1700)&gt;MAX(fastSMA,slowSMA)+2,IF(SIGN(D1699-E1699)&lt;&gt;SIGN(D1698-E1698),IF(SIGN(D1699-E1699)&gt;0,"BUY","SELL"),""),"")</f>
        <v/>
      </c>
      <c r="G1700" s="11"/>
      <c r="H1700" s="11">
        <f>(data!B1700/data!B1699)-1</f>
        <v>4.3748060812907275E-2</v>
      </c>
      <c r="I1700" s="11">
        <f t="shared" si="546"/>
        <v>4.3748060812907275E-2</v>
      </c>
      <c r="J1700" s="11">
        <f t="shared" si="547"/>
        <v>0</v>
      </c>
      <c r="K1700" s="11">
        <f ca="1">IF(ROW(data!B1700)&gt;rsi+1,100-100/(1+AVERAGE(OFFSET(I1700,0,0,-rsi,1))/AVERAGE(OFFSET(J1700,0,0,-rsi,1))),"")</f>
        <v>55.416165390092921</v>
      </c>
      <c r="L1700" s="11"/>
      <c r="M1700" s="11">
        <f t="shared" si="548"/>
        <v>1.0437480608129073</v>
      </c>
      <c r="N1700" s="11">
        <f t="shared" ca="1" si="549"/>
        <v>1.0212507589556772</v>
      </c>
      <c r="S1700" s="13" t="str">
        <f ca="1">pricein</f>
        <v/>
      </c>
      <c r="T1700" s="13">
        <f ca="1">priceout</f>
        <v>33.64</v>
      </c>
      <c r="U1700" s="16" t="str">
        <f t="shared" ca="1" si="550"/>
        <v/>
      </c>
      <c r="V1700" s="16" t="str">
        <f t="shared" ca="1" si="557"/>
        <v/>
      </c>
      <c r="W1700" s="16" t="str">
        <f t="shared" ca="1" si="558"/>
        <v/>
      </c>
      <c r="X1700" s="16">
        <f t="shared" ca="1" si="559"/>
        <v>3.3321937512499562</v>
      </c>
      <c r="Y1700" s="16"/>
      <c r="Z1700" s="13" t="str">
        <f ca="1">priceincross</f>
        <v/>
      </c>
      <c r="AA1700" s="13" t="str">
        <f ca="1">priceoutcross</f>
        <v/>
      </c>
      <c r="AB1700" s="13" t="str">
        <f t="shared" ca="1" si="551"/>
        <v/>
      </c>
      <c r="AC1700" s="13" t="str">
        <f t="shared" ca="1" si="560"/>
        <v/>
      </c>
      <c r="AD1700" s="13" t="str">
        <f t="shared" ca="1" si="561"/>
        <v/>
      </c>
      <c r="AE1700" s="13">
        <f t="shared" ca="1" si="562"/>
        <v>3.3465780983988931</v>
      </c>
      <c r="AG1700" s="32">
        <f ca="1">IF(ROW(data!B1700)&gt;fib+1,MIN(OFFSET(data!B1700,0,0,-fib,1)),"")</f>
        <v>29.83</v>
      </c>
      <c r="AH1700" s="32">
        <f ca="1">IF(ROW(data!B1700)&gt;fib+1,MAX(OFFSET(data!B1700,0,0,-fib,1)),"")</f>
        <v>34.75</v>
      </c>
      <c r="AI1700" s="32">
        <f t="shared" ca="1" si="552"/>
        <v>4.9200000000000017</v>
      </c>
      <c r="AJ1700" s="31">
        <f t="shared" ca="1" si="553"/>
        <v>30.991119999999999</v>
      </c>
      <c r="AK1700" s="31">
        <f t="shared" ca="1" si="554"/>
        <v>31.709440000000001</v>
      </c>
      <c r="AL1700" s="31">
        <f t="shared" ca="1" si="555"/>
        <v>32.29</v>
      </c>
      <c r="AM1700" s="31">
        <f t="shared" ca="1" si="556"/>
        <v>32.870559999999998</v>
      </c>
      <c r="AO1700" s="32">
        <f t="shared" ca="1" si="563"/>
        <v>2.3321937512499562</v>
      </c>
      <c r="AP1700" s="32">
        <f t="shared" ca="1" si="564"/>
        <v>0</v>
      </c>
      <c r="AQ1700" s="32">
        <f t="shared" ca="1" si="565"/>
        <v>2.4685224841136817</v>
      </c>
      <c r="AR1700" s="32">
        <f t="shared" ca="1" si="566"/>
        <v>3.6438529784537321E-2</v>
      </c>
    </row>
    <row r="1701" spans="1:44">
      <c r="A1701" s="10">
        <v>39379</v>
      </c>
      <c r="B1701" s="11">
        <f ca="1">IF(ROW(data!B1701)&gt;singleSMA,AVERAGE(OFFSET(data!B1701,0,0,-singleSMA,1)),"")</f>
        <v>32.66419999999998</v>
      </c>
      <c r="C1701" s="11" t="str">
        <f ca="1">IF(ROW(data!B1699)&gt;singleSMA+2,IF(SIGN(data!B1700-indicators!B1700)&lt;&gt;SIGN(data!B1699-indicators!B1699),IF(SIGN(data!B1700-indicators!B1700)&gt;0,"BUY","SELL"),""),"")</f>
        <v>BUY</v>
      </c>
      <c r="D1701" s="11">
        <f ca="1">IF(ROW(data!B1701)&gt;fastSMA,AVERAGE(OFFSET(data!B1701,0,0,-fastSMA,1)),"")</f>
        <v>33.802500000000002</v>
      </c>
      <c r="E1701" s="11">
        <f ca="1">IF(ROW(data!B1701)&gt;slowSMA,AVERAGE(OFFSET(data!B1701,0,0,-slowSMA,1)),"")</f>
        <v>32.66419999999998</v>
      </c>
      <c r="F1701" s="11" t="str">
        <f ca="1">IF(ROW(data!B1701)&gt;MAX(fastSMA,slowSMA)+2,IF(SIGN(D1700-E1700)&lt;&gt;SIGN(D1699-E1699),IF(SIGN(D1700-E1700)&gt;0,"BUY","SELL"),""),"")</f>
        <v/>
      </c>
      <c r="G1701" s="11"/>
      <c r="H1701" s="11">
        <f>(data!B1701/data!B1700)-1</f>
        <v>6.8370986920331944E-3</v>
      </c>
      <c r="I1701" s="11">
        <f t="shared" si="546"/>
        <v>6.8370986920331944E-3</v>
      </c>
      <c r="J1701" s="11">
        <f t="shared" si="547"/>
        <v>0</v>
      </c>
      <c r="K1701" s="11">
        <f ca="1">IF(ROW(data!B1701)&gt;rsi+1,100-100/(1+AVERAGE(OFFSET(I1701,0,0,-rsi,1))/AVERAGE(OFFSET(J1701,0,0,-rsi,1))),"")</f>
        <v>55.947522283973584</v>
      </c>
      <c r="L1701" s="11"/>
      <c r="M1701" s="11">
        <f t="shared" si="548"/>
        <v>1.0068370986920332</v>
      </c>
      <c r="N1701" s="11">
        <f t="shared" ca="1" si="549"/>
        <v>1.0238814993954048</v>
      </c>
      <c r="S1701" s="13">
        <f ca="1">pricein</f>
        <v>33.869999999999997</v>
      </c>
      <c r="T1701" s="13" t="str">
        <f ca="1">priceout</f>
        <v/>
      </c>
      <c r="U1701" s="16">
        <f t="shared" ca="1" si="550"/>
        <v>30.92</v>
      </c>
      <c r="V1701" s="16">
        <f t="shared" ca="1" si="557"/>
        <v>0.91290227339828767</v>
      </c>
      <c r="W1701" s="16">
        <f t="shared" ca="1" si="558"/>
        <v>-8.7097726601712333E-2</v>
      </c>
      <c r="X1701" s="16">
        <f t="shared" ca="1" si="559"/>
        <v>3.0419672509196531</v>
      </c>
      <c r="Y1701" s="16"/>
      <c r="Z1701" s="13" t="str">
        <f ca="1">priceincross</f>
        <v/>
      </c>
      <c r="AA1701" s="13" t="str">
        <f ca="1">priceoutcross</f>
        <v/>
      </c>
      <c r="AB1701" s="13" t="str">
        <f t="shared" ca="1" si="551"/>
        <v/>
      </c>
      <c r="AC1701" s="13" t="str">
        <f t="shared" ca="1" si="560"/>
        <v/>
      </c>
      <c r="AD1701" s="13" t="str">
        <f t="shared" ca="1" si="561"/>
        <v/>
      </c>
      <c r="AE1701" s="13">
        <f t="shared" ca="1" si="562"/>
        <v>3.3465780983988931</v>
      </c>
      <c r="AG1701" s="32">
        <f ca="1">IF(ROW(data!B1701)&gt;fib+1,MIN(OFFSET(data!B1701,0,0,-fib,1)),"")</f>
        <v>29.83</v>
      </c>
      <c r="AH1701" s="32">
        <f ca="1">IF(ROW(data!B1701)&gt;fib+1,MAX(OFFSET(data!B1701,0,0,-fib,1)),"")</f>
        <v>34.75</v>
      </c>
      <c r="AI1701" s="32">
        <f t="shared" ca="1" si="552"/>
        <v>4.9200000000000017</v>
      </c>
      <c r="AJ1701" s="31">
        <f t="shared" ca="1" si="553"/>
        <v>30.991119999999999</v>
      </c>
      <c r="AK1701" s="31">
        <f t="shared" ca="1" si="554"/>
        <v>31.709440000000001</v>
      </c>
      <c r="AL1701" s="31">
        <f t="shared" ca="1" si="555"/>
        <v>32.29</v>
      </c>
      <c r="AM1701" s="31">
        <f t="shared" ca="1" si="556"/>
        <v>32.870559999999998</v>
      </c>
      <c r="AO1701" s="32">
        <f t="shared" ca="1" si="563"/>
        <v>2.3321937512499562</v>
      </c>
      <c r="AP1701" s="32">
        <f t="shared" ca="1" si="564"/>
        <v>9.5407503234152591E-2</v>
      </c>
      <c r="AQ1701" s="32">
        <f t="shared" ca="1" si="565"/>
        <v>2.4685224841136817</v>
      </c>
      <c r="AR1701" s="32">
        <f t="shared" ca="1" si="566"/>
        <v>3.6438529784537321E-2</v>
      </c>
    </row>
    <row r="1702" spans="1:44">
      <c r="A1702" s="10">
        <v>39380</v>
      </c>
      <c r="B1702" s="11">
        <f ca="1">IF(ROW(data!B1702)&gt;singleSMA,AVERAGE(OFFSET(data!B1702,0,0,-singleSMA,1)),"")</f>
        <v>32.694899999999969</v>
      </c>
      <c r="C1702" s="11" t="str">
        <f ca="1">IF(ROW(data!B1700)&gt;singleSMA+2,IF(SIGN(data!B1701-indicators!B1701)&lt;&gt;SIGN(data!B1700-indicators!B1700),IF(SIGN(data!B1701-indicators!B1701)&gt;0,"BUY","SELL"),""),"")</f>
        <v/>
      </c>
      <c r="D1702" s="11">
        <f ca="1">IF(ROW(data!B1702)&gt;fastSMA,AVERAGE(OFFSET(data!B1702,0,0,-fastSMA,1)),"")</f>
        <v>33.854500000000002</v>
      </c>
      <c r="E1702" s="11">
        <f ca="1">IF(ROW(data!B1702)&gt;slowSMA,AVERAGE(OFFSET(data!B1702,0,0,-slowSMA,1)),"")</f>
        <v>32.694899999999969</v>
      </c>
      <c r="F1702" s="11" t="str">
        <f ca="1">IF(ROW(data!B1702)&gt;MAX(fastSMA,slowSMA)+2,IF(SIGN(D1701-E1701)&lt;&gt;SIGN(D1700-E1700),IF(SIGN(D1701-E1701)&gt;0,"BUY","SELL"),""),"")</f>
        <v/>
      </c>
      <c r="G1702" s="11"/>
      <c r="H1702" s="11">
        <f>(data!B1702/data!B1701)-1</f>
        <v>2.509595512252738E-2</v>
      </c>
      <c r="I1702" s="11">
        <f t="shared" si="546"/>
        <v>2.509595512252738E-2</v>
      </c>
      <c r="J1702" s="11">
        <f t="shared" si="547"/>
        <v>0</v>
      </c>
      <c r="K1702" s="11">
        <f ca="1">IF(ROW(data!B1702)&gt;rsi+1,100-100/(1+AVERAGE(OFFSET(I1702,0,0,-rsi,1))/AVERAGE(OFFSET(J1702,0,0,-rsi,1))),"")</f>
        <v>57.31581651844413</v>
      </c>
      <c r="L1702" s="11"/>
      <c r="M1702" s="11">
        <f t="shared" si="548"/>
        <v>1.0250959551225274</v>
      </c>
      <c r="N1702" s="11">
        <f t="shared" ca="1" si="549"/>
        <v>1.0308788598574823</v>
      </c>
      <c r="S1702" s="13" t="str">
        <f ca="1">pricein</f>
        <v/>
      </c>
      <c r="T1702" s="13" t="str">
        <f ca="1">priceout</f>
        <v/>
      </c>
      <c r="U1702" s="16" t="str">
        <f t="shared" ca="1" si="550"/>
        <v/>
      </c>
      <c r="V1702" s="16" t="str">
        <f t="shared" ca="1" si="557"/>
        <v/>
      </c>
      <c r="W1702" s="16" t="str">
        <f t="shared" ca="1" si="558"/>
        <v/>
      </c>
      <c r="X1702" s="16">
        <f t="shared" ca="1" si="559"/>
        <v>3.0419672509196531</v>
      </c>
      <c r="Y1702" s="16"/>
      <c r="Z1702" s="13" t="str">
        <f ca="1">priceincross</f>
        <v/>
      </c>
      <c r="AA1702" s="13" t="str">
        <f ca="1">priceoutcross</f>
        <v/>
      </c>
      <c r="AB1702" s="13" t="str">
        <f t="shared" ca="1" si="551"/>
        <v/>
      </c>
      <c r="AC1702" s="13" t="str">
        <f t="shared" ca="1" si="560"/>
        <v/>
      </c>
      <c r="AD1702" s="13" t="str">
        <f t="shared" ca="1" si="561"/>
        <v/>
      </c>
      <c r="AE1702" s="13">
        <f t="shared" ca="1" si="562"/>
        <v>3.3465780983988931</v>
      </c>
      <c r="AG1702" s="32">
        <f ca="1">IF(ROW(data!B1702)&gt;fib+1,MIN(OFFSET(data!B1702,0,0,-fib,1)),"")</f>
        <v>29.83</v>
      </c>
      <c r="AH1702" s="32">
        <f ca="1">IF(ROW(data!B1702)&gt;fib+1,MAX(OFFSET(data!B1702,0,0,-fib,1)),"")</f>
        <v>34.75</v>
      </c>
      <c r="AI1702" s="32">
        <f t="shared" ca="1" si="552"/>
        <v>4.9200000000000017</v>
      </c>
      <c r="AJ1702" s="31">
        <f t="shared" ca="1" si="553"/>
        <v>30.991119999999999</v>
      </c>
      <c r="AK1702" s="31">
        <f t="shared" ca="1" si="554"/>
        <v>31.709440000000001</v>
      </c>
      <c r="AL1702" s="31">
        <f t="shared" ca="1" si="555"/>
        <v>32.29</v>
      </c>
      <c r="AM1702" s="31">
        <f t="shared" ca="1" si="556"/>
        <v>32.870559999999998</v>
      </c>
      <c r="AO1702" s="32">
        <f t="shared" ca="1" si="563"/>
        <v>2.3321937512499562</v>
      </c>
      <c r="AP1702" s="32">
        <f t="shared" ca="1" si="564"/>
        <v>9.5407503234152591E-2</v>
      </c>
      <c r="AQ1702" s="32">
        <f t="shared" ca="1" si="565"/>
        <v>2.4685224841136817</v>
      </c>
      <c r="AR1702" s="32">
        <f t="shared" ca="1" si="566"/>
        <v>3.6438529784537321E-2</v>
      </c>
    </row>
    <row r="1703" spans="1:44">
      <c r="A1703" s="10">
        <v>39384</v>
      </c>
      <c r="B1703" s="11">
        <f ca="1">IF(ROW(data!B1703)&gt;singleSMA,AVERAGE(OFFSET(data!B1703,0,0,-singleSMA,1)),"")</f>
        <v>32.734199999999973</v>
      </c>
      <c r="C1703" s="11" t="str">
        <f ca="1">IF(ROW(data!B1701)&gt;singleSMA+2,IF(SIGN(data!B1702-indicators!B1702)&lt;&gt;SIGN(data!B1701-indicators!B1701),IF(SIGN(data!B1702-indicators!B1702)&gt;0,"BUY","SELL"),""),"")</f>
        <v/>
      </c>
      <c r="D1703" s="11">
        <f ca="1">IF(ROW(data!B1703)&gt;fastSMA,AVERAGE(OFFSET(data!B1703,0,0,-fastSMA,1)),"")</f>
        <v>33.9405</v>
      </c>
      <c r="E1703" s="11">
        <f ca="1">IF(ROW(data!B1703)&gt;slowSMA,AVERAGE(OFFSET(data!B1703,0,0,-slowSMA,1)),"")</f>
        <v>32.734199999999973</v>
      </c>
      <c r="F1703" s="11" t="str">
        <f ca="1">IF(ROW(data!B1703)&gt;MAX(fastSMA,slowSMA)+2,IF(SIGN(D1702-E1702)&lt;&gt;SIGN(D1701-E1701),IF(SIGN(D1702-E1702)&gt;0,"BUY","SELL"),""),"")</f>
        <v/>
      </c>
      <c r="G1703" s="11"/>
      <c r="H1703" s="11">
        <f>(data!B1703/data!B1702)-1</f>
        <v>2.0737327188940169E-2</v>
      </c>
      <c r="I1703" s="11">
        <f t="shared" si="546"/>
        <v>2.0737327188940169E-2</v>
      </c>
      <c r="J1703" s="11">
        <f t="shared" si="547"/>
        <v>0</v>
      </c>
      <c r="K1703" s="11">
        <f ca="1">IF(ROW(data!B1703)&gt;rsi+1,100-100/(1+AVERAGE(OFFSET(I1703,0,0,-rsi,1))/AVERAGE(OFFSET(J1703,0,0,-rsi,1))),"")</f>
        <v>60.741820077937959</v>
      </c>
      <c r="L1703" s="11"/>
      <c r="M1703" s="11">
        <f t="shared" si="548"/>
        <v>1.0207373271889402</v>
      </c>
      <c r="N1703" s="11">
        <f t="shared" ca="1" si="549"/>
        <v>1.051008303677343</v>
      </c>
      <c r="S1703" s="13" t="str">
        <f ca="1">pricein</f>
        <v/>
      </c>
      <c r="T1703" s="13" t="str">
        <f ca="1">priceout</f>
        <v/>
      </c>
      <c r="U1703" s="16" t="str">
        <f t="shared" ca="1" si="550"/>
        <v/>
      </c>
      <c r="V1703" s="16" t="str">
        <f t="shared" ca="1" si="557"/>
        <v/>
      </c>
      <c r="W1703" s="16" t="str">
        <f t="shared" ca="1" si="558"/>
        <v/>
      </c>
      <c r="X1703" s="16">
        <f t="shared" ca="1" si="559"/>
        <v>3.0419672509196531</v>
      </c>
      <c r="Y1703" s="16"/>
      <c r="Z1703" s="13" t="str">
        <f ca="1">priceincross</f>
        <v/>
      </c>
      <c r="AA1703" s="13" t="str">
        <f ca="1">priceoutcross</f>
        <v/>
      </c>
      <c r="AB1703" s="13" t="str">
        <f t="shared" ca="1" si="551"/>
        <v/>
      </c>
      <c r="AC1703" s="13" t="str">
        <f t="shared" ca="1" si="560"/>
        <v/>
      </c>
      <c r="AD1703" s="13" t="str">
        <f t="shared" ca="1" si="561"/>
        <v/>
      </c>
      <c r="AE1703" s="13">
        <f t="shared" ca="1" si="562"/>
        <v>3.3465780983988931</v>
      </c>
      <c r="AG1703" s="32">
        <f ca="1">IF(ROW(data!B1703)&gt;fib+1,MIN(OFFSET(data!B1703,0,0,-fib,1)),"")</f>
        <v>29.83</v>
      </c>
      <c r="AH1703" s="32">
        <f ca="1">IF(ROW(data!B1703)&gt;fib+1,MAX(OFFSET(data!B1703,0,0,-fib,1)),"")</f>
        <v>35.44</v>
      </c>
      <c r="AI1703" s="32">
        <f t="shared" ca="1" si="552"/>
        <v>5.6099999999999994</v>
      </c>
      <c r="AJ1703" s="31">
        <f t="shared" ca="1" si="553"/>
        <v>31.153959999999998</v>
      </c>
      <c r="AK1703" s="31">
        <f t="shared" ca="1" si="554"/>
        <v>31.973019999999998</v>
      </c>
      <c r="AL1703" s="31">
        <f t="shared" ca="1" si="555"/>
        <v>32.634999999999998</v>
      </c>
      <c r="AM1703" s="31">
        <f t="shared" ca="1" si="556"/>
        <v>33.296979999999998</v>
      </c>
      <c r="AO1703" s="32">
        <f t="shared" ca="1" si="563"/>
        <v>2.3321937512499562</v>
      </c>
      <c r="AP1703" s="32">
        <f t="shared" ca="1" si="564"/>
        <v>9.5407503234152591E-2</v>
      </c>
      <c r="AQ1703" s="32">
        <f t="shared" ca="1" si="565"/>
        <v>2.4685224841136817</v>
      </c>
      <c r="AR1703" s="32">
        <f t="shared" ca="1" si="566"/>
        <v>3.6438529784537321E-2</v>
      </c>
    </row>
    <row r="1704" spans="1:44">
      <c r="A1704" s="10">
        <v>39385</v>
      </c>
      <c r="B1704" s="11">
        <f ca="1">IF(ROW(data!B1704)&gt;singleSMA,AVERAGE(OFFSET(data!B1704,0,0,-singleSMA,1)),"")</f>
        <v>32.779799999999966</v>
      </c>
      <c r="C1704" s="11" t="str">
        <f ca="1">IF(ROW(data!B1702)&gt;singleSMA+2,IF(SIGN(data!B1703-indicators!B1703)&lt;&gt;SIGN(data!B1702-indicators!B1702),IF(SIGN(data!B1703-indicators!B1703)&gt;0,"BUY","SELL"),""),"")</f>
        <v/>
      </c>
      <c r="D1704" s="11">
        <f ca="1">IF(ROW(data!B1704)&gt;fastSMA,AVERAGE(OFFSET(data!B1704,0,0,-fastSMA,1)),"")</f>
        <v>34.055000000000007</v>
      </c>
      <c r="E1704" s="11">
        <f ca="1">IF(ROW(data!B1704)&gt;slowSMA,AVERAGE(OFFSET(data!B1704,0,0,-slowSMA,1)),"")</f>
        <v>32.779799999999966</v>
      </c>
      <c r="F1704" s="11" t="str">
        <f ca="1">IF(ROW(data!B1704)&gt;MAX(fastSMA,slowSMA)+2,IF(SIGN(D1703-E1703)&lt;&gt;SIGN(D1702-E1702),IF(SIGN(D1703-E1703)&gt;0,"BUY","SELL"),""),"")</f>
        <v/>
      </c>
      <c r="G1704" s="11"/>
      <c r="H1704" s="11">
        <f>(data!B1704/data!B1703)-1</f>
        <v>1.4954853273137836E-2</v>
      </c>
      <c r="I1704" s="11">
        <f t="shared" si="546"/>
        <v>1.4954853273137836E-2</v>
      </c>
      <c r="J1704" s="11">
        <f t="shared" si="547"/>
        <v>0</v>
      </c>
      <c r="K1704" s="11">
        <f ca="1">IF(ROW(data!B1704)&gt;rsi+1,100-100/(1+AVERAGE(OFFSET(I1704,0,0,-rsi,1))/AVERAGE(OFFSET(J1704,0,0,-rsi,1))),"")</f>
        <v>63.30327734187334</v>
      </c>
      <c r="L1704" s="11"/>
      <c r="M1704" s="11">
        <f t="shared" si="548"/>
        <v>1.0149548532731378</v>
      </c>
      <c r="N1704" s="11">
        <f t="shared" ca="1" si="549"/>
        <v>1.0679928741092639</v>
      </c>
      <c r="S1704" s="13" t="str">
        <f ca="1">pricein</f>
        <v/>
      </c>
      <c r="T1704" s="13" t="str">
        <f ca="1">priceout</f>
        <v/>
      </c>
      <c r="U1704" s="16" t="str">
        <f t="shared" ca="1" si="550"/>
        <v/>
      </c>
      <c r="V1704" s="16" t="str">
        <f t="shared" ca="1" si="557"/>
        <v/>
      </c>
      <c r="W1704" s="16" t="str">
        <f t="shared" ca="1" si="558"/>
        <v/>
      </c>
      <c r="X1704" s="16">
        <f t="shared" ca="1" si="559"/>
        <v>3.0419672509196531</v>
      </c>
      <c r="Y1704" s="16"/>
      <c r="Z1704" s="13" t="str">
        <f ca="1">priceincross</f>
        <v/>
      </c>
      <c r="AA1704" s="13" t="str">
        <f ca="1">priceoutcross</f>
        <v/>
      </c>
      <c r="AB1704" s="13" t="str">
        <f t="shared" ca="1" si="551"/>
        <v/>
      </c>
      <c r="AC1704" s="13" t="str">
        <f t="shared" ca="1" si="560"/>
        <v/>
      </c>
      <c r="AD1704" s="13" t="str">
        <f t="shared" ca="1" si="561"/>
        <v/>
      </c>
      <c r="AE1704" s="13">
        <f t="shared" ca="1" si="562"/>
        <v>3.3465780983988931</v>
      </c>
      <c r="AG1704" s="32">
        <f ca="1">IF(ROW(data!B1704)&gt;fib+1,MIN(OFFSET(data!B1704,0,0,-fib,1)),"")</f>
        <v>29.83</v>
      </c>
      <c r="AH1704" s="32">
        <f ca="1">IF(ROW(data!B1704)&gt;fib+1,MAX(OFFSET(data!B1704,0,0,-fib,1)),"")</f>
        <v>35.97</v>
      </c>
      <c r="AI1704" s="32">
        <f t="shared" ca="1" si="552"/>
        <v>6.1400000000000006</v>
      </c>
      <c r="AJ1704" s="31">
        <f t="shared" ca="1" si="553"/>
        <v>31.279039999999998</v>
      </c>
      <c r="AK1704" s="31">
        <f t="shared" ca="1" si="554"/>
        <v>32.17548</v>
      </c>
      <c r="AL1704" s="31">
        <f t="shared" ca="1" si="555"/>
        <v>32.9</v>
      </c>
      <c r="AM1704" s="31">
        <f t="shared" ca="1" si="556"/>
        <v>33.624519999999997</v>
      </c>
      <c r="AO1704" s="32">
        <f t="shared" ca="1" si="563"/>
        <v>2.3321937512499562</v>
      </c>
      <c r="AP1704" s="32">
        <f t="shared" ca="1" si="564"/>
        <v>9.5407503234152591E-2</v>
      </c>
      <c r="AQ1704" s="32">
        <f t="shared" ca="1" si="565"/>
        <v>2.4685224841136817</v>
      </c>
      <c r="AR1704" s="32">
        <f t="shared" ca="1" si="566"/>
        <v>3.6438529784537321E-2</v>
      </c>
    </row>
    <row r="1705" spans="1:44">
      <c r="A1705" s="10">
        <v>39386</v>
      </c>
      <c r="B1705" s="11">
        <f ca="1">IF(ROW(data!B1705)&gt;singleSMA,AVERAGE(OFFSET(data!B1705,0,0,-singleSMA,1)),"")</f>
        <v>32.830399999999969</v>
      </c>
      <c r="C1705" s="11" t="str">
        <f ca="1">IF(ROW(data!B1703)&gt;singleSMA+2,IF(SIGN(data!B1704-indicators!B1704)&lt;&gt;SIGN(data!B1703-indicators!B1703),IF(SIGN(data!B1704-indicators!B1704)&gt;0,"BUY","SELL"),""),"")</f>
        <v/>
      </c>
      <c r="D1705" s="11">
        <f ca="1">IF(ROW(data!B1705)&gt;fastSMA,AVERAGE(OFFSET(data!B1705,0,0,-fastSMA,1)),"")</f>
        <v>34.183499999999995</v>
      </c>
      <c r="E1705" s="11">
        <f ca="1">IF(ROW(data!B1705)&gt;slowSMA,AVERAGE(OFFSET(data!B1705,0,0,-slowSMA,1)),"")</f>
        <v>32.830399999999969</v>
      </c>
      <c r="F1705" s="11" t="str">
        <f ca="1">IF(ROW(data!B1705)&gt;MAX(fastSMA,slowSMA)+2,IF(SIGN(D1704-E1704)&lt;&gt;SIGN(D1703-E1703),IF(SIGN(D1704-E1704)&gt;0,"BUY","SELL"),""),"")</f>
        <v/>
      </c>
      <c r="G1705" s="11"/>
      <c r="H1705" s="11">
        <f>(data!B1705/data!B1704)-1</f>
        <v>5.8381984987490032E-3</v>
      </c>
      <c r="I1705" s="11">
        <f t="shared" si="546"/>
        <v>5.8381984987490032E-3</v>
      </c>
      <c r="J1705" s="11">
        <f t="shared" si="547"/>
        <v>0</v>
      </c>
      <c r="K1705" s="11">
        <f ca="1">IF(ROW(data!B1705)&gt;rsi+1,100-100/(1+AVERAGE(OFFSET(I1705,0,0,-rsi,1))/AVERAGE(OFFSET(J1705,0,0,-rsi,1))),"")</f>
        <v>64.627739692004212</v>
      </c>
      <c r="L1705" s="11"/>
      <c r="M1705" s="11">
        <f t="shared" si="548"/>
        <v>1.005838198498749</v>
      </c>
      <c r="N1705" s="11">
        <f t="shared" ca="1" si="549"/>
        <v>1.0764653376971141</v>
      </c>
      <c r="S1705" s="13" t="str">
        <f ca="1">pricein</f>
        <v/>
      </c>
      <c r="T1705" s="13" t="str">
        <f ca="1">priceout</f>
        <v/>
      </c>
      <c r="U1705" s="16" t="str">
        <f t="shared" ca="1" si="550"/>
        <v/>
      </c>
      <c r="V1705" s="16" t="str">
        <f t="shared" ca="1" si="557"/>
        <v/>
      </c>
      <c r="W1705" s="16" t="str">
        <f t="shared" ca="1" si="558"/>
        <v/>
      </c>
      <c r="X1705" s="16">
        <f t="shared" ca="1" si="559"/>
        <v>3.0419672509196531</v>
      </c>
      <c r="Y1705" s="16"/>
      <c r="Z1705" s="13" t="str">
        <f ca="1">priceincross</f>
        <v/>
      </c>
      <c r="AA1705" s="13" t="str">
        <f ca="1">priceoutcross</f>
        <v/>
      </c>
      <c r="AB1705" s="13" t="str">
        <f t="shared" ca="1" si="551"/>
        <v/>
      </c>
      <c r="AC1705" s="13" t="str">
        <f t="shared" ca="1" si="560"/>
        <v/>
      </c>
      <c r="AD1705" s="13" t="str">
        <f t="shared" ca="1" si="561"/>
        <v/>
      </c>
      <c r="AE1705" s="13">
        <f t="shared" ca="1" si="562"/>
        <v>3.3465780983988931</v>
      </c>
      <c r="AG1705" s="32">
        <f ca="1">IF(ROW(data!B1705)&gt;fib+1,MIN(OFFSET(data!B1705,0,0,-fib,1)),"")</f>
        <v>29.83</v>
      </c>
      <c r="AH1705" s="32">
        <f ca="1">IF(ROW(data!B1705)&gt;fib+1,MAX(OFFSET(data!B1705,0,0,-fib,1)),"")</f>
        <v>36.18</v>
      </c>
      <c r="AI1705" s="32">
        <f t="shared" ca="1" si="552"/>
        <v>6.3500000000000014</v>
      </c>
      <c r="AJ1705" s="31">
        <f t="shared" ca="1" si="553"/>
        <v>31.328599999999998</v>
      </c>
      <c r="AK1705" s="31">
        <f t="shared" ca="1" si="554"/>
        <v>32.255699999999997</v>
      </c>
      <c r="AL1705" s="31">
        <f t="shared" ca="1" si="555"/>
        <v>33.004999999999995</v>
      </c>
      <c r="AM1705" s="31">
        <f t="shared" ca="1" si="556"/>
        <v>33.754300000000001</v>
      </c>
      <c r="AO1705" s="32">
        <f t="shared" ca="1" si="563"/>
        <v>2.3321937512499562</v>
      </c>
      <c r="AP1705" s="32">
        <f t="shared" ca="1" si="564"/>
        <v>9.5407503234152591E-2</v>
      </c>
      <c r="AQ1705" s="32">
        <f t="shared" ca="1" si="565"/>
        <v>2.4685224841136817</v>
      </c>
      <c r="AR1705" s="32">
        <f t="shared" ca="1" si="566"/>
        <v>3.6438529784537321E-2</v>
      </c>
    </row>
    <row r="1706" spans="1:44">
      <c r="A1706" s="10">
        <v>39387</v>
      </c>
      <c r="B1706" s="11">
        <f ca="1">IF(ROW(data!B1706)&gt;singleSMA,AVERAGE(OFFSET(data!B1706,0,0,-singleSMA,1)),"")</f>
        <v>32.869199999999971</v>
      </c>
      <c r="C1706" s="11" t="str">
        <f ca="1">IF(ROW(data!B1704)&gt;singleSMA+2,IF(SIGN(data!B1705-indicators!B1705)&lt;&gt;SIGN(data!B1704-indicators!B1704),IF(SIGN(data!B1705-indicators!B1705)&gt;0,"BUY","SELL"),""),"")</f>
        <v/>
      </c>
      <c r="D1706" s="11">
        <f ca="1">IF(ROW(data!B1706)&gt;fastSMA,AVERAGE(OFFSET(data!B1706,0,0,-fastSMA,1)),"")</f>
        <v>34.259</v>
      </c>
      <c r="E1706" s="11">
        <f ca="1">IF(ROW(data!B1706)&gt;slowSMA,AVERAGE(OFFSET(data!B1706,0,0,-slowSMA,1)),"")</f>
        <v>32.869199999999971</v>
      </c>
      <c r="F1706" s="11" t="str">
        <f ca="1">IF(ROW(data!B1706)&gt;MAX(fastSMA,slowSMA)+2,IF(SIGN(D1705-E1705)&lt;&gt;SIGN(D1704-E1704),IF(SIGN(D1705-E1705)&gt;0,"BUY","SELL"),""),"")</f>
        <v/>
      </c>
      <c r="G1706" s="11"/>
      <c r="H1706" s="11">
        <f>(data!B1706/data!B1705)-1</f>
        <v>-2.8468767274737461E-2</v>
      </c>
      <c r="I1706" s="11">
        <f t="shared" si="546"/>
        <v>0</v>
      </c>
      <c r="J1706" s="11">
        <f t="shared" si="547"/>
        <v>2.8468767274737461E-2</v>
      </c>
      <c r="K1706" s="11">
        <f ca="1">IF(ROW(data!B1706)&gt;rsi+1,100-100/(1+AVERAGE(OFFSET(I1706,0,0,-rsi,1))/AVERAGE(OFFSET(J1706,0,0,-rsi,1))),"")</f>
        <v>58.144788890775871</v>
      </c>
      <c r="L1706" s="11"/>
      <c r="M1706" s="11">
        <f t="shared" si="548"/>
        <v>0.97153123272526254</v>
      </c>
      <c r="N1706" s="11">
        <f t="shared" ca="1" si="549"/>
        <v>1.0448870392390013</v>
      </c>
      <c r="S1706" s="13" t="str">
        <f ca="1">pricein</f>
        <v/>
      </c>
      <c r="T1706" s="13" t="str">
        <f ca="1">priceout</f>
        <v/>
      </c>
      <c r="U1706" s="16" t="str">
        <f t="shared" ca="1" si="550"/>
        <v/>
      </c>
      <c r="V1706" s="16" t="str">
        <f t="shared" ca="1" si="557"/>
        <v/>
      </c>
      <c r="W1706" s="16" t="str">
        <f t="shared" ca="1" si="558"/>
        <v/>
      </c>
      <c r="X1706" s="16">
        <f t="shared" ca="1" si="559"/>
        <v>3.0419672509196531</v>
      </c>
      <c r="Y1706" s="16"/>
      <c r="Z1706" s="13" t="str">
        <f ca="1">priceincross</f>
        <v/>
      </c>
      <c r="AA1706" s="13" t="str">
        <f ca="1">priceoutcross</f>
        <v/>
      </c>
      <c r="AB1706" s="13" t="str">
        <f t="shared" ca="1" si="551"/>
        <v/>
      </c>
      <c r="AC1706" s="13" t="str">
        <f t="shared" ca="1" si="560"/>
        <v/>
      </c>
      <c r="AD1706" s="13" t="str">
        <f t="shared" ca="1" si="561"/>
        <v/>
      </c>
      <c r="AE1706" s="13">
        <f t="shared" ca="1" si="562"/>
        <v>3.3465780983988931</v>
      </c>
      <c r="AG1706" s="32">
        <f ca="1">IF(ROW(data!B1706)&gt;fib+1,MIN(OFFSET(data!B1706,0,0,-fib,1)),"")</f>
        <v>29.83</v>
      </c>
      <c r="AH1706" s="32">
        <f ca="1">IF(ROW(data!B1706)&gt;fib+1,MAX(OFFSET(data!B1706,0,0,-fib,1)),"")</f>
        <v>36.18</v>
      </c>
      <c r="AI1706" s="32">
        <f t="shared" ca="1" si="552"/>
        <v>6.3500000000000014</v>
      </c>
      <c r="AJ1706" s="31">
        <f t="shared" ca="1" si="553"/>
        <v>31.328599999999998</v>
      </c>
      <c r="AK1706" s="31">
        <f t="shared" ca="1" si="554"/>
        <v>32.255699999999997</v>
      </c>
      <c r="AL1706" s="31">
        <f t="shared" ca="1" si="555"/>
        <v>33.004999999999995</v>
      </c>
      <c r="AM1706" s="31">
        <f t="shared" ca="1" si="556"/>
        <v>33.754300000000001</v>
      </c>
      <c r="AO1706" s="32">
        <f t="shared" ca="1" si="563"/>
        <v>2.3321937512499562</v>
      </c>
      <c r="AP1706" s="32">
        <f t="shared" ca="1" si="564"/>
        <v>9.5407503234152591E-2</v>
      </c>
      <c r="AQ1706" s="32">
        <f t="shared" ca="1" si="565"/>
        <v>2.4685224841136817</v>
      </c>
      <c r="AR1706" s="32">
        <f t="shared" ca="1" si="566"/>
        <v>3.6438529784537321E-2</v>
      </c>
    </row>
    <row r="1707" spans="1:44">
      <c r="A1707" s="10">
        <v>39388</v>
      </c>
      <c r="B1707" s="11">
        <f ca="1">IF(ROW(data!B1707)&gt;singleSMA,AVERAGE(OFFSET(data!B1707,0,0,-singleSMA,1)),"")</f>
        <v>32.909799999999969</v>
      </c>
      <c r="C1707" s="11" t="str">
        <f ca="1">IF(ROW(data!B1705)&gt;singleSMA+2,IF(SIGN(data!B1706-indicators!B1706)&lt;&gt;SIGN(data!B1705-indicators!B1705),IF(SIGN(data!B1706-indicators!B1706)&gt;0,"BUY","SELL"),""),"")</f>
        <v/>
      </c>
      <c r="D1707" s="11">
        <f ca="1">IF(ROW(data!B1707)&gt;fastSMA,AVERAGE(OFFSET(data!B1707,0,0,-fastSMA,1)),"")</f>
        <v>34.384</v>
      </c>
      <c r="E1707" s="11">
        <f ca="1">IF(ROW(data!B1707)&gt;slowSMA,AVERAGE(OFFSET(data!B1707,0,0,-slowSMA,1)),"")</f>
        <v>32.909799999999969</v>
      </c>
      <c r="F1707" s="11" t="str">
        <f ca="1">IF(ROW(data!B1707)&gt;MAX(fastSMA,slowSMA)+2,IF(SIGN(D1706-E1706)&lt;&gt;SIGN(D1705-E1705),IF(SIGN(D1706-E1706)&gt;0,"BUY","SELL"),""),"")</f>
        <v/>
      </c>
      <c r="G1707" s="11"/>
      <c r="H1707" s="11">
        <f>(data!B1707/data!B1706)-1</f>
        <v>1.4509246088193484E-2</v>
      </c>
      <c r="I1707" s="11">
        <f t="shared" si="546"/>
        <v>1.4509246088193484E-2</v>
      </c>
      <c r="J1707" s="11">
        <f t="shared" si="547"/>
        <v>0</v>
      </c>
      <c r="K1707" s="11">
        <f ca="1">IF(ROW(data!B1707)&gt;rsi+1,100-100/(1+AVERAGE(OFFSET(I1707,0,0,-rsi,1))/AVERAGE(OFFSET(J1707,0,0,-rsi,1))),"")</f>
        <v>63.118407668542481</v>
      </c>
      <c r="L1707" s="11"/>
      <c r="M1707" s="11">
        <f t="shared" si="548"/>
        <v>1.0145092460881935</v>
      </c>
      <c r="N1707" s="11">
        <f t="shared" ca="1" si="549"/>
        <v>1.0753920386007241</v>
      </c>
      <c r="S1707" s="13" t="str">
        <f ca="1">pricein</f>
        <v/>
      </c>
      <c r="T1707" s="13" t="str">
        <f ca="1">priceout</f>
        <v/>
      </c>
      <c r="U1707" s="16" t="str">
        <f t="shared" ca="1" si="550"/>
        <v/>
      </c>
      <c r="V1707" s="16" t="str">
        <f t="shared" ca="1" si="557"/>
        <v/>
      </c>
      <c r="W1707" s="16" t="str">
        <f t="shared" ca="1" si="558"/>
        <v/>
      </c>
      <c r="X1707" s="16">
        <f t="shared" ca="1" si="559"/>
        <v>3.0419672509196531</v>
      </c>
      <c r="Y1707" s="16"/>
      <c r="Z1707" s="13" t="str">
        <f ca="1">priceincross</f>
        <v/>
      </c>
      <c r="AA1707" s="13" t="str">
        <f ca="1">priceoutcross</f>
        <v/>
      </c>
      <c r="AB1707" s="13" t="str">
        <f t="shared" ca="1" si="551"/>
        <v/>
      </c>
      <c r="AC1707" s="13" t="str">
        <f t="shared" ca="1" si="560"/>
        <v/>
      </c>
      <c r="AD1707" s="13" t="str">
        <f t="shared" ca="1" si="561"/>
        <v/>
      </c>
      <c r="AE1707" s="13">
        <f t="shared" ca="1" si="562"/>
        <v>3.3465780983988931</v>
      </c>
      <c r="AG1707" s="32">
        <f ca="1">IF(ROW(data!B1707)&gt;fib+1,MIN(OFFSET(data!B1707,0,0,-fib,1)),"")</f>
        <v>29.83</v>
      </c>
      <c r="AH1707" s="32">
        <f ca="1">IF(ROW(data!B1707)&gt;fib+1,MAX(OFFSET(data!B1707,0,0,-fib,1)),"")</f>
        <v>36.18</v>
      </c>
      <c r="AI1707" s="32">
        <f t="shared" ca="1" si="552"/>
        <v>6.3500000000000014</v>
      </c>
      <c r="AJ1707" s="31">
        <f t="shared" ca="1" si="553"/>
        <v>31.328599999999998</v>
      </c>
      <c r="AK1707" s="31">
        <f t="shared" ca="1" si="554"/>
        <v>32.255699999999997</v>
      </c>
      <c r="AL1707" s="31">
        <f t="shared" ca="1" si="555"/>
        <v>33.004999999999995</v>
      </c>
      <c r="AM1707" s="31">
        <f t="shared" ca="1" si="556"/>
        <v>33.754300000000001</v>
      </c>
      <c r="AO1707" s="32">
        <f t="shared" ca="1" si="563"/>
        <v>2.3321937512499562</v>
      </c>
      <c r="AP1707" s="32">
        <f t="shared" ca="1" si="564"/>
        <v>9.5407503234152591E-2</v>
      </c>
      <c r="AQ1707" s="32">
        <f t="shared" ca="1" si="565"/>
        <v>2.4685224841136817</v>
      </c>
      <c r="AR1707" s="32">
        <f t="shared" ca="1" si="566"/>
        <v>3.6438529784537321E-2</v>
      </c>
    </row>
    <row r="1708" spans="1:44">
      <c r="A1708" s="10">
        <v>39391</v>
      </c>
      <c r="B1708" s="11">
        <f ca="1">IF(ROW(data!B1708)&gt;singleSMA,AVERAGE(OFFSET(data!B1708,0,0,-singleSMA,1)),"")</f>
        <v>32.951499999999967</v>
      </c>
      <c r="C1708" s="11" t="str">
        <f ca="1">IF(ROW(data!B1706)&gt;singleSMA+2,IF(SIGN(data!B1707-indicators!B1707)&lt;&gt;SIGN(data!B1706-indicators!B1706),IF(SIGN(data!B1707-indicators!B1707)&gt;0,"BUY","SELL"),""),"")</f>
        <v/>
      </c>
      <c r="D1708" s="11">
        <f ca="1">IF(ROW(data!B1708)&gt;fastSMA,AVERAGE(OFFSET(data!B1708,0,0,-fastSMA,1)),"")</f>
        <v>34.470999999999989</v>
      </c>
      <c r="E1708" s="11">
        <f ca="1">IF(ROW(data!B1708)&gt;slowSMA,AVERAGE(OFFSET(data!B1708,0,0,-slowSMA,1)),"")</f>
        <v>32.951499999999967</v>
      </c>
      <c r="F1708" s="11" t="str">
        <f ca="1">IF(ROW(data!B1708)&gt;MAX(fastSMA,slowSMA)+2,IF(SIGN(D1707-E1707)&lt;&gt;SIGN(D1706-E1706),IF(SIGN(D1707-E1707)&gt;0,"BUY","SELL"),""),"")</f>
        <v/>
      </c>
      <c r="G1708" s="11"/>
      <c r="H1708" s="11">
        <f>(data!B1708/data!B1707)-1</f>
        <v>-6.1693774537295853E-3</v>
      </c>
      <c r="I1708" s="11">
        <f t="shared" si="546"/>
        <v>0</v>
      </c>
      <c r="J1708" s="11">
        <f t="shared" si="547"/>
        <v>6.1693774537295853E-3</v>
      </c>
      <c r="K1708" s="11">
        <f ca="1">IF(ROW(data!B1708)&gt;rsi+1,100-100/(1+AVERAGE(OFFSET(I1708,0,0,-rsi,1))/AVERAGE(OFFSET(J1708,0,0,-rsi,1))),"")</f>
        <v>59.56741473338424</v>
      </c>
      <c r="L1708" s="11"/>
      <c r="M1708" s="11">
        <f t="shared" si="548"/>
        <v>0.99383062254627041</v>
      </c>
      <c r="N1708" s="11">
        <f t="shared" ca="1" si="549"/>
        <v>1.051632047477745</v>
      </c>
      <c r="S1708" s="13" t="str">
        <f ca="1">pricein</f>
        <v/>
      </c>
      <c r="T1708" s="13" t="str">
        <f ca="1">priceout</f>
        <v/>
      </c>
      <c r="U1708" s="16" t="str">
        <f t="shared" ca="1" si="550"/>
        <v/>
      </c>
      <c r="V1708" s="16" t="str">
        <f t="shared" ca="1" si="557"/>
        <v/>
      </c>
      <c r="W1708" s="16" t="str">
        <f t="shared" ca="1" si="558"/>
        <v/>
      </c>
      <c r="X1708" s="16">
        <f t="shared" ca="1" si="559"/>
        <v>3.0419672509196531</v>
      </c>
      <c r="Y1708" s="16"/>
      <c r="Z1708" s="13" t="str">
        <f ca="1">priceincross</f>
        <v/>
      </c>
      <c r="AA1708" s="13" t="str">
        <f ca="1">priceoutcross</f>
        <v/>
      </c>
      <c r="AB1708" s="13" t="str">
        <f t="shared" ca="1" si="551"/>
        <v/>
      </c>
      <c r="AC1708" s="13" t="str">
        <f t="shared" ca="1" si="560"/>
        <v/>
      </c>
      <c r="AD1708" s="13" t="str">
        <f t="shared" ca="1" si="561"/>
        <v/>
      </c>
      <c r="AE1708" s="13">
        <f t="shared" ca="1" si="562"/>
        <v>3.3465780983988931</v>
      </c>
      <c r="AG1708" s="32">
        <f ca="1">IF(ROW(data!B1708)&gt;fib+1,MIN(OFFSET(data!B1708,0,0,-fib,1)),"")</f>
        <v>29.83</v>
      </c>
      <c r="AH1708" s="32">
        <f ca="1">IF(ROW(data!B1708)&gt;fib+1,MAX(OFFSET(data!B1708,0,0,-fib,1)),"")</f>
        <v>36.18</v>
      </c>
      <c r="AI1708" s="32">
        <f t="shared" ca="1" si="552"/>
        <v>6.3500000000000014</v>
      </c>
      <c r="AJ1708" s="31">
        <f t="shared" ca="1" si="553"/>
        <v>31.328599999999998</v>
      </c>
      <c r="AK1708" s="31">
        <f t="shared" ca="1" si="554"/>
        <v>32.255699999999997</v>
      </c>
      <c r="AL1708" s="31">
        <f t="shared" ca="1" si="555"/>
        <v>33.004999999999995</v>
      </c>
      <c r="AM1708" s="31">
        <f t="shared" ca="1" si="556"/>
        <v>33.754300000000001</v>
      </c>
      <c r="AO1708" s="32">
        <f t="shared" ca="1" si="563"/>
        <v>2.3321937512499562</v>
      </c>
      <c r="AP1708" s="32">
        <f t="shared" ca="1" si="564"/>
        <v>9.5407503234152591E-2</v>
      </c>
      <c r="AQ1708" s="32">
        <f t="shared" ca="1" si="565"/>
        <v>2.4685224841136817</v>
      </c>
      <c r="AR1708" s="32">
        <f t="shared" ca="1" si="566"/>
        <v>3.6438529784537321E-2</v>
      </c>
    </row>
    <row r="1709" spans="1:44">
      <c r="A1709" s="10">
        <v>39392</v>
      </c>
      <c r="B1709" s="11">
        <f ca="1">IF(ROW(data!B1709)&gt;singleSMA,AVERAGE(OFFSET(data!B1709,0,0,-singleSMA,1)),"")</f>
        <v>33.000299999999967</v>
      </c>
      <c r="C1709" s="11" t="str">
        <f ca="1">IF(ROW(data!B1707)&gt;singleSMA+2,IF(SIGN(data!B1708-indicators!B1708)&lt;&gt;SIGN(data!B1707-indicators!B1707),IF(SIGN(data!B1708-indicators!B1708)&gt;0,"BUY","SELL"),""),"")</f>
        <v/>
      </c>
      <c r="D1709" s="11">
        <f ca="1">IF(ROW(data!B1709)&gt;fastSMA,AVERAGE(OFFSET(data!B1709,0,0,-fastSMA,1)),"")</f>
        <v>34.562499999999986</v>
      </c>
      <c r="E1709" s="11">
        <f ca="1">IF(ROW(data!B1709)&gt;slowSMA,AVERAGE(OFFSET(data!B1709,0,0,-slowSMA,1)),"")</f>
        <v>33.000299999999967</v>
      </c>
      <c r="F1709" s="11" t="str">
        <f ca="1">IF(ROW(data!B1709)&gt;MAX(fastSMA,slowSMA)+2,IF(SIGN(D1708-E1708)&lt;&gt;SIGN(D1707-E1707),IF(SIGN(D1708-E1708)&gt;0,"BUY","SELL"),""),"")</f>
        <v/>
      </c>
      <c r="G1709" s="11"/>
      <c r="H1709" s="11">
        <f>(data!B1709/data!B1708)-1</f>
        <v>1.5801354401805856E-2</v>
      </c>
      <c r="I1709" s="11">
        <f t="shared" si="546"/>
        <v>1.5801354401805856E-2</v>
      </c>
      <c r="J1709" s="11">
        <f t="shared" si="547"/>
        <v>0</v>
      </c>
      <c r="K1709" s="11">
        <f ca="1">IF(ROW(data!B1709)&gt;rsi+1,100-100/(1+AVERAGE(OFFSET(I1709,0,0,-rsi,1))/AVERAGE(OFFSET(J1709,0,0,-rsi,1))),"")</f>
        <v>59.834624937815349</v>
      </c>
      <c r="L1709" s="11"/>
      <c r="M1709" s="11">
        <f t="shared" si="548"/>
        <v>1.0158013544018059</v>
      </c>
      <c r="N1709" s="11">
        <f t="shared" ca="1" si="549"/>
        <v>1.0535557506584723</v>
      </c>
      <c r="S1709" s="13" t="str">
        <f ca="1">pricein</f>
        <v/>
      </c>
      <c r="T1709" s="13" t="str">
        <f ca="1">priceout</f>
        <v/>
      </c>
      <c r="U1709" s="16" t="str">
        <f t="shared" ca="1" si="550"/>
        <v/>
      </c>
      <c r="V1709" s="16" t="str">
        <f t="shared" ca="1" si="557"/>
        <v/>
      </c>
      <c r="W1709" s="16" t="str">
        <f t="shared" ca="1" si="558"/>
        <v/>
      </c>
      <c r="X1709" s="16">
        <f t="shared" ca="1" si="559"/>
        <v>3.0419672509196531</v>
      </c>
      <c r="Y1709" s="16"/>
      <c r="Z1709" s="13" t="str">
        <f ca="1">priceincross</f>
        <v/>
      </c>
      <c r="AA1709" s="13" t="str">
        <f ca="1">priceoutcross</f>
        <v/>
      </c>
      <c r="AB1709" s="13" t="str">
        <f t="shared" ca="1" si="551"/>
        <v/>
      </c>
      <c r="AC1709" s="13" t="str">
        <f t="shared" ca="1" si="560"/>
        <v/>
      </c>
      <c r="AD1709" s="13" t="str">
        <f t="shared" ca="1" si="561"/>
        <v/>
      </c>
      <c r="AE1709" s="13">
        <f t="shared" ca="1" si="562"/>
        <v>3.3465780983988931</v>
      </c>
      <c r="AG1709" s="32">
        <f ca="1">IF(ROW(data!B1709)&gt;fib+1,MIN(OFFSET(data!B1709,0,0,-fib,1)),"")</f>
        <v>29.83</v>
      </c>
      <c r="AH1709" s="32">
        <f ca="1">IF(ROW(data!B1709)&gt;fib+1,MAX(OFFSET(data!B1709,0,0,-fib,1)),"")</f>
        <v>36.18</v>
      </c>
      <c r="AI1709" s="32">
        <f t="shared" ca="1" si="552"/>
        <v>6.3500000000000014</v>
      </c>
      <c r="AJ1709" s="31">
        <f t="shared" ca="1" si="553"/>
        <v>31.328599999999998</v>
      </c>
      <c r="AK1709" s="31">
        <f t="shared" ca="1" si="554"/>
        <v>32.255699999999997</v>
      </c>
      <c r="AL1709" s="31">
        <f t="shared" ca="1" si="555"/>
        <v>33.004999999999995</v>
      </c>
      <c r="AM1709" s="31">
        <f t="shared" ca="1" si="556"/>
        <v>33.754300000000001</v>
      </c>
      <c r="AO1709" s="32">
        <f t="shared" ca="1" si="563"/>
        <v>2.3321937512499562</v>
      </c>
      <c r="AP1709" s="32">
        <f t="shared" ca="1" si="564"/>
        <v>9.5407503234152591E-2</v>
      </c>
      <c r="AQ1709" s="32">
        <f t="shared" ca="1" si="565"/>
        <v>2.4685224841136817</v>
      </c>
      <c r="AR1709" s="32">
        <f t="shared" ca="1" si="566"/>
        <v>3.6438529784537321E-2</v>
      </c>
    </row>
    <row r="1710" spans="1:44">
      <c r="A1710" s="10">
        <v>39393</v>
      </c>
      <c r="B1710" s="11">
        <f ca="1">IF(ROW(data!B1710)&gt;singleSMA,AVERAGE(OFFSET(data!B1710,0,0,-singleSMA,1)),"")</f>
        <v>33.047599999999967</v>
      </c>
      <c r="C1710" s="11" t="str">
        <f ca="1">IF(ROW(data!B1708)&gt;singleSMA+2,IF(SIGN(data!B1709-indicators!B1709)&lt;&gt;SIGN(data!B1708-indicators!B1708),IF(SIGN(data!B1709-indicators!B1709)&gt;0,"BUY","SELL"),""),"")</f>
        <v/>
      </c>
      <c r="D1710" s="11">
        <f ca="1">IF(ROW(data!B1710)&gt;fastSMA,AVERAGE(OFFSET(data!B1710,0,0,-fastSMA,1)),"")</f>
        <v>34.627499999999998</v>
      </c>
      <c r="E1710" s="11">
        <f ca="1">IF(ROW(data!B1710)&gt;slowSMA,AVERAGE(OFFSET(data!B1710,0,0,-slowSMA,1)),"")</f>
        <v>33.047599999999967</v>
      </c>
      <c r="F1710" s="11" t="str">
        <f ca="1">IF(ROW(data!B1710)&gt;MAX(fastSMA,slowSMA)+2,IF(SIGN(D1709-E1709)&lt;&gt;SIGN(D1708-E1708),IF(SIGN(D1709-E1709)&gt;0,"BUY","SELL"),""),"")</f>
        <v/>
      </c>
      <c r="G1710" s="11"/>
      <c r="H1710" s="11">
        <f>(data!B1710/data!B1709)-1</f>
        <v>-6.3888888888887774E-3</v>
      </c>
      <c r="I1710" s="11">
        <f t="shared" si="546"/>
        <v>0</v>
      </c>
      <c r="J1710" s="11">
        <f t="shared" si="547"/>
        <v>6.3888888888887774E-3</v>
      </c>
      <c r="K1710" s="11">
        <f ca="1">IF(ROW(data!B1710)&gt;rsi+1,100-100/(1+AVERAGE(OFFSET(I1710,0,0,-rsi,1))/AVERAGE(OFFSET(J1710,0,0,-rsi,1))),"")</f>
        <v>57.193529511864753</v>
      </c>
      <c r="L1710" s="11"/>
      <c r="M1710" s="11">
        <f t="shared" si="548"/>
        <v>0.99361111111111122</v>
      </c>
      <c r="N1710" s="11">
        <f t="shared" ca="1" si="549"/>
        <v>1.0377139541630407</v>
      </c>
      <c r="S1710" s="13" t="str">
        <f ca="1">pricein</f>
        <v/>
      </c>
      <c r="T1710" s="13" t="str">
        <f ca="1">priceout</f>
        <v/>
      </c>
      <c r="U1710" s="16" t="str">
        <f t="shared" ca="1" si="550"/>
        <v/>
      </c>
      <c r="V1710" s="16" t="str">
        <f t="shared" ca="1" si="557"/>
        <v/>
      </c>
      <c r="W1710" s="16" t="str">
        <f t="shared" ca="1" si="558"/>
        <v/>
      </c>
      <c r="X1710" s="16">
        <f t="shared" ca="1" si="559"/>
        <v>3.0419672509196531</v>
      </c>
      <c r="Y1710" s="16"/>
      <c r="Z1710" s="13" t="str">
        <f ca="1">priceincross</f>
        <v/>
      </c>
      <c r="AA1710" s="13" t="str">
        <f ca="1">priceoutcross</f>
        <v/>
      </c>
      <c r="AB1710" s="13" t="str">
        <f t="shared" ca="1" si="551"/>
        <v/>
      </c>
      <c r="AC1710" s="13" t="str">
        <f t="shared" ca="1" si="560"/>
        <v/>
      </c>
      <c r="AD1710" s="13" t="str">
        <f t="shared" ca="1" si="561"/>
        <v/>
      </c>
      <c r="AE1710" s="13">
        <f t="shared" ca="1" si="562"/>
        <v>3.3465780983988931</v>
      </c>
      <c r="AG1710" s="32">
        <f ca="1">IF(ROW(data!B1710)&gt;fib+1,MIN(OFFSET(data!B1710,0,0,-fib,1)),"")</f>
        <v>29.83</v>
      </c>
      <c r="AH1710" s="32">
        <f ca="1">IF(ROW(data!B1710)&gt;fib+1,MAX(OFFSET(data!B1710,0,0,-fib,1)),"")</f>
        <v>36.18</v>
      </c>
      <c r="AI1710" s="32">
        <f t="shared" ca="1" si="552"/>
        <v>6.3500000000000014</v>
      </c>
      <c r="AJ1710" s="31">
        <f t="shared" ca="1" si="553"/>
        <v>31.328599999999998</v>
      </c>
      <c r="AK1710" s="31">
        <f t="shared" ca="1" si="554"/>
        <v>32.255699999999997</v>
      </c>
      <c r="AL1710" s="31">
        <f t="shared" ca="1" si="555"/>
        <v>33.004999999999995</v>
      </c>
      <c r="AM1710" s="31">
        <f t="shared" ca="1" si="556"/>
        <v>33.754300000000001</v>
      </c>
      <c r="AO1710" s="32">
        <f t="shared" ca="1" si="563"/>
        <v>2.3321937512499562</v>
      </c>
      <c r="AP1710" s="32">
        <f t="shared" ca="1" si="564"/>
        <v>9.5407503234152591E-2</v>
      </c>
      <c r="AQ1710" s="32">
        <f t="shared" ca="1" si="565"/>
        <v>2.4685224841136817</v>
      </c>
      <c r="AR1710" s="32">
        <f t="shared" ca="1" si="566"/>
        <v>3.6438529784537321E-2</v>
      </c>
    </row>
    <row r="1711" spans="1:44">
      <c r="A1711" s="10">
        <v>39394</v>
      </c>
      <c r="B1711" s="11">
        <f ca="1">IF(ROW(data!B1711)&gt;singleSMA,AVERAGE(OFFSET(data!B1711,0,0,-singleSMA,1)),"")</f>
        <v>33.080299999999973</v>
      </c>
      <c r="C1711" s="11" t="str">
        <f ca="1">IF(ROW(data!B1709)&gt;singleSMA+2,IF(SIGN(data!B1710-indicators!B1710)&lt;&gt;SIGN(data!B1709-indicators!B1709),IF(SIGN(data!B1710-indicators!B1710)&gt;0,"BUY","SELL"),""),"")</f>
        <v/>
      </c>
      <c r="D1711" s="11">
        <f ca="1">IF(ROW(data!B1711)&gt;fastSMA,AVERAGE(OFFSET(data!B1711,0,0,-fastSMA,1)),"")</f>
        <v>34.637500000000003</v>
      </c>
      <c r="E1711" s="11">
        <f ca="1">IF(ROW(data!B1711)&gt;slowSMA,AVERAGE(OFFSET(data!B1711,0,0,-slowSMA,1)),"")</f>
        <v>33.080299999999973</v>
      </c>
      <c r="F1711" s="11" t="str">
        <f ca="1">IF(ROW(data!B1711)&gt;MAX(fastSMA,slowSMA)+2,IF(SIGN(D1710-E1710)&lt;&gt;SIGN(D1709-E1709),IF(SIGN(D1710-E1710)&gt;0,"BUY","SELL"),""),"")</f>
        <v/>
      </c>
      <c r="G1711" s="11"/>
      <c r="H1711" s="11">
        <f>(data!B1711/data!B1710)-1</f>
        <v>-2.8235951915012714E-2</v>
      </c>
      <c r="I1711" s="11">
        <f t="shared" si="546"/>
        <v>0</v>
      </c>
      <c r="J1711" s="11">
        <f t="shared" si="547"/>
        <v>2.8235951915012714E-2</v>
      </c>
      <c r="K1711" s="11">
        <f ca="1">IF(ROW(data!B1711)&gt;rsi+1,100-100/(1+AVERAGE(OFFSET(I1711,0,0,-rsi,1))/AVERAGE(OFFSET(J1711,0,0,-rsi,1))),"")</f>
        <v>51.511530804152137</v>
      </c>
      <c r="L1711" s="11"/>
      <c r="M1711" s="11">
        <f t="shared" si="548"/>
        <v>0.97176404808498729</v>
      </c>
      <c r="N1711" s="11">
        <f t="shared" ca="1" si="549"/>
        <v>1.005787037037037</v>
      </c>
      <c r="S1711" s="13" t="str">
        <f ca="1">pricein</f>
        <v/>
      </c>
      <c r="T1711" s="13" t="str">
        <f ca="1">priceout</f>
        <v/>
      </c>
      <c r="U1711" s="16" t="str">
        <f t="shared" ca="1" si="550"/>
        <v/>
      </c>
      <c r="V1711" s="16" t="str">
        <f t="shared" ca="1" si="557"/>
        <v/>
      </c>
      <c r="W1711" s="16" t="str">
        <f t="shared" ca="1" si="558"/>
        <v/>
      </c>
      <c r="X1711" s="16">
        <f t="shared" ca="1" si="559"/>
        <v>3.0419672509196531</v>
      </c>
      <c r="Y1711" s="16"/>
      <c r="Z1711" s="13" t="str">
        <f ca="1">priceincross</f>
        <v/>
      </c>
      <c r="AA1711" s="13" t="str">
        <f ca="1">priceoutcross</f>
        <v/>
      </c>
      <c r="AB1711" s="13" t="str">
        <f t="shared" ca="1" si="551"/>
        <v/>
      </c>
      <c r="AC1711" s="13" t="str">
        <f t="shared" ca="1" si="560"/>
        <v/>
      </c>
      <c r="AD1711" s="13" t="str">
        <f t="shared" ca="1" si="561"/>
        <v/>
      </c>
      <c r="AE1711" s="13">
        <f t="shared" ca="1" si="562"/>
        <v>3.3465780983988931</v>
      </c>
      <c r="AG1711" s="32">
        <f ca="1">IF(ROW(data!B1711)&gt;fib+1,MIN(OFFSET(data!B1711,0,0,-fib,1)),"")</f>
        <v>29.83</v>
      </c>
      <c r="AH1711" s="32">
        <f ca="1">IF(ROW(data!B1711)&gt;fib+1,MAX(OFFSET(data!B1711,0,0,-fib,1)),"")</f>
        <v>36.18</v>
      </c>
      <c r="AI1711" s="32">
        <f t="shared" ca="1" si="552"/>
        <v>6.3500000000000014</v>
      </c>
      <c r="AJ1711" s="31">
        <f t="shared" ca="1" si="553"/>
        <v>31.328599999999998</v>
      </c>
      <c r="AK1711" s="31">
        <f t="shared" ca="1" si="554"/>
        <v>32.255699999999997</v>
      </c>
      <c r="AL1711" s="31">
        <f t="shared" ca="1" si="555"/>
        <v>33.004999999999995</v>
      </c>
      <c r="AM1711" s="31">
        <f t="shared" ca="1" si="556"/>
        <v>33.754300000000001</v>
      </c>
      <c r="AO1711" s="32">
        <f t="shared" ca="1" si="563"/>
        <v>2.3321937512499562</v>
      </c>
      <c r="AP1711" s="32">
        <f t="shared" ca="1" si="564"/>
        <v>9.5407503234152591E-2</v>
      </c>
      <c r="AQ1711" s="32">
        <f t="shared" ca="1" si="565"/>
        <v>2.4685224841136817</v>
      </c>
      <c r="AR1711" s="32">
        <f t="shared" ca="1" si="566"/>
        <v>3.6438529784537321E-2</v>
      </c>
    </row>
    <row r="1712" spans="1:44">
      <c r="A1712" s="10">
        <v>39395</v>
      </c>
      <c r="B1712" s="11">
        <f ca="1">IF(ROW(data!B1712)&gt;singleSMA,AVERAGE(OFFSET(data!B1712,0,0,-singleSMA,1)),"")</f>
        <v>33.10749999999998</v>
      </c>
      <c r="C1712" s="11" t="str">
        <f ca="1">IF(ROW(data!B1710)&gt;singleSMA+2,IF(SIGN(data!B1711-indicators!B1711)&lt;&gt;SIGN(data!B1710-indicators!B1710),IF(SIGN(data!B1711-indicators!B1711)&gt;0,"BUY","SELL"),""),"")</f>
        <v/>
      </c>
      <c r="D1712" s="11">
        <f ca="1">IF(ROW(data!B1712)&gt;fastSMA,AVERAGE(OFFSET(data!B1712,0,0,-fastSMA,1)),"")</f>
        <v>34.643499999999996</v>
      </c>
      <c r="E1712" s="11">
        <f ca="1">IF(ROW(data!B1712)&gt;slowSMA,AVERAGE(OFFSET(data!B1712,0,0,-slowSMA,1)),"")</f>
        <v>33.10749999999998</v>
      </c>
      <c r="F1712" s="11" t="str">
        <f ca="1">IF(ROW(data!B1712)&gt;MAX(fastSMA,slowSMA)+2,IF(SIGN(D1711-E1711)&lt;&gt;SIGN(D1710-E1710),IF(SIGN(D1711-E1711)&gt;0,"BUY","SELL"),""),"")</f>
        <v/>
      </c>
      <c r="G1712" s="11"/>
      <c r="H1712" s="11">
        <f>(data!B1712/data!B1711)-1</f>
        <v>-7.1921749136939495E-3</v>
      </c>
      <c r="I1712" s="11">
        <f t="shared" si="546"/>
        <v>0</v>
      </c>
      <c r="J1712" s="11">
        <f t="shared" si="547"/>
        <v>7.1921749136939495E-3</v>
      </c>
      <c r="K1712" s="11">
        <f ca="1">IF(ROW(data!B1712)&gt;rsi+1,100-100/(1+AVERAGE(OFFSET(I1712,0,0,-rsi,1))/AVERAGE(OFFSET(J1712,0,0,-rsi,1))),"")</f>
        <v>51.129064207758745</v>
      </c>
      <c r="L1712" s="11"/>
      <c r="M1712" s="11">
        <f t="shared" si="548"/>
        <v>0.99280782508630605</v>
      </c>
      <c r="N1712" s="11">
        <f t="shared" ca="1" si="549"/>
        <v>1.0034893864495493</v>
      </c>
      <c r="S1712" s="13" t="str">
        <f ca="1">pricein</f>
        <v/>
      </c>
      <c r="T1712" s="13" t="str">
        <f ca="1">priceout</f>
        <v/>
      </c>
      <c r="U1712" s="16" t="str">
        <f t="shared" ca="1" si="550"/>
        <v/>
      </c>
      <c r="V1712" s="16" t="str">
        <f t="shared" ca="1" si="557"/>
        <v/>
      </c>
      <c r="W1712" s="16" t="str">
        <f t="shared" ca="1" si="558"/>
        <v/>
      </c>
      <c r="X1712" s="16">
        <f t="shared" ca="1" si="559"/>
        <v>3.0419672509196531</v>
      </c>
      <c r="Y1712" s="16"/>
      <c r="Z1712" s="13" t="str">
        <f ca="1">priceincross</f>
        <v/>
      </c>
      <c r="AA1712" s="13" t="str">
        <f ca="1">priceoutcross</f>
        <v/>
      </c>
      <c r="AB1712" s="13" t="str">
        <f t="shared" ca="1" si="551"/>
        <v/>
      </c>
      <c r="AC1712" s="13" t="str">
        <f t="shared" ca="1" si="560"/>
        <v/>
      </c>
      <c r="AD1712" s="13" t="str">
        <f t="shared" ca="1" si="561"/>
        <v/>
      </c>
      <c r="AE1712" s="13">
        <f t="shared" ca="1" si="562"/>
        <v>3.3465780983988931</v>
      </c>
      <c r="AG1712" s="32">
        <f ca="1">IF(ROW(data!B1712)&gt;fib+1,MIN(OFFSET(data!B1712,0,0,-fib,1)),"")</f>
        <v>29.83</v>
      </c>
      <c r="AH1712" s="32">
        <f ca="1">IF(ROW(data!B1712)&gt;fib+1,MAX(OFFSET(data!B1712,0,0,-fib,1)),"")</f>
        <v>36.18</v>
      </c>
      <c r="AI1712" s="32">
        <f t="shared" ca="1" si="552"/>
        <v>6.3500000000000014</v>
      </c>
      <c r="AJ1712" s="31">
        <f t="shared" ca="1" si="553"/>
        <v>31.328599999999998</v>
      </c>
      <c r="AK1712" s="31">
        <f t="shared" ca="1" si="554"/>
        <v>32.255699999999997</v>
      </c>
      <c r="AL1712" s="31">
        <f t="shared" ca="1" si="555"/>
        <v>33.004999999999995</v>
      </c>
      <c r="AM1712" s="31">
        <f t="shared" ca="1" si="556"/>
        <v>33.754300000000001</v>
      </c>
      <c r="AO1712" s="32">
        <f t="shared" ca="1" si="563"/>
        <v>2.3321937512499562</v>
      </c>
      <c r="AP1712" s="32">
        <f t="shared" ca="1" si="564"/>
        <v>9.5407503234152591E-2</v>
      </c>
      <c r="AQ1712" s="32">
        <f t="shared" ca="1" si="565"/>
        <v>2.4685224841136817</v>
      </c>
      <c r="AR1712" s="32">
        <f t="shared" ca="1" si="566"/>
        <v>3.6438529784537321E-2</v>
      </c>
    </row>
    <row r="1713" spans="1:44">
      <c r="A1713" s="10">
        <v>39398</v>
      </c>
      <c r="B1713" s="11">
        <f ca="1">IF(ROW(data!B1713)&gt;singleSMA,AVERAGE(OFFSET(data!B1713,0,0,-singleSMA,1)),"")</f>
        <v>33.136899999999976</v>
      </c>
      <c r="C1713" s="11" t="str">
        <f ca="1">IF(ROW(data!B1711)&gt;singleSMA+2,IF(SIGN(data!B1712-indicators!B1712)&lt;&gt;SIGN(data!B1711-indicators!B1711),IF(SIGN(data!B1712-indicators!B1712)&gt;0,"BUY","SELL"),""),"")</f>
        <v/>
      </c>
      <c r="D1713" s="11">
        <f ca="1">IF(ROW(data!B1713)&gt;fastSMA,AVERAGE(OFFSET(data!B1713,0,0,-fastSMA,1)),"")</f>
        <v>34.635499999999993</v>
      </c>
      <c r="E1713" s="11">
        <f ca="1">IF(ROW(data!B1713)&gt;slowSMA,AVERAGE(OFFSET(data!B1713,0,0,-slowSMA,1)),"")</f>
        <v>33.136899999999976</v>
      </c>
      <c r="F1713" s="11" t="str">
        <f ca="1">IF(ROW(data!B1713)&gt;MAX(fastSMA,slowSMA)+2,IF(SIGN(D1712-E1712)&lt;&gt;SIGN(D1711-E1711),IF(SIGN(D1712-E1712)&gt;0,"BUY","SELL"),""),"")</f>
        <v/>
      </c>
      <c r="G1713" s="11"/>
      <c r="H1713" s="11">
        <f>(data!B1713/data!B1712)-1</f>
        <v>8.6931324253836095E-4</v>
      </c>
      <c r="I1713" s="11">
        <f t="shared" si="546"/>
        <v>8.6931324253836095E-4</v>
      </c>
      <c r="J1713" s="11">
        <f t="shared" si="547"/>
        <v>0</v>
      </c>
      <c r="K1713" s="11">
        <f ca="1">IF(ROW(data!B1713)&gt;rsi+1,100-100/(1+AVERAGE(OFFSET(I1713,0,0,-rsi,1))/AVERAGE(OFFSET(J1713,0,0,-rsi,1))),"")</f>
        <v>49.793387952105739</v>
      </c>
      <c r="L1713" s="11"/>
      <c r="M1713" s="11">
        <f t="shared" si="548"/>
        <v>1.0008693132425384</v>
      </c>
      <c r="N1713" s="11">
        <f t="shared" ca="1" si="549"/>
        <v>0.99538904899135472</v>
      </c>
      <c r="S1713" s="13" t="str">
        <f ca="1">pricein</f>
        <v/>
      </c>
      <c r="T1713" s="13" t="str">
        <f ca="1">priceout</f>
        <v/>
      </c>
      <c r="U1713" s="16" t="str">
        <f t="shared" ca="1" si="550"/>
        <v/>
      </c>
      <c r="V1713" s="16" t="str">
        <f t="shared" ca="1" si="557"/>
        <v/>
      </c>
      <c r="W1713" s="16" t="str">
        <f t="shared" ca="1" si="558"/>
        <v/>
      </c>
      <c r="X1713" s="16">
        <f t="shared" ca="1" si="559"/>
        <v>3.0419672509196531</v>
      </c>
      <c r="Y1713" s="16"/>
      <c r="Z1713" s="13" t="str">
        <f ca="1">priceincross</f>
        <v/>
      </c>
      <c r="AA1713" s="13" t="str">
        <f ca="1">priceoutcross</f>
        <v/>
      </c>
      <c r="AB1713" s="13" t="str">
        <f t="shared" ca="1" si="551"/>
        <v/>
      </c>
      <c r="AC1713" s="13" t="str">
        <f t="shared" ca="1" si="560"/>
        <v/>
      </c>
      <c r="AD1713" s="13" t="str">
        <f t="shared" ca="1" si="561"/>
        <v/>
      </c>
      <c r="AE1713" s="13">
        <f t="shared" ca="1" si="562"/>
        <v>3.3465780983988931</v>
      </c>
      <c r="AG1713" s="32">
        <f ca="1">IF(ROW(data!B1713)&gt;fib+1,MIN(OFFSET(data!B1713,0,0,-fib,1)),"")</f>
        <v>29.83</v>
      </c>
      <c r="AH1713" s="32">
        <f ca="1">IF(ROW(data!B1713)&gt;fib+1,MAX(OFFSET(data!B1713,0,0,-fib,1)),"")</f>
        <v>36.18</v>
      </c>
      <c r="AI1713" s="32">
        <f t="shared" ca="1" si="552"/>
        <v>6.3500000000000014</v>
      </c>
      <c r="AJ1713" s="31">
        <f t="shared" ca="1" si="553"/>
        <v>31.328599999999998</v>
      </c>
      <c r="AK1713" s="31">
        <f t="shared" ca="1" si="554"/>
        <v>32.255699999999997</v>
      </c>
      <c r="AL1713" s="31">
        <f t="shared" ca="1" si="555"/>
        <v>33.004999999999995</v>
      </c>
      <c r="AM1713" s="31">
        <f t="shared" ca="1" si="556"/>
        <v>33.754300000000001</v>
      </c>
      <c r="AO1713" s="32">
        <f t="shared" ca="1" si="563"/>
        <v>2.3321937512499562</v>
      </c>
      <c r="AP1713" s="32">
        <f t="shared" ca="1" si="564"/>
        <v>9.5407503234152591E-2</v>
      </c>
      <c r="AQ1713" s="32">
        <f t="shared" ca="1" si="565"/>
        <v>2.4685224841136817</v>
      </c>
      <c r="AR1713" s="32">
        <f t="shared" ca="1" si="566"/>
        <v>3.6438529784537321E-2</v>
      </c>
    </row>
    <row r="1714" spans="1:44">
      <c r="A1714" s="10">
        <v>39399</v>
      </c>
      <c r="B1714" s="11">
        <f ca="1">IF(ROW(data!B1714)&gt;singleSMA,AVERAGE(OFFSET(data!B1714,0,0,-singleSMA,1)),"")</f>
        <v>33.15929999999998</v>
      </c>
      <c r="C1714" s="11" t="str">
        <f ca="1">IF(ROW(data!B1712)&gt;singleSMA+2,IF(SIGN(data!B1713-indicators!B1713)&lt;&gt;SIGN(data!B1712-indicators!B1712),IF(SIGN(data!B1713-indicators!B1713)&gt;0,"BUY","SELL"),""),"")</f>
        <v/>
      </c>
      <c r="D1714" s="11">
        <f ca="1">IF(ROW(data!B1714)&gt;fastSMA,AVERAGE(OFFSET(data!B1714,0,0,-fastSMA,1)),"")</f>
        <v>34.606499999999997</v>
      </c>
      <c r="E1714" s="11">
        <f ca="1">IF(ROW(data!B1714)&gt;slowSMA,AVERAGE(OFFSET(data!B1714,0,0,-slowSMA,1)),"")</f>
        <v>33.15929999999998</v>
      </c>
      <c r="F1714" s="11" t="str">
        <f ca="1">IF(ROW(data!B1714)&gt;MAX(fastSMA,slowSMA)+2,IF(SIGN(D1713-E1713)&lt;&gt;SIGN(D1712-E1712),IF(SIGN(D1713-E1713)&gt;0,"BUY","SELL"),""),"")</f>
        <v/>
      </c>
      <c r="G1714" s="11"/>
      <c r="H1714" s="11">
        <f>(data!B1714/data!B1713)-1</f>
        <v>-1.6792125072379815E-2</v>
      </c>
      <c r="I1714" s="11">
        <f t="shared" si="546"/>
        <v>0</v>
      </c>
      <c r="J1714" s="11">
        <f t="shared" si="547"/>
        <v>1.6792125072379815E-2</v>
      </c>
      <c r="K1714" s="11">
        <f ca="1">IF(ROW(data!B1714)&gt;rsi+1,100-100/(1+AVERAGE(OFFSET(I1714,0,0,-rsi,1))/AVERAGE(OFFSET(J1714,0,0,-rsi,1))),"")</f>
        <v>47.838033948480771</v>
      </c>
      <c r="L1714" s="11"/>
      <c r="M1714" s="11">
        <f t="shared" si="548"/>
        <v>0.98320787492762018</v>
      </c>
      <c r="N1714" s="11">
        <f t="shared" ca="1" si="549"/>
        <v>0.98320787492761985</v>
      </c>
      <c r="S1714" s="13" t="str">
        <f ca="1">pricein</f>
        <v/>
      </c>
      <c r="T1714" s="13" t="str">
        <f ca="1">priceout</f>
        <v/>
      </c>
      <c r="U1714" s="16" t="str">
        <f t="shared" ca="1" si="550"/>
        <v/>
      </c>
      <c r="V1714" s="16" t="str">
        <f t="shared" ca="1" si="557"/>
        <v/>
      </c>
      <c r="W1714" s="16" t="str">
        <f t="shared" ca="1" si="558"/>
        <v/>
      </c>
      <c r="X1714" s="16">
        <f t="shared" ca="1" si="559"/>
        <v>3.0419672509196531</v>
      </c>
      <c r="Y1714" s="16"/>
      <c r="Z1714" s="13" t="str">
        <f ca="1">priceincross</f>
        <v/>
      </c>
      <c r="AA1714" s="13" t="str">
        <f ca="1">priceoutcross</f>
        <v/>
      </c>
      <c r="AB1714" s="13" t="str">
        <f t="shared" ca="1" si="551"/>
        <v/>
      </c>
      <c r="AC1714" s="13" t="str">
        <f t="shared" ca="1" si="560"/>
        <v/>
      </c>
      <c r="AD1714" s="13" t="str">
        <f t="shared" ca="1" si="561"/>
        <v/>
      </c>
      <c r="AE1714" s="13">
        <f t="shared" ca="1" si="562"/>
        <v>3.3465780983988931</v>
      </c>
      <c r="AG1714" s="32">
        <f ca="1">IF(ROW(data!B1714)&gt;fib+1,MIN(OFFSET(data!B1714,0,0,-fib,1)),"")</f>
        <v>29.83</v>
      </c>
      <c r="AH1714" s="32">
        <f ca="1">IF(ROW(data!B1714)&gt;fib+1,MAX(OFFSET(data!B1714,0,0,-fib,1)),"")</f>
        <v>36.18</v>
      </c>
      <c r="AI1714" s="32">
        <f t="shared" ca="1" si="552"/>
        <v>6.3500000000000014</v>
      </c>
      <c r="AJ1714" s="31">
        <f t="shared" ca="1" si="553"/>
        <v>31.328599999999998</v>
      </c>
      <c r="AK1714" s="31">
        <f t="shared" ca="1" si="554"/>
        <v>32.255699999999997</v>
      </c>
      <c r="AL1714" s="31">
        <f t="shared" ca="1" si="555"/>
        <v>33.004999999999995</v>
      </c>
      <c r="AM1714" s="31">
        <f t="shared" ca="1" si="556"/>
        <v>33.754300000000001</v>
      </c>
      <c r="AO1714" s="32">
        <f t="shared" ca="1" si="563"/>
        <v>2.3321937512499562</v>
      </c>
      <c r="AP1714" s="32">
        <f t="shared" ca="1" si="564"/>
        <v>9.5407503234152591E-2</v>
      </c>
      <c r="AQ1714" s="32">
        <f t="shared" ca="1" si="565"/>
        <v>2.4685224841136817</v>
      </c>
      <c r="AR1714" s="32">
        <f t="shared" ca="1" si="566"/>
        <v>3.6438529784537321E-2</v>
      </c>
    </row>
    <row r="1715" spans="1:44">
      <c r="A1715" s="10">
        <v>39400</v>
      </c>
      <c r="B1715" s="11">
        <f ca="1">IF(ROW(data!B1715)&gt;singleSMA,AVERAGE(OFFSET(data!B1715,0,0,-singleSMA,1)),"")</f>
        <v>33.189899999999987</v>
      </c>
      <c r="C1715" s="11" t="str">
        <f ca="1">IF(ROW(data!B1713)&gt;singleSMA+2,IF(SIGN(data!B1714-indicators!B1714)&lt;&gt;SIGN(data!B1713-indicators!B1713),IF(SIGN(data!B1714-indicators!B1714)&gt;0,"BUY","SELL"),""),"")</f>
        <v/>
      </c>
      <c r="D1715" s="11">
        <f ca="1">IF(ROW(data!B1715)&gt;fastSMA,AVERAGE(OFFSET(data!B1715,0,0,-fastSMA,1)),"")</f>
        <v>34.603999999999999</v>
      </c>
      <c r="E1715" s="11">
        <f ca="1">IF(ROW(data!B1715)&gt;slowSMA,AVERAGE(OFFSET(data!B1715,0,0,-slowSMA,1)),"")</f>
        <v>33.189899999999987</v>
      </c>
      <c r="F1715" s="11" t="str">
        <f ca="1">IF(ROW(data!B1715)&gt;MAX(fastSMA,slowSMA)+2,IF(SIGN(D1714-E1714)&lt;&gt;SIGN(D1713-E1713),IF(SIGN(D1714-E1714)&gt;0,"BUY","SELL"),""),"")</f>
        <v/>
      </c>
      <c r="G1715" s="11"/>
      <c r="H1715" s="11">
        <f>(data!B1715/data!B1714)-1</f>
        <v>1.5312131919905658E-2</v>
      </c>
      <c r="I1715" s="11">
        <f t="shared" si="546"/>
        <v>1.5312131919905658E-2</v>
      </c>
      <c r="J1715" s="11">
        <f t="shared" si="547"/>
        <v>0</v>
      </c>
      <c r="K1715" s="11">
        <f ca="1">IF(ROW(data!B1715)&gt;rsi+1,100-100/(1+AVERAGE(OFFSET(I1715,0,0,-rsi,1))/AVERAGE(OFFSET(J1715,0,0,-rsi,1))),"")</f>
        <v>50.336545021502602</v>
      </c>
      <c r="L1715" s="11"/>
      <c r="M1715" s="11">
        <f t="shared" si="548"/>
        <v>1.0153121319199057</v>
      </c>
      <c r="N1715" s="11">
        <f t="shared" ca="1" si="549"/>
        <v>0.99855198378221866</v>
      </c>
      <c r="S1715" s="13" t="str">
        <f ca="1">pricein</f>
        <v/>
      </c>
      <c r="T1715" s="13" t="str">
        <f ca="1">priceout</f>
        <v/>
      </c>
      <c r="U1715" s="16" t="str">
        <f t="shared" ca="1" si="550"/>
        <v/>
      </c>
      <c r="V1715" s="16" t="str">
        <f t="shared" ca="1" si="557"/>
        <v/>
      </c>
      <c r="W1715" s="16" t="str">
        <f t="shared" ca="1" si="558"/>
        <v/>
      </c>
      <c r="X1715" s="16">
        <f t="shared" ca="1" si="559"/>
        <v>3.0419672509196531</v>
      </c>
      <c r="Y1715" s="16"/>
      <c r="Z1715" s="13" t="str">
        <f ca="1">priceincross</f>
        <v/>
      </c>
      <c r="AA1715" s="13" t="str">
        <f ca="1">priceoutcross</f>
        <v/>
      </c>
      <c r="AB1715" s="13" t="str">
        <f t="shared" ca="1" si="551"/>
        <v/>
      </c>
      <c r="AC1715" s="13" t="str">
        <f t="shared" ca="1" si="560"/>
        <v/>
      </c>
      <c r="AD1715" s="13" t="str">
        <f t="shared" ca="1" si="561"/>
        <v/>
      </c>
      <c r="AE1715" s="13">
        <f t="shared" ca="1" si="562"/>
        <v>3.3465780983988931</v>
      </c>
      <c r="AG1715" s="32">
        <f ca="1">IF(ROW(data!B1715)&gt;fib+1,MIN(OFFSET(data!B1715,0,0,-fib,1)),"")</f>
        <v>29.83</v>
      </c>
      <c r="AH1715" s="32">
        <f ca="1">IF(ROW(data!B1715)&gt;fib+1,MAX(OFFSET(data!B1715,0,0,-fib,1)),"")</f>
        <v>36.18</v>
      </c>
      <c r="AI1715" s="32">
        <f t="shared" ca="1" si="552"/>
        <v>6.3500000000000014</v>
      </c>
      <c r="AJ1715" s="31">
        <f t="shared" ca="1" si="553"/>
        <v>31.328599999999998</v>
      </c>
      <c r="AK1715" s="31">
        <f t="shared" ca="1" si="554"/>
        <v>32.255699999999997</v>
      </c>
      <c r="AL1715" s="31">
        <f t="shared" ca="1" si="555"/>
        <v>33.004999999999995</v>
      </c>
      <c r="AM1715" s="31">
        <f t="shared" ca="1" si="556"/>
        <v>33.754300000000001</v>
      </c>
      <c r="AO1715" s="32">
        <f t="shared" ca="1" si="563"/>
        <v>2.3321937512499562</v>
      </c>
      <c r="AP1715" s="32">
        <f t="shared" ca="1" si="564"/>
        <v>9.5407503234152591E-2</v>
      </c>
      <c r="AQ1715" s="32">
        <f t="shared" ca="1" si="565"/>
        <v>2.4685224841136817</v>
      </c>
      <c r="AR1715" s="32">
        <f t="shared" ca="1" si="566"/>
        <v>3.6438529784537321E-2</v>
      </c>
    </row>
    <row r="1716" spans="1:44">
      <c r="A1716" s="10">
        <v>39401</v>
      </c>
      <c r="B1716" s="11">
        <f ca="1">IF(ROW(data!B1716)&gt;singleSMA,AVERAGE(OFFSET(data!B1716,0,0,-singleSMA,1)),"")</f>
        <v>33.216999999999985</v>
      </c>
      <c r="C1716" s="11" t="str">
        <f ca="1">IF(ROW(data!B1714)&gt;singleSMA+2,IF(SIGN(data!B1715-indicators!B1715)&lt;&gt;SIGN(data!B1714-indicators!B1714),IF(SIGN(data!B1715-indicators!B1715)&gt;0,"BUY","SELL"),""),"")</f>
        <v/>
      </c>
      <c r="D1716" s="11">
        <f ca="1">IF(ROW(data!B1716)&gt;fastSMA,AVERAGE(OFFSET(data!B1716,0,0,-fastSMA,1)),"")</f>
        <v>34.626500000000007</v>
      </c>
      <c r="E1716" s="11">
        <f ca="1">IF(ROW(data!B1716)&gt;slowSMA,AVERAGE(OFFSET(data!B1716,0,0,-slowSMA,1)),"")</f>
        <v>33.216999999999985</v>
      </c>
      <c r="F1716" s="11" t="str">
        <f ca="1">IF(ROW(data!B1716)&gt;MAX(fastSMA,slowSMA)+2,IF(SIGN(D1715-E1715)&lt;&gt;SIGN(D1714-E1714),IF(SIGN(D1715-E1715)&gt;0,"BUY","SELL"),""),"")</f>
        <v/>
      </c>
      <c r="G1716" s="11"/>
      <c r="H1716" s="11">
        <f>(data!B1716/data!B1715)-1</f>
        <v>-1.1310904872389616E-2</v>
      </c>
      <c r="I1716" s="11">
        <f t="shared" si="546"/>
        <v>0</v>
      </c>
      <c r="J1716" s="11">
        <f t="shared" si="547"/>
        <v>1.1310904872389616E-2</v>
      </c>
      <c r="K1716" s="11">
        <f ca="1">IF(ROW(data!B1716)&gt;rsi+1,100-100/(1+AVERAGE(OFFSET(I1716,0,0,-rsi,1))/AVERAGE(OFFSET(J1716,0,0,-rsi,1))),"")</f>
        <v>52.679415068847135</v>
      </c>
      <c r="L1716" s="11"/>
      <c r="M1716" s="11">
        <f t="shared" si="548"/>
        <v>0.98868909512761038</v>
      </c>
      <c r="N1716" s="11">
        <f t="shared" ca="1" si="549"/>
        <v>1.0133769322235431</v>
      </c>
      <c r="S1716" s="13" t="str">
        <f ca="1">pricein</f>
        <v/>
      </c>
      <c r="T1716" s="13" t="str">
        <f ca="1">priceout</f>
        <v/>
      </c>
      <c r="U1716" s="16" t="str">
        <f t="shared" ca="1" si="550"/>
        <v/>
      </c>
      <c r="V1716" s="16" t="str">
        <f t="shared" ca="1" si="557"/>
        <v/>
      </c>
      <c r="W1716" s="16" t="str">
        <f t="shared" ca="1" si="558"/>
        <v/>
      </c>
      <c r="X1716" s="16">
        <f t="shared" ca="1" si="559"/>
        <v>3.0419672509196531</v>
      </c>
      <c r="Y1716" s="16"/>
      <c r="Z1716" s="13" t="str">
        <f ca="1">priceincross</f>
        <v/>
      </c>
      <c r="AA1716" s="13" t="str">
        <f ca="1">priceoutcross</f>
        <v/>
      </c>
      <c r="AB1716" s="13" t="str">
        <f t="shared" ca="1" si="551"/>
        <v/>
      </c>
      <c r="AC1716" s="13" t="str">
        <f t="shared" ca="1" si="560"/>
        <v/>
      </c>
      <c r="AD1716" s="13" t="str">
        <f t="shared" ca="1" si="561"/>
        <v/>
      </c>
      <c r="AE1716" s="13">
        <f t="shared" ca="1" si="562"/>
        <v>3.3465780983988931</v>
      </c>
      <c r="AG1716" s="32">
        <f ca="1">IF(ROW(data!B1716)&gt;fib+1,MIN(OFFSET(data!B1716,0,0,-fib,1)),"")</f>
        <v>29.83</v>
      </c>
      <c r="AH1716" s="32">
        <f ca="1">IF(ROW(data!B1716)&gt;fib+1,MAX(OFFSET(data!B1716,0,0,-fib,1)),"")</f>
        <v>36.18</v>
      </c>
      <c r="AI1716" s="32">
        <f t="shared" ca="1" si="552"/>
        <v>6.3500000000000014</v>
      </c>
      <c r="AJ1716" s="31">
        <f t="shared" ca="1" si="553"/>
        <v>31.328599999999998</v>
      </c>
      <c r="AK1716" s="31">
        <f t="shared" ca="1" si="554"/>
        <v>32.255699999999997</v>
      </c>
      <c r="AL1716" s="31">
        <f t="shared" ca="1" si="555"/>
        <v>33.004999999999995</v>
      </c>
      <c r="AM1716" s="31">
        <f t="shared" ca="1" si="556"/>
        <v>33.754300000000001</v>
      </c>
      <c r="AO1716" s="32">
        <f t="shared" ca="1" si="563"/>
        <v>2.3321937512499562</v>
      </c>
      <c r="AP1716" s="32">
        <f t="shared" ca="1" si="564"/>
        <v>9.5407503234152591E-2</v>
      </c>
      <c r="AQ1716" s="32">
        <f t="shared" ca="1" si="565"/>
        <v>2.4685224841136817</v>
      </c>
      <c r="AR1716" s="32">
        <f t="shared" ca="1" si="566"/>
        <v>3.6438529784537321E-2</v>
      </c>
    </row>
    <row r="1717" spans="1:44">
      <c r="A1717" s="10">
        <v>39402</v>
      </c>
      <c r="B1717" s="11">
        <f ca="1">IF(ROW(data!B1717)&gt;singleSMA,AVERAGE(OFFSET(data!B1717,0,0,-singleSMA,1)),"")</f>
        <v>33.251099999999987</v>
      </c>
      <c r="C1717" s="11" t="str">
        <f ca="1">IF(ROW(data!B1715)&gt;singleSMA+2,IF(SIGN(data!B1716-indicators!B1716)&lt;&gt;SIGN(data!B1715-indicators!B1715),IF(SIGN(data!B1716-indicators!B1716)&gt;0,"BUY","SELL"),""),"")</f>
        <v/>
      </c>
      <c r="D1717" s="11">
        <f ca="1">IF(ROW(data!B1717)&gt;fastSMA,AVERAGE(OFFSET(data!B1717,0,0,-fastSMA,1)),"")</f>
        <v>34.694499999999998</v>
      </c>
      <c r="E1717" s="11">
        <f ca="1">IF(ROW(data!B1717)&gt;slowSMA,AVERAGE(OFFSET(data!B1717,0,0,-slowSMA,1)),"")</f>
        <v>33.251099999999987</v>
      </c>
      <c r="F1717" s="11" t="str">
        <f ca="1">IF(ROW(data!B1717)&gt;MAX(fastSMA,slowSMA)+2,IF(SIGN(D1716-E1716)&lt;&gt;SIGN(D1715-E1715),IF(SIGN(D1716-E1716)&gt;0,"BUY","SELL"),""),"")</f>
        <v/>
      </c>
      <c r="G1717" s="11"/>
      <c r="H1717" s="11">
        <f>(data!B1717/data!B1716)-1</f>
        <v>1.5253740099735902E-2</v>
      </c>
      <c r="I1717" s="11">
        <f t="shared" si="546"/>
        <v>1.5253740099735902E-2</v>
      </c>
      <c r="J1717" s="11">
        <f t="shared" si="547"/>
        <v>0</v>
      </c>
      <c r="K1717" s="11">
        <f ca="1">IF(ROW(data!B1717)&gt;rsi+1,100-100/(1+AVERAGE(OFFSET(I1717,0,0,-rsi,1))/AVERAGE(OFFSET(J1717,0,0,-rsi,1))),"")</f>
        <v>56.91759608232362</v>
      </c>
      <c r="L1717" s="11"/>
      <c r="M1717" s="11">
        <f t="shared" si="548"/>
        <v>1.0152537400997359</v>
      </c>
      <c r="N1717" s="11">
        <f t="shared" ca="1" si="549"/>
        <v>1.0409022556390981</v>
      </c>
      <c r="S1717" s="13" t="str">
        <f ca="1">pricein</f>
        <v/>
      </c>
      <c r="T1717" s="13" t="str">
        <f ca="1">priceout</f>
        <v/>
      </c>
      <c r="U1717" s="16" t="str">
        <f t="shared" ca="1" si="550"/>
        <v/>
      </c>
      <c r="V1717" s="16" t="str">
        <f t="shared" ca="1" si="557"/>
        <v/>
      </c>
      <c r="W1717" s="16" t="str">
        <f t="shared" ca="1" si="558"/>
        <v/>
      </c>
      <c r="X1717" s="16">
        <f t="shared" ca="1" si="559"/>
        <v>3.0419672509196531</v>
      </c>
      <c r="Y1717" s="16"/>
      <c r="Z1717" s="13" t="str">
        <f ca="1">priceincross</f>
        <v/>
      </c>
      <c r="AA1717" s="13" t="str">
        <f ca="1">priceoutcross</f>
        <v/>
      </c>
      <c r="AB1717" s="13" t="str">
        <f t="shared" ca="1" si="551"/>
        <v/>
      </c>
      <c r="AC1717" s="13" t="str">
        <f t="shared" ca="1" si="560"/>
        <v/>
      </c>
      <c r="AD1717" s="13" t="str">
        <f t="shared" ca="1" si="561"/>
        <v/>
      </c>
      <c r="AE1717" s="13">
        <f t="shared" ca="1" si="562"/>
        <v>3.3465780983988931</v>
      </c>
      <c r="AG1717" s="32">
        <f ca="1">IF(ROW(data!B1717)&gt;fib+1,MIN(OFFSET(data!B1717,0,0,-fib,1)),"")</f>
        <v>29.83</v>
      </c>
      <c r="AH1717" s="32">
        <f ca="1">IF(ROW(data!B1717)&gt;fib+1,MAX(OFFSET(data!B1717,0,0,-fib,1)),"")</f>
        <v>36.18</v>
      </c>
      <c r="AI1717" s="32">
        <f t="shared" ca="1" si="552"/>
        <v>6.3500000000000014</v>
      </c>
      <c r="AJ1717" s="31">
        <f t="shared" ca="1" si="553"/>
        <v>31.328599999999998</v>
      </c>
      <c r="AK1717" s="31">
        <f t="shared" ca="1" si="554"/>
        <v>32.255699999999997</v>
      </c>
      <c r="AL1717" s="31">
        <f t="shared" ca="1" si="555"/>
        <v>33.004999999999995</v>
      </c>
      <c r="AM1717" s="31">
        <f t="shared" ca="1" si="556"/>
        <v>33.754300000000001</v>
      </c>
      <c r="AO1717" s="32">
        <f t="shared" ca="1" si="563"/>
        <v>2.3321937512499562</v>
      </c>
      <c r="AP1717" s="32">
        <f t="shared" ca="1" si="564"/>
        <v>9.5407503234152591E-2</v>
      </c>
      <c r="AQ1717" s="32">
        <f t="shared" ca="1" si="565"/>
        <v>2.4685224841136817</v>
      </c>
      <c r="AR1717" s="32">
        <f t="shared" ca="1" si="566"/>
        <v>3.6438529784537321E-2</v>
      </c>
    </row>
    <row r="1718" spans="1:44">
      <c r="A1718" s="10">
        <v>39405</v>
      </c>
      <c r="B1718" s="11">
        <f ca="1">IF(ROW(data!B1718)&gt;singleSMA,AVERAGE(OFFSET(data!B1718,0,0,-singleSMA,1)),"")</f>
        <v>33.269299999999987</v>
      </c>
      <c r="C1718" s="11" t="str">
        <f ca="1">IF(ROW(data!B1716)&gt;singleSMA+2,IF(SIGN(data!B1717-indicators!B1717)&lt;&gt;SIGN(data!B1716-indicators!B1716),IF(SIGN(data!B1717-indicators!B1717)&gt;0,"BUY","SELL"),""),"")</f>
        <v/>
      </c>
      <c r="D1718" s="11">
        <f ca="1">IF(ROW(data!B1718)&gt;fastSMA,AVERAGE(OFFSET(data!B1718,0,0,-fastSMA,1)),"")</f>
        <v>34.721500000000006</v>
      </c>
      <c r="E1718" s="11">
        <f ca="1">IF(ROW(data!B1718)&gt;slowSMA,AVERAGE(OFFSET(data!B1718,0,0,-slowSMA,1)),"")</f>
        <v>33.269299999999987</v>
      </c>
      <c r="F1718" s="11" t="str">
        <f ca="1">IF(ROW(data!B1718)&gt;MAX(fastSMA,slowSMA)+2,IF(SIGN(D1717-E1717)&lt;&gt;SIGN(D1716-E1716),IF(SIGN(D1717-E1717)&gt;0,"BUY","SELL"),""),"")</f>
        <v/>
      </c>
      <c r="G1718" s="11"/>
      <c r="H1718" s="11">
        <f>(data!B1718/data!B1717)-1</f>
        <v>-3.4672060098237534E-2</v>
      </c>
      <c r="I1718" s="11">
        <f t="shared" si="546"/>
        <v>0</v>
      </c>
      <c r="J1718" s="11">
        <f t="shared" si="547"/>
        <v>3.4672060098237534E-2</v>
      </c>
      <c r="K1718" s="11">
        <f ca="1">IF(ROW(data!B1718)&gt;rsi+1,100-100/(1+AVERAGE(OFFSET(I1718,0,0,-rsi,1))/AVERAGE(OFFSET(J1718,0,0,-rsi,1))),"")</f>
        <v>52.999540455893403</v>
      </c>
      <c r="L1718" s="11"/>
      <c r="M1718" s="11">
        <f t="shared" si="548"/>
        <v>0.96532793990176247</v>
      </c>
      <c r="N1718" s="11">
        <f t="shared" ca="1" si="549"/>
        <v>1.0164283541222998</v>
      </c>
      <c r="S1718" s="13" t="str">
        <f ca="1">pricein</f>
        <v/>
      </c>
      <c r="T1718" s="13" t="str">
        <f ca="1">priceout</f>
        <v/>
      </c>
      <c r="U1718" s="16" t="str">
        <f t="shared" ca="1" si="550"/>
        <v/>
      </c>
      <c r="V1718" s="16" t="str">
        <f t="shared" ca="1" si="557"/>
        <v/>
      </c>
      <c r="W1718" s="16" t="str">
        <f t="shared" ca="1" si="558"/>
        <v/>
      </c>
      <c r="X1718" s="16">
        <f t="shared" ca="1" si="559"/>
        <v>3.0419672509196531</v>
      </c>
      <c r="Y1718" s="16"/>
      <c r="Z1718" s="13" t="str">
        <f ca="1">priceincross</f>
        <v/>
      </c>
      <c r="AA1718" s="13" t="str">
        <f ca="1">priceoutcross</f>
        <v/>
      </c>
      <c r="AB1718" s="13" t="str">
        <f t="shared" ca="1" si="551"/>
        <v/>
      </c>
      <c r="AC1718" s="13" t="str">
        <f t="shared" ca="1" si="560"/>
        <v/>
      </c>
      <c r="AD1718" s="13" t="str">
        <f t="shared" ca="1" si="561"/>
        <v/>
      </c>
      <c r="AE1718" s="13">
        <f t="shared" ca="1" si="562"/>
        <v>3.3465780983988931</v>
      </c>
      <c r="AG1718" s="32">
        <f ca="1">IF(ROW(data!B1718)&gt;fib+1,MIN(OFFSET(data!B1718,0,0,-fib,1)),"")</f>
        <v>29.83</v>
      </c>
      <c r="AH1718" s="32">
        <f ca="1">IF(ROW(data!B1718)&gt;fib+1,MAX(OFFSET(data!B1718,0,0,-fib,1)),"")</f>
        <v>36.18</v>
      </c>
      <c r="AI1718" s="32">
        <f t="shared" ca="1" si="552"/>
        <v>6.3500000000000014</v>
      </c>
      <c r="AJ1718" s="31">
        <f t="shared" ca="1" si="553"/>
        <v>31.328599999999998</v>
      </c>
      <c r="AK1718" s="31">
        <f t="shared" ca="1" si="554"/>
        <v>32.255699999999997</v>
      </c>
      <c r="AL1718" s="31">
        <f t="shared" ca="1" si="555"/>
        <v>33.004999999999995</v>
      </c>
      <c r="AM1718" s="31">
        <f t="shared" ca="1" si="556"/>
        <v>33.754300000000001</v>
      </c>
      <c r="AO1718" s="32">
        <f t="shared" ca="1" si="563"/>
        <v>2.3321937512499562</v>
      </c>
      <c r="AP1718" s="32">
        <f t="shared" ca="1" si="564"/>
        <v>9.5407503234152591E-2</v>
      </c>
      <c r="AQ1718" s="32">
        <f t="shared" ca="1" si="565"/>
        <v>2.4685224841136817</v>
      </c>
      <c r="AR1718" s="32">
        <f t="shared" ca="1" si="566"/>
        <v>3.6438529784537321E-2</v>
      </c>
    </row>
    <row r="1719" spans="1:44">
      <c r="A1719" s="10">
        <v>39406</v>
      </c>
      <c r="B1719" s="11">
        <f ca="1">IF(ROW(data!B1719)&gt;singleSMA,AVERAGE(OFFSET(data!B1719,0,0,-singleSMA,1)),"")</f>
        <v>33.285699999999991</v>
      </c>
      <c r="C1719" s="11" t="str">
        <f ca="1">IF(ROW(data!B1717)&gt;singleSMA+2,IF(SIGN(data!B1718-indicators!B1718)&lt;&gt;SIGN(data!B1717-indicators!B1717),IF(SIGN(data!B1718-indicators!B1718)&gt;0,"BUY","SELL"),""),"")</f>
        <v/>
      </c>
      <c r="D1719" s="11">
        <f ca="1">IF(ROW(data!B1719)&gt;fastSMA,AVERAGE(OFFSET(data!B1719,0,0,-fastSMA,1)),"")</f>
        <v>34.7545</v>
      </c>
      <c r="E1719" s="11">
        <f ca="1">IF(ROW(data!B1719)&gt;slowSMA,AVERAGE(OFFSET(data!B1719,0,0,-slowSMA,1)),"")</f>
        <v>33.285699999999991</v>
      </c>
      <c r="F1719" s="11" t="str">
        <f ca="1">IF(ROW(data!B1719)&gt;MAX(fastSMA,slowSMA)+2,IF(SIGN(D1718-E1718)&lt;&gt;SIGN(D1717-E1717),IF(SIGN(D1718-E1718)&gt;0,"BUY","SELL"),""),"")</f>
        <v/>
      </c>
      <c r="G1719" s="11"/>
      <c r="H1719" s="11">
        <f>(data!B1719/data!B1718)-1</f>
        <v>-1.5564202334630184E-2</v>
      </c>
      <c r="I1719" s="11">
        <f t="shared" si="546"/>
        <v>0</v>
      </c>
      <c r="J1719" s="11">
        <f t="shared" si="547"/>
        <v>1.5564202334630184E-2</v>
      </c>
      <c r="K1719" s="11">
        <f ca="1">IF(ROW(data!B1719)&gt;rsi+1,100-100/(1+AVERAGE(OFFSET(I1719,0,0,-rsi,1))/AVERAGE(OFFSET(J1719,0,0,-rsi,1))),"")</f>
        <v>53.619880316439634</v>
      </c>
      <c r="L1719" s="11"/>
      <c r="M1719" s="11">
        <f t="shared" si="548"/>
        <v>0.98443579766536982</v>
      </c>
      <c r="N1719" s="11">
        <f t="shared" ca="1" si="549"/>
        <v>1.020477815699659</v>
      </c>
      <c r="S1719" s="13" t="str">
        <f ca="1">pricein</f>
        <v/>
      </c>
      <c r="T1719" s="13" t="str">
        <f ca="1">priceout</f>
        <v/>
      </c>
      <c r="U1719" s="16" t="str">
        <f t="shared" ca="1" si="550"/>
        <v/>
      </c>
      <c r="V1719" s="16" t="str">
        <f t="shared" ca="1" si="557"/>
        <v/>
      </c>
      <c r="W1719" s="16" t="str">
        <f t="shared" ca="1" si="558"/>
        <v/>
      </c>
      <c r="X1719" s="16">
        <f t="shared" ca="1" si="559"/>
        <v>3.0419672509196531</v>
      </c>
      <c r="Y1719" s="16"/>
      <c r="Z1719" s="13" t="str">
        <f ca="1">priceincross</f>
        <v/>
      </c>
      <c r="AA1719" s="13" t="str">
        <f ca="1">priceoutcross</f>
        <v/>
      </c>
      <c r="AB1719" s="13" t="str">
        <f t="shared" ca="1" si="551"/>
        <v/>
      </c>
      <c r="AC1719" s="13" t="str">
        <f t="shared" ca="1" si="560"/>
        <v/>
      </c>
      <c r="AD1719" s="13" t="str">
        <f t="shared" ca="1" si="561"/>
        <v/>
      </c>
      <c r="AE1719" s="13">
        <f t="shared" ca="1" si="562"/>
        <v>3.3465780983988931</v>
      </c>
      <c r="AG1719" s="32">
        <f ca="1">IF(ROW(data!B1719)&gt;fib+1,MIN(OFFSET(data!B1719,0,0,-fib,1)),"")</f>
        <v>29.83</v>
      </c>
      <c r="AH1719" s="32">
        <f ca="1">IF(ROW(data!B1719)&gt;fib+1,MAX(OFFSET(data!B1719,0,0,-fib,1)),"")</f>
        <v>36.18</v>
      </c>
      <c r="AI1719" s="32">
        <f t="shared" ca="1" si="552"/>
        <v>6.3500000000000014</v>
      </c>
      <c r="AJ1719" s="31">
        <f t="shared" ca="1" si="553"/>
        <v>31.328599999999998</v>
      </c>
      <c r="AK1719" s="31">
        <f t="shared" ca="1" si="554"/>
        <v>32.255699999999997</v>
      </c>
      <c r="AL1719" s="31">
        <f t="shared" ca="1" si="555"/>
        <v>33.004999999999995</v>
      </c>
      <c r="AM1719" s="31">
        <f t="shared" ca="1" si="556"/>
        <v>33.754300000000001</v>
      </c>
      <c r="AO1719" s="32">
        <f t="shared" ca="1" si="563"/>
        <v>2.3321937512499562</v>
      </c>
      <c r="AP1719" s="32">
        <f t="shared" ca="1" si="564"/>
        <v>9.5407503234152591E-2</v>
      </c>
      <c r="AQ1719" s="32">
        <f t="shared" ca="1" si="565"/>
        <v>2.4685224841136817</v>
      </c>
      <c r="AR1719" s="32">
        <f t="shared" ca="1" si="566"/>
        <v>3.6438529784537321E-2</v>
      </c>
    </row>
    <row r="1720" spans="1:44">
      <c r="A1720" s="10">
        <v>39407</v>
      </c>
      <c r="B1720" s="11">
        <f ca="1">IF(ROW(data!B1720)&gt;singleSMA,AVERAGE(OFFSET(data!B1720,0,0,-singleSMA,1)),"")</f>
        <v>33.279799999999994</v>
      </c>
      <c r="C1720" s="11" t="str">
        <f ca="1">IF(ROW(data!B1718)&gt;singleSMA+2,IF(SIGN(data!B1719-indicators!B1719)&lt;&gt;SIGN(data!B1718-indicators!B1718),IF(SIGN(data!B1719-indicators!B1719)&gt;0,"BUY","SELL"),""),"")</f>
        <v>SELL</v>
      </c>
      <c r="D1720" s="11">
        <f ca="1">IF(ROW(data!B1720)&gt;fastSMA,AVERAGE(OFFSET(data!B1720,0,0,-fastSMA,1)),"")</f>
        <v>34.618499999999997</v>
      </c>
      <c r="E1720" s="11">
        <f ca="1">IF(ROW(data!B1720)&gt;slowSMA,AVERAGE(OFFSET(data!B1720,0,0,-slowSMA,1)),"")</f>
        <v>33.279799999999994</v>
      </c>
      <c r="F1720" s="11" t="str">
        <f ca="1">IF(ROW(data!B1720)&gt;MAX(fastSMA,slowSMA)+2,IF(SIGN(D1719-E1719)&lt;&gt;SIGN(D1718-E1718),IF(SIGN(D1719-E1719)&gt;0,"BUY","SELL"),""),"")</f>
        <v/>
      </c>
      <c r="G1720" s="11"/>
      <c r="H1720" s="11">
        <f>(data!B1720/data!B1719)-1</f>
        <v>-5.9896625114016389E-2</v>
      </c>
      <c r="I1720" s="11">
        <f t="shared" si="546"/>
        <v>0</v>
      </c>
      <c r="J1720" s="11">
        <f t="shared" si="547"/>
        <v>5.9896625114016389E-2</v>
      </c>
      <c r="K1720" s="11">
        <f ca="1">IF(ROW(data!B1720)&gt;rsi+1,100-100/(1+AVERAGE(OFFSET(I1720,0,0,-rsi,1))/AVERAGE(OFFSET(J1720,0,0,-rsi,1))),"")</f>
        <v>38.642213194289859</v>
      </c>
      <c r="L1720" s="11"/>
      <c r="M1720" s="11">
        <f t="shared" si="548"/>
        <v>0.94010337488598361</v>
      </c>
      <c r="N1720" s="11">
        <f t="shared" ca="1" si="549"/>
        <v>0.91914387633769312</v>
      </c>
      <c r="S1720" s="13" t="str">
        <f ca="1">pricein</f>
        <v/>
      </c>
      <c r="T1720" s="13">
        <f ca="1">priceout</f>
        <v>30.92</v>
      </c>
      <c r="U1720" s="16" t="str">
        <f t="shared" ca="1" si="550"/>
        <v/>
      </c>
      <c r="V1720" s="16" t="str">
        <f t="shared" ca="1" si="557"/>
        <v/>
      </c>
      <c r="W1720" s="16" t="str">
        <f t="shared" ca="1" si="558"/>
        <v/>
      </c>
      <c r="X1720" s="16">
        <f t="shared" ca="1" si="559"/>
        <v>3.0419672509196531</v>
      </c>
      <c r="Y1720" s="16"/>
      <c r="Z1720" s="13" t="str">
        <f ca="1">priceincross</f>
        <v/>
      </c>
      <c r="AA1720" s="13" t="str">
        <f ca="1">priceoutcross</f>
        <v/>
      </c>
      <c r="AB1720" s="13" t="str">
        <f t="shared" ca="1" si="551"/>
        <v/>
      </c>
      <c r="AC1720" s="13" t="str">
        <f t="shared" ca="1" si="560"/>
        <v/>
      </c>
      <c r="AD1720" s="13" t="str">
        <f t="shared" ca="1" si="561"/>
        <v/>
      </c>
      <c r="AE1720" s="13">
        <f t="shared" ca="1" si="562"/>
        <v>3.3465780983988931</v>
      </c>
      <c r="AG1720" s="32">
        <f ca="1">IF(ROW(data!B1720)&gt;fib+1,MIN(OFFSET(data!B1720,0,0,-fib,1)),"")</f>
        <v>29.83</v>
      </c>
      <c r="AH1720" s="32">
        <f ca="1">IF(ROW(data!B1720)&gt;fib+1,MAX(OFFSET(data!B1720,0,0,-fib,1)),"")</f>
        <v>36.18</v>
      </c>
      <c r="AI1720" s="32">
        <f t="shared" ca="1" si="552"/>
        <v>6.3500000000000014</v>
      </c>
      <c r="AJ1720" s="31">
        <f t="shared" ca="1" si="553"/>
        <v>31.328599999999998</v>
      </c>
      <c r="AK1720" s="31">
        <f t="shared" ca="1" si="554"/>
        <v>32.255699999999997</v>
      </c>
      <c r="AL1720" s="31">
        <f t="shared" ca="1" si="555"/>
        <v>33.004999999999995</v>
      </c>
      <c r="AM1720" s="31">
        <f t="shared" ca="1" si="556"/>
        <v>33.754300000000001</v>
      </c>
      <c r="AO1720" s="32">
        <f t="shared" ca="1" si="563"/>
        <v>2.3321937512499562</v>
      </c>
      <c r="AP1720" s="32">
        <f t="shared" ca="1" si="564"/>
        <v>9.5407503234152591E-2</v>
      </c>
      <c r="AQ1720" s="32">
        <f t="shared" ca="1" si="565"/>
        <v>2.4685224841136817</v>
      </c>
      <c r="AR1720" s="32">
        <f t="shared" ca="1" si="566"/>
        <v>3.6438529784537321E-2</v>
      </c>
    </row>
    <row r="1721" spans="1:44">
      <c r="A1721" s="10">
        <v>39408</v>
      </c>
      <c r="B1721" s="11">
        <f ca="1">IF(ROW(data!B1721)&gt;singleSMA,AVERAGE(OFFSET(data!B1721,0,0,-singleSMA,1)),"")</f>
        <v>33.270499999999991</v>
      </c>
      <c r="C1721" s="11" t="str">
        <f ca="1">IF(ROW(data!B1719)&gt;singleSMA+2,IF(SIGN(data!B1720-indicators!B1720)&lt;&gt;SIGN(data!B1719-indicators!B1719),IF(SIGN(data!B1720-indicators!B1720)&gt;0,"BUY","SELL"),""),"")</f>
        <v/>
      </c>
      <c r="D1721" s="11">
        <f ca="1">IF(ROW(data!B1721)&gt;fastSMA,AVERAGE(OFFSET(data!B1721,0,0,-fastSMA,1)),"")</f>
        <v>34.475999999999992</v>
      </c>
      <c r="E1721" s="11">
        <f ca="1">IF(ROW(data!B1721)&gt;slowSMA,AVERAGE(OFFSET(data!B1721,0,0,-slowSMA,1)),"")</f>
        <v>33.270499999999991</v>
      </c>
      <c r="F1721" s="11" t="str">
        <f ca="1">IF(ROW(data!B1721)&gt;MAX(fastSMA,slowSMA)+2,IF(SIGN(D1720-E1720)&lt;&gt;SIGN(D1719-E1719),IF(SIGN(D1720-E1720)&gt;0,"BUY","SELL"),""),"")</f>
        <v/>
      </c>
      <c r="G1721" s="11"/>
      <c r="H1721" s="11">
        <f>(data!B1721/data!B1720)-1</f>
        <v>3.2341526520049957E-3</v>
      </c>
      <c r="I1721" s="11">
        <f t="shared" si="546"/>
        <v>3.2341526520049957E-3</v>
      </c>
      <c r="J1721" s="11">
        <f t="shared" si="547"/>
        <v>0</v>
      </c>
      <c r="K1721" s="11">
        <f ca="1">IF(ROW(data!B1721)&gt;rsi+1,100-100/(1+AVERAGE(OFFSET(I1721,0,0,-rsi,1))/AVERAGE(OFFSET(J1721,0,0,-rsi,1))),"")</f>
        <v>38.003834659989614</v>
      </c>
      <c r="L1721" s="11"/>
      <c r="M1721" s="11">
        <f t="shared" si="548"/>
        <v>1.003234152652005</v>
      </c>
      <c r="N1721" s="11">
        <f t="shared" ca="1" si="549"/>
        <v>0.9158547387068201</v>
      </c>
      <c r="S1721" s="13" t="str">
        <f ca="1">pricein</f>
        <v/>
      </c>
      <c r="T1721" s="13" t="str">
        <f ca="1">priceout</f>
        <v/>
      </c>
      <c r="U1721" s="16" t="str">
        <f t="shared" ca="1" si="550"/>
        <v/>
      </c>
      <c r="V1721" s="16" t="str">
        <f t="shared" ca="1" si="557"/>
        <v/>
      </c>
      <c r="W1721" s="16" t="str">
        <f t="shared" ca="1" si="558"/>
        <v/>
      </c>
      <c r="X1721" s="16">
        <f t="shared" ca="1" si="559"/>
        <v>3.0419672509196531</v>
      </c>
      <c r="Y1721" s="16"/>
      <c r="Z1721" s="13" t="str">
        <f ca="1">priceincross</f>
        <v/>
      </c>
      <c r="AA1721" s="13" t="str">
        <f ca="1">priceoutcross</f>
        <v/>
      </c>
      <c r="AB1721" s="13" t="str">
        <f t="shared" ca="1" si="551"/>
        <v/>
      </c>
      <c r="AC1721" s="13" t="str">
        <f t="shared" ca="1" si="560"/>
        <v/>
      </c>
      <c r="AD1721" s="13" t="str">
        <f t="shared" ca="1" si="561"/>
        <v/>
      </c>
      <c r="AE1721" s="13">
        <f t="shared" ca="1" si="562"/>
        <v>3.3465780983988931</v>
      </c>
      <c r="AG1721" s="32">
        <f ca="1">IF(ROW(data!B1721)&gt;fib+1,MIN(OFFSET(data!B1721,0,0,-fib,1)),"")</f>
        <v>29.83</v>
      </c>
      <c r="AH1721" s="32">
        <f ca="1">IF(ROW(data!B1721)&gt;fib+1,MAX(OFFSET(data!B1721,0,0,-fib,1)),"")</f>
        <v>36.18</v>
      </c>
      <c r="AI1721" s="32">
        <f t="shared" ca="1" si="552"/>
        <v>6.3500000000000014</v>
      </c>
      <c r="AJ1721" s="31">
        <f t="shared" ca="1" si="553"/>
        <v>31.328599999999998</v>
      </c>
      <c r="AK1721" s="31">
        <f t="shared" ca="1" si="554"/>
        <v>32.255699999999997</v>
      </c>
      <c r="AL1721" s="31">
        <f t="shared" ca="1" si="555"/>
        <v>33.004999999999995</v>
      </c>
      <c r="AM1721" s="31">
        <f t="shared" ca="1" si="556"/>
        <v>33.754300000000001</v>
      </c>
      <c r="AO1721" s="32">
        <f t="shared" ca="1" si="563"/>
        <v>2.3321937512499562</v>
      </c>
      <c r="AP1721" s="32">
        <f t="shared" ca="1" si="564"/>
        <v>9.5407503234152591E-2</v>
      </c>
      <c r="AQ1721" s="32">
        <f t="shared" ca="1" si="565"/>
        <v>2.4685224841136817</v>
      </c>
      <c r="AR1721" s="32">
        <f t="shared" ca="1" si="566"/>
        <v>3.6438529784537321E-2</v>
      </c>
    </row>
    <row r="1722" spans="1:44">
      <c r="A1722" s="10">
        <v>39409</v>
      </c>
      <c r="B1722" s="11">
        <f ca="1">IF(ROW(data!B1722)&gt;singleSMA,AVERAGE(OFFSET(data!B1722,0,0,-singleSMA,1)),"")</f>
        <v>33.270099999999992</v>
      </c>
      <c r="C1722" s="11" t="str">
        <f ca="1">IF(ROW(data!B1720)&gt;singleSMA+2,IF(SIGN(data!B1721-indicators!B1721)&lt;&gt;SIGN(data!B1720-indicators!B1720),IF(SIGN(data!B1721-indicators!B1721)&gt;0,"BUY","SELL"),""),"")</f>
        <v/>
      </c>
      <c r="D1722" s="11">
        <f ca="1">IF(ROW(data!B1722)&gt;fastSMA,AVERAGE(OFFSET(data!B1722,0,0,-fastSMA,1)),"")</f>
        <v>34.335499999999996</v>
      </c>
      <c r="E1722" s="11">
        <f ca="1">IF(ROW(data!B1722)&gt;slowSMA,AVERAGE(OFFSET(data!B1722,0,0,-slowSMA,1)),"")</f>
        <v>33.270099999999992</v>
      </c>
      <c r="F1722" s="11" t="str">
        <f ca="1">IF(ROW(data!B1722)&gt;MAX(fastSMA,slowSMA)+2,IF(SIGN(D1721-E1721)&lt;&gt;SIGN(D1720-E1720),IF(SIGN(D1721-E1721)&gt;0,"BUY","SELL"),""),"")</f>
        <v/>
      </c>
      <c r="G1722" s="11"/>
      <c r="H1722" s="11">
        <f>(data!B1722/data!B1721)-1</f>
        <v>2.8691166989039285E-2</v>
      </c>
      <c r="I1722" s="11">
        <f t="shared" si="546"/>
        <v>2.8691166989039285E-2</v>
      </c>
      <c r="J1722" s="11">
        <f t="shared" si="547"/>
        <v>0</v>
      </c>
      <c r="K1722" s="11">
        <f ca="1">IF(ROW(data!B1722)&gt;rsi+1,100-100/(1+AVERAGE(OFFSET(I1722,0,0,-rsi,1))/AVERAGE(OFFSET(J1722,0,0,-rsi,1))),"")</f>
        <v>38.640856915760743</v>
      </c>
      <c r="L1722" s="11"/>
      <c r="M1722" s="11">
        <f t="shared" si="548"/>
        <v>1.0286911669890393</v>
      </c>
      <c r="N1722" s="11">
        <f t="shared" ca="1" si="549"/>
        <v>0.91906682027649822</v>
      </c>
      <c r="S1722" s="13" t="str">
        <f ca="1">pricein</f>
        <v/>
      </c>
      <c r="T1722" s="13" t="str">
        <f ca="1">priceout</f>
        <v/>
      </c>
      <c r="U1722" s="16" t="str">
        <f t="shared" ca="1" si="550"/>
        <v/>
      </c>
      <c r="V1722" s="16" t="str">
        <f t="shared" ca="1" si="557"/>
        <v/>
      </c>
      <c r="W1722" s="16" t="str">
        <f t="shared" ca="1" si="558"/>
        <v/>
      </c>
      <c r="X1722" s="16">
        <f t="shared" ca="1" si="559"/>
        <v>3.0419672509196531</v>
      </c>
      <c r="Y1722" s="16"/>
      <c r="Z1722" s="13" t="str">
        <f ca="1">priceincross</f>
        <v/>
      </c>
      <c r="AA1722" s="13" t="str">
        <f ca="1">priceoutcross</f>
        <v/>
      </c>
      <c r="AB1722" s="13" t="str">
        <f t="shared" ca="1" si="551"/>
        <v/>
      </c>
      <c r="AC1722" s="13" t="str">
        <f t="shared" ca="1" si="560"/>
        <v/>
      </c>
      <c r="AD1722" s="13" t="str">
        <f t="shared" ca="1" si="561"/>
        <v/>
      </c>
      <c r="AE1722" s="13">
        <f t="shared" ca="1" si="562"/>
        <v>3.3465780983988931</v>
      </c>
      <c r="AG1722" s="32">
        <f ca="1">IF(ROW(data!B1722)&gt;fib+1,MIN(OFFSET(data!B1722,0,0,-fib,1)),"")</f>
        <v>29.83</v>
      </c>
      <c r="AH1722" s="32">
        <f ca="1">IF(ROW(data!B1722)&gt;fib+1,MAX(OFFSET(data!B1722,0,0,-fib,1)),"")</f>
        <v>36.18</v>
      </c>
      <c r="AI1722" s="32">
        <f t="shared" ca="1" si="552"/>
        <v>6.3500000000000014</v>
      </c>
      <c r="AJ1722" s="31">
        <f t="shared" ca="1" si="553"/>
        <v>31.328599999999998</v>
      </c>
      <c r="AK1722" s="31">
        <f t="shared" ca="1" si="554"/>
        <v>32.255699999999997</v>
      </c>
      <c r="AL1722" s="31">
        <f t="shared" ca="1" si="555"/>
        <v>33.004999999999995</v>
      </c>
      <c r="AM1722" s="31">
        <f t="shared" ca="1" si="556"/>
        <v>33.754300000000001</v>
      </c>
      <c r="AO1722" s="32">
        <f t="shared" ca="1" si="563"/>
        <v>2.3321937512499562</v>
      </c>
      <c r="AP1722" s="32">
        <f t="shared" ca="1" si="564"/>
        <v>9.5407503234152591E-2</v>
      </c>
      <c r="AQ1722" s="32">
        <f t="shared" ca="1" si="565"/>
        <v>2.4685224841136817</v>
      </c>
      <c r="AR1722" s="32">
        <f t="shared" ca="1" si="566"/>
        <v>3.6438529784537321E-2</v>
      </c>
    </row>
    <row r="1723" spans="1:44">
      <c r="A1723" s="10">
        <v>39412</v>
      </c>
      <c r="B1723" s="11">
        <f ca="1">IF(ROW(data!B1723)&gt;singleSMA,AVERAGE(OFFSET(data!B1723,0,0,-singleSMA,1)),"")</f>
        <v>33.275699999999993</v>
      </c>
      <c r="C1723" s="11" t="str">
        <f ca="1">IF(ROW(data!B1721)&gt;singleSMA+2,IF(SIGN(data!B1722-indicators!B1722)&lt;&gt;SIGN(data!B1721-indicators!B1721),IF(SIGN(data!B1722-indicators!B1722)&gt;0,"BUY","SELL"),""),"")</f>
        <v/>
      </c>
      <c r="D1723" s="11">
        <f ca="1">IF(ROW(data!B1723)&gt;fastSMA,AVERAGE(OFFSET(data!B1723,0,0,-fastSMA,1)),"")</f>
        <v>34.188999999999993</v>
      </c>
      <c r="E1723" s="11">
        <f ca="1">IF(ROW(data!B1723)&gt;slowSMA,AVERAGE(OFFSET(data!B1723,0,0,-slowSMA,1)),"")</f>
        <v>33.275699999999993</v>
      </c>
      <c r="F1723" s="11" t="str">
        <f ca="1">IF(ROW(data!B1723)&gt;MAX(fastSMA,slowSMA)+2,IF(SIGN(D1722-E1722)&lt;&gt;SIGN(D1721-E1721),IF(SIGN(D1722-E1722)&gt;0,"BUY","SELL"),""),"")</f>
        <v/>
      </c>
      <c r="G1723" s="11"/>
      <c r="H1723" s="11">
        <f>(data!B1723/data!B1722)-1</f>
        <v>1.8802883108743229E-2</v>
      </c>
      <c r="I1723" s="11">
        <f t="shared" si="546"/>
        <v>1.8802883108743229E-2</v>
      </c>
      <c r="J1723" s="11">
        <f t="shared" si="547"/>
        <v>0</v>
      </c>
      <c r="K1723" s="11">
        <f ca="1">IF(ROW(data!B1723)&gt;rsi+1,100-100/(1+AVERAGE(OFFSET(I1723,0,0,-rsi,1))/AVERAGE(OFFSET(J1723,0,0,-rsi,1))),"")</f>
        <v>38.299735887415913</v>
      </c>
      <c r="L1723" s="11"/>
      <c r="M1723" s="11">
        <f t="shared" si="548"/>
        <v>1.0188028831087432</v>
      </c>
      <c r="N1723" s="11">
        <f t="shared" ca="1" si="549"/>
        <v>0.91732505643340845</v>
      </c>
      <c r="S1723" s="13" t="str">
        <f ca="1">pricein</f>
        <v/>
      </c>
      <c r="T1723" s="13" t="str">
        <f ca="1">priceout</f>
        <v/>
      </c>
      <c r="U1723" s="16" t="str">
        <f t="shared" ca="1" si="550"/>
        <v/>
      </c>
      <c r="V1723" s="16" t="str">
        <f t="shared" ca="1" si="557"/>
        <v/>
      </c>
      <c r="W1723" s="16" t="str">
        <f t="shared" ca="1" si="558"/>
        <v/>
      </c>
      <c r="X1723" s="16">
        <f t="shared" ca="1" si="559"/>
        <v>3.0419672509196531</v>
      </c>
      <c r="Y1723" s="16"/>
      <c r="Z1723" s="13" t="str">
        <f ca="1">priceincross</f>
        <v/>
      </c>
      <c r="AA1723" s="13" t="str">
        <f ca="1">priceoutcross</f>
        <v/>
      </c>
      <c r="AB1723" s="13" t="str">
        <f t="shared" ca="1" si="551"/>
        <v/>
      </c>
      <c r="AC1723" s="13" t="str">
        <f t="shared" ca="1" si="560"/>
        <v/>
      </c>
      <c r="AD1723" s="13" t="str">
        <f t="shared" ca="1" si="561"/>
        <v/>
      </c>
      <c r="AE1723" s="13">
        <f t="shared" ca="1" si="562"/>
        <v>3.3465780983988931</v>
      </c>
      <c r="AG1723" s="32">
        <f ca="1">IF(ROW(data!B1723)&gt;fib+1,MIN(OFFSET(data!B1723,0,0,-fib,1)),"")</f>
        <v>29.83</v>
      </c>
      <c r="AH1723" s="32">
        <f ca="1">IF(ROW(data!B1723)&gt;fib+1,MAX(OFFSET(data!B1723,0,0,-fib,1)),"")</f>
        <v>36.18</v>
      </c>
      <c r="AI1723" s="32">
        <f t="shared" ca="1" si="552"/>
        <v>6.3500000000000014</v>
      </c>
      <c r="AJ1723" s="31">
        <f t="shared" ca="1" si="553"/>
        <v>31.328599999999998</v>
      </c>
      <c r="AK1723" s="31">
        <f t="shared" ca="1" si="554"/>
        <v>32.255699999999997</v>
      </c>
      <c r="AL1723" s="31">
        <f t="shared" ca="1" si="555"/>
        <v>33.004999999999995</v>
      </c>
      <c r="AM1723" s="31">
        <f t="shared" ca="1" si="556"/>
        <v>33.754300000000001</v>
      </c>
      <c r="AO1723" s="32">
        <f t="shared" ca="1" si="563"/>
        <v>2.3321937512499562</v>
      </c>
      <c r="AP1723" s="32">
        <f t="shared" ca="1" si="564"/>
        <v>9.5407503234152591E-2</v>
      </c>
      <c r="AQ1723" s="32">
        <f t="shared" ca="1" si="565"/>
        <v>2.4685224841136817</v>
      </c>
      <c r="AR1723" s="32">
        <f t="shared" ca="1" si="566"/>
        <v>3.6438529784537321E-2</v>
      </c>
    </row>
    <row r="1724" spans="1:44">
      <c r="A1724" s="10">
        <v>39414</v>
      </c>
      <c r="B1724" s="11">
        <f ca="1">IF(ROW(data!B1724)&gt;singleSMA,AVERAGE(OFFSET(data!B1724,0,0,-singleSMA,1)),"")</f>
        <v>33.270399999999995</v>
      </c>
      <c r="C1724" s="11" t="str">
        <f ca="1">IF(ROW(data!B1722)&gt;singleSMA+2,IF(SIGN(data!B1723-indicators!B1723)&lt;&gt;SIGN(data!B1722-indicators!B1722),IF(SIGN(data!B1723-indicators!B1723)&gt;0,"BUY","SELL"),""),"")</f>
        <v/>
      </c>
      <c r="D1724" s="11">
        <f ca="1">IF(ROW(data!B1724)&gt;fastSMA,AVERAGE(OFFSET(data!B1724,0,0,-fastSMA,1)),"")</f>
        <v>34.000999999999998</v>
      </c>
      <c r="E1724" s="11">
        <f ca="1">IF(ROW(data!B1724)&gt;slowSMA,AVERAGE(OFFSET(data!B1724,0,0,-slowSMA,1)),"")</f>
        <v>33.270399999999995</v>
      </c>
      <c r="F1724" s="11" t="str">
        <f ca="1">IF(ROW(data!B1724)&gt;MAX(fastSMA,slowSMA)+2,IF(SIGN(D1723-E1723)&lt;&gt;SIGN(D1722-E1722),IF(SIGN(D1723-E1723)&gt;0,"BUY","SELL"),""),"")</f>
        <v/>
      </c>
      <c r="G1724" s="11"/>
      <c r="H1724" s="11">
        <f>(data!B1724/data!B1723)-1</f>
        <v>-9.2279298677329091E-3</v>
      </c>
      <c r="I1724" s="11">
        <f t="shared" si="546"/>
        <v>0</v>
      </c>
      <c r="J1724" s="11">
        <f t="shared" si="547"/>
        <v>9.2279298677329091E-3</v>
      </c>
      <c r="K1724" s="11">
        <f ca="1">IF(ROW(data!B1724)&gt;rsi+1,100-100/(1+AVERAGE(OFFSET(I1724,0,0,-rsi,1))/AVERAGE(OFFSET(J1724,0,0,-rsi,1))),"")</f>
        <v>34.570836556184275</v>
      </c>
      <c r="L1724" s="11"/>
      <c r="M1724" s="11">
        <f t="shared" si="548"/>
        <v>0.99077207013226709</v>
      </c>
      <c r="N1724" s="11">
        <f t="shared" ca="1" si="549"/>
        <v>0.89546844592716157</v>
      </c>
      <c r="S1724" s="13" t="str">
        <f ca="1">pricein</f>
        <v/>
      </c>
      <c r="T1724" s="13" t="str">
        <f ca="1">priceout</f>
        <v/>
      </c>
      <c r="U1724" s="16" t="str">
        <f t="shared" ca="1" si="550"/>
        <v/>
      </c>
      <c r="V1724" s="16" t="str">
        <f t="shared" ca="1" si="557"/>
        <v/>
      </c>
      <c r="W1724" s="16" t="str">
        <f t="shared" ca="1" si="558"/>
        <v/>
      </c>
      <c r="X1724" s="16">
        <f t="shared" ca="1" si="559"/>
        <v>3.0419672509196531</v>
      </c>
      <c r="Y1724" s="16"/>
      <c r="Z1724" s="13" t="str">
        <f ca="1">priceincross</f>
        <v/>
      </c>
      <c r="AA1724" s="13" t="str">
        <f ca="1">priceoutcross</f>
        <v/>
      </c>
      <c r="AB1724" s="13" t="str">
        <f t="shared" ca="1" si="551"/>
        <v/>
      </c>
      <c r="AC1724" s="13" t="str">
        <f t="shared" ca="1" si="560"/>
        <v/>
      </c>
      <c r="AD1724" s="13" t="str">
        <f t="shared" ca="1" si="561"/>
        <v/>
      </c>
      <c r="AE1724" s="13">
        <f t="shared" ca="1" si="562"/>
        <v>3.3465780983988931</v>
      </c>
      <c r="AG1724" s="32">
        <f ca="1">IF(ROW(data!B1724)&gt;fib+1,MIN(OFFSET(data!B1724,0,0,-fib,1)),"")</f>
        <v>29.83</v>
      </c>
      <c r="AH1724" s="32">
        <f ca="1">IF(ROW(data!B1724)&gt;fib+1,MAX(OFFSET(data!B1724,0,0,-fib,1)),"")</f>
        <v>36.18</v>
      </c>
      <c r="AI1724" s="32">
        <f t="shared" ca="1" si="552"/>
        <v>6.3500000000000014</v>
      </c>
      <c r="AJ1724" s="31">
        <f t="shared" ca="1" si="553"/>
        <v>31.328599999999998</v>
      </c>
      <c r="AK1724" s="31">
        <f t="shared" ca="1" si="554"/>
        <v>32.255699999999997</v>
      </c>
      <c r="AL1724" s="31">
        <f t="shared" ca="1" si="555"/>
        <v>33.004999999999995</v>
      </c>
      <c r="AM1724" s="31">
        <f t="shared" ca="1" si="556"/>
        <v>33.754300000000001</v>
      </c>
      <c r="AO1724" s="32">
        <f t="shared" ca="1" si="563"/>
        <v>2.3321937512499562</v>
      </c>
      <c r="AP1724" s="32">
        <f t="shared" ca="1" si="564"/>
        <v>9.5407503234152591E-2</v>
      </c>
      <c r="AQ1724" s="32">
        <f t="shared" ca="1" si="565"/>
        <v>2.4685224841136817</v>
      </c>
      <c r="AR1724" s="32">
        <f t="shared" ca="1" si="566"/>
        <v>3.6438529784537321E-2</v>
      </c>
    </row>
    <row r="1725" spans="1:44">
      <c r="A1725" s="10">
        <v>39415</v>
      </c>
      <c r="B1725" s="11">
        <f ca="1">IF(ROW(data!B1725)&gt;singleSMA,AVERAGE(OFFSET(data!B1725,0,0,-singleSMA,1)),"")</f>
        <v>33.270200000000003</v>
      </c>
      <c r="C1725" s="11" t="str">
        <f ca="1">IF(ROW(data!B1723)&gt;singleSMA+2,IF(SIGN(data!B1724-indicators!B1724)&lt;&gt;SIGN(data!B1723-indicators!B1723),IF(SIGN(data!B1724-indicators!B1724)&gt;0,"BUY","SELL"),""),"")</f>
        <v/>
      </c>
      <c r="D1725" s="11">
        <f ca="1">IF(ROW(data!B1725)&gt;fastSMA,AVERAGE(OFFSET(data!B1725,0,0,-fastSMA,1)),"")</f>
        <v>33.832499999999996</v>
      </c>
      <c r="E1725" s="11">
        <f ca="1">IF(ROW(data!B1725)&gt;slowSMA,AVERAGE(OFFSET(data!B1725,0,0,-slowSMA,1)),"")</f>
        <v>33.270200000000003</v>
      </c>
      <c r="F1725" s="11" t="str">
        <f ca="1">IF(ROW(data!B1725)&gt;MAX(fastSMA,slowSMA)+2,IF(SIGN(D1724-E1724)&lt;&gt;SIGN(D1723-E1723),IF(SIGN(D1724-E1724)&gt;0,"BUY","SELL"),""),"")</f>
        <v/>
      </c>
      <c r="G1725" s="11"/>
      <c r="H1725" s="11">
        <f>(data!B1725/data!B1724)-1</f>
        <v>1.8627755355479669E-2</v>
      </c>
      <c r="I1725" s="11">
        <f t="shared" si="546"/>
        <v>1.8627755355479669E-2</v>
      </c>
      <c r="J1725" s="11">
        <f t="shared" si="547"/>
        <v>0</v>
      </c>
      <c r="K1725" s="11">
        <f ca="1">IF(ROW(data!B1725)&gt;rsi+1,100-100/(1+AVERAGE(OFFSET(I1725,0,0,-rsi,1))/AVERAGE(OFFSET(J1725,0,0,-rsi,1))),"")</f>
        <v>36.927910056911863</v>
      </c>
      <c r="L1725" s="11"/>
      <c r="M1725" s="11">
        <f t="shared" si="548"/>
        <v>1.0186277553554797</v>
      </c>
      <c r="N1725" s="11">
        <f t="shared" ca="1" si="549"/>
        <v>0.90685461580983961</v>
      </c>
      <c r="S1725" s="13" t="str">
        <f ca="1">pricein</f>
        <v/>
      </c>
      <c r="T1725" s="13" t="str">
        <f ca="1">priceout</f>
        <v/>
      </c>
      <c r="U1725" s="16" t="str">
        <f t="shared" ca="1" si="550"/>
        <v/>
      </c>
      <c r="V1725" s="16" t="str">
        <f t="shared" ca="1" si="557"/>
        <v/>
      </c>
      <c r="W1725" s="16" t="str">
        <f t="shared" ca="1" si="558"/>
        <v/>
      </c>
      <c r="X1725" s="16">
        <f t="shared" ca="1" si="559"/>
        <v>3.0419672509196531</v>
      </c>
      <c r="Y1725" s="16"/>
      <c r="Z1725" s="13" t="str">
        <f ca="1">priceincross</f>
        <v/>
      </c>
      <c r="AA1725" s="13" t="str">
        <f ca="1">priceoutcross</f>
        <v/>
      </c>
      <c r="AB1725" s="13" t="str">
        <f t="shared" ca="1" si="551"/>
        <v/>
      </c>
      <c r="AC1725" s="13" t="str">
        <f t="shared" ca="1" si="560"/>
        <v/>
      </c>
      <c r="AD1725" s="13" t="str">
        <f t="shared" ca="1" si="561"/>
        <v/>
      </c>
      <c r="AE1725" s="13">
        <f t="shared" ca="1" si="562"/>
        <v>3.3465780983988931</v>
      </c>
      <c r="AG1725" s="32">
        <f ca="1">IF(ROW(data!B1725)&gt;fib+1,MIN(OFFSET(data!B1725,0,0,-fib,1)),"")</f>
        <v>29.83</v>
      </c>
      <c r="AH1725" s="32">
        <f ca="1">IF(ROW(data!B1725)&gt;fib+1,MAX(OFFSET(data!B1725,0,0,-fib,1)),"")</f>
        <v>36.18</v>
      </c>
      <c r="AI1725" s="32">
        <f t="shared" ca="1" si="552"/>
        <v>6.3500000000000014</v>
      </c>
      <c r="AJ1725" s="31">
        <f t="shared" ca="1" si="553"/>
        <v>31.328599999999998</v>
      </c>
      <c r="AK1725" s="31">
        <f t="shared" ca="1" si="554"/>
        <v>32.255699999999997</v>
      </c>
      <c r="AL1725" s="31">
        <f t="shared" ca="1" si="555"/>
        <v>33.004999999999995</v>
      </c>
      <c r="AM1725" s="31">
        <f t="shared" ca="1" si="556"/>
        <v>33.754300000000001</v>
      </c>
      <c r="AO1725" s="32">
        <f t="shared" ca="1" si="563"/>
        <v>2.3321937512499562</v>
      </c>
      <c r="AP1725" s="32">
        <f t="shared" ca="1" si="564"/>
        <v>9.5407503234152591E-2</v>
      </c>
      <c r="AQ1725" s="32">
        <f t="shared" ca="1" si="565"/>
        <v>2.4685224841136817</v>
      </c>
      <c r="AR1725" s="32">
        <f t="shared" ca="1" si="566"/>
        <v>3.6438529784537321E-2</v>
      </c>
    </row>
    <row r="1726" spans="1:44">
      <c r="A1726" s="10">
        <v>39416</v>
      </c>
      <c r="B1726" s="11">
        <f ca="1">IF(ROW(data!B1726)&gt;singleSMA,AVERAGE(OFFSET(data!B1726,0,0,-singleSMA,1)),"")</f>
        <v>33.285699999999999</v>
      </c>
      <c r="C1726" s="11" t="str">
        <f ca="1">IF(ROW(data!B1724)&gt;singleSMA+2,IF(SIGN(data!B1725-indicators!B1725)&lt;&gt;SIGN(data!B1724-indicators!B1724),IF(SIGN(data!B1725-indicators!B1725)&gt;0,"BUY","SELL"),""),"")</f>
        <v/>
      </c>
      <c r="D1726" s="11">
        <f ca="1">IF(ROW(data!B1726)&gt;fastSMA,AVERAGE(OFFSET(data!B1726,0,0,-fastSMA,1)),"")</f>
        <v>33.805500000000002</v>
      </c>
      <c r="E1726" s="11">
        <f ca="1">IF(ROW(data!B1726)&gt;slowSMA,AVERAGE(OFFSET(data!B1726,0,0,-slowSMA,1)),"")</f>
        <v>33.285699999999999</v>
      </c>
      <c r="F1726" s="11" t="str">
        <f ca="1">IF(ROW(data!B1726)&gt;MAX(fastSMA,slowSMA)+2,IF(SIGN(D1725-E1725)&lt;&gt;SIGN(D1724-E1724),IF(SIGN(D1725-E1725)&gt;0,"BUY","SELL"),""),"")</f>
        <v/>
      </c>
      <c r="G1726" s="11"/>
      <c r="H1726" s="11">
        <f>(data!B1726/data!B1725)-1</f>
        <v>5.4861322767448817E-2</v>
      </c>
      <c r="I1726" s="11">
        <f t="shared" si="546"/>
        <v>5.4861322767448817E-2</v>
      </c>
      <c r="J1726" s="11">
        <f t="shared" si="547"/>
        <v>0</v>
      </c>
      <c r="K1726" s="11">
        <f ca="1">IF(ROW(data!B1726)&gt;rsi+1,100-100/(1+AVERAGE(OFFSET(I1726,0,0,-rsi,1))/AVERAGE(OFFSET(J1726,0,0,-rsi,1))),"")</f>
        <v>48.756313200427257</v>
      </c>
      <c r="L1726" s="11"/>
      <c r="M1726" s="11">
        <f t="shared" si="548"/>
        <v>1.0548613227674488</v>
      </c>
      <c r="N1726" s="11">
        <f t="shared" ca="1" si="549"/>
        <v>0.98463726884779468</v>
      </c>
      <c r="S1726" s="13" t="str">
        <f ca="1">pricein</f>
        <v/>
      </c>
      <c r="T1726" s="13" t="str">
        <f ca="1">priceout</f>
        <v/>
      </c>
      <c r="U1726" s="16" t="str">
        <f t="shared" ca="1" si="550"/>
        <v/>
      </c>
      <c r="V1726" s="16" t="str">
        <f t="shared" ca="1" si="557"/>
        <v/>
      </c>
      <c r="W1726" s="16" t="str">
        <f t="shared" ca="1" si="558"/>
        <v/>
      </c>
      <c r="X1726" s="16">
        <f t="shared" ca="1" si="559"/>
        <v>3.0419672509196531</v>
      </c>
      <c r="Y1726" s="16"/>
      <c r="Z1726" s="13" t="str">
        <f ca="1">priceincross</f>
        <v/>
      </c>
      <c r="AA1726" s="13" t="str">
        <f ca="1">priceoutcross</f>
        <v/>
      </c>
      <c r="AB1726" s="13" t="str">
        <f t="shared" ca="1" si="551"/>
        <v/>
      </c>
      <c r="AC1726" s="13" t="str">
        <f t="shared" ca="1" si="560"/>
        <v/>
      </c>
      <c r="AD1726" s="13" t="str">
        <f t="shared" ca="1" si="561"/>
        <v/>
      </c>
      <c r="AE1726" s="13">
        <f t="shared" ca="1" si="562"/>
        <v>3.3465780983988931</v>
      </c>
      <c r="AG1726" s="32">
        <f ca="1">IF(ROW(data!B1726)&gt;fib+1,MIN(OFFSET(data!B1726,0,0,-fib,1)),"")</f>
        <v>29.83</v>
      </c>
      <c r="AH1726" s="32">
        <f ca="1">IF(ROW(data!B1726)&gt;fib+1,MAX(OFFSET(data!B1726,0,0,-fib,1)),"")</f>
        <v>36.18</v>
      </c>
      <c r="AI1726" s="32">
        <f t="shared" ca="1" si="552"/>
        <v>6.3500000000000014</v>
      </c>
      <c r="AJ1726" s="31">
        <f t="shared" ca="1" si="553"/>
        <v>31.328599999999998</v>
      </c>
      <c r="AK1726" s="31">
        <f t="shared" ca="1" si="554"/>
        <v>32.255699999999997</v>
      </c>
      <c r="AL1726" s="31">
        <f t="shared" ca="1" si="555"/>
        <v>33.004999999999995</v>
      </c>
      <c r="AM1726" s="31">
        <f t="shared" ca="1" si="556"/>
        <v>33.754300000000001</v>
      </c>
      <c r="AO1726" s="32">
        <f t="shared" ca="1" si="563"/>
        <v>2.3321937512499562</v>
      </c>
      <c r="AP1726" s="32">
        <f t="shared" ca="1" si="564"/>
        <v>9.5407503234152591E-2</v>
      </c>
      <c r="AQ1726" s="32">
        <f t="shared" ca="1" si="565"/>
        <v>2.4685224841136817</v>
      </c>
      <c r="AR1726" s="32">
        <f t="shared" ca="1" si="566"/>
        <v>3.6438529784537321E-2</v>
      </c>
    </row>
    <row r="1727" spans="1:44">
      <c r="A1727" s="10">
        <v>39419</v>
      </c>
      <c r="B1727" s="11">
        <f ca="1">IF(ROW(data!B1727)&gt;singleSMA,AVERAGE(OFFSET(data!B1727,0,0,-singleSMA,1)),"")</f>
        <v>33.295099999999998</v>
      </c>
      <c r="C1727" s="11" t="str">
        <f ca="1">IF(ROW(data!B1725)&gt;singleSMA+2,IF(SIGN(data!B1726-indicators!B1726)&lt;&gt;SIGN(data!B1725-indicators!B1725),IF(SIGN(data!B1726-indicators!B1726)&gt;0,"BUY","SELL"),""),"")</f>
        <v>BUY</v>
      </c>
      <c r="D1727" s="11">
        <f ca="1">IF(ROW(data!B1727)&gt;fastSMA,AVERAGE(OFFSET(data!B1727,0,0,-fastSMA,1)),"")</f>
        <v>33.738</v>
      </c>
      <c r="E1727" s="11">
        <f ca="1">IF(ROW(data!B1727)&gt;slowSMA,AVERAGE(OFFSET(data!B1727,0,0,-slowSMA,1)),"")</f>
        <v>33.295099999999998</v>
      </c>
      <c r="F1727" s="11" t="str">
        <f ca="1">IF(ROW(data!B1727)&gt;MAX(fastSMA,slowSMA)+2,IF(SIGN(D1726-E1726)&lt;&gt;SIGN(D1725-E1725),IF(SIGN(D1726-E1726)&gt;0,"BUY","SELL"),""),"")</f>
        <v/>
      </c>
      <c r="G1727" s="11"/>
      <c r="H1727" s="11">
        <f>(data!B1727/data!B1726)-1</f>
        <v>-8.6680150245592724E-3</v>
      </c>
      <c r="I1727" s="11">
        <f t="shared" si="546"/>
        <v>0</v>
      </c>
      <c r="J1727" s="11">
        <f t="shared" si="547"/>
        <v>8.6680150245592724E-3</v>
      </c>
      <c r="K1727" s="11">
        <f ca="1">IF(ROW(data!B1727)&gt;rsi+1,100-100/(1+AVERAGE(OFFSET(I1727,0,0,-rsi,1))/AVERAGE(OFFSET(J1727,0,0,-rsi,1))),"")</f>
        <v>45.651375981082005</v>
      </c>
      <c r="L1727" s="11"/>
      <c r="M1727" s="11">
        <f t="shared" si="548"/>
        <v>0.99133198497544073</v>
      </c>
      <c r="N1727" s="11">
        <f t="shared" ca="1" si="549"/>
        <v>0.96214245653393182</v>
      </c>
      <c r="S1727" s="13">
        <f ca="1">pricein</f>
        <v>34.31</v>
      </c>
      <c r="T1727" s="13" t="str">
        <f ca="1">priceout</f>
        <v/>
      </c>
      <c r="U1727" s="16">
        <f t="shared" ca="1" si="550"/>
        <v>31.3</v>
      </c>
      <c r="V1727" s="16">
        <f t="shared" ca="1" si="557"/>
        <v>0.91227047508015147</v>
      </c>
      <c r="W1727" s="16">
        <f t="shared" ca="1" si="558"/>
        <v>-8.7729524919848534E-2</v>
      </c>
      <c r="X1727" s="16">
        <f t="shared" ca="1" si="559"/>
        <v>2.7750969091747342</v>
      </c>
      <c r="Y1727" s="16"/>
      <c r="Z1727" s="13" t="str">
        <f ca="1">priceincross</f>
        <v/>
      </c>
      <c r="AA1727" s="13" t="str">
        <f ca="1">priceoutcross</f>
        <v/>
      </c>
      <c r="AB1727" s="13" t="str">
        <f t="shared" ca="1" si="551"/>
        <v/>
      </c>
      <c r="AC1727" s="13" t="str">
        <f t="shared" ca="1" si="560"/>
        <v/>
      </c>
      <c r="AD1727" s="13" t="str">
        <f t="shared" ca="1" si="561"/>
        <v/>
      </c>
      <c r="AE1727" s="13">
        <f t="shared" ca="1" si="562"/>
        <v>3.3465780983988931</v>
      </c>
      <c r="AG1727" s="32">
        <f ca="1">IF(ROW(data!B1727)&gt;fib+1,MIN(OFFSET(data!B1727,0,0,-fib,1)),"")</f>
        <v>29.83</v>
      </c>
      <c r="AH1727" s="32">
        <f ca="1">IF(ROW(data!B1727)&gt;fib+1,MAX(OFFSET(data!B1727,0,0,-fib,1)),"")</f>
        <v>36.18</v>
      </c>
      <c r="AI1727" s="32">
        <f t="shared" ca="1" si="552"/>
        <v>6.3500000000000014</v>
      </c>
      <c r="AJ1727" s="31">
        <f t="shared" ca="1" si="553"/>
        <v>31.328599999999998</v>
      </c>
      <c r="AK1727" s="31">
        <f t="shared" ca="1" si="554"/>
        <v>32.255699999999997</v>
      </c>
      <c r="AL1727" s="31">
        <f t="shared" ca="1" si="555"/>
        <v>33.004999999999995</v>
      </c>
      <c r="AM1727" s="31">
        <f t="shared" ca="1" si="556"/>
        <v>33.754300000000001</v>
      </c>
      <c r="AO1727" s="32">
        <f t="shared" ca="1" si="563"/>
        <v>2.3321937512499562</v>
      </c>
      <c r="AP1727" s="32">
        <f t="shared" ca="1" si="564"/>
        <v>0.20074860817775653</v>
      </c>
      <c r="AQ1727" s="32">
        <f t="shared" ca="1" si="565"/>
        <v>2.4685224841136817</v>
      </c>
      <c r="AR1727" s="32">
        <f t="shared" ca="1" si="566"/>
        <v>3.6438529784537321E-2</v>
      </c>
    </row>
    <row r="1728" spans="1:44">
      <c r="A1728" s="10">
        <v>39420</v>
      </c>
      <c r="B1728" s="11">
        <f ca="1">IF(ROW(data!B1728)&gt;singleSMA,AVERAGE(OFFSET(data!B1728,0,0,-singleSMA,1)),"")</f>
        <v>33.301700000000004</v>
      </c>
      <c r="C1728" s="11" t="str">
        <f ca="1">IF(ROW(data!B1726)&gt;singleSMA+2,IF(SIGN(data!B1727-indicators!B1727)&lt;&gt;SIGN(data!B1726-indicators!B1726),IF(SIGN(data!B1727-indicators!B1727)&gt;0,"BUY","SELL"),""),"")</f>
        <v/>
      </c>
      <c r="D1728" s="11">
        <f ca="1">IF(ROW(data!B1728)&gt;fastSMA,AVERAGE(OFFSET(data!B1728,0,0,-fastSMA,1)),"")</f>
        <v>33.64050000000001</v>
      </c>
      <c r="E1728" s="11">
        <f ca="1">IF(ROW(data!B1728)&gt;slowSMA,AVERAGE(OFFSET(data!B1728,0,0,-slowSMA,1)),"")</f>
        <v>33.301700000000004</v>
      </c>
      <c r="F1728" s="11" t="str">
        <f ca="1">IF(ROW(data!B1728)&gt;MAX(fastSMA,slowSMA)+2,IF(SIGN(D1727-E1727)&lt;&gt;SIGN(D1726-E1726),IF(SIGN(D1727-E1727)&gt;0,"BUY","SELL"),""),"")</f>
        <v/>
      </c>
      <c r="G1728" s="11"/>
      <c r="H1728" s="11">
        <f>(data!B1728/data!B1727)-1</f>
        <v>-2.3899737685805889E-2</v>
      </c>
      <c r="I1728" s="11">
        <f t="shared" si="546"/>
        <v>0</v>
      </c>
      <c r="J1728" s="11">
        <f t="shared" si="547"/>
        <v>2.3899737685805889E-2</v>
      </c>
      <c r="K1728" s="11">
        <f ca="1">IF(ROW(data!B1728)&gt;rsi+1,100-100/(1+AVERAGE(OFFSET(I1728,0,0,-rsi,1))/AVERAGE(OFFSET(J1728,0,0,-rsi,1))),"")</f>
        <v>43.593378708551384</v>
      </c>
      <c r="L1728" s="11"/>
      <c r="M1728" s="11">
        <f t="shared" si="548"/>
        <v>0.97610026231419411</v>
      </c>
      <c r="N1728" s="11">
        <f t="shared" ca="1" si="549"/>
        <v>0.94497742663656847</v>
      </c>
      <c r="S1728" s="13" t="str">
        <f ca="1">pricein</f>
        <v/>
      </c>
      <c r="T1728" s="13" t="str">
        <f ca="1">priceout</f>
        <v/>
      </c>
      <c r="U1728" s="16" t="str">
        <f t="shared" ca="1" si="550"/>
        <v/>
      </c>
      <c r="V1728" s="16" t="str">
        <f t="shared" ca="1" si="557"/>
        <v/>
      </c>
      <c r="W1728" s="16" t="str">
        <f t="shared" ca="1" si="558"/>
        <v/>
      </c>
      <c r="X1728" s="16">
        <f t="shared" ca="1" si="559"/>
        <v>2.7750969091747342</v>
      </c>
      <c r="Y1728" s="16"/>
      <c r="Z1728" s="13" t="str">
        <f ca="1">priceincross</f>
        <v/>
      </c>
      <c r="AA1728" s="13" t="str">
        <f ca="1">priceoutcross</f>
        <v/>
      </c>
      <c r="AB1728" s="13" t="str">
        <f t="shared" ca="1" si="551"/>
        <v/>
      </c>
      <c r="AC1728" s="13" t="str">
        <f t="shared" ca="1" si="560"/>
        <v/>
      </c>
      <c r="AD1728" s="13" t="str">
        <f t="shared" ca="1" si="561"/>
        <v/>
      </c>
      <c r="AE1728" s="13">
        <f t="shared" ca="1" si="562"/>
        <v>3.3465780983988931</v>
      </c>
      <c r="AG1728" s="32">
        <f ca="1">IF(ROW(data!B1728)&gt;fib+1,MIN(OFFSET(data!B1728,0,0,-fib,1)),"")</f>
        <v>29.83</v>
      </c>
      <c r="AH1728" s="32">
        <f ca="1">IF(ROW(data!B1728)&gt;fib+1,MAX(OFFSET(data!B1728,0,0,-fib,1)),"")</f>
        <v>36.18</v>
      </c>
      <c r="AI1728" s="32">
        <f t="shared" ca="1" si="552"/>
        <v>6.3500000000000014</v>
      </c>
      <c r="AJ1728" s="31">
        <f t="shared" ca="1" si="553"/>
        <v>31.328599999999998</v>
      </c>
      <c r="AK1728" s="31">
        <f t="shared" ca="1" si="554"/>
        <v>32.255699999999997</v>
      </c>
      <c r="AL1728" s="31">
        <f t="shared" ca="1" si="555"/>
        <v>33.004999999999995</v>
      </c>
      <c r="AM1728" s="31">
        <f t="shared" ca="1" si="556"/>
        <v>33.754300000000001</v>
      </c>
      <c r="AO1728" s="32">
        <f t="shared" ca="1" si="563"/>
        <v>2.3321937512499562</v>
      </c>
      <c r="AP1728" s="32">
        <f t="shared" ca="1" si="564"/>
        <v>0.20074860817775653</v>
      </c>
      <c r="AQ1728" s="32">
        <f t="shared" ca="1" si="565"/>
        <v>2.4685224841136817</v>
      </c>
      <c r="AR1728" s="32">
        <f t="shared" ca="1" si="566"/>
        <v>3.6438529784537321E-2</v>
      </c>
    </row>
    <row r="1729" spans="1:44">
      <c r="A1729" s="10">
        <v>39421</v>
      </c>
      <c r="B1729" s="11">
        <f ca="1">IF(ROW(data!B1729)&gt;singleSMA,AVERAGE(OFFSET(data!B1729,0,0,-singleSMA,1)),"")</f>
        <v>33.3142</v>
      </c>
      <c r="C1729" s="11" t="str">
        <f ca="1">IF(ROW(data!B1727)&gt;singleSMA+2,IF(SIGN(data!B1728-indicators!B1728)&lt;&gt;SIGN(data!B1727-indicators!B1727),IF(SIGN(data!B1728-indicators!B1728)&gt;0,"BUY","SELL"),""),"")</f>
        <v/>
      </c>
      <c r="D1729" s="11">
        <f ca="1">IF(ROW(data!B1729)&gt;fastSMA,AVERAGE(OFFSET(data!B1729,0,0,-fastSMA,1)),"")</f>
        <v>33.552499999999995</v>
      </c>
      <c r="E1729" s="11">
        <f ca="1">IF(ROW(data!B1729)&gt;slowSMA,AVERAGE(OFFSET(data!B1729,0,0,-slowSMA,1)),"")</f>
        <v>33.3142</v>
      </c>
      <c r="F1729" s="11" t="str">
        <f ca="1">IF(ROW(data!B1729)&gt;MAX(fastSMA,slowSMA)+2,IF(SIGN(D1728-E1728)&lt;&gt;SIGN(D1727-E1727),IF(SIGN(D1728-E1728)&gt;0,"BUY","SELL"),""),"")</f>
        <v/>
      </c>
      <c r="G1729" s="11"/>
      <c r="H1729" s="11">
        <f>(data!B1729/data!B1728)-1</f>
        <v>2.2394744699910429E-2</v>
      </c>
      <c r="I1729" s="11">
        <f t="shared" si="546"/>
        <v>2.2394744699910429E-2</v>
      </c>
      <c r="J1729" s="11">
        <f t="shared" si="547"/>
        <v>0</v>
      </c>
      <c r="K1729" s="11">
        <f ca="1">IF(ROW(data!B1729)&gt;rsi+1,100-100/(1+AVERAGE(OFFSET(I1729,0,0,-rsi,1))/AVERAGE(OFFSET(J1729,0,0,-rsi,1))),"")</f>
        <v>44.523398090632362</v>
      </c>
      <c r="L1729" s="11"/>
      <c r="M1729" s="11">
        <f t="shared" si="548"/>
        <v>1.0223947446999104</v>
      </c>
      <c r="N1729" s="11">
        <f t="shared" ca="1" si="549"/>
        <v>0.95111111111111135</v>
      </c>
      <c r="S1729" s="13" t="str">
        <f ca="1">pricein</f>
        <v/>
      </c>
      <c r="T1729" s="13" t="str">
        <f ca="1">priceout</f>
        <v/>
      </c>
      <c r="U1729" s="16" t="str">
        <f t="shared" ca="1" si="550"/>
        <v/>
      </c>
      <c r="V1729" s="16" t="str">
        <f t="shared" ca="1" si="557"/>
        <v/>
      </c>
      <c r="W1729" s="16" t="str">
        <f t="shared" ca="1" si="558"/>
        <v/>
      </c>
      <c r="X1729" s="16">
        <f t="shared" ca="1" si="559"/>
        <v>2.7750969091747342</v>
      </c>
      <c r="Y1729" s="16"/>
      <c r="Z1729" s="13" t="str">
        <f ca="1">priceincross</f>
        <v/>
      </c>
      <c r="AA1729" s="13" t="str">
        <f ca="1">priceoutcross</f>
        <v/>
      </c>
      <c r="AB1729" s="13" t="str">
        <f t="shared" ca="1" si="551"/>
        <v/>
      </c>
      <c r="AC1729" s="13" t="str">
        <f t="shared" ca="1" si="560"/>
        <v/>
      </c>
      <c r="AD1729" s="13" t="str">
        <f t="shared" ca="1" si="561"/>
        <v/>
      </c>
      <c r="AE1729" s="13">
        <f t="shared" ca="1" si="562"/>
        <v>3.3465780983988931</v>
      </c>
      <c r="AG1729" s="32">
        <f ca="1">IF(ROW(data!B1729)&gt;fib+1,MIN(OFFSET(data!B1729,0,0,-fib,1)),"")</f>
        <v>29.83</v>
      </c>
      <c r="AH1729" s="32">
        <f ca="1">IF(ROW(data!B1729)&gt;fib+1,MAX(OFFSET(data!B1729,0,0,-fib,1)),"")</f>
        <v>36.18</v>
      </c>
      <c r="AI1729" s="32">
        <f t="shared" ca="1" si="552"/>
        <v>6.3500000000000014</v>
      </c>
      <c r="AJ1729" s="31">
        <f t="shared" ca="1" si="553"/>
        <v>31.328599999999998</v>
      </c>
      <c r="AK1729" s="31">
        <f t="shared" ca="1" si="554"/>
        <v>32.255699999999997</v>
      </c>
      <c r="AL1729" s="31">
        <f t="shared" ca="1" si="555"/>
        <v>33.004999999999995</v>
      </c>
      <c r="AM1729" s="31">
        <f t="shared" ca="1" si="556"/>
        <v>33.754300000000001</v>
      </c>
      <c r="AO1729" s="32">
        <f t="shared" ca="1" si="563"/>
        <v>2.3321937512499562</v>
      </c>
      <c r="AP1729" s="32">
        <f t="shared" ca="1" si="564"/>
        <v>0.20074860817775653</v>
      </c>
      <c r="AQ1729" s="32">
        <f t="shared" ca="1" si="565"/>
        <v>2.4685224841136817</v>
      </c>
      <c r="AR1729" s="32">
        <f t="shared" ca="1" si="566"/>
        <v>3.6438529784537321E-2</v>
      </c>
    </row>
    <row r="1730" spans="1:44">
      <c r="A1730" s="10">
        <v>39422</v>
      </c>
      <c r="B1730" s="11">
        <f ca="1">IF(ROW(data!B1730)&gt;singleSMA,AVERAGE(OFFSET(data!B1730,0,0,-singleSMA,1)),"")</f>
        <v>33.3245</v>
      </c>
      <c r="C1730" s="11" t="str">
        <f ca="1">IF(ROW(data!B1728)&gt;singleSMA+2,IF(SIGN(data!B1729-indicators!B1729)&lt;&gt;SIGN(data!B1728-indicators!B1728),IF(SIGN(data!B1729-indicators!B1729)&gt;0,"BUY","SELL"),""),"")</f>
        <v/>
      </c>
      <c r="D1730" s="11">
        <f ca="1">IF(ROW(data!B1730)&gt;fastSMA,AVERAGE(OFFSET(data!B1730,0,0,-fastSMA,1)),"")</f>
        <v>33.484499999999997</v>
      </c>
      <c r="E1730" s="11">
        <f ca="1">IF(ROW(data!B1730)&gt;slowSMA,AVERAGE(OFFSET(data!B1730,0,0,-slowSMA,1)),"")</f>
        <v>33.3245</v>
      </c>
      <c r="F1730" s="11" t="str">
        <f ca="1">IF(ROW(data!B1730)&gt;MAX(fastSMA,slowSMA)+2,IF(SIGN(D1729-E1729)&lt;&gt;SIGN(D1728-E1728),IF(SIGN(D1729-E1729)&gt;0,"BUY","SELL"),""),"")</f>
        <v/>
      </c>
      <c r="G1730" s="11"/>
      <c r="H1730" s="11">
        <f>(data!B1730/data!B1729)-1</f>
        <v>4.964953271027861E-3</v>
      </c>
      <c r="I1730" s="11">
        <f t="shared" si="546"/>
        <v>4.964953271027861E-3</v>
      </c>
      <c r="J1730" s="11">
        <f t="shared" si="547"/>
        <v>0</v>
      </c>
      <c r="K1730" s="11">
        <f ca="1">IF(ROW(data!B1730)&gt;rsi+1,100-100/(1+AVERAGE(OFFSET(I1730,0,0,-rsi,1))/AVERAGE(OFFSET(J1730,0,0,-rsi,1))),"")</f>
        <v>45.928500413059936</v>
      </c>
      <c r="L1730" s="11"/>
      <c r="M1730" s="11">
        <f t="shared" si="548"/>
        <v>1.0049649532710279</v>
      </c>
      <c r="N1730" s="11">
        <f t="shared" ca="1" si="549"/>
        <v>0.96197931227285371</v>
      </c>
      <c r="S1730" s="13" t="str">
        <f ca="1">pricein</f>
        <v/>
      </c>
      <c r="T1730" s="13" t="str">
        <f ca="1">priceout</f>
        <v/>
      </c>
      <c r="U1730" s="16" t="str">
        <f t="shared" ca="1" si="550"/>
        <v/>
      </c>
      <c r="V1730" s="16" t="str">
        <f t="shared" ca="1" si="557"/>
        <v/>
      </c>
      <c r="W1730" s="16" t="str">
        <f t="shared" ca="1" si="558"/>
        <v/>
      </c>
      <c r="X1730" s="16">
        <f t="shared" ca="1" si="559"/>
        <v>2.7750969091747342</v>
      </c>
      <c r="Y1730" s="16"/>
      <c r="Z1730" s="13" t="str">
        <f ca="1">priceincross</f>
        <v/>
      </c>
      <c r="AA1730" s="13" t="str">
        <f ca="1">priceoutcross</f>
        <v/>
      </c>
      <c r="AB1730" s="13" t="str">
        <f t="shared" ca="1" si="551"/>
        <v/>
      </c>
      <c r="AC1730" s="13" t="str">
        <f t="shared" ca="1" si="560"/>
        <v/>
      </c>
      <c r="AD1730" s="13" t="str">
        <f t="shared" ca="1" si="561"/>
        <v/>
      </c>
      <c r="AE1730" s="13">
        <f t="shared" ca="1" si="562"/>
        <v>3.3465780983988931</v>
      </c>
      <c r="AG1730" s="32">
        <f ca="1">IF(ROW(data!B1730)&gt;fib+1,MIN(OFFSET(data!B1730,0,0,-fib,1)),"")</f>
        <v>29.83</v>
      </c>
      <c r="AH1730" s="32">
        <f ca="1">IF(ROW(data!B1730)&gt;fib+1,MAX(OFFSET(data!B1730,0,0,-fib,1)),"")</f>
        <v>36.18</v>
      </c>
      <c r="AI1730" s="32">
        <f t="shared" ca="1" si="552"/>
        <v>6.3500000000000014</v>
      </c>
      <c r="AJ1730" s="31">
        <f t="shared" ca="1" si="553"/>
        <v>31.328599999999998</v>
      </c>
      <c r="AK1730" s="31">
        <f t="shared" ca="1" si="554"/>
        <v>32.255699999999997</v>
      </c>
      <c r="AL1730" s="31">
        <f t="shared" ca="1" si="555"/>
        <v>33.004999999999995</v>
      </c>
      <c r="AM1730" s="31">
        <f t="shared" ca="1" si="556"/>
        <v>33.754300000000001</v>
      </c>
      <c r="AO1730" s="32">
        <f t="shared" ca="1" si="563"/>
        <v>2.3321937512499562</v>
      </c>
      <c r="AP1730" s="32">
        <f t="shared" ca="1" si="564"/>
        <v>0.20074860817775653</v>
      </c>
      <c r="AQ1730" s="32">
        <f t="shared" ca="1" si="565"/>
        <v>2.4685224841136817</v>
      </c>
      <c r="AR1730" s="32">
        <f t="shared" ca="1" si="566"/>
        <v>3.6438529784537321E-2</v>
      </c>
    </row>
    <row r="1731" spans="1:44">
      <c r="A1731" s="10">
        <v>39423</v>
      </c>
      <c r="B1731" s="11">
        <f ca="1">IF(ROW(data!B1731)&gt;singleSMA,AVERAGE(OFFSET(data!B1731,0,0,-singleSMA,1)),"")</f>
        <v>33.334199999999996</v>
      </c>
      <c r="C1731" s="11" t="str">
        <f ca="1">IF(ROW(data!B1729)&gt;singleSMA+2,IF(SIGN(data!B1730-indicators!B1730)&lt;&gt;SIGN(data!B1729-indicators!B1729),IF(SIGN(data!B1730-indicators!B1730)&gt;0,"BUY","SELL"),""),"")</f>
        <v/>
      </c>
      <c r="D1731" s="11">
        <f ca="1">IF(ROW(data!B1731)&gt;fastSMA,AVERAGE(OFFSET(data!B1731,0,0,-fastSMA,1)),"")</f>
        <v>33.5075</v>
      </c>
      <c r="E1731" s="11">
        <f ca="1">IF(ROW(data!B1731)&gt;slowSMA,AVERAGE(OFFSET(data!B1731,0,0,-slowSMA,1)),"")</f>
        <v>33.334199999999996</v>
      </c>
      <c r="F1731" s="11" t="str">
        <f ca="1">IF(ROW(data!B1731)&gt;MAX(fastSMA,slowSMA)+2,IF(SIGN(D1730-E1730)&lt;&gt;SIGN(D1729-E1729),IF(SIGN(D1730-E1730)&gt;0,"BUY","SELL"),""),"")</f>
        <v/>
      </c>
      <c r="G1731" s="11"/>
      <c r="H1731" s="11">
        <f>(data!B1731/data!B1730)-1</f>
        <v>2.3539668700959027E-2</v>
      </c>
      <c r="I1731" s="11">
        <f t="shared" ref="I1731:I1794" si="567">IF(H1731&gt;0,H1731,0)</f>
        <v>2.3539668700959027E-2</v>
      </c>
      <c r="J1731" s="11">
        <f t="shared" ref="J1731:J1794" si="568">IF(H1731&lt;0,-H1731,0)</f>
        <v>0</v>
      </c>
      <c r="K1731" s="11">
        <f ca="1">IF(ROW(data!B1731)&gt;rsi+1,100-100/(1+AVERAGE(OFFSET(I1731,0,0,-rsi,1))/AVERAGE(OFFSET(J1731,0,0,-rsi,1))),"")</f>
        <v>52.454196938684383</v>
      </c>
      <c r="L1731" s="11"/>
      <c r="M1731" s="11">
        <f t="shared" ref="M1731:M1794" si="569">1+H1731</f>
        <v>1.023539668700959</v>
      </c>
      <c r="N1731" s="11">
        <f t="shared" ref="N1731:N1794" ca="1" si="570">IF(ROW(M1731)&gt;priceindex+1,PRODUCT(OFFSET(M1731,0,0,-priceindex,1)),"")</f>
        <v>1.0132336018411965</v>
      </c>
      <c r="S1731" s="13" t="str">
        <f ca="1">pricein</f>
        <v/>
      </c>
      <c r="T1731" s="13" t="str">
        <f ca="1">priceout</f>
        <v/>
      </c>
      <c r="U1731" s="16" t="str">
        <f t="shared" ref="U1731:U1794" ca="1" si="571">IF(S1731&lt;&gt;"",OFFSET(C1731,MATCH("SELL",C1732:C6729,0),17),"")</f>
        <v/>
      </c>
      <c r="V1731" s="16" t="str">
        <f t="shared" ca="1" si="557"/>
        <v/>
      </c>
      <c r="W1731" s="16" t="str">
        <f t="shared" ca="1" si="558"/>
        <v/>
      </c>
      <c r="X1731" s="16">
        <f t="shared" ca="1" si="559"/>
        <v>2.7750969091747342</v>
      </c>
      <c r="Y1731" s="16"/>
      <c r="Z1731" s="13" t="str">
        <f ca="1">priceincross</f>
        <v/>
      </c>
      <c r="AA1731" s="13" t="str">
        <f ca="1">priceoutcross</f>
        <v/>
      </c>
      <c r="AB1731" s="13" t="str">
        <f t="shared" ref="AB1731:AB1794" ca="1" si="572">IF(Z1731&lt;&gt;"",OFFSET(F1731,MATCH("SELL",F1732:F6729,0),21),"")</f>
        <v/>
      </c>
      <c r="AC1731" s="13" t="str">
        <f t="shared" ca="1" si="560"/>
        <v/>
      </c>
      <c r="AD1731" s="13" t="str">
        <f t="shared" ca="1" si="561"/>
        <v/>
      </c>
      <c r="AE1731" s="13">
        <f t="shared" ca="1" si="562"/>
        <v>3.3465780983988931</v>
      </c>
      <c r="AG1731" s="32">
        <f ca="1">IF(ROW(data!B1731)&gt;fib+1,MIN(OFFSET(data!B1731,0,0,-fib,1)),"")</f>
        <v>29.83</v>
      </c>
      <c r="AH1731" s="32">
        <f ca="1">IF(ROW(data!B1731)&gt;fib+1,MAX(OFFSET(data!B1731,0,0,-fib,1)),"")</f>
        <v>36.18</v>
      </c>
      <c r="AI1731" s="32">
        <f t="shared" ref="AI1731:AI1794" ca="1" si="573">IF(AG1731&lt;&gt;"",AH1731-AG1731,"")</f>
        <v>6.3500000000000014</v>
      </c>
      <c r="AJ1731" s="31">
        <f t="shared" ref="AJ1731:AJ1794" ca="1" si="574">IF(AI1731&lt;&gt;"",AG1731+0.236*AI1731,"")</f>
        <v>31.328599999999998</v>
      </c>
      <c r="AK1731" s="31">
        <f t="shared" ref="AK1731:AK1794" ca="1" si="575">IF(AI1731&lt;&gt;"",AG1731+0.382*AI1731,"")</f>
        <v>32.255699999999997</v>
      </c>
      <c r="AL1731" s="31">
        <f t="shared" ref="AL1731:AL1794" ca="1" si="576">IF(AI1731&lt;&gt;"",AG1731+0.5*AI1731,"")</f>
        <v>33.004999999999995</v>
      </c>
      <c r="AM1731" s="31">
        <f t="shared" ref="AM1731:AM1794" ca="1" si="577">IF(AI1731&lt;&gt;"",AG1731+0.618*AI1731,"")</f>
        <v>33.754300000000001</v>
      </c>
      <c r="AO1731" s="32">
        <f t="shared" ca="1" si="563"/>
        <v>2.3321937512499562</v>
      </c>
      <c r="AP1731" s="32">
        <f t="shared" ca="1" si="564"/>
        <v>0.20074860817775653</v>
      </c>
      <c r="AQ1731" s="32">
        <f t="shared" ca="1" si="565"/>
        <v>2.4685224841136817</v>
      </c>
      <c r="AR1731" s="32">
        <f t="shared" ca="1" si="566"/>
        <v>3.6438529784537321E-2</v>
      </c>
    </row>
    <row r="1732" spans="1:44">
      <c r="A1732" s="10">
        <v>39426</v>
      </c>
      <c r="B1732" s="11">
        <f ca="1">IF(ROW(data!B1732)&gt;singleSMA,AVERAGE(OFFSET(data!B1732,0,0,-singleSMA,1)),"")</f>
        <v>33.344299999999997</v>
      </c>
      <c r="C1732" s="11" t="str">
        <f ca="1">IF(ROW(data!B1730)&gt;singleSMA+2,IF(SIGN(data!B1731-indicators!B1731)&lt;&gt;SIGN(data!B1730-indicators!B1730),IF(SIGN(data!B1731-indicators!B1731)&gt;0,"BUY","SELL"),""),"")</f>
        <v/>
      </c>
      <c r="D1732" s="11">
        <f ca="1">IF(ROW(data!B1732)&gt;fastSMA,AVERAGE(OFFSET(data!B1732,0,0,-fastSMA,1)),"")</f>
        <v>33.535499999999999</v>
      </c>
      <c r="E1732" s="11">
        <f ca="1">IF(ROW(data!B1732)&gt;slowSMA,AVERAGE(OFFSET(data!B1732,0,0,-slowSMA,1)),"")</f>
        <v>33.344299999999997</v>
      </c>
      <c r="F1732" s="11" t="str">
        <f ca="1">IF(ROW(data!B1732)&gt;MAX(fastSMA,slowSMA)+2,IF(SIGN(D1731-E1731)&lt;&gt;SIGN(D1730-E1730),IF(SIGN(D1731-E1731)&gt;0,"BUY","SELL"),""),"")</f>
        <v/>
      </c>
      <c r="G1732" s="11"/>
      <c r="H1732" s="11">
        <f>(data!B1732/data!B1731)-1</f>
        <v>-4.2589437819420262E-3</v>
      </c>
      <c r="I1732" s="11">
        <f t="shared" si="567"/>
        <v>0</v>
      </c>
      <c r="J1732" s="11">
        <f t="shared" si="568"/>
        <v>4.2589437819420262E-3</v>
      </c>
      <c r="K1732" s="11">
        <f ca="1">IF(ROW(data!B1732)&gt;rsi+1,100-100/(1+AVERAGE(OFFSET(I1732,0,0,-rsi,1))/AVERAGE(OFFSET(J1732,0,0,-rsi,1))),"")</f>
        <v>52.847860196919136</v>
      </c>
      <c r="L1732" s="11"/>
      <c r="M1732" s="11">
        <f t="shared" si="569"/>
        <v>0.99574105621805797</v>
      </c>
      <c r="N1732" s="11">
        <f t="shared" ca="1" si="570"/>
        <v>1.0162271805273833</v>
      </c>
      <c r="S1732" s="13" t="str">
        <f ca="1">pricein</f>
        <v/>
      </c>
      <c r="T1732" s="13" t="str">
        <f ca="1">priceout</f>
        <v/>
      </c>
      <c r="U1732" s="16" t="str">
        <f t="shared" ca="1" si="571"/>
        <v/>
      </c>
      <c r="V1732" s="16" t="str">
        <f t="shared" ref="V1732:V1795" ca="1" si="578">IF(IFERROR(U1732,"")&lt;&gt;"",U1732/S1732,"")</f>
        <v/>
      </c>
      <c r="W1732" s="16" t="str">
        <f t="shared" ref="W1732:W1795" ca="1" si="579">IF(V1732&lt;&gt;"",V1732-1,"")</f>
        <v/>
      </c>
      <c r="X1732" s="16">
        <f t="shared" ref="X1732:X1795" ca="1" si="580">IF(V1732&lt;&gt;"",V1732*X1731,X1731)</f>
        <v>2.7750969091747342</v>
      </c>
      <c r="Y1732" s="16"/>
      <c r="Z1732" s="13" t="str">
        <f ca="1">priceincross</f>
        <v/>
      </c>
      <c r="AA1732" s="13" t="str">
        <f ca="1">priceoutcross</f>
        <v/>
      </c>
      <c r="AB1732" s="13" t="str">
        <f t="shared" ca="1" si="572"/>
        <v/>
      </c>
      <c r="AC1732" s="13" t="str">
        <f t="shared" ref="AC1732:AC1795" ca="1" si="581">IF(IFERROR(AB1732,"")&lt;&gt;"",AB1732/Z1732,"")</f>
        <v/>
      </c>
      <c r="AD1732" s="13" t="str">
        <f t="shared" ref="AD1732:AD1795" ca="1" si="582">IF(AC1732&lt;&gt;"",AC1732-1,"")</f>
        <v/>
      </c>
      <c r="AE1732" s="13">
        <f t="shared" ref="AE1732:AE1795" ca="1" si="583">IF(AC1732&lt;&gt;"",AC1732*AE1731,AE1731)</f>
        <v>3.3465780983988931</v>
      </c>
      <c r="AG1732" s="32">
        <f ca="1">IF(ROW(data!B1732)&gt;fib+1,MIN(OFFSET(data!B1732,0,0,-fib,1)),"")</f>
        <v>29.83</v>
      </c>
      <c r="AH1732" s="32">
        <f ca="1">IF(ROW(data!B1732)&gt;fib+1,MAX(OFFSET(data!B1732,0,0,-fib,1)),"")</f>
        <v>36.18</v>
      </c>
      <c r="AI1732" s="32">
        <f t="shared" ca="1" si="573"/>
        <v>6.3500000000000014</v>
      </c>
      <c r="AJ1732" s="31">
        <f t="shared" ca="1" si="574"/>
        <v>31.328599999999998</v>
      </c>
      <c r="AK1732" s="31">
        <f t="shared" ca="1" si="575"/>
        <v>32.255699999999997</v>
      </c>
      <c r="AL1732" s="31">
        <f t="shared" ca="1" si="576"/>
        <v>33.004999999999995</v>
      </c>
      <c r="AM1732" s="31">
        <f t="shared" ca="1" si="577"/>
        <v>33.754300000000001</v>
      </c>
      <c r="AO1732" s="32">
        <f t="shared" ref="AO1732:AO1795" ca="1" si="584">MAX(AO1731,X1732-1)</f>
        <v>2.3321937512499562</v>
      </c>
      <c r="AP1732" s="32">
        <f t="shared" ref="AP1732:AP1795" ca="1" si="585">((1+AO1732)/X1732)-1</f>
        <v>0.20074860817775653</v>
      </c>
      <c r="AQ1732" s="32">
        <f t="shared" ref="AQ1732:AQ1795" ca="1" si="586">MAX(AQ1731,AE1732-1)</f>
        <v>2.4685224841136817</v>
      </c>
      <c r="AR1732" s="32">
        <f t="shared" ref="AR1732:AR1795" ca="1" si="587">((1+AQ1732)/AE1732)-1</f>
        <v>3.6438529784537321E-2</v>
      </c>
    </row>
    <row r="1733" spans="1:44">
      <c r="A1733" s="10">
        <v>39427</v>
      </c>
      <c r="B1733" s="11">
        <f ca="1">IF(ROW(data!B1733)&gt;singleSMA,AVERAGE(OFFSET(data!B1733,0,0,-singleSMA,1)),"")</f>
        <v>33.355899999999998</v>
      </c>
      <c r="C1733" s="11" t="str">
        <f ca="1">IF(ROW(data!B1731)&gt;singleSMA+2,IF(SIGN(data!B1732-indicators!B1732)&lt;&gt;SIGN(data!B1731-indicators!B1731),IF(SIGN(data!B1732-indicators!B1732)&gt;0,"BUY","SELL"),""),"")</f>
        <v/>
      </c>
      <c r="D1733" s="11">
        <f ca="1">IF(ROW(data!B1733)&gt;fastSMA,AVERAGE(OFFSET(data!B1733,0,0,-fastSMA,1)),"")</f>
        <v>33.560500000000005</v>
      </c>
      <c r="E1733" s="11">
        <f ca="1">IF(ROW(data!B1733)&gt;slowSMA,AVERAGE(OFFSET(data!B1733,0,0,-slowSMA,1)),"")</f>
        <v>33.355899999999998</v>
      </c>
      <c r="F1733" s="11" t="str">
        <f ca="1">IF(ROW(data!B1733)&gt;MAX(fastSMA,slowSMA)+2,IF(SIGN(D1732-E1732)&lt;&gt;SIGN(D1731-E1731),IF(SIGN(D1732-E1732)&gt;0,"BUY","SELL"),""),"")</f>
        <v/>
      </c>
      <c r="G1733" s="11"/>
      <c r="H1733" s="11">
        <f>(data!B1733/data!B1732)-1</f>
        <v>-8.554319931566301E-4</v>
      </c>
      <c r="I1733" s="11">
        <f t="shared" si="567"/>
        <v>0</v>
      </c>
      <c r="J1733" s="11">
        <f t="shared" si="568"/>
        <v>8.554319931566301E-4</v>
      </c>
      <c r="K1733" s="11">
        <f ca="1">IF(ROW(data!B1733)&gt;rsi+1,100-100/(1+AVERAGE(OFFSET(I1733,0,0,-rsi,1))/AVERAGE(OFFSET(J1733,0,0,-rsi,1))),"")</f>
        <v>52.627308904115054</v>
      </c>
      <c r="L1733" s="11"/>
      <c r="M1733" s="11">
        <f t="shared" si="569"/>
        <v>0.99914456800684337</v>
      </c>
      <c r="N1733" s="11">
        <f t="shared" ca="1" si="570"/>
        <v>1.0144759698899823</v>
      </c>
      <c r="S1733" s="13" t="str">
        <f ca="1">pricein</f>
        <v/>
      </c>
      <c r="T1733" s="13" t="str">
        <f ca="1">priceout</f>
        <v/>
      </c>
      <c r="U1733" s="16" t="str">
        <f t="shared" ca="1" si="571"/>
        <v/>
      </c>
      <c r="V1733" s="16" t="str">
        <f t="shared" ca="1" si="578"/>
        <v/>
      </c>
      <c r="W1733" s="16" t="str">
        <f t="shared" ca="1" si="579"/>
        <v/>
      </c>
      <c r="X1733" s="16">
        <f t="shared" ca="1" si="580"/>
        <v>2.7750969091747342</v>
      </c>
      <c r="Y1733" s="16"/>
      <c r="Z1733" s="13" t="str">
        <f ca="1">priceincross</f>
        <v/>
      </c>
      <c r="AA1733" s="13" t="str">
        <f ca="1">priceoutcross</f>
        <v/>
      </c>
      <c r="AB1733" s="13" t="str">
        <f t="shared" ca="1" si="572"/>
        <v/>
      </c>
      <c r="AC1733" s="13" t="str">
        <f t="shared" ca="1" si="581"/>
        <v/>
      </c>
      <c r="AD1733" s="13" t="str">
        <f t="shared" ca="1" si="582"/>
        <v/>
      </c>
      <c r="AE1733" s="13">
        <f t="shared" ca="1" si="583"/>
        <v>3.3465780983988931</v>
      </c>
      <c r="AG1733" s="32">
        <f ca="1">IF(ROW(data!B1733)&gt;fib+1,MIN(OFFSET(data!B1733,0,0,-fib,1)),"")</f>
        <v>29.83</v>
      </c>
      <c r="AH1733" s="32">
        <f ca="1">IF(ROW(data!B1733)&gt;fib+1,MAX(OFFSET(data!B1733,0,0,-fib,1)),"")</f>
        <v>36.18</v>
      </c>
      <c r="AI1733" s="32">
        <f t="shared" ca="1" si="573"/>
        <v>6.3500000000000014</v>
      </c>
      <c r="AJ1733" s="31">
        <f t="shared" ca="1" si="574"/>
        <v>31.328599999999998</v>
      </c>
      <c r="AK1733" s="31">
        <f t="shared" ca="1" si="575"/>
        <v>32.255699999999997</v>
      </c>
      <c r="AL1733" s="31">
        <f t="shared" ca="1" si="576"/>
        <v>33.004999999999995</v>
      </c>
      <c r="AM1733" s="31">
        <f t="shared" ca="1" si="577"/>
        <v>33.754300000000001</v>
      </c>
      <c r="AO1733" s="32">
        <f t="shared" ca="1" si="584"/>
        <v>2.3321937512499562</v>
      </c>
      <c r="AP1733" s="32">
        <f t="shared" ca="1" si="585"/>
        <v>0.20074860817775653</v>
      </c>
      <c r="AQ1733" s="32">
        <f t="shared" ca="1" si="586"/>
        <v>2.4685224841136817</v>
      </c>
      <c r="AR1733" s="32">
        <f t="shared" ca="1" si="587"/>
        <v>3.6438529784537321E-2</v>
      </c>
    </row>
    <row r="1734" spans="1:44">
      <c r="A1734" s="10">
        <v>39429</v>
      </c>
      <c r="B1734" s="11">
        <f ca="1">IF(ROW(data!B1734)&gt;singleSMA,AVERAGE(OFFSET(data!B1734,0,0,-singleSMA,1)),"")</f>
        <v>33.349800000000002</v>
      </c>
      <c r="C1734" s="11" t="str">
        <f ca="1">IF(ROW(data!B1732)&gt;singleSMA+2,IF(SIGN(data!B1733-indicators!B1733)&lt;&gt;SIGN(data!B1732-indicators!B1732),IF(SIGN(data!B1733-indicators!B1733)&gt;0,"BUY","SELL"),""),"")</f>
        <v/>
      </c>
      <c r="D1734" s="11">
        <f ca="1">IF(ROW(data!B1734)&gt;fastSMA,AVERAGE(OFFSET(data!B1734,0,0,-fastSMA,1)),"")</f>
        <v>33.5535</v>
      </c>
      <c r="E1734" s="11">
        <f ca="1">IF(ROW(data!B1734)&gt;slowSMA,AVERAGE(OFFSET(data!B1734,0,0,-slowSMA,1)),"")</f>
        <v>33.349800000000002</v>
      </c>
      <c r="F1734" s="11" t="str">
        <f ca="1">IF(ROW(data!B1734)&gt;MAX(fastSMA,slowSMA)+2,IF(SIGN(D1733-E1733)&lt;&gt;SIGN(D1732-E1732),IF(SIGN(D1733-E1733)&gt;0,"BUY","SELL"),""),"")</f>
        <v/>
      </c>
      <c r="G1734" s="11"/>
      <c r="H1734" s="11">
        <f>(data!B1734/data!B1733)-1</f>
        <v>-3.4817351598173452E-2</v>
      </c>
      <c r="I1734" s="11">
        <f t="shared" si="567"/>
        <v>0</v>
      </c>
      <c r="J1734" s="11">
        <f t="shared" si="568"/>
        <v>3.4817351598173452E-2</v>
      </c>
      <c r="K1734" s="11">
        <f ca="1">IF(ROW(data!B1734)&gt;rsi+1,100-100/(1+AVERAGE(OFFSET(I1734,0,0,-rsi,1))/AVERAGE(OFFSET(J1734,0,0,-rsi,1))),"")</f>
        <v>50.307116831629443</v>
      </c>
      <c r="L1734" s="11"/>
      <c r="M1734" s="11">
        <f t="shared" si="569"/>
        <v>0.96518264840182655</v>
      </c>
      <c r="N1734" s="11">
        <f t="shared" ca="1" si="570"/>
        <v>0.99587750294464039</v>
      </c>
      <c r="S1734" s="13" t="str">
        <f ca="1">pricein</f>
        <v/>
      </c>
      <c r="T1734" s="13" t="str">
        <f ca="1">priceout</f>
        <v/>
      </c>
      <c r="U1734" s="16" t="str">
        <f t="shared" ca="1" si="571"/>
        <v/>
      </c>
      <c r="V1734" s="16" t="str">
        <f t="shared" ca="1" si="578"/>
        <v/>
      </c>
      <c r="W1734" s="16" t="str">
        <f t="shared" ca="1" si="579"/>
        <v/>
      </c>
      <c r="X1734" s="16">
        <f t="shared" ca="1" si="580"/>
        <v>2.7750969091747342</v>
      </c>
      <c r="Y1734" s="16"/>
      <c r="Z1734" s="13" t="str">
        <f ca="1">priceincross</f>
        <v/>
      </c>
      <c r="AA1734" s="13" t="str">
        <f ca="1">priceoutcross</f>
        <v/>
      </c>
      <c r="AB1734" s="13" t="str">
        <f t="shared" ca="1" si="572"/>
        <v/>
      </c>
      <c r="AC1734" s="13" t="str">
        <f t="shared" ca="1" si="581"/>
        <v/>
      </c>
      <c r="AD1734" s="13" t="str">
        <f t="shared" ca="1" si="582"/>
        <v/>
      </c>
      <c r="AE1734" s="13">
        <f t="shared" ca="1" si="583"/>
        <v>3.3465780983988931</v>
      </c>
      <c r="AG1734" s="32">
        <f ca="1">IF(ROW(data!B1734)&gt;fib+1,MIN(OFFSET(data!B1734,0,0,-fib,1)),"")</f>
        <v>29.83</v>
      </c>
      <c r="AH1734" s="32">
        <f ca="1">IF(ROW(data!B1734)&gt;fib+1,MAX(OFFSET(data!B1734,0,0,-fib,1)),"")</f>
        <v>36.18</v>
      </c>
      <c r="AI1734" s="32">
        <f t="shared" ca="1" si="573"/>
        <v>6.3500000000000014</v>
      </c>
      <c r="AJ1734" s="31">
        <f t="shared" ca="1" si="574"/>
        <v>31.328599999999998</v>
      </c>
      <c r="AK1734" s="31">
        <f t="shared" ca="1" si="575"/>
        <v>32.255699999999997</v>
      </c>
      <c r="AL1734" s="31">
        <f t="shared" ca="1" si="576"/>
        <v>33.004999999999995</v>
      </c>
      <c r="AM1734" s="31">
        <f t="shared" ca="1" si="577"/>
        <v>33.754300000000001</v>
      </c>
      <c r="AO1734" s="32">
        <f t="shared" ca="1" si="584"/>
        <v>2.3321937512499562</v>
      </c>
      <c r="AP1734" s="32">
        <f t="shared" ca="1" si="585"/>
        <v>0.20074860817775653</v>
      </c>
      <c r="AQ1734" s="32">
        <f t="shared" ca="1" si="586"/>
        <v>2.4685224841136817</v>
      </c>
      <c r="AR1734" s="32">
        <f t="shared" ca="1" si="587"/>
        <v>3.6438529784537321E-2</v>
      </c>
    </row>
    <row r="1735" spans="1:44">
      <c r="A1735" s="10">
        <v>39430</v>
      </c>
      <c r="B1735" s="11">
        <f ca="1">IF(ROW(data!B1735)&gt;singleSMA,AVERAGE(OFFSET(data!B1735,0,0,-singleSMA,1)),"")</f>
        <v>33.349400000000003</v>
      </c>
      <c r="C1735" s="11" t="str">
        <f ca="1">IF(ROW(data!B1733)&gt;singleSMA+2,IF(SIGN(data!B1734-indicators!B1734)&lt;&gt;SIGN(data!B1733-indicators!B1733),IF(SIGN(data!B1734-indicators!B1734)&gt;0,"BUY","SELL"),""),"")</f>
        <v/>
      </c>
      <c r="D1735" s="11">
        <f ca="1">IF(ROW(data!B1735)&gt;fastSMA,AVERAGE(OFFSET(data!B1735,0,0,-fastSMA,1)),"")</f>
        <v>33.526500000000013</v>
      </c>
      <c r="E1735" s="11">
        <f ca="1">IF(ROW(data!B1735)&gt;slowSMA,AVERAGE(OFFSET(data!B1735,0,0,-slowSMA,1)),"")</f>
        <v>33.349400000000003</v>
      </c>
      <c r="F1735" s="11" t="str">
        <f ca="1">IF(ROW(data!B1735)&gt;MAX(fastSMA,slowSMA)+2,IF(SIGN(D1734-E1734)&lt;&gt;SIGN(D1733-E1733),IF(SIGN(D1734-E1734)&gt;0,"BUY","SELL"),""),"")</f>
        <v/>
      </c>
      <c r="G1735" s="11"/>
      <c r="H1735" s="11">
        <f>(data!B1735/data!B1734)-1</f>
        <v>3.548196333530429E-3</v>
      </c>
      <c r="I1735" s="11">
        <f t="shared" si="567"/>
        <v>3.548196333530429E-3</v>
      </c>
      <c r="J1735" s="11">
        <f t="shared" si="568"/>
        <v>0</v>
      </c>
      <c r="K1735" s="11">
        <f ca="1">IF(ROW(data!B1735)&gt;rsi+1,100-100/(1+AVERAGE(OFFSET(I1735,0,0,-rsi,1))/AVERAGE(OFFSET(J1735,0,0,-rsi,1))),"")</f>
        <v>48.834946313043254</v>
      </c>
      <c r="L1735" s="11"/>
      <c r="M1735" s="11">
        <f t="shared" si="569"/>
        <v>1.0035481963335304</v>
      </c>
      <c r="N1735" s="11">
        <f t="shared" ca="1" si="570"/>
        <v>0.98433874709976787</v>
      </c>
      <c r="S1735" s="13" t="str">
        <f ca="1">pricein</f>
        <v/>
      </c>
      <c r="T1735" s="13" t="str">
        <f ca="1">priceout</f>
        <v/>
      </c>
      <c r="U1735" s="16" t="str">
        <f t="shared" ca="1" si="571"/>
        <v/>
      </c>
      <c r="V1735" s="16" t="str">
        <f t="shared" ca="1" si="578"/>
        <v/>
      </c>
      <c r="W1735" s="16" t="str">
        <f t="shared" ca="1" si="579"/>
        <v/>
      </c>
      <c r="X1735" s="16">
        <f t="shared" ca="1" si="580"/>
        <v>2.7750969091747342</v>
      </c>
      <c r="Y1735" s="16"/>
      <c r="Z1735" s="13" t="str">
        <f ca="1">priceincross</f>
        <v/>
      </c>
      <c r="AA1735" s="13" t="str">
        <f ca="1">priceoutcross</f>
        <v/>
      </c>
      <c r="AB1735" s="13" t="str">
        <f t="shared" ca="1" si="572"/>
        <v/>
      </c>
      <c r="AC1735" s="13" t="str">
        <f t="shared" ca="1" si="581"/>
        <v/>
      </c>
      <c r="AD1735" s="13" t="str">
        <f t="shared" ca="1" si="582"/>
        <v/>
      </c>
      <c r="AE1735" s="13">
        <f t="shared" ca="1" si="583"/>
        <v>3.3465780983988931</v>
      </c>
      <c r="AG1735" s="32">
        <f ca="1">IF(ROW(data!B1735)&gt;fib+1,MIN(OFFSET(data!B1735,0,0,-fib,1)),"")</f>
        <v>29.83</v>
      </c>
      <c r="AH1735" s="32">
        <f ca="1">IF(ROW(data!B1735)&gt;fib+1,MAX(OFFSET(data!B1735,0,0,-fib,1)),"")</f>
        <v>36.18</v>
      </c>
      <c r="AI1735" s="32">
        <f t="shared" ca="1" si="573"/>
        <v>6.3500000000000014</v>
      </c>
      <c r="AJ1735" s="31">
        <f t="shared" ca="1" si="574"/>
        <v>31.328599999999998</v>
      </c>
      <c r="AK1735" s="31">
        <f t="shared" ca="1" si="575"/>
        <v>32.255699999999997</v>
      </c>
      <c r="AL1735" s="31">
        <f t="shared" ca="1" si="576"/>
        <v>33.004999999999995</v>
      </c>
      <c r="AM1735" s="31">
        <f t="shared" ca="1" si="577"/>
        <v>33.754300000000001</v>
      </c>
      <c r="AO1735" s="32">
        <f t="shared" ca="1" si="584"/>
        <v>2.3321937512499562</v>
      </c>
      <c r="AP1735" s="32">
        <f t="shared" ca="1" si="585"/>
        <v>0.20074860817775653</v>
      </c>
      <c r="AQ1735" s="32">
        <f t="shared" ca="1" si="586"/>
        <v>2.4685224841136817</v>
      </c>
      <c r="AR1735" s="32">
        <f t="shared" ca="1" si="587"/>
        <v>3.6438529784537321E-2</v>
      </c>
    </row>
    <row r="1736" spans="1:44">
      <c r="A1736" s="10">
        <v>39433</v>
      </c>
      <c r="B1736" s="11">
        <f ca="1">IF(ROW(data!B1736)&gt;singleSMA,AVERAGE(OFFSET(data!B1736,0,0,-singleSMA,1)),"")</f>
        <v>33.338299999999997</v>
      </c>
      <c r="C1736" s="11" t="str">
        <f ca="1">IF(ROW(data!B1734)&gt;singleSMA+2,IF(SIGN(data!B1735-indicators!B1735)&lt;&gt;SIGN(data!B1734-indicators!B1734),IF(SIGN(data!B1735-indicators!B1735)&gt;0,"BUY","SELL"),""),"")</f>
        <v/>
      </c>
      <c r="D1736" s="11">
        <f ca="1">IF(ROW(data!B1736)&gt;fastSMA,AVERAGE(OFFSET(data!B1736,0,0,-fastSMA,1)),"")</f>
        <v>33.495000000000005</v>
      </c>
      <c r="E1736" s="11">
        <f ca="1">IF(ROW(data!B1736)&gt;slowSMA,AVERAGE(OFFSET(data!B1736,0,0,-slowSMA,1)),"")</f>
        <v>33.338299999999997</v>
      </c>
      <c r="F1736" s="11" t="str">
        <f ca="1">IF(ROW(data!B1736)&gt;MAX(fastSMA,slowSMA)+2,IF(SIGN(D1735-E1735)&lt;&gt;SIGN(D1734-E1734),IF(SIGN(D1735-E1735)&gt;0,"BUY","SELL"),""),"")</f>
        <v/>
      </c>
      <c r="G1736" s="11"/>
      <c r="H1736" s="11">
        <f>(data!B1736/data!B1735)-1</f>
        <v>-1.414260459634642E-2</v>
      </c>
      <c r="I1736" s="11">
        <f t="shared" si="567"/>
        <v>0</v>
      </c>
      <c r="J1736" s="11">
        <f t="shared" si="568"/>
        <v>1.414260459634642E-2</v>
      </c>
      <c r="K1736" s="11">
        <f ca="1">IF(ROW(data!B1736)&gt;rsi+1,100-100/(1+AVERAGE(OFFSET(I1736,0,0,-rsi,1))/AVERAGE(OFFSET(J1736,0,0,-rsi,1))),"")</f>
        <v>48.489163681176791</v>
      </c>
      <c r="L1736" s="11"/>
      <c r="M1736" s="11">
        <f t="shared" si="569"/>
        <v>0.98585739540365358</v>
      </c>
      <c r="N1736" s="11">
        <f t="shared" ca="1" si="570"/>
        <v>0.9815195071868581</v>
      </c>
      <c r="S1736" s="13" t="str">
        <f ca="1">pricein</f>
        <v/>
      </c>
      <c r="T1736" s="13" t="str">
        <f ca="1">priceout</f>
        <v/>
      </c>
      <c r="U1736" s="16" t="str">
        <f t="shared" ca="1" si="571"/>
        <v/>
      </c>
      <c r="V1736" s="16" t="str">
        <f t="shared" ca="1" si="578"/>
        <v/>
      </c>
      <c r="W1736" s="16" t="str">
        <f t="shared" ca="1" si="579"/>
        <v/>
      </c>
      <c r="X1736" s="16">
        <f t="shared" ca="1" si="580"/>
        <v>2.7750969091747342</v>
      </c>
      <c r="Y1736" s="16"/>
      <c r="Z1736" s="13" t="str">
        <f ca="1">priceincross</f>
        <v/>
      </c>
      <c r="AA1736" s="13" t="str">
        <f ca="1">priceoutcross</f>
        <v/>
      </c>
      <c r="AB1736" s="13" t="str">
        <f t="shared" ca="1" si="572"/>
        <v/>
      </c>
      <c r="AC1736" s="13" t="str">
        <f t="shared" ca="1" si="581"/>
        <v/>
      </c>
      <c r="AD1736" s="13" t="str">
        <f t="shared" ca="1" si="582"/>
        <v/>
      </c>
      <c r="AE1736" s="13">
        <f t="shared" ca="1" si="583"/>
        <v>3.3465780983988931</v>
      </c>
      <c r="AG1736" s="32">
        <f ca="1">IF(ROW(data!B1736)&gt;fib+1,MIN(OFFSET(data!B1736,0,0,-fib,1)),"")</f>
        <v>29.83</v>
      </c>
      <c r="AH1736" s="32">
        <f ca="1">IF(ROW(data!B1736)&gt;fib+1,MAX(OFFSET(data!B1736,0,0,-fib,1)),"")</f>
        <v>36.18</v>
      </c>
      <c r="AI1736" s="32">
        <f t="shared" ca="1" si="573"/>
        <v>6.3500000000000014</v>
      </c>
      <c r="AJ1736" s="31">
        <f t="shared" ca="1" si="574"/>
        <v>31.328599999999998</v>
      </c>
      <c r="AK1736" s="31">
        <f t="shared" ca="1" si="575"/>
        <v>32.255699999999997</v>
      </c>
      <c r="AL1736" s="31">
        <f t="shared" ca="1" si="576"/>
        <v>33.004999999999995</v>
      </c>
      <c r="AM1736" s="31">
        <f t="shared" ca="1" si="577"/>
        <v>33.754300000000001</v>
      </c>
      <c r="AO1736" s="32">
        <f t="shared" ca="1" si="584"/>
        <v>2.3321937512499562</v>
      </c>
      <c r="AP1736" s="32">
        <f t="shared" ca="1" si="585"/>
        <v>0.20074860817775653</v>
      </c>
      <c r="AQ1736" s="32">
        <f t="shared" ca="1" si="586"/>
        <v>2.4685224841136817</v>
      </c>
      <c r="AR1736" s="32">
        <f t="shared" ca="1" si="587"/>
        <v>3.6438529784537321E-2</v>
      </c>
    </row>
    <row r="1737" spans="1:44">
      <c r="A1737" s="10">
        <v>39434</v>
      </c>
      <c r="B1737" s="11">
        <f ca="1">IF(ROW(data!B1737)&gt;singleSMA,AVERAGE(OFFSET(data!B1737,0,0,-singleSMA,1)),"")</f>
        <v>33.330400000000004</v>
      </c>
      <c r="C1737" s="11" t="str">
        <f ca="1">IF(ROW(data!B1735)&gt;singleSMA+2,IF(SIGN(data!B1736-indicators!B1736)&lt;&gt;SIGN(data!B1735-indicators!B1735),IF(SIGN(data!B1736-indicators!B1736)&gt;0,"BUY","SELL"),""),"")</f>
        <v/>
      </c>
      <c r="D1737" s="11">
        <f ca="1">IF(ROW(data!B1737)&gt;fastSMA,AVERAGE(OFFSET(data!B1737,0,0,-fastSMA,1)),"")</f>
        <v>33.443000000000012</v>
      </c>
      <c r="E1737" s="11">
        <f ca="1">IF(ROW(data!B1737)&gt;slowSMA,AVERAGE(OFFSET(data!B1737,0,0,-slowSMA,1)),"")</f>
        <v>33.330400000000004</v>
      </c>
      <c r="F1737" s="11" t="str">
        <f ca="1">IF(ROW(data!B1737)&gt;MAX(fastSMA,slowSMA)+2,IF(SIGN(D1736-E1736)&lt;&gt;SIGN(D1735-E1735),IF(SIGN(D1736-E1736)&gt;0,"BUY","SELL"),""),"")</f>
        <v/>
      </c>
      <c r="G1737" s="11"/>
      <c r="H1737" s="11">
        <f>(data!B1737/data!B1736)-1</f>
        <v>3.2875074716078867E-3</v>
      </c>
      <c r="I1737" s="11">
        <f t="shared" si="567"/>
        <v>3.2875074716078867E-3</v>
      </c>
      <c r="J1737" s="11">
        <f t="shared" si="568"/>
        <v>0</v>
      </c>
      <c r="K1737" s="11">
        <f ca="1">IF(ROW(data!B1737)&gt;rsi+1,100-100/(1+AVERAGE(OFFSET(I1737,0,0,-rsi,1))/AVERAGE(OFFSET(J1737,0,0,-rsi,1))),"")</f>
        <v>46.900344752220391</v>
      </c>
      <c r="L1737" s="11"/>
      <c r="M1737" s="11">
        <f t="shared" si="569"/>
        <v>1.0032875074716079</v>
      </c>
      <c r="N1737" s="11">
        <f t="shared" ca="1" si="570"/>
        <v>0.96995088124819417</v>
      </c>
      <c r="S1737" s="13" t="str">
        <f ca="1">pricein</f>
        <v/>
      </c>
      <c r="T1737" s="13" t="str">
        <f ca="1">priceout</f>
        <v/>
      </c>
      <c r="U1737" s="16" t="str">
        <f t="shared" ca="1" si="571"/>
        <v/>
      </c>
      <c r="V1737" s="16" t="str">
        <f t="shared" ca="1" si="578"/>
        <v/>
      </c>
      <c r="W1737" s="16" t="str">
        <f t="shared" ca="1" si="579"/>
        <v/>
      </c>
      <c r="X1737" s="16">
        <f t="shared" ca="1" si="580"/>
        <v>2.7750969091747342</v>
      </c>
      <c r="Y1737" s="16"/>
      <c r="Z1737" s="13" t="str">
        <f ca="1">priceincross</f>
        <v/>
      </c>
      <c r="AA1737" s="13" t="str">
        <f ca="1">priceoutcross</f>
        <v/>
      </c>
      <c r="AB1737" s="13" t="str">
        <f t="shared" ca="1" si="572"/>
        <v/>
      </c>
      <c r="AC1737" s="13" t="str">
        <f t="shared" ca="1" si="581"/>
        <v/>
      </c>
      <c r="AD1737" s="13" t="str">
        <f t="shared" ca="1" si="582"/>
        <v/>
      </c>
      <c r="AE1737" s="13">
        <f t="shared" ca="1" si="583"/>
        <v>3.3465780983988931</v>
      </c>
      <c r="AG1737" s="32">
        <f ca="1">IF(ROW(data!B1737)&gt;fib+1,MIN(OFFSET(data!B1737,0,0,-fib,1)),"")</f>
        <v>29.83</v>
      </c>
      <c r="AH1737" s="32">
        <f ca="1">IF(ROW(data!B1737)&gt;fib+1,MAX(OFFSET(data!B1737,0,0,-fib,1)),"")</f>
        <v>36.18</v>
      </c>
      <c r="AI1737" s="32">
        <f t="shared" ca="1" si="573"/>
        <v>6.3500000000000014</v>
      </c>
      <c r="AJ1737" s="31">
        <f t="shared" ca="1" si="574"/>
        <v>31.328599999999998</v>
      </c>
      <c r="AK1737" s="31">
        <f t="shared" ca="1" si="575"/>
        <v>32.255699999999997</v>
      </c>
      <c r="AL1737" s="31">
        <f t="shared" ca="1" si="576"/>
        <v>33.004999999999995</v>
      </c>
      <c r="AM1737" s="31">
        <f t="shared" ca="1" si="577"/>
        <v>33.754300000000001</v>
      </c>
      <c r="AO1737" s="32">
        <f t="shared" ca="1" si="584"/>
        <v>2.3321937512499562</v>
      </c>
      <c r="AP1737" s="32">
        <f t="shared" ca="1" si="585"/>
        <v>0.20074860817775653</v>
      </c>
      <c r="AQ1737" s="32">
        <f t="shared" ca="1" si="586"/>
        <v>2.4685224841136817</v>
      </c>
      <c r="AR1737" s="32">
        <f t="shared" ca="1" si="587"/>
        <v>3.6438529784537321E-2</v>
      </c>
    </row>
    <row r="1738" spans="1:44">
      <c r="A1738" s="10">
        <v>39436</v>
      </c>
      <c r="B1738" s="11">
        <f ca="1">IF(ROW(data!B1738)&gt;singleSMA,AVERAGE(OFFSET(data!B1738,0,0,-singleSMA,1)),"")</f>
        <v>33.331100000000006</v>
      </c>
      <c r="C1738" s="11" t="str">
        <f ca="1">IF(ROW(data!B1736)&gt;singleSMA+2,IF(SIGN(data!B1737-indicators!B1737)&lt;&gt;SIGN(data!B1736-indicators!B1736),IF(SIGN(data!B1737-indicators!B1737)&gt;0,"BUY","SELL"),""),"")</f>
        <v/>
      </c>
      <c r="D1738" s="11">
        <f ca="1">IF(ROW(data!B1738)&gt;fastSMA,AVERAGE(OFFSET(data!B1738,0,0,-fastSMA,1)),"")</f>
        <v>33.513500000000008</v>
      </c>
      <c r="E1738" s="11">
        <f ca="1">IF(ROW(data!B1738)&gt;slowSMA,AVERAGE(OFFSET(data!B1738,0,0,-slowSMA,1)),"")</f>
        <v>33.331100000000006</v>
      </c>
      <c r="F1738" s="11" t="str">
        <f ca="1">IF(ROW(data!B1738)&gt;MAX(fastSMA,slowSMA)+2,IF(SIGN(D1737-E1737)&lt;&gt;SIGN(D1736-E1736),IF(SIGN(D1737-E1737)&gt;0,"BUY","SELL"),""),"")</f>
        <v/>
      </c>
      <c r="G1738" s="11"/>
      <c r="H1738" s="11">
        <f>(data!B1738/data!B1737)-1</f>
        <v>3.7235627047959463E-2</v>
      </c>
      <c r="I1738" s="11">
        <f t="shared" si="567"/>
        <v>3.7235627047959463E-2</v>
      </c>
      <c r="J1738" s="11">
        <f t="shared" si="568"/>
        <v>0</v>
      </c>
      <c r="K1738" s="11">
        <f ca="1">IF(ROW(data!B1738)&gt;rsi+1,100-100/(1+AVERAGE(OFFSET(I1738,0,0,-rsi,1))/AVERAGE(OFFSET(J1738,0,0,-rsi,1))),"")</f>
        <v>56.127379002253349</v>
      </c>
      <c r="L1738" s="11"/>
      <c r="M1738" s="11">
        <f t="shared" si="569"/>
        <v>1.0372356270479595</v>
      </c>
      <c r="N1738" s="11">
        <f t="shared" ca="1" si="570"/>
        <v>1.0422029332535165</v>
      </c>
      <c r="S1738" s="13" t="str">
        <f ca="1">pricein</f>
        <v/>
      </c>
      <c r="T1738" s="13" t="str">
        <f ca="1">priceout</f>
        <v/>
      </c>
      <c r="U1738" s="16" t="str">
        <f t="shared" ca="1" si="571"/>
        <v/>
      </c>
      <c r="V1738" s="16" t="str">
        <f t="shared" ca="1" si="578"/>
        <v/>
      </c>
      <c r="W1738" s="16" t="str">
        <f t="shared" ca="1" si="579"/>
        <v/>
      </c>
      <c r="X1738" s="16">
        <f t="shared" ca="1" si="580"/>
        <v>2.7750969091747342</v>
      </c>
      <c r="Y1738" s="16"/>
      <c r="Z1738" s="13" t="str">
        <f ca="1">priceincross</f>
        <v/>
      </c>
      <c r="AA1738" s="13" t="str">
        <f ca="1">priceoutcross</f>
        <v/>
      </c>
      <c r="AB1738" s="13" t="str">
        <f t="shared" ca="1" si="572"/>
        <v/>
      </c>
      <c r="AC1738" s="13" t="str">
        <f t="shared" ca="1" si="581"/>
        <v/>
      </c>
      <c r="AD1738" s="13" t="str">
        <f t="shared" ca="1" si="582"/>
        <v/>
      </c>
      <c r="AE1738" s="13">
        <f t="shared" ca="1" si="583"/>
        <v>3.3465780983988931</v>
      </c>
      <c r="AG1738" s="32">
        <f ca="1">IF(ROW(data!B1738)&gt;fib+1,MIN(OFFSET(data!B1738,0,0,-fib,1)),"")</f>
        <v>29.83</v>
      </c>
      <c r="AH1738" s="32">
        <f ca="1">IF(ROW(data!B1738)&gt;fib+1,MAX(OFFSET(data!B1738,0,0,-fib,1)),"")</f>
        <v>36.18</v>
      </c>
      <c r="AI1738" s="32">
        <f t="shared" ca="1" si="573"/>
        <v>6.3500000000000014</v>
      </c>
      <c r="AJ1738" s="31">
        <f t="shared" ca="1" si="574"/>
        <v>31.328599999999998</v>
      </c>
      <c r="AK1738" s="31">
        <f t="shared" ca="1" si="575"/>
        <v>32.255699999999997</v>
      </c>
      <c r="AL1738" s="31">
        <f t="shared" ca="1" si="576"/>
        <v>33.004999999999995</v>
      </c>
      <c r="AM1738" s="31">
        <f t="shared" ca="1" si="577"/>
        <v>33.754300000000001</v>
      </c>
      <c r="AO1738" s="32">
        <f t="shared" ca="1" si="584"/>
        <v>2.3321937512499562</v>
      </c>
      <c r="AP1738" s="32">
        <f t="shared" ca="1" si="585"/>
        <v>0.20074860817775653</v>
      </c>
      <c r="AQ1738" s="32">
        <f t="shared" ca="1" si="586"/>
        <v>2.4685224841136817</v>
      </c>
      <c r="AR1738" s="32">
        <f t="shared" ca="1" si="587"/>
        <v>3.6438529784537321E-2</v>
      </c>
    </row>
    <row r="1739" spans="1:44">
      <c r="A1739" s="10">
        <v>39437</v>
      </c>
      <c r="B1739" s="11">
        <f ca="1">IF(ROW(data!B1739)&gt;singleSMA,AVERAGE(OFFSET(data!B1739,0,0,-singleSMA,1)),"")</f>
        <v>33.344400000000007</v>
      </c>
      <c r="C1739" s="11" t="str">
        <f ca="1">IF(ROW(data!B1737)&gt;singleSMA+2,IF(SIGN(data!B1738-indicators!B1738)&lt;&gt;SIGN(data!B1737-indicators!B1737),IF(SIGN(data!B1738-indicators!B1738)&gt;0,"BUY","SELL"),""),"")</f>
        <v/>
      </c>
      <c r="D1739" s="11">
        <f ca="1">IF(ROW(data!B1739)&gt;fastSMA,AVERAGE(OFFSET(data!B1739,0,0,-fastSMA,1)),"")</f>
        <v>33.63600000000001</v>
      </c>
      <c r="E1739" s="11">
        <f ca="1">IF(ROW(data!B1739)&gt;slowSMA,AVERAGE(OFFSET(data!B1739,0,0,-slowSMA,1)),"")</f>
        <v>33.344400000000007</v>
      </c>
      <c r="F1739" s="11" t="str">
        <f ca="1">IF(ROW(data!B1739)&gt;MAX(fastSMA,slowSMA)+2,IF(SIGN(D1738-E1738)&lt;&gt;SIGN(D1737-E1737),IF(SIGN(D1738-E1738)&gt;0,"BUY","SELL"),""),"")</f>
        <v/>
      </c>
      <c r="G1739" s="11"/>
      <c r="H1739" s="11">
        <f>(data!B1739/data!B1738)-1</f>
        <v>1.4933946008041543E-2</v>
      </c>
      <c r="I1739" s="11">
        <f t="shared" si="567"/>
        <v>1.4933946008041543E-2</v>
      </c>
      <c r="J1739" s="11">
        <f t="shared" si="568"/>
        <v>0</v>
      </c>
      <c r="K1739" s="11">
        <f ca="1">IF(ROW(data!B1739)&gt;rsi+1,100-100/(1+AVERAGE(OFFSET(I1739,0,0,-rsi,1))/AVERAGE(OFFSET(J1739,0,0,-rsi,1))),"")</f>
        <v>60.048420493099812</v>
      </c>
      <c r="L1739" s="11"/>
      <c r="M1739" s="11">
        <f t="shared" si="569"/>
        <v>1.0149339460080415</v>
      </c>
      <c r="N1739" s="11">
        <f t="shared" ca="1" si="570"/>
        <v>1.0744907266646393</v>
      </c>
      <c r="S1739" s="13" t="str">
        <f ca="1">pricein</f>
        <v/>
      </c>
      <c r="T1739" s="13" t="str">
        <f ca="1">priceout</f>
        <v/>
      </c>
      <c r="U1739" s="16" t="str">
        <f t="shared" ca="1" si="571"/>
        <v/>
      </c>
      <c r="V1739" s="16" t="str">
        <f t="shared" ca="1" si="578"/>
        <v/>
      </c>
      <c r="W1739" s="16" t="str">
        <f t="shared" ca="1" si="579"/>
        <v/>
      </c>
      <c r="X1739" s="16">
        <f t="shared" ca="1" si="580"/>
        <v>2.7750969091747342</v>
      </c>
      <c r="Y1739" s="16"/>
      <c r="Z1739" s="13" t="str">
        <f ca="1">priceincross</f>
        <v/>
      </c>
      <c r="AA1739" s="13" t="str">
        <f ca="1">priceoutcross</f>
        <v/>
      </c>
      <c r="AB1739" s="13" t="str">
        <f t="shared" ca="1" si="572"/>
        <v/>
      </c>
      <c r="AC1739" s="13" t="str">
        <f t="shared" ca="1" si="581"/>
        <v/>
      </c>
      <c r="AD1739" s="13" t="str">
        <f t="shared" ca="1" si="582"/>
        <v/>
      </c>
      <c r="AE1739" s="13">
        <f t="shared" ca="1" si="583"/>
        <v>3.3465780983988931</v>
      </c>
      <c r="AG1739" s="32">
        <f ca="1">IF(ROW(data!B1739)&gt;fib+1,MIN(OFFSET(data!B1739,0,0,-fib,1)),"")</f>
        <v>29.83</v>
      </c>
      <c r="AH1739" s="32">
        <f ca="1">IF(ROW(data!B1739)&gt;fib+1,MAX(OFFSET(data!B1739,0,0,-fib,1)),"")</f>
        <v>36.18</v>
      </c>
      <c r="AI1739" s="32">
        <f t="shared" ca="1" si="573"/>
        <v>6.3500000000000014</v>
      </c>
      <c r="AJ1739" s="31">
        <f t="shared" ca="1" si="574"/>
        <v>31.328599999999998</v>
      </c>
      <c r="AK1739" s="31">
        <f t="shared" ca="1" si="575"/>
        <v>32.255699999999997</v>
      </c>
      <c r="AL1739" s="31">
        <f t="shared" ca="1" si="576"/>
        <v>33.004999999999995</v>
      </c>
      <c r="AM1739" s="31">
        <f t="shared" ca="1" si="577"/>
        <v>33.754300000000001</v>
      </c>
      <c r="AO1739" s="32">
        <f t="shared" ca="1" si="584"/>
        <v>2.3321937512499562</v>
      </c>
      <c r="AP1739" s="32">
        <f t="shared" ca="1" si="585"/>
        <v>0.20074860817775653</v>
      </c>
      <c r="AQ1739" s="32">
        <f t="shared" ca="1" si="586"/>
        <v>2.4685224841136817</v>
      </c>
      <c r="AR1739" s="32">
        <f t="shared" ca="1" si="587"/>
        <v>3.6438529784537321E-2</v>
      </c>
    </row>
    <row r="1740" spans="1:44">
      <c r="A1740" s="10">
        <v>39443</v>
      </c>
      <c r="B1740" s="11">
        <f ca="1">IF(ROW(data!B1740)&gt;singleSMA,AVERAGE(OFFSET(data!B1740,0,0,-singleSMA,1)),"")</f>
        <v>33.367300000000007</v>
      </c>
      <c r="C1740" s="11" t="str">
        <f ca="1">IF(ROW(data!B1738)&gt;singleSMA+2,IF(SIGN(data!B1739-indicators!B1739)&lt;&gt;SIGN(data!B1738-indicators!B1738),IF(SIGN(data!B1739-indicators!B1739)&gt;0,"BUY","SELL"),""),"")</f>
        <v/>
      </c>
      <c r="D1740" s="11">
        <f ca="1">IF(ROW(data!B1740)&gt;fastSMA,AVERAGE(OFFSET(data!B1740,0,0,-fastSMA,1)),"")</f>
        <v>33.858500000000006</v>
      </c>
      <c r="E1740" s="11">
        <f ca="1">IF(ROW(data!B1740)&gt;slowSMA,AVERAGE(OFFSET(data!B1740,0,0,-slowSMA,1)),"")</f>
        <v>33.367300000000007</v>
      </c>
      <c r="F1740" s="11" t="str">
        <f ca="1">IF(ROW(data!B1740)&gt;MAX(fastSMA,slowSMA)+2,IF(SIGN(D1739-E1739)&lt;&gt;SIGN(D1738-E1738),IF(SIGN(D1739-E1739)&gt;0,"BUY","SELL"),""),"")</f>
        <v/>
      </c>
      <c r="G1740" s="11"/>
      <c r="H1740" s="11">
        <f>(data!B1740/data!B1739)-1</f>
        <v>8.4889643463470499E-4</v>
      </c>
      <c r="I1740" s="11">
        <f t="shared" si="567"/>
        <v>8.4889643463470499E-4</v>
      </c>
      <c r="J1740" s="11">
        <f t="shared" si="568"/>
        <v>0</v>
      </c>
      <c r="K1740" s="11">
        <f ca="1">IF(ROW(data!B1740)&gt;rsi+1,100-100/(1+AVERAGE(OFFSET(I1740,0,0,-rsi,1))/AVERAGE(OFFSET(J1740,0,0,-rsi,1))),"")</f>
        <v>71.02231517604136</v>
      </c>
      <c r="L1740" s="11"/>
      <c r="M1740" s="11">
        <f t="shared" si="569"/>
        <v>1.0008488964346347</v>
      </c>
      <c r="N1740" s="11">
        <f t="shared" ca="1" si="570"/>
        <v>1.1439197930142302</v>
      </c>
      <c r="S1740" s="13" t="str">
        <f ca="1">pricein</f>
        <v/>
      </c>
      <c r="T1740" s="13" t="str">
        <f ca="1">priceout</f>
        <v/>
      </c>
      <c r="U1740" s="16" t="str">
        <f t="shared" ca="1" si="571"/>
        <v/>
      </c>
      <c r="V1740" s="16" t="str">
        <f t="shared" ca="1" si="578"/>
        <v/>
      </c>
      <c r="W1740" s="16" t="str">
        <f t="shared" ca="1" si="579"/>
        <v/>
      </c>
      <c r="X1740" s="16">
        <f t="shared" ca="1" si="580"/>
        <v>2.7750969091747342</v>
      </c>
      <c r="Y1740" s="16"/>
      <c r="Z1740" s="13" t="str">
        <f ca="1">priceincross</f>
        <v/>
      </c>
      <c r="AA1740" s="13" t="str">
        <f ca="1">priceoutcross</f>
        <v/>
      </c>
      <c r="AB1740" s="13" t="str">
        <f t="shared" ca="1" si="572"/>
        <v/>
      </c>
      <c r="AC1740" s="13" t="str">
        <f t="shared" ca="1" si="581"/>
        <v/>
      </c>
      <c r="AD1740" s="13" t="str">
        <f t="shared" ca="1" si="582"/>
        <v/>
      </c>
      <c r="AE1740" s="13">
        <f t="shared" ca="1" si="583"/>
        <v>3.3465780983988931</v>
      </c>
      <c r="AG1740" s="32">
        <f ca="1">IF(ROW(data!B1740)&gt;fib+1,MIN(OFFSET(data!B1740,0,0,-fib,1)),"")</f>
        <v>29.83</v>
      </c>
      <c r="AH1740" s="32">
        <f ca="1">IF(ROW(data!B1740)&gt;fib+1,MAX(OFFSET(data!B1740,0,0,-fib,1)),"")</f>
        <v>36.18</v>
      </c>
      <c r="AI1740" s="32">
        <f t="shared" ca="1" si="573"/>
        <v>6.3500000000000014</v>
      </c>
      <c r="AJ1740" s="31">
        <f t="shared" ca="1" si="574"/>
        <v>31.328599999999998</v>
      </c>
      <c r="AK1740" s="31">
        <f t="shared" ca="1" si="575"/>
        <v>32.255699999999997</v>
      </c>
      <c r="AL1740" s="31">
        <f t="shared" ca="1" si="576"/>
        <v>33.004999999999995</v>
      </c>
      <c r="AM1740" s="31">
        <f t="shared" ca="1" si="577"/>
        <v>33.754300000000001</v>
      </c>
      <c r="AO1740" s="32">
        <f t="shared" ca="1" si="584"/>
        <v>2.3321937512499562</v>
      </c>
      <c r="AP1740" s="32">
        <f t="shared" ca="1" si="585"/>
        <v>0.20074860817775653</v>
      </c>
      <c r="AQ1740" s="32">
        <f t="shared" ca="1" si="586"/>
        <v>2.4685224841136817</v>
      </c>
      <c r="AR1740" s="32">
        <f t="shared" ca="1" si="587"/>
        <v>3.6438529784537321E-2</v>
      </c>
    </row>
    <row r="1741" spans="1:44">
      <c r="A1741" s="10">
        <v>39444</v>
      </c>
      <c r="B1741" s="11">
        <f ca="1">IF(ROW(data!B1741)&gt;singleSMA,AVERAGE(OFFSET(data!B1741,0,0,-singleSMA,1)),"")</f>
        <v>33.398500000000006</v>
      </c>
      <c r="C1741" s="11" t="str">
        <f ca="1">IF(ROW(data!B1739)&gt;singleSMA+2,IF(SIGN(data!B1740-indicators!B1740)&lt;&gt;SIGN(data!B1739-indicators!B1739),IF(SIGN(data!B1740-indicators!B1740)&gt;0,"BUY","SELL"),""),"")</f>
        <v/>
      </c>
      <c r="D1741" s="11">
        <f ca="1">IF(ROW(data!B1741)&gt;fastSMA,AVERAGE(OFFSET(data!B1741,0,0,-fastSMA,1)),"")</f>
        <v>34.076000000000008</v>
      </c>
      <c r="E1741" s="11">
        <f ca="1">IF(ROW(data!B1741)&gt;slowSMA,AVERAGE(OFFSET(data!B1741,0,0,-slowSMA,1)),"")</f>
        <v>33.398500000000006</v>
      </c>
      <c r="F1741" s="11" t="str">
        <f ca="1">IF(ROW(data!B1741)&gt;MAX(fastSMA,slowSMA)+2,IF(SIGN(D1740-E1740)&lt;&gt;SIGN(D1739-E1739),IF(SIGN(D1740-E1740)&gt;0,"BUY","SELL"),""),"")</f>
        <v/>
      </c>
      <c r="G1741" s="11"/>
      <c r="H1741" s="11">
        <f>(data!B1741/data!B1740)-1</f>
        <v>0</v>
      </c>
      <c r="I1741" s="11">
        <f t="shared" si="567"/>
        <v>0</v>
      </c>
      <c r="J1741" s="11">
        <f t="shared" si="568"/>
        <v>0</v>
      </c>
      <c r="K1741" s="11">
        <f ca="1">IF(ROW(data!B1741)&gt;rsi+1,100-100/(1+AVERAGE(OFFSET(I1741,0,0,-rsi,1))/AVERAGE(OFFSET(J1741,0,0,-rsi,1))),"")</f>
        <v>70.736245748398261</v>
      </c>
      <c r="L1741" s="11"/>
      <c r="M1741" s="11">
        <f t="shared" si="569"/>
        <v>1</v>
      </c>
      <c r="N1741" s="11">
        <f t="shared" ca="1" si="570"/>
        <v>1.1402321083172144</v>
      </c>
      <c r="S1741" s="13" t="str">
        <f ca="1">pricein</f>
        <v/>
      </c>
      <c r="T1741" s="13" t="str">
        <f ca="1">priceout</f>
        <v/>
      </c>
      <c r="U1741" s="16" t="str">
        <f t="shared" ca="1" si="571"/>
        <v/>
      </c>
      <c r="V1741" s="16" t="str">
        <f t="shared" ca="1" si="578"/>
        <v/>
      </c>
      <c r="W1741" s="16" t="str">
        <f t="shared" ca="1" si="579"/>
        <v/>
      </c>
      <c r="X1741" s="16">
        <f t="shared" ca="1" si="580"/>
        <v>2.7750969091747342</v>
      </c>
      <c r="Y1741" s="16"/>
      <c r="Z1741" s="13" t="str">
        <f ca="1">priceincross</f>
        <v/>
      </c>
      <c r="AA1741" s="13" t="str">
        <f ca="1">priceoutcross</f>
        <v/>
      </c>
      <c r="AB1741" s="13" t="str">
        <f t="shared" ca="1" si="572"/>
        <v/>
      </c>
      <c r="AC1741" s="13" t="str">
        <f t="shared" ca="1" si="581"/>
        <v/>
      </c>
      <c r="AD1741" s="13" t="str">
        <f t="shared" ca="1" si="582"/>
        <v/>
      </c>
      <c r="AE1741" s="13">
        <f t="shared" ca="1" si="583"/>
        <v>3.3465780983988931</v>
      </c>
      <c r="AG1741" s="32">
        <f ca="1">IF(ROW(data!B1741)&gt;fib+1,MIN(OFFSET(data!B1741,0,0,-fib,1)),"")</f>
        <v>29.83</v>
      </c>
      <c r="AH1741" s="32">
        <f ca="1">IF(ROW(data!B1741)&gt;fib+1,MAX(OFFSET(data!B1741,0,0,-fib,1)),"")</f>
        <v>36.18</v>
      </c>
      <c r="AI1741" s="32">
        <f t="shared" ca="1" si="573"/>
        <v>6.3500000000000014</v>
      </c>
      <c r="AJ1741" s="31">
        <f t="shared" ca="1" si="574"/>
        <v>31.328599999999998</v>
      </c>
      <c r="AK1741" s="31">
        <f t="shared" ca="1" si="575"/>
        <v>32.255699999999997</v>
      </c>
      <c r="AL1741" s="31">
        <f t="shared" ca="1" si="576"/>
        <v>33.004999999999995</v>
      </c>
      <c r="AM1741" s="31">
        <f t="shared" ca="1" si="577"/>
        <v>33.754300000000001</v>
      </c>
      <c r="AO1741" s="32">
        <f t="shared" ca="1" si="584"/>
        <v>2.3321937512499562</v>
      </c>
      <c r="AP1741" s="32">
        <f t="shared" ca="1" si="585"/>
        <v>0.20074860817775653</v>
      </c>
      <c r="AQ1741" s="32">
        <f t="shared" ca="1" si="586"/>
        <v>2.4685224841136817</v>
      </c>
      <c r="AR1741" s="32">
        <f t="shared" ca="1" si="587"/>
        <v>3.6438529784537321E-2</v>
      </c>
    </row>
    <row r="1742" spans="1:44">
      <c r="A1742" s="10">
        <v>39449</v>
      </c>
      <c r="B1742" s="11">
        <f ca="1">IF(ROW(data!B1742)&gt;singleSMA,AVERAGE(OFFSET(data!B1742,0,0,-singleSMA,1)),"")</f>
        <v>33.42390000000001</v>
      </c>
      <c r="C1742" s="11" t="str">
        <f ca="1">IF(ROW(data!B1740)&gt;singleSMA+2,IF(SIGN(data!B1741-indicators!B1741)&lt;&gt;SIGN(data!B1740-indicators!B1740),IF(SIGN(data!B1741-indicators!B1741)&gt;0,"BUY","SELL"),""),"")</f>
        <v/>
      </c>
      <c r="D1742" s="11">
        <f ca="1">IF(ROW(data!B1742)&gt;fastSMA,AVERAGE(OFFSET(data!B1742,0,0,-fastSMA,1)),"")</f>
        <v>34.243000000000009</v>
      </c>
      <c r="E1742" s="11">
        <f ca="1">IF(ROW(data!B1742)&gt;slowSMA,AVERAGE(OFFSET(data!B1742,0,0,-slowSMA,1)),"")</f>
        <v>33.42390000000001</v>
      </c>
      <c r="F1742" s="11" t="str">
        <f ca="1">IF(ROW(data!B1742)&gt;MAX(fastSMA,slowSMA)+2,IF(SIGN(D1741-E1741)&lt;&gt;SIGN(D1740-E1740),IF(SIGN(D1741-E1741)&gt;0,"BUY","SELL"),""),"")</f>
        <v/>
      </c>
      <c r="G1742" s="11"/>
      <c r="H1742" s="11">
        <f>(data!B1742/data!B1741)-1</f>
        <v>-3.392705682781938E-3</v>
      </c>
      <c r="I1742" s="11">
        <f t="shared" si="567"/>
        <v>0</v>
      </c>
      <c r="J1742" s="11">
        <f t="shared" si="568"/>
        <v>3.392705682781938E-3</v>
      </c>
      <c r="K1742" s="11">
        <f ca="1">IF(ROW(data!B1742)&gt;rsi+1,100-100/(1+AVERAGE(OFFSET(I1742,0,0,-rsi,1))/AVERAGE(OFFSET(J1742,0,0,-rsi,1))),"")</f>
        <v>67.165060956327636</v>
      </c>
      <c r="L1742" s="11"/>
      <c r="M1742" s="11">
        <f t="shared" si="569"/>
        <v>0.99660729431721806</v>
      </c>
      <c r="N1742" s="11">
        <f t="shared" ca="1" si="570"/>
        <v>1.1046693826386706</v>
      </c>
      <c r="S1742" s="13" t="str">
        <f ca="1">pricein</f>
        <v/>
      </c>
      <c r="T1742" s="13" t="str">
        <f ca="1">priceout</f>
        <v/>
      </c>
      <c r="U1742" s="16" t="str">
        <f t="shared" ca="1" si="571"/>
        <v/>
      </c>
      <c r="V1742" s="16" t="str">
        <f t="shared" ca="1" si="578"/>
        <v/>
      </c>
      <c r="W1742" s="16" t="str">
        <f t="shared" ca="1" si="579"/>
        <v/>
      </c>
      <c r="X1742" s="16">
        <f t="shared" ca="1" si="580"/>
        <v>2.7750969091747342</v>
      </c>
      <c r="Y1742" s="16"/>
      <c r="Z1742" s="13" t="str">
        <f ca="1">priceincross</f>
        <v/>
      </c>
      <c r="AA1742" s="13" t="str">
        <f ca="1">priceoutcross</f>
        <v/>
      </c>
      <c r="AB1742" s="13" t="str">
        <f t="shared" ca="1" si="572"/>
        <v/>
      </c>
      <c r="AC1742" s="13" t="str">
        <f t="shared" ca="1" si="581"/>
        <v/>
      </c>
      <c r="AD1742" s="13" t="str">
        <f t="shared" ca="1" si="582"/>
        <v/>
      </c>
      <c r="AE1742" s="13">
        <f t="shared" ca="1" si="583"/>
        <v>3.3465780983988931</v>
      </c>
      <c r="AG1742" s="32">
        <f ca="1">IF(ROW(data!B1742)&gt;fib+1,MIN(OFFSET(data!B1742,0,0,-fib,1)),"")</f>
        <v>29.83</v>
      </c>
      <c r="AH1742" s="32">
        <f ca="1">IF(ROW(data!B1742)&gt;fib+1,MAX(OFFSET(data!B1742,0,0,-fib,1)),"")</f>
        <v>36.18</v>
      </c>
      <c r="AI1742" s="32">
        <f t="shared" ca="1" si="573"/>
        <v>6.3500000000000014</v>
      </c>
      <c r="AJ1742" s="31">
        <f t="shared" ca="1" si="574"/>
        <v>31.328599999999998</v>
      </c>
      <c r="AK1742" s="31">
        <f t="shared" ca="1" si="575"/>
        <v>32.255699999999997</v>
      </c>
      <c r="AL1742" s="31">
        <f t="shared" ca="1" si="576"/>
        <v>33.004999999999995</v>
      </c>
      <c r="AM1742" s="31">
        <f t="shared" ca="1" si="577"/>
        <v>33.754300000000001</v>
      </c>
      <c r="AO1742" s="32">
        <f t="shared" ca="1" si="584"/>
        <v>2.3321937512499562</v>
      </c>
      <c r="AP1742" s="32">
        <f t="shared" ca="1" si="585"/>
        <v>0.20074860817775653</v>
      </c>
      <c r="AQ1742" s="32">
        <f t="shared" ca="1" si="586"/>
        <v>2.4685224841136817</v>
      </c>
      <c r="AR1742" s="32">
        <f t="shared" ca="1" si="587"/>
        <v>3.6438529784537321E-2</v>
      </c>
    </row>
    <row r="1743" spans="1:44">
      <c r="A1743" s="10">
        <v>39450</v>
      </c>
      <c r="B1743" s="11">
        <f ca="1">IF(ROW(data!B1743)&gt;singleSMA,AVERAGE(OFFSET(data!B1743,0,0,-singleSMA,1)),"")</f>
        <v>33.44530000000001</v>
      </c>
      <c r="C1743" s="11" t="str">
        <f ca="1">IF(ROW(data!B1741)&gt;singleSMA+2,IF(SIGN(data!B1742-indicators!B1742)&lt;&gt;SIGN(data!B1741-indicators!B1741),IF(SIGN(data!B1742-indicators!B1742)&gt;0,"BUY","SELL"),""),"")</f>
        <v/>
      </c>
      <c r="D1743" s="11">
        <f ca="1">IF(ROW(data!B1743)&gt;fastSMA,AVERAGE(OFFSET(data!B1743,0,0,-fastSMA,1)),"")</f>
        <v>34.367000000000004</v>
      </c>
      <c r="E1743" s="11">
        <f ca="1">IF(ROW(data!B1743)&gt;slowSMA,AVERAGE(OFFSET(data!B1743,0,0,-slowSMA,1)),"")</f>
        <v>33.44530000000001</v>
      </c>
      <c r="F1743" s="11" t="str">
        <f ca="1">IF(ROW(data!B1743)&gt;MAX(fastSMA,slowSMA)+2,IF(SIGN(D1742-E1742)&lt;&gt;SIGN(D1741-E1741),IF(SIGN(D1742-E1742)&gt;0,"BUY","SELL"),""),"")</f>
        <v/>
      </c>
      <c r="G1743" s="11"/>
      <c r="H1743" s="11">
        <f>(data!B1743/data!B1742)-1</f>
        <v>-7.3758865248226835E-3</v>
      </c>
      <c r="I1743" s="11">
        <f t="shared" si="567"/>
        <v>0</v>
      </c>
      <c r="J1743" s="11">
        <f t="shared" si="568"/>
        <v>7.3758865248226835E-3</v>
      </c>
      <c r="K1743" s="11">
        <f ca="1">IF(ROW(data!B1743)&gt;rsi+1,100-100/(1+AVERAGE(OFFSET(I1743,0,0,-rsi,1))/AVERAGE(OFFSET(J1743,0,0,-rsi,1))),"")</f>
        <v>63.339467230376457</v>
      </c>
      <c r="L1743" s="11"/>
      <c r="M1743" s="11">
        <f t="shared" si="569"/>
        <v>0.99262411347517732</v>
      </c>
      <c r="N1743" s="11">
        <f t="shared" ca="1" si="570"/>
        <v>1.0762842202399261</v>
      </c>
      <c r="S1743" s="13" t="str">
        <f ca="1">pricein</f>
        <v/>
      </c>
      <c r="T1743" s="13" t="str">
        <f ca="1">priceout</f>
        <v/>
      </c>
      <c r="U1743" s="16" t="str">
        <f t="shared" ca="1" si="571"/>
        <v/>
      </c>
      <c r="V1743" s="16" t="str">
        <f t="shared" ca="1" si="578"/>
        <v/>
      </c>
      <c r="W1743" s="16" t="str">
        <f t="shared" ca="1" si="579"/>
        <v/>
      </c>
      <c r="X1743" s="16">
        <f t="shared" ca="1" si="580"/>
        <v>2.7750969091747342</v>
      </c>
      <c r="Y1743" s="16"/>
      <c r="Z1743" s="13" t="str">
        <f ca="1">priceincross</f>
        <v/>
      </c>
      <c r="AA1743" s="13" t="str">
        <f ca="1">priceoutcross</f>
        <v/>
      </c>
      <c r="AB1743" s="13" t="str">
        <f t="shared" ca="1" si="572"/>
        <v/>
      </c>
      <c r="AC1743" s="13" t="str">
        <f t="shared" ca="1" si="581"/>
        <v/>
      </c>
      <c r="AD1743" s="13" t="str">
        <f t="shared" ca="1" si="582"/>
        <v/>
      </c>
      <c r="AE1743" s="13">
        <f t="shared" ca="1" si="583"/>
        <v>3.3465780983988931</v>
      </c>
      <c r="AG1743" s="32">
        <f ca="1">IF(ROW(data!B1743)&gt;fib+1,MIN(OFFSET(data!B1743,0,0,-fib,1)),"")</f>
        <v>29.83</v>
      </c>
      <c r="AH1743" s="32">
        <f ca="1">IF(ROW(data!B1743)&gt;fib+1,MAX(OFFSET(data!B1743,0,0,-fib,1)),"")</f>
        <v>36.18</v>
      </c>
      <c r="AI1743" s="32">
        <f t="shared" ca="1" si="573"/>
        <v>6.3500000000000014</v>
      </c>
      <c r="AJ1743" s="31">
        <f t="shared" ca="1" si="574"/>
        <v>31.328599999999998</v>
      </c>
      <c r="AK1743" s="31">
        <f t="shared" ca="1" si="575"/>
        <v>32.255699999999997</v>
      </c>
      <c r="AL1743" s="31">
        <f t="shared" ca="1" si="576"/>
        <v>33.004999999999995</v>
      </c>
      <c r="AM1743" s="31">
        <f t="shared" ca="1" si="577"/>
        <v>33.754300000000001</v>
      </c>
      <c r="AO1743" s="32">
        <f t="shared" ca="1" si="584"/>
        <v>2.3321937512499562</v>
      </c>
      <c r="AP1743" s="32">
        <f t="shared" ca="1" si="585"/>
        <v>0.20074860817775653</v>
      </c>
      <c r="AQ1743" s="32">
        <f t="shared" ca="1" si="586"/>
        <v>2.4685224841136817</v>
      </c>
      <c r="AR1743" s="32">
        <f t="shared" ca="1" si="587"/>
        <v>3.6438529784537321E-2</v>
      </c>
    </row>
    <row r="1744" spans="1:44">
      <c r="A1744" s="10">
        <v>39451</v>
      </c>
      <c r="B1744" s="11">
        <f ca="1">IF(ROW(data!B1744)&gt;singleSMA,AVERAGE(OFFSET(data!B1744,0,0,-singleSMA,1)),"")</f>
        <v>33.465800000000016</v>
      </c>
      <c r="C1744" s="11" t="str">
        <f ca="1">IF(ROW(data!B1742)&gt;singleSMA+2,IF(SIGN(data!B1743-indicators!B1743)&lt;&gt;SIGN(data!B1742-indicators!B1742),IF(SIGN(data!B1743-indicators!B1743)&gt;0,"BUY","SELL"),""),"")</f>
        <v/>
      </c>
      <c r="D1744" s="11">
        <f ca="1">IF(ROW(data!B1744)&gt;fastSMA,AVERAGE(OFFSET(data!B1744,0,0,-fastSMA,1)),"")</f>
        <v>34.507999999999996</v>
      </c>
      <c r="E1744" s="11">
        <f ca="1">IF(ROW(data!B1744)&gt;slowSMA,AVERAGE(OFFSET(data!B1744,0,0,-slowSMA,1)),"")</f>
        <v>33.465800000000016</v>
      </c>
      <c r="F1744" s="11" t="str">
        <f ca="1">IF(ROW(data!B1744)&gt;MAX(fastSMA,slowSMA)+2,IF(SIGN(D1743-E1743)&lt;&gt;SIGN(D1742-E1742),IF(SIGN(D1743-E1743)&gt;0,"BUY","SELL"),""),"")</f>
        <v/>
      </c>
      <c r="G1744" s="11"/>
      <c r="H1744" s="11">
        <f>(data!B1744/data!B1743)-1</f>
        <v>1.1431837667905675E-3</v>
      </c>
      <c r="I1744" s="11">
        <f t="shared" si="567"/>
        <v>1.1431837667905675E-3</v>
      </c>
      <c r="J1744" s="11">
        <f t="shared" si="568"/>
        <v>0</v>
      </c>
      <c r="K1744" s="11">
        <f ca="1">IF(ROW(data!B1744)&gt;rsi+1,100-100/(1+AVERAGE(OFFSET(I1744,0,0,-rsi,1))/AVERAGE(OFFSET(J1744,0,0,-rsi,1))),"")</f>
        <v>65.554494412417455</v>
      </c>
      <c r="L1744" s="11"/>
      <c r="M1744" s="11">
        <f t="shared" si="569"/>
        <v>1.0011431837667906</v>
      </c>
      <c r="N1744" s="11">
        <f t="shared" ca="1" si="570"/>
        <v>1.0875504501707545</v>
      </c>
      <c r="S1744" s="13" t="str">
        <f ca="1">pricein</f>
        <v/>
      </c>
      <c r="T1744" s="13" t="str">
        <f ca="1">priceout</f>
        <v/>
      </c>
      <c r="U1744" s="16" t="str">
        <f t="shared" ca="1" si="571"/>
        <v/>
      </c>
      <c r="V1744" s="16" t="str">
        <f t="shared" ca="1" si="578"/>
        <v/>
      </c>
      <c r="W1744" s="16" t="str">
        <f t="shared" ca="1" si="579"/>
        <v/>
      </c>
      <c r="X1744" s="16">
        <f t="shared" ca="1" si="580"/>
        <v>2.7750969091747342</v>
      </c>
      <c r="Y1744" s="16"/>
      <c r="Z1744" s="13" t="str">
        <f ca="1">priceincross</f>
        <v/>
      </c>
      <c r="AA1744" s="13" t="str">
        <f ca="1">priceoutcross</f>
        <v/>
      </c>
      <c r="AB1744" s="13" t="str">
        <f t="shared" ca="1" si="572"/>
        <v/>
      </c>
      <c r="AC1744" s="13" t="str">
        <f t="shared" ca="1" si="581"/>
        <v/>
      </c>
      <c r="AD1744" s="13" t="str">
        <f t="shared" ca="1" si="582"/>
        <v/>
      </c>
      <c r="AE1744" s="13">
        <f t="shared" ca="1" si="583"/>
        <v>3.3465780983988931</v>
      </c>
      <c r="AG1744" s="32">
        <f ca="1">IF(ROW(data!B1744)&gt;fib+1,MIN(OFFSET(data!B1744,0,0,-fib,1)),"")</f>
        <v>29.83</v>
      </c>
      <c r="AH1744" s="32">
        <f ca="1">IF(ROW(data!B1744)&gt;fib+1,MAX(OFFSET(data!B1744,0,0,-fib,1)),"")</f>
        <v>36.18</v>
      </c>
      <c r="AI1744" s="32">
        <f t="shared" ca="1" si="573"/>
        <v>6.3500000000000014</v>
      </c>
      <c r="AJ1744" s="31">
        <f t="shared" ca="1" si="574"/>
        <v>31.328599999999998</v>
      </c>
      <c r="AK1744" s="31">
        <f t="shared" ca="1" si="575"/>
        <v>32.255699999999997</v>
      </c>
      <c r="AL1744" s="31">
        <f t="shared" ca="1" si="576"/>
        <v>33.004999999999995</v>
      </c>
      <c r="AM1744" s="31">
        <f t="shared" ca="1" si="577"/>
        <v>33.754300000000001</v>
      </c>
      <c r="AO1744" s="32">
        <f t="shared" ca="1" si="584"/>
        <v>2.3321937512499562</v>
      </c>
      <c r="AP1744" s="32">
        <f t="shared" ca="1" si="585"/>
        <v>0.20074860817775653</v>
      </c>
      <c r="AQ1744" s="32">
        <f t="shared" ca="1" si="586"/>
        <v>2.4685224841136817</v>
      </c>
      <c r="AR1744" s="32">
        <f t="shared" ca="1" si="587"/>
        <v>3.6438529784537321E-2</v>
      </c>
    </row>
    <row r="1745" spans="1:44">
      <c r="A1745" s="10">
        <v>39454</v>
      </c>
      <c r="B1745" s="11">
        <f ca="1">IF(ROW(data!B1745)&gt;singleSMA,AVERAGE(OFFSET(data!B1745,0,0,-singleSMA,1)),"")</f>
        <v>33.490900000000011</v>
      </c>
      <c r="C1745" s="11" t="str">
        <f ca="1">IF(ROW(data!B1743)&gt;singleSMA+2,IF(SIGN(data!B1744-indicators!B1744)&lt;&gt;SIGN(data!B1743-indicators!B1743),IF(SIGN(data!B1744-indicators!B1744)&gt;0,"BUY","SELL"),""),"")</f>
        <v/>
      </c>
      <c r="D1745" s="11">
        <f ca="1">IF(ROW(data!B1745)&gt;fastSMA,AVERAGE(OFFSET(data!B1745,0,0,-fastSMA,1)),"")</f>
        <v>34.616999999999997</v>
      </c>
      <c r="E1745" s="11">
        <f ca="1">IF(ROW(data!B1745)&gt;slowSMA,AVERAGE(OFFSET(data!B1745,0,0,-slowSMA,1)),"")</f>
        <v>33.490900000000011</v>
      </c>
      <c r="F1745" s="11" t="str">
        <f ca="1">IF(ROW(data!B1745)&gt;MAX(fastSMA,slowSMA)+2,IF(SIGN(D1744-E1744)&lt;&gt;SIGN(D1743-E1743),IF(SIGN(D1744-E1744)&gt;0,"BUY","SELL"),""),"")</f>
        <v/>
      </c>
      <c r="G1745" s="11"/>
      <c r="H1745" s="11">
        <f>(data!B1745/data!B1744)-1</f>
        <v>-1.1418783899515006E-3</v>
      </c>
      <c r="I1745" s="11">
        <f t="shared" si="567"/>
        <v>0</v>
      </c>
      <c r="J1745" s="11">
        <f t="shared" si="568"/>
        <v>1.1418783899515006E-3</v>
      </c>
      <c r="K1745" s="11">
        <f ca="1">IF(ROW(data!B1745)&gt;rsi+1,100-100/(1+AVERAGE(OFFSET(I1745,0,0,-rsi,1))/AVERAGE(OFFSET(J1745,0,0,-rsi,1))),"")</f>
        <v>62.853894787263215</v>
      </c>
      <c r="L1745" s="11"/>
      <c r="M1745" s="11">
        <f t="shared" si="569"/>
        <v>0.9988581216100485</v>
      </c>
      <c r="N1745" s="11">
        <f t="shared" ca="1" si="570"/>
        <v>1.0664431575739104</v>
      </c>
      <c r="S1745" s="13" t="str">
        <f ca="1">pricein</f>
        <v/>
      </c>
      <c r="T1745" s="13" t="str">
        <f ca="1">priceout</f>
        <v/>
      </c>
      <c r="U1745" s="16" t="str">
        <f t="shared" ca="1" si="571"/>
        <v/>
      </c>
      <c r="V1745" s="16" t="str">
        <f t="shared" ca="1" si="578"/>
        <v/>
      </c>
      <c r="W1745" s="16" t="str">
        <f t="shared" ca="1" si="579"/>
        <v/>
      </c>
      <c r="X1745" s="16">
        <f t="shared" ca="1" si="580"/>
        <v>2.7750969091747342</v>
      </c>
      <c r="Y1745" s="16"/>
      <c r="Z1745" s="13" t="str">
        <f ca="1">priceincross</f>
        <v/>
      </c>
      <c r="AA1745" s="13" t="str">
        <f ca="1">priceoutcross</f>
        <v/>
      </c>
      <c r="AB1745" s="13" t="str">
        <f t="shared" ca="1" si="572"/>
        <v/>
      </c>
      <c r="AC1745" s="13" t="str">
        <f t="shared" ca="1" si="581"/>
        <v/>
      </c>
      <c r="AD1745" s="13" t="str">
        <f t="shared" ca="1" si="582"/>
        <v/>
      </c>
      <c r="AE1745" s="13">
        <f t="shared" ca="1" si="583"/>
        <v>3.3465780983988931</v>
      </c>
      <c r="AG1745" s="32">
        <f ca="1">IF(ROW(data!B1745)&gt;fib+1,MIN(OFFSET(data!B1745,0,0,-fib,1)),"")</f>
        <v>29.83</v>
      </c>
      <c r="AH1745" s="32">
        <f ca="1">IF(ROW(data!B1745)&gt;fib+1,MAX(OFFSET(data!B1745,0,0,-fib,1)),"")</f>
        <v>36.18</v>
      </c>
      <c r="AI1745" s="32">
        <f t="shared" ca="1" si="573"/>
        <v>6.3500000000000014</v>
      </c>
      <c r="AJ1745" s="31">
        <f t="shared" ca="1" si="574"/>
        <v>31.328599999999998</v>
      </c>
      <c r="AK1745" s="31">
        <f t="shared" ca="1" si="575"/>
        <v>32.255699999999997</v>
      </c>
      <c r="AL1745" s="31">
        <f t="shared" ca="1" si="576"/>
        <v>33.004999999999995</v>
      </c>
      <c r="AM1745" s="31">
        <f t="shared" ca="1" si="577"/>
        <v>33.754300000000001</v>
      </c>
      <c r="AO1745" s="32">
        <f t="shared" ca="1" si="584"/>
        <v>2.3321937512499562</v>
      </c>
      <c r="AP1745" s="32">
        <f t="shared" ca="1" si="585"/>
        <v>0.20074860817775653</v>
      </c>
      <c r="AQ1745" s="32">
        <f t="shared" ca="1" si="586"/>
        <v>2.4685224841136817</v>
      </c>
      <c r="AR1745" s="32">
        <f t="shared" ca="1" si="587"/>
        <v>3.6438529784537321E-2</v>
      </c>
    </row>
    <row r="1746" spans="1:44">
      <c r="A1746" s="10">
        <v>39455</v>
      </c>
      <c r="B1746" s="11">
        <f ca="1">IF(ROW(data!B1746)&gt;singleSMA,AVERAGE(OFFSET(data!B1746,0,0,-singleSMA,1)),"")</f>
        <v>33.528200000000012</v>
      </c>
      <c r="C1746" s="11" t="str">
        <f ca="1">IF(ROW(data!B1744)&gt;singleSMA+2,IF(SIGN(data!B1745-indicators!B1745)&lt;&gt;SIGN(data!B1744-indicators!B1744),IF(SIGN(data!B1745-indicators!B1745)&gt;0,"BUY","SELL"),""),"")</f>
        <v/>
      </c>
      <c r="D1746" s="11">
        <f ca="1">IF(ROW(data!B1746)&gt;fastSMA,AVERAGE(OFFSET(data!B1746,0,0,-fastSMA,1)),"")</f>
        <v>34.673999999999999</v>
      </c>
      <c r="E1746" s="11">
        <f ca="1">IF(ROW(data!B1746)&gt;slowSMA,AVERAGE(OFFSET(data!B1746,0,0,-slowSMA,1)),"")</f>
        <v>33.528200000000012</v>
      </c>
      <c r="F1746" s="11" t="str">
        <f ca="1">IF(ROW(data!B1746)&gt;MAX(fastSMA,slowSMA)+2,IF(SIGN(D1745-E1745)&lt;&gt;SIGN(D1744-E1744),IF(SIGN(D1745-E1745)&gt;0,"BUY","SELL"),""),"")</f>
        <v/>
      </c>
      <c r="G1746" s="11"/>
      <c r="H1746" s="11">
        <f>(data!B1746/data!B1745)-1</f>
        <v>2.1720491569019673E-2</v>
      </c>
      <c r="I1746" s="11">
        <f t="shared" si="567"/>
        <v>2.1720491569019673E-2</v>
      </c>
      <c r="J1746" s="11">
        <f t="shared" si="568"/>
        <v>0</v>
      </c>
      <c r="K1746" s="11">
        <f ca="1">IF(ROW(data!B1746)&gt;rsi+1,100-100/(1+AVERAGE(OFFSET(I1746,0,0,-rsi,1))/AVERAGE(OFFSET(J1746,0,0,-rsi,1))),"")</f>
        <v>57.551512830070415</v>
      </c>
      <c r="L1746" s="11"/>
      <c r="M1746" s="11">
        <f t="shared" si="569"/>
        <v>1.0217204915690197</v>
      </c>
      <c r="N1746" s="11">
        <f t="shared" ca="1" si="570"/>
        <v>1.032938457093326</v>
      </c>
      <c r="S1746" s="13" t="str">
        <f ca="1">pricein</f>
        <v/>
      </c>
      <c r="T1746" s="13" t="str">
        <f ca="1">priceout</f>
        <v/>
      </c>
      <c r="U1746" s="16" t="str">
        <f t="shared" ca="1" si="571"/>
        <v/>
      </c>
      <c r="V1746" s="16" t="str">
        <f t="shared" ca="1" si="578"/>
        <v/>
      </c>
      <c r="W1746" s="16" t="str">
        <f t="shared" ca="1" si="579"/>
        <v/>
      </c>
      <c r="X1746" s="16">
        <f t="shared" ca="1" si="580"/>
        <v>2.7750969091747342</v>
      </c>
      <c r="Y1746" s="16"/>
      <c r="Z1746" s="13" t="str">
        <f ca="1">priceincross</f>
        <v/>
      </c>
      <c r="AA1746" s="13" t="str">
        <f ca="1">priceoutcross</f>
        <v/>
      </c>
      <c r="AB1746" s="13" t="str">
        <f t="shared" ca="1" si="572"/>
        <v/>
      </c>
      <c r="AC1746" s="13" t="str">
        <f t="shared" ca="1" si="581"/>
        <v/>
      </c>
      <c r="AD1746" s="13" t="str">
        <f t="shared" ca="1" si="582"/>
        <v/>
      </c>
      <c r="AE1746" s="13">
        <f t="shared" ca="1" si="583"/>
        <v>3.3465780983988931</v>
      </c>
      <c r="AG1746" s="32">
        <f ca="1">IF(ROW(data!B1746)&gt;fib+1,MIN(OFFSET(data!B1746,0,0,-fib,1)),"")</f>
        <v>29.83</v>
      </c>
      <c r="AH1746" s="32">
        <f ca="1">IF(ROW(data!B1746)&gt;fib+1,MAX(OFFSET(data!B1746,0,0,-fib,1)),"")</f>
        <v>36.18</v>
      </c>
      <c r="AI1746" s="32">
        <f t="shared" ca="1" si="573"/>
        <v>6.3500000000000014</v>
      </c>
      <c r="AJ1746" s="31">
        <f t="shared" ca="1" si="574"/>
        <v>31.328599999999998</v>
      </c>
      <c r="AK1746" s="31">
        <f t="shared" ca="1" si="575"/>
        <v>32.255699999999997</v>
      </c>
      <c r="AL1746" s="31">
        <f t="shared" ca="1" si="576"/>
        <v>33.004999999999995</v>
      </c>
      <c r="AM1746" s="31">
        <f t="shared" ca="1" si="577"/>
        <v>33.754300000000001</v>
      </c>
      <c r="AO1746" s="32">
        <f t="shared" ca="1" si="584"/>
        <v>2.3321937512499562</v>
      </c>
      <c r="AP1746" s="32">
        <f t="shared" ca="1" si="585"/>
        <v>0.20074860817775653</v>
      </c>
      <c r="AQ1746" s="32">
        <f t="shared" ca="1" si="586"/>
        <v>2.4685224841136817</v>
      </c>
      <c r="AR1746" s="32">
        <f t="shared" ca="1" si="587"/>
        <v>3.6438529784537321E-2</v>
      </c>
    </row>
    <row r="1747" spans="1:44">
      <c r="A1747" s="10">
        <v>39456</v>
      </c>
      <c r="B1747" s="11">
        <f ca="1">IF(ROW(data!B1747)&gt;singleSMA,AVERAGE(OFFSET(data!B1747,0,0,-singleSMA,1)),"")</f>
        <v>33.559700000000014</v>
      </c>
      <c r="C1747" s="11" t="str">
        <f ca="1">IF(ROW(data!B1745)&gt;singleSMA+2,IF(SIGN(data!B1746-indicators!B1746)&lt;&gt;SIGN(data!B1745-indicators!B1745),IF(SIGN(data!B1746-indicators!B1746)&gt;0,"BUY","SELL"),""),"")</f>
        <v/>
      </c>
      <c r="D1747" s="11">
        <f ca="1">IF(ROW(data!B1747)&gt;fastSMA,AVERAGE(OFFSET(data!B1747,0,0,-fastSMA,1)),"")</f>
        <v>34.716999999999999</v>
      </c>
      <c r="E1747" s="11">
        <f ca="1">IF(ROW(data!B1747)&gt;slowSMA,AVERAGE(OFFSET(data!B1747,0,0,-slowSMA,1)),"")</f>
        <v>33.559700000000014</v>
      </c>
      <c r="F1747" s="11" t="str">
        <f ca="1">IF(ROW(data!B1747)&gt;MAX(fastSMA,slowSMA)+2,IF(SIGN(D1746-E1746)&lt;&gt;SIGN(D1745-E1745),IF(SIGN(D1746-E1746)&gt;0,"BUY","SELL"),""),"")</f>
        <v/>
      </c>
      <c r="G1747" s="11"/>
      <c r="H1747" s="11">
        <f>(data!B1747/data!B1746)-1</f>
        <v>-1.6223776223776132E-2</v>
      </c>
      <c r="I1747" s="11">
        <f t="shared" si="567"/>
        <v>0</v>
      </c>
      <c r="J1747" s="11">
        <f t="shared" si="568"/>
        <v>1.6223776223776132E-2</v>
      </c>
      <c r="K1747" s="11">
        <f ca="1">IF(ROW(data!B1747)&gt;rsi+1,100-100/(1+AVERAGE(OFFSET(I1747,0,0,-rsi,1))/AVERAGE(OFFSET(J1747,0,0,-rsi,1))),"")</f>
        <v>55.73758218877223</v>
      </c>
      <c r="L1747" s="11"/>
      <c r="M1747" s="11">
        <f t="shared" si="569"/>
        <v>0.98377622377622387</v>
      </c>
      <c r="N1747" s="11">
        <f t="shared" ca="1" si="570"/>
        <v>1.0250655785485281</v>
      </c>
      <c r="S1747" s="13" t="str">
        <f ca="1">pricein</f>
        <v/>
      </c>
      <c r="T1747" s="13" t="str">
        <f ca="1">priceout</f>
        <v/>
      </c>
      <c r="U1747" s="16" t="str">
        <f t="shared" ca="1" si="571"/>
        <v/>
      </c>
      <c r="V1747" s="16" t="str">
        <f t="shared" ca="1" si="578"/>
        <v/>
      </c>
      <c r="W1747" s="16" t="str">
        <f t="shared" ca="1" si="579"/>
        <v/>
      </c>
      <c r="X1747" s="16">
        <f t="shared" ca="1" si="580"/>
        <v>2.7750969091747342</v>
      </c>
      <c r="Y1747" s="16"/>
      <c r="Z1747" s="13" t="str">
        <f ca="1">priceincross</f>
        <v/>
      </c>
      <c r="AA1747" s="13" t="str">
        <f ca="1">priceoutcross</f>
        <v/>
      </c>
      <c r="AB1747" s="13" t="str">
        <f t="shared" ca="1" si="572"/>
        <v/>
      </c>
      <c r="AC1747" s="13" t="str">
        <f t="shared" ca="1" si="581"/>
        <v/>
      </c>
      <c r="AD1747" s="13" t="str">
        <f t="shared" ca="1" si="582"/>
        <v/>
      </c>
      <c r="AE1747" s="13">
        <f t="shared" ca="1" si="583"/>
        <v>3.3465780983988931</v>
      </c>
      <c r="AG1747" s="32">
        <f ca="1">IF(ROW(data!B1747)&gt;fib+1,MIN(OFFSET(data!B1747,0,0,-fib,1)),"")</f>
        <v>29.83</v>
      </c>
      <c r="AH1747" s="32">
        <f ca="1">IF(ROW(data!B1747)&gt;fib+1,MAX(OFFSET(data!B1747,0,0,-fib,1)),"")</f>
        <v>36.18</v>
      </c>
      <c r="AI1747" s="32">
        <f t="shared" ca="1" si="573"/>
        <v>6.3500000000000014</v>
      </c>
      <c r="AJ1747" s="31">
        <f t="shared" ca="1" si="574"/>
        <v>31.328599999999998</v>
      </c>
      <c r="AK1747" s="31">
        <f t="shared" ca="1" si="575"/>
        <v>32.255699999999997</v>
      </c>
      <c r="AL1747" s="31">
        <f t="shared" ca="1" si="576"/>
        <v>33.004999999999995</v>
      </c>
      <c r="AM1747" s="31">
        <f t="shared" ca="1" si="577"/>
        <v>33.754300000000001</v>
      </c>
      <c r="AO1747" s="32">
        <f t="shared" ca="1" si="584"/>
        <v>2.3321937512499562</v>
      </c>
      <c r="AP1747" s="32">
        <f t="shared" ca="1" si="585"/>
        <v>0.20074860817775653</v>
      </c>
      <c r="AQ1747" s="32">
        <f t="shared" ca="1" si="586"/>
        <v>2.4685224841136817</v>
      </c>
      <c r="AR1747" s="32">
        <f t="shared" ca="1" si="587"/>
        <v>3.6438529784537321E-2</v>
      </c>
    </row>
    <row r="1748" spans="1:44">
      <c r="A1748" s="10">
        <v>39457</v>
      </c>
      <c r="B1748" s="11">
        <f ca="1">IF(ROW(data!B1748)&gt;singleSMA,AVERAGE(OFFSET(data!B1748,0,0,-singleSMA,1)),"")</f>
        <v>33.579100000000011</v>
      </c>
      <c r="C1748" s="11" t="str">
        <f ca="1">IF(ROW(data!B1746)&gt;singleSMA+2,IF(SIGN(data!B1747-indicators!B1747)&lt;&gt;SIGN(data!B1746-indicators!B1746),IF(SIGN(data!B1747-indicators!B1747)&gt;0,"BUY","SELL"),""),"")</f>
        <v/>
      </c>
      <c r="D1748" s="11">
        <f ca="1">IF(ROW(data!B1748)&gt;fastSMA,AVERAGE(OFFSET(data!B1748,0,0,-fastSMA,1)),"")</f>
        <v>34.772499999999994</v>
      </c>
      <c r="E1748" s="11">
        <f ca="1">IF(ROW(data!B1748)&gt;slowSMA,AVERAGE(OFFSET(data!B1748,0,0,-slowSMA,1)),"")</f>
        <v>33.579100000000011</v>
      </c>
      <c r="F1748" s="11" t="str">
        <f ca="1">IF(ROW(data!B1748)&gt;MAX(fastSMA,slowSMA)+2,IF(SIGN(D1747-E1747)&lt;&gt;SIGN(D1746-E1746),IF(SIGN(D1747-E1747)&gt;0,"BUY","SELL"),""),"")</f>
        <v/>
      </c>
      <c r="G1748" s="11"/>
      <c r="H1748" s="11">
        <f>(data!B1748/data!B1747)-1</f>
        <v>-1.62069945976685E-2</v>
      </c>
      <c r="I1748" s="11">
        <f t="shared" si="567"/>
        <v>0</v>
      </c>
      <c r="J1748" s="11">
        <f t="shared" si="568"/>
        <v>1.62069945976685E-2</v>
      </c>
      <c r="K1748" s="11">
        <f ca="1">IF(ROW(data!B1748)&gt;rsi+1,100-100/(1+AVERAGE(OFFSET(I1748,0,0,-rsi,1))/AVERAGE(OFFSET(J1748,0,0,-rsi,1))),"")</f>
        <v>57.58548869607683</v>
      </c>
      <c r="L1748" s="11"/>
      <c r="M1748" s="11">
        <f t="shared" si="569"/>
        <v>0.9837930054023315</v>
      </c>
      <c r="N1748" s="11">
        <f t="shared" ca="1" si="570"/>
        <v>1.0331442221558678</v>
      </c>
      <c r="S1748" s="13" t="str">
        <f ca="1">pricein</f>
        <v/>
      </c>
      <c r="T1748" s="13" t="str">
        <f ca="1">priceout</f>
        <v/>
      </c>
      <c r="U1748" s="16" t="str">
        <f t="shared" ca="1" si="571"/>
        <v/>
      </c>
      <c r="V1748" s="16" t="str">
        <f t="shared" ca="1" si="578"/>
        <v/>
      </c>
      <c r="W1748" s="16" t="str">
        <f t="shared" ca="1" si="579"/>
        <v/>
      </c>
      <c r="X1748" s="16">
        <f t="shared" ca="1" si="580"/>
        <v>2.7750969091747342</v>
      </c>
      <c r="Y1748" s="16"/>
      <c r="Z1748" s="13" t="str">
        <f ca="1">priceincross</f>
        <v/>
      </c>
      <c r="AA1748" s="13" t="str">
        <f ca="1">priceoutcross</f>
        <v/>
      </c>
      <c r="AB1748" s="13" t="str">
        <f t="shared" ca="1" si="572"/>
        <v/>
      </c>
      <c r="AC1748" s="13" t="str">
        <f t="shared" ca="1" si="581"/>
        <v/>
      </c>
      <c r="AD1748" s="13" t="str">
        <f t="shared" ca="1" si="582"/>
        <v/>
      </c>
      <c r="AE1748" s="13">
        <f t="shared" ca="1" si="583"/>
        <v>3.3465780983988931</v>
      </c>
      <c r="AG1748" s="32">
        <f ca="1">IF(ROW(data!B1748)&gt;fib+1,MIN(OFFSET(data!B1748,0,0,-fib,1)),"")</f>
        <v>29.83</v>
      </c>
      <c r="AH1748" s="32">
        <f ca="1">IF(ROW(data!B1748)&gt;fib+1,MAX(OFFSET(data!B1748,0,0,-fib,1)),"")</f>
        <v>36.18</v>
      </c>
      <c r="AI1748" s="32">
        <f t="shared" ca="1" si="573"/>
        <v>6.3500000000000014</v>
      </c>
      <c r="AJ1748" s="31">
        <f t="shared" ca="1" si="574"/>
        <v>31.328599999999998</v>
      </c>
      <c r="AK1748" s="31">
        <f t="shared" ca="1" si="575"/>
        <v>32.255699999999997</v>
      </c>
      <c r="AL1748" s="31">
        <f t="shared" ca="1" si="576"/>
        <v>33.004999999999995</v>
      </c>
      <c r="AM1748" s="31">
        <f t="shared" ca="1" si="577"/>
        <v>33.754300000000001</v>
      </c>
      <c r="AO1748" s="32">
        <f t="shared" ca="1" si="584"/>
        <v>2.3321937512499562</v>
      </c>
      <c r="AP1748" s="32">
        <f t="shared" ca="1" si="585"/>
        <v>0.20074860817775653</v>
      </c>
      <c r="AQ1748" s="32">
        <f t="shared" ca="1" si="586"/>
        <v>2.4685224841136817</v>
      </c>
      <c r="AR1748" s="32">
        <f t="shared" ca="1" si="587"/>
        <v>3.6438529784537321E-2</v>
      </c>
    </row>
    <row r="1749" spans="1:44">
      <c r="A1749" s="10">
        <v>39458</v>
      </c>
      <c r="B1749" s="11">
        <f ca="1">IF(ROW(data!B1749)&gt;singleSMA,AVERAGE(OFFSET(data!B1749,0,0,-singleSMA,1)),"")</f>
        <v>33.598500000000008</v>
      </c>
      <c r="C1749" s="11" t="str">
        <f ca="1">IF(ROW(data!B1747)&gt;singleSMA+2,IF(SIGN(data!B1748-indicators!B1748)&lt;&gt;SIGN(data!B1747-indicators!B1747),IF(SIGN(data!B1748-indicators!B1748)&gt;0,"BUY","SELL"),""),"")</f>
        <v/>
      </c>
      <c r="D1749" s="11">
        <f ca="1">IF(ROW(data!B1749)&gt;fastSMA,AVERAGE(OFFSET(data!B1749,0,0,-fastSMA,1)),"")</f>
        <v>34.758499999999998</v>
      </c>
      <c r="E1749" s="11">
        <f ca="1">IF(ROW(data!B1749)&gt;slowSMA,AVERAGE(OFFSET(data!B1749,0,0,-slowSMA,1)),"")</f>
        <v>33.598500000000008</v>
      </c>
      <c r="F1749" s="11" t="str">
        <f ca="1">IF(ROW(data!B1749)&gt;MAX(fastSMA,slowSMA)+2,IF(SIGN(D1748-E1748)&lt;&gt;SIGN(D1747-E1747),IF(SIGN(D1748-E1748)&gt;0,"BUY","SELL"),""),"")</f>
        <v/>
      </c>
      <c r="G1749" s="11"/>
      <c r="H1749" s="11">
        <f>(data!B1749/data!B1748)-1</f>
        <v>-1.8497109826589586E-2</v>
      </c>
      <c r="I1749" s="11">
        <f t="shared" si="567"/>
        <v>0</v>
      </c>
      <c r="J1749" s="11">
        <f t="shared" si="568"/>
        <v>1.8497109826589586E-2</v>
      </c>
      <c r="K1749" s="11">
        <f ca="1">IF(ROW(data!B1749)&gt;rsi+1,100-100/(1+AVERAGE(OFFSET(I1749,0,0,-rsi,1))/AVERAGE(OFFSET(J1749,0,0,-rsi,1))),"")</f>
        <v>48.752885621442239</v>
      </c>
      <c r="L1749" s="11"/>
      <c r="M1749" s="11">
        <f t="shared" si="569"/>
        <v>0.98150289017341041</v>
      </c>
      <c r="N1749" s="11">
        <f t="shared" ca="1" si="570"/>
        <v>0.9918224299065419</v>
      </c>
      <c r="S1749" s="13" t="str">
        <f ca="1">pricein</f>
        <v/>
      </c>
      <c r="T1749" s="13" t="str">
        <f ca="1">priceout</f>
        <v/>
      </c>
      <c r="U1749" s="16" t="str">
        <f t="shared" ca="1" si="571"/>
        <v/>
      </c>
      <c r="V1749" s="16" t="str">
        <f t="shared" ca="1" si="578"/>
        <v/>
      </c>
      <c r="W1749" s="16" t="str">
        <f t="shared" ca="1" si="579"/>
        <v/>
      </c>
      <c r="X1749" s="16">
        <f t="shared" ca="1" si="580"/>
        <v>2.7750969091747342</v>
      </c>
      <c r="Y1749" s="16"/>
      <c r="Z1749" s="13" t="str">
        <f ca="1">priceincross</f>
        <v/>
      </c>
      <c r="AA1749" s="13" t="str">
        <f ca="1">priceoutcross</f>
        <v/>
      </c>
      <c r="AB1749" s="13" t="str">
        <f t="shared" ca="1" si="572"/>
        <v/>
      </c>
      <c r="AC1749" s="13" t="str">
        <f t="shared" ca="1" si="581"/>
        <v/>
      </c>
      <c r="AD1749" s="13" t="str">
        <f t="shared" ca="1" si="582"/>
        <v/>
      </c>
      <c r="AE1749" s="13">
        <f t="shared" ca="1" si="583"/>
        <v>3.3465780983988931</v>
      </c>
      <c r="AG1749" s="32">
        <f ca="1">IF(ROW(data!B1749)&gt;fib+1,MIN(OFFSET(data!B1749,0,0,-fib,1)),"")</f>
        <v>29.83</v>
      </c>
      <c r="AH1749" s="32">
        <f ca="1">IF(ROW(data!B1749)&gt;fib+1,MAX(OFFSET(data!B1749,0,0,-fib,1)),"")</f>
        <v>36.18</v>
      </c>
      <c r="AI1749" s="32">
        <f t="shared" ca="1" si="573"/>
        <v>6.3500000000000014</v>
      </c>
      <c r="AJ1749" s="31">
        <f t="shared" ca="1" si="574"/>
        <v>31.328599999999998</v>
      </c>
      <c r="AK1749" s="31">
        <f t="shared" ca="1" si="575"/>
        <v>32.255699999999997</v>
      </c>
      <c r="AL1749" s="31">
        <f t="shared" ca="1" si="576"/>
        <v>33.004999999999995</v>
      </c>
      <c r="AM1749" s="31">
        <f t="shared" ca="1" si="577"/>
        <v>33.754300000000001</v>
      </c>
      <c r="AO1749" s="32">
        <f t="shared" ca="1" si="584"/>
        <v>2.3321937512499562</v>
      </c>
      <c r="AP1749" s="32">
        <f t="shared" ca="1" si="585"/>
        <v>0.20074860817775653</v>
      </c>
      <c r="AQ1749" s="32">
        <f t="shared" ca="1" si="586"/>
        <v>2.4685224841136817</v>
      </c>
      <c r="AR1749" s="32">
        <f t="shared" ca="1" si="587"/>
        <v>3.6438529784537321E-2</v>
      </c>
    </row>
    <row r="1750" spans="1:44">
      <c r="A1750" s="10">
        <v>39461</v>
      </c>
      <c r="B1750" s="11">
        <f ca="1">IF(ROW(data!B1750)&gt;singleSMA,AVERAGE(OFFSET(data!B1750,0,0,-singleSMA,1)),"")</f>
        <v>33.62830000000001</v>
      </c>
      <c r="C1750" s="11" t="str">
        <f ca="1">IF(ROW(data!B1748)&gt;singleSMA+2,IF(SIGN(data!B1749-indicators!B1749)&lt;&gt;SIGN(data!B1748-indicators!B1748),IF(SIGN(data!B1749-indicators!B1749)&gt;0,"BUY","SELL"),""),"")</f>
        <v/>
      </c>
      <c r="D1750" s="11">
        <f ca="1">IF(ROW(data!B1750)&gt;fastSMA,AVERAGE(OFFSET(data!B1750,0,0,-fastSMA,1)),"")</f>
        <v>34.738500000000002</v>
      </c>
      <c r="E1750" s="11">
        <f ca="1">IF(ROW(data!B1750)&gt;slowSMA,AVERAGE(OFFSET(data!B1750,0,0,-slowSMA,1)),"")</f>
        <v>33.62830000000001</v>
      </c>
      <c r="F1750" s="11" t="str">
        <f ca="1">IF(ROW(data!B1750)&gt;MAX(fastSMA,slowSMA)+2,IF(SIGN(D1749-E1749)&lt;&gt;SIGN(D1748-E1748),IF(SIGN(D1749-E1749)&gt;0,"BUY","SELL"),""),"")</f>
        <v/>
      </c>
      <c r="G1750" s="11"/>
      <c r="H1750" s="11">
        <f>(data!B1750/data!B1749)-1</f>
        <v>1.472320376914027E-3</v>
      </c>
      <c r="I1750" s="11">
        <f t="shared" si="567"/>
        <v>1.472320376914027E-3</v>
      </c>
      <c r="J1750" s="11">
        <f t="shared" si="568"/>
        <v>0</v>
      </c>
      <c r="K1750" s="11">
        <f ca="1">IF(ROW(data!B1750)&gt;rsi+1,100-100/(1+AVERAGE(OFFSET(I1750,0,0,-rsi,1))/AVERAGE(OFFSET(J1750,0,0,-rsi,1))),"")</f>
        <v>47.956120357812623</v>
      </c>
      <c r="L1750" s="11"/>
      <c r="M1750" s="11">
        <f t="shared" si="569"/>
        <v>1.001472320376914</v>
      </c>
      <c r="N1750" s="11">
        <f t="shared" ca="1" si="570"/>
        <v>0.98837547224643996</v>
      </c>
      <c r="S1750" s="13" t="str">
        <f ca="1">pricein</f>
        <v/>
      </c>
      <c r="T1750" s="13" t="str">
        <f ca="1">priceout</f>
        <v/>
      </c>
      <c r="U1750" s="16" t="str">
        <f t="shared" ca="1" si="571"/>
        <v/>
      </c>
      <c r="V1750" s="16" t="str">
        <f t="shared" ca="1" si="578"/>
        <v/>
      </c>
      <c r="W1750" s="16" t="str">
        <f t="shared" ca="1" si="579"/>
        <v/>
      </c>
      <c r="X1750" s="16">
        <f t="shared" ca="1" si="580"/>
        <v>2.7750969091747342</v>
      </c>
      <c r="Y1750" s="16"/>
      <c r="Z1750" s="13" t="str">
        <f ca="1">priceincross</f>
        <v/>
      </c>
      <c r="AA1750" s="13" t="str">
        <f ca="1">priceoutcross</f>
        <v/>
      </c>
      <c r="AB1750" s="13" t="str">
        <f t="shared" ca="1" si="572"/>
        <v/>
      </c>
      <c r="AC1750" s="13" t="str">
        <f t="shared" ca="1" si="581"/>
        <v/>
      </c>
      <c r="AD1750" s="13" t="str">
        <f t="shared" ca="1" si="582"/>
        <v/>
      </c>
      <c r="AE1750" s="13">
        <f t="shared" ca="1" si="583"/>
        <v>3.3465780983988931</v>
      </c>
      <c r="AG1750" s="32">
        <f ca="1">IF(ROW(data!B1750)&gt;fib+1,MIN(OFFSET(data!B1750,0,0,-fib,1)),"")</f>
        <v>29.83</v>
      </c>
      <c r="AH1750" s="32">
        <f ca="1">IF(ROW(data!B1750)&gt;fib+1,MAX(OFFSET(data!B1750,0,0,-fib,1)),"")</f>
        <v>36.18</v>
      </c>
      <c r="AI1750" s="32">
        <f t="shared" ca="1" si="573"/>
        <v>6.3500000000000014</v>
      </c>
      <c r="AJ1750" s="31">
        <f t="shared" ca="1" si="574"/>
        <v>31.328599999999998</v>
      </c>
      <c r="AK1750" s="31">
        <f t="shared" ca="1" si="575"/>
        <v>32.255699999999997</v>
      </c>
      <c r="AL1750" s="31">
        <f t="shared" ca="1" si="576"/>
        <v>33.004999999999995</v>
      </c>
      <c r="AM1750" s="31">
        <f t="shared" ca="1" si="577"/>
        <v>33.754300000000001</v>
      </c>
      <c r="AO1750" s="32">
        <f t="shared" ca="1" si="584"/>
        <v>2.3321937512499562</v>
      </c>
      <c r="AP1750" s="32">
        <f t="shared" ca="1" si="585"/>
        <v>0.20074860817775653</v>
      </c>
      <c r="AQ1750" s="32">
        <f t="shared" ca="1" si="586"/>
        <v>2.4685224841136817</v>
      </c>
      <c r="AR1750" s="32">
        <f t="shared" ca="1" si="587"/>
        <v>3.6438529784537321E-2</v>
      </c>
    </row>
    <row r="1751" spans="1:44">
      <c r="A1751" s="10">
        <v>39462</v>
      </c>
      <c r="B1751" s="11">
        <f ca="1">IF(ROW(data!B1751)&gt;singleSMA,AVERAGE(OFFSET(data!B1751,0,0,-singleSMA,1)),"")</f>
        <v>33.635100000000008</v>
      </c>
      <c r="C1751" s="11" t="str">
        <f ca="1">IF(ROW(data!B1749)&gt;singleSMA+2,IF(SIGN(data!B1750-indicators!B1750)&lt;&gt;SIGN(data!B1749-indicators!B1749),IF(SIGN(data!B1750-indicators!B1750)&gt;0,"BUY","SELL"),""),"")</f>
        <v/>
      </c>
      <c r="D1751" s="11">
        <f ca="1">IF(ROW(data!B1751)&gt;fastSMA,AVERAGE(OFFSET(data!B1751,0,0,-fastSMA,1)),"")</f>
        <v>34.591500000000003</v>
      </c>
      <c r="E1751" s="11">
        <f ca="1">IF(ROW(data!B1751)&gt;slowSMA,AVERAGE(OFFSET(data!B1751,0,0,-slowSMA,1)),"")</f>
        <v>33.635100000000008</v>
      </c>
      <c r="F1751" s="11" t="str">
        <f ca="1">IF(ROW(data!B1751)&gt;MAX(fastSMA,slowSMA)+2,IF(SIGN(D1750-E1750)&lt;&gt;SIGN(D1749-E1749),IF(SIGN(D1750-E1750)&gt;0,"BUY","SELL"),""),"")</f>
        <v/>
      </c>
      <c r="G1751" s="11"/>
      <c r="H1751" s="11">
        <f>(data!B1751/data!B1750)-1</f>
        <v>-5.0867391943545948E-2</v>
      </c>
      <c r="I1751" s="11">
        <f t="shared" si="567"/>
        <v>0</v>
      </c>
      <c r="J1751" s="11">
        <f t="shared" si="568"/>
        <v>5.0867391943545948E-2</v>
      </c>
      <c r="K1751" s="11">
        <f ca="1">IF(ROW(data!B1751)&gt;rsi+1,100-100/(1+AVERAGE(OFFSET(I1751,0,0,-rsi,1))/AVERAGE(OFFSET(J1751,0,0,-rsi,1))),"")</f>
        <v>33.412742558845338</v>
      </c>
      <c r="L1751" s="11"/>
      <c r="M1751" s="11">
        <f t="shared" si="569"/>
        <v>0.94913260805645405</v>
      </c>
      <c r="N1751" s="11">
        <f t="shared" ca="1" si="570"/>
        <v>0.9165247018739352</v>
      </c>
      <c r="S1751" s="13" t="str">
        <f ca="1">pricein</f>
        <v/>
      </c>
      <c r="T1751" s="13" t="str">
        <f ca="1">priceout</f>
        <v/>
      </c>
      <c r="U1751" s="16" t="str">
        <f t="shared" ca="1" si="571"/>
        <v/>
      </c>
      <c r="V1751" s="16" t="str">
        <f t="shared" ca="1" si="578"/>
        <v/>
      </c>
      <c r="W1751" s="16" t="str">
        <f t="shared" ca="1" si="579"/>
        <v/>
      </c>
      <c r="X1751" s="16">
        <f t="shared" ca="1" si="580"/>
        <v>2.7750969091747342</v>
      </c>
      <c r="Y1751" s="16"/>
      <c r="Z1751" s="13" t="str">
        <f ca="1">priceincross</f>
        <v/>
      </c>
      <c r="AA1751" s="13" t="str">
        <f ca="1">priceoutcross</f>
        <v/>
      </c>
      <c r="AB1751" s="13" t="str">
        <f t="shared" ca="1" si="572"/>
        <v/>
      </c>
      <c r="AC1751" s="13" t="str">
        <f t="shared" ca="1" si="581"/>
        <v/>
      </c>
      <c r="AD1751" s="13" t="str">
        <f t="shared" ca="1" si="582"/>
        <v/>
      </c>
      <c r="AE1751" s="13">
        <f t="shared" ca="1" si="583"/>
        <v>3.3465780983988931</v>
      </c>
      <c r="AG1751" s="32">
        <f ca="1">IF(ROW(data!B1751)&gt;fib+1,MIN(OFFSET(data!B1751,0,0,-fib,1)),"")</f>
        <v>29.83</v>
      </c>
      <c r="AH1751" s="32">
        <f ca="1">IF(ROW(data!B1751)&gt;fib+1,MAX(OFFSET(data!B1751,0,0,-fib,1)),"")</f>
        <v>36.18</v>
      </c>
      <c r="AI1751" s="32">
        <f t="shared" ca="1" si="573"/>
        <v>6.3500000000000014</v>
      </c>
      <c r="AJ1751" s="31">
        <f t="shared" ca="1" si="574"/>
        <v>31.328599999999998</v>
      </c>
      <c r="AK1751" s="31">
        <f t="shared" ca="1" si="575"/>
        <v>32.255699999999997</v>
      </c>
      <c r="AL1751" s="31">
        <f t="shared" ca="1" si="576"/>
        <v>33.004999999999995</v>
      </c>
      <c r="AM1751" s="31">
        <f t="shared" ca="1" si="577"/>
        <v>33.754300000000001</v>
      </c>
      <c r="AO1751" s="32">
        <f t="shared" ca="1" si="584"/>
        <v>2.3321937512499562</v>
      </c>
      <c r="AP1751" s="32">
        <f t="shared" ca="1" si="585"/>
        <v>0.20074860817775653</v>
      </c>
      <c r="AQ1751" s="32">
        <f t="shared" ca="1" si="586"/>
        <v>2.4685224841136817</v>
      </c>
      <c r="AR1751" s="32">
        <f t="shared" ca="1" si="587"/>
        <v>3.6438529784537321E-2</v>
      </c>
    </row>
    <row r="1752" spans="1:44">
      <c r="A1752" s="10">
        <v>39463</v>
      </c>
      <c r="B1752" s="11">
        <f ca="1">IF(ROW(data!B1752)&gt;singleSMA,AVERAGE(OFFSET(data!B1752,0,0,-singleSMA,1)),"")</f>
        <v>33.633900000000011</v>
      </c>
      <c r="C1752" s="11" t="str">
        <f ca="1">IF(ROW(data!B1750)&gt;singleSMA+2,IF(SIGN(data!B1751-indicators!B1751)&lt;&gt;SIGN(data!B1750-indicators!B1750),IF(SIGN(data!B1751-indicators!B1751)&gt;0,"BUY","SELL"),""),"")</f>
        <v>SELL</v>
      </c>
      <c r="D1752" s="11">
        <f ca="1">IF(ROW(data!B1752)&gt;fastSMA,AVERAGE(OFFSET(data!B1752,0,0,-fastSMA,1)),"")</f>
        <v>34.402999999999999</v>
      </c>
      <c r="E1752" s="11">
        <f ca="1">IF(ROW(data!B1752)&gt;slowSMA,AVERAGE(OFFSET(data!B1752,0,0,-slowSMA,1)),"")</f>
        <v>33.633900000000011</v>
      </c>
      <c r="F1752" s="11" t="str">
        <f ca="1">IF(ROW(data!B1752)&gt;MAX(fastSMA,slowSMA)+2,IF(SIGN(D1751-E1751)&lt;&gt;SIGN(D1750-E1750),IF(SIGN(D1751-E1751)&gt;0,"BUY","SELL"),""),"")</f>
        <v/>
      </c>
      <c r="G1752" s="11"/>
      <c r="H1752" s="11">
        <f>(data!B1752/data!B1751)-1</f>
        <v>-3.0359355638166052E-2</v>
      </c>
      <c r="I1752" s="11">
        <f t="shared" si="567"/>
        <v>0</v>
      </c>
      <c r="J1752" s="11">
        <f t="shared" si="568"/>
        <v>3.0359355638166052E-2</v>
      </c>
      <c r="K1752" s="11">
        <f ca="1">IF(ROW(data!B1752)&gt;rsi+1,100-100/(1+AVERAGE(OFFSET(I1752,0,0,-rsi,1))/AVERAGE(OFFSET(J1752,0,0,-rsi,1))),"")</f>
        <v>30.276538421008453</v>
      </c>
      <c r="L1752" s="11"/>
      <c r="M1752" s="11">
        <f t="shared" si="569"/>
        <v>0.96964064436183395</v>
      </c>
      <c r="N1752" s="11">
        <f t="shared" ca="1" si="570"/>
        <v>0.89250071285999422</v>
      </c>
      <c r="S1752" s="13" t="str">
        <f ca="1">pricein</f>
        <v/>
      </c>
      <c r="T1752" s="13">
        <f ca="1">priceout</f>
        <v>31.3</v>
      </c>
      <c r="U1752" s="16" t="str">
        <f t="shared" ca="1" si="571"/>
        <v/>
      </c>
      <c r="V1752" s="16" t="str">
        <f t="shared" ca="1" si="578"/>
        <v/>
      </c>
      <c r="W1752" s="16" t="str">
        <f t="shared" ca="1" si="579"/>
        <v/>
      </c>
      <c r="X1752" s="16">
        <f t="shared" ca="1" si="580"/>
        <v>2.7750969091747342</v>
      </c>
      <c r="Y1752" s="16"/>
      <c r="Z1752" s="13" t="str">
        <f ca="1">priceincross</f>
        <v/>
      </c>
      <c r="AA1752" s="13" t="str">
        <f ca="1">priceoutcross</f>
        <v/>
      </c>
      <c r="AB1752" s="13" t="str">
        <f t="shared" ca="1" si="572"/>
        <v/>
      </c>
      <c r="AC1752" s="13" t="str">
        <f t="shared" ca="1" si="581"/>
        <v/>
      </c>
      <c r="AD1752" s="13" t="str">
        <f t="shared" ca="1" si="582"/>
        <v/>
      </c>
      <c r="AE1752" s="13">
        <f t="shared" ca="1" si="583"/>
        <v>3.3465780983988931</v>
      </c>
      <c r="AG1752" s="32">
        <f ca="1">IF(ROW(data!B1752)&gt;fib+1,MIN(OFFSET(data!B1752,0,0,-fib,1)),"")</f>
        <v>29.83</v>
      </c>
      <c r="AH1752" s="32">
        <f ca="1">IF(ROW(data!B1752)&gt;fib+1,MAX(OFFSET(data!B1752,0,0,-fib,1)),"")</f>
        <v>36.18</v>
      </c>
      <c r="AI1752" s="32">
        <f t="shared" ca="1" si="573"/>
        <v>6.3500000000000014</v>
      </c>
      <c r="AJ1752" s="31">
        <f t="shared" ca="1" si="574"/>
        <v>31.328599999999998</v>
      </c>
      <c r="AK1752" s="31">
        <f t="shared" ca="1" si="575"/>
        <v>32.255699999999997</v>
      </c>
      <c r="AL1752" s="31">
        <f t="shared" ca="1" si="576"/>
        <v>33.004999999999995</v>
      </c>
      <c r="AM1752" s="31">
        <f t="shared" ca="1" si="577"/>
        <v>33.754300000000001</v>
      </c>
      <c r="AO1752" s="32">
        <f t="shared" ca="1" si="584"/>
        <v>2.3321937512499562</v>
      </c>
      <c r="AP1752" s="32">
        <f t="shared" ca="1" si="585"/>
        <v>0.20074860817775653</v>
      </c>
      <c r="AQ1752" s="32">
        <f t="shared" ca="1" si="586"/>
        <v>2.4685224841136817</v>
      </c>
      <c r="AR1752" s="32">
        <f t="shared" ca="1" si="587"/>
        <v>3.6438529784537321E-2</v>
      </c>
    </row>
    <row r="1753" spans="1:44">
      <c r="A1753" s="10">
        <v>39464</v>
      </c>
      <c r="B1753" s="11">
        <f ca="1">IF(ROW(data!B1753)&gt;singleSMA,AVERAGE(OFFSET(data!B1753,0,0,-singleSMA,1)),"")</f>
        <v>33.656600000000012</v>
      </c>
      <c r="C1753" s="11" t="str">
        <f ca="1">IF(ROW(data!B1751)&gt;singleSMA+2,IF(SIGN(data!B1752-indicators!B1752)&lt;&gt;SIGN(data!B1751-indicators!B1751),IF(SIGN(data!B1752-indicators!B1752)&gt;0,"BUY","SELL"),""),"")</f>
        <v/>
      </c>
      <c r="D1753" s="11">
        <f ca="1">IF(ROW(data!B1753)&gt;fastSMA,AVERAGE(OFFSET(data!B1753,0,0,-fastSMA,1)),"")</f>
        <v>34.256</v>
      </c>
      <c r="E1753" s="11">
        <f ca="1">IF(ROW(data!B1753)&gt;slowSMA,AVERAGE(OFFSET(data!B1753,0,0,-slowSMA,1)),"")</f>
        <v>33.656600000000012</v>
      </c>
      <c r="F1753" s="11" t="str">
        <f ca="1">IF(ROW(data!B1753)&gt;MAX(fastSMA,slowSMA)+2,IF(SIGN(D1752-E1752)&lt;&gt;SIGN(D1751-E1751),IF(SIGN(D1752-E1752)&gt;0,"BUY","SELL"),""),"")</f>
        <v/>
      </c>
      <c r="G1753" s="11"/>
      <c r="H1753" s="11">
        <f>(data!B1753/data!B1752)-1</f>
        <v>2.5559105431310014E-2</v>
      </c>
      <c r="I1753" s="11">
        <f t="shared" si="567"/>
        <v>2.5559105431310014E-2</v>
      </c>
      <c r="J1753" s="11">
        <f t="shared" si="568"/>
        <v>0</v>
      </c>
      <c r="K1753" s="11">
        <f ca="1">IF(ROW(data!B1753)&gt;rsi+1,100-100/(1+AVERAGE(OFFSET(I1753,0,0,-rsi,1))/AVERAGE(OFFSET(J1753,0,0,-rsi,1))),"")</f>
        <v>36.2478796121705</v>
      </c>
      <c r="L1753" s="11"/>
      <c r="M1753" s="11">
        <f t="shared" si="569"/>
        <v>1.02555910543131</v>
      </c>
      <c r="N1753" s="11">
        <f t="shared" ca="1" si="570"/>
        <v>0.91609589041095918</v>
      </c>
      <c r="S1753" s="13" t="str">
        <f ca="1">pricein</f>
        <v/>
      </c>
      <c r="T1753" s="13" t="str">
        <f ca="1">priceout</f>
        <v/>
      </c>
      <c r="U1753" s="16" t="str">
        <f t="shared" ca="1" si="571"/>
        <v/>
      </c>
      <c r="V1753" s="16" t="str">
        <f t="shared" ca="1" si="578"/>
        <v/>
      </c>
      <c r="W1753" s="16" t="str">
        <f t="shared" ca="1" si="579"/>
        <v/>
      </c>
      <c r="X1753" s="16">
        <f t="shared" ca="1" si="580"/>
        <v>2.7750969091747342</v>
      </c>
      <c r="Y1753" s="16"/>
      <c r="Z1753" s="13" t="str">
        <f ca="1">priceincross</f>
        <v/>
      </c>
      <c r="AA1753" s="13" t="str">
        <f ca="1">priceoutcross</f>
        <v/>
      </c>
      <c r="AB1753" s="13" t="str">
        <f t="shared" ca="1" si="572"/>
        <v/>
      </c>
      <c r="AC1753" s="13" t="str">
        <f t="shared" ca="1" si="581"/>
        <v/>
      </c>
      <c r="AD1753" s="13" t="str">
        <f t="shared" ca="1" si="582"/>
        <v/>
      </c>
      <c r="AE1753" s="13">
        <f t="shared" ca="1" si="583"/>
        <v>3.3465780983988931</v>
      </c>
      <c r="AG1753" s="32">
        <f ca="1">IF(ROW(data!B1753)&gt;fib+1,MIN(OFFSET(data!B1753,0,0,-fib,1)),"")</f>
        <v>30.29</v>
      </c>
      <c r="AH1753" s="32">
        <f ca="1">IF(ROW(data!B1753)&gt;fib+1,MAX(OFFSET(data!B1753,0,0,-fib,1)),"")</f>
        <v>36.18</v>
      </c>
      <c r="AI1753" s="32">
        <f t="shared" ca="1" si="573"/>
        <v>5.8900000000000006</v>
      </c>
      <c r="AJ1753" s="31">
        <f t="shared" ca="1" si="574"/>
        <v>31.680039999999998</v>
      </c>
      <c r="AK1753" s="31">
        <f t="shared" ca="1" si="575"/>
        <v>32.53998</v>
      </c>
      <c r="AL1753" s="31">
        <f t="shared" ca="1" si="576"/>
        <v>33.234999999999999</v>
      </c>
      <c r="AM1753" s="31">
        <f t="shared" ca="1" si="577"/>
        <v>33.930019999999999</v>
      </c>
      <c r="AO1753" s="32">
        <f t="shared" ca="1" si="584"/>
        <v>2.3321937512499562</v>
      </c>
      <c r="AP1753" s="32">
        <f t="shared" ca="1" si="585"/>
        <v>0.20074860817775653</v>
      </c>
      <c r="AQ1753" s="32">
        <f t="shared" ca="1" si="586"/>
        <v>2.4685224841136817</v>
      </c>
      <c r="AR1753" s="32">
        <f t="shared" ca="1" si="587"/>
        <v>3.6438529784537321E-2</v>
      </c>
    </row>
    <row r="1754" spans="1:44">
      <c r="A1754" s="10">
        <v>39465</v>
      </c>
      <c r="B1754" s="11">
        <f ca="1">IF(ROW(data!B1754)&gt;singleSMA,AVERAGE(OFFSET(data!B1754,0,0,-singleSMA,1)),"")</f>
        <v>33.67540000000001</v>
      </c>
      <c r="C1754" s="11" t="str">
        <f ca="1">IF(ROW(data!B1752)&gt;singleSMA+2,IF(SIGN(data!B1753-indicators!B1753)&lt;&gt;SIGN(data!B1752-indicators!B1752),IF(SIGN(data!B1753-indicators!B1753)&gt;0,"BUY","SELL"),""),"")</f>
        <v/>
      </c>
      <c r="D1754" s="11">
        <f ca="1">IF(ROW(data!B1754)&gt;fastSMA,AVERAGE(OFFSET(data!B1754,0,0,-fastSMA,1)),"")</f>
        <v>34.1965</v>
      </c>
      <c r="E1754" s="11">
        <f ca="1">IF(ROW(data!B1754)&gt;slowSMA,AVERAGE(OFFSET(data!B1754,0,0,-slowSMA,1)),"")</f>
        <v>33.67540000000001</v>
      </c>
      <c r="F1754" s="11" t="str">
        <f ca="1">IF(ROW(data!B1754)&gt;MAX(fastSMA,slowSMA)+2,IF(SIGN(D1753-E1753)&lt;&gt;SIGN(D1752-E1752),IF(SIGN(D1753-E1753)&gt;0,"BUY","SELL"),""),"")</f>
        <v/>
      </c>
      <c r="G1754" s="11"/>
      <c r="H1754" s="11">
        <f>(data!B1754/data!B1753)-1</f>
        <v>1.6510903426791401E-2</v>
      </c>
      <c r="I1754" s="11">
        <f t="shared" si="567"/>
        <v>1.6510903426791401E-2</v>
      </c>
      <c r="J1754" s="11">
        <f t="shared" si="568"/>
        <v>0</v>
      </c>
      <c r="K1754" s="11">
        <f ca="1">IF(ROW(data!B1754)&gt;rsi+1,100-100/(1+AVERAGE(OFFSET(I1754,0,0,-rsi,1))/AVERAGE(OFFSET(J1754,0,0,-rsi,1))),"")</f>
        <v>44.384686697818736</v>
      </c>
      <c r="L1754" s="11"/>
      <c r="M1754" s="11">
        <f t="shared" si="569"/>
        <v>1.0165109034267914</v>
      </c>
      <c r="N1754" s="11">
        <f t="shared" ca="1" si="570"/>
        <v>0.96481371969248997</v>
      </c>
      <c r="S1754" s="13" t="str">
        <f ca="1">pricein</f>
        <v/>
      </c>
      <c r="T1754" s="13" t="str">
        <f ca="1">priceout</f>
        <v/>
      </c>
      <c r="U1754" s="16" t="str">
        <f t="shared" ca="1" si="571"/>
        <v/>
      </c>
      <c r="V1754" s="16" t="str">
        <f t="shared" ca="1" si="578"/>
        <v/>
      </c>
      <c r="W1754" s="16" t="str">
        <f t="shared" ca="1" si="579"/>
        <v/>
      </c>
      <c r="X1754" s="16">
        <f t="shared" ca="1" si="580"/>
        <v>2.7750969091747342</v>
      </c>
      <c r="Y1754" s="16"/>
      <c r="Z1754" s="13" t="str">
        <f ca="1">priceincross</f>
        <v/>
      </c>
      <c r="AA1754" s="13" t="str">
        <f ca="1">priceoutcross</f>
        <v/>
      </c>
      <c r="AB1754" s="13" t="str">
        <f t="shared" ca="1" si="572"/>
        <v/>
      </c>
      <c r="AC1754" s="13" t="str">
        <f t="shared" ca="1" si="581"/>
        <v/>
      </c>
      <c r="AD1754" s="13" t="str">
        <f t="shared" ca="1" si="582"/>
        <v/>
      </c>
      <c r="AE1754" s="13">
        <f t="shared" ca="1" si="583"/>
        <v>3.3465780983988931</v>
      </c>
      <c r="AG1754" s="32">
        <f ca="1">IF(ROW(data!B1754)&gt;fib+1,MIN(OFFSET(data!B1754,0,0,-fib,1)),"")</f>
        <v>30.29</v>
      </c>
      <c r="AH1754" s="32">
        <f ca="1">IF(ROW(data!B1754)&gt;fib+1,MAX(OFFSET(data!B1754,0,0,-fib,1)),"")</f>
        <v>36.18</v>
      </c>
      <c r="AI1754" s="32">
        <f t="shared" ca="1" si="573"/>
        <v>5.8900000000000006</v>
      </c>
      <c r="AJ1754" s="31">
        <f t="shared" ca="1" si="574"/>
        <v>31.680039999999998</v>
      </c>
      <c r="AK1754" s="31">
        <f t="shared" ca="1" si="575"/>
        <v>32.53998</v>
      </c>
      <c r="AL1754" s="31">
        <f t="shared" ca="1" si="576"/>
        <v>33.234999999999999</v>
      </c>
      <c r="AM1754" s="31">
        <f t="shared" ca="1" si="577"/>
        <v>33.930019999999999</v>
      </c>
      <c r="AO1754" s="32">
        <f t="shared" ca="1" si="584"/>
        <v>2.3321937512499562</v>
      </c>
      <c r="AP1754" s="32">
        <f t="shared" ca="1" si="585"/>
        <v>0.20074860817775653</v>
      </c>
      <c r="AQ1754" s="32">
        <f t="shared" ca="1" si="586"/>
        <v>2.4685224841136817</v>
      </c>
      <c r="AR1754" s="32">
        <f t="shared" ca="1" si="587"/>
        <v>3.6438529784537321E-2</v>
      </c>
    </row>
    <row r="1755" spans="1:44">
      <c r="A1755" s="10">
        <v>39468</v>
      </c>
      <c r="B1755" s="11">
        <f ca="1">IF(ROW(data!B1755)&gt;singleSMA,AVERAGE(OFFSET(data!B1755,0,0,-singleSMA,1)),"")</f>
        <v>33.679200000000009</v>
      </c>
      <c r="C1755" s="11" t="str">
        <f ca="1">IF(ROW(data!B1753)&gt;singleSMA+2,IF(SIGN(data!B1754-indicators!B1754)&lt;&gt;SIGN(data!B1753-indicators!B1753),IF(SIGN(data!B1754-indicators!B1754)&gt;0,"BUY","SELL"),""),"")</f>
        <v/>
      </c>
      <c r="D1755" s="11">
        <f ca="1">IF(ROW(data!B1755)&gt;fastSMA,AVERAGE(OFFSET(data!B1755,0,0,-fastSMA,1)),"")</f>
        <v>34.040500000000002</v>
      </c>
      <c r="E1755" s="11">
        <f ca="1">IF(ROW(data!B1755)&gt;slowSMA,AVERAGE(OFFSET(data!B1755,0,0,-slowSMA,1)),"")</f>
        <v>33.679200000000009</v>
      </c>
      <c r="F1755" s="11" t="str">
        <f ca="1">IF(ROW(data!B1755)&gt;MAX(fastSMA,slowSMA)+2,IF(SIGN(D1754-E1754)&lt;&gt;SIGN(D1753-E1753),IF(SIGN(D1754-E1754)&gt;0,"BUY","SELL"),""),"")</f>
        <v/>
      </c>
      <c r="G1755" s="11"/>
      <c r="H1755" s="11">
        <f>(data!B1755/data!B1754)-1</f>
        <v>-5.5470425988354388E-2</v>
      </c>
      <c r="I1755" s="11">
        <f t="shared" si="567"/>
        <v>0</v>
      </c>
      <c r="J1755" s="11">
        <f t="shared" si="568"/>
        <v>5.5470425988354388E-2</v>
      </c>
      <c r="K1755" s="11">
        <f ca="1">IF(ROW(data!B1755)&gt;rsi+1,100-100/(1+AVERAGE(OFFSET(I1755,0,0,-rsi,1))/AVERAGE(OFFSET(J1755,0,0,-rsi,1))),"")</f>
        <v>36.479069253348634</v>
      </c>
      <c r="L1755" s="11"/>
      <c r="M1755" s="11">
        <f t="shared" si="569"/>
        <v>0.94452957401164561</v>
      </c>
      <c r="N1755" s="11">
        <f t="shared" ca="1" si="570"/>
        <v>0.90807307012374794</v>
      </c>
      <c r="S1755" s="13" t="str">
        <f ca="1">pricein</f>
        <v/>
      </c>
      <c r="T1755" s="13" t="str">
        <f ca="1">priceout</f>
        <v/>
      </c>
      <c r="U1755" s="16" t="str">
        <f t="shared" ca="1" si="571"/>
        <v/>
      </c>
      <c r="V1755" s="16" t="str">
        <f t="shared" ca="1" si="578"/>
        <v/>
      </c>
      <c r="W1755" s="16" t="str">
        <f t="shared" ca="1" si="579"/>
        <v/>
      </c>
      <c r="X1755" s="16">
        <f t="shared" ca="1" si="580"/>
        <v>2.7750969091747342</v>
      </c>
      <c r="Y1755" s="16"/>
      <c r="Z1755" s="13" t="str">
        <f ca="1">priceincross</f>
        <v/>
      </c>
      <c r="AA1755" s="13" t="str">
        <f ca="1">priceoutcross</f>
        <v/>
      </c>
      <c r="AB1755" s="13" t="str">
        <f t="shared" ca="1" si="572"/>
        <v/>
      </c>
      <c r="AC1755" s="13" t="str">
        <f t="shared" ca="1" si="581"/>
        <v/>
      </c>
      <c r="AD1755" s="13" t="str">
        <f t="shared" ca="1" si="582"/>
        <v/>
      </c>
      <c r="AE1755" s="13">
        <f t="shared" ca="1" si="583"/>
        <v>3.3465780983988931</v>
      </c>
      <c r="AG1755" s="32">
        <f ca="1">IF(ROW(data!B1755)&gt;fib+1,MIN(OFFSET(data!B1755,0,0,-fib,1)),"")</f>
        <v>30.29</v>
      </c>
      <c r="AH1755" s="32">
        <f ca="1">IF(ROW(data!B1755)&gt;fib+1,MAX(OFFSET(data!B1755,0,0,-fib,1)),"")</f>
        <v>36.18</v>
      </c>
      <c r="AI1755" s="32">
        <f t="shared" ca="1" si="573"/>
        <v>5.8900000000000006</v>
      </c>
      <c r="AJ1755" s="31">
        <f t="shared" ca="1" si="574"/>
        <v>31.680039999999998</v>
      </c>
      <c r="AK1755" s="31">
        <f t="shared" ca="1" si="575"/>
        <v>32.53998</v>
      </c>
      <c r="AL1755" s="31">
        <f t="shared" ca="1" si="576"/>
        <v>33.234999999999999</v>
      </c>
      <c r="AM1755" s="31">
        <f t="shared" ca="1" si="577"/>
        <v>33.930019999999999</v>
      </c>
      <c r="AO1755" s="32">
        <f t="shared" ca="1" si="584"/>
        <v>2.3321937512499562</v>
      </c>
      <c r="AP1755" s="32">
        <f t="shared" ca="1" si="585"/>
        <v>0.20074860817775653</v>
      </c>
      <c r="AQ1755" s="32">
        <f t="shared" ca="1" si="586"/>
        <v>2.4685224841136817</v>
      </c>
      <c r="AR1755" s="32">
        <f t="shared" ca="1" si="587"/>
        <v>3.6438529784537321E-2</v>
      </c>
    </row>
    <row r="1756" spans="1:44">
      <c r="A1756" s="10">
        <v>39469</v>
      </c>
      <c r="B1756" s="11">
        <f ca="1">IF(ROW(data!B1756)&gt;singleSMA,AVERAGE(OFFSET(data!B1756,0,0,-singleSMA,1)),"")</f>
        <v>33.67540000000001</v>
      </c>
      <c r="C1756" s="11" t="str">
        <f ca="1">IF(ROW(data!B1754)&gt;singleSMA+2,IF(SIGN(data!B1755-indicators!B1755)&lt;&gt;SIGN(data!B1754-indicators!B1754),IF(SIGN(data!B1755-indicators!B1755)&gt;0,"BUY","SELL"),""),"")</f>
        <v/>
      </c>
      <c r="D1756" s="11">
        <f ca="1">IF(ROW(data!B1756)&gt;fastSMA,AVERAGE(OFFSET(data!B1756,0,0,-fastSMA,1)),"")</f>
        <v>33.863</v>
      </c>
      <c r="E1756" s="11">
        <f ca="1">IF(ROW(data!B1756)&gt;slowSMA,AVERAGE(OFFSET(data!B1756,0,0,-slowSMA,1)),"")</f>
        <v>33.67540000000001</v>
      </c>
      <c r="F1756" s="11" t="str">
        <f ca="1">IF(ROW(data!B1756)&gt;MAX(fastSMA,slowSMA)+2,IF(SIGN(D1755-E1755)&lt;&gt;SIGN(D1754-E1754),IF(SIGN(D1755-E1755)&gt;0,"BUY","SELL"),""),"")</f>
        <v/>
      </c>
      <c r="G1756" s="11"/>
      <c r="H1756" s="11">
        <f>(data!B1756/data!B1755)-1</f>
        <v>-2.9526281635301799E-2</v>
      </c>
      <c r="I1756" s="11">
        <f t="shared" si="567"/>
        <v>0</v>
      </c>
      <c r="J1756" s="11">
        <f t="shared" si="568"/>
        <v>2.9526281635301799E-2</v>
      </c>
      <c r="K1756" s="11">
        <f ca="1">IF(ROW(data!B1756)&gt;rsi+1,100-100/(1+AVERAGE(OFFSET(I1756,0,0,-rsi,1))/AVERAGE(OFFSET(J1756,0,0,-rsi,1))),"")</f>
        <v>34.883776371263053</v>
      </c>
      <c r="L1756" s="11"/>
      <c r="M1756" s="11">
        <f t="shared" si="569"/>
        <v>0.9704737183646982</v>
      </c>
      <c r="N1756" s="11">
        <f t="shared" ca="1" si="570"/>
        <v>0.89390316796174552</v>
      </c>
      <c r="S1756" s="13" t="str">
        <f ca="1">pricein</f>
        <v/>
      </c>
      <c r="T1756" s="13" t="str">
        <f ca="1">priceout</f>
        <v/>
      </c>
      <c r="U1756" s="16" t="str">
        <f t="shared" ca="1" si="571"/>
        <v/>
      </c>
      <c r="V1756" s="16" t="str">
        <f t="shared" ca="1" si="578"/>
        <v/>
      </c>
      <c r="W1756" s="16" t="str">
        <f t="shared" ca="1" si="579"/>
        <v/>
      </c>
      <c r="X1756" s="16">
        <f t="shared" ca="1" si="580"/>
        <v>2.7750969091747342</v>
      </c>
      <c r="Y1756" s="16"/>
      <c r="Z1756" s="13" t="str">
        <f ca="1">priceincross</f>
        <v/>
      </c>
      <c r="AA1756" s="13" t="str">
        <f ca="1">priceoutcross</f>
        <v/>
      </c>
      <c r="AB1756" s="13" t="str">
        <f t="shared" ca="1" si="572"/>
        <v/>
      </c>
      <c r="AC1756" s="13" t="str">
        <f t="shared" ca="1" si="581"/>
        <v/>
      </c>
      <c r="AD1756" s="13" t="str">
        <f t="shared" ca="1" si="582"/>
        <v/>
      </c>
      <c r="AE1756" s="13">
        <f t="shared" ca="1" si="583"/>
        <v>3.3465780983988931</v>
      </c>
      <c r="AG1756" s="32">
        <f ca="1">IF(ROW(data!B1756)&gt;fib+1,MIN(OFFSET(data!B1756,0,0,-fib,1)),"")</f>
        <v>29.91</v>
      </c>
      <c r="AH1756" s="32">
        <f ca="1">IF(ROW(data!B1756)&gt;fib+1,MAX(OFFSET(data!B1756,0,0,-fib,1)),"")</f>
        <v>36.18</v>
      </c>
      <c r="AI1756" s="32">
        <f t="shared" ca="1" si="573"/>
        <v>6.27</v>
      </c>
      <c r="AJ1756" s="31">
        <f t="shared" ca="1" si="574"/>
        <v>31.389720000000001</v>
      </c>
      <c r="AK1756" s="31">
        <f t="shared" ca="1" si="575"/>
        <v>32.305140000000002</v>
      </c>
      <c r="AL1756" s="31">
        <f t="shared" ca="1" si="576"/>
        <v>33.045000000000002</v>
      </c>
      <c r="AM1756" s="31">
        <f t="shared" ca="1" si="577"/>
        <v>33.784860000000002</v>
      </c>
      <c r="AO1756" s="32">
        <f t="shared" ca="1" si="584"/>
        <v>2.3321937512499562</v>
      </c>
      <c r="AP1756" s="32">
        <f t="shared" ca="1" si="585"/>
        <v>0.20074860817775653</v>
      </c>
      <c r="AQ1756" s="32">
        <f t="shared" ca="1" si="586"/>
        <v>2.4685224841136817</v>
      </c>
      <c r="AR1756" s="32">
        <f t="shared" ca="1" si="587"/>
        <v>3.6438529784537321E-2</v>
      </c>
    </row>
    <row r="1757" spans="1:44">
      <c r="A1757" s="10">
        <v>39470</v>
      </c>
      <c r="B1757" s="11">
        <f ca="1">IF(ROW(data!B1757)&gt;singleSMA,AVERAGE(OFFSET(data!B1757,0,0,-singleSMA,1)),"")</f>
        <v>33.647400000000005</v>
      </c>
      <c r="C1757" s="11" t="str">
        <f ca="1">IF(ROW(data!B1755)&gt;singleSMA+2,IF(SIGN(data!B1756-indicators!B1756)&lt;&gt;SIGN(data!B1755-indicators!B1755),IF(SIGN(data!B1756-indicators!B1756)&gt;0,"BUY","SELL"),""),"")</f>
        <v/>
      </c>
      <c r="D1757" s="11">
        <f ca="1">IF(ROW(data!B1757)&gt;fastSMA,AVERAGE(OFFSET(data!B1757,0,0,-fastSMA,1)),"")</f>
        <v>33.612000000000002</v>
      </c>
      <c r="E1757" s="11">
        <f ca="1">IF(ROW(data!B1757)&gt;slowSMA,AVERAGE(OFFSET(data!B1757,0,0,-slowSMA,1)),"")</f>
        <v>33.647400000000005</v>
      </c>
      <c r="F1757" s="11" t="str">
        <f ca="1">IF(ROW(data!B1757)&gt;MAX(fastSMA,slowSMA)+2,IF(SIGN(D1756-E1756)&lt;&gt;SIGN(D1755-E1755),IF(SIGN(D1756-E1756)&gt;0,"BUY","SELL"),""),"")</f>
        <v/>
      </c>
      <c r="G1757" s="11"/>
      <c r="H1757" s="11">
        <f>(data!B1757/data!B1756)-1</f>
        <v>-4.5469742561016324E-2</v>
      </c>
      <c r="I1757" s="11">
        <f t="shared" si="567"/>
        <v>0</v>
      </c>
      <c r="J1757" s="11">
        <f t="shared" si="568"/>
        <v>4.5469742561016324E-2</v>
      </c>
      <c r="K1757" s="11">
        <f ca="1">IF(ROW(data!B1757)&gt;rsi+1,100-100/(1+AVERAGE(OFFSET(I1757,0,0,-rsi,1))/AVERAGE(OFFSET(J1757,0,0,-rsi,1))),"")</f>
        <v>30.31416378147361</v>
      </c>
      <c r="L1757" s="11"/>
      <c r="M1757" s="11">
        <f t="shared" si="569"/>
        <v>0.95453025743898368</v>
      </c>
      <c r="N1757" s="11">
        <f t="shared" ca="1" si="570"/>
        <v>0.85046172177539481</v>
      </c>
      <c r="S1757" s="13" t="str">
        <f ca="1">pricein</f>
        <v/>
      </c>
      <c r="T1757" s="13" t="str">
        <f ca="1">priceout</f>
        <v/>
      </c>
      <c r="U1757" s="16" t="str">
        <f t="shared" ca="1" si="571"/>
        <v/>
      </c>
      <c r="V1757" s="16" t="str">
        <f t="shared" ca="1" si="578"/>
        <v/>
      </c>
      <c r="W1757" s="16" t="str">
        <f t="shared" ca="1" si="579"/>
        <v/>
      </c>
      <c r="X1757" s="16">
        <f t="shared" ca="1" si="580"/>
        <v>2.7750969091747342</v>
      </c>
      <c r="Y1757" s="16"/>
      <c r="Z1757" s="13" t="str">
        <f ca="1">priceincross</f>
        <v/>
      </c>
      <c r="AA1757" s="13" t="str">
        <f ca="1">priceoutcross</f>
        <v/>
      </c>
      <c r="AB1757" s="13" t="str">
        <f t="shared" ca="1" si="572"/>
        <v/>
      </c>
      <c r="AC1757" s="13" t="str">
        <f t="shared" ca="1" si="581"/>
        <v/>
      </c>
      <c r="AD1757" s="13" t="str">
        <f t="shared" ca="1" si="582"/>
        <v/>
      </c>
      <c r="AE1757" s="13">
        <f t="shared" ca="1" si="583"/>
        <v>3.3465780983988931</v>
      </c>
      <c r="AG1757" s="32">
        <f ca="1">IF(ROW(data!B1757)&gt;fib+1,MIN(OFFSET(data!B1757,0,0,-fib,1)),"")</f>
        <v>28.55</v>
      </c>
      <c r="AH1757" s="32">
        <f ca="1">IF(ROW(data!B1757)&gt;fib+1,MAX(OFFSET(data!B1757,0,0,-fib,1)),"")</f>
        <v>36.18</v>
      </c>
      <c r="AI1757" s="32">
        <f t="shared" ca="1" si="573"/>
        <v>7.629999999999999</v>
      </c>
      <c r="AJ1757" s="31">
        <f t="shared" ca="1" si="574"/>
        <v>30.350680000000001</v>
      </c>
      <c r="AK1757" s="31">
        <f t="shared" ca="1" si="575"/>
        <v>31.464660000000002</v>
      </c>
      <c r="AL1757" s="31">
        <f t="shared" ca="1" si="576"/>
        <v>32.365000000000002</v>
      </c>
      <c r="AM1757" s="31">
        <f t="shared" ca="1" si="577"/>
        <v>33.265340000000002</v>
      </c>
      <c r="AO1757" s="32">
        <f t="shared" ca="1" si="584"/>
        <v>2.3321937512499562</v>
      </c>
      <c r="AP1757" s="32">
        <f t="shared" ca="1" si="585"/>
        <v>0.20074860817775653</v>
      </c>
      <c r="AQ1757" s="32">
        <f t="shared" ca="1" si="586"/>
        <v>2.4685224841136817</v>
      </c>
      <c r="AR1757" s="32">
        <f t="shared" ca="1" si="587"/>
        <v>3.6438529784537321E-2</v>
      </c>
    </row>
    <row r="1758" spans="1:44">
      <c r="A1758" s="10">
        <v>39471</v>
      </c>
      <c r="B1758" s="11">
        <f ca="1">IF(ROW(data!B1758)&gt;singleSMA,AVERAGE(OFFSET(data!B1758,0,0,-singleSMA,1)),"")</f>
        <v>33.639100000000006</v>
      </c>
      <c r="C1758" s="11" t="str">
        <f ca="1">IF(ROW(data!B1756)&gt;singleSMA+2,IF(SIGN(data!B1757-indicators!B1757)&lt;&gt;SIGN(data!B1756-indicators!B1756),IF(SIGN(data!B1757-indicators!B1757)&gt;0,"BUY","SELL"),""),"")</f>
        <v/>
      </c>
      <c r="D1758" s="11">
        <f ca="1">IF(ROW(data!B1758)&gt;fastSMA,AVERAGE(OFFSET(data!B1758,0,0,-fastSMA,1)),"")</f>
        <v>33.448999999999998</v>
      </c>
      <c r="E1758" s="11">
        <f ca="1">IF(ROW(data!B1758)&gt;slowSMA,AVERAGE(OFFSET(data!B1758,0,0,-slowSMA,1)),"")</f>
        <v>33.639100000000006</v>
      </c>
      <c r="F1758" s="11" t="str">
        <f ca="1">IF(ROW(data!B1758)&gt;MAX(fastSMA,slowSMA)+2,IF(SIGN(D1757-E1757)&lt;&gt;SIGN(D1756-E1756),IF(SIGN(D1757-E1757)&gt;0,"BUY","SELL"),""),"")</f>
        <v>SELL</v>
      </c>
      <c r="G1758" s="11"/>
      <c r="H1758" s="11">
        <f>(data!B1758/data!B1757)-1</f>
        <v>0.10542907180385286</v>
      </c>
      <c r="I1758" s="11">
        <f t="shared" si="567"/>
        <v>0.10542907180385286</v>
      </c>
      <c r="J1758" s="11">
        <f t="shared" si="568"/>
        <v>0</v>
      </c>
      <c r="K1758" s="11">
        <f ca="1">IF(ROW(data!B1758)&gt;rsi+1,100-100/(1+AVERAGE(OFFSET(I1758,0,0,-rsi,1))/AVERAGE(OFFSET(J1758,0,0,-rsi,1))),"")</f>
        <v>40.596805119905817</v>
      </c>
      <c r="L1758" s="11"/>
      <c r="M1758" s="11">
        <f t="shared" si="569"/>
        <v>1.1054290718038529</v>
      </c>
      <c r="N1758" s="11">
        <f t="shared" ca="1" si="570"/>
        <v>0.90637564618035615</v>
      </c>
      <c r="S1758" s="13" t="str">
        <f ca="1">pricein</f>
        <v/>
      </c>
      <c r="T1758" s="13" t="str">
        <f ca="1">priceout</f>
        <v/>
      </c>
      <c r="U1758" s="16" t="str">
        <f t="shared" ca="1" si="571"/>
        <v/>
      </c>
      <c r="V1758" s="16" t="str">
        <f t="shared" ca="1" si="578"/>
        <v/>
      </c>
      <c r="W1758" s="16" t="str">
        <f t="shared" ca="1" si="579"/>
        <v/>
      </c>
      <c r="X1758" s="16">
        <f t="shared" ca="1" si="580"/>
        <v>2.7750969091747342</v>
      </c>
      <c r="Y1758" s="16"/>
      <c r="Z1758" s="13" t="str">
        <f ca="1">priceincross</f>
        <v/>
      </c>
      <c r="AA1758" s="13">
        <f ca="1">priceoutcross</f>
        <v>31.56</v>
      </c>
      <c r="AB1758" s="13" t="str">
        <f t="shared" ca="1" si="572"/>
        <v/>
      </c>
      <c r="AC1758" s="13" t="str">
        <f t="shared" ca="1" si="581"/>
        <v/>
      </c>
      <c r="AD1758" s="13" t="str">
        <f t="shared" ca="1" si="582"/>
        <v/>
      </c>
      <c r="AE1758" s="13">
        <f t="shared" ca="1" si="583"/>
        <v>3.3465780983988931</v>
      </c>
      <c r="AG1758" s="32">
        <f ca="1">IF(ROW(data!B1758)&gt;fib+1,MIN(OFFSET(data!B1758,0,0,-fib,1)),"")</f>
        <v>28.55</v>
      </c>
      <c r="AH1758" s="32">
        <f ca="1">IF(ROW(data!B1758)&gt;fib+1,MAX(OFFSET(data!B1758,0,0,-fib,1)),"")</f>
        <v>36.18</v>
      </c>
      <c r="AI1758" s="32">
        <f t="shared" ca="1" si="573"/>
        <v>7.629999999999999</v>
      </c>
      <c r="AJ1758" s="31">
        <f t="shared" ca="1" si="574"/>
        <v>30.350680000000001</v>
      </c>
      <c r="AK1758" s="31">
        <f t="shared" ca="1" si="575"/>
        <v>31.464660000000002</v>
      </c>
      <c r="AL1758" s="31">
        <f t="shared" ca="1" si="576"/>
        <v>32.365000000000002</v>
      </c>
      <c r="AM1758" s="31">
        <f t="shared" ca="1" si="577"/>
        <v>33.265340000000002</v>
      </c>
      <c r="AO1758" s="32">
        <f t="shared" ca="1" si="584"/>
        <v>2.3321937512499562</v>
      </c>
      <c r="AP1758" s="32">
        <f t="shared" ca="1" si="585"/>
        <v>0.20074860817775653</v>
      </c>
      <c r="AQ1758" s="32">
        <f t="shared" ca="1" si="586"/>
        <v>2.4685224841136817</v>
      </c>
      <c r="AR1758" s="32">
        <f t="shared" ca="1" si="587"/>
        <v>3.6438529784537321E-2</v>
      </c>
    </row>
    <row r="1759" spans="1:44">
      <c r="A1759" s="10">
        <v>39472</v>
      </c>
      <c r="B1759" s="11">
        <f ca="1">IF(ROW(data!B1759)&gt;singleSMA,AVERAGE(OFFSET(data!B1759,0,0,-singleSMA,1)),"")</f>
        <v>33.644300000000008</v>
      </c>
      <c r="C1759" s="11" t="str">
        <f ca="1">IF(ROW(data!B1757)&gt;singleSMA+2,IF(SIGN(data!B1758-indicators!B1758)&lt;&gt;SIGN(data!B1757-indicators!B1757),IF(SIGN(data!B1758-indicators!B1758)&gt;0,"BUY","SELL"),""),"")</f>
        <v/>
      </c>
      <c r="D1759" s="11">
        <f ca="1">IF(ROW(data!B1759)&gt;fastSMA,AVERAGE(OFFSET(data!B1759,0,0,-fastSMA,1)),"")</f>
        <v>33.303999999999995</v>
      </c>
      <c r="E1759" s="11">
        <f ca="1">IF(ROW(data!B1759)&gt;slowSMA,AVERAGE(OFFSET(data!B1759,0,0,-slowSMA,1)),"")</f>
        <v>33.644300000000008</v>
      </c>
      <c r="F1759" s="11" t="str">
        <f ca="1">IF(ROW(data!B1759)&gt;MAX(fastSMA,slowSMA)+2,IF(SIGN(D1758-E1758)&lt;&gt;SIGN(D1757-E1757),IF(SIGN(D1758-E1758)&gt;0,"BUY","SELL"),""),"")</f>
        <v/>
      </c>
      <c r="G1759" s="11"/>
      <c r="H1759" s="11">
        <f>(data!B1759/data!B1758)-1</f>
        <v>2.7883396704689423E-2</v>
      </c>
      <c r="I1759" s="11">
        <f t="shared" si="567"/>
        <v>2.7883396704689423E-2</v>
      </c>
      <c r="J1759" s="11">
        <f t="shared" si="568"/>
        <v>0</v>
      </c>
      <c r="K1759" s="11">
        <f ca="1">IF(ROW(data!B1759)&gt;rsi+1,100-100/(1+AVERAGE(OFFSET(I1759,0,0,-rsi,1))/AVERAGE(OFFSET(J1759,0,0,-rsi,1))),"")</f>
        <v>42.215917926370949</v>
      </c>
      <c r="L1759" s="11"/>
      <c r="M1759" s="11">
        <f t="shared" si="569"/>
        <v>1.0278833967046894</v>
      </c>
      <c r="N1759" s="11">
        <f t="shared" ca="1" si="570"/>
        <v>0.91794001131861891</v>
      </c>
      <c r="S1759" s="13" t="str">
        <f ca="1">pricein</f>
        <v/>
      </c>
      <c r="T1759" s="13" t="str">
        <f ca="1">priceout</f>
        <v/>
      </c>
      <c r="U1759" s="16" t="str">
        <f t="shared" ca="1" si="571"/>
        <v/>
      </c>
      <c r="V1759" s="16" t="str">
        <f t="shared" ca="1" si="578"/>
        <v/>
      </c>
      <c r="W1759" s="16" t="str">
        <f t="shared" ca="1" si="579"/>
        <v/>
      </c>
      <c r="X1759" s="16">
        <f t="shared" ca="1" si="580"/>
        <v>2.7750969091747342</v>
      </c>
      <c r="Y1759" s="16"/>
      <c r="Z1759" s="13" t="str">
        <f ca="1">priceincross</f>
        <v/>
      </c>
      <c r="AA1759" s="13" t="str">
        <f ca="1">priceoutcross</f>
        <v/>
      </c>
      <c r="AB1759" s="13" t="str">
        <f t="shared" ca="1" si="572"/>
        <v/>
      </c>
      <c r="AC1759" s="13" t="str">
        <f t="shared" ca="1" si="581"/>
        <v/>
      </c>
      <c r="AD1759" s="13" t="str">
        <f t="shared" ca="1" si="582"/>
        <v/>
      </c>
      <c r="AE1759" s="13">
        <f t="shared" ca="1" si="583"/>
        <v>3.3465780983988931</v>
      </c>
      <c r="AG1759" s="32">
        <f ca="1">IF(ROW(data!B1759)&gt;fib+1,MIN(OFFSET(data!B1759,0,0,-fib,1)),"")</f>
        <v>28.55</v>
      </c>
      <c r="AH1759" s="32">
        <f ca="1">IF(ROW(data!B1759)&gt;fib+1,MAX(OFFSET(data!B1759,0,0,-fib,1)),"")</f>
        <v>36.18</v>
      </c>
      <c r="AI1759" s="32">
        <f t="shared" ca="1" si="573"/>
        <v>7.629999999999999</v>
      </c>
      <c r="AJ1759" s="31">
        <f t="shared" ca="1" si="574"/>
        <v>30.350680000000001</v>
      </c>
      <c r="AK1759" s="31">
        <f t="shared" ca="1" si="575"/>
        <v>31.464660000000002</v>
      </c>
      <c r="AL1759" s="31">
        <f t="shared" ca="1" si="576"/>
        <v>32.365000000000002</v>
      </c>
      <c r="AM1759" s="31">
        <f t="shared" ca="1" si="577"/>
        <v>33.265340000000002</v>
      </c>
      <c r="AO1759" s="32">
        <f t="shared" ca="1" si="584"/>
        <v>2.3321937512499562</v>
      </c>
      <c r="AP1759" s="32">
        <f t="shared" ca="1" si="585"/>
        <v>0.20074860817775653</v>
      </c>
      <c r="AQ1759" s="32">
        <f t="shared" ca="1" si="586"/>
        <v>2.4685224841136817</v>
      </c>
      <c r="AR1759" s="32">
        <f t="shared" ca="1" si="587"/>
        <v>3.6438529784537321E-2</v>
      </c>
    </row>
    <row r="1760" spans="1:44">
      <c r="A1760" s="10">
        <v>39475</v>
      </c>
      <c r="B1760" s="11">
        <f ca="1">IF(ROW(data!B1760)&gt;singleSMA,AVERAGE(OFFSET(data!B1760,0,0,-singleSMA,1)),"")</f>
        <v>33.635500000000008</v>
      </c>
      <c r="C1760" s="11" t="str">
        <f ca="1">IF(ROW(data!B1758)&gt;singleSMA+2,IF(SIGN(data!B1759-indicators!B1759)&lt;&gt;SIGN(data!B1758-indicators!B1758),IF(SIGN(data!B1759-indicators!B1759)&gt;0,"BUY","SELL"),""),"")</f>
        <v/>
      </c>
      <c r="D1760" s="11">
        <f ca="1">IF(ROW(data!B1760)&gt;fastSMA,AVERAGE(OFFSET(data!B1760,0,0,-fastSMA,1)),"")</f>
        <v>33.093999999999987</v>
      </c>
      <c r="E1760" s="11">
        <f ca="1">IF(ROW(data!B1760)&gt;slowSMA,AVERAGE(OFFSET(data!B1760,0,0,-slowSMA,1)),"")</f>
        <v>33.635500000000008</v>
      </c>
      <c r="F1760" s="11" t="str">
        <f ca="1">IF(ROW(data!B1760)&gt;MAX(fastSMA,slowSMA)+2,IF(SIGN(D1759-E1759)&lt;&gt;SIGN(D1758-E1758),IF(SIGN(D1759-E1759)&gt;0,"BUY","SELL"),""),"")</f>
        <v/>
      </c>
      <c r="G1760" s="11"/>
      <c r="H1760" s="11">
        <f>(data!B1760/data!B1759)-1</f>
        <v>-3.9149198520345152E-2</v>
      </c>
      <c r="I1760" s="11">
        <f t="shared" si="567"/>
        <v>0</v>
      </c>
      <c r="J1760" s="11">
        <f t="shared" si="568"/>
        <v>3.9149198520345152E-2</v>
      </c>
      <c r="K1760" s="11">
        <f ca="1">IF(ROW(data!B1760)&gt;rsi+1,100-100/(1+AVERAGE(OFFSET(I1760,0,0,-rsi,1))/AVERAGE(OFFSET(J1760,0,0,-rsi,1))),"")</f>
        <v>38.901203013400369</v>
      </c>
      <c r="L1760" s="11"/>
      <c r="M1760" s="11">
        <f t="shared" si="569"/>
        <v>0.96085080147965485</v>
      </c>
      <c r="N1760" s="11">
        <f t="shared" ca="1" si="570"/>
        <v>0.88125530110262962</v>
      </c>
      <c r="S1760" s="13" t="str">
        <f ca="1">pricein</f>
        <v/>
      </c>
      <c r="T1760" s="13" t="str">
        <f ca="1">priceout</f>
        <v/>
      </c>
      <c r="U1760" s="16" t="str">
        <f t="shared" ca="1" si="571"/>
        <v/>
      </c>
      <c r="V1760" s="16" t="str">
        <f t="shared" ca="1" si="578"/>
        <v/>
      </c>
      <c r="W1760" s="16" t="str">
        <f t="shared" ca="1" si="579"/>
        <v/>
      </c>
      <c r="X1760" s="16">
        <f t="shared" ca="1" si="580"/>
        <v>2.7750969091747342</v>
      </c>
      <c r="Y1760" s="16"/>
      <c r="Z1760" s="13" t="str">
        <f ca="1">priceincross</f>
        <v/>
      </c>
      <c r="AA1760" s="13" t="str">
        <f ca="1">priceoutcross</f>
        <v/>
      </c>
      <c r="AB1760" s="13" t="str">
        <f t="shared" ca="1" si="572"/>
        <v/>
      </c>
      <c r="AC1760" s="13" t="str">
        <f t="shared" ca="1" si="581"/>
        <v/>
      </c>
      <c r="AD1760" s="13" t="str">
        <f t="shared" ca="1" si="582"/>
        <v/>
      </c>
      <c r="AE1760" s="13">
        <f t="shared" ca="1" si="583"/>
        <v>3.3465780983988931</v>
      </c>
      <c r="AG1760" s="32">
        <f ca="1">IF(ROW(data!B1760)&gt;fib+1,MIN(OFFSET(data!B1760,0,0,-fib,1)),"")</f>
        <v>28.55</v>
      </c>
      <c r="AH1760" s="32">
        <f ca="1">IF(ROW(data!B1760)&gt;fib+1,MAX(OFFSET(data!B1760,0,0,-fib,1)),"")</f>
        <v>36.18</v>
      </c>
      <c r="AI1760" s="32">
        <f t="shared" ca="1" si="573"/>
        <v>7.629999999999999</v>
      </c>
      <c r="AJ1760" s="31">
        <f t="shared" ca="1" si="574"/>
        <v>30.350680000000001</v>
      </c>
      <c r="AK1760" s="31">
        <f t="shared" ca="1" si="575"/>
        <v>31.464660000000002</v>
      </c>
      <c r="AL1760" s="31">
        <f t="shared" ca="1" si="576"/>
        <v>32.365000000000002</v>
      </c>
      <c r="AM1760" s="31">
        <f t="shared" ca="1" si="577"/>
        <v>33.265340000000002</v>
      </c>
      <c r="AO1760" s="32">
        <f t="shared" ca="1" si="584"/>
        <v>2.3321937512499562</v>
      </c>
      <c r="AP1760" s="32">
        <f t="shared" ca="1" si="585"/>
        <v>0.20074860817775653</v>
      </c>
      <c r="AQ1760" s="32">
        <f t="shared" ca="1" si="586"/>
        <v>2.4685224841136817</v>
      </c>
      <c r="AR1760" s="32">
        <f t="shared" ca="1" si="587"/>
        <v>3.6438529784537321E-2</v>
      </c>
    </row>
    <row r="1761" spans="1:44">
      <c r="A1761" s="10">
        <v>39476</v>
      </c>
      <c r="B1761" s="11">
        <f ca="1">IF(ROW(data!B1761)&gt;singleSMA,AVERAGE(OFFSET(data!B1761,0,0,-singleSMA,1)),"")</f>
        <v>33.629100000000015</v>
      </c>
      <c r="C1761" s="11" t="str">
        <f ca="1">IF(ROW(data!B1759)&gt;singleSMA+2,IF(SIGN(data!B1760-indicators!B1760)&lt;&gt;SIGN(data!B1759-indicators!B1759),IF(SIGN(data!B1760-indicators!B1760)&gt;0,"BUY","SELL"),""),"")</f>
        <v/>
      </c>
      <c r="D1761" s="11">
        <f ca="1">IF(ROW(data!B1761)&gt;fastSMA,AVERAGE(OFFSET(data!B1761,0,0,-fastSMA,1)),"")</f>
        <v>32.904999999999994</v>
      </c>
      <c r="E1761" s="11">
        <f ca="1">IF(ROW(data!B1761)&gt;slowSMA,AVERAGE(OFFSET(data!B1761,0,0,-slowSMA,1)),"")</f>
        <v>33.629100000000015</v>
      </c>
      <c r="F1761" s="11" t="str">
        <f ca="1">IF(ROW(data!B1761)&gt;MAX(fastSMA,slowSMA)+2,IF(SIGN(D1760-E1760)&lt;&gt;SIGN(D1759-E1759),IF(SIGN(D1760-E1760)&gt;0,"BUY","SELL"),""),"")</f>
        <v/>
      </c>
      <c r="G1761" s="11"/>
      <c r="H1761" s="11">
        <f>(data!B1761/data!B1760)-1</f>
        <v>1.3474494706448459E-2</v>
      </c>
      <c r="I1761" s="11">
        <f t="shared" si="567"/>
        <v>1.3474494706448459E-2</v>
      </c>
      <c r="J1761" s="11">
        <f t="shared" si="568"/>
        <v>0</v>
      </c>
      <c r="K1761" s="11">
        <f ca="1">IF(ROW(data!B1761)&gt;rsi+1,100-100/(1+AVERAGE(OFFSET(I1761,0,0,-rsi,1))/AVERAGE(OFFSET(J1761,0,0,-rsi,1))),"")</f>
        <v>40.463769891630754</v>
      </c>
      <c r="L1761" s="11"/>
      <c r="M1761" s="11">
        <f t="shared" si="569"/>
        <v>1.0134744947064485</v>
      </c>
      <c r="N1761" s="11">
        <f t="shared" ca="1" si="570"/>
        <v>0.89312977099236668</v>
      </c>
      <c r="S1761" s="13" t="str">
        <f ca="1">pricein</f>
        <v/>
      </c>
      <c r="T1761" s="13" t="str">
        <f ca="1">priceout</f>
        <v/>
      </c>
      <c r="U1761" s="16" t="str">
        <f t="shared" ca="1" si="571"/>
        <v/>
      </c>
      <c r="V1761" s="16" t="str">
        <f t="shared" ca="1" si="578"/>
        <v/>
      </c>
      <c r="W1761" s="16" t="str">
        <f t="shared" ca="1" si="579"/>
        <v/>
      </c>
      <c r="X1761" s="16">
        <f t="shared" ca="1" si="580"/>
        <v>2.7750969091747342</v>
      </c>
      <c r="Y1761" s="16"/>
      <c r="Z1761" s="13" t="str">
        <f ca="1">priceincross</f>
        <v/>
      </c>
      <c r="AA1761" s="13" t="str">
        <f ca="1">priceoutcross</f>
        <v/>
      </c>
      <c r="AB1761" s="13" t="str">
        <f t="shared" ca="1" si="572"/>
        <v/>
      </c>
      <c r="AC1761" s="13" t="str">
        <f t="shared" ca="1" si="581"/>
        <v/>
      </c>
      <c r="AD1761" s="13" t="str">
        <f t="shared" ca="1" si="582"/>
        <v/>
      </c>
      <c r="AE1761" s="13">
        <f t="shared" ca="1" si="583"/>
        <v>3.3465780983988931</v>
      </c>
      <c r="AG1761" s="32">
        <f ca="1">IF(ROW(data!B1761)&gt;fib+1,MIN(OFFSET(data!B1761,0,0,-fib,1)),"")</f>
        <v>28.55</v>
      </c>
      <c r="AH1761" s="32">
        <f ca="1">IF(ROW(data!B1761)&gt;fib+1,MAX(OFFSET(data!B1761,0,0,-fib,1)),"")</f>
        <v>36.18</v>
      </c>
      <c r="AI1761" s="32">
        <f t="shared" ca="1" si="573"/>
        <v>7.629999999999999</v>
      </c>
      <c r="AJ1761" s="31">
        <f t="shared" ca="1" si="574"/>
        <v>30.350680000000001</v>
      </c>
      <c r="AK1761" s="31">
        <f t="shared" ca="1" si="575"/>
        <v>31.464660000000002</v>
      </c>
      <c r="AL1761" s="31">
        <f t="shared" ca="1" si="576"/>
        <v>32.365000000000002</v>
      </c>
      <c r="AM1761" s="31">
        <f t="shared" ca="1" si="577"/>
        <v>33.265340000000002</v>
      </c>
      <c r="AO1761" s="32">
        <f t="shared" ca="1" si="584"/>
        <v>2.3321937512499562</v>
      </c>
      <c r="AP1761" s="32">
        <f t="shared" ca="1" si="585"/>
        <v>0.20074860817775653</v>
      </c>
      <c r="AQ1761" s="32">
        <f t="shared" ca="1" si="586"/>
        <v>2.4685224841136817</v>
      </c>
      <c r="AR1761" s="32">
        <f t="shared" ca="1" si="587"/>
        <v>3.6438529784537321E-2</v>
      </c>
    </row>
    <row r="1762" spans="1:44">
      <c r="A1762" s="10">
        <v>39477</v>
      </c>
      <c r="B1762" s="11">
        <f ca="1">IF(ROW(data!B1762)&gt;singleSMA,AVERAGE(OFFSET(data!B1762,0,0,-singleSMA,1)),"")</f>
        <v>33.618000000000009</v>
      </c>
      <c r="C1762" s="11" t="str">
        <f ca="1">IF(ROW(data!B1760)&gt;singleSMA+2,IF(SIGN(data!B1761-indicators!B1761)&lt;&gt;SIGN(data!B1760-indicators!B1760),IF(SIGN(data!B1761-indicators!B1761)&gt;0,"BUY","SELL"),""),"")</f>
        <v/>
      </c>
      <c r="D1762" s="11">
        <f ca="1">IF(ROW(data!B1762)&gt;fastSMA,AVERAGE(OFFSET(data!B1762,0,0,-fastSMA,1)),"")</f>
        <v>32.699499999999993</v>
      </c>
      <c r="E1762" s="11">
        <f ca="1">IF(ROW(data!B1762)&gt;slowSMA,AVERAGE(OFFSET(data!B1762,0,0,-slowSMA,1)),"")</f>
        <v>33.618000000000009</v>
      </c>
      <c r="F1762" s="11" t="str">
        <f ca="1">IF(ROW(data!B1762)&gt;MAX(fastSMA,slowSMA)+2,IF(SIGN(D1761-E1761)&lt;&gt;SIGN(D1760-E1760),IF(SIGN(D1761-E1761)&gt;0,"BUY","SELL"),""),"")</f>
        <v/>
      </c>
      <c r="G1762" s="11"/>
      <c r="H1762" s="11">
        <f>(data!B1762/data!B1761)-1</f>
        <v>-1.4245014245014231E-2</v>
      </c>
      <c r="I1762" s="11">
        <f t="shared" si="567"/>
        <v>0</v>
      </c>
      <c r="J1762" s="11">
        <f t="shared" si="568"/>
        <v>1.4245014245014231E-2</v>
      </c>
      <c r="K1762" s="11">
        <f ca="1">IF(ROW(data!B1762)&gt;rsi+1,100-100/(1+AVERAGE(OFFSET(I1762,0,0,-rsi,1))/AVERAGE(OFFSET(J1762,0,0,-rsi,1))),"")</f>
        <v>39.647135961053422</v>
      </c>
      <c r="L1762" s="11"/>
      <c r="M1762" s="11">
        <f t="shared" si="569"/>
        <v>0.98575498575498577</v>
      </c>
      <c r="N1762" s="11">
        <f t="shared" ca="1" si="570"/>
        <v>0.88340425531914935</v>
      </c>
      <c r="S1762" s="13" t="str">
        <f ca="1">pricein</f>
        <v/>
      </c>
      <c r="T1762" s="13" t="str">
        <f ca="1">priceout</f>
        <v/>
      </c>
      <c r="U1762" s="16" t="str">
        <f t="shared" ca="1" si="571"/>
        <v/>
      </c>
      <c r="V1762" s="16" t="str">
        <f t="shared" ca="1" si="578"/>
        <v/>
      </c>
      <c r="W1762" s="16" t="str">
        <f t="shared" ca="1" si="579"/>
        <v/>
      </c>
      <c r="X1762" s="16">
        <f t="shared" ca="1" si="580"/>
        <v>2.7750969091747342</v>
      </c>
      <c r="Y1762" s="16"/>
      <c r="Z1762" s="13" t="str">
        <f ca="1">priceincross</f>
        <v/>
      </c>
      <c r="AA1762" s="13" t="str">
        <f ca="1">priceoutcross</f>
        <v/>
      </c>
      <c r="AB1762" s="13" t="str">
        <f t="shared" ca="1" si="572"/>
        <v/>
      </c>
      <c r="AC1762" s="13" t="str">
        <f t="shared" ca="1" si="581"/>
        <v/>
      </c>
      <c r="AD1762" s="13" t="str">
        <f t="shared" ca="1" si="582"/>
        <v/>
      </c>
      <c r="AE1762" s="13">
        <f t="shared" ca="1" si="583"/>
        <v>3.3465780983988931</v>
      </c>
      <c r="AG1762" s="32">
        <f ca="1">IF(ROW(data!B1762)&gt;fib+1,MIN(OFFSET(data!B1762,0,0,-fib,1)),"")</f>
        <v>28.55</v>
      </c>
      <c r="AH1762" s="32">
        <f ca="1">IF(ROW(data!B1762)&gt;fib+1,MAX(OFFSET(data!B1762,0,0,-fib,1)),"")</f>
        <v>36.18</v>
      </c>
      <c r="AI1762" s="32">
        <f t="shared" ca="1" si="573"/>
        <v>7.629999999999999</v>
      </c>
      <c r="AJ1762" s="31">
        <f t="shared" ca="1" si="574"/>
        <v>30.350680000000001</v>
      </c>
      <c r="AK1762" s="31">
        <f t="shared" ca="1" si="575"/>
        <v>31.464660000000002</v>
      </c>
      <c r="AL1762" s="31">
        <f t="shared" ca="1" si="576"/>
        <v>32.365000000000002</v>
      </c>
      <c r="AM1762" s="31">
        <f t="shared" ca="1" si="577"/>
        <v>33.265340000000002</v>
      </c>
      <c r="AO1762" s="32">
        <f t="shared" ca="1" si="584"/>
        <v>2.3321937512499562</v>
      </c>
      <c r="AP1762" s="32">
        <f t="shared" ca="1" si="585"/>
        <v>0.20074860817775653</v>
      </c>
      <c r="AQ1762" s="32">
        <f t="shared" ca="1" si="586"/>
        <v>2.4685224841136817</v>
      </c>
      <c r="AR1762" s="32">
        <f t="shared" ca="1" si="587"/>
        <v>3.6438529784537321E-2</v>
      </c>
    </row>
    <row r="1763" spans="1:44">
      <c r="A1763" s="10">
        <v>39478</v>
      </c>
      <c r="B1763" s="11">
        <f ca="1">IF(ROW(data!B1763)&gt;singleSMA,AVERAGE(OFFSET(data!B1763,0,0,-singleSMA,1)),"")</f>
        <v>33.596100000000007</v>
      </c>
      <c r="C1763" s="11" t="str">
        <f ca="1">IF(ROW(data!B1761)&gt;singleSMA+2,IF(SIGN(data!B1762-indicators!B1762)&lt;&gt;SIGN(data!B1761-indicators!B1761),IF(SIGN(data!B1762-indicators!B1762)&gt;0,"BUY","SELL"),""),"")</f>
        <v/>
      </c>
      <c r="D1763" s="11">
        <f ca="1">IF(ROW(data!B1763)&gt;fastSMA,AVERAGE(OFFSET(data!B1763,0,0,-fastSMA,1)),"")</f>
        <v>32.468000000000004</v>
      </c>
      <c r="E1763" s="11">
        <f ca="1">IF(ROW(data!B1763)&gt;slowSMA,AVERAGE(OFFSET(data!B1763,0,0,-slowSMA,1)),"")</f>
        <v>33.596100000000007</v>
      </c>
      <c r="F1763" s="11" t="str">
        <f ca="1">IF(ROW(data!B1763)&gt;MAX(fastSMA,slowSMA)+2,IF(SIGN(D1762-E1762)&lt;&gt;SIGN(D1761-E1761),IF(SIGN(D1762-E1762)&gt;0,"BUY","SELL"),""),"")</f>
        <v/>
      </c>
      <c r="G1763" s="11"/>
      <c r="H1763" s="11">
        <f>(data!B1763/data!B1762)-1</f>
        <v>-2.5048169556840083E-2</v>
      </c>
      <c r="I1763" s="11">
        <f t="shared" si="567"/>
        <v>0</v>
      </c>
      <c r="J1763" s="11">
        <f t="shared" si="568"/>
        <v>2.5048169556840083E-2</v>
      </c>
      <c r="K1763" s="11">
        <f ca="1">IF(ROW(data!B1763)&gt;rsi+1,100-100/(1+AVERAGE(OFFSET(I1763,0,0,-rsi,1))/AVERAGE(OFFSET(J1763,0,0,-rsi,1))),"")</f>
        <v>38.385599151537839</v>
      </c>
      <c r="L1763" s="11"/>
      <c r="M1763" s="11">
        <f t="shared" si="569"/>
        <v>0.97495183044315992</v>
      </c>
      <c r="N1763" s="11">
        <f t="shared" ca="1" si="570"/>
        <v>0.86767647899399836</v>
      </c>
      <c r="S1763" s="13" t="str">
        <f ca="1">pricein</f>
        <v/>
      </c>
      <c r="T1763" s="13" t="str">
        <f ca="1">priceout</f>
        <v/>
      </c>
      <c r="U1763" s="16" t="str">
        <f t="shared" ca="1" si="571"/>
        <v/>
      </c>
      <c r="V1763" s="16" t="str">
        <f t="shared" ca="1" si="578"/>
        <v/>
      </c>
      <c r="W1763" s="16" t="str">
        <f t="shared" ca="1" si="579"/>
        <v/>
      </c>
      <c r="X1763" s="16">
        <f t="shared" ca="1" si="580"/>
        <v>2.7750969091747342</v>
      </c>
      <c r="Y1763" s="16"/>
      <c r="Z1763" s="13" t="str">
        <f ca="1">priceincross</f>
        <v/>
      </c>
      <c r="AA1763" s="13" t="str">
        <f ca="1">priceoutcross</f>
        <v/>
      </c>
      <c r="AB1763" s="13" t="str">
        <f t="shared" ca="1" si="572"/>
        <v/>
      </c>
      <c r="AC1763" s="13" t="str">
        <f t="shared" ca="1" si="581"/>
        <v/>
      </c>
      <c r="AD1763" s="13" t="str">
        <f t="shared" ca="1" si="582"/>
        <v/>
      </c>
      <c r="AE1763" s="13">
        <f t="shared" ca="1" si="583"/>
        <v>3.3465780983988931</v>
      </c>
      <c r="AG1763" s="32">
        <f ca="1">IF(ROW(data!B1763)&gt;fib+1,MIN(OFFSET(data!B1763,0,0,-fib,1)),"")</f>
        <v>28.55</v>
      </c>
      <c r="AH1763" s="32">
        <f ca="1">IF(ROW(data!B1763)&gt;fib+1,MAX(OFFSET(data!B1763,0,0,-fib,1)),"")</f>
        <v>36.18</v>
      </c>
      <c r="AI1763" s="32">
        <f t="shared" ca="1" si="573"/>
        <v>7.629999999999999</v>
      </c>
      <c r="AJ1763" s="31">
        <f t="shared" ca="1" si="574"/>
        <v>30.350680000000001</v>
      </c>
      <c r="AK1763" s="31">
        <f t="shared" ca="1" si="575"/>
        <v>31.464660000000002</v>
      </c>
      <c r="AL1763" s="31">
        <f t="shared" ca="1" si="576"/>
        <v>32.365000000000002</v>
      </c>
      <c r="AM1763" s="31">
        <f t="shared" ca="1" si="577"/>
        <v>33.265340000000002</v>
      </c>
      <c r="AO1763" s="32">
        <f t="shared" ca="1" si="584"/>
        <v>2.3321937512499562</v>
      </c>
      <c r="AP1763" s="32">
        <f t="shared" ca="1" si="585"/>
        <v>0.20074860817775653</v>
      </c>
      <c r="AQ1763" s="32">
        <f t="shared" ca="1" si="586"/>
        <v>2.4685224841136817</v>
      </c>
      <c r="AR1763" s="32">
        <f t="shared" ca="1" si="587"/>
        <v>3.6438529784537321E-2</v>
      </c>
    </row>
    <row r="1764" spans="1:44">
      <c r="A1764" s="10">
        <v>39479</v>
      </c>
      <c r="B1764" s="11">
        <f ca="1">IF(ROW(data!B1764)&gt;singleSMA,AVERAGE(OFFSET(data!B1764,0,0,-singleSMA,1)),"")</f>
        <v>33.584300000000013</v>
      </c>
      <c r="C1764" s="11" t="str">
        <f ca="1">IF(ROW(data!B1762)&gt;singleSMA+2,IF(SIGN(data!B1763-indicators!B1763)&lt;&gt;SIGN(data!B1762-indicators!B1762),IF(SIGN(data!B1763-indicators!B1763)&gt;0,"BUY","SELL"),""),"")</f>
        <v/>
      </c>
      <c r="D1764" s="11">
        <f ca="1">IF(ROW(data!B1764)&gt;fastSMA,AVERAGE(OFFSET(data!B1764,0,0,-fastSMA,1)),"")</f>
        <v>32.302500000000002</v>
      </c>
      <c r="E1764" s="11">
        <f ca="1">IF(ROW(data!B1764)&gt;slowSMA,AVERAGE(OFFSET(data!B1764,0,0,-slowSMA,1)),"")</f>
        <v>33.584300000000013</v>
      </c>
      <c r="F1764" s="11" t="str">
        <f ca="1">IF(ROW(data!B1764)&gt;MAX(fastSMA,slowSMA)+2,IF(SIGN(D1763-E1763)&lt;&gt;SIGN(D1762-E1762),IF(SIGN(D1763-E1763)&gt;0,"BUY","SELL"),""),"")</f>
        <v/>
      </c>
      <c r="G1764" s="11"/>
      <c r="H1764" s="11">
        <f>(data!B1764/data!B1763)-1</f>
        <v>4.4795783926218746E-2</v>
      </c>
      <c r="I1764" s="11">
        <f t="shared" si="567"/>
        <v>4.4795783926218746E-2</v>
      </c>
      <c r="J1764" s="11">
        <f t="shared" si="568"/>
        <v>0</v>
      </c>
      <c r="K1764" s="11">
        <f ca="1">IF(ROW(data!B1764)&gt;rsi+1,100-100/(1+AVERAGE(OFFSET(I1764,0,0,-rsi,1))/AVERAGE(OFFSET(J1764,0,0,-rsi,1))),"")</f>
        <v>42.875415914269531</v>
      </c>
      <c r="L1764" s="11"/>
      <c r="M1764" s="11">
        <f t="shared" si="569"/>
        <v>1.0447957839262187</v>
      </c>
      <c r="N1764" s="11">
        <f t="shared" ca="1" si="570"/>
        <v>0.90550956323151577</v>
      </c>
      <c r="S1764" s="13" t="str">
        <f ca="1">pricein</f>
        <v/>
      </c>
      <c r="T1764" s="13" t="str">
        <f ca="1">priceout</f>
        <v/>
      </c>
      <c r="U1764" s="16" t="str">
        <f t="shared" ca="1" si="571"/>
        <v/>
      </c>
      <c r="V1764" s="16" t="str">
        <f t="shared" ca="1" si="578"/>
        <v/>
      </c>
      <c r="W1764" s="16" t="str">
        <f t="shared" ca="1" si="579"/>
        <v/>
      </c>
      <c r="X1764" s="16">
        <f t="shared" ca="1" si="580"/>
        <v>2.7750969091747342</v>
      </c>
      <c r="Y1764" s="16"/>
      <c r="Z1764" s="13" t="str">
        <f ca="1">priceincross</f>
        <v/>
      </c>
      <c r="AA1764" s="13" t="str">
        <f ca="1">priceoutcross</f>
        <v/>
      </c>
      <c r="AB1764" s="13" t="str">
        <f t="shared" ca="1" si="572"/>
        <v/>
      </c>
      <c r="AC1764" s="13" t="str">
        <f t="shared" ca="1" si="581"/>
        <v/>
      </c>
      <c r="AD1764" s="13" t="str">
        <f t="shared" ca="1" si="582"/>
        <v/>
      </c>
      <c r="AE1764" s="13">
        <f t="shared" ca="1" si="583"/>
        <v>3.3465780983988931</v>
      </c>
      <c r="AG1764" s="32">
        <f ca="1">IF(ROW(data!B1764)&gt;fib+1,MIN(OFFSET(data!B1764,0,0,-fib,1)),"")</f>
        <v>28.55</v>
      </c>
      <c r="AH1764" s="32">
        <f ca="1">IF(ROW(data!B1764)&gt;fib+1,MAX(OFFSET(data!B1764,0,0,-fib,1)),"")</f>
        <v>36.18</v>
      </c>
      <c r="AI1764" s="32">
        <f t="shared" ca="1" si="573"/>
        <v>7.629999999999999</v>
      </c>
      <c r="AJ1764" s="31">
        <f t="shared" ca="1" si="574"/>
        <v>30.350680000000001</v>
      </c>
      <c r="AK1764" s="31">
        <f t="shared" ca="1" si="575"/>
        <v>31.464660000000002</v>
      </c>
      <c r="AL1764" s="31">
        <f t="shared" ca="1" si="576"/>
        <v>32.365000000000002</v>
      </c>
      <c r="AM1764" s="31">
        <f t="shared" ca="1" si="577"/>
        <v>33.265340000000002</v>
      </c>
      <c r="AO1764" s="32">
        <f t="shared" ca="1" si="584"/>
        <v>2.3321937512499562</v>
      </c>
      <c r="AP1764" s="32">
        <f t="shared" ca="1" si="585"/>
        <v>0.20074860817775653</v>
      </c>
      <c r="AQ1764" s="32">
        <f t="shared" ca="1" si="586"/>
        <v>2.4685224841136817</v>
      </c>
      <c r="AR1764" s="32">
        <f t="shared" ca="1" si="587"/>
        <v>3.6438529784537321E-2</v>
      </c>
    </row>
    <row r="1765" spans="1:44">
      <c r="A1765" s="10">
        <v>39482</v>
      </c>
      <c r="B1765" s="11">
        <f ca="1">IF(ROW(data!B1765)&gt;singleSMA,AVERAGE(OFFSET(data!B1765,0,0,-singleSMA,1)),"")</f>
        <v>33.57480000000001</v>
      </c>
      <c r="C1765" s="11" t="str">
        <f ca="1">IF(ROW(data!B1763)&gt;singleSMA+2,IF(SIGN(data!B1764-indicators!B1764)&lt;&gt;SIGN(data!B1763-indicators!B1763),IF(SIGN(data!B1764-indicators!B1764)&gt;0,"BUY","SELL"),""),"")</f>
        <v/>
      </c>
      <c r="D1765" s="11">
        <f ca="1">IF(ROW(data!B1765)&gt;fastSMA,AVERAGE(OFFSET(data!B1765,0,0,-fastSMA,1)),"")</f>
        <v>32.171000000000006</v>
      </c>
      <c r="E1765" s="11">
        <f ca="1">IF(ROW(data!B1765)&gt;slowSMA,AVERAGE(OFFSET(data!B1765,0,0,-slowSMA,1)),"")</f>
        <v>33.57480000000001</v>
      </c>
      <c r="F1765" s="11" t="str">
        <f ca="1">IF(ROW(data!B1765)&gt;MAX(fastSMA,slowSMA)+2,IF(SIGN(D1764-E1764)&lt;&gt;SIGN(D1763-E1763),IF(SIGN(D1764-E1764)&gt;0,"BUY","SELL"),""),"")</f>
        <v/>
      </c>
      <c r="G1765" s="11"/>
      <c r="H1765" s="11">
        <f>(data!B1765/data!B1764)-1</f>
        <v>2.0176544766708826E-2</v>
      </c>
      <c r="I1765" s="11">
        <f t="shared" si="567"/>
        <v>2.0176544766708826E-2</v>
      </c>
      <c r="J1765" s="11">
        <f t="shared" si="568"/>
        <v>0</v>
      </c>
      <c r="K1765" s="11">
        <f ca="1">IF(ROW(data!B1765)&gt;rsi+1,100-100/(1+AVERAGE(OFFSET(I1765,0,0,-rsi,1))/AVERAGE(OFFSET(J1765,0,0,-rsi,1))),"")</f>
        <v>44.819378515231321</v>
      </c>
      <c r="L1765" s="11"/>
      <c r="M1765" s="11">
        <f t="shared" si="569"/>
        <v>1.0201765447667088</v>
      </c>
      <c r="N1765" s="11">
        <f t="shared" ca="1" si="570"/>
        <v>0.92483566733352407</v>
      </c>
      <c r="S1765" s="13" t="str">
        <f ca="1">pricein</f>
        <v/>
      </c>
      <c r="T1765" s="13" t="str">
        <f ca="1">priceout</f>
        <v/>
      </c>
      <c r="U1765" s="16" t="str">
        <f t="shared" ca="1" si="571"/>
        <v/>
      </c>
      <c r="V1765" s="16" t="str">
        <f t="shared" ca="1" si="578"/>
        <v/>
      </c>
      <c r="W1765" s="16" t="str">
        <f t="shared" ca="1" si="579"/>
        <v/>
      </c>
      <c r="X1765" s="16">
        <f t="shared" ca="1" si="580"/>
        <v>2.7750969091747342</v>
      </c>
      <c r="Y1765" s="16"/>
      <c r="Z1765" s="13" t="str">
        <f ca="1">priceincross</f>
        <v/>
      </c>
      <c r="AA1765" s="13" t="str">
        <f ca="1">priceoutcross</f>
        <v/>
      </c>
      <c r="AB1765" s="13" t="str">
        <f t="shared" ca="1" si="572"/>
        <v/>
      </c>
      <c r="AC1765" s="13" t="str">
        <f t="shared" ca="1" si="581"/>
        <v/>
      </c>
      <c r="AD1765" s="13" t="str">
        <f t="shared" ca="1" si="582"/>
        <v/>
      </c>
      <c r="AE1765" s="13">
        <f t="shared" ca="1" si="583"/>
        <v>3.3465780983988931</v>
      </c>
      <c r="AG1765" s="32">
        <f ca="1">IF(ROW(data!B1765)&gt;fib+1,MIN(OFFSET(data!B1765,0,0,-fib,1)),"")</f>
        <v>28.55</v>
      </c>
      <c r="AH1765" s="32">
        <f ca="1">IF(ROW(data!B1765)&gt;fib+1,MAX(OFFSET(data!B1765,0,0,-fib,1)),"")</f>
        <v>36.18</v>
      </c>
      <c r="AI1765" s="32">
        <f t="shared" ca="1" si="573"/>
        <v>7.629999999999999</v>
      </c>
      <c r="AJ1765" s="31">
        <f t="shared" ca="1" si="574"/>
        <v>30.350680000000001</v>
      </c>
      <c r="AK1765" s="31">
        <f t="shared" ca="1" si="575"/>
        <v>31.464660000000002</v>
      </c>
      <c r="AL1765" s="31">
        <f t="shared" ca="1" si="576"/>
        <v>32.365000000000002</v>
      </c>
      <c r="AM1765" s="31">
        <f t="shared" ca="1" si="577"/>
        <v>33.265340000000002</v>
      </c>
      <c r="AO1765" s="32">
        <f t="shared" ca="1" si="584"/>
        <v>2.3321937512499562</v>
      </c>
      <c r="AP1765" s="32">
        <f t="shared" ca="1" si="585"/>
        <v>0.20074860817775653</v>
      </c>
      <c r="AQ1765" s="32">
        <f t="shared" ca="1" si="586"/>
        <v>2.4685224841136817</v>
      </c>
      <c r="AR1765" s="32">
        <f t="shared" ca="1" si="587"/>
        <v>3.6438529784537321E-2</v>
      </c>
    </row>
    <row r="1766" spans="1:44">
      <c r="A1766" s="10">
        <v>39483</v>
      </c>
      <c r="B1766" s="11">
        <f ca="1">IF(ROW(data!B1766)&gt;singleSMA,AVERAGE(OFFSET(data!B1766,0,0,-singleSMA,1)),"")</f>
        <v>33.550900000000006</v>
      </c>
      <c r="C1766" s="11" t="str">
        <f ca="1">IF(ROW(data!B1764)&gt;singleSMA+2,IF(SIGN(data!B1765-indicators!B1765)&lt;&gt;SIGN(data!B1764-indicators!B1764),IF(SIGN(data!B1765-indicators!B1765)&gt;0,"BUY","SELL"),""),"")</f>
        <v/>
      </c>
      <c r="D1766" s="11">
        <f ca="1">IF(ROW(data!B1766)&gt;fastSMA,AVERAGE(OFFSET(data!B1766,0,0,-fastSMA,1)),"")</f>
        <v>31.932000000000006</v>
      </c>
      <c r="E1766" s="11">
        <f ca="1">IF(ROW(data!B1766)&gt;slowSMA,AVERAGE(OFFSET(data!B1766,0,0,-slowSMA,1)),"")</f>
        <v>33.550900000000006</v>
      </c>
      <c r="F1766" s="11" t="str">
        <f ca="1">IF(ROW(data!B1766)&gt;MAX(fastSMA,slowSMA)+2,IF(SIGN(D1765-E1765)&lt;&gt;SIGN(D1764-E1764),IF(SIGN(D1765-E1765)&gt;0,"BUY","SELL"),""),"")</f>
        <v/>
      </c>
      <c r="G1766" s="11"/>
      <c r="H1766" s="11">
        <f>(data!B1766/data!B1765)-1</f>
        <v>-4.2954264524103891E-2</v>
      </c>
      <c r="I1766" s="11">
        <f t="shared" si="567"/>
        <v>0</v>
      </c>
      <c r="J1766" s="11">
        <f t="shared" si="568"/>
        <v>4.2954264524103891E-2</v>
      </c>
      <c r="K1766" s="11">
        <f ca="1">IF(ROW(data!B1766)&gt;rsi+1,100-100/(1+AVERAGE(OFFSET(I1766,0,0,-rsi,1))/AVERAGE(OFFSET(J1766,0,0,-rsi,1))),"")</f>
        <v>39.933348267821771</v>
      </c>
      <c r="L1766" s="11"/>
      <c r="M1766" s="11">
        <f t="shared" si="569"/>
        <v>0.95704573547589611</v>
      </c>
      <c r="N1766" s="11">
        <f t="shared" ca="1" si="570"/>
        <v>0.86629370629370661</v>
      </c>
      <c r="S1766" s="13" t="str">
        <f ca="1">pricein</f>
        <v/>
      </c>
      <c r="T1766" s="13" t="str">
        <f ca="1">priceout</f>
        <v/>
      </c>
      <c r="U1766" s="16" t="str">
        <f t="shared" ca="1" si="571"/>
        <v/>
      </c>
      <c r="V1766" s="16" t="str">
        <f t="shared" ca="1" si="578"/>
        <v/>
      </c>
      <c r="W1766" s="16" t="str">
        <f t="shared" ca="1" si="579"/>
        <v/>
      </c>
      <c r="X1766" s="16">
        <f t="shared" ca="1" si="580"/>
        <v>2.7750969091747342</v>
      </c>
      <c r="Y1766" s="16"/>
      <c r="Z1766" s="13" t="str">
        <f ca="1">priceincross</f>
        <v/>
      </c>
      <c r="AA1766" s="13" t="str">
        <f ca="1">priceoutcross</f>
        <v/>
      </c>
      <c r="AB1766" s="13" t="str">
        <f t="shared" ca="1" si="572"/>
        <v/>
      </c>
      <c r="AC1766" s="13" t="str">
        <f t="shared" ca="1" si="581"/>
        <v/>
      </c>
      <c r="AD1766" s="13" t="str">
        <f t="shared" ca="1" si="582"/>
        <v/>
      </c>
      <c r="AE1766" s="13">
        <f t="shared" ca="1" si="583"/>
        <v>3.3465780983988931</v>
      </c>
      <c r="AG1766" s="32">
        <f ca="1">IF(ROW(data!B1766)&gt;fib+1,MIN(OFFSET(data!B1766,0,0,-fib,1)),"")</f>
        <v>28.55</v>
      </c>
      <c r="AH1766" s="32">
        <f ca="1">IF(ROW(data!B1766)&gt;fib+1,MAX(OFFSET(data!B1766,0,0,-fib,1)),"")</f>
        <v>36.18</v>
      </c>
      <c r="AI1766" s="32">
        <f t="shared" ca="1" si="573"/>
        <v>7.629999999999999</v>
      </c>
      <c r="AJ1766" s="31">
        <f t="shared" ca="1" si="574"/>
        <v>30.350680000000001</v>
      </c>
      <c r="AK1766" s="31">
        <f t="shared" ca="1" si="575"/>
        <v>31.464660000000002</v>
      </c>
      <c r="AL1766" s="31">
        <f t="shared" ca="1" si="576"/>
        <v>32.365000000000002</v>
      </c>
      <c r="AM1766" s="31">
        <f t="shared" ca="1" si="577"/>
        <v>33.265340000000002</v>
      </c>
      <c r="AO1766" s="32">
        <f t="shared" ca="1" si="584"/>
        <v>2.3321937512499562</v>
      </c>
      <c r="AP1766" s="32">
        <f t="shared" ca="1" si="585"/>
        <v>0.20074860817775653</v>
      </c>
      <c r="AQ1766" s="32">
        <f t="shared" ca="1" si="586"/>
        <v>2.4685224841136817</v>
      </c>
      <c r="AR1766" s="32">
        <f t="shared" ca="1" si="587"/>
        <v>3.6438529784537321E-2</v>
      </c>
    </row>
    <row r="1767" spans="1:44">
      <c r="A1767" s="10">
        <v>39484</v>
      </c>
      <c r="B1767" s="11">
        <f ca="1">IF(ROW(data!B1767)&gt;singleSMA,AVERAGE(OFFSET(data!B1767,0,0,-singleSMA,1)),"")</f>
        <v>33.530000000000008</v>
      </c>
      <c r="C1767" s="11" t="str">
        <f ca="1">IF(ROW(data!B1765)&gt;singleSMA+2,IF(SIGN(data!B1766-indicators!B1766)&lt;&gt;SIGN(data!B1765-indicators!B1765),IF(SIGN(data!B1766-indicators!B1766)&gt;0,"BUY","SELL"),""),"")</f>
        <v/>
      </c>
      <c r="D1767" s="11">
        <f ca="1">IF(ROW(data!B1767)&gt;fastSMA,AVERAGE(OFFSET(data!B1767,0,0,-fastSMA,1)),"")</f>
        <v>31.711500000000001</v>
      </c>
      <c r="E1767" s="11">
        <f ca="1">IF(ROW(data!B1767)&gt;slowSMA,AVERAGE(OFFSET(data!B1767,0,0,-slowSMA,1)),"")</f>
        <v>33.530000000000008</v>
      </c>
      <c r="F1767" s="11" t="str">
        <f ca="1">IF(ROW(data!B1767)&gt;MAX(fastSMA,slowSMA)+2,IF(SIGN(D1766-E1766)&lt;&gt;SIGN(D1765-E1765),IF(SIGN(D1766-E1766)&gt;0,"BUY","SELL"),""),"")</f>
        <v/>
      </c>
      <c r="G1767" s="11"/>
      <c r="H1767" s="11">
        <f>(data!B1767/data!B1766)-1</f>
        <v>-6.780755569906316E-3</v>
      </c>
      <c r="I1767" s="11">
        <f t="shared" si="567"/>
        <v>0</v>
      </c>
      <c r="J1767" s="11">
        <f t="shared" si="568"/>
        <v>6.780755569906316E-3</v>
      </c>
      <c r="K1767" s="11">
        <f ca="1">IF(ROW(data!B1767)&gt;rsi+1,100-100/(1+AVERAGE(OFFSET(I1767,0,0,-rsi,1))/AVERAGE(OFFSET(J1767,0,0,-rsi,1))),"")</f>
        <v>40.532023622102372</v>
      </c>
      <c r="L1767" s="11"/>
      <c r="M1767" s="11">
        <f t="shared" si="569"/>
        <v>0.99321924443009368</v>
      </c>
      <c r="N1767" s="11">
        <f t="shared" ca="1" si="570"/>
        <v>0.87460904179698651</v>
      </c>
      <c r="S1767" s="13" t="str">
        <f ca="1">pricein</f>
        <v/>
      </c>
      <c r="T1767" s="13" t="str">
        <f ca="1">priceout</f>
        <v/>
      </c>
      <c r="U1767" s="16" t="str">
        <f t="shared" ca="1" si="571"/>
        <v/>
      </c>
      <c r="V1767" s="16" t="str">
        <f t="shared" ca="1" si="578"/>
        <v/>
      </c>
      <c r="W1767" s="16" t="str">
        <f t="shared" ca="1" si="579"/>
        <v/>
      </c>
      <c r="X1767" s="16">
        <f t="shared" ca="1" si="580"/>
        <v>2.7750969091747342</v>
      </c>
      <c r="Y1767" s="16"/>
      <c r="Z1767" s="13" t="str">
        <f ca="1">priceincross</f>
        <v/>
      </c>
      <c r="AA1767" s="13" t="str">
        <f ca="1">priceoutcross</f>
        <v/>
      </c>
      <c r="AB1767" s="13" t="str">
        <f t="shared" ca="1" si="572"/>
        <v/>
      </c>
      <c r="AC1767" s="13" t="str">
        <f t="shared" ca="1" si="581"/>
        <v/>
      </c>
      <c r="AD1767" s="13" t="str">
        <f t="shared" ca="1" si="582"/>
        <v/>
      </c>
      <c r="AE1767" s="13">
        <f t="shared" ca="1" si="583"/>
        <v>3.3465780983988931</v>
      </c>
      <c r="AG1767" s="32">
        <f ca="1">IF(ROW(data!B1767)&gt;fib+1,MIN(OFFSET(data!B1767,0,0,-fib,1)),"")</f>
        <v>28.55</v>
      </c>
      <c r="AH1767" s="32">
        <f ca="1">IF(ROW(data!B1767)&gt;fib+1,MAX(OFFSET(data!B1767,0,0,-fib,1)),"")</f>
        <v>36.18</v>
      </c>
      <c r="AI1767" s="32">
        <f t="shared" ca="1" si="573"/>
        <v>7.629999999999999</v>
      </c>
      <c r="AJ1767" s="31">
        <f t="shared" ca="1" si="574"/>
        <v>30.350680000000001</v>
      </c>
      <c r="AK1767" s="31">
        <f t="shared" ca="1" si="575"/>
        <v>31.464660000000002</v>
      </c>
      <c r="AL1767" s="31">
        <f t="shared" ca="1" si="576"/>
        <v>32.365000000000002</v>
      </c>
      <c r="AM1767" s="31">
        <f t="shared" ca="1" si="577"/>
        <v>33.265340000000002</v>
      </c>
      <c r="AO1767" s="32">
        <f t="shared" ca="1" si="584"/>
        <v>2.3321937512499562</v>
      </c>
      <c r="AP1767" s="32">
        <f t="shared" ca="1" si="585"/>
        <v>0.20074860817775653</v>
      </c>
      <c r="AQ1767" s="32">
        <f t="shared" ca="1" si="586"/>
        <v>2.4685224841136817</v>
      </c>
      <c r="AR1767" s="32">
        <f t="shared" ca="1" si="587"/>
        <v>3.6438529784537321E-2</v>
      </c>
    </row>
    <row r="1768" spans="1:44">
      <c r="A1768" s="10">
        <v>39485</v>
      </c>
      <c r="B1768" s="11">
        <f ca="1">IF(ROW(data!B1768)&gt;singleSMA,AVERAGE(OFFSET(data!B1768,0,0,-singleSMA,1)),"")</f>
        <v>33.513200000000012</v>
      </c>
      <c r="C1768" s="11" t="str">
        <f ca="1">IF(ROW(data!B1766)&gt;singleSMA+2,IF(SIGN(data!B1767-indicators!B1767)&lt;&gt;SIGN(data!B1766-indicators!B1766),IF(SIGN(data!B1767-indicators!B1767)&gt;0,"BUY","SELL"),""),"")</f>
        <v/>
      </c>
      <c r="D1768" s="11">
        <f ca="1">IF(ROW(data!B1768)&gt;fastSMA,AVERAGE(OFFSET(data!B1768,0,0,-fastSMA,1)),"")</f>
        <v>31.546999999999997</v>
      </c>
      <c r="E1768" s="11">
        <f ca="1">IF(ROW(data!B1768)&gt;slowSMA,AVERAGE(OFFSET(data!B1768,0,0,-slowSMA,1)),"")</f>
        <v>33.513200000000012</v>
      </c>
      <c r="F1768" s="11" t="str">
        <f ca="1">IF(ROW(data!B1768)&gt;MAX(fastSMA,slowSMA)+2,IF(SIGN(D1767-E1767)&lt;&gt;SIGN(D1766-E1766),IF(SIGN(D1767-E1767)&gt;0,"BUY","SELL"),""),"")</f>
        <v/>
      </c>
      <c r="G1768" s="11"/>
      <c r="H1768" s="11">
        <f>(data!B1768/data!B1767)-1</f>
        <v>1.788036410923266E-2</v>
      </c>
      <c r="I1768" s="11">
        <f t="shared" si="567"/>
        <v>1.788036410923266E-2</v>
      </c>
      <c r="J1768" s="11">
        <f t="shared" si="568"/>
        <v>0</v>
      </c>
      <c r="K1768" s="11">
        <f ca="1">IF(ROW(data!B1768)&gt;rsi+1,100-100/(1+AVERAGE(OFFSET(I1768,0,0,-rsi,1))/AVERAGE(OFFSET(J1768,0,0,-rsi,1))),"")</f>
        <v>43.255817760962941</v>
      </c>
      <c r="L1768" s="11"/>
      <c r="M1768" s="11">
        <f t="shared" si="569"/>
        <v>1.0178803641092327</v>
      </c>
      <c r="N1768" s="11">
        <f t="shared" ca="1" si="570"/>
        <v>0.90491329479768812</v>
      </c>
      <c r="S1768" s="13" t="str">
        <f ca="1">pricein</f>
        <v/>
      </c>
      <c r="T1768" s="13" t="str">
        <f ca="1">priceout</f>
        <v/>
      </c>
      <c r="U1768" s="16" t="str">
        <f t="shared" ca="1" si="571"/>
        <v/>
      </c>
      <c r="V1768" s="16" t="str">
        <f t="shared" ca="1" si="578"/>
        <v/>
      </c>
      <c r="W1768" s="16" t="str">
        <f t="shared" ca="1" si="579"/>
        <v/>
      </c>
      <c r="X1768" s="16">
        <f t="shared" ca="1" si="580"/>
        <v>2.7750969091747342</v>
      </c>
      <c r="Y1768" s="16"/>
      <c r="Z1768" s="13" t="str">
        <f ca="1">priceincross</f>
        <v/>
      </c>
      <c r="AA1768" s="13" t="str">
        <f ca="1">priceoutcross</f>
        <v/>
      </c>
      <c r="AB1768" s="13" t="str">
        <f t="shared" ca="1" si="572"/>
        <v/>
      </c>
      <c r="AC1768" s="13" t="str">
        <f t="shared" ca="1" si="581"/>
        <v/>
      </c>
      <c r="AD1768" s="13" t="str">
        <f t="shared" ca="1" si="582"/>
        <v/>
      </c>
      <c r="AE1768" s="13">
        <f t="shared" ca="1" si="583"/>
        <v>3.3465780983988931</v>
      </c>
      <c r="AG1768" s="32">
        <f ca="1">IF(ROW(data!B1768)&gt;fib+1,MIN(OFFSET(data!B1768,0,0,-fib,1)),"")</f>
        <v>28.55</v>
      </c>
      <c r="AH1768" s="32">
        <f ca="1">IF(ROW(data!B1768)&gt;fib+1,MAX(OFFSET(data!B1768,0,0,-fib,1)),"")</f>
        <v>36.18</v>
      </c>
      <c r="AI1768" s="32">
        <f t="shared" ca="1" si="573"/>
        <v>7.629999999999999</v>
      </c>
      <c r="AJ1768" s="31">
        <f t="shared" ca="1" si="574"/>
        <v>30.350680000000001</v>
      </c>
      <c r="AK1768" s="31">
        <f t="shared" ca="1" si="575"/>
        <v>31.464660000000002</v>
      </c>
      <c r="AL1768" s="31">
        <f t="shared" ca="1" si="576"/>
        <v>32.365000000000002</v>
      </c>
      <c r="AM1768" s="31">
        <f t="shared" ca="1" si="577"/>
        <v>33.265340000000002</v>
      </c>
      <c r="AO1768" s="32">
        <f t="shared" ca="1" si="584"/>
        <v>2.3321937512499562</v>
      </c>
      <c r="AP1768" s="32">
        <f t="shared" ca="1" si="585"/>
        <v>0.20074860817775653</v>
      </c>
      <c r="AQ1768" s="32">
        <f t="shared" ca="1" si="586"/>
        <v>2.4685224841136817</v>
      </c>
      <c r="AR1768" s="32">
        <f t="shared" ca="1" si="587"/>
        <v>3.6438529784537321E-2</v>
      </c>
    </row>
    <row r="1769" spans="1:44">
      <c r="A1769" s="10">
        <v>39486</v>
      </c>
      <c r="B1769" s="11">
        <f ca="1">IF(ROW(data!B1769)&gt;singleSMA,AVERAGE(OFFSET(data!B1769,0,0,-singleSMA,1)),"")</f>
        <v>33.492700000000013</v>
      </c>
      <c r="C1769" s="11" t="str">
        <f ca="1">IF(ROW(data!B1767)&gt;singleSMA+2,IF(SIGN(data!B1768-indicators!B1768)&lt;&gt;SIGN(data!B1767-indicators!B1767),IF(SIGN(data!B1768-indicators!B1768)&gt;0,"BUY","SELL"),""),"")</f>
        <v/>
      </c>
      <c r="D1769" s="11">
        <f ca="1">IF(ROW(data!B1769)&gt;fastSMA,AVERAGE(OFFSET(data!B1769,0,0,-fastSMA,1)),"")</f>
        <v>31.355499999999996</v>
      </c>
      <c r="E1769" s="11">
        <f ca="1">IF(ROW(data!B1769)&gt;slowSMA,AVERAGE(OFFSET(data!B1769,0,0,-slowSMA,1)),"")</f>
        <v>33.492700000000013</v>
      </c>
      <c r="F1769" s="11" t="str">
        <f ca="1">IF(ROW(data!B1769)&gt;MAX(fastSMA,slowSMA)+2,IF(SIGN(D1768-E1768)&lt;&gt;SIGN(D1767-E1767),IF(SIGN(D1768-E1768)&gt;0,"BUY","SELL"),""),"")</f>
        <v/>
      </c>
      <c r="G1769" s="11"/>
      <c r="H1769" s="11">
        <f>(data!B1769/data!B1768)-1</f>
        <v>-3.7687639731715072E-2</v>
      </c>
      <c r="I1769" s="11">
        <f t="shared" si="567"/>
        <v>0</v>
      </c>
      <c r="J1769" s="11">
        <f t="shared" si="568"/>
        <v>3.7687639731715072E-2</v>
      </c>
      <c r="K1769" s="11">
        <f ca="1">IF(ROW(data!B1769)&gt;rsi+1,100-100/(1+AVERAGE(OFFSET(I1769,0,0,-rsi,1))/AVERAGE(OFFSET(J1769,0,0,-rsi,1))),"")</f>
        <v>41.980190356648016</v>
      </c>
      <c r="L1769" s="11"/>
      <c r="M1769" s="11">
        <f t="shared" si="569"/>
        <v>0.96231236026828493</v>
      </c>
      <c r="N1769" s="11">
        <f t="shared" ca="1" si="570"/>
        <v>0.88722025912838642</v>
      </c>
      <c r="S1769" s="13" t="str">
        <f ca="1">pricein</f>
        <v/>
      </c>
      <c r="T1769" s="13" t="str">
        <f ca="1">priceout</f>
        <v/>
      </c>
      <c r="U1769" s="16" t="str">
        <f t="shared" ca="1" si="571"/>
        <v/>
      </c>
      <c r="V1769" s="16" t="str">
        <f t="shared" ca="1" si="578"/>
        <v/>
      </c>
      <c r="W1769" s="16" t="str">
        <f t="shared" ca="1" si="579"/>
        <v/>
      </c>
      <c r="X1769" s="16">
        <f t="shared" ca="1" si="580"/>
        <v>2.7750969091747342</v>
      </c>
      <c r="Y1769" s="16"/>
      <c r="Z1769" s="13" t="str">
        <f ca="1">priceincross</f>
        <v/>
      </c>
      <c r="AA1769" s="13" t="str">
        <f ca="1">priceoutcross</f>
        <v/>
      </c>
      <c r="AB1769" s="13" t="str">
        <f t="shared" ca="1" si="572"/>
        <v/>
      </c>
      <c r="AC1769" s="13" t="str">
        <f t="shared" ca="1" si="581"/>
        <v/>
      </c>
      <c r="AD1769" s="13" t="str">
        <f t="shared" ca="1" si="582"/>
        <v/>
      </c>
      <c r="AE1769" s="13">
        <f t="shared" ca="1" si="583"/>
        <v>3.3465780983988931</v>
      </c>
      <c r="AG1769" s="32">
        <f ca="1">IF(ROW(data!B1769)&gt;fib+1,MIN(OFFSET(data!B1769,0,0,-fib,1)),"")</f>
        <v>28.55</v>
      </c>
      <c r="AH1769" s="32">
        <f ca="1">IF(ROW(data!B1769)&gt;fib+1,MAX(OFFSET(data!B1769,0,0,-fib,1)),"")</f>
        <v>36.18</v>
      </c>
      <c r="AI1769" s="32">
        <f t="shared" ca="1" si="573"/>
        <v>7.629999999999999</v>
      </c>
      <c r="AJ1769" s="31">
        <f t="shared" ca="1" si="574"/>
        <v>30.350680000000001</v>
      </c>
      <c r="AK1769" s="31">
        <f t="shared" ca="1" si="575"/>
        <v>31.464660000000002</v>
      </c>
      <c r="AL1769" s="31">
        <f t="shared" ca="1" si="576"/>
        <v>32.365000000000002</v>
      </c>
      <c r="AM1769" s="31">
        <f t="shared" ca="1" si="577"/>
        <v>33.265340000000002</v>
      </c>
      <c r="AO1769" s="32">
        <f t="shared" ca="1" si="584"/>
        <v>2.3321937512499562</v>
      </c>
      <c r="AP1769" s="32">
        <f t="shared" ca="1" si="585"/>
        <v>0.20074860817775653</v>
      </c>
      <c r="AQ1769" s="32">
        <f t="shared" ca="1" si="586"/>
        <v>2.4685224841136817</v>
      </c>
      <c r="AR1769" s="32">
        <f t="shared" ca="1" si="587"/>
        <v>3.6438529784537321E-2</v>
      </c>
    </row>
    <row r="1770" spans="1:44">
      <c r="A1770" s="10">
        <v>39489</v>
      </c>
      <c r="B1770" s="11">
        <f ca="1">IF(ROW(data!B1770)&gt;singleSMA,AVERAGE(OFFSET(data!B1770,0,0,-singleSMA,1)),"")</f>
        <v>33.464900000000014</v>
      </c>
      <c r="C1770" s="11" t="str">
        <f ca="1">IF(ROW(data!B1768)&gt;singleSMA+2,IF(SIGN(data!B1769-indicators!B1769)&lt;&gt;SIGN(data!B1768-indicators!B1768),IF(SIGN(data!B1769-indicators!B1769)&gt;0,"BUY","SELL"),""),"")</f>
        <v/>
      </c>
      <c r="D1770" s="11">
        <f ca="1">IF(ROW(data!B1770)&gt;fastSMA,AVERAGE(OFFSET(data!B1770,0,0,-fastSMA,1)),"")</f>
        <v>31.127500000000005</v>
      </c>
      <c r="E1770" s="11">
        <f ca="1">IF(ROW(data!B1770)&gt;slowSMA,AVERAGE(OFFSET(data!B1770,0,0,-slowSMA,1)),"")</f>
        <v>33.464900000000014</v>
      </c>
      <c r="F1770" s="11" t="str">
        <f ca="1">IF(ROW(data!B1770)&gt;MAX(fastSMA,slowSMA)+2,IF(SIGN(D1769-E1769)&lt;&gt;SIGN(D1768-E1768),IF(SIGN(D1769-E1769)&gt;0,"BUY","SELL"),""),"")</f>
        <v/>
      </c>
      <c r="G1770" s="11"/>
      <c r="H1770" s="11">
        <f>(data!B1770/data!B1769)-1</f>
        <v>-2.256886823763693E-2</v>
      </c>
      <c r="I1770" s="11">
        <f t="shared" si="567"/>
        <v>0</v>
      </c>
      <c r="J1770" s="11">
        <f t="shared" si="568"/>
        <v>2.256886823763693E-2</v>
      </c>
      <c r="K1770" s="11">
        <f ca="1">IF(ROW(data!B1770)&gt;rsi+1,100-100/(1+AVERAGE(OFFSET(I1770,0,0,-rsi,1))/AVERAGE(OFFSET(J1770,0,0,-rsi,1))),"")</f>
        <v>40.442809292943025</v>
      </c>
      <c r="L1770" s="11"/>
      <c r="M1770" s="11">
        <f t="shared" si="569"/>
        <v>0.97743113176236307</v>
      </c>
      <c r="N1770" s="11">
        <f t="shared" ca="1" si="570"/>
        <v>0.86592178770949735</v>
      </c>
      <c r="S1770" s="13" t="str">
        <f ca="1">pricein</f>
        <v/>
      </c>
      <c r="T1770" s="13" t="str">
        <f ca="1">priceout</f>
        <v/>
      </c>
      <c r="U1770" s="16" t="str">
        <f t="shared" ca="1" si="571"/>
        <v/>
      </c>
      <c r="V1770" s="16" t="str">
        <f t="shared" ca="1" si="578"/>
        <v/>
      </c>
      <c r="W1770" s="16" t="str">
        <f t="shared" ca="1" si="579"/>
        <v/>
      </c>
      <c r="X1770" s="16">
        <f t="shared" ca="1" si="580"/>
        <v>2.7750969091747342</v>
      </c>
      <c r="Y1770" s="16"/>
      <c r="Z1770" s="13" t="str">
        <f ca="1">priceincross</f>
        <v/>
      </c>
      <c r="AA1770" s="13" t="str">
        <f ca="1">priceoutcross</f>
        <v/>
      </c>
      <c r="AB1770" s="13" t="str">
        <f t="shared" ca="1" si="572"/>
        <v/>
      </c>
      <c r="AC1770" s="13" t="str">
        <f t="shared" ca="1" si="581"/>
        <v/>
      </c>
      <c r="AD1770" s="13" t="str">
        <f t="shared" ca="1" si="582"/>
        <v/>
      </c>
      <c r="AE1770" s="13">
        <f t="shared" ca="1" si="583"/>
        <v>3.3465780983988931</v>
      </c>
      <c r="AG1770" s="32">
        <f ca="1">IF(ROW(data!B1770)&gt;fib+1,MIN(OFFSET(data!B1770,0,0,-fib,1)),"")</f>
        <v>28.55</v>
      </c>
      <c r="AH1770" s="32">
        <f ca="1">IF(ROW(data!B1770)&gt;fib+1,MAX(OFFSET(data!B1770,0,0,-fib,1)),"")</f>
        <v>36.18</v>
      </c>
      <c r="AI1770" s="32">
        <f t="shared" ca="1" si="573"/>
        <v>7.629999999999999</v>
      </c>
      <c r="AJ1770" s="31">
        <f t="shared" ca="1" si="574"/>
        <v>30.350680000000001</v>
      </c>
      <c r="AK1770" s="31">
        <f t="shared" ca="1" si="575"/>
        <v>31.464660000000002</v>
      </c>
      <c r="AL1770" s="31">
        <f t="shared" ca="1" si="576"/>
        <v>32.365000000000002</v>
      </c>
      <c r="AM1770" s="31">
        <f t="shared" ca="1" si="577"/>
        <v>33.265340000000002</v>
      </c>
      <c r="AO1770" s="32">
        <f t="shared" ca="1" si="584"/>
        <v>2.3321937512499562</v>
      </c>
      <c r="AP1770" s="32">
        <f t="shared" ca="1" si="585"/>
        <v>0.20074860817775653</v>
      </c>
      <c r="AQ1770" s="32">
        <f t="shared" ca="1" si="586"/>
        <v>2.4685224841136817</v>
      </c>
      <c r="AR1770" s="32">
        <f t="shared" ca="1" si="587"/>
        <v>3.6438529784537321E-2</v>
      </c>
    </row>
    <row r="1771" spans="1:44">
      <c r="A1771" s="10">
        <v>39490</v>
      </c>
      <c r="B1771" s="11">
        <f ca="1">IF(ROW(data!B1771)&gt;singleSMA,AVERAGE(OFFSET(data!B1771,0,0,-singleSMA,1)),"")</f>
        <v>33.436700000000016</v>
      </c>
      <c r="C1771" s="11" t="str">
        <f ca="1">IF(ROW(data!B1769)&gt;singleSMA+2,IF(SIGN(data!B1770-indicators!B1770)&lt;&gt;SIGN(data!B1769-indicators!B1769),IF(SIGN(data!B1770-indicators!B1770)&gt;0,"BUY","SELL"),""),"")</f>
        <v/>
      </c>
      <c r="D1771" s="11">
        <f ca="1">IF(ROW(data!B1771)&gt;fastSMA,AVERAGE(OFFSET(data!B1771,0,0,-fastSMA,1)),"")</f>
        <v>30.994499999999999</v>
      </c>
      <c r="E1771" s="11">
        <f ca="1">IF(ROW(data!B1771)&gt;slowSMA,AVERAGE(OFFSET(data!B1771,0,0,-slowSMA,1)),"")</f>
        <v>33.436700000000016</v>
      </c>
      <c r="F1771" s="11" t="str">
        <f ca="1">IF(ROW(data!B1771)&gt;MAX(fastSMA,slowSMA)+2,IF(SIGN(D1770-E1770)&lt;&gt;SIGN(D1769-E1769),IF(SIGN(D1770-E1770)&gt;0,"BUY","SELL"),""),"")</f>
        <v/>
      </c>
      <c r="G1771" s="11"/>
      <c r="H1771" s="11">
        <f>(data!B1771/data!B1770)-1</f>
        <v>5.7724957555178591E-3</v>
      </c>
      <c r="I1771" s="11">
        <f t="shared" si="567"/>
        <v>5.7724957555178591E-3</v>
      </c>
      <c r="J1771" s="11">
        <f t="shared" si="568"/>
        <v>0</v>
      </c>
      <c r="K1771" s="11">
        <f ca="1">IF(ROW(data!B1771)&gt;rsi+1,100-100/(1+AVERAGE(OFFSET(I1771,0,0,-rsi,1))/AVERAGE(OFFSET(J1771,0,0,-rsi,1))),"")</f>
        <v>44.273754616523817</v>
      </c>
      <c r="L1771" s="11"/>
      <c r="M1771" s="11">
        <f t="shared" si="569"/>
        <v>1.0057724957555179</v>
      </c>
      <c r="N1771" s="11">
        <f t="shared" ca="1" si="570"/>
        <v>0.91759603469640694</v>
      </c>
      <c r="S1771" s="13" t="str">
        <f ca="1">pricein</f>
        <v/>
      </c>
      <c r="T1771" s="13" t="str">
        <f ca="1">priceout</f>
        <v/>
      </c>
      <c r="U1771" s="16" t="str">
        <f t="shared" ca="1" si="571"/>
        <v/>
      </c>
      <c r="V1771" s="16" t="str">
        <f t="shared" ca="1" si="578"/>
        <v/>
      </c>
      <c r="W1771" s="16" t="str">
        <f t="shared" ca="1" si="579"/>
        <v/>
      </c>
      <c r="X1771" s="16">
        <f t="shared" ca="1" si="580"/>
        <v>2.7750969091747342</v>
      </c>
      <c r="Y1771" s="16"/>
      <c r="Z1771" s="13" t="str">
        <f ca="1">priceincross</f>
        <v/>
      </c>
      <c r="AA1771" s="13" t="str">
        <f ca="1">priceoutcross</f>
        <v/>
      </c>
      <c r="AB1771" s="13" t="str">
        <f t="shared" ca="1" si="572"/>
        <v/>
      </c>
      <c r="AC1771" s="13" t="str">
        <f t="shared" ca="1" si="581"/>
        <v/>
      </c>
      <c r="AD1771" s="13" t="str">
        <f t="shared" ca="1" si="582"/>
        <v/>
      </c>
      <c r="AE1771" s="13">
        <f t="shared" ca="1" si="583"/>
        <v>3.3465780983988931</v>
      </c>
      <c r="AG1771" s="32">
        <f ca="1">IF(ROW(data!B1771)&gt;fib+1,MIN(OFFSET(data!B1771,0,0,-fib,1)),"")</f>
        <v>28.55</v>
      </c>
      <c r="AH1771" s="32">
        <f ca="1">IF(ROW(data!B1771)&gt;fib+1,MAX(OFFSET(data!B1771,0,0,-fib,1)),"")</f>
        <v>36.18</v>
      </c>
      <c r="AI1771" s="32">
        <f t="shared" ca="1" si="573"/>
        <v>7.629999999999999</v>
      </c>
      <c r="AJ1771" s="31">
        <f t="shared" ca="1" si="574"/>
        <v>30.350680000000001</v>
      </c>
      <c r="AK1771" s="31">
        <f t="shared" ca="1" si="575"/>
        <v>31.464660000000002</v>
      </c>
      <c r="AL1771" s="31">
        <f t="shared" ca="1" si="576"/>
        <v>32.365000000000002</v>
      </c>
      <c r="AM1771" s="31">
        <f t="shared" ca="1" si="577"/>
        <v>33.265340000000002</v>
      </c>
      <c r="AO1771" s="32">
        <f t="shared" ca="1" si="584"/>
        <v>2.3321937512499562</v>
      </c>
      <c r="AP1771" s="32">
        <f t="shared" ca="1" si="585"/>
        <v>0.20074860817775653</v>
      </c>
      <c r="AQ1771" s="32">
        <f t="shared" ca="1" si="586"/>
        <v>2.4685224841136817</v>
      </c>
      <c r="AR1771" s="32">
        <f t="shared" ca="1" si="587"/>
        <v>3.6438529784537321E-2</v>
      </c>
    </row>
    <row r="1772" spans="1:44">
      <c r="A1772" s="10">
        <v>39491</v>
      </c>
      <c r="B1772" s="11">
        <f ca="1">IF(ROW(data!B1772)&gt;singleSMA,AVERAGE(OFFSET(data!B1772,0,0,-singleSMA,1)),"")</f>
        <v>33.407400000000017</v>
      </c>
      <c r="C1772" s="11" t="str">
        <f ca="1">IF(ROW(data!B1770)&gt;singleSMA+2,IF(SIGN(data!B1771-indicators!B1771)&lt;&gt;SIGN(data!B1770-indicators!B1770),IF(SIGN(data!B1771-indicators!B1771)&gt;0,"BUY","SELL"),""),"")</f>
        <v/>
      </c>
      <c r="D1772" s="11">
        <f ca="1">IF(ROW(data!B1772)&gt;fastSMA,AVERAGE(OFFSET(data!B1772,0,0,-fastSMA,1)),"")</f>
        <v>30.905000000000008</v>
      </c>
      <c r="E1772" s="11">
        <f ca="1">IF(ROW(data!B1772)&gt;slowSMA,AVERAGE(OFFSET(data!B1772,0,0,-slowSMA,1)),"")</f>
        <v>33.407400000000017</v>
      </c>
      <c r="F1772" s="11" t="str">
        <f ca="1">IF(ROW(data!B1772)&gt;MAX(fastSMA,slowSMA)+2,IF(SIGN(D1771-E1771)&lt;&gt;SIGN(D1770-E1770),IF(SIGN(D1771-E1771)&gt;0,"BUY","SELL"),""),"")</f>
        <v/>
      </c>
      <c r="G1772" s="11"/>
      <c r="H1772" s="11">
        <f>(data!B1772/data!B1771)-1</f>
        <v>-3.7137069547602541E-3</v>
      </c>
      <c r="I1772" s="11">
        <f t="shared" si="567"/>
        <v>0</v>
      </c>
      <c r="J1772" s="11">
        <f t="shared" si="568"/>
        <v>3.7137069547602541E-3</v>
      </c>
      <c r="K1772" s="11">
        <f ca="1">IF(ROW(data!B1772)&gt;rsi+1,100-100/(1+AVERAGE(OFFSET(I1772,0,0,-rsi,1))/AVERAGE(OFFSET(J1772,0,0,-rsi,1))),"")</f>
        <v>46.239610851002595</v>
      </c>
      <c r="L1772" s="11"/>
      <c r="M1772" s="11">
        <f t="shared" si="569"/>
        <v>0.99628629304523975</v>
      </c>
      <c r="N1772" s="11">
        <f t="shared" ca="1" si="570"/>
        <v>0.9428115015974442</v>
      </c>
      <c r="S1772" s="13" t="str">
        <f ca="1">pricein</f>
        <v/>
      </c>
      <c r="T1772" s="13" t="str">
        <f ca="1">priceout</f>
        <v/>
      </c>
      <c r="U1772" s="16" t="str">
        <f t="shared" ca="1" si="571"/>
        <v/>
      </c>
      <c r="V1772" s="16" t="str">
        <f t="shared" ca="1" si="578"/>
        <v/>
      </c>
      <c r="W1772" s="16" t="str">
        <f t="shared" ca="1" si="579"/>
        <v/>
      </c>
      <c r="X1772" s="16">
        <f t="shared" ca="1" si="580"/>
        <v>2.7750969091747342</v>
      </c>
      <c r="Y1772" s="16"/>
      <c r="Z1772" s="13" t="str">
        <f ca="1">priceincross</f>
        <v/>
      </c>
      <c r="AA1772" s="13" t="str">
        <f ca="1">priceoutcross</f>
        <v/>
      </c>
      <c r="AB1772" s="13" t="str">
        <f t="shared" ca="1" si="572"/>
        <v/>
      </c>
      <c r="AC1772" s="13" t="str">
        <f t="shared" ca="1" si="581"/>
        <v/>
      </c>
      <c r="AD1772" s="13" t="str">
        <f t="shared" ca="1" si="582"/>
        <v/>
      </c>
      <c r="AE1772" s="13">
        <f t="shared" ca="1" si="583"/>
        <v>3.3465780983988931</v>
      </c>
      <c r="AG1772" s="32">
        <f ca="1">IF(ROW(data!B1772)&gt;fib+1,MIN(OFFSET(data!B1772,0,0,-fib,1)),"")</f>
        <v>28.55</v>
      </c>
      <c r="AH1772" s="32">
        <f ca="1">IF(ROW(data!B1772)&gt;fib+1,MAX(OFFSET(data!B1772,0,0,-fib,1)),"")</f>
        <v>36.18</v>
      </c>
      <c r="AI1772" s="32">
        <f t="shared" ca="1" si="573"/>
        <v>7.629999999999999</v>
      </c>
      <c r="AJ1772" s="31">
        <f t="shared" ca="1" si="574"/>
        <v>30.350680000000001</v>
      </c>
      <c r="AK1772" s="31">
        <f t="shared" ca="1" si="575"/>
        <v>31.464660000000002</v>
      </c>
      <c r="AL1772" s="31">
        <f t="shared" ca="1" si="576"/>
        <v>32.365000000000002</v>
      </c>
      <c r="AM1772" s="31">
        <f t="shared" ca="1" si="577"/>
        <v>33.265340000000002</v>
      </c>
      <c r="AO1772" s="32">
        <f t="shared" ca="1" si="584"/>
        <v>2.3321937512499562</v>
      </c>
      <c r="AP1772" s="32">
        <f t="shared" ca="1" si="585"/>
        <v>0.20074860817775653</v>
      </c>
      <c r="AQ1772" s="32">
        <f t="shared" ca="1" si="586"/>
        <v>2.4685224841136817</v>
      </c>
      <c r="AR1772" s="32">
        <f t="shared" ca="1" si="587"/>
        <v>3.6438529784537321E-2</v>
      </c>
    </row>
    <row r="1773" spans="1:44">
      <c r="A1773" s="10">
        <v>39492</v>
      </c>
      <c r="B1773" s="11">
        <f ca="1">IF(ROW(data!B1773)&gt;singleSMA,AVERAGE(OFFSET(data!B1773,0,0,-singleSMA,1)),"")</f>
        <v>33.378800000000012</v>
      </c>
      <c r="C1773" s="11" t="str">
        <f ca="1">IF(ROW(data!B1771)&gt;singleSMA+2,IF(SIGN(data!B1772-indicators!B1772)&lt;&gt;SIGN(data!B1771-indicators!B1771),IF(SIGN(data!B1772-indicators!B1772)&gt;0,"BUY","SELL"),""),"")</f>
        <v/>
      </c>
      <c r="D1773" s="11">
        <f ca="1">IF(ROW(data!B1773)&gt;fastSMA,AVERAGE(OFFSET(data!B1773,0,0,-fastSMA,1)),"")</f>
        <v>30.799500000000002</v>
      </c>
      <c r="E1773" s="11">
        <f ca="1">IF(ROW(data!B1773)&gt;slowSMA,AVERAGE(OFFSET(data!B1773,0,0,-slowSMA,1)),"")</f>
        <v>33.378800000000012</v>
      </c>
      <c r="F1773" s="11" t="str">
        <f ca="1">IF(ROW(data!B1773)&gt;MAX(fastSMA,slowSMA)+2,IF(SIGN(D1772-E1772)&lt;&gt;SIGN(D1771-E1771),IF(SIGN(D1772-E1772)&gt;0,"BUY","SELL"),""),"")</f>
        <v/>
      </c>
      <c r="G1773" s="11"/>
      <c r="H1773" s="11">
        <f>(data!B1773/data!B1772)-1</f>
        <v>1.6265672653337671E-2</v>
      </c>
      <c r="I1773" s="11">
        <f t="shared" si="567"/>
        <v>1.6265672653337671E-2</v>
      </c>
      <c r="J1773" s="11">
        <f t="shared" si="568"/>
        <v>0</v>
      </c>
      <c r="K1773" s="11">
        <f ca="1">IF(ROW(data!B1773)&gt;rsi+1,100-100/(1+AVERAGE(OFFSET(I1773,0,0,-rsi,1))/AVERAGE(OFFSET(J1773,0,0,-rsi,1))),"")</f>
        <v>45.393950392753815</v>
      </c>
      <c r="L1773" s="11"/>
      <c r="M1773" s="11">
        <f t="shared" si="569"/>
        <v>1.0162656726533377</v>
      </c>
      <c r="N1773" s="11">
        <f t="shared" ca="1" si="570"/>
        <v>0.9342679127725857</v>
      </c>
      <c r="S1773" s="13" t="str">
        <f ca="1">pricein</f>
        <v/>
      </c>
      <c r="T1773" s="13" t="str">
        <f ca="1">priceout</f>
        <v/>
      </c>
      <c r="U1773" s="16" t="str">
        <f t="shared" ca="1" si="571"/>
        <v/>
      </c>
      <c r="V1773" s="16" t="str">
        <f t="shared" ca="1" si="578"/>
        <v/>
      </c>
      <c r="W1773" s="16" t="str">
        <f t="shared" ca="1" si="579"/>
        <v/>
      </c>
      <c r="X1773" s="16">
        <f t="shared" ca="1" si="580"/>
        <v>2.7750969091747342</v>
      </c>
      <c r="Y1773" s="16"/>
      <c r="Z1773" s="13" t="str">
        <f ca="1">priceincross</f>
        <v/>
      </c>
      <c r="AA1773" s="13" t="str">
        <f ca="1">priceoutcross</f>
        <v/>
      </c>
      <c r="AB1773" s="13" t="str">
        <f t="shared" ca="1" si="572"/>
        <v/>
      </c>
      <c r="AC1773" s="13" t="str">
        <f t="shared" ca="1" si="581"/>
        <v/>
      </c>
      <c r="AD1773" s="13" t="str">
        <f t="shared" ca="1" si="582"/>
        <v/>
      </c>
      <c r="AE1773" s="13">
        <f t="shared" ca="1" si="583"/>
        <v>3.3465780983988931</v>
      </c>
      <c r="AG1773" s="32">
        <f ca="1">IF(ROW(data!B1773)&gt;fib+1,MIN(OFFSET(data!B1773,0,0,-fib,1)),"")</f>
        <v>28.55</v>
      </c>
      <c r="AH1773" s="32">
        <f ca="1">IF(ROW(data!B1773)&gt;fib+1,MAX(OFFSET(data!B1773,0,0,-fib,1)),"")</f>
        <v>36.18</v>
      </c>
      <c r="AI1773" s="32">
        <f t="shared" ca="1" si="573"/>
        <v>7.629999999999999</v>
      </c>
      <c r="AJ1773" s="31">
        <f t="shared" ca="1" si="574"/>
        <v>30.350680000000001</v>
      </c>
      <c r="AK1773" s="31">
        <f t="shared" ca="1" si="575"/>
        <v>31.464660000000002</v>
      </c>
      <c r="AL1773" s="31">
        <f t="shared" ca="1" si="576"/>
        <v>32.365000000000002</v>
      </c>
      <c r="AM1773" s="31">
        <f t="shared" ca="1" si="577"/>
        <v>33.265340000000002</v>
      </c>
      <c r="AO1773" s="32">
        <f t="shared" ca="1" si="584"/>
        <v>2.3321937512499562</v>
      </c>
      <c r="AP1773" s="32">
        <f t="shared" ca="1" si="585"/>
        <v>0.20074860817775653</v>
      </c>
      <c r="AQ1773" s="32">
        <f t="shared" ca="1" si="586"/>
        <v>2.4685224841136817</v>
      </c>
      <c r="AR1773" s="32">
        <f t="shared" ca="1" si="587"/>
        <v>3.6438529784537321E-2</v>
      </c>
    </row>
    <row r="1774" spans="1:44">
      <c r="A1774" s="10">
        <v>39493</v>
      </c>
      <c r="B1774" s="11">
        <f ca="1">IF(ROW(data!B1774)&gt;singleSMA,AVERAGE(OFFSET(data!B1774,0,0,-singleSMA,1)),"")</f>
        <v>33.341000000000008</v>
      </c>
      <c r="C1774" s="11" t="str">
        <f ca="1">IF(ROW(data!B1772)&gt;singleSMA+2,IF(SIGN(data!B1773-indicators!B1773)&lt;&gt;SIGN(data!B1772-indicators!B1772),IF(SIGN(data!B1773-indicators!B1773)&gt;0,"BUY","SELL"),""),"")</f>
        <v/>
      </c>
      <c r="D1774" s="11">
        <f ca="1">IF(ROW(data!B1774)&gt;fastSMA,AVERAGE(OFFSET(data!B1774,0,0,-fastSMA,1)),"")</f>
        <v>30.6145</v>
      </c>
      <c r="E1774" s="11">
        <f ca="1">IF(ROW(data!B1774)&gt;slowSMA,AVERAGE(OFFSET(data!B1774,0,0,-slowSMA,1)),"")</f>
        <v>33.341000000000008</v>
      </c>
      <c r="F1774" s="11" t="str">
        <f ca="1">IF(ROW(data!B1774)&gt;MAX(fastSMA,slowSMA)+2,IF(SIGN(D1773-E1773)&lt;&gt;SIGN(D1772-E1772),IF(SIGN(D1773-E1773)&gt;0,"BUY","SELL"),""),"")</f>
        <v/>
      </c>
      <c r="G1774" s="11"/>
      <c r="H1774" s="11">
        <f>(data!B1774/data!B1773)-1</f>
        <v>-3.5345115038346031E-2</v>
      </c>
      <c r="I1774" s="11">
        <f t="shared" si="567"/>
        <v>0</v>
      </c>
      <c r="J1774" s="11">
        <f t="shared" si="568"/>
        <v>3.5345115038346031E-2</v>
      </c>
      <c r="K1774" s="11">
        <f ca="1">IF(ROW(data!B1774)&gt;rsi+1,100-100/(1+AVERAGE(OFFSET(I1774,0,0,-rsi,1))/AVERAGE(OFFSET(J1774,0,0,-rsi,1))),"")</f>
        <v>41.283226172390876</v>
      </c>
      <c r="L1774" s="11"/>
      <c r="M1774" s="11">
        <f t="shared" si="569"/>
        <v>0.96465488496165397</v>
      </c>
      <c r="N1774" s="11">
        <f t="shared" ca="1" si="570"/>
        <v>0.88660741648789443</v>
      </c>
      <c r="S1774" s="13" t="str">
        <f ca="1">pricein</f>
        <v/>
      </c>
      <c r="T1774" s="13" t="str">
        <f ca="1">priceout</f>
        <v/>
      </c>
      <c r="U1774" s="16" t="str">
        <f t="shared" ca="1" si="571"/>
        <v/>
      </c>
      <c r="V1774" s="16" t="str">
        <f t="shared" ca="1" si="578"/>
        <v/>
      </c>
      <c r="W1774" s="16" t="str">
        <f t="shared" ca="1" si="579"/>
        <v/>
      </c>
      <c r="X1774" s="16">
        <f t="shared" ca="1" si="580"/>
        <v>2.7750969091747342</v>
      </c>
      <c r="Y1774" s="16"/>
      <c r="Z1774" s="13" t="str">
        <f ca="1">priceincross</f>
        <v/>
      </c>
      <c r="AA1774" s="13" t="str">
        <f ca="1">priceoutcross</f>
        <v/>
      </c>
      <c r="AB1774" s="13" t="str">
        <f t="shared" ca="1" si="572"/>
        <v/>
      </c>
      <c r="AC1774" s="13" t="str">
        <f t="shared" ca="1" si="581"/>
        <v/>
      </c>
      <c r="AD1774" s="13" t="str">
        <f t="shared" ca="1" si="582"/>
        <v/>
      </c>
      <c r="AE1774" s="13">
        <f t="shared" ca="1" si="583"/>
        <v>3.3465780983988931</v>
      </c>
      <c r="AG1774" s="32">
        <f ca="1">IF(ROW(data!B1774)&gt;fib+1,MIN(OFFSET(data!B1774,0,0,-fib,1)),"")</f>
        <v>28.55</v>
      </c>
      <c r="AH1774" s="32">
        <f ca="1">IF(ROW(data!B1774)&gt;fib+1,MAX(OFFSET(data!B1774,0,0,-fib,1)),"")</f>
        <v>36.18</v>
      </c>
      <c r="AI1774" s="32">
        <f t="shared" ca="1" si="573"/>
        <v>7.629999999999999</v>
      </c>
      <c r="AJ1774" s="31">
        <f t="shared" ca="1" si="574"/>
        <v>30.350680000000001</v>
      </c>
      <c r="AK1774" s="31">
        <f t="shared" ca="1" si="575"/>
        <v>31.464660000000002</v>
      </c>
      <c r="AL1774" s="31">
        <f t="shared" ca="1" si="576"/>
        <v>32.365000000000002</v>
      </c>
      <c r="AM1774" s="31">
        <f t="shared" ca="1" si="577"/>
        <v>33.265340000000002</v>
      </c>
      <c r="AO1774" s="32">
        <f t="shared" ca="1" si="584"/>
        <v>2.3321937512499562</v>
      </c>
      <c r="AP1774" s="32">
        <f t="shared" ca="1" si="585"/>
        <v>0.20074860817775653</v>
      </c>
      <c r="AQ1774" s="32">
        <f t="shared" ca="1" si="586"/>
        <v>2.4685224841136817</v>
      </c>
      <c r="AR1774" s="32">
        <f t="shared" ca="1" si="587"/>
        <v>3.6438529784537321E-2</v>
      </c>
    </row>
    <row r="1775" spans="1:44">
      <c r="A1775" s="10">
        <v>39496</v>
      </c>
      <c r="B1775" s="11">
        <f ca="1">IF(ROW(data!B1775)&gt;singleSMA,AVERAGE(OFFSET(data!B1775,0,0,-singleSMA,1)),"")</f>
        <v>33.300200000000011</v>
      </c>
      <c r="C1775" s="11" t="str">
        <f ca="1">IF(ROW(data!B1773)&gt;singleSMA+2,IF(SIGN(data!B1774-indicators!B1774)&lt;&gt;SIGN(data!B1773-indicators!B1773),IF(SIGN(data!B1774-indicators!B1774)&gt;0,"BUY","SELL"),""),"")</f>
        <v/>
      </c>
      <c r="D1775" s="11">
        <f ca="1">IF(ROW(data!B1775)&gt;fastSMA,AVERAGE(OFFSET(data!B1775,0,0,-fastSMA,1)),"")</f>
        <v>30.505000000000003</v>
      </c>
      <c r="E1775" s="11">
        <f ca="1">IF(ROW(data!B1775)&gt;slowSMA,AVERAGE(OFFSET(data!B1775,0,0,-slowSMA,1)),"")</f>
        <v>33.300200000000011</v>
      </c>
      <c r="F1775" s="11" t="str">
        <f ca="1">IF(ROW(data!B1775)&gt;MAX(fastSMA,slowSMA)+2,IF(SIGN(D1774-E1774)&lt;&gt;SIGN(D1773-E1773),IF(SIGN(D1774-E1774)&gt;0,"BUY","SELL"),""),"")</f>
        <v/>
      </c>
      <c r="G1775" s="11"/>
      <c r="H1775" s="11">
        <f>(data!B1775/data!B1774)-1</f>
        <v>-1.0369858278603594E-2</v>
      </c>
      <c r="I1775" s="11">
        <f t="shared" si="567"/>
        <v>0</v>
      </c>
      <c r="J1775" s="11">
        <f t="shared" si="568"/>
        <v>1.0369858278603594E-2</v>
      </c>
      <c r="K1775" s="11">
        <f ca="1">IF(ROW(data!B1775)&gt;rsi+1,100-100/(1+AVERAGE(OFFSET(I1775,0,0,-rsi,1))/AVERAGE(OFFSET(J1775,0,0,-rsi,1))),"")</f>
        <v>44.581324944616874</v>
      </c>
      <c r="L1775" s="11"/>
      <c r="M1775" s="11">
        <f t="shared" si="569"/>
        <v>0.98963014172139641</v>
      </c>
      <c r="N1775" s="11">
        <f t="shared" ca="1" si="570"/>
        <v>0.92894224529526281</v>
      </c>
      <c r="S1775" s="13" t="str">
        <f ca="1">pricein</f>
        <v/>
      </c>
      <c r="T1775" s="13" t="str">
        <f ca="1">priceout</f>
        <v/>
      </c>
      <c r="U1775" s="16" t="str">
        <f t="shared" ca="1" si="571"/>
        <v/>
      </c>
      <c r="V1775" s="16" t="str">
        <f t="shared" ca="1" si="578"/>
        <v/>
      </c>
      <c r="W1775" s="16" t="str">
        <f t="shared" ca="1" si="579"/>
        <v/>
      </c>
      <c r="X1775" s="16">
        <f t="shared" ca="1" si="580"/>
        <v>2.7750969091747342</v>
      </c>
      <c r="Y1775" s="16"/>
      <c r="Z1775" s="13" t="str">
        <f ca="1">priceincross</f>
        <v/>
      </c>
      <c r="AA1775" s="13" t="str">
        <f ca="1">priceoutcross</f>
        <v/>
      </c>
      <c r="AB1775" s="13" t="str">
        <f t="shared" ca="1" si="572"/>
        <v/>
      </c>
      <c r="AC1775" s="13" t="str">
        <f t="shared" ca="1" si="581"/>
        <v/>
      </c>
      <c r="AD1775" s="13" t="str">
        <f t="shared" ca="1" si="582"/>
        <v/>
      </c>
      <c r="AE1775" s="13">
        <f t="shared" ca="1" si="583"/>
        <v>3.3465780983988931</v>
      </c>
      <c r="AG1775" s="32">
        <f ca="1">IF(ROW(data!B1775)&gt;fib+1,MIN(OFFSET(data!B1775,0,0,-fib,1)),"")</f>
        <v>28.55</v>
      </c>
      <c r="AH1775" s="32">
        <f ca="1">IF(ROW(data!B1775)&gt;fib+1,MAX(OFFSET(data!B1775,0,0,-fib,1)),"")</f>
        <v>36.18</v>
      </c>
      <c r="AI1775" s="32">
        <f t="shared" ca="1" si="573"/>
        <v>7.629999999999999</v>
      </c>
      <c r="AJ1775" s="31">
        <f t="shared" ca="1" si="574"/>
        <v>30.350680000000001</v>
      </c>
      <c r="AK1775" s="31">
        <f t="shared" ca="1" si="575"/>
        <v>31.464660000000002</v>
      </c>
      <c r="AL1775" s="31">
        <f t="shared" ca="1" si="576"/>
        <v>32.365000000000002</v>
      </c>
      <c r="AM1775" s="31">
        <f t="shared" ca="1" si="577"/>
        <v>33.265340000000002</v>
      </c>
      <c r="AO1775" s="32">
        <f t="shared" ca="1" si="584"/>
        <v>2.3321937512499562</v>
      </c>
      <c r="AP1775" s="32">
        <f t="shared" ca="1" si="585"/>
        <v>0.20074860817775653</v>
      </c>
      <c r="AQ1775" s="32">
        <f t="shared" ca="1" si="586"/>
        <v>2.4685224841136817</v>
      </c>
      <c r="AR1775" s="32">
        <f t="shared" ca="1" si="587"/>
        <v>3.6438529784537321E-2</v>
      </c>
    </row>
    <row r="1776" spans="1:44">
      <c r="A1776" s="10">
        <v>39497</v>
      </c>
      <c r="B1776" s="11">
        <f ca="1">IF(ROW(data!B1776)&gt;singleSMA,AVERAGE(OFFSET(data!B1776,0,0,-singleSMA,1)),"")</f>
        <v>33.248900000000006</v>
      </c>
      <c r="C1776" s="11" t="str">
        <f ca="1">IF(ROW(data!B1774)&gt;singleSMA+2,IF(SIGN(data!B1775-indicators!B1775)&lt;&gt;SIGN(data!B1774-indicators!B1774),IF(SIGN(data!B1775-indicators!B1775)&gt;0,"BUY","SELL"),""),"")</f>
        <v/>
      </c>
      <c r="D1776" s="11">
        <f ca="1">IF(ROW(data!B1776)&gt;fastSMA,AVERAGE(OFFSET(data!B1776,0,0,-fastSMA,1)),"")</f>
        <v>30.4255</v>
      </c>
      <c r="E1776" s="11">
        <f ca="1">IF(ROW(data!B1776)&gt;slowSMA,AVERAGE(OFFSET(data!B1776,0,0,-slowSMA,1)),"")</f>
        <v>33.248900000000006</v>
      </c>
      <c r="F1776" s="11" t="str">
        <f ca="1">IF(ROW(data!B1776)&gt;MAX(fastSMA,slowSMA)+2,IF(SIGN(D1775-E1775)&lt;&gt;SIGN(D1774-E1774),IF(SIGN(D1775-E1775)&gt;0,"BUY","SELL"),""),"")</f>
        <v/>
      </c>
      <c r="G1776" s="11"/>
      <c r="H1776" s="11">
        <f>(data!B1776/data!B1775)-1</f>
        <v>-1.0827803003842118E-2</v>
      </c>
      <c r="I1776" s="11">
        <f t="shared" si="567"/>
        <v>0</v>
      </c>
      <c r="J1776" s="11">
        <f t="shared" si="568"/>
        <v>1.0827803003842118E-2</v>
      </c>
      <c r="K1776" s="11">
        <f ca="1">IF(ROW(data!B1776)&gt;rsi+1,100-100/(1+AVERAGE(OFFSET(I1776,0,0,-rsi,1))/AVERAGE(OFFSET(J1776,0,0,-rsi,1))),"")</f>
        <v>46.108523512575111</v>
      </c>
      <c r="L1776" s="11"/>
      <c r="M1776" s="11">
        <f t="shared" si="569"/>
        <v>0.98917219699615788</v>
      </c>
      <c r="N1776" s="11">
        <f t="shared" ca="1" si="570"/>
        <v>0.94684052156469389</v>
      </c>
      <c r="S1776" s="13" t="str">
        <f ca="1">pricein</f>
        <v/>
      </c>
      <c r="T1776" s="13" t="str">
        <f ca="1">priceout</f>
        <v/>
      </c>
      <c r="U1776" s="16" t="str">
        <f t="shared" ca="1" si="571"/>
        <v/>
      </c>
      <c r="V1776" s="16" t="str">
        <f t="shared" ca="1" si="578"/>
        <v/>
      </c>
      <c r="W1776" s="16" t="str">
        <f t="shared" ca="1" si="579"/>
        <v/>
      </c>
      <c r="X1776" s="16">
        <f t="shared" ca="1" si="580"/>
        <v>2.7750969091747342</v>
      </c>
      <c r="Y1776" s="16"/>
      <c r="Z1776" s="13" t="str">
        <f ca="1">priceincross</f>
        <v/>
      </c>
      <c r="AA1776" s="13" t="str">
        <f ca="1">priceoutcross</f>
        <v/>
      </c>
      <c r="AB1776" s="13" t="str">
        <f t="shared" ca="1" si="572"/>
        <v/>
      </c>
      <c r="AC1776" s="13" t="str">
        <f t="shared" ca="1" si="581"/>
        <v/>
      </c>
      <c r="AD1776" s="13" t="str">
        <f t="shared" ca="1" si="582"/>
        <v/>
      </c>
      <c r="AE1776" s="13">
        <f t="shared" ca="1" si="583"/>
        <v>3.3465780983988931</v>
      </c>
      <c r="AG1776" s="32">
        <f ca="1">IF(ROW(data!B1776)&gt;fib+1,MIN(OFFSET(data!B1776,0,0,-fib,1)),"")</f>
        <v>28.32</v>
      </c>
      <c r="AH1776" s="32">
        <f ca="1">IF(ROW(data!B1776)&gt;fib+1,MAX(OFFSET(data!B1776,0,0,-fib,1)),"")</f>
        <v>36.18</v>
      </c>
      <c r="AI1776" s="32">
        <f t="shared" ca="1" si="573"/>
        <v>7.8599999999999994</v>
      </c>
      <c r="AJ1776" s="31">
        <f t="shared" ca="1" si="574"/>
        <v>30.174959999999999</v>
      </c>
      <c r="AK1776" s="31">
        <f t="shared" ca="1" si="575"/>
        <v>31.322520000000001</v>
      </c>
      <c r="AL1776" s="31">
        <f t="shared" ca="1" si="576"/>
        <v>32.25</v>
      </c>
      <c r="AM1776" s="31">
        <f t="shared" ca="1" si="577"/>
        <v>33.177480000000003</v>
      </c>
      <c r="AO1776" s="32">
        <f t="shared" ca="1" si="584"/>
        <v>2.3321937512499562</v>
      </c>
      <c r="AP1776" s="32">
        <f t="shared" ca="1" si="585"/>
        <v>0.20074860817775653</v>
      </c>
      <c r="AQ1776" s="32">
        <f t="shared" ca="1" si="586"/>
        <v>2.4685224841136817</v>
      </c>
      <c r="AR1776" s="32">
        <f t="shared" ca="1" si="587"/>
        <v>3.6438529784537321E-2</v>
      </c>
    </row>
    <row r="1777" spans="1:44">
      <c r="A1777" s="10">
        <v>39498</v>
      </c>
      <c r="B1777" s="11">
        <f ca="1">IF(ROW(data!B1777)&gt;singleSMA,AVERAGE(OFFSET(data!B1777,0,0,-singleSMA,1)),"")</f>
        <v>33.187000000000005</v>
      </c>
      <c r="C1777" s="11" t="str">
        <f ca="1">IF(ROW(data!B1775)&gt;singleSMA+2,IF(SIGN(data!B1776-indicators!B1776)&lt;&gt;SIGN(data!B1775-indicators!B1775),IF(SIGN(data!B1776-indicators!B1776)&gt;0,"BUY","SELL"),""),"")</f>
        <v/>
      </c>
      <c r="D1777" s="11">
        <f ca="1">IF(ROW(data!B1777)&gt;fastSMA,AVERAGE(OFFSET(data!B1777,0,0,-fastSMA,1)),"")</f>
        <v>30.383999999999997</v>
      </c>
      <c r="E1777" s="11">
        <f ca="1">IF(ROW(data!B1777)&gt;slowSMA,AVERAGE(OFFSET(data!B1777,0,0,-slowSMA,1)),"")</f>
        <v>33.187000000000005</v>
      </c>
      <c r="F1777" s="11" t="str">
        <f ca="1">IF(ROW(data!B1777)&gt;MAX(fastSMA,slowSMA)+2,IF(SIGN(D1776-E1776)&lt;&gt;SIGN(D1775-E1775),IF(SIGN(D1776-E1776)&gt;0,"BUY","SELL"),""),"")</f>
        <v/>
      </c>
      <c r="G1777" s="11"/>
      <c r="H1777" s="11">
        <f>(data!B1777/data!B1776)-1</f>
        <v>-2.1186440677966156E-2</v>
      </c>
      <c r="I1777" s="11">
        <f t="shared" si="567"/>
        <v>0</v>
      </c>
      <c r="J1777" s="11">
        <f t="shared" si="568"/>
        <v>2.1186440677966156E-2</v>
      </c>
      <c r="K1777" s="11">
        <f ca="1">IF(ROW(data!B1777)&gt;rsi+1,100-100/(1+AVERAGE(OFFSET(I1777,0,0,-rsi,1))/AVERAGE(OFFSET(J1777,0,0,-rsi,1))),"")</f>
        <v>48.255311345874645</v>
      </c>
      <c r="L1777" s="11"/>
      <c r="M1777" s="11">
        <f t="shared" si="569"/>
        <v>0.97881355932203384</v>
      </c>
      <c r="N1777" s="11">
        <f t="shared" ca="1" si="570"/>
        <v>0.97092819614711023</v>
      </c>
      <c r="S1777" s="13" t="str">
        <f ca="1">pricein</f>
        <v/>
      </c>
      <c r="T1777" s="13" t="str">
        <f ca="1">priceout</f>
        <v/>
      </c>
      <c r="U1777" s="16" t="str">
        <f t="shared" ca="1" si="571"/>
        <v/>
      </c>
      <c r="V1777" s="16" t="str">
        <f t="shared" ca="1" si="578"/>
        <v/>
      </c>
      <c r="W1777" s="16" t="str">
        <f t="shared" ca="1" si="579"/>
        <v/>
      </c>
      <c r="X1777" s="16">
        <f t="shared" ca="1" si="580"/>
        <v>2.7750969091747342</v>
      </c>
      <c r="Y1777" s="16"/>
      <c r="Z1777" s="13" t="str">
        <f ca="1">priceincross</f>
        <v/>
      </c>
      <c r="AA1777" s="13" t="str">
        <f ca="1">priceoutcross</f>
        <v/>
      </c>
      <c r="AB1777" s="13" t="str">
        <f t="shared" ca="1" si="572"/>
        <v/>
      </c>
      <c r="AC1777" s="13" t="str">
        <f t="shared" ca="1" si="581"/>
        <v/>
      </c>
      <c r="AD1777" s="13" t="str">
        <f t="shared" ca="1" si="582"/>
        <v/>
      </c>
      <c r="AE1777" s="13">
        <f t="shared" ca="1" si="583"/>
        <v>3.3465780983988931</v>
      </c>
      <c r="AG1777" s="32">
        <f ca="1">IF(ROW(data!B1777)&gt;fib+1,MIN(OFFSET(data!B1777,0,0,-fib,1)),"")</f>
        <v>27.72</v>
      </c>
      <c r="AH1777" s="32">
        <f ca="1">IF(ROW(data!B1777)&gt;fib+1,MAX(OFFSET(data!B1777,0,0,-fib,1)),"")</f>
        <v>36.18</v>
      </c>
      <c r="AI1777" s="32">
        <f t="shared" ca="1" si="573"/>
        <v>8.4600000000000009</v>
      </c>
      <c r="AJ1777" s="31">
        <f t="shared" ca="1" si="574"/>
        <v>29.716559999999998</v>
      </c>
      <c r="AK1777" s="31">
        <f t="shared" ca="1" si="575"/>
        <v>30.951719999999998</v>
      </c>
      <c r="AL1777" s="31">
        <f t="shared" ca="1" si="576"/>
        <v>31.95</v>
      </c>
      <c r="AM1777" s="31">
        <f t="shared" ca="1" si="577"/>
        <v>32.948279999999997</v>
      </c>
      <c r="AO1777" s="32">
        <f t="shared" ca="1" si="584"/>
        <v>2.3321937512499562</v>
      </c>
      <c r="AP1777" s="32">
        <f t="shared" ca="1" si="585"/>
        <v>0.20074860817775653</v>
      </c>
      <c r="AQ1777" s="32">
        <f t="shared" ca="1" si="586"/>
        <v>2.4685224841136817</v>
      </c>
      <c r="AR1777" s="32">
        <f t="shared" ca="1" si="587"/>
        <v>3.6438529784537321E-2</v>
      </c>
    </row>
    <row r="1778" spans="1:44">
      <c r="A1778" s="10">
        <v>39499</v>
      </c>
      <c r="B1778" s="11">
        <f ca="1">IF(ROW(data!B1778)&gt;singleSMA,AVERAGE(OFFSET(data!B1778,0,0,-singleSMA,1)),"")</f>
        <v>33.141399999999997</v>
      </c>
      <c r="C1778" s="11" t="str">
        <f ca="1">IF(ROW(data!B1776)&gt;singleSMA+2,IF(SIGN(data!B1777-indicators!B1777)&lt;&gt;SIGN(data!B1776-indicators!B1776),IF(SIGN(data!B1777-indicators!B1777)&gt;0,"BUY","SELL"),""),"")</f>
        <v/>
      </c>
      <c r="D1778" s="11">
        <f ca="1">IF(ROW(data!B1778)&gt;fastSMA,AVERAGE(OFFSET(data!B1778,0,0,-fastSMA,1)),"")</f>
        <v>30.248500000000007</v>
      </c>
      <c r="E1778" s="11">
        <f ca="1">IF(ROW(data!B1778)&gt;slowSMA,AVERAGE(OFFSET(data!B1778,0,0,-slowSMA,1)),"")</f>
        <v>33.141399999999997</v>
      </c>
      <c r="F1778" s="11" t="str">
        <f ca="1">IF(ROW(data!B1778)&gt;MAX(fastSMA,slowSMA)+2,IF(SIGN(D1777-E1777)&lt;&gt;SIGN(D1776-E1776),IF(SIGN(D1777-E1777)&gt;0,"BUY","SELL"),""),"")</f>
        <v/>
      </c>
      <c r="G1778" s="11"/>
      <c r="H1778" s="11">
        <f>(data!B1778/data!B1777)-1</f>
        <v>4.0764790764790781E-2</v>
      </c>
      <c r="I1778" s="11">
        <f t="shared" si="567"/>
        <v>4.0764790764790781E-2</v>
      </c>
      <c r="J1778" s="11">
        <f t="shared" si="568"/>
        <v>0</v>
      </c>
      <c r="K1778" s="11">
        <f ca="1">IF(ROW(data!B1778)&gt;rsi+1,100-100/(1+AVERAGE(OFFSET(I1778,0,0,-rsi,1))/AVERAGE(OFFSET(J1778,0,0,-rsi,1))),"")</f>
        <v>40.931819207426528</v>
      </c>
      <c r="L1778" s="11"/>
      <c r="M1778" s="11">
        <f t="shared" si="569"/>
        <v>1.0407647907647908</v>
      </c>
      <c r="N1778" s="11">
        <f t="shared" ca="1" si="570"/>
        <v>0.91413181242078578</v>
      </c>
      <c r="S1778" s="13" t="str">
        <f ca="1">pricein</f>
        <v/>
      </c>
      <c r="T1778" s="13" t="str">
        <f ca="1">priceout</f>
        <v/>
      </c>
      <c r="U1778" s="16" t="str">
        <f t="shared" ca="1" si="571"/>
        <v/>
      </c>
      <c r="V1778" s="16" t="str">
        <f t="shared" ca="1" si="578"/>
        <v/>
      </c>
      <c r="W1778" s="16" t="str">
        <f t="shared" ca="1" si="579"/>
        <v/>
      </c>
      <c r="X1778" s="16">
        <f t="shared" ca="1" si="580"/>
        <v>2.7750969091747342</v>
      </c>
      <c r="Y1778" s="16"/>
      <c r="Z1778" s="13" t="str">
        <f ca="1">priceincross</f>
        <v/>
      </c>
      <c r="AA1778" s="13" t="str">
        <f ca="1">priceoutcross</f>
        <v/>
      </c>
      <c r="AB1778" s="13" t="str">
        <f t="shared" ca="1" si="572"/>
        <v/>
      </c>
      <c r="AC1778" s="13" t="str">
        <f t="shared" ca="1" si="581"/>
        <v/>
      </c>
      <c r="AD1778" s="13" t="str">
        <f t="shared" ca="1" si="582"/>
        <v/>
      </c>
      <c r="AE1778" s="13">
        <f t="shared" ca="1" si="583"/>
        <v>3.3465780983988931</v>
      </c>
      <c r="AG1778" s="32">
        <f ca="1">IF(ROW(data!B1778)&gt;fib+1,MIN(OFFSET(data!B1778,0,0,-fib,1)),"")</f>
        <v>27.72</v>
      </c>
      <c r="AH1778" s="32">
        <f ca="1">IF(ROW(data!B1778)&gt;fib+1,MAX(OFFSET(data!B1778,0,0,-fib,1)),"")</f>
        <v>36.18</v>
      </c>
      <c r="AI1778" s="32">
        <f t="shared" ca="1" si="573"/>
        <v>8.4600000000000009</v>
      </c>
      <c r="AJ1778" s="31">
        <f t="shared" ca="1" si="574"/>
        <v>29.716559999999998</v>
      </c>
      <c r="AK1778" s="31">
        <f t="shared" ca="1" si="575"/>
        <v>30.951719999999998</v>
      </c>
      <c r="AL1778" s="31">
        <f t="shared" ca="1" si="576"/>
        <v>31.95</v>
      </c>
      <c r="AM1778" s="31">
        <f t="shared" ca="1" si="577"/>
        <v>32.948279999999997</v>
      </c>
      <c r="AO1778" s="32">
        <f t="shared" ca="1" si="584"/>
        <v>2.3321937512499562</v>
      </c>
      <c r="AP1778" s="32">
        <f t="shared" ca="1" si="585"/>
        <v>0.20074860817775653</v>
      </c>
      <c r="AQ1778" s="32">
        <f t="shared" ca="1" si="586"/>
        <v>2.4685224841136817</v>
      </c>
      <c r="AR1778" s="32">
        <f t="shared" ca="1" si="587"/>
        <v>3.6438529784537321E-2</v>
      </c>
    </row>
    <row r="1779" spans="1:44">
      <c r="A1779" s="10">
        <v>39500</v>
      </c>
      <c r="B1779" s="11">
        <f ca="1">IF(ROW(data!B1779)&gt;singleSMA,AVERAGE(OFFSET(data!B1779,0,0,-singleSMA,1)),"")</f>
        <v>33.098500000000001</v>
      </c>
      <c r="C1779" s="11" t="str">
        <f ca="1">IF(ROW(data!B1777)&gt;singleSMA+2,IF(SIGN(data!B1778-indicators!B1778)&lt;&gt;SIGN(data!B1777-indicators!B1777),IF(SIGN(data!B1778-indicators!B1778)&gt;0,"BUY","SELL"),""),"")</f>
        <v/>
      </c>
      <c r="D1779" s="11">
        <f ca="1">IF(ROW(data!B1779)&gt;fastSMA,AVERAGE(OFFSET(data!B1779,0,0,-fastSMA,1)),"")</f>
        <v>30.070000000000004</v>
      </c>
      <c r="E1779" s="11">
        <f ca="1">IF(ROW(data!B1779)&gt;slowSMA,AVERAGE(OFFSET(data!B1779,0,0,-slowSMA,1)),"")</f>
        <v>33.098500000000001</v>
      </c>
      <c r="F1779" s="11" t="str">
        <f ca="1">IF(ROW(data!B1779)&gt;MAX(fastSMA,slowSMA)+2,IF(SIGN(D1778-E1778)&lt;&gt;SIGN(D1777-E1777),IF(SIGN(D1778-E1778)&gt;0,"BUY","SELL"),""),"")</f>
        <v/>
      </c>
      <c r="G1779" s="11"/>
      <c r="H1779" s="11">
        <f>(data!B1779/data!B1778)-1</f>
        <v>6.9324090121325455E-4</v>
      </c>
      <c r="I1779" s="11">
        <f t="shared" si="567"/>
        <v>6.9324090121325455E-4</v>
      </c>
      <c r="J1779" s="11">
        <f t="shared" si="568"/>
        <v>0</v>
      </c>
      <c r="K1779" s="11">
        <f ca="1">IF(ROW(data!B1779)&gt;rsi+1,100-100/(1+AVERAGE(OFFSET(I1779,0,0,-rsi,1))/AVERAGE(OFFSET(J1779,0,0,-rsi,1))),"")</f>
        <v>37.194159888582931</v>
      </c>
      <c r="L1779" s="11"/>
      <c r="M1779" s="11">
        <f t="shared" si="569"/>
        <v>1.0006932409012133</v>
      </c>
      <c r="N1779" s="11">
        <f t="shared" ca="1" si="570"/>
        <v>0.88995067817509255</v>
      </c>
      <c r="S1779" s="13" t="str">
        <f ca="1">pricein</f>
        <v/>
      </c>
      <c r="T1779" s="13" t="str">
        <f ca="1">priceout</f>
        <v/>
      </c>
      <c r="U1779" s="16" t="str">
        <f t="shared" ca="1" si="571"/>
        <v/>
      </c>
      <c r="V1779" s="16" t="str">
        <f t="shared" ca="1" si="578"/>
        <v/>
      </c>
      <c r="W1779" s="16" t="str">
        <f t="shared" ca="1" si="579"/>
        <v/>
      </c>
      <c r="X1779" s="16">
        <f t="shared" ca="1" si="580"/>
        <v>2.7750969091747342</v>
      </c>
      <c r="Y1779" s="16"/>
      <c r="Z1779" s="13" t="str">
        <f ca="1">priceincross</f>
        <v/>
      </c>
      <c r="AA1779" s="13" t="str">
        <f ca="1">priceoutcross</f>
        <v/>
      </c>
      <c r="AB1779" s="13" t="str">
        <f t="shared" ca="1" si="572"/>
        <v/>
      </c>
      <c r="AC1779" s="13" t="str">
        <f t="shared" ca="1" si="581"/>
        <v/>
      </c>
      <c r="AD1779" s="13" t="str">
        <f t="shared" ca="1" si="582"/>
        <v/>
      </c>
      <c r="AE1779" s="13">
        <f t="shared" ca="1" si="583"/>
        <v>3.3465780983988931</v>
      </c>
      <c r="AG1779" s="32">
        <f ca="1">IF(ROW(data!B1779)&gt;fib+1,MIN(OFFSET(data!B1779,0,0,-fib,1)),"")</f>
        <v>27.72</v>
      </c>
      <c r="AH1779" s="32">
        <f ca="1">IF(ROW(data!B1779)&gt;fib+1,MAX(OFFSET(data!B1779,0,0,-fib,1)),"")</f>
        <v>36.18</v>
      </c>
      <c r="AI1779" s="32">
        <f t="shared" ca="1" si="573"/>
        <v>8.4600000000000009</v>
      </c>
      <c r="AJ1779" s="31">
        <f t="shared" ca="1" si="574"/>
        <v>29.716559999999998</v>
      </c>
      <c r="AK1779" s="31">
        <f t="shared" ca="1" si="575"/>
        <v>30.951719999999998</v>
      </c>
      <c r="AL1779" s="31">
        <f t="shared" ca="1" si="576"/>
        <v>31.95</v>
      </c>
      <c r="AM1779" s="31">
        <f t="shared" ca="1" si="577"/>
        <v>32.948279999999997</v>
      </c>
      <c r="AO1779" s="32">
        <f t="shared" ca="1" si="584"/>
        <v>2.3321937512499562</v>
      </c>
      <c r="AP1779" s="32">
        <f t="shared" ca="1" si="585"/>
        <v>0.20074860817775653</v>
      </c>
      <c r="AQ1779" s="32">
        <f t="shared" ca="1" si="586"/>
        <v>2.4685224841136817</v>
      </c>
      <c r="AR1779" s="32">
        <f t="shared" ca="1" si="587"/>
        <v>3.6438529784537321E-2</v>
      </c>
    </row>
    <row r="1780" spans="1:44">
      <c r="A1780" s="10">
        <v>39503</v>
      </c>
      <c r="B1780" s="11">
        <f ca="1">IF(ROW(data!B1780)&gt;singleSMA,AVERAGE(OFFSET(data!B1780,0,0,-singleSMA,1)),"")</f>
        <v>33.065300000000001</v>
      </c>
      <c r="C1780" s="11" t="str">
        <f ca="1">IF(ROW(data!B1778)&gt;singleSMA+2,IF(SIGN(data!B1779-indicators!B1779)&lt;&gt;SIGN(data!B1778-indicators!B1778),IF(SIGN(data!B1779-indicators!B1779)&gt;0,"BUY","SELL"),""),"")</f>
        <v/>
      </c>
      <c r="D1780" s="11">
        <f ca="1">IF(ROW(data!B1780)&gt;fastSMA,AVERAGE(OFFSET(data!B1780,0,0,-fastSMA,1)),"")</f>
        <v>29.9925</v>
      </c>
      <c r="E1780" s="11">
        <f ca="1">IF(ROW(data!B1780)&gt;slowSMA,AVERAGE(OFFSET(data!B1780,0,0,-slowSMA,1)),"")</f>
        <v>33.065300000000001</v>
      </c>
      <c r="F1780" s="11" t="str">
        <f ca="1">IF(ROW(data!B1780)&gt;MAX(fastSMA,slowSMA)+2,IF(SIGN(D1779-E1779)&lt;&gt;SIGN(D1778-E1778),IF(SIGN(D1779-E1779)&gt;0,"BUY","SELL"),""),"")</f>
        <v/>
      </c>
      <c r="G1780" s="11"/>
      <c r="H1780" s="11">
        <f>(data!B1780/data!B1779)-1</f>
        <v>2.5978524419812965E-2</v>
      </c>
      <c r="I1780" s="11">
        <f t="shared" si="567"/>
        <v>2.5978524419812965E-2</v>
      </c>
      <c r="J1780" s="11">
        <f t="shared" si="568"/>
        <v>0</v>
      </c>
      <c r="K1780" s="11">
        <f ca="1">IF(ROW(data!B1780)&gt;rsi+1,100-100/(1+AVERAGE(OFFSET(I1780,0,0,-rsi,1))/AVERAGE(OFFSET(J1780,0,0,-rsi,1))),"")</f>
        <v>44.607138431071114</v>
      </c>
      <c r="L1780" s="11"/>
      <c r="M1780" s="11">
        <f t="shared" si="569"/>
        <v>1.025978524419813</v>
      </c>
      <c r="N1780" s="11">
        <f t="shared" ca="1" si="570"/>
        <v>0.9502726981071542</v>
      </c>
      <c r="S1780" s="13" t="str">
        <f ca="1">pricein</f>
        <v/>
      </c>
      <c r="T1780" s="13" t="str">
        <f ca="1">priceout</f>
        <v/>
      </c>
      <c r="U1780" s="16" t="str">
        <f t="shared" ca="1" si="571"/>
        <v/>
      </c>
      <c r="V1780" s="16" t="str">
        <f t="shared" ca="1" si="578"/>
        <v/>
      </c>
      <c r="W1780" s="16" t="str">
        <f t="shared" ca="1" si="579"/>
        <v/>
      </c>
      <c r="X1780" s="16">
        <f t="shared" ca="1" si="580"/>
        <v>2.7750969091747342</v>
      </c>
      <c r="Y1780" s="16"/>
      <c r="Z1780" s="13" t="str">
        <f ca="1">priceincross</f>
        <v/>
      </c>
      <c r="AA1780" s="13" t="str">
        <f ca="1">priceoutcross</f>
        <v/>
      </c>
      <c r="AB1780" s="13" t="str">
        <f t="shared" ca="1" si="572"/>
        <v/>
      </c>
      <c r="AC1780" s="13" t="str">
        <f t="shared" ca="1" si="581"/>
        <v/>
      </c>
      <c r="AD1780" s="13" t="str">
        <f t="shared" ca="1" si="582"/>
        <v/>
      </c>
      <c r="AE1780" s="13">
        <f t="shared" ca="1" si="583"/>
        <v>3.3465780983988931</v>
      </c>
      <c r="AG1780" s="32">
        <f ca="1">IF(ROW(data!B1780)&gt;fib+1,MIN(OFFSET(data!B1780,0,0,-fib,1)),"")</f>
        <v>27.72</v>
      </c>
      <c r="AH1780" s="32">
        <f ca="1">IF(ROW(data!B1780)&gt;fib+1,MAX(OFFSET(data!B1780,0,0,-fib,1)),"")</f>
        <v>36.18</v>
      </c>
      <c r="AI1780" s="32">
        <f t="shared" ca="1" si="573"/>
        <v>8.4600000000000009</v>
      </c>
      <c r="AJ1780" s="31">
        <f t="shared" ca="1" si="574"/>
        <v>29.716559999999998</v>
      </c>
      <c r="AK1780" s="31">
        <f t="shared" ca="1" si="575"/>
        <v>30.951719999999998</v>
      </c>
      <c r="AL1780" s="31">
        <f t="shared" ca="1" si="576"/>
        <v>31.95</v>
      </c>
      <c r="AM1780" s="31">
        <f t="shared" ca="1" si="577"/>
        <v>32.948279999999997</v>
      </c>
      <c r="AO1780" s="32">
        <f t="shared" ca="1" si="584"/>
        <v>2.3321937512499562</v>
      </c>
      <c r="AP1780" s="32">
        <f t="shared" ca="1" si="585"/>
        <v>0.20074860817775653</v>
      </c>
      <c r="AQ1780" s="32">
        <f t="shared" ca="1" si="586"/>
        <v>2.4685224841136817</v>
      </c>
      <c r="AR1780" s="32">
        <f t="shared" ca="1" si="587"/>
        <v>3.6438529784537321E-2</v>
      </c>
    </row>
    <row r="1781" spans="1:44">
      <c r="A1781" s="10">
        <v>39504</v>
      </c>
      <c r="B1781" s="11">
        <f ca="1">IF(ROW(data!B1781)&gt;singleSMA,AVERAGE(OFFSET(data!B1781,0,0,-singleSMA,1)),"")</f>
        <v>33.030699999999996</v>
      </c>
      <c r="C1781" s="11" t="str">
        <f ca="1">IF(ROW(data!B1779)&gt;singleSMA+2,IF(SIGN(data!B1780-indicators!B1780)&lt;&gt;SIGN(data!B1779-indicators!B1779),IF(SIGN(data!B1780-indicators!B1780)&gt;0,"BUY","SELL"),""),"")</f>
        <v/>
      </c>
      <c r="D1781" s="11">
        <f ca="1">IF(ROW(data!B1781)&gt;fastSMA,AVERAGE(OFFSET(data!B1781,0,0,-fastSMA,1)),"")</f>
        <v>29.893999999999998</v>
      </c>
      <c r="E1781" s="11">
        <f ca="1">IF(ROW(data!B1781)&gt;slowSMA,AVERAGE(OFFSET(data!B1781,0,0,-slowSMA,1)),"")</f>
        <v>33.030699999999996</v>
      </c>
      <c r="F1781" s="11" t="str">
        <f ca="1">IF(ROW(data!B1781)&gt;MAX(fastSMA,slowSMA)+2,IF(SIGN(D1780-E1780)&lt;&gt;SIGN(D1779-E1779),IF(SIGN(D1780-E1780)&gt;0,"BUY","SELL"),""),"")</f>
        <v/>
      </c>
      <c r="G1781" s="11"/>
      <c r="H1781" s="11">
        <f>(data!B1781/data!B1780)-1</f>
        <v>0</v>
      </c>
      <c r="I1781" s="11">
        <f t="shared" si="567"/>
        <v>0</v>
      </c>
      <c r="J1781" s="11">
        <f t="shared" si="568"/>
        <v>0</v>
      </c>
      <c r="K1781" s="11">
        <f ca="1">IF(ROW(data!B1781)&gt;rsi+1,100-100/(1+AVERAGE(OFFSET(I1781,0,0,-rsi,1))/AVERAGE(OFFSET(J1781,0,0,-rsi,1))),"")</f>
        <v>42.755305004803283</v>
      </c>
      <c r="L1781" s="11"/>
      <c r="M1781" s="11">
        <f t="shared" si="569"/>
        <v>1</v>
      </c>
      <c r="N1781" s="11">
        <f t="shared" ca="1" si="570"/>
        <v>0.93763849319404879</v>
      </c>
      <c r="S1781" s="13" t="str">
        <f ca="1">pricein</f>
        <v/>
      </c>
      <c r="T1781" s="13" t="str">
        <f ca="1">priceout</f>
        <v/>
      </c>
      <c r="U1781" s="16" t="str">
        <f t="shared" ca="1" si="571"/>
        <v/>
      </c>
      <c r="V1781" s="16" t="str">
        <f t="shared" ca="1" si="578"/>
        <v/>
      </c>
      <c r="W1781" s="16" t="str">
        <f t="shared" ca="1" si="579"/>
        <v/>
      </c>
      <c r="X1781" s="16">
        <f t="shared" ca="1" si="580"/>
        <v>2.7750969091747342</v>
      </c>
      <c r="Y1781" s="16"/>
      <c r="Z1781" s="13" t="str">
        <f ca="1">priceincross</f>
        <v/>
      </c>
      <c r="AA1781" s="13" t="str">
        <f ca="1">priceoutcross</f>
        <v/>
      </c>
      <c r="AB1781" s="13" t="str">
        <f t="shared" ca="1" si="572"/>
        <v/>
      </c>
      <c r="AC1781" s="13" t="str">
        <f t="shared" ca="1" si="581"/>
        <v/>
      </c>
      <c r="AD1781" s="13" t="str">
        <f t="shared" ca="1" si="582"/>
        <v/>
      </c>
      <c r="AE1781" s="13">
        <f t="shared" ca="1" si="583"/>
        <v>3.3465780983988931</v>
      </c>
      <c r="AG1781" s="32">
        <f ca="1">IF(ROW(data!B1781)&gt;fib+1,MIN(OFFSET(data!B1781,0,0,-fib,1)),"")</f>
        <v>27.72</v>
      </c>
      <c r="AH1781" s="32">
        <f ca="1">IF(ROW(data!B1781)&gt;fib+1,MAX(OFFSET(data!B1781,0,0,-fib,1)),"")</f>
        <v>36.18</v>
      </c>
      <c r="AI1781" s="32">
        <f t="shared" ca="1" si="573"/>
        <v>8.4600000000000009</v>
      </c>
      <c r="AJ1781" s="31">
        <f t="shared" ca="1" si="574"/>
        <v>29.716559999999998</v>
      </c>
      <c r="AK1781" s="31">
        <f t="shared" ca="1" si="575"/>
        <v>30.951719999999998</v>
      </c>
      <c r="AL1781" s="31">
        <f t="shared" ca="1" si="576"/>
        <v>31.95</v>
      </c>
      <c r="AM1781" s="31">
        <f t="shared" ca="1" si="577"/>
        <v>32.948279999999997</v>
      </c>
      <c r="AO1781" s="32">
        <f t="shared" ca="1" si="584"/>
        <v>2.3321937512499562</v>
      </c>
      <c r="AP1781" s="32">
        <f t="shared" ca="1" si="585"/>
        <v>0.20074860817775653</v>
      </c>
      <c r="AQ1781" s="32">
        <f t="shared" ca="1" si="586"/>
        <v>2.4685224841136817</v>
      </c>
      <c r="AR1781" s="32">
        <f t="shared" ca="1" si="587"/>
        <v>3.6438529784537321E-2</v>
      </c>
    </row>
    <row r="1782" spans="1:44">
      <c r="A1782" s="10">
        <v>39505</v>
      </c>
      <c r="B1782" s="11">
        <f ca="1">IF(ROW(data!B1782)&gt;singleSMA,AVERAGE(OFFSET(data!B1782,0,0,-singleSMA,1)),"")</f>
        <v>32.984499999999997</v>
      </c>
      <c r="C1782" s="11" t="str">
        <f ca="1">IF(ROW(data!B1780)&gt;singleSMA+2,IF(SIGN(data!B1781-indicators!B1781)&lt;&gt;SIGN(data!B1780-indicators!B1780),IF(SIGN(data!B1781-indicators!B1781)&gt;0,"BUY","SELL"),""),"")</f>
        <v/>
      </c>
      <c r="D1782" s="11">
        <f ca="1">IF(ROW(data!B1782)&gt;fastSMA,AVERAGE(OFFSET(data!B1782,0,0,-fastSMA,1)),"")</f>
        <v>29.79</v>
      </c>
      <c r="E1782" s="11">
        <f ca="1">IF(ROW(data!B1782)&gt;slowSMA,AVERAGE(OFFSET(data!B1782,0,0,-slowSMA,1)),"")</f>
        <v>32.984499999999997</v>
      </c>
      <c r="F1782" s="11" t="str">
        <f ca="1">IF(ROW(data!B1782)&gt;MAX(fastSMA,slowSMA)+2,IF(SIGN(D1781-E1781)&lt;&gt;SIGN(D1780-E1780),IF(SIGN(D1781-E1781)&gt;0,"BUY","SELL"),""),"")</f>
        <v/>
      </c>
      <c r="G1782" s="11"/>
      <c r="H1782" s="11">
        <f>(data!B1782/data!B1781)-1</f>
        <v>-1.8906144496961597E-2</v>
      </c>
      <c r="I1782" s="11">
        <f t="shared" si="567"/>
        <v>0</v>
      </c>
      <c r="J1782" s="11">
        <f t="shared" si="568"/>
        <v>1.8906144496961597E-2</v>
      </c>
      <c r="K1782" s="11">
        <f ca="1">IF(ROW(data!B1782)&gt;rsi+1,100-100/(1+AVERAGE(OFFSET(I1782,0,0,-rsi,1))/AVERAGE(OFFSET(J1782,0,0,-rsi,1))),"")</f>
        <v>42.26651389540185</v>
      </c>
      <c r="L1782" s="11"/>
      <c r="M1782" s="11">
        <f t="shared" si="569"/>
        <v>0.9810938555030384</v>
      </c>
      <c r="N1782" s="11">
        <f t="shared" ca="1" si="570"/>
        <v>0.93320488118175948</v>
      </c>
      <c r="S1782" s="13" t="str">
        <f ca="1">pricein</f>
        <v/>
      </c>
      <c r="T1782" s="13" t="str">
        <f ca="1">priceout</f>
        <v/>
      </c>
      <c r="U1782" s="16" t="str">
        <f t="shared" ca="1" si="571"/>
        <v/>
      </c>
      <c r="V1782" s="16" t="str">
        <f t="shared" ca="1" si="578"/>
        <v/>
      </c>
      <c r="W1782" s="16" t="str">
        <f t="shared" ca="1" si="579"/>
        <v/>
      </c>
      <c r="X1782" s="16">
        <f t="shared" ca="1" si="580"/>
        <v>2.7750969091747342</v>
      </c>
      <c r="Y1782" s="16"/>
      <c r="Z1782" s="13" t="str">
        <f ca="1">priceincross</f>
        <v/>
      </c>
      <c r="AA1782" s="13" t="str">
        <f ca="1">priceoutcross</f>
        <v/>
      </c>
      <c r="AB1782" s="13" t="str">
        <f t="shared" ca="1" si="572"/>
        <v/>
      </c>
      <c r="AC1782" s="13" t="str">
        <f t="shared" ca="1" si="581"/>
        <v/>
      </c>
      <c r="AD1782" s="13" t="str">
        <f t="shared" ca="1" si="582"/>
        <v/>
      </c>
      <c r="AE1782" s="13">
        <f t="shared" ca="1" si="583"/>
        <v>3.3465780983988931</v>
      </c>
      <c r="AG1782" s="32">
        <f ca="1">IF(ROW(data!B1782)&gt;fib+1,MIN(OFFSET(data!B1782,0,0,-fib,1)),"")</f>
        <v>27.72</v>
      </c>
      <c r="AH1782" s="32">
        <f ca="1">IF(ROW(data!B1782)&gt;fib+1,MAX(OFFSET(data!B1782,0,0,-fib,1)),"")</f>
        <v>36.18</v>
      </c>
      <c r="AI1782" s="32">
        <f t="shared" ca="1" si="573"/>
        <v>8.4600000000000009</v>
      </c>
      <c r="AJ1782" s="31">
        <f t="shared" ca="1" si="574"/>
        <v>29.716559999999998</v>
      </c>
      <c r="AK1782" s="31">
        <f t="shared" ca="1" si="575"/>
        <v>30.951719999999998</v>
      </c>
      <c r="AL1782" s="31">
        <f t="shared" ca="1" si="576"/>
        <v>31.95</v>
      </c>
      <c r="AM1782" s="31">
        <f t="shared" ca="1" si="577"/>
        <v>32.948279999999997</v>
      </c>
      <c r="AO1782" s="32">
        <f t="shared" ca="1" si="584"/>
        <v>2.3321937512499562</v>
      </c>
      <c r="AP1782" s="32">
        <f t="shared" ca="1" si="585"/>
        <v>0.20074860817775653</v>
      </c>
      <c r="AQ1782" s="32">
        <f t="shared" ca="1" si="586"/>
        <v>2.4685224841136817</v>
      </c>
      <c r="AR1782" s="32">
        <f t="shared" ca="1" si="587"/>
        <v>3.6438529784537321E-2</v>
      </c>
    </row>
    <row r="1783" spans="1:44">
      <c r="A1783" s="10">
        <v>39506</v>
      </c>
      <c r="B1783" s="11">
        <f ca="1">IF(ROW(data!B1783)&gt;singleSMA,AVERAGE(OFFSET(data!B1783,0,0,-singleSMA,1)),"")</f>
        <v>32.928199999999997</v>
      </c>
      <c r="C1783" s="11" t="str">
        <f ca="1">IF(ROW(data!B1781)&gt;singleSMA+2,IF(SIGN(data!B1782-indicators!B1782)&lt;&gt;SIGN(data!B1781-indicators!B1781),IF(SIGN(data!B1782-indicators!B1782)&gt;0,"BUY","SELL"),""),"")</f>
        <v/>
      </c>
      <c r="D1783" s="11">
        <f ca="1">IF(ROW(data!B1783)&gt;fastSMA,AVERAGE(OFFSET(data!B1783,0,0,-fastSMA,1)),"")</f>
        <v>29.676499999999997</v>
      </c>
      <c r="E1783" s="11">
        <f ca="1">IF(ROW(data!B1783)&gt;slowSMA,AVERAGE(OFFSET(data!B1783,0,0,-slowSMA,1)),"")</f>
        <v>32.928199999999997</v>
      </c>
      <c r="F1783" s="11" t="str">
        <f ca="1">IF(ROW(data!B1783)&gt;MAX(fastSMA,slowSMA)+2,IF(SIGN(D1782-E1782)&lt;&gt;SIGN(D1781-E1781),IF(SIGN(D1782-E1782)&gt;0,"BUY","SELL"),""),"")</f>
        <v/>
      </c>
      <c r="G1783" s="11"/>
      <c r="H1783" s="11">
        <f>(data!B1783/data!B1782)-1</f>
        <v>-3.3379215416379893E-2</v>
      </c>
      <c r="I1783" s="11">
        <f t="shared" si="567"/>
        <v>0</v>
      </c>
      <c r="J1783" s="11">
        <f t="shared" si="568"/>
        <v>3.3379215416379893E-2</v>
      </c>
      <c r="K1783" s="11">
        <f ca="1">IF(ROW(data!B1783)&gt;rsi+1,100-100/(1+AVERAGE(OFFSET(I1783,0,0,-rsi,1))/AVERAGE(OFFSET(J1783,0,0,-rsi,1))),"")</f>
        <v>41.420157422268609</v>
      </c>
      <c r="L1783" s="11"/>
      <c r="M1783" s="11">
        <f t="shared" si="569"/>
        <v>0.96662078458362011</v>
      </c>
      <c r="N1783" s="11">
        <f t="shared" ca="1" si="570"/>
        <v>0.92523056653491442</v>
      </c>
      <c r="S1783" s="13" t="str">
        <f ca="1">pricein</f>
        <v/>
      </c>
      <c r="T1783" s="13" t="str">
        <f ca="1">priceout</f>
        <v/>
      </c>
      <c r="U1783" s="16" t="str">
        <f t="shared" ca="1" si="571"/>
        <v/>
      </c>
      <c r="V1783" s="16" t="str">
        <f t="shared" ca="1" si="578"/>
        <v/>
      </c>
      <c r="W1783" s="16" t="str">
        <f t="shared" ca="1" si="579"/>
        <v/>
      </c>
      <c r="X1783" s="16">
        <f t="shared" ca="1" si="580"/>
        <v>2.7750969091747342</v>
      </c>
      <c r="Y1783" s="16"/>
      <c r="Z1783" s="13" t="str">
        <f ca="1">priceincross</f>
        <v/>
      </c>
      <c r="AA1783" s="13" t="str">
        <f ca="1">priceoutcross</f>
        <v/>
      </c>
      <c r="AB1783" s="13" t="str">
        <f t="shared" ca="1" si="572"/>
        <v/>
      </c>
      <c r="AC1783" s="13" t="str">
        <f t="shared" ca="1" si="581"/>
        <v/>
      </c>
      <c r="AD1783" s="13" t="str">
        <f t="shared" ca="1" si="582"/>
        <v/>
      </c>
      <c r="AE1783" s="13">
        <f t="shared" ca="1" si="583"/>
        <v>3.3465780983988931</v>
      </c>
      <c r="AG1783" s="32">
        <f ca="1">IF(ROW(data!B1783)&gt;fib+1,MIN(OFFSET(data!B1783,0,0,-fib,1)),"")</f>
        <v>27.72</v>
      </c>
      <c r="AH1783" s="32">
        <f ca="1">IF(ROW(data!B1783)&gt;fib+1,MAX(OFFSET(data!B1783,0,0,-fib,1)),"")</f>
        <v>36.18</v>
      </c>
      <c r="AI1783" s="32">
        <f t="shared" ca="1" si="573"/>
        <v>8.4600000000000009</v>
      </c>
      <c r="AJ1783" s="31">
        <f t="shared" ca="1" si="574"/>
        <v>29.716559999999998</v>
      </c>
      <c r="AK1783" s="31">
        <f t="shared" ca="1" si="575"/>
        <v>30.951719999999998</v>
      </c>
      <c r="AL1783" s="31">
        <f t="shared" ca="1" si="576"/>
        <v>31.95</v>
      </c>
      <c r="AM1783" s="31">
        <f t="shared" ca="1" si="577"/>
        <v>32.948279999999997</v>
      </c>
      <c r="AO1783" s="32">
        <f t="shared" ca="1" si="584"/>
        <v>2.3321937512499562</v>
      </c>
      <c r="AP1783" s="32">
        <f t="shared" ca="1" si="585"/>
        <v>0.20074860817775653</v>
      </c>
      <c r="AQ1783" s="32">
        <f t="shared" ca="1" si="586"/>
        <v>2.4685224841136817</v>
      </c>
      <c r="AR1783" s="32">
        <f t="shared" ca="1" si="587"/>
        <v>3.6438529784537321E-2</v>
      </c>
    </row>
    <row r="1784" spans="1:44">
      <c r="A1784" s="10">
        <v>39507</v>
      </c>
      <c r="B1784" s="11">
        <f ca="1">IF(ROW(data!B1784)&gt;singleSMA,AVERAGE(OFFSET(data!B1784,0,0,-singleSMA,1)),"")</f>
        <v>32.864800000000002</v>
      </c>
      <c r="C1784" s="11" t="str">
        <f ca="1">IF(ROW(data!B1782)&gt;singleSMA+2,IF(SIGN(data!B1783-indicators!B1783)&lt;&gt;SIGN(data!B1782-indicators!B1782),IF(SIGN(data!B1783-indicators!B1783)&gt;0,"BUY","SELL"),""),"")</f>
        <v/>
      </c>
      <c r="D1784" s="11">
        <f ca="1">IF(ROW(data!B1784)&gt;fastSMA,AVERAGE(OFFSET(data!B1784,0,0,-fastSMA,1)),"")</f>
        <v>29.4575</v>
      </c>
      <c r="E1784" s="11">
        <f ca="1">IF(ROW(data!B1784)&gt;slowSMA,AVERAGE(OFFSET(data!B1784,0,0,-slowSMA,1)),"")</f>
        <v>32.864800000000002</v>
      </c>
      <c r="F1784" s="11" t="str">
        <f ca="1">IF(ROW(data!B1784)&gt;MAX(fastSMA,slowSMA)+2,IF(SIGN(D1783-E1783)&lt;&gt;SIGN(D1782-E1782),IF(SIGN(D1783-E1783)&gt;0,"BUY","SELL"),""),"")</f>
        <v/>
      </c>
      <c r="G1784" s="11"/>
      <c r="H1784" s="11">
        <f>(data!B1784/data!B1783)-1</f>
        <v>-2.6699893200427205E-2</v>
      </c>
      <c r="I1784" s="11">
        <f t="shared" si="567"/>
        <v>0</v>
      </c>
      <c r="J1784" s="11">
        <f t="shared" si="568"/>
        <v>2.6699893200427205E-2</v>
      </c>
      <c r="K1784" s="11">
        <f ca="1">IF(ROW(data!B1784)&gt;rsi+1,100-100/(1+AVERAGE(OFFSET(I1784,0,0,-rsi,1))/AVERAGE(OFFSET(J1784,0,0,-rsi,1))),"")</f>
        <v>32.047042196393875</v>
      </c>
      <c r="L1784" s="11"/>
      <c r="M1784" s="11">
        <f t="shared" si="569"/>
        <v>0.9733001067995728</v>
      </c>
      <c r="N1784" s="11">
        <f t="shared" ca="1" si="570"/>
        <v>0.86191677175283732</v>
      </c>
      <c r="S1784" s="13" t="str">
        <f ca="1">pricein</f>
        <v/>
      </c>
      <c r="T1784" s="13" t="str">
        <f ca="1">priceout</f>
        <v/>
      </c>
      <c r="U1784" s="16" t="str">
        <f t="shared" ca="1" si="571"/>
        <v/>
      </c>
      <c r="V1784" s="16" t="str">
        <f t="shared" ca="1" si="578"/>
        <v/>
      </c>
      <c r="W1784" s="16" t="str">
        <f t="shared" ca="1" si="579"/>
        <v/>
      </c>
      <c r="X1784" s="16">
        <f t="shared" ca="1" si="580"/>
        <v>2.7750969091747342</v>
      </c>
      <c r="Y1784" s="16"/>
      <c r="Z1784" s="13" t="str">
        <f ca="1">priceincross</f>
        <v/>
      </c>
      <c r="AA1784" s="13" t="str">
        <f ca="1">priceoutcross</f>
        <v/>
      </c>
      <c r="AB1784" s="13" t="str">
        <f t="shared" ca="1" si="572"/>
        <v/>
      </c>
      <c r="AC1784" s="13" t="str">
        <f t="shared" ca="1" si="581"/>
        <v/>
      </c>
      <c r="AD1784" s="13" t="str">
        <f t="shared" ca="1" si="582"/>
        <v/>
      </c>
      <c r="AE1784" s="13">
        <f t="shared" ca="1" si="583"/>
        <v>3.3465780983988931</v>
      </c>
      <c r="AG1784" s="32">
        <f ca="1">IF(ROW(data!B1784)&gt;fib+1,MIN(OFFSET(data!B1784,0,0,-fib,1)),"")</f>
        <v>27.34</v>
      </c>
      <c r="AH1784" s="32">
        <f ca="1">IF(ROW(data!B1784)&gt;fib+1,MAX(OFFSET(data!B1784,0,0,-fib,1)),"")</f>
        <v>36.18</v>
      </c>
      <c r="AI1784" s="32">
        <f t="shared" ca="1" si="573"/>
        <v>8.84</v>
      </c>
      <c r="AJ1784" s="31">
        <f t="shared" ca="1" si="574"/>
        <v>29.42624</v>
      </c>
      <c r="AK1784" s="31">
        <f t="shared" ca="1" si="575"/>
        <v>30.71688</v>
      </c>
      <c r="AL1784" s="31">
        <f t="shared" ca="1" si="576"/>
        <v>31.759999999999998</v>
      </c>
      <c r="AM1784" s="31">
        <f t="shared" ca="1" si="577"/>
        <v>32.80312</v>
      </c>
      <c r="AO1784" s="32">
        <f t="shared" ca="1" si="584"/>
        <v>2.3321937512499562</v>
      </c>
      <c r="AP1784" s="32">
        <f t="shared" ca="1" si="585"/>
        <v>0.20074860817775653</v>
      </c>
      <c r="AQ1784" s="32">
        <f t="shared" ca="1" si="586"/>
        <v>2.4685224841136817</v>
      </c>
      <c r="AR1784" s="32">
        <f t="shared" ca="1" si="587"/>
        <v>3.6438529784537321E-2</v>
      </c>
    </row>
    <row r="1785" spans="1:44">
      <c r="A1785" s="10">
        <v>39510</v>
      </c>
      <c r="B1785" s="11">
        <f ca="1">IF(ROW(data!B1785)&gt;singleSMA,AVERAGE(OFFSET(data!B1785,0,0,-singleSMA,1)),"")</f>
        <v>32.798299999999998</v>
      </c>
      <c r="C1785" s="11" t="str">
        <f ca="1">IF(ROW(data!B1783)&gt;singleSMA+2,IF(SIGN(data!B1784-indicators!B1784)&lt;&gt;SIGN(data!B1783-indicators!B1783),IF(SIGN(data!B1784-indicators!B1784)&gt;0,"BUY","SELL"),""),"")</f>
        <v/>
      </c>
      <c r="D1785" s="11">
        <f ca="1">IF(ROW(data!B1785)&gt;fastSMA,AVERAGE(OFFSET(data!B1785,0,0,-fastSMA,1)),"")</f>
        <v>29.187500000000007</v>
      </c>
      <c r="E1785" s="11">
        <f ca="1">IF(ROW(data!B1785)&gt;slowSMA,AVERAGE(OFFSET(data!B1785,0,0,-slowSMA,1)),"")</f>
        <v>32.798299999999998</v>
      </c>
      <c r="F1785" s="11" t="str">
        <f ca="1">IF(ROW(data!B1785)&gt;MAX(fastSMA,slowSMA)+2,IF(SIGN(D1784-E1784)&lt;&gt;SIGN(D1783-E1783),IF(SIGN(D1784-E1784)&gt;0,"BUY","SELL"),""),"")</f>
        <v/>
      </c>
      <c r="G1785" s="11"/>
      <c r="H1785" s="11">
        <f>(data!B1785/data!B1784)-1</f>
        <v>-1.3899049012435993E-2</v>
      </c>
      <c r="I1785" s="11">
        <f t="shared" si="567"/>
        <v>0</v>
      </c>
      <c r="J1785" s="11">
        <f t="shared" si="568"/>
        <v>1.3899049012435993E-2</v>
      </c>
      <c r="K1785" s="11">
        <f ca="1">IF(ROW(data!B1785)&gt;rsi+1,100-100/(1+AVERAGE(OFFSET(I1785,0,0,-rsi,1))/AVERAGE(OFFSET(J1785,0,0,-rsi,1))),"")</f>
        <v>27.409307665524508</v>
      </c>
      <c r="L1785" s="11"/>
      <c r="M1785" s="11">
        <f t="shared" si="569"/>
        <v>0.98610095098756401</v>
      </c>
      <c r="N1785" s="11">
        <f t="shared" ca="1" si="570"/>
        <v>0.83312731767614301</v>
      </c>
      <c r="S1785" s="13" t="str">
        <f ca="1">pricein</f>
        <v/>
      </c>
      <c r="T1785" s="13" t="str">
        <f ca="1">priceout</f>
        <v/>
      </c>
      <c r="U1785" s="16" t="str">
        <f t="shared" ca="1" si="571"/>
        <v/>
      </c>
      <c r="V1785" s="16" t="str">
        <f t="shared" ca="1" si="578"/>
        <v/>
      </c>
      <c r="W1785" s="16" t="str">
        <f t="shared" ca="1" si="579"/>
        <v/>
      </c>
      <c r="X1785" s="16">
        <f t="shared" ca="1" si="580"/>
        <v>2.7750969091747342</v>
      </c>
      <c r="Y1785" s="16"/>
      <c r="Z1785" s="13" t="str">
        <f ca="1">priceincross</f>
        <v/>
      </c>
      <c r="AA1785" s="13" t="str">
        <f ca="1">priceoutcross</f>
        <v/>
      </c>
      <c r="AB1785" s="13" t="str">
        <f t="shared" ca="1" si="572"/>
        <v/>
      </c>
      <c r="AC1785" s="13" t="str">
        <f t="shared" ca="1" si="581"/>
        <v/>
      </c>
      <c r="AD1785" s="13" t="str">
        <f t="shared" ca="1" si="582"/>
        <v/>
      </c>
      <c r="AE1785" s="13">
        <f t="shared" ca="1" si="583"/>
        <v>3.3465780983988931</v>
      </c>
      <c r="AG1785" s="32">
        <f ca="1">IF(ROW(data!B1785)&gt;fib+1,MIN(OFFSET(data!B1785,0,0,-fib,1)),"")</f>
        <v>26.96</v>
      </c>
      <c r="AH1785" s="32">
        <f ca="1">IF(ROW(data!B1785)&gt;fib+1,MAX(OFFSET(data!B1785,0,0,-fib,1)),"")</f>
        <v>36.18</v>
      </c>
      <c r="AI1785" s="32">
        <f t="shared" ca="1" si="573"/>
        <v>9.2199999999999989</v>
      </c>
      <c r="AJ1785" s="31">
        <f t="shared" ca="1" si="574"/>
        <v>29.135919999999999</v>
      </c>
      <c r="AK1785" s="31">
        <f t="shared" ca="1" si="575"/>
        <v>30.482040000000001</v>
      </c>
      <c r="AL1785" s="31">
        <f t="shared" ca="1" si="576"/>
        <v>31.57</v>
      </c>
      <c r="AM1785" s="31">
        <f t="shared" ca="1" si="577"/>
        <v>32.657960000000003</v>
      </c>
      <c r="AO1785" s="32">
        <f t="shared" ca="1" si="584"/>
        <v>2.3321937512499562</v>
      </c>
      <c r="AP1785" s="32">
        <f t="shared" ca="1" si="585"/>
        <v>0.20074860817775653</v>
      </c>
      <c r="AQ1785" s="32">
        <f t="shared" ca="1" si="586"/>
        <v>2.4685224841136817</v>
      </c>
      <c r="AR1785" s="32">
        <f t="shared" ca="1" si="587"/>
        <v>3.6438529784537321E-2</v>
      </c>
    </row>
    <row r="1786" spans="1:44">
      <c r="A1786" s="10">
        <v>39513</v>
      </c>
      <c r="B1786" s="11">
        <f ca="1">IF(ROW(data!B1786)&gt;singleSMA,AVERAGE(OFFSET(data!B1786,0,0,-singleSMA,1)),"")</f>
        <v>32.729399999999998</v>
      </c>
      <c r="C1786" s="11" t="str">
        <f ca="1">IF(ROW(data!B1784)&gt;singleSMA+2,IF(SIGN(data!B1785-indicators!B1785)&lt;&gt;SIGN(data!B1784-indicators!B1784),IF(SIGN(data!B1785-indicators!B1785)&gt;0,"BUY","SELL"),""),"")</f>
        <v/>
      </c>
      <c r="D1786" s="11">
        <f ca="1">IF(ROW(data!B1786)&gt;fastSMA,AVERAGE(OFFSET(data!B1786,0,0,-fastSMA,1)),"")</f>
        <v>28.976500000000005</v>
      </c>
      <c r="E1786" s="11">
        <f ca="1">IF(ROW(data!B1786)&gt;slowSMA,AVERAGE(OFFSET(data!B1786,0,0,-slowSMA,1)),"")</f>
        <v>32.729399999999998</v>
      </c>
      <c r="F1786" s="11" t="str">
        <f ca="1">IF(ROW(data!B1786)&gt;MAX(fastSMA,slowSMA)+2,IF(SIGN(D1785-E1785)&lt;&gt;SIGN(D1784-E1784),IF(SIGN(D1785-E1785)&gt;0,"BUY","SELL"),""),"")</f>
        <v/>
      </c>
      <c r="G1786" s="11"/>
      <c r="H1786" s="11">
        <f>(data!B1786/data!B1785)-1</f>
        <v>-7.7893175074184029E-3</v>
      </c>
      <c r="I1786" s="11">
        <f t="shared" si="567"/>
        <v>0</v>
      </c>
      <c r="J1786" s="11">
        <f t="shared" si="568"/>
        <v>7.7893175074184029E-3</v>
      </c>
      <c r="K1786" s="11">
        <f ca="1">IF(ROW(data!B1786)&gt;rsi+1,100-100/(1+AVERAGE(OFFSET(I1786,0,0,-rsi,1))/AVERAGE(OFFSET(J1786,0,0,-rsi,1))),"")</f>
        <v>30.112877936464784</v>
      </c>
      <c r="L1786" s="11"/>
      <c r="M1786" s="11">
        <f t="shared" si="569"/>
        <v>0.9922106824925816</v>
      </c>
      <c r="N1786" s="11">
        <f t="shared" ca="1" si="570"/>
        <v>0.86373910235711959</v>
      </c>
      <c r="S1786" s="13" t="str">
        <f ca="1">pricein</f>
        <v/>
      </c>
      <c r="T1786" s="13" t="str">
        <f ca="1">priceout</f>
        <v/>
      </c>
      <c r="U1786" s="16" t="str">
        <f t="shared" ca="1" si="571"/>
        <v/>
      </c>
      <c r="V1786" s="16" t="str">
        <f t="shared" ca="1" si="578"/>
        <v/>
      </c>
      <c r="W1786" s="16" t="str">
        <f t="shared" ca="1" si="579"/>
        <v/>
      </c>
      <c r="X1786" s="16">
        <f t="shared" ca="1" si="580"/>
        <v>2.7750969091747342</v>
      </c>
      <c r="Y1786" s="16"/>
      <c r="Z1786" s="13" t="str">
        <f ca="1">priceincross</f>
        <v/>
      </c>
      <c r="AA1786" s="13" t="str">
        <f ca="1">priceoutcross</f>
        <v/>
      </c>
      <c r="AB1786" s="13" t="str">
        <f t="shared" ca="1" si="572"/>
        <v/>
      </c>
      <c r="AC1786" s="13" t="str">
        <f t="shared" ca="1" si="581"/>
        <v/>
      </c>
      <c r="AD1786" s="13" t="str">
        <f t="shared" ca="1" si="582"/>
        <v/>
      </c>
      <c r="AE1786" s="13">
        <f t="shared" ca="1" si="583"/>
        <v>3.3465780983988931</v>
      </c>
      <c r="AG1786" s="32">
        <f ca="1">IF(ROW(data!B1786)&gt;fib+1,MIN(OFFSET(data!B1786,0,0,-fib,1)),"")</f>
        <v>26.75</v>
      </c>
      <c r="AH1786" s="32">
        <f ca="1">IF(ROW(data!B1786)&gt;fib+1,MAX(OFFSET(data!B1786,0,0,-fib,1)),"")</f>
        <v>36.18</v>
      </c>
      <c r="AI1786" s="32">
        <f t="shared" ca="1" si="573"/>
        <v>9.43</v>
      </c>
      <c r="AJ1786" s="31">
        <f t="shared" ca="1" si="574"/>
        <v>28.975480000000001</v>
      </c>
      <c r="AK1786" s="31">
        <f t="shared" ca="1" si="575"/>
        <v>30.352260000000001</v>
      </c>
      <c r="AL1786" s="31">
        <f t="shared" ca="1" si="576"/>
        <v>31.465</v>
      </c>
      <c r="AM1786" s="31">
        <f t="shared" ca="1" si="577"/>
        <v>32.577739999999999</v>
      </c>
      <c r="AO1786" s="32">
        <f t="shared" ca="1" si="584"/>
        <v>2.3321937512499562</v>
      </c>
      <c r="AP1786" s="32">
        <f t="shared" ca="1" si="585"/>
        <v>0.20074860817775653</v>
      </c>
      <c r="AQ1786" s="32">
        <f t="shared" ca="1" si="586"/>
        <v>2.4685224841136817</v>
      </c>
      <c r="AR1786" s="32">
        <f t="shared" ca="1" si="587"/>
        <v>3.6438529784537321E-2</v>
      </c>
    </row>
    <row r="1787" spans="1:44">
      <c r="A1787" s="10">
        <v>39514</v>
      </c>
      <c r="B1787" s="11">
        <f ca="1">IF(ROW(data!B1787)&gt;singleSMA,AVERAGE(OFFSET(data!B1787,0,0,-singleSMA,1)),"")</f>
        <v>32.666899999999998</v>
      </c>
      <c r="C1787" s="11" t="str">
        <f ca="1">IF(ROW(data!B1785)&gt;singleSMA+2,IF(SIGN(data!B1786-indicators!B1786)&lt;&gt;SIGN(data!B1785-indicators!B1785),IF(SIGN(data!B1786-indicators!B1786)&gt;0,"BUY","SELL"),""),"")</f>
        <v/>
      </c>
      <c r="D1787" s="11">
        <f ca="1">IF(ROW(data!B1787)&gt;fastSMA,AVERAGE(OFFSET(data!B1787,0,0,-fastSMA,1)),"")</f>
        <v>28.783999999999999</v>
      </c>
      <c r="E1787" s="11">
        <f ca="1">IF(ROW(data!B1787)&gt;slowSMA,AVERAGE(OFFSET(data!B1787,0,0,-slowSMA,1)),"")</f>
        <v>32.666899999999998</v>
      </c>
      <c r="F1787" s="11" t="str">
        <f ca="1">IF(ROW(data!B1787)&gt;MAX(fastSMA,slowSMA)+2,IF(SIGN(D1786-E1786)&lt;&gt;SIGN(D1785-E1785),IF(SIGN(D1786-E1786)&gt;0,"BUY","SELL"),""),"")</f>
        <v/>
      </c>
      <c r="G1787" s="11"/>
      <c r="H1787" s="11">
        <f>(data!B1787/data!B1786)-1</f>
        <v>5.981308411215025E-3</v>
      </c>
      <c r="I1787" s="11">
        <f t="shared" si="567"/>
        <v>5.981308411215025E-3</v>
      </c>
      <c r="J1787" s="11">
        <f t="shared" si="568"/>
        <v>0</v>
      </c>
      <c r="K1787" s="11">
        <f ca="1">IF(ROW(data!B1787)&gt;rsi+1,100-100/(1+AVERAGE(OFFSET(I1787,0,0,-rsi,1))/AVERAGE(OFFSET(J1787,0,0,-rsi,1))),"")</f>
        <v>31.862070988058861</v>
      </c>
      <c r="L1787" s="11"/>
      <c r="M1787" s="11">
        <f t="shared" si="569"/>
        <v>1.005981308411215</v>
      </c>
      <c r="N1787" s="11">
        <f t="shared" ca="1" si="570"/>
        <v>0.87483745123537049</v>
      </c>
      <c r="S1787" s="13" t="str">
        <f ca="1">pricein</f>
        <v/>
      </c>
      <c r="T1787" s="13" t="str">
        <f ca="1">priceout</f>
        <v/>
      </c>
      <c r="U1787" s="16" t="str">
        <f t="shared" ca="1" si="571"/>
        <v/>
      </c>
      <c r="V1787" s="16" t="str">
        <f t="shared" ca="1" si="578"/>
        <v/>
      </c>
      <c r="W1787" s="16" t="str">
        <f t="shared" ca="1" si="579"/>
        <v/>
      </c>
      <c r="X1787" s="16">
        <f t="shared" ca="1" si="580"/>
        <v>2.7750969091747342</v>
      </c>
      <c r="Y1787" s="16"/>
      <c r="Z1787" s="13" t="str">
        <f ca="1">priceincross</f>
        <v/>
      </c>
      <c r="AA1787" s="13" t="str">
        <f ca="1">priceoutcross</f>
        <v/>
      </c>
      <c r="AB1787" s="13" t="str">
        <f t="shared" ca="1" si="572"/>
        <v/>
      </c>
      <c r="AC1787" s="13" t="str">
        <f t="shared" ca="1" si="581"/>
        <v/>
      </c>
      <c r="AD1787" s="13" t="str">
        <f t="shared" ca="1" si="582"/>
        <v/>
      </c>
      <c r="AE1787" s="13">
        <f t="shared" ca="1" si="583"/>
        <v>3.3465780983988931</v>
      </c>
      <c r="AG1787" s="32">
        <f ca="1">IF(ROW(data!B1787)&gt;fib+1,MIN(OFFSET(data!B1787,0,0,-fib,1)),"")</f>
        <v>26.75</v>
      </c>
      <c r="AH1787" s="32">
        <f ca="1">IF(ROW(data!B1787)&gt;fib+1,MAX(OFFSET(data!B1787,0,0,-fib,1)),"")</f>
        <v>36.18</v>
      </c>
      <c r="AI1787" s="32">
        <f t="shared" ca="1" si="573"/>
        <v>9.43</v>
      </c>
      <c r="AJ1787" s="31">
        <f t="shared" ca="1" si="574"/>
        <v>28.975480000000001</v>
      </c>
      <c r="AK1787" s="31">
        <f t="shared" ca="1" si="575"/>
        <v>30.352260000000001</v>
      </c>
      <c r="AL1787" s="31">
        <f t="shared" ca="1" si="576"/>
        <v>31.465</v>
      </c>
      <c r="AM1787" s="31">
        <f t="shared" ca="1" si="577"/>
        <v>32.577739999999999</v>
      </c>
      <c r="AO1787" s="32">
        <f t="shared" ca="1" si="584"/>
        <v>2.3321937512499562</v>
      </c>
      <c r="AP1787" s="32">
        <f t="shared" ca="1" si="585"/>
        <v>0.20074860817775653</v>
      </c>
      <c r="AQ1787" s="32">
        <f t="shared" ca="1" si="586"/>
        <v>2.4685224841136817</v>
      </c>
      <c r="AR1787" s="32">
        <f t="shared" ca="1" si="587"/>
        <v>3.6438529784537321E-2</v>
      </c>
    </row>
    <row r="1788" spans="1:44">
      <c r="A1788" s="10">
        <v>39518</v>
      </c>
      <c r="B1788" s="11">
        <f ca="1">IF(ROW(data!B1788)&gt;singleSMA,AVERAGE(OFFSET(data!B1788,0,0,-singleSMA,1)),"")</f>
        <v>32.603000000000002</v>
      </c>
      <c r="C1788" s="11" t="str">
        <f ca="1">IF(ROW(data!B1786)&gt;singleSMA+2,IF(SIGN(data!B1787-indicators!B1787)&lt;&gt;SIGN(data!B1786-indicators!B1786),IF(SIGN(data!B1787-indicators!B1787)&gt;0,"BUY","SELL"),""),"")</f>
        <v/>
      </c>
      <c r="D1788" s="11">
        <f ca="1">IF(ROW(data!B1788)&gt;fastSMA,AVERAGE(OFFSET(data!B1788,0,0,-fastSMA,1)),"")</f>
        <v>28.583999999999996</v>
      </c>
      <c r="E1788" s="11">
        <f ca="1">IF(ROW(data!B1788)&gt;slowSMA,AVERAGE(OFFSET(data!B1788,0,0,-slowSMA,1)),"")</f>
        <v>32.603000000000002</v>
      </c>
      <c r="F1788" s="11" t="str">
        <f ca="1">IF(ROW(data!B1788)&gt;MAX(fastSMA,slowSMA)+2,IF(SIGN(D1787-E1787)&lt;&gt;SIGN(D1786-E1786),IF(SIGN(D1787-E1787)&gt;0,"BUY","SELL"),""),"")</f>
        <v/>
      </c>
      <c r="G1788" s="11"/>
      <c r="H1788" s="11">
        <f>(data!B1788/data!B1787)-1</f>
        <v>1.4864362690449662E-2</v>
      </c>
      <c r="I1788" s="11">
        <f t="shared" si="567"/>
        <v>1.4864362690449662E-2</v>
      </c>
      <c r="J1788" s="11">
        <f t="shared" si="568"/>
        <v>0</v>
      </c>
      <c r="K1788" s="11">
        <f ca="1">IF(ROW(data!B1788)&gt;rsi+1,100-100/(1+AVERAGE(OFFSET(I1788,0,0,-rsi,1))/AVERAGE(OFFSET(J1788,0,0,-rsi,1))),"")</f>
        <v>31.279400421786903</v>
      </c>
      <c r="L1788" s="11"/>
      <c r="M1788" s="11">
        <f t="shared" si="569"/>
        <v>1.0148643626904497</v>
      </c>
      <c r="N1788" s="11">
        <f t="shared" ca="1" si="570"/>
        <v>0.87224528904503373</v>
      </c>
      <c r="S1788" s="13" t="str">
        <f ca="1">pricein</f>
        <v/>
      </c>
      <c r="T1788" s="13" t="str">
        <f ca="1">priceout</f>
        <v/>
      </c>
      <c r="U1788" s="16" t="str">
        <f t="shared" ca="1" si="571"/>
        <v/>
      </c>
      <c r="V1788" s="16" t="str">
        <f t="shared" ca="1" si="578"/>
        <v/>
      </c>
      <c r="W1788" s="16" t="str">
        <f t="shared" ca="1" si="579"/>
        <v/>
      </c>
      <c r="X1788" s="16">
        <f t="shared" ca="1" si="580"/>
        <v>2.7750969091747342</v>
      </c>
      <c r="Y1788" s="16"/>
      <c r="Z1788" s="13" t="str">
        <f ca="1">priceincross</f>
        <v/>
      </c>
      <c r="AA1788" s="13" t="str">
        <f ca="1">priceoutcross</f>
        <v/>
      </c>
      <c r="AB1788" s="13" t="str">
        <f t="shared" ca="1" si="572"/>
        <v/>
      </c>
      <c r="AC1788" s="13" t="str">
        <f t="shared" ca="1" si="581"/>
        <v/>
      </c>
      <c r="AD1788" s="13" t="str">
        <f t="shared" ca="1" si="582"/>
        <v/>
      </c>
      <c r="AE1788" s="13">
        <f t="shared" ca="1" si="583"/>
        <v>3.3465780983988931</v>
      </c>
      <c r="AG1788" s="32">
        <f ca="1">IF(ROW(data!B1788)&gt;fib+1,MIN(OFFSET(data!B1788,0,0,-fib,1)),"")</f>
        <v>26.75</v>
      </c>
      <c r="AH1788" s="32">
        <f ca="1">IF(ROW(data!B1788)&gt;fib+1,MAX(OFFSET(data!B1788,0,0,-fib,1)),"")</f>
        <v>36.18</v>
      </c>
      <c r="AI1788" s="32">
        <f t="shared" ca="1" si="573"/>
        <v>9.43</v>
      </c>
      <c r="AJ1788" s="31">
        <f t="shared" ca="1" si="574"/>
        <v>28.975480000000001</v>
      </c>
      <c r="AK1788" s="31">
        <f t="shared" ca="1" si="575"/>
        <v>30.352260000000001</v>
      </c>
      <c r="AL1788" s="31">
        <f t="shared" ca="1" si="576"/>
        <v>31.465</v>
      </c>
      <c r="AM1788" s="31">
        <f t="shared" ca="1" si="577"/>
        <v>32.577739999999999</v>
      </c>
      <c r="AO1788" s="32">
        <f t="shared" ca="1" si="584"/>
        <v>2.3321937512499562</v>
      </c>
      <c r="AP1788" s="32">
        <f t="shared" ca="1" si="585"/>
        <v>0.20074860817775653</v>
      </c>
      <c r="AQ1788" s="32">
        <f t="shared" ca="1" si="586"/>
        <v>2.4685224841136817</v>
      </c>
      <c r="AR1788" s="32">
        <f t="shared" ca="1" si="587"/>
        <v>3.6438529784537321E-2</v>
      </c>
    </row>
    <row r="1789" spans="1:44">
      <c r="A1789" s="10">
        <v>39519</v>
      </c>
      <c r="B1789" s="11">
        <f ca="1">IF(ROW(data!B1789)&gt;singleSMA,AVERAGE(OFFSET(data!B1789,0,0,-singleSMA,1)),"")</f>
        <v>32.543900000000001</v>
      </c>
      <c r="C1789" s="11" t="str">
        <f ca="1">IF(ROW(data!B1787)&gt;singleSMA+2,IF(SIGN(data!B1788-indicators!B1788)&lt;&gt;SIGN(data!B1787-indicators!B1787),IF(SIGN(data!B1788-indicators!B1788)&gt;0,"BUY","SELL"),""),"")</f>
        <v/>
      </c>
      <c r="D1789" s="11">
        <f ca="1">IF(ROW(data!B1789)&gt;fastSMA,AVERAGE(OFFSET(data!B1789,0,0,-fastSMA,1)),"")</f>
        <v>28.49049999999999</v>
      </c>
      <c r="E1789" s="11">
        <f ca="1">IF(ROW(data!B1789)&gt;slowSMA,AVERAGE(OFFSET(data!B1789,0,0,-slowSMA,1)),"")</f>
        <v>32.543900000000001</v>
      </c>
      <c r="F1789" s="11" t="str">
        <f ca="1">IF(ROW(data!B1789)&gt;MAX(fastSMA,slowSMA)+2,IF(SIGN(D1788-E1788)&lt;&gt;SIGN(D1787-E1787),IF(SIGN(D1788-E1788)&gt;0,"BUY","SELL"),""),"")</f>
        <v/>
      </c>
      <c r="G1789" s="11"/>
      <c r="H1789" s="11">
        <f>(data!B1789/data!B1788)-1</f>
        <v>3.4785792749908673E-2</v>
      </c>
      <c r="I1789" s="11">
        <f t="shared" si="567"/>
        <v>3.4785792749908673E-2</v>
      </c>
      <c r="J1789" s="11">
        <f t="shared" si="568"/>
        <v>0</v>
      </c>
      <c r="K1789" s="11">
        <f ca="1">IF(ROW(data!B1789)&gt;rsi+1,100-100/(1+AVERAGE(OFFSET(I1789,0,0,-rsi,1))/AVERAGE(OFFSET(J1789,0,0,-rsi,1))),"")</f>
        <v>41.483611463310993</v>
      </c>
      <c r="L1789" s="11"/>
      <c r="M1789" s="11">
        <f t="shared" si="569"/>
        <v>1.0347857927499087</v>
      </c>
      <c r="N1789" s="11">
        <f t="shared" ca="1" si="570"/>
        <v>0.93793561234649858</v>
      </c>
      <c r="S1789" s="13" t="str">
        <f ca="1">pricein</f>
        <v/>
      </c>
      <c r="T1789" s="13" t="str">
        <f ca="1">priceout</f>
        <v/>
      </c>
      <c r="U1789" s="16" t="str">
        <f t="shared" ca="1" si="571"/>
        <v/>
      </c>
      <c r="V1789" s="16" t="str">
        <f t="shared" ca="1" si="578"/>
        <v/>
      </c>
      <c r="W1789" s="16" t="str">
        <f t="shared" ca="1" si="579"/>
        <v/>
      </c>
      <c r="X1789" s="16">
        <f t="shared" ca="1" si="580"/>
        <v>2.7750969091747342</v>
      </c>
      <c r="Y1789" s="16"/>
      <c r="Z1789" s="13" t="str">
        <f ca="1">priceincross</f>
        <v/>
      </c>
      <c r="AA1789" s="13" t="str">
        <f ca="1">priceoutcross</f>
        <v/>
      </c>
      <c r="AB1789" s="13" t="str">
        <f t="shared" ca="1" si="572"/>
        <v/>
      </c>
      <c r="AC1789" s="13" t="str">
        <f t="shared" ca="1" si="581"/>
        <v/>
      </c>
      <c r="AD1789" s="13" t="str">
        <f t="shared" ca="1" si="582"/>
        <v/>
      </c>
      <c r="AE1789" s="13">
        <f t="shared" ca="1" si="583"/>
        <v>3.3465780983988931</v>
      </c>
      <c r="AG1789" s="32">
        <f ca="1">IF(ROW(data!B1789)&gt;fib+1,MIN(OFFSET(data!B1789,0,0,-fib,1)),"")</f>
        <v>26.75</v>
      </c>
      <c r="AH1789" s="32">
        <f ca="1">IF(ROW(data!B1789)&gt;fib+1,MAX(OFFSET(data!B1789,0,0,-fib,1)),"")</f>
        <v>36.18</v>
      </c>
      <c r="AI1789" s="32">
        <f t="shared" ca="1" si="573"/>
        <v>9.43</v>
      </c>
      <c r="AJ1789" s="31">
        <f t="shared" ca="1" si="574"/>
        <v>28.975480000000001</v>
      </c>
      <c r="AK1789" s="31">
        <f t="shared" ca="1" si="575"/>
        <v>30.352260000000001</v>
      </c>
      <c r="AL1789" s="31">
        <f t="shared" ca="1" si="576"/>
        <v>31.465</v>
      </c>
      <c r="AM1789" s="31">
        <f t="shared" ca="1" si="577"/>
        <v>32.577739999999999</v>
      </c>
      <c r="AO1789" s="32">
        <f t="shared" ca="1" si="584"/>
        <v>2.3321937512499562</v>
      </c>
      <c r="AP1789" s="32">
        <f t="shared" ca="1" si="585"/>
        <v>0.20074860817775653</v>
      </c>
      <c r="AQ1789" s="32">
        <f t="shared" ca="1" si="586"/>
        <v>2.4685224841136817</v>
      </c>
      <c r="AR1789" s="32">
        <f t="shared" ca="1" si="587"/>
        <v>3.6438529784537321E-2</v>
      </c>
    </row>
    <row r="1790" spans="1:44">
      <c r="A1790" s="10">
        <v>39520</v>
      </c>
      <c r="B1790" s="11">
        <f ca="1">IF(ROW(data!B1790)&gt;singleSMA,AVERAGE(OFFSET(data!B1790,0,0,-singleSMA,1)),"")</f>
        <v>32.463699999999996</v>
      </c>
      <c r="C1790" s="11" t="str">
        <f ca="1">IF(ROW(data!B1788)&gt;singleSMA+2,IF(SIGN(data!B1789-indicators!B1789)&lt;&gt;SIGN(data!B1788-indicators!B1788),IF(SIGN(data!B1789-indicators!B1789)&gt;0,"BUY","SELL"),""),"")</f>
        <v/>
      </c>
      <c r="D1790" s="11">
        <f ca="1">IF(ROW(data!B1790)&gt;fastSMA,AVERAGE(OFFSET(data!B1790,0,0,-fastSMA,1)),"")</f>
        <v>28.340499999999999</v>
      </c>
      <c r="E1790" s="11">
        <f ca="1">IF(ROW(data!B1790)&gt;slowSMA,AVERAGE(OFFSET(data!B1790,0,0,-slowSMA,1)),"")</f>
        <v>32.463699999999996</v>
      </c>
      <c r="F1790" s="11" t="str">
        <f ca="1">IF(ROW(data!B1790)&gt;MAX(fastSMA,slowSMA)+2,IF(SIGN(D1789-E1789)&lt;&gt;SIGN(D1788-E1788),IF(SIGN(D1789-E1789)&gt;0,"BUY","SELL"),""),"")</f>
        <v/>
      </c>
      <c r="G1790" s="11"/>
      <c r="H1790" s="11">
        <f>(data!B1790/data!B1789)-1</f>
        <v>-6.4048124557678721E-2</v>
      </c>
      <c r="I1790" s="11">
        <f t="shared" si="567"/>
        <v>0</v>
      </c>
      <c r="J1790" s="11">
        <f t="shared" si="568"/>
        <v>6.4048124557678721E-2</v>
      </c>
      <c r="K1790" s="11">
        <f ca="1">IF(ROW(data!B1790)&gt;rsi+1,100-100/(1+AVERAGE(OFFSET(I1790,0,0,-rsi,1))/AVERAGE(OFFSET(J1790,0,0,-rsi,1))),"")</f>
        <v>37.085866718406919</v>
      </c>
      <c r="L1790" s="11"/>
      <c r="M1790" s="11">
        <f t="shared" si="569"/>
        <v>0.93595187544232128</v>
      </c>
      <c r="N1790" s="11">
        <f t="shared" ca="1" si="570"/>
        <v>0.89813242784380298</v>
      </c>
      <c r="S1790" s="13" t="str">
        <f ca="1">pricein</f>
        <v/>
      </c>
      <c r="T1790" s="13" t="str">
        <f ca="1">priceout</f>
        <v/>
      </c>
      <c r="U1790" s="16" t="str">
        <f t="shared" ca="1" si="571"/>
        <v/>
      </c>
      <c r="V1790" s="16" t="str">
        <f t="shared" ca="1" si="578"/>
        <v/>
      </c>
      <c r="W1790" s="16" t="str">
        <f t="shared" ca="1" si="579"/>
        <v/>
      </c>
      <c r="X1790" s="16">
        <f t="shared" ca="1" si="580"/>
        <v>2.7750969091747342</v>
      </c>
      <c r="Y1790" s="16"/>
      <c r="Z1790" s="13" t="str">
        <f ca="1">priceincross</f>
        <v/>
      </c>
      <c r="AA1790" s="13" t="str">
        <f ca="1">priceoutcross</f>
        <v/>
      </c>
      <c r="AB1790" s="13" t="str">
        <f t="shared" ca="1" si="572"/>
        <v/>
      </c>
      <c r="AC1790" s="13" t="str">
        <f t="shared" ca="1" si="581"/>
        <v/>
      </c>
      <c r="AD1790" s="13" t="str">
        <f t="shared" ca="1" si="582"/>
        <v/>
      </c>
      <c r="AE1790" s="13">
        <f t="shared" ca="1" si="583"/>
        <v>3.3465780983988931</v>
      </c>
      <c r="AG1790" s="32">
        <f ca="1">IF(ROW(data!B1790)&gt;fib+1,MIN(OFFSET(data!B1790,0,0,-fib,1)),"")</f>
        <v>26.45</v>
      </c>
      <c r="AH1790" s="32">
        <f ca="1">IF(ROW(data!B1790)&gt;fib+1,MAX(OFFSET(data!B1790,0,0,-fib,1)),"")</f>
        <v>36.18</v>
      </c>
      <c r="AI1790" s="32">
        <f t="shared" ca="1" si="573"/>
        <v>9.73</v>
      </c>
      <c r="AJ1790" s="31">
        <f t="shared" ca="1" si="574"/>
        <v>28.746279999999999</v>
      </c>
      <c r="AK1790" s="31">
        <f t="shared" ca="1" si="575"/>
        <v>30.16686</v>
      </c>
      <c r="AL1790" s="31">
        <f t="shared" ca="1" si="576"/>
        <v>31.314999999999998</v>
      </c>
      <c r="AM1790" s="31">
        <f t="shared" ca="1" si="577"/>
        <v>32.463139999999996</v>
      </c>
      <c r="AO1790" s="32">
        <f t="shared" ca="1" si="584"/>
        <v>2.3321937512499562</v>
      </c>
      <c r="AP1790" s="32">
        <f t="shared" ca="1" si="585"/>
        <v>0.20074860817775653</v>
      </c>
      <c r="AQ1790" s="32">
        <f t="shared" ca="1" si="586"/>
        <v>2.4685224841136817</v>
      </c>
      <c r="AR1790" s="32">
        <f t="shared" ca="1" si="587"/>
        <v>3.6438529784537321E-2</v>
      </c>
    </row>
    <row r="1791" spans="1:44">
      <c r="A1791" s="10">
        <v>39521</v>
      </c>
      <c r="B1791" s="11">
        <f ca="1">IF(ROW(data!B1791)&gt;singleSMA,AVERAGE(OFFSET(data!B1791,0,0,-singleSMA,1)),"")</f>
        <v>32.375099999999996</v>
      </c>
      <c r="C1791" s="11" t="str">
        <f ca="1">IF(ROW(data!B1789)&gt;singleSMA+2,IF(SIGN(data!B1790-indicators!B1790)&lt;&gt;SIGN(data!B1789-indicators!B1789),IF(SIGN(data!B1790-indicators!B1790)&gt;0,"BUY","SELL"),""),"")</f>
        <v/>
      </c>
      <c r="D1791" s="11">
        <f ca="1">IF(ROW(data!B1791)&gt;fastSMA,AVERAGE(OFFSET(data!B1791,0,0,-fastSMA,1)),"")</f>
        <v>28.144500000000001</v>
      </c>
      <c r="E1791" s="11">
        <f ca="1">IF(ROW(data!B1791)&gt;slowSMA,AVERAGE(OFFSET(data!B1791,0,0,-slowSMA,1)),"")</f>
        <v>32.375099999999996</v>
      </c>
      <c r="F1791" s="11" t="str">
        <f ca="1">IF(ROW(data!B1791)&gt;MAX(fastSMA,slowSMA)+2,IF(SIGN(D1790-E1790)&lt;&gt;SIGN(D1789-E1789),IF(SIGN(D1790-E1790)&gt;0,"BUY","SELL"),""),"")</f>
        <v/>
      </c>
      <c r="G1791" s="11"/>
      <c r="H1791" s="11">
        <f>(data!B1791/data!B1790)-1</f>
        <v>-2.8355387523629538E-2</v>
      </c>
      <c r="I1791" s="11">
        <f t="shared" si="567"/>
        <v>0</v>
      </c>
      <c r="J1791" s="11">
        <f t="shared" si="568"/>
        <v>2.8355387523629538E-2</v>
      </c>
      <c r="K1791" s="11">
        <f ca="1">IF(ROW(data!B1791)&gt;rsi+1,100-100/(1+AVERAGE(OFFSET(I1791,0,0,-rsi,1))/AVERAGE(OFFSET(J1791,0,0,-rsi,1))),"")</f>
        <v>33.667374809776945</v>
      </c>
      <c r="L1791" s="11"/>
      <c r="M1791" s="11">
        <f t="shared" si="569"/>
        <v>0.97164461247637046</v>
      </c>
      <c r="N1791" s="11">
        <f t="shared" ca="1" si="570"/>
        <v>0.86765698852126938</v>
      </c>
      <c r="S1791" s="13" t="str">
        <f ca="1">pricein</f>
        <v/>
      </c>
      <c r="T1791" s="13" t="str">
        <f ca="1">priceout</f>
        <v/>
      </c>
      <c r="U1791" s="16" t="str">
        <f t="shared" ca="1" si="571"/>
        <v/>
      </c>
      <c r="V1791" s="16" t="str">
        <f t="shared" ca="1" si="578"/>
        <v/>
      </c>
      <c r="W1791" s="16" t="str">
        <f t="shared" ca="1" si="579"/>
        <v/>
      </c>
      <c r="X1791" s="16">
        <f t="shared" ca="1" si="580"/>
        <v>2.7750969091747342</v>
      </c>
      <c r="Y1791" s="16"/>
      <c r="Z1791" s="13" t="str">
        <f ca="1">priceincross</f>
        <v/>
      </c>
      <c r="AA1791" s="13" t="str">
        <f ca="1">priceoutcross</f>
        <v/>
      </c>
      <c r="AB1791" s="13" t="str">
        <f t="shared" ca="1" si="572"/>
        <v/>
      </c>
      <c r="AC1791" s="13" t="str">
        <f t="shared" ca="1" si="581"/>
        <v/>
      </c>
      <c r="AD1791" s="13" t="str">
        <f t="shared" ca="1" si="582"/>
        <v/>
      </c>
      <c r="AE1791" s="13">
        <f t="shared" ca="1" si="583"/>
        <v>3.3465780983988931</v>
      </c>
      <c r="AG1791" s="32">
        <f ca="1">IF(ROW(data!B1791)&gt;fib+1,MIN(OFFSET(data!B1791,0,0,-fib,1)),"")</f>
        <v>25.7</v>
      </c>
      <c r="AH1791" s="32">
        <f ca="1">IF(ROW(data!B1791)&gt;fib+1,MAX(OFFSET(data!B1791,0,0,-fib,1)),"")</f>
        <v>36.18</v>
      </c>
      <c r="AI1791" s="32">
        <f t="shared" ca="1" si="573"/>
        <v>10.48</v>
      </c>
      <c r="AJ1791" s="31">
        <f t="shared" ca="1" si="574"/>
        <v>28.173279999999998</v>
      </c>
      <c r="AK1791" s="31">
        <f t="shared" ca="1" si="575"/>
        <v>29.70336</v>
      </c>
      <c r="AL1791" s="31">
        <f t="shared" ca="1" si="576"/>
        <v>30.939999999999998</v>
      </c>
      <c r="AM1791" s="31">
        <f t="shared" ca="1" si="577"/>
        <v>32.176639999999999</v>
      </c>
      <c r="AO1791" s="32">
        <f t="shared" ca="1" si="584"/>
        <v>2.3321937512499562</v>
      </c>
      <c r="AP1791" s="32">
        <f t="shared" ca="1" si="585"/>
        <v>0.20074860817775653</v>
      </c>
      <c r="AQ1791" s="32">
        <f t="shared" ca="1" si="586"/>
        <v>2.4685224841136817</v>
      </c>
      <c r="AR1791" s="32">
        <f t="shared" ca="1" si="587"/>
        <v>3.6438529784537321E-2</v>
      </c>
    </row>
    <row r="1792" spans="1:44">
      <c r="A1792" s="10">
        <v>39524</v>
      </c>
      <c r="B1792" s="11">
        <f ca="1">IF(ROW(data!B1792)&gt;singleSMA,AVERAGE(OFFSET(data!B1792,0,0,-singleSMA,1)),"")</f>
        <v>32.267599999999987</v>
      </c>
      <c r="C1792" s="11" t="str">
        <f ca="1">IF(ROW(data!B1790)&gt;singleSMA+2,IF(SIGN(data!B1791-indicators!B1791)&lt;&gt;SIGN(data!B1790-indicators!B1790),IF(SIGN(data!B1791-indicators!B1791)&gt;0,"BUY","SELL"),""),"")</f>
        <v/>
      </c>
      <c r="D1792" s="11">
        <f ca="1">IF(ROW(data!B1792)&gt;fastSMA,AVERAGE(OFFSET(data!B1792,0,0,-fastSMA,1)),"")</f>
        <v>27.850999999999999</v>
      </c>
      <c r="E1792" s="11">
        <f ca="1">IF(ROW(data!B1792)&gt;slowSMA,AVERAGE(OFFSET(data!B1792,0,0,-slowSMA,1)),"")</f>
        <v>32.267599999999987</v>
      </c>
      <c r="F1792" s="11" t="str">
        <f ca="1">IF(ROW(data!B1792)&gt;MAX(fastSMA,slowSMA)+2,IF(SIGN(D1791-E1791)&lt;&gt;SIGN(D1790-E1790),IF(SIGN(D1791-E1791)&gt;0,"BUY","SELL"),""),"")</f>
        <v/>
      </c>
      <c r="G1792" s="11"/>
      <c r="H1792" s="11">
        <f>(data!B1792/data!B1791)-1</f>
        <v>-8.0155642023346241E-2</v>
      </c>
      <c r="I1792" s="11">
        <f t="shared" si="567"/>
        <v>0</v>
      </c>
      <c r="J1792" s="11">
        <f t="shared" si="568"/>
        <v>8.0155642023346241E-2</v>
      </c>
      <c r="K1792" s="11">
        <f ca="1">IF(ROW(data!B1792)&gt;rsi+1,100-100/(1+AVERAGE(OFFSET(I1792,0,0,-rsi,1))/AVERAGE(OFFSET(J1792,0,0,-rsi,1))),"")</f>
        <v>28.418298861012644</v>
      </c>
      <c r="L1792" s="11"/>
      <c r="M1792" s="11">
        <f t="shared" si="569"/>
        <v>0.91984435797665376</v>
      </c>
      <c r="N1792" s="11">
        <f t="shared" ca="1" si="570"/>
        <v>0.80108437817688916</v>
      </c>
      <c r="S1792" s="13" t="str">
        <f ca="1">pricein</f>
        <v/>
      </c>
      <c r="T1792" s="13" t="str">
        <f ca="1">priceout</f>
        <v/>
      </c>
      <c r="U1792" s="16" t="str">
        <f t="shared" ca="1" si="571"/>
        <v/>
      </c>
      <c r="V1792" s="16" t="str">
        <f t="shared" ca="1" si="578"/>
        <v/>
      </c>
      <c r="W1792" s="16" t="str">
        <f t="shared" ca="1" si="579"/>
        <v/>
      </c>
      <c r="X1792" s="16">
        <f t="shared" ca="1" si="580"/>
        <v>2.7750969091747342</v>
      </c>
      <c r="Y1792" s="16"/>
      <c r="Z1792" s="13" t="str">
        <f ca="1">priceincross</f>
        <v/>
      </c>
      <c r="AA1792" s="13" t="str">
        <f ca="1">priceoutcross</f>
        <v/>
      </c>
      <c r="AB1792" s="13" t="str">
        <f t="shared" ca="1" si="572"/>
        <v/>
      </c>
      <c r="AC1792" s="13" t="str">
        <f t="shared" ca="1" si="581"/>
        <v/>
      </c>
      <c r="AD1792" s="13" t="str">
        <f t="shared" ca="1" si="582"/>
        <v/>
      </c>
      <c r="AE1792" s="13">
        <f t="shared" ca="1" si="583"/>
        <v>3.3465780983988931</v>
      </c>
      <c r="AG1792" s="32">
        <f ca="1">IF(ROW(data!B1792)&gt;fib+1,MIN(OFFSET(data!B1792,0,0,-fib,1)),"")</f>
        <v>23.64</v>
      </c>
      <c r="AH1792" s="32">
        <f ca="1">IF(ROW(data!B1792)&gt;fib+1,MAX(OFFSET(data!B1792,0,0,-fib,1)),"")</f>
        <v>36.18</v>
      </c>
      <c r="AI1792" s="32">
        <f t="shared" ca="1" si="573"/>
        <v>12.54</v>
      </c>
      <c r="AJ1792" s="31">
        <f t="shared" ca="1" si="574"/>
        <v>26.599440000000001</v>
      </c>
      <c r="AK1792" s="31">
        <f t="shared" ca="1" si="575"/>
        <v>28.43028</v>
      </c>
      <c r="AL1792" s="31">
        <f t="shared" ca="1" si="576"/>
        <v>29.91</v>
      </c>
      <c r="AM1792" s="31">
        <f t="shared" ca="1" si="577"/>
        <v>31.389720000000001</v>
      </c>
      <c r="AO1792" s="32">
        <f t="shared" ca="1" si="584"/>
        <v>2.3321937512499562</v>
      </c>
      <c r="AP1792" s="32">
        <f t="shared" ca="1" si="585"/>
        <v>0.20074860817775653</v>
      </c>
      <c r="AQ1792" s="32">
        <f t="shared" ca="1" si="586"/>
        <v>2.4685224841136817</v>
      </c>
      <c r="AR1792" s="32">
        <f t="shared" ca="1" si="587"/>
        <v>3.6438529784537321E-2</v>
      </c>
    </row>
    <row r="1793" spans="1:44">
      <c r="A1793" s="10">
        <v>39525</v>
      </c>
      <c r="B1793" s="11">
        <f ca="1">IF(ROW(data!B1793)&gt;singleSMA,AVERAGE(OFFSET(data!B1793,0,0,-singleSMA,1)),"")</f>
        <v>32.174899999999987</v>
      </c>
      <c r="C1793" s="11" t="str">
        <f ca="1">IF(ROW(data!B1791)&gt;singleSMA+2,IF(SIGN(data!B1792-indicators!B1792)&lt;&gt;SIGN(data!B1791-indicators!B1791),IF(SIGN(data!B1792-indicators!B1792)&gt;0,"BUY","SELL"),""),"")</f>
        <v/>
      </c>
      <c r="D1793" s="11">
        <f ca="1">IF(ROW(data!B1793)&gt;fastSMA,AVERAGE(OFFSET(data!B1793,0,0,-fastSMA,1)),"")</f>
        <v>27.622999999999998</v>
      </c>
      <c r="E1793" s="11">
        <f ca="1">IF(ROW(data!B1793)&gt;slowSMA,AVERAGE(OFFSET(data!B1793,0,0,-slowSMA,1)),"")</f>
        <v>32.174899999999987</v>
      </c>
      <c r="F1793" s="11" t="str">
        <f ca="1">IF(ROW(data!B1793)&gt;MAX(fastSMA,slowSMA)+2,IF(SIGN(D1792-E1792)&lt;&gt;SIGN(D1791-E1791),IF(SIGN(D1792-E1792)&gt;0,"BUY","SELL"),""),"")</f>
        <v/>
      </c>
      <c r="G1793" s="11"/>
      <c r="H1793" s="11">
        <f>(data!B1793/data!B1792)-1</f>
        <v>7.5719120135363749E-2</v>
      </c>
      <c r="I1793" s="11">
        <f t="shared" si="567"/>
        <v>7.5719120135363749E-2</v>
      </c>
      <c r="J1793" s="11">
        <f t="shared" si="568"/>
        <v>0</v>
      </c>
      <c r="K1793" s="11">
        <f ca="1">IF(ROW(data!B1793)&gt;rsi+1,100-100/(1+AVERAGE(OFFSET(I1793,0,0,-rsi,1))/AVERAGE(OFFSET(J1793,0,0,-rsi,1))),"")</f>
        <v>36.159609707783865</v>
      </c>
      <c r="L1793" s="11"/>
      <c r="M1793" s="11">
        <f t="shared" si="569"/>
        <v>1.0757191201353637</v>
      </c>
      <c r="N1793" s="11">
        <f t="shared" ca="1" si="570"/>
        <v>0.84794931643881299</v>
      </c>
      <c r="S1793" s="13" t="str">
        <f ca="1">pricein</f>
        <v/>
      </c>
      <c r="T1793" s="13" t="str">
        <f ca="1">priceout</f>
        <v/>
      </c>
      <c r="U1793" s="16" t="str">
        <f t="shared" ca="1" si="571"/>
        <v/>
      </c>
      <c r="V1793" s="16" t="str">
        <f t="shared" ca="1" si="578"/>
        <v/>
      </c>
      <c r="W1793" s="16" t="str">
        <f t="shared" ca="1" si="579"/>
        <v/>
      </c>
      <c r="X1793" s="16">
        <f t="shared" ca="1" si="580"/>
        <v>2.7750969091747342</v>
      </c>
      <c r="Y1793" s="16"/>
      <c r="Z1793" s="13" t="str">
        <f ca="1">priceincross</f>
        <v/>
      </c>
      <c r="AA1793" s="13" t="str">
        <f ca="1">priceoutcross</f>
        <v/>
      </c>
      <c r="AB1793" s="13" t="str">
        <f t="shared" ca="1" si="572"/>
        <v/>
      </c>
      <c r="AC1793" s="13" t="str">
        <f t="shared" ca="1" si="581"/>
        <v/>
      </c>
      <c r="AD1793" s="13" t="str">
        <f t="shared" ca="1" si="582"/>
        <v/>
      </c>
      <c r="AE1793" s="13">
        <f t="shared" ca="1" si="583"/>
        <v>3.3465780983988931</v>
      </c>
      <c r="AG1793" s="32">
        <f ca="1">IF(ROW(data!B1793)&gt;fib+1,MIN(OFFSET(data!B1793,0,0,-fib,1)),"")</f>
        <v>23.64</v>
      </c>
      <c r="AH1793" s="32">
        <f ca="1">IF(ROW(data!B1793)&gt;fib+1,MAX(OFFSET(data!B1793,0,0,-fib,1)),"")</f>
        <v>36.18</v>
      </c>
      <c r="AI1793" s="32">
        <f t="shared" ca="1" si="573"/>
        <v>12.54</v>
      </c>
      <c r="AJ1793" s="31">
        <f t="shared" ca="1" si="574"/>
        <v>26.599440000000001</v>
      </c>
      <c r="AK1793" s="31">
        <f t="shared" ca="1" si="575"/>
        <v>28.43028</v>
      </c>
      <c r="AL1793" s="31">
        <f t="shared" ca="1" si="576"/>
        <v>29.91</v>
      </c>
      <c r="AM1793" s="31">
        <f t="shared" ca="1" si="577"/>
        <v>31.389720000000001</v>
      </c>
      <c r="AO1793" s="32">
        <f t="shared" ca="1" si="584"/>
        <v>2.3321937512499562</v>
      </c>
      <c r="AP1793" s="32">
        <f t="shared" ca="1" si="585"/>
        <v>0.20074860817775653</v>
      </c>
      <c r="AQ1793" s="32">
        <f t="shared" ca="1" si="586"/>
        <v>2.4685224841136817</v>
      </c>
      <c r="AR1793" s="32">
        <f t="shared" ca="1" si="587"/>
        <v>3.6438529784537321E-2</v>
      </c>
    </row>
    <row r="1794" spans="1:44">
      <c r="A1794" s="10">
        <v>39526</v>
      </c>
      <c r="B1794" s="11">
        <f ca="1">IF(ROW(data!B1794)&gt;singleSMA,AVERAGE(OFFSET(data!B1794,0,0,-singleSMA,1)),"")</f>
        <v>32.080299999999987</v>
      </c>
      <c r="C1794" s="11" t="str">
        <f ca="1">IF(ROW(data!B1792)&gt;singleSMA+2,IF(SIGN(data!B1793-indicators!B1793)&lt;&gt;SIGN(data!B1792-indicators!B1792),IF(SIGN(data!B1793-indicators!B1793)&gt;0,"BUY","SELL"),""),"")</f>
        <v/>
      </c>
      <c r="D1794" s="11">
        <f ca="1">IF(ROW(data!B1794)&gt;fastSMA,AVERAGE(OFFSET(data!B1794,0,0,-fastSMA,1)),"")</f>
        <v>27.430500000000002</v>
      </c>
      <c r="E1794" s="11">
        <f ca="1">IF(ROW(data!B1794)&gt;slowSMA,AVERAGE(OFFSET(data!B1794,0,0,-slowSMA,1)),"")</f>
        <v>32.080299999999987</v>
      </c>
      <c r="F1794" s="11" t="str">
        <f ca="1">IF(ROW(data!B1794)&gt;MAX(fastSMA,slowSMA)+2,IF(SIGN(D1793-E1793)&lt;&gt;SIGN(D1792-E1792),IF(SIGN(D1793-E1793)&gt;0,"BUY","SELL"),""),"")</f>
        <v/>
      </c>
      <c r="G1794" s="11"/>
      <c r="H1794" s="11">
        <f>(data!B1794/data!B1793)-1</f>
        <v>-1.3763271726307535E-2</v>
      </c>
      <c r="I1794" s="11">
        <f t="shared" si="567"/>
        <v>0</v>
      </c>
      <c r="J1794" s="11">
        <f t="shared" si="568"/>
        <v>1.3763271726307535E-2</v>
      </c>
      <c r="K1794" s="11">
        <f ca="1">IF(ROW(data!B1794)&gt;rsi+1,100-100/(1+AVERAGE(OFFSET(I1794,0,0,-rsi,1))/AVERAGE(OFFSET(J1794,0,0,-rsi,1))),"")</f>
        <v>37.637154889794367</v>
      </c>
      <c r="L1794" s="11"/>
      <c r="M1794" s="11">
        <f t="shared" si="569"/>
        <v>0.98623672827369246</v>
      </c>
      <c r="N1794" s="11">
        <f t="shared" ca="1" si="570"/>
        <v>0.86692015209125495</v>
      </c>
      <c r="S1794" s="13" t="str">
        <f ca="1">pricein</f>
        <v/>
      </c>
      <c r="T1794" s="13" t="str">
        <f ca="1">priceout</f>
        <v/>
      </c>
      <c r="U1794" s="16" t="str">
        <f t="shared" ca="1" si="571"/>
        <v/>
      </c>
      <c r="V1794" s="16" t="str">
        <f t="shared" ca="1" si="578"/>
        <v/>
      </c>
      <c r="W1794" s="16" t="str">
        <f t="shared" ca="1" si="579"/>
        <v/>
      </c>
      <c r="X1794" s="16">
        <f t="shared" ca="1" si="580"/>
        <v>2.7750969091747342</v>
      </c>
      <c r="Y1794" s="16"/>
      <c r="Z1794" s="13" t="str">
        <f ca="1">priceincross</f>
        <v/>
      </c>
      <c r="AA1794" s="13" t="str">
        <f ca="1">priceoutcross</f>
        <v/>
      </c>
      <c r="AB1794" s="13" t="str">
        <f t="shared" ca="1" si="572"/>
        <v/>
      </c>
      <c r="AC1794" s="13" t="str">
        <f t="shared" ca="1" si="581"/>
        <v/>
      </c>
      <c r="AD1794" s="13" t="str">
        <f t="shared" ca="1" si="582"/>
        <v/>
      </c>
      <c r="AE1794" s="13">
        <f t="shared" ca="1" si="583"/>
        <v>3.3465780983988931</v>
      </c>
      <c r="AG1794" s="32">
        <f ca="1">IF(ROW(data!B1794)&gt;fib+1,MIN(OFFSET(data!B1794,0,0,-fib,1)),"")</f>
        <v>23.64</v>
      </c>
      <c r="AH1794" s="32">
        <f ca="1">IF(ROW(data!B1794)&gt;fib+1,MAX(OFFSET(data!B1794,0,0,-fib,1)),"")</f>
        <v>36.18</v>
      </c>
      <c r="AI1794" s="32">
        <f t="shared" ca="1" si="573"/>
        <v>12.54</v>
      </c>
      <c r="AJ1794" s="31">
        <f t="shared" ca="1" si="574"/>
        <v>26.599440000000001</v>
      </c>
      <c r="AK1794" s="31">
        <f t="shared" ca="1" si="575"/>
        <v>28.43028</v>
      </c>
      <c r="AL1794" s="31">
        <f t="shared" ca="1" si="576"/>
        <v>29.91</v>
      </c>
      <c r="AM1794" s="31">
        <f t="shared" ca="1" si="577"/>
        <v>31.389720000000001</v>
      </c>
      <c r="AO1794" s="32">
        <f t="shared" ca="1" si="584"/>
        <v>2.3321937512499562</v>
      </c>
      <c r="AP1794" s="32">
        <f t="shared" ca="1" si="585"/>
        <v>0.20074860817775653</v>
      </c>
      <c r="AQ1794" s="32">
        <f t="shared" ca="1" si="586"/>
        <v>2.4685224841136817</v>
      </c>
      <c r="AR1794" s="32">
        <f t="shared" ca="1" si="587"/>
        <v>3.6438529784537321E-2</v>
      </c>
    </row>
    <row r="1795" spans="1:44">
      <c r="A1795" s="10">
        <v>39527</v>
      </c>
      <c r="B1795" s="11">
        <f ca="1">IF(ROW(data!B1795)&gt;singleSMA,AVERAGE(OFFSET(data!B1795,0,0,-singleSMA,1)),"")</f>
        <v>31.975799999999985</v>
      </c>
      <c r="C1795" s="11" t="str">
        <f ca="1">IF(ROW(data!B1793)&gt;singleSMA+2,IF(SIGN(data!B1794-indicators!B1794)&lt;&gt;SIGN(data!B1793-indicators!B1793),IF(SIGN(data!B1794-indicators!B1794)&gt;0,"BUY","SELL"),""),"")</f>
        <v/>
      </c>
      <c r="D1795" s="11">
        <f ca="1">IF(ROW(data!B1795)&gt;fastSMA,AVERAGE(OFFSET(data!B1795,0,0,-fastSMA,1)),"")</f>
        <v>27.203000000000003</v>
      </c>
      <c r="E1795" s="11">
        <f ca="1">IF(ROW(data!B1795)&gt;slowSMA,AVERAGE(OFFSET(data!B1795,0,0,-slowSMA,1)),"")</f>
        <v>31.975799999999985</v>
      </c>
      <c r="F1795" s="11" t="str">
        <f ca="1">IF(ROW(data!B1795)&gt;MAX(fastSMA,slowSMA)+2,IF(SIGN(D1794-E1794)&lt;&gt;SIGN(D1793-E1793),IF(SIGN(D1794-E1794)&gt;0,"BUY","SELL"),""),"")</f>
        <v/>
      </c>
      <c r="G1795" s="11"/>
      <c r="H1795" s="11">
        <f>(data!B1795/data!B1794)-1</f>
        <v>-3.9872408293460948E-2</v>
      </c>
      <c r="I1795" s="11">
        <f t="shared" ref="I1795:I1858" si="588">IF(H1795&gt;0,H1795,0)</f>
        <v>0</v>
      </c>
      <c r="J1795" s="11">
        <f t="shared" ref="J1795:J1858" si="589">IF(H1795&lt;0,-H1795,0)</f>
        <v>3.9872408293460948E-2</v>
      </c>
      <c r="K1795" s="11">
        <f ca="1">IF(ROW(data!B1795)&gt;rsi+1,100-100/(1+AVERAGE(OFFSET(I1795,0,0,-rsi,1))/AVERAGE(OFFSET(J1795,0,0,-rsi,1))),"")</f>
        <v>35.646026860518475</v>
      </c>
      <c r="L1795" s="11"/>
      <c r="M1795" s="11">
        <f t="shared" ref="M1795:M1858" si="590">1+H1795</f>
        <v>0.96012759170653905</v>
      </c>
      <c r="N1795" s="11">
        <f t="shared" ref="N1795:N1858" ca="1" si="591">IF(ROW(M1795)&gt;priceindex+1,PRODUCT(OFFSET(M1795,0,0,-priceindex,1)),"")</f>
        <v>0.84107579462102711</v>
      </c>
      <c r="S1795" s="13" t="str">
        <f ca="1">pricein</f>
        <v/>
      </c>
      <c r="T1795" s="13" t="str">
        <f ca="1">priceout</f>
        <v/>
      </c>
      <c r="U1795" s="16" t="str">
        <f t="shared" ref="U1795:U1858" ca="1" si="592">IF(S1795&lt;&gt;"",OFFSET(C1795,MATCH("SELL",C1796:C6793,0),17),"")</f>
        <v/>
      </c>
      <c r="V1795" s="16" t="str">
        <f t="shared" ca="1" si="578"/>
        <v/>
      </c>
      <c r="W1795" s="16" t="str">
        <f t="shared" ca="1" si="579"/>
        <v/>
      </c>
      <c r="X1795" s="16">
        <f t="shared" ca="1" si="580"/>
        <v>2.7750969091747342</v>
      </c>
      <c r="Y1795" s="16"/>
      <c r="Z1795" s="13" t="str">
        <f ca="1">priceincross</f>
        <v/>
      </c>
      <c r="AA1795" s="13" t="str">
        <f ca="1">priceoutcross</f>
        <v/>
      </c>
      <c r="AB1795" s="13" t="str">
        <f t="shared" ref="AB1795:AB1858" ca="1" si="593">IF(Z1795&lt;&gt;"",OFFSET(F1795,MATCH("SELL",F1796:F6793,0),21),"")</f>
        <v/>
      </c>
      <c r="AC1795" s="13" t="str">
        <f t="shared" ca="1" si="581"/>
        <v/>
      </c>
      <c r="AD1795" s="13" t="str">
        <f t="shared" ca="1" si="582"/>
        <v/>
      </c>
      <c r="AE1795" s="13">
        <f t="shared" ca="1" si="583"/>
        <v>3.3465780983988931</v>
      </c>
      <c r="AG1795" s="32">
        <f ca="1">IF(ROW(data!B1795)&gt;fib+1,MIN(OFFSET(data!B1795,0,0,-fib,1)),"")</f>
        <v>23.64</v>
      </c>
      <c r="AH1795" s="32">
        <f ca="1">IF(ROW(data!B1795)&gt;fib+1,MAX(OFFSET(data!B1795,0,0,-fib,1)),"")</f>
        <v>36.18</v>
      </c>
      <c r="AI1795" s="32">
        <f t="shared" ref="AI1795:AI1858" ca="1" si="594">IF(AG1795&lt;&gt;"",AH1795-AG1795,"")</f>
        <v>12.54</v>
      </c>
      <c r="AJ1795" s="31">
        <f t="shared" ref="AJ1795:AJ1858" ca="1" si="595">IF(AI1795&lt;&gt;"",AG1795+0.236*AI1795,"")</f>
        <v>26.599440000000001</v>
      </c>
      <c r="AK1795" s="31">
        <f t="shared" ref="AK1795:AK1858" ca="1" si="596">IF(AI1795&lt;&gt;"",AG1795+0.382*AI1795,"")</f>
        <v>28.43028</v>
      </c>
      <c r="AL1795" s="31">
        <f t="shared" ref="AL1795:AL1858" ca="1" si="597">IF(AI1795&lt;&gt;"",AG1795+0.5*AI1795,"")</f>
        <v>29.91</v>
      </c>
      <c r="AM1795" s="31">
        <f t="shared" ref="AM1795:AM1858" ca="1" si="598">IF(AI1795&lt;&gt;"",AG1795+0.618*AI1795,"")</f>
        <v>31.389720000000001</v>
      </c>
      <c r="AO1795" s="32">
        <f t="shared" ca="1" si="584"/>
        <v>2.3321937512499562</v>
      </c>
      <c r="AP1795" s="32">
        <f t="shared" ca="1" si="585"/>
        <v>0.20074860817775653</v>
      </c>
      <c r="AQ1795" s="32">
        <f t="shared" ca="1" si="586"/>
        <v>2.4685224841136817</v>
      </c>
      <c r="AR1795" s="32">
        <f t="shared" ca="1" si="587"/>
        <v>3.6438529784537321E-2</v>
      </c>
    </row>
    <row r="1796" spans="1:44">
      <c r="A1796" s="10">
        <v>39533</v>
      </c>
      <c r="B1796" s="11">
        <f ca="1">IF(ROW(data!B1796)&gt;singleSMA,AVERAGE(OFFSET(data!B1796,0,0,-singleSMA,1)),"")</f>
        <v>31.885599999999986</v>
      </c>
      <c r="C1796" s="11" t="str">
        <f ca="1">IF(ROW(data!B1794)&gt;singleSMA+2,IF(SIGN(data!B1795-indicators!B1795)&lt;&gt;SIGN(data!B1794-indicators!B1794),IF(SIGN(data!B1795-indicators!B1795)&gt;0,"BUY","SELL"),""),"")</f>
        <v/>
      </c>
      <c r="D1796" s="11">
        <f ca="1">IF(ROW(data!B1796)&gt;fastSMA,AVERAGE(OFFSET(data!B1796,0,0,-fastSMA,1)),"")</f>
        <v>27.018000000000001</v>
      </c>
      <c r="E1796" s="11">
        <f ca="1">IF(ROW(data!B1796)&gt;slowSMA,AVERAGE(OFFSET(data!B1796,0,0,-slowSMA,1)),"")</f>
        <v>31.885599999999986</v>
      </c>
      <c r="F1796" s="11" t="str">
        <f ca="1">IF(ROW(data!B1796)&gt;MAX(fastSMA,slowSMA)+2,IF(SIGN(D1795-E1795)&lt;&gt;SIGN(D1794-E1794),IF(SIGN(D1795-E1795)&gt;0,"BUY","SELL"),""),"")</f>
        <v/>
      </c>
      <c r="G1796" s="11"/>
      <c r="H1796" s="11">
        <f>(data!B1796/data!B1795)-1</f>
        <v>2.2425249169435224E-2</v>
      </c>
      <c r="I1796" s="11">
        <f t="shared" si="588"/>
        <v>2.2425249169435224E-2</v>
      </c>
      <c r="J1796" s="11">
        <f t="shared" si="589"/>
        <v>0</v>
      </c>
      <c r="K1796" s="11">
        <f ca="1">IF(ROW(data!B1796)&gt;rsi+1,100-100/(1+AVERAGE(OFFSET(I1796,0,0,-rsi,1))/AVERAGE(OFFSET(J1796,0,0,-rsi,1))),"")</f>
        <v>38.859143250402823</v>
      </c>
      <c r="L1796" s="11"/>
      <c r="M1796" s="11">
        <f t="shared" si="590"/>
        <v>1.0224252491694352</v>
      </c>
      <c r="N1796" s="11">
        <f t="shared" ca="1" si="591"/>
        <v>0.86935028248587576</v>
      </c>
      <c r="S1796" s="13" t="str">
        <f ca="1">pricein</f>
        <v/>
      </c>
      <c r="T1796" s="13" t="str">
        <f ca="1">priceout</f>
        <v/>
      </c>
      <c r="U1796" s="16" t="str">
        <f t="shared" ca="1" si="592"/>
        <v/>
      </c>
      <c r="V1796" s="16" t="str">
        <f t="shared" ref="V1796:V1859" ca="1" si="599">IF(IFERROR(U1796,"")&lt;&gt;"",U1796/S1796,"")</f>
        <v/>
      </c>
      <c r="W1796" s="16" t="str">
        <f t="shared" ref="W1796:W1859" ca="1" si="600">IF(V1796&lt;&gt;"",V1796-1,"")</f>
        <v/>
      </c>
      <c r="X1796" s="16">
        <f t="shared" ref="X1796:X1859" ca="1" si="601">IF(V1796&lt;&gt;"",V1796*X1795,X1795)</f>
        <v>2.7750969091747342</v>
      </c>
      <c r="Y1796" s="16"/>
      <c r="Z1796" s="13" t="str">
        <f ca="1">priceincross</f>
        <v/>
      </c>
      <c r="AA1796" s="13" t="str">
        <f ca="1">priceoutcross</f>
        <v/>
      </c>
      <c r="AB1796" s="13" t="str">
        <f t="shared" ca="1" si="593"/>
        <v/>
      </c>
      <c r="AC1796" s="13" t="str">
        <f t="shared" ref="AC1796:AC1859" ca="1" si="602">IF(IFERROR(AB1796,"")&lt;&gt;"",AB1796/Z1796,"")</f>
        <v/>
      </c>
      <c r="AD1796" s="13" t="str">
        <f t="shared" ref="AD1796:AD1859" ca="1" si="603">IF(AC1796&lt;&gt;"",AC1796-1,"")</f>
        <v/>
      </c>
      <c r="AE1796" s="13">
        <f t="shared" ref="AE1796:AE1859" ca="1" si="604">IF(AC1796&lt;&gt;"",AC1796*AE1795,AE1795)</f>
        <v>3.3465780983988931</v>
      </c>
      <c r="AG1796" s="32">
        <f ca="1">IF(ROW(data!B1796)&gt;fib+1,MIN(OFFSET(data!B1796,0,0,-fib,1)),"")</f>
        <v>23.64</v>
      </c>
      <c r="AH1796" s="32">
        <f ca="1">IF(ROW(data!B1796)&gt;fib+1,MAX(OFFSET(data!B1796,0,0,-fib,1)),"")</f>
        <v>36.18</v>
      </c>
      <c r="AI1796" s="32">
        <f t="shared" ca="1" si="594"/>
        <v>12.54</v>
      </c>
      <c r="AJ1796" s="31">
        <f t="shared" ca="1" si="595"/>
        <v>26.599440000000001</v>
      </c>
      <c r="AK1796" s="31">
        <f t="shared" ca="1" si="596"/>
        <v>28.43028</v>
      </c>
      <c r="AL1796" s="31">
        <f t="shared" ca="1" si="597"/>
        <v>29.91</v>
      </c>
      <c r="AM1796" s="31">
        <f t="shared" ca="1" si="598"/>
        <v>31.389720000000001</v>
      </c>
      <c r="AO1796" s="32">
        <f t="shared" ref="AO1796:AO1859" ca="1" si="605">MAX(AO1795,X1796-1)</f>
        <v>2.3321937512499562</v>
      </c>
      <c r="AP1796" s="32">
        <f t="shared" ref="AP1796:AP1859" ca="1" si="606">((1+AO1796)/X1796)-1</f>
        <v>0.20074860817775653</v>
      </c>
      <c r="AQ1796" s="32">
        <f t="shared" ref="AQ1796:AQ1859" ca="1" si="607">MAX(AQ1795,AE1796-1)</f>
        <v>2.4685224841136817</v>
      </c>
      <c r="AR1796" s="32">
        <f t="shared" ref="AR1796:AR1859" ca="1" si="608">((1+AQ1796)/AE1796)-1</f>
        <v>3.6438529784537321E-2</v>
      </c>
    </row>
    <row r="1797" spans="1:44">
      <c r="A1797" s="10">
        <v>39534</v>
      </c>
      <c r="B1797" s="11">
        <f ca="1">IF(ROW(data!B1797)&gt;singleSMA,AVERAGE(OFFSET(data!B1797,0,0,-singleSMA,1)),"")</f>
        <v>31.806199999999986</v>
      </c>
      <c r="C1797" s="11" t="str">
        <f ca="1">IF(ROW(data!B1795)&gt;singleSMA+2,IF(SIGN(data!B1796-indicators!B1796)&lt;&gt;SIGN(data!B1795-indicators!B1795),IF(SIGN(data!B1796-indicators!B1796)&gt;0,"BUY","SELL"),""),"")</f>
        <v/>
      </c>
      <c r="D1797" s="11">
        <f ca="1">IF(ROW(data!B1797)&gt;fastSMA,AVERAGE(OFFSET(data!B1797,0,0,-fastSMA,1)),"")</f>
        <v>26.897499999999997</v>
      </c>
      <c r="E1797" s="11">
        <f ca="1">IF(ROW(data!B1797)&gt;slowSMA,AVERAGE(OFFSET(data!B1797,0,0,-slowSMA,1)),"")</f>
        <v>31.806199999999986</v>
      </c>
      <c r="F1797" s="11" t="str">
        <f ca="1">IF(ROW(data!B1797)&gt;MAX(fastSMA,slowSMA)+2,IF(SIGN(D1796-E1796)&lt;&gt;SIGN(D1795-E1795),IF(SIGN(D1796-E1796)&gt;0,"BUY","SELL"),""),"")</f>
        <v/>
      </c>
      <c r="G1797" s="11"/>
      <c r="H1797" s="11">
        <f>(data!B1797/data!B1796)-1</f>
        <v>2.8025995125913861E-2</v>
      </c>
      <c r="I1797" s="11">
        <f t="shared" si="588"/>
        <v>2.8025995125913861E-2</v>
      </c>
      <c r="J1797" s="11">
        <f t="shared" si="589"/>
        <v>0</v>
      </c>
      <c r="K1797" s="11">
        <f ca="1">IF(ROW(data!B1797)&gt;rsi+1,100-100/(1+AVERAGE(OFFSET(I1797,0,0,-rsi,1))/AVERAGE(OFFSET(J1797,0,0,-rsi,1))),"")</f>
        <v>43.262528384279967</v>
      </c>
      <c r="L1797" s="11"/>
      <c r="M1797" s="11">
        <f t="shared" si="590"/>
        <v>1.0280259951259139</v>
      </c>
      <c r="N1797" s="11">
        <f t="shared" ca="1" si="591"/>
        <v>0.91305916305916335</v>
      </c>
      <c r="S1797" s="13" t="str">
        <f ca="1">pricein</f>
        <v/>
      </c>
      <c r="T1797" s="13" t="str">
        <f ca="1">priceout</f>
        <v/>
      </c>
      <c r="U1797" s="16" t="str">
        <f t="shared" ca="1" si="592"/>
        <v/>
      </c>
      <c r="V1797" s="16" t="str">
        <f t="shared" ca="1" si="599"/>
        <v/>
      </c>
      <c r="W1797" s="16" t="str">
        <f t="shared" ca="1" si="600"/>
        <v/>
      </c>
      <c r="X1797" s="16">
        <f t="shared" ca="1" si="601"/>
        <v>2.7750969091747342</v>
      </c>
      <c r="Y1797" s="16"/>
      <c r="Z1797" s="13" t="str">
        <f ca="1">priceincross</f>
        <v/>
      </c>
      <c r="AA1797" s="13" t="str">
        <f ca="1">priceoutcross</f>
        <v/>
      </c>
      <c r="AB1797" s="13" t="str">
        <f t="shared" ca="1" si="593"/>
        <v/>
      </c>
      <c r="AC1797" s="13" t="str">
        <f t="shared" ca="1" si="602"/>
        <v/>
      </c>
      <c r="AD1797" s="13" t="str">
        <f t="shared" ca="1" si="603"/>
        <v/>
      </c>
      <c r="AE1797" s="13">
        <f t="shared" ca="1" si="604"/>
        <v>3.3465780983988931</v>
      </c>
      <c r="AG1797" s="32">
        <f ca="1">IF(ROW(data!B1797)&gt;fib+1,MIN(OFFSET(data!B1797,0,0,-fib,1)),"")</f>
        <v>23.64</v>
      </c>
      <c r="AH1797" s="32">
        <f ca="1">IF(ROW(data!B1797)&gt;fib+1,MAX(OFFSET(data!B1797,0,0,-fib,1)),"")</f>
        <v>36.18</v>
      </c>
      <c r="AI1797" s="32">
        <f t="shared" ca="1" si="594"/>
        <v>12.54</v>
      </c>
      <c r="AJ1797" s="31">
        <f t="shared" ca="1" si="595"/>
        <v>26.599440000000001</v>
      </c>
      <c r="AK1797" s="31">
        <f t="shared" ca="1" si="596"/>
        <v>28.43028</v>
      </c>
      <c r="AL1797" s="31">
        <f t="shared" ca="1" si="597"/>
        <v>29.91</v>
      </c>
      <c r="AM1797" s="31">
        <f t="shared" ca="1" si="598"/>
        <v>31.389720000000001</v>
      </c>
      <c r="AO1797" s="32">
        <f t="shared" ca="1" si="605"/>
        <v>2.3321937512499562</v>
      </c>
      <c r="AP1797" s="32">
        <f t="shared" ca="1" si="606"/>
        <v>0.20074860817775653</v>
      </c>
      <c r="AQ1797" s="32">
        <f t="shared" ca="1" si="607"/>
        <v>2.4685224841136817</v>
      </c>
      <c r="AR1797" s="32">
        <f t="shared" ca="1" si="608"/>
        <v>3.6438529784537321E-2</v>
      </c>
    </row>
    <row r="1798" spans="1:44">
      <c r="A1798" s="10">
        <v>39535</v>
      </c>
      <c r="B1798" s="11">
        <f ca="1">IF(ROW(data!B1798)&gt;singleSMA,AVERAGE(OFFSET(data!B1798,0,0,-singleSMA,1)),"")</f>
        <v>31.737499999999983</v>
      </c>
      <c r="C1798" s="11" t="str">
        <f ca="1">IF(ROW(data!B1796)&gt;singleSMA+2,IF(SIGN(data!B1797-indicators!B1797)&lt;&gt;SIGN(data!B1796-indicators!B1796),IF(SIGN(data!B1797-indicators!B1797)&gt;0,"BUY","SELL"),""),"")</f>
        <v/>
      </c>
      <c r="D1798" s="11">
        <f ca="1">IF(ROW(data!B1798)&gt;fastSMA,AVERAGE(OFFSET(data!B1798,0,0,-fastSMA,1)),"")</f>
        <v>26.754999999999995</v>
      </c>
      <c r="E1798" s="11">
        <f ca="1">IF(ROW(data!B1798)&gt;slowSMA,AVERAGE(OFFSET(data!B1798,0,0,-slowSMA,1)),"")</f>
        <v>31.737499999999983</v>
      </c>
      <c r="F1798" s="11" t="str">
        <f ca="1">IF(ROW(data!B1798)&gt;MAX(fastSMA,slowSMA)+2,IF(SIGN(D1797-E1797)&lt;&gt;SIGN(D1796-E1796),IF(SIGN(D1797-E1797)&gt;0,"BUY","SELL"),""),"")</f>
        <v/>
      </c>
      <c r="G1798" s="11"/>
      <c r="H1798" s="11">
        <f>(data!B1798/data!B1797)-1</f>
        <v>2.7261951797708406E-2</v>
      </c>
      <c r="I1798" s="11">
        <f t="shared" si="588"/>
        <v>2.7261951797708406E-2</v>
      </c>
      <c r="J1798" s="11">
        <f t="shared" si="589"/>
        <v>0</v>
      </c>
      <c r="K1798" s="11">
        <f ca="1">IF(ROW(data!B1798)&gt;rsi+1,100-100/(1+AVERAGE(OFFSET(I1798,0,0,-rsi,1))/AVERAGE(OFFSET(J1798,0,0,-rsi,1))),"")</f>
        <v>41.900794475933068</v>
      </c>
      <c r="L1798" s="11"/>
      <c r="M1798" s="11">
        <f t="shared" si="590"/>
        <v>1.0272619517977084</v>
      </c>
      <c r="N1798" s="11">
        <f t="shared" ca="1" si="591"/>
        <v>0.90121317157712311</v>
      </c>
      <c r="S1798" s="13" t="str">
        <f ca="1">pricein</f>
        <v/>
      </c>
      <c r="T1798" s="13" t="str">
        <f ca="1">priceout</f>
        <v/>
      </c>
      <c r="U1798" s="16" t="str">
        <f t="shared" ca="1" si="592"/>
        <v/>
      </c>
      <c r="V1798" s="16" t="str">
        <f t="shared" ca="1" si="599"/>
        <v/>
      </c>
      <c r="W1798" s="16" t="str">
        <f t="shared" ca="1" si="600"/>
        <v/>
      </c>
      <c r="X1798" s="16">
        <f t="shared" ca="1" si="601"/>
        <v>2.7750969091747342</v>
      </c>
      <c r="Y1798" s="16"/>
      <c r="Z1798" s="13" t="str">
        <f ca="1">priceincross</f>
        <v/>
      </c>
      <c r="AA1798" s="13" t="str">
        <f ca="1">priceoutcross</f>
        <v/>
      </c>
      <c r="AB1798" s="13" t="str">
        <f t="shared" ca="1" si="593"/>
        <v/>
      </c>
      <c r="AC1798" s="13" t="str">
        <f t="shared" ca="1" si="602"/>
        <v/>
      </c>
      <c r="AD1798" s="13" t="str">
        <f t="shared" ca="1" si="603"/>
        <v/>
      </c>
      <c r="AE1798" s="13">
        <f t="shared" ca="1" si="604"/>
        <v>3.3465780983988931</v>
      </c>
      <c r="AG1798" s="32">
        <f ca="1">IF(ROW(data!B1798)&gt;fib+1,MIN(OFFSET(data!B1798,0,0,-fib,1)),"")</f>
        <v>23.64</v>
      </c>
      <c r="AH1798" s="32">
        <f ca="1">IF(ROW(data!B1798)&gt;fib+1,MAX(OFFSET(data!B1798,0,0,-fib,1)),"")</f>
        <v>36.18</v>
      </c>
      <c r="AI1798" s="32">
        <f t="shared" ca="1" si="594"/>
        <v>12.54</v>
      </c>
      <c r="AJ1798" s="31">
        <f t="shared" ca="1" si="595"/>
        <v>26.599440000000001</v>
      </c>
      <c r="AK1798" s="31">
        <f t="shared" ca="1" si="596"/>
        <v>28.43028</v>
      </c>
      <c r="AL1798" s="31">
        <f t="shared" ca="1" si="597"/>
        <v>29.91</v>
      </c>
      <c r="AM1798" s="31">
        <f t="shared" ca="1" si="598"/>
        <v>31.389720000000001</v>
      </c>
      <c r="AO1798" s="32">
        <f t="shared" ca="1" si="605"/>
        <v>2.3321937512499562</v>
      </c>
      <c r="AP1798" s="32">
        <f t="shared" ca="1" si="606"/>
        <v>0.20074860817775653</v>
      </c>
      <c r="AQ1798" s="32">
        <f t="shared" ca="1" si="607"/>
        <v>2.4685224841136817</v>
      </c>
      <c r="AR1798" s="32">
        <f t="shared" ca="1" si="608"/>
        <v>3.6438529784537321E-2</v>
      </c>
    </row>
    <row r="1799" spans="1:44">
      <c r="A1799" s="10">
        <v>39538</v>
      </c>
      <c r="B1799" s="11">
        <f ca="1">IF(ROW(data!B1799)&gt;singleSMA,AVERAGE(OFFSET(data!B1799,0,0,-singleSMA,1)),"")</f>
        <v>31.667599999999979</v>
      </c>
      <c r="C1799" s="11" t="str">
        <f ca="1">IF(ROW(data!B1797)&gt;singleSMA+2,IF(SIGN(data!B1798-indicators!B1798)&lt;&gt;SIGN(data!B1797-indicators!B1797),IF(SIGN(data!B1798-indicators!B1798)&gt;0,"BUY","SELL"),""),"")</f>
        <v/>
      </c>
      <c r="D1799" s="11">
        <f ca="1">IF(ROW(data!B1799)&gt;fastSMA,AVERAGE(OFFSET(data!B1799,0,0,-fastSMA,1)),"")</f>
        <v>26.573499999999996</v>
      </c>
      <c r="E1799" s="11">
        <f ca="1">IF(ROW(data!B1799)&gt;slowSMA,AVERAGE(OFFSET(data!B1799,0,0,-slowSMA,1)),"")</f>
        <v>31.667599999999979</v>
      </c>
      <c r="F1799" s="11" t="str">
        <f ca="1">IF(ROW(data!B1799)&gt;MAX(fastSMA,slowSMA)+2,IF(SIGN(D1798-E1798)&lt;&gt;SIGN(D1797-E1797),IF(SIGN(D1798-E1798)&gt;0,"BUY","SELL"),""),"")</f>
        <v/>
      </c>
      <c r="G1799" s="11"/>
      <c r="H1799" s="11">
        <f>(data!B1799/data!B1798)-1</f>
        <v>-2.9230769230769282E-2</v>
      </c>
      <c r="I1799" s="11">
        <f t="shared" si="588"/>
        <v>0</v>
      </c>
      <c r="J1799" s="11">
        <f t="shared" si="589"/>
        <v>2.9230769230769282E-2</v>
      </c>
      <c r="K1799" s="11">
        <f ca="1">IF(ROW(data!B1799)&gt;rsi+1,100-100/(1+AVERAGE(OFFSET(I1799,0,0,-rsi,1))/AVERAGE(OFFSET(J1799,0,0,-rsi,1))),"")</f>
        <v>39.760749933835626</v>
      </c>
      <c r="L1799" s="11"/>
      <c r="M1799" s="11">
        <f t="shared" si="590"/>
        <v>0.97076923076923072</v>
      </c>
      <c r="N1799" s="11">
        <f t="shared" ca="1" si="591"/>
        <v>0.8742639418081054</v>
      </c>
      <c r="S1799" s="13" t="str">
        <f ca="1">pricein</f>
        <v/>
      </c>
      <c r="T1799" s="13" t="str">
        <f ca="1">priceout</f>
        <v/>
      </c>
      <c r="U1799" s="16" t="str">
        <f t="shared" ca="1" si="592"/>
        <v/>
      </c>
      <c r="V1799" s="16" t="str">
        <f t="shared" ca="1" si="599"/>
        <v/>
      </c>
      <c r="W1799" s="16" t="str">
        <f t="shared" ca="1" si="600"/>
        <v/>
      </c>
      <c r="X1799" s="16">
        <f t="shared" ca="1" si="601"/>
        <v>2.7750969091747342</v>
      </c>
      <c r="Y1799" s="16"/>
      <c r="Z1799" s="13" t="str">
        <f ca="1">priceincross</f>
        <v/>
      </c>
      <c r="AA1799" s="13" t="str">
        <f ca="1">priceoutcross</f>
        <v/>
      </c>
      <c r="AB1799" s="13" t="str">
        <f t="shared" ca="1" si="593"/>
        <v/>
      </c>
      <c r="AC1799" s="13" t="str">
        <f t="shared" ca="1" si="602"/>
        <v/>
      </c>
      <c r="AD1799" s="13" t="str">
        <f t="shared" ca="1" si="603"/>
        <v/>
      </c>
      <c r="AE1799" s="13">
        <f t="shared" ca="1" si="604"/>
        <v>3.3465780983988931</v>
      </c>
      <c r="AG1799" s="32">
        <f ca="1">IF(ROW(data!B1799)&gt;fib+1,MIN(OFFSET(data!B1799,0,0,-fib,1)),"")</f>
        <v>23.64</v>
      </c>
      <c r="AH1799" s="32">
        <f ca="1">IF(ROW(data!B1799)&gt;fib+1,MAX(OFFSET(data!B1799,0,0,-fib,1)),"")</f>
        <v>36.18</v>
      </c>
      <c r="AI1799" s="32">
        <f t="shared" ca="1" si="594"/>
        <v>12.54</v>
      </c>
      <c r="AJ1799" s="31">
        <f t="shared" ca="1" si="595"/>
        <v>26.599440000000001</v>
      </c>
      <c r="AK1799" s="31">
        <f t="shared" ca="1" si="596"/>
        <v>28.43028</v>
      </c>
      <c r="AL1799" s="31">
        <f t="shared" ca="1" si="597"/>
        <v>29.91</v>
      </c>
      <c r="AM1799" s="31">
        <f t="shared" ca="1" si="598"/>
        <v>31.389720000000001</v>
      </c>
      <c r="AO1799" s="32">
        <f t="shared" ca="1" si="605"/>
        <v>2.3321937512499562</v>
      </c>
      <c r="AP1799" s="32">
        <f t="shared" ca="1" si="606"/>
        <v>0.20074860817775653</v>
      </c>
      <c r="AQ1799" s="32">
        <f t="shared" ca="1" si="607"/>
        <v>2.4685224841136817</v>
      </c>
      <c r="AR1799" s="32">
        <f t="shared" ca="1" si="608"/>
        <v>3.6438529784537321E-2</v>
      </c>
    </row>
    <row r="1800" spans="1:44">
      <c r="A1800" s="10">
        <v>39539</v>
      </c>
      <c r="B1800" s="11">
        <f ca="1">IF(ROW(data!B1800)&gt;singleSMA,AVERAGE(OFFSET(data!B1800,0,0,-singleSMA,1)),"")</f>
        <v>31.589199999999977</v>
      </c>
      <c r="C1800" s="11" t="str">
        <f ca="1">IF(ROW(data!B1798)&gt;singleSMA+2,IF(SIGN(data!B1799-indicators!B1799)&lt;&gt;SIGN(data!B1798-indicators!B1798),IF(SIGN(data!B1799-indicators!B1799)&gt;0,"BUY","SELL"),""),"")</f>
        <v/>
      </c>
      <c r="D1800" s="11">
        <f ca="1">IF(ROW(data!B1800)&gt;fastSMA,AVERAGE(OFFSET(data!B1800,0,0,-fastSMA,1)),"")</f>
        <v>26.3825</v>
      </c>
      <c r="E1800" s="11">
        <f ca="1">IF(ROW(data!B1800)&gt;slowSMA,AVERAGE(OFFSET(data!B1800,0,0,-slowSMA,1)),"")</f>
        <v>31.589199999999977</v>
      </c>
      <c r="F1800" s="11" t="str">
        <f ca="1">IF(ROW(data!B1800)&gt;MAX(fastSMA,slowSMA)+2,IF(SIGN(D1799-E1799)&lt;&gt;SIGN(D1798-E1798),IF(SIGN(D1799-E1799)&gt;0,"BUY","SELL"),""),"")</f>
        <v/>
      </c>
      <c r="G1800" s="11"/>
      <c r="H1800" s="11">
        <f>(data!B1800/data!B1799)-1</f>
        <v>2.2187004754358197E-2</v>
      </c>
      <c r="I1800" s="11">
        <f t="shared" si="588"/>
        <v>2.2187004754358197E-2</v>
      </c>
      <c r="J1800" s="11">
        <f t="shared" si="589"/>
        <v>0</v>
      </c>
      <c r="K1800" s="11">
        <f ca="1">IF(ROW(data!B1800)&gt;rsi+1,100-100/(1+AVERAGE(OFFSET(I1800,0,0,-rsi,1))/AVERAGE(OFFSET(J1800,0,0,-rsi,1))),"")</f>
        <v>39.371887589039552</v>
      </c>
      <c r="L1800" s="11"/>
      <c r="M1800" s="11">
        <f t="shared" si="590"/>
        <v>1.0221870047543582</v>
      </c>
      <c r="N1800" s="11">
        <f t="shared" ca="1" si="591"/>
        <v>0.87103308575286953</v>
      </c>
      <c r="S1800" s="13" t="str">
        <f ca="1">pricein</f>
        <v/>
      </c>
      <c r="T1800" s="13" t="str">
        <f ca="1">priceout</f>
        <v/>
      </c>
      <c r="U1800" s="16" t="str">
        <f t="shared" ca="1" si="592"/>
        <v/>
      </c>
      <c r="V1800" s="16" t="str">
        <f t="shared" ca="1" si="599"/>
        <v/>
      </c>
      <c r="W1800" s="16" t="str">
        <f t="shared" ca="1" si="600"/>
        <v/>
      </c>
      <c r="X1800" s="16">
        <f t="shared" ca="1" si="601"/>
        <v>2.7750969091747342</v>
      </c>
      <c r="Y1800" s="16"/>
      <c r="Z1800" s="13" t="str">
        <f ca="1">priceincross</f>
        <v/>
      </c>
      <c r="AA1800" s="13" t="str">
        <f ca="1">priceoutcross</f>
        <v/>
      </c>
      <c r="AB1800" s="13" t="str">
        <f t="shared" ca="1" si="593"/>
        <v/>
      </c>
      <c r="AC1800" s="13" t="str">
        <f t="shared" ca="1" si="602"/>
        <v/>
      </c>
      <c r="AD1800" s="13" t="str">
        <f t="shared" ca="1" si="603"/>
        <v/>
      </c>
      <c r="AE1800" s="13">
        <f t="shared" ca="1" si="604"/>
        <v>3.3465780983988931</v>
      </c>
      <c r="AG1800" s="32">
        <f ca="1">IF(ROW(data!B1800)&gt;fib+1,MIN(OFFSET(data!B1800,0,0,-fib,1)),"")</f>
        <v>23.64</v>
      </c>
      <c r="AH1800" s="32">
        <f ca="1">IF(ROW(data!B1800)&gt;fib+1,MAX(OFFSET(data!B1800,0,0,-fib,1)),"")</f>
        <v>36.18</v>
      </c>
      <c r="AI1800" s="32">
        <f t="shared" ca="1" si="594"/>
        <v>12.54</v>
      </c>
      <c r="AJ1800" s="31">
        <f t="shared" ca="1" si="595"/>
        <v>26.599440000000001</v>
      </c>
      <c r="AK1800" s="31">
        <f t="shared" ca="1" si="596"/>
        <v>28.43028</v>
      </c>
      <c r="AL1800" s="31">
        <f t="shared" ca="1" si="597"/>
        <v>29.91</v>
      </c>
      <c r="AM1800" s="31">
        <f t="shared" ca="1" si="598"/>
        <v>31.389720000000001</v>
      </c>
      <c r="AO1800" s="32">
        <f t="shared" ca="1" si="605"/>
        <v>2.3321937512499562</v>
      </c>
      <c r="AP1800" s="32">
        <f t="shared" ca="1" si="606"/>
        <v>0.20074860817775653</v>
      </c>
      <c r="AQ1800" s="32">
        <f t="shared" ca="1" si="607"/>
        <v>2.4685224841136817</v>
      </c>
      <c r="AR1800" s="32">
        <f t="shared" ca="1" si="608"/>
        <v>3.6438529784537321E-2</v>
      </c>
    </row>
    <row r="1801" spans="1:44">
      <c r="A1801" s="10">
        <v>39540</v>
      </c>
      <c r="B1801" s="11">
        <f ca="1">IF(ROW(data!B1801)&gt;singleSMA,AVERAGE(OFFSET(data!B1801,0,0,-singleSMA,1)),"")</f>
        <v>31.52389999999998</v>
      </c>
      <c r="C1801" s="11" t="str">
        <f ca="1">IF(ROW(data!B1799)&gt;singleSMA+2,IF(SIGN(data!B1800-indicators!B1800)&lt;&gt;SIGN(data!B1799-indicators!B1799),IF(SIGN(data!B1800-indicators!B1800)&gt;0,"BUY","SELL"),""),"")</f>
        <v/>
      </c>
      <c r="D1801" s="11">
        <f ca="1">IF(ROW(data!B1801)&gt;fastSMA,AVERAGE(OFFSET(data!B1801,0,0,-fastSMA,1)),"")</f>
        <v>26.2685</v>
      </c>
      <c r="E1801" s="11">
        <f ca="1">IF(ROW(data!B1801)&gt;slowSMA,AVERAGE(OFFSET(data!B1801,0,0,-slowSMA,1)),"")</f>
        <v>31.52389999999998</v>
      </c>
      <c r="F1801" s="11" t="str">
        <f ca="1">IF(ROW(data!B1801)&gt;MAX(fastSMA,slowSMA)+2,IF(SIGN(D1800-E1800)&lt;&gt;SIGN(D1799-E1799),IF(SIGN(D1800-E1800)&gt;0,"BUY","SELL"),""),"")</f>
        <v/>
      </c>
      <c r="G1801" s="11"/>
      <c r="H1801" s="11">
        <f>(data!B1801/data!B1800)-1</f>
        <v>5.9689922480620217E-2</v>
      </c>
      <c r="I1801" s="11">
        <f t="shared" si="588"/>
        <v>5.9689922480620217E-2</v>
      </c>
      <c r="J1801" s="11">
        <f t="shared" si="589"/>
        <v>0</v>
      </c>
      <c r="K1801" s="11">
        <f ca="1">IF(ROW(data!B1801)&gt;rsi+1,100-100/(1+AVERAGE(OFFSET(I1801,0,0,-rsi,1))/AVERAGE(OFFSET(J1801,0,0,-rsi,1))),"")</f>
        <v>44.964876770182478</v>
      </c>
      <c r="L1801" s="11"/>
      <c r="M1801" s="11">
        <f t="shared" si="590"/>
        <v>1.0596899224806202</v>
      </c>
      <c r="N1801" s="11">
        <f t="shared" ca="1" si="591"/>
        <v>0.92302498311951375</v>
      </c>
      <c r="S1801" s="13" t="str">
        <f ca="1">pricein</f>
        <v/>
      </c>
      <c r="T1801" s="13" t="str">
        <f ca="1">priceout</f>
        <v/>
      </c>
      <c r="U1801" s="16" t="str">
        <f t="shared" ca="1" si="592"/>
        <v/>
      </c>
      <c r="V1801" s="16" t="str">
        <f t="shared" ca="1" si="599"/>
        <v/>
      </c>
      <c r="W1801" s="16" t="str">
        <f t="shared" ca="1" si="600"/>
        <v/>
      </c>
      <c r="X1801" s="16">
        <f t="shared" ca="1" si="601"/>
        <v>2.7750969091747342</v>
      </c>
      <c r="Y1801" s="16"/>
      <c r="Z1801" s="13" t="str">
        <f ca="1">priceincross</f>
        <v/>
      </c>
      <c r="AA1801" s="13" t="str">
        <f ca="1">priceoutcross</f>
        <v/>
      </c>
      <c r="AB1801" s="13" t="str">
        <f t="shared" ca="1" si="593"/>
        <v/>
      </c>
      <c r="AC1801" s="13" t="str">
        <f t="shared" ca="1" si="602"/>
        <v/>
      </c>
      <c r="AD1801" s="13" t="str">
        <f t="shared" ca="1" si="603"/>
        <v/>
      </c>
      <c r="AE1801" s="13">
        <f t="shared" ca="1" si="604"/>
        <v>3.3465780983988931</v>
      </c>
      <c r="AG1801" s="32">
        <f ca="1">IF(ROW(data!B1801)&gt;fib+1,MIN(OFFSET(data!B1801,0,0,-fib,1)),"")</f>
        <v>23.64</v>
      </c>
      <c r="AH1801" s="32">
        <f ca="1">IF(ROW(data!B1801)&gt;fib+1,MAX(OFFSET(data!B1801,0,0,-fib,1)),"")</f>
        <v>36.18</v>
      </c>
      <c r="AI1801" s="32">
        <f t="shared" ca="1" si="594"/>
        <v>12.54</v>
      </c>
      <c r="AJ1801" s="31">
        <f t="shared" ca="1" si="595"/>
        <v>26.599440000000001</v>
      </c>
      <c r="AK1801" s="31">
        <f t="shared" ca="1" si="596"/>
        <v>28.43028</v>
      </c>
      <c r="AL1801" s="31">
        <f t="shared" ca="1" si="597"/>
        <v>29.91</v>
      </c>
      <c r="AM1801" s="31">
        <f t="shared" ca="1" si="598"/>
        <v>31.389720000000001</v>
      </c>
      <c r="AO1801" s="32">
        <f t="shared" ca="1" si="605"/>
        <v>2.3321937512499562</v>
      </c>
      <c r="AP1801" s="32">
        <f t="shared" ca="1" si="606"/>
        <v>0.20074860817775653</v>
      </c>
      <c r="AQ1801" s="32">
        <f t="shared" ca="1" si="607"/>
        <v>2.4685224841136817</v>
      </c>
      <c r="AR1801" s="32">
        <f t="shared" ca="1" si="608"/>
        <v>3.6438529784537321E-2</v>
      </c>
    </row>
    <row r="1802" spans="1:44">
      <c r="A1802" s="10">
        <v>39541</v>
      </c>
      <c r="B1802" s="11">
        <f ca="1">IF(ROW(data!B1802)&gt;singleSMA,AVERAGE(OFFSET(data!B1802,0,0,-singleSMA,1)),"")</f>
        <v>31.448099999999982</v>
      </c>
      <c r="C1802" s="11" t="str">
        <f ca="1">IF(ROW(data!B1800)&gt;singleSMA+2,IF(SIGN(data!B1801-indicators!B1801)&lt;&gt;SIGN(data!B1800-indicators!B1800),IF(SIGN(data!B1801-indicators!B1801)&gt;0,"BUY","SELL"),""),"")</f>
        <v/>
      </c>
      <c r="D1802" s="11">
        <f ca="1">IF(ROW(data!B1802)&gt;fastSMA,AVERAGE(OFFSET(data!B1802,0,0,-fastSMA,1)),"")</f>
        <v>26.172499999999996</v>
      </c>
      <c r="E1802" s="11">
        <f ca="1">IF(ROW(data!B1802)&gt;slowSMA,AVERAGE(OFFSET(data!B1802,0,0,-slowSMA,1)),"")</f>
        <v>31.448099999999982</v>
      </c>
      <c r="F1802" s="11" t="str">
        <f ca="1">IF(ROW(data!B1802)&gt;MAX(fastSMA,slowSMA)+2,IF(SIGN(D1801-E1801)&lt;&gt;SIGN(D1800-E1800),IF(SIGN(D1801-E1801)&gt;0,"BUY","SELL"),""),"")</f>
        <v/>
      </c>
      <c r="G1802" s="11"/>
      <c r="H1802" s="11">
        <f>(data!B1802/data!B1801)-1</f>
        <v>-7.3152889539136456E-3</v>
      </c>
      <c r="I1802" s="11">
        <f t="shared" si="588"/>
        <v>0</v>
      </c>
      <c r="J1802" s="11">
        <f t="shared" si="589"/>
        <v>7.3152889539136456E-3</v>
      </c>
      <c r="K1802" s="11">
        <f ca="1">IF(ROW(data!B1802)&gt;rsi+1,100-100/(1+AVERAGE(OFFSET(I1802,0,0,-rsi,1))/AVERAGE(OFFSET(J1802,0,0,-rsi,1))),"")</f>
        <v>45.785054832996359</v>
      </c>
      <c r="L1802" s="11"/>
      <c r="M1802" s="11">
        <f t="shared" si="590"/>
        <v>0.99268471104608635</v>
      </c>
      <c r="N1802" s="11">
        <f t="shared" ca="1" si="591"/>
        <v>0.93392980041293872</v>
      </c>
      <c r="S1802" s="13" t="str">
        <f ca="1">pricein</f>
        <v/>
      </c>
      <c r="T1802" s="13" t="str">
        <f ca="1">priceout</f>
        <v/>
      </c>
      <c r="U1802" s="16" t="str">
        <f t="shared" ca="1" si="592"/>
        <v/>
      </c>
      <c r="V1802" s="16" t="str">
        <f t="shared" ca="1" si="599"/>
        <v/>
      </c>
      <c r="W1802" s="16" t="str">
        <f t="shared" ca="1" si="600"/>
        <v/>
      </c>
      <c r="X1802" s="16">
        <f t="shared" ca="1" si="601"/>
        <v>2.7750969091747342</v>
      </c>
      <c r="Y1802" s="16"/>
      <c r="Z1802" s="13" t="str">
        <f ca="1">priceincross</f>
        <v/>
      </c>
      <c r="AA1802" s="13" t="str">
        <f ca="1">priceoutcross</f>
        <v/>
      </c>
      <c r="AB1802" s="13" t="str">
        <f t="shared" ca="1" si="593"/>
        <v/>
      </c>
      <c r="AC1802" s="13" t="str">
        <f t="shared" ca="1" si="602"/>
        <v/>
      </c>
      <c r="AD1802" s="13" t="str">
        <f t="shared" ca="1" si="603"/>
        <v/>
      </c>
      <c r="AE1802" s="13">
        <f t="shared" ca="1" si="604"/>
        <v>3.3465780983988931</v>
      </c>
      <c r="AG1802" s="32">
        <f ca="1">IF(ROW(data!B1802)&gt;fib+1,MIN(OFFSET(data!B1802,0,0,-fib,1)),"")</f>
        <v>23.64</v>
      </c>
      <c r="AH1802" s="32">
        <f ca="1">IF(ROW(data!B1802)&gt;fib+1,MAX(OFFSET(data!B1802,0,0,-fib,1)),"")</f>
        <v>36.18</v>
      </c>
      <c r="AI1802" s="32">
        <f t="shared" ca="1" si="594"/>
        <v>12.54</v>
      </c>
      <c r="AJ1802" s="31">
        <f t="shared" ca="1" si="595"/>
        <v>26.599440000000001</v>
      </c>
      <c r="AK1802" s="31">
        <f t="shared" ca="1" si="596"/>
        <v>28.43028</v>
      </c>
      <c r="AL1802" s="31">
        <f t="shared" ca="1" si="597"/>
        <v>29.91</v>
      </c>
      <c r="AM1802" s="31">
        <f t="shared" ca="1" si="598"/>
        <v>31.389720000000001</v>
      </c>
      <c r="AO1802" s="32">
        <f t="shared" ca="1" si="605"/>
        <v>2.3321937512499562</v>
      </c>
      <c r="AP1802" s="32">
        <f t="shared" ca="1" si="606"/>
        <v>0.20074860817775653</v>
      </c>
      <c r="AQ1802" s="32">
        <f t="shared" ca="1" si="607"/>
        <v>2.4685224841136817</v>
      </c>
      <c r="AR1802" s="32">
        <f t="shared" ca="1" si="608"/>
        <v>3.6438529784537321E-2</v>
      </c>
    </row>
    <row r="1803" spans="1:44">
      <c r="A1803" s="10">
        <v>39542</v>
      </c>
      <c r="B1803" s="11">
        <f ca="1">IF(ROW(data!B1803)&gt;singleSMA,AVERAGE(OFFSET(data!B1803,0,0,-singleSMA,1)),"")</f>
        <v>31.366399999999981</v>
      </c>
      <c r="C1803" s="11" t="str">
        <f ca="1">IF(ROW(data!B1801)&gt;singleSMA+2,IF(SIGN(data!B1802-indicators!B1802)&lt;&gt;SIGN(data!B1801-indicators!B1801),IF(SIGN(data!B1802-indicators!B1802)&gt;0,"BUY","SELL"),""),"")</f>
        <v/>
      </c>
      <c r="D1803" s="11">
        <f ca="1">IF(ROW(data!B1803)&gt;fastSMA,AVERAGE(OFFSET(data!B1803,0,0,-fastSMA,1)),"")</f>
        <v>26.131499999999996</v>
      </c>
      <c r="E1803" s="11">
        <f ca="1">IF(ROW(data!B1803)&gt;slowSMA,AVERAGE(OFFSET(data!B1803,0,0,-slowSMA,1)),"")</f>
        <v>31.366399999999981</v>
      </c>
      <c r="F1803" s="11" t="str">
        <f ca="1">IF(ROW(data!B1803)&gt;MAX(fastSMA,slowSMA)+2,IF(SIGN(D1802-E1802)&lt;&gt;SIGN(D1801-E1801),IF(SIGN(D1802-E1802)&gt;0,"BUY","SELL"),""),"")</f>
        <v/>
      </c>
      <c r="G1803" s="11"/>
      <c r="H1803" s="11">
        <f>(data!B1803/data!B1802)-1</f>
        <v>4.789977892409647E-3</v>
      </c>
      <c r="I1803" s="11">
        <f t="shared" si="588"/>
        <v>4.789977892409647E-3</v>
      </c>
      <c r="J1803" s="11">
        <f t="shared" si="589"/>
        <v>0</v>
      </c>
      <c r="K1803" s="11">
        <f ca="1">IF(ROW(data!B1803)&gt;rsi+1,100-100/(1+AVERAGE(OFFSET(I1803,0,0,-rsi,1))/AVERAGE(OFFSET(J1803,0,0,-rsi,1))),"")</f>
        <v>48.731299562340531</v>
      </c>
      <c r="L1803" s="11"/>
      <c r="M1803" s="11">
        <f t="shared" si="590"/>
        <v>1.0047899778924096</v>
      </c>
      <c r="N1803" s="11">
        <f t="shared" ca="1" si="591"/>
        <v>0.97080811676753287</v>
      </c>
      <c r="S1803" s="13" t="str">
        <f ca="1">pricein</f>
        <v/>
      </c>
      <c r="T1803" s="13" t="str">
        <f ca="1">priceout</f>
        <v/>
      </c>
      <c r="U1803" s="16" t="str">
        <f t="shared" ca="1" si="592"/>
        <v/>
      </c>
      <c r="V1803" s="16" t="str">
        <f t="shared" ca="1" si="599"/>
        <v/>
      </c>
      <c r="W1803" s="16" t="str">
        <f t="shared" ca="1" si="600"/>
        <v/>
      </c>
      <c r="X1803" s="16">
        <f t="shared" ca="1" si="601"/>
        <v>2.7750969091747342</v>
      </c>
      <c r="Y1803" s="16"/>
      <c r="Z1803" s="13" t="str">
        <f ca="1">priceincross</f>
        <v/>
      </c>
      <c r="AA1803" s="13" t="str">
        <f ca="1">priceoutcross</f>
        <v/>
      </c>
      <c r="AB1803" s="13" t="str">
        <f t="shared" ca="1" si="593"/>
        <v/>
      </c>
      <c r="AC1803" s="13" t="str">
        <f t="shared" ca="1" si="602"/>
        <v/>
      </c>
      <c r="AD1803" s="13" t="str">
        <f t="shared" ca="1" si="603"/>
        <v/>
      </c>
      <c r="AE1803" s="13">
        <f t="shared" ca="1" si="604"/>
        <v>3.3465780983988931</v>
      </c>
      <c r="AG1803" s="32">
        <f ca="1">IF(ROW(data!B1803)&gt;fib+1,MIN(OFFSET(data!B1803,0,0,-fib,1)),"")</f>
        <v>23.64</v>
      </c>
      <c r="AH1803" s="32">
        <f ca="1">IF(ROW(data!B1803)&gt;fib+1,MAX(OFFSET(data!B1803,0,0,-fib,1)),"")</f>
        <v>36.18</v>
      </c>
      <c r="AI1803" s="32">
        <f t="shared" ca="1" si="594"/>
        <v>12.54</v>
      </c>
      <c r="AJ1803" s="31">
        <f t="shared" ca="1" si="595"/>
        <v>26.599440000000001</v>
      </c>
      <c r="AK1803" s="31">
        <f t="shared" ca="1" si="596"/>
        <v>28.43028</v>
      </c>
      <c r="AL1803" s="31">
        <f t="shared" ca="1" si="597"/>
        <v>29.91</v>
      </c>
      <c r="AM1803" s="31">
        <f t="shared" ca="1" si="598"/>
        <v>31.389720000000001</v>
      </c>
      <c r="AO1803" s="32">
        <f t="shared" ca="1" si="605"/>
        <v>2.3321937512499562</v>
      </c>
      <c r="AP1803" s="32">
        <f t="shared" ca="1" si="606"/>
        <v>0.20074860817775653</v>
      </c>
      <c r="AQ1803" s="32">
        <f t="shared" ca="1" si="607"/>
        <v>2.4685224841136817</v>
      </c>
      <c r="AR1803" s="32">
        <f t="shared" ca="1" si="608"/>
        <v>3.6438529784537321E-2</v>
      </c>
    </row>
    <row r="1804" spans="1:44">
      <c r="A1804" s="10">
        <v>39545</v>
      </c>
      <c r="B1804" s="11">
        <f ca="1">IF(ROW(data!B1804)&gt;singleSMA,AVERAGE(OFFSET(data!B1804,0,0,-singleSMA,1)),"")</f>
        <v>31.285899999999984</v>
      </c>
      <c r="C1804" s="11" t="str">
        <f ca="1">IF(ROW(data!B1802)&gt;singleSMA+2,IF(SIGN(data!B1803-indicators!B1803)&lt;&gt;SIGN(data!B1802-indicators!B1802),IF(SIGN(data!B1803-indicators!B1803)&gt;0,"BUY","SELL"),""),"")</f>
        <v/>
      </c>
      <c r="D1804" s="11">
        <f ca="1">IF(ROW(data!B1804)&gt;fastSMA,AVERAGE(OFFSET(data!B1804,0,0,-fastSMA,1)),"")</f>
        <v>26.160499999999995</v>
      </c>
      <c r="E1804" s="11">
        <f ca="1">IF(ROW(data!B1804)&gt;slowSMA,AVERAGE(OFFSET(data!B1804,0,0,-slowSMA,1)),"")</f>
        <v>31.285899999999984</v>
      </c>
      <c r="F1804" s="11" t="str">
        <f ca="1">IF(ROW(data!B1804)&gt;MAX(fastSMA,slowSMA)+2,IF(SIGN(D1803-E1803)&lt;&gt;SIGN(D1802-E1802),IF(SIGN(D1803-E1803)&gt;0,"BUY","SELL"),""),"")</f>
        <v/>
      </c>
      <c r="G1804" s="11"/>
      <c r="H1804" s="11">
        <f>(data!B1804/data!B1803)-1</f>
        <v>2.383571690502384E-2</v>
      </c>
      <c r="I1804" s="11">
        <f t="shared" si="588"/>
        <v>2.383571690502384E-2</v>
      </c>
      <c r="J1804" s="11">
        <f t="shared" si="589"/>
        <v>0</v>
      </c>
      <c r="K1804" s="11">
        <f ca="1">IF(ROW(data!B1804)&gt;rsi+1,100-100/(1+AVERAGE(OFFSET(I1804,0,0,-rsi,1))/AVERAGE(OFFSET(J1804,0,0,-rsi,1))),"")</f>
        <v>52.908724810099017</v>
      </c>
      <c r="L1804" s="11"/>
      <c r="M1804" s="11">
        <f t="shared" si="590"/>
        <v>1.0238357169050238</v>
      </c>
      <c r="N1804" s="11">
        <f t="shared" ca="1" si="591"/>
        <v>1.0212143379663501</v>
      </c>
      <c r="S1804" s="13" t="str">
        <f ca="1">pricein</f>
        <v/>
      </c>
      <c r="T1804" s="13" t="str">
        <f ca="1">priceout</f>
        <v/>
      </c>
      <c r="U1804" s="16" t="str">
        <f t="shared" ca="1" si="592"/>
        <v/>
      </c>
      <c r="V1804" s="16" t="str">
        <f t="shared" ca="1" si="599"/>
        <v/>
      </c>
      <c r="W1804" s="16" t="str">
        <f t="shared" ca="1" si="600"/>
        <v/>
      </c>
      <c r="X1804" s="16">
        <f t="shared" ca="1" si="601"/>
        <v>2.7750969091747342</v>
      </c>
      <c r="Y1804" s="16"/>
      <c r="Z1804" s="13" t="str">
        <f ca="1">priceincross</f>
        <v/>
      </c>
      <c r="AA1804" s="13" t="str">
        <f ca="1">priceoutcross</f>
        <v/>
      </c>
      <c r="AB1804" s="13" t="str">
        <f t="shared" ca="1" si="593"/>
        <v/>
      </c>
      <c r="AC1804" s="13" t="str">
        <f t="shared" ca="1" si="602"/>
        <v/>
      </c>
      <c r="AD1804" s="13" t="str">
        <f t="shared" ca="1" si="603"/>
        <v/>
      </c>
      <c r="AE1804" s="13">
        <f t="shared" ca="1" si="604"/>
        <v>3.3465780983988931</v>
      </c>
      <c r="AG1804" s="32">
        <f ca="1">IF(ROW(data!B1804)&gt;fib+1,MIN(OFFSET(data!B1804,0,0,-fib,1)),"")</f>
        <v>23.64</v>
      </c>
      <c r="AH1804" s="32">
        <f ca="1">IF(ROW(data!B1804)&gt;fib+1,MAX(OFFSET(data!B1804,0,0,-fib,1)),"")</f>
        <v>36.18</v>
      </c>
      <c r="AI1804" s="32">
        <f t="shared" ca="1" si="594"/>
        <v>12.54</v>
      </c>
      <c r="AJ1804" s="31">
        <f t="shared" ca="1" si="595"/>
        <v>26.599440000000001</v>
      </c>
      <c r="AK1804" s="31">
        <f t="shared" ca="1" si="596"/>
        <v>28.43028</v>
      </c>
      <c r="AL1804" s="31">
        <f t="shared" ca="1" si="597"/>
        <v>29.91</v>
      </c>
      <c r="AM1804" s="31">
        <f t="shared" ca="1" si="598"/>
        <v>31.389720000000001</v>
      </c>
      <c r="AO1804" s="32">
        <f t="shared" ca="1" si="605"/>
        <v>2.3321937512499562</v>
      </c>
      <c r="AP1804" s="32">
        <f t="shared" ca="1" si="606"/>
        <v>0.20074860817775653</v>
      </c>
      <c r="AQ1804" s="32">
        <f t="shared" ca="1" si="607"/>
        <v>2.4685224841136817</v>
      </c>
      <c r="AR1804" s="32">
        <f t="shared" ca="1" si="608"/>
        <v>3.6438529784537321E-2</v>
      </c>
    </row>
    <row r="1805" spans="1:44">
      <c r="A1805" s="10">
        <v>39546</v>
      </c>
      <c r="B1805" s="11">
        <f ca="1">IF(ROW(data!B1805)&gt;singleSMA,AVERAGE(OFFSET(data!B1805,0,0,-singleSMA,1)),"")</f>
        <v>31.187899999999981</v>
      </c>
      <c r="C1805" s="11" t="str">
        <f ca="1">IF(ROW(data!B1803)&gt;singleSMA+2,IF(SIGN(data!B1804-indicators!B1804)&lt;&gt;SIGN(data!B1803-indicators!B1803),IF(SIGN(data!B1804-indicators!B1804)&gt;0,"BUY","SELL"),""),"")</f>
        <v/>
      </c>
      <c r="D1805" s="11">
        <f ca="1">IF(ROW(data!B1805)&gt;fastSMA,AVERAGE(OFFSET(data!B1805,0,0,-fastSMA,1)),"")</f>
        <v>26.131499999999999</v>
      </c>
      <c r="E1805" s="11">
        <f ca="1">IF(ROW(data!B1805)&gt;slowSMA,AVERAGE(OFFSET(data!B1805,0,0,-slowSMA,1)),"")</f>
        <v>31.187899999999981</v>
      </c>
      <c r="F1805" s="11" t="str">
        <f ca="1">IF(ROW(data!B1805)&gt;MAX(fastSMA,slowSMA)+2,IF(SIGN(D1804-E1804)&lt;&gt;SIGN(D1803-E1803),IF(SIGN(D1804-E1804)&gt;0,"BUY","SELL"),""),"")</f>
        <v/>
      </c>
      <c r="G1805" s="11"/>
      <c r="H1805" s="11">
        <f>(data!B1805/data!B1804)-1</f>
        <v>-5.5157593123209225E-2</v>
      </c>
      <c r="I1805" s="11">
        <f t="shared" si="588"/>
        <v>0</v>
      </c>
      <c r="J1805" s="11">
        <f t="shared" si="589"/>
        <v>5.5157593123209225E-2</v>
      </c>
      <c r="K1805" s="11">
        <f ca="1">IF(ROW(data!B1805)&gt;rsi+1,100-100/(1+AVERAGE(OFFSET(I1805,0,0,-rsi,1))/AVERAGE(OFFSET(J1805,0,0,-rsi,1))),"")</f>
        <v>49.525659749336128</v>
      </c>
      <c r="L1805" s="11"/>
      <c r="M1805" s="11">
        <f t="shared" si="590"/>
        <v>0.94484240687679077</v>
      </c>
      <c r="N1805" s="11">
        <f t="shared" ca="1" si="591"/>
        <v>0.97848664688427345</v>
      </c>
      <c r="S1805" s="13" t="str">
        <f ca="1">pricein</f>
        <v/>
      </c>
      <c r="T1805" s="13" t="str">
        <f ca="1">priceout</f>
        <v/>
      </c>
      <c r="U1805" s="16" t="str">
        <f t="shared" ca="1" si="592"/>
        <v/>
      </c>
      <c r="V1805" s="16" t="str">
        <f t="shared" ca="1" si="599"/>
        <v/>
      </c>
      <c r="W1805" s="16" t="str">
        <f t="shared" ca="1" si="600"/>
        <v/>
      </c>
      <c r="X1805" s="16">
        <f t="shared" ca="1" si="601"/>
        <v>2.7750969091747342</v>
      </c>
      <c r="Y1805" s="16"/>
      <c r="Z1805" s="13" t="str">
        <f ca="1">priceincross</f>
        <v/>
      </c>
      <c r="AA1805" s="13" t="str">
        <f ca="1">priceoutcross</f>
        <v/>
      </c>
      <c r="AB1805" s="13" t="str">
        <f t="shared" ca="1" si="593"/>
        <v/>
      </c>
      <c r="AC1805" s="13" t="str">
        <f t="shared" ca="1" si="602"/>
        <v/>
      </c>
      <c r="AD1805" s="13" t="str">
        <f t="shared" ca="1" si="603"/>
        <v/>
      </c>
      <c r="AE1805" s="13">
        <f t="shared" ca="1" si="604"/>
        <v>3.3465780983988931</v>
      </c>
      <c r="AG1805" s="32">
        <f ca="1">IF(ROW(data!B1805)&gt;fib+1,MIN(OFFSET(data!B1805,0,0,-fib,1)),"")</f>
        <v>23.64</v>
      </c>
      <c r="AH1805" s="32">
        <f ca="1">IF(ROW(data!B1805)&gt;fib+1,MAX(OFFSET(data!B1805,0,0,-fib,1)),"")</f>
        <v>36</v>
      </c>
      <c r="AI1805" s="32">
        <f t="shared" ca="1" si="594"/>
        <v>12.36</v>
      </c>
      <c r="AJ1805" s="31">
        <f t="shared" ca="1" si="595"/>
        <v>26.55696</v>
      </c>
      <c r="AK1805" s="31">
        <f t="shared" ca="1" si="596"/>
        <v>28.361519999999999</v>
      </c>
      <c r="AL1805" s="31">
        <f t="shared" ca="1" si="597"/>
        <v>29.82</v>
      </c>
      <c r="AM1805" s="31">
        <f t="shared" ca="1" si="598"/>
        <v>31.278480000000002</v>
      </c>
      <c r="AO1805" s="32">
        <f t="shared" ca="1" si="605"/>
        <v>2.3321937512499562</v>
      </c>
      <c r="AP1805" s="32">
        <f t="shared" ca="1" si="606"/>
        <v>0.20074860817775653</v>
      </c>
      <c r="AQ1805" s="32">
        <f t="shared" ca="1" si="607"/>
        <v>2.4685224841136817</v>
      </c>
      <c r="AR1805" s="32">
        <f t="shared" ca="1" si="608"/>
        <v>3.6438529784537321E-2</v>
      </c>
    </row>
    <row r="1806" spans="1:44">
      <c r="A1806" s="10">
        <v>39547</v>
      </c>
      <c r="B1806" s="11">
        <f ca="1">IF(ROW(data!B1806)&gt;singleSMA,AVERAGE(OFFSET(data!B1806,0,0,-singleSMA,1)),"")</f>
        <v>31.103199999999983</v>
      </c>
      <c r="C1806" s="11" t="str">
        <f ca="1">IF(ROW(data!B1804)&gt;singleSMA+2,IF(SIGN(data!B1805-indicators!B1805)&lt;&gt;SIGN(data!B1804-indicators!B1804),IF(SIGN(data!B1805-indicators!B1805)&gt;0,"BUY","SELL"),""),"")</f>
        <v/>
      </c>
      <c r="D1806" s="11">
        <f ca="1">IF(ROW(data!B1806)&gt;fastSMA,AVERAGE(OFFSET(data!B1806,0,0,-fastSMA,1)),"")</f>
        <v>26.127999999999997</v>
      </c>
      <c r="E1806" s="11">
        <f ca="1">IF(ROW(data!B1806)&gt;slowSMA,AVERAGE(OFFSET(data!B1806,0,0,-slowSMA,1)),"")</f>
        <v>31.103199999999983</v>
      </c>
      <c r="F1806" s="11" t="str">
        <f ca="1">IF(ROW(data!B1806)&gt;MAX(fastSMA,slowSMA)+2,IF(SIGN(D1805-E1805)&lt;&gt;SIGN(D1804-E1804),IF(SIGN(D1805-E1805)&gt;0,"BUY","SELL"),""),"")</f>
        <v/>
      </c>
      <c r="G1806" s="11"/>
      <c r="H1806" s="11">
        <f>(data!B1806/data!B1805)-1</f>
        <v>1.1372251705837888E-2</v>
      </c>
      <c r="I1806" s="11">
        <f t="shared" si="588"/>
        <v>1.1372251705837888E-2</v>
      </c>
      <c r="J1806" s="11">
        <f t="shared" si="589"/>
        <v>0</v>
      </c>
      <c r="K1806" s="11">
        <f ca="1">IF(ROW(data!B1806)&gt;rsi+1,100-100/(1+AVERAGE(OFFSET(I1806,0,0,-rsi,1))/AVERAGE(OFFSET(J1806,0,0,-rsi,1))),"")</f>
        <v>51.004887636440742</v>
      </c>
      <c r="L1806" s="11"/>
      <c r="M1806" s="11">
        <f t="shared" si="590"/>
        <v>1.0113722517058379</v>
      </c>
      <c r="N1806" s="11">
        <f t="shared" ca="1" si="591"/>
        <v>0.99738317757009387</v>
      </c>
      <c r="S1806" s="13" t="str">
        <f ca="1">pricein</f>
        <v/>
      </c>
      <c r="T1806" s="13" t="str">
        <f ca="1">priceout</f>
        <v/>
      </c>
      <c r="U1806" s="16" t="str">
        <f t="shared" ca="1" si="592"/>
        <v/>
      </c>
      <c r="V1806" s="16" t="str">
        <f t="shared" ca="1" si="599"/>
        <v/>
      </c>
      <c r="W1806" s="16" t="str">
        <f t="shared" ca="1" si="600"/>
        <v/>
      </c>
      <c r="X1806" s="16">
        <f t="shared" ca="1" si="601"/>
        <v>2.7750969091747342</v>
      </c>
      <c r="Y1806" s="16"/>
      <c r="Z1806" s="13" t="str">
        <f ca="1">priceincross</f>
        <v/>
      </c>
      <c r="AA1806" s="13" t="str">
        <f ca="1">priceoutcross</f>
        <v/>
      </c>
      <c r="AB1806" s="13" t="str">
        <f t="shared" ca="1" si="593"/>
        <v/>
      </c>
      <c r="AC1806" s="13" t="str">
        <f t="shared" ca="1" si="602"/>
        <v/>
      </c>
      <c r="AD1806" s="13" t="str">
        <f t="shared" ca="1" si="603"/>
        <v/>
      </c>
      <c r="AE1806" s="13">
        <f t="shared" ca="1" si="604"/>
        <v>3.3465780983988931</v>
      </c>
      <c r="AG1806" s="32">
        <f ca="1">IF(ROW(data!B1806)&gt;fib+1,MIN(OFFSET(data!B1806,0,0,-fib,1)),"")</f>
        <v>23.64</v>
      </c>
      <c r="AH1806" s="32">
        <f ca="1">IF(ROW(data!B1806)&gt;fib+1,MAX(OFFSET(data!B1806,0,0,-fib,1)),"")</f>
        <v>36</v>
      </c>
      <c r="AI1806" s="32">
        <f t="shared" ca="1" si="594"/>
        <v>12.36</v>
      </c>
      <c r="AJ1806" s="31">
        <f t="shared" ca="1" si="595"/>
        <v>26.55696</v>
      </c>
      <c r="AK1806" s="31">
        <f t="shared" ca="1" si="596"/>
        <v>28.361519999999999</v>
      </c>
      <c r="AL1806" s="31">
        <f t="shared" ca="1" si="597"/>
        <v>29.82</v>
      </c>
      <c r="AM1806" s="31">
        <f t="shared" ca="1" si="598"/>
        <v>31.278480000000002</v>
      </c>
      <c r="AO1806" s="32">
        <f t="shared" ca="1" si="605"/>
        <v>2.3321937512499562</v>
      </c>
      <c r="AP1806" s="32">
        <f t="shared" ca="1" si="606"/>
        <v>0.20074860817775653</v>
      </c>
      <c r="AQ1806" s="32">
        <f t="shared" ca="1" si="607"/>
        <v>2.4685224841136817</v>
      </c>
      <c r="AR1806" s="32">
        <f t="shared" ca="1" si="608"/>
        <v>3.6438529784537321E-2</v>
      </c>
    </row>
    <row r="1807" spans="1:44">
      <c r="A1807" s="10">
        <v>39548</v>
      </c>
      <c r="B1807" s="11">
        <f ca="1">IF(ROW(data!B1807)&gt;singleSMA,AVERAGE(OFFSET(data!B1807,0,0,-singleSMA,1)),"")</f>
        <v>31.002099999999981</v>
      </c>
      <c r="C1807" s="11" t="str">
        <f ca="1">IF(ROW(data!B1805)&gt;singleSMA+2,IF(SIGN(data!B1806-indicators!B1806)&lt;&gt;SIGN(data!B1805-indicators!B1805),IF(SIGN(data!B1806-indicators!B1806)&gt;0,"BUY","SELL"),""),"")</f>
        <v/>
      </c>
      <c r="D1807" s="11">
        <f ca="1">IF(ROW(data!B1807)&gt;fastSMA,AVERAGE(OFFSET(data!B1807,0,0,-fastSMA,1)),"")</f>
        <v>26.059999999999995</v>
      </c>
      <c r="E1807" s="11">
        <f ca="1">IF(ROW(data!B1807)&gt;slowSMA,AVERAGE(OFFSET(data!B1807,0,0,-slowSMA,1)),"")</f>
        <v>31.002099999999981</v>
      </c>
      <c r="F1807" s="11" t="str">
        <f ca="1">IF(ROW(data!B1807)&gt;MAX(fastSMA,slowSMA)+2,IF(SIGN(D1806-E1806)&lt;&gt;SIGN(D1805-E1805),IF(SIGN(D1806-E1806)&gt;0,"BUY","SELL"),""),"")</f>
        <v/>
      </c>
      <c r="G1807" s="11"/>
      <c r="H1807" s="11">
        <f>(data!B1807/data!B1806)-1</f>
        <v>-4.23538230884557E-2</v>
      </c>
      <c r="I1807" s="11">
        <f t="shared" si="588"/>
        <v>0</v>
      </c>
      <c r="J1807" s="11">
        <f t="shared" si="589"/>
        <v>4.23538230884557E-2</v>
      </c>
      <c r="K1807" s="11">
        <f ca="1">IF(ROW(data!B1807)&gt;rsi+1,100-100/(1+AVERAGE(OFFSET(I1807,0,0,-rsi,1))/AVERAGE(OFFSET(J1807,0,0,-rsi,1))),"")</f>
        <v>47.424513584169354</v>
      </c>
      <c r="L1807" s="11"/>
      <c r="M1807" s="11">
        <f t="shared" si="590"/>
        <v>0.9576461769115443</v>
      </c>
      <c r="N1807" s="11">
        <f t="shared" ca="1" si="591"/>
        <v>0.94946116685247173</v>
      </c>
      <c r="S1807" s="13" t="str">
        <f ca="1">pricein</f>
        <v/>
      </c>
      <c r="T1807" s="13" t="str">
        <f ca="1">priceout</f>
        <v/>
      </c>
      <c r="U1807" s="16" t="str">
        <f t="shared" ca="1" si="592"/>
        <v/>
      </c>
      <c r="V1807" s="16" t="str">
        <f t="shared" ca="1" si="599"/>
        <v/>
      </c>
      <c r="W1807" s="16" t="str">
        <f t="shared" ca="1" si="600"/>
        <v/>
      </c>
      <c r="X1807" s="16">
        <f t="shared" ca="1" si="601"/>
        <v>2.7750969091747342</v>
      </c>
      <c r="Y1807" s="16"/>
      <c r="Z1807" s="13" t="str">
        <f ca="1">priceincross</f>
        <v/>
      </c>
      <c r="AA1807" s="13" t="str">
        <f ca="1">priceoutcross</f>
        <v/>
      </c>
      <c r="AB1807" s="13" t="str">
        <f t="shared" ca="1" si="593"/>
        <v/>
      </c>
      <c r="AC1807" s="13" t="str">
        <f t="shared" ca="1" si="602"/>
        <v/>
      </c>
      <c r="AD1807" s="13" t="str">
        <f t="shared" ca="1" si="603"/>
        <v/>
      </c>
      <c r="AE1807" s="13">
        <f t="shared" ca="1" si="604"/>
        <v>3.3465780983988931</v>
      </c>
      <c r="AG1807" s="32">
        <f ca="1">IF(ROW(data!B1807)&gt;fib+1,MIN(OFFSET(data!B1807,0,0,-fib,1)),"")</f>
        <v>23.64</v>
      </c>
      <c r="AH1807" s="32">
        <f ca="1">IF(ROW(data!B1807)&gt;fib+1,MAX(OFFSET(data!B1807,0,0,-fib,1)),"")</f>
        <v>36</v>
      </c>
      <c r="AI1807" s="32">
        <f t="shared" ca="1" si="594"/>
        <v>12.36</v>
      </c>
      <c r="AJ1807" s="31">
        <f t="shared" ca="1" si="595"/>
        <v>26.55696</v>
      </c>
      <c r="AK1807" s="31">
        <f t="shared" ca="1" si="596"/>
        <v>28.361519999999999</v>
      </c>
      <c r="AL1807" s="31">
        <f t="shared" ca="1" si="597"/>
        <v>29.82</v>
      </c>
      <c r="AM1807" s="31">
        <f t="shared" ca="1" si="598"/>
        <v>31.278480000000002</v>
      </c>
      <c r="AO1807" s="32">
        <f t="shared" ca="1" si="605"/>
        <v>2.3321937512499562</v>
      </c>
      <c r="AP1807" s="32">
        <f t="shared" ca="1" si="606"/>
        <v>0.20074860817775653</v>
      </c>
      <c r="AQ1807" s="32">
        <f t="shared" ca="1" si="607"/>
        <v>2.4685224841136817</v>
      </c>
      <c r="AR1807" s="32">
        <f t="shared" ca="1" si="608"/>
        <v>3.6438529784537321E-2</v>
      </c>
    </row>
    <row r="1808" spans="1:44">
      <c r="A1808" s="10">
        <v>39549</v>
      </c>
      <c r="B1808" s="11">
        <f ca="1">IF(ROW(data!B1808)&gt;singleSMA,AVERAGE(OFFSET(data!B1808,0,0,-singleSMA,1)),"")</f>
        <v>30.890799999999984</v>
      </c>
      <c r="C1808" s="11" t="str">
        <f ca="1">IF(ROW(data!B1806)&gt;singleSMA+2,IF(SIGN(data!B1807-indicators!B1807)&lt;&gt;SIGN(data!B1806-indicators!B1806),IF(SIGN(data!B1807-indicators!B1807)&gt;0,"BUY","SELL"),""),"")</f>
        <v/>
      </c>
      <c r="D1808" s="11">
        <f ca="1">IF(ROW(data!B1808)&gt;fastSMA,AVERAGE(OFFSET(data!B1808,0,0,-fastSMA,1)),"")</f>
        <v>25.909999999999997</v>
      </c>
      <c r="E1808" s="11">
        <f ca="1">IF(ROW(data!B1808)&gt;slowSMA,AVERAGE(OFFSET(data!B1808,0,0,-slowSMA,1)),"")</f>
        <v>30.890799999999984</v>
      </c>
      <c r="F1808" s="11" t="str">
        <f ca="1">IF(ROW(data!B1808)&gt;MAX(fastSMA,slowSMA)+2,IF(SIGN(D1807-E1807)&lt;&gt;SIGN(D1806-E1806),IF(SIGN(D1807-E1807)&gt;0,"BUY","SELL"),""),"")</f>
        <v/>
      </c>
      <c r="G1808" s="11"/>
      <c r="H1808" s="11">
        <f>(data!B1808/data!B1807)-1</f>
        <v>-4.8532289628180125E-2</v>
      </c>
      <c r="I1808" s="11">
        <f t="shared" si="588"/>
        <v>0</v>
      </c>
      <c r="J1808" s="11">
        <f t="shared" si="589"/>
        <v>4.8532289628180125E-2</v>
      </c>
      <c r="K1808" s="11">
        <f ca="1">IF(ROW(data!B1808)&gt;rsi+1,100-100/(1+AVERAGE(OFFSET(I1808,0,0,-rsi,1))/AVERAGE(OFFSET(J1808,0,0,-rsi,1))),"")</f>
        <v>43.135714754552069</v>
      </c>
      <c r="L1808" s="11"/>
      <c r="M1808" s="11">
        <f t="shared" si="590"/>
        <v>0.95146771037181987</v>
      </c>
      <c r="N1808" s="11">
        <f t="shared" ca="1" si="591"/>
        <v>0.89015012815818384</v>
      </c>
      <c r="S1808" s="13" t="str">
        <f ca="1">pricein</f>
        <v/>
      </c>
      <c r="T1808" s="13" t="str">
        <f ca="1">priceout</f>
        <v/>
      </c>
      <c r="U1808" s="16" t="str">
        <f t="shared" ca="1" si="592"/>
        <v/>
      </c>
      <c r="V1808" s="16" t="str">
        <f t="shared" ca="1" si="599"/>
        <v/>
      </c>
      <c r="W1808" s="16" t="str">
        <f t="shared" ca="1" si="600"/>
        <v/>
      </c>
      <c r="X1808" s="16">
        <f t="shared" ca="1" si="601"/>
        <v>2.7750969091747342</v>
      </c>
      <c r="Y1808" s="16"/>
      <c r="Z1808" s="13" t="str">
        <f ca="1">priceincross</f>
        <v/>
      </c>
      <c r="AA1808" s="13" t="str">
        <f ca="1">priceoutcross</f>
        <v/>
      </c>
      <c r="AB1808" s="13" t="str">
        <f t="shared" ca="1" si="593"/>
        <v/>
      </c>
      <c r="AC1808" s="13" t="str">
        <f t="shared" ca="1" si="602"/>
        <v/>
      </c>
      <c r="AD1808" s="13" t="str">
        <f t="shared" ca="1" si="603"/>
        <v/>
      </c>
      <c r="AE1808" s="13">
        <f t="shared" ca="1" si="604"/>
        <v>3.3465780983988931</v>
      </c>
      <c r="AG1808" s="32">
        <f ca="1">IF(ROW(data!B1808)&gt;fib+1,MIN(OFFSET(data!B1808,0,0,-fib,1)),"")</f>
        <v>23.64</v>
      </c>
      <c r="AH1808" s="32">
        <f ca="1">IF(ROW(data!B1808)&gt;fib+1,MAX(OFFSET(data!B1808,0,0,-fib,1)),"")</f>
        <v>36</v>
      </c>
      <c r="AI1808" s="32">
        <f t="shared" ca="1" si="594"/>
        <v>12.36</v>
      </c>
      <c r="AJ1808" s="31">
        <f t="shared" ca="1" si="595"/>
        <v>26.55696</v>
      </c>
      <c r="AK1808" s="31">
        <f t="shared" ca="1" si="596"/>
        <v>28.361519999999999</v>
      </c>
      <c r="AL1808" s="31">
        <f t="shared" ca="1" si="597"/>
        <v>29.82</v>
      </c>
      <c r="AM1808" s="31">
        <f t="shared" ca="1" si="598"/>
        <v>31.278480000000002</v>
      </c>
      <c r="AO1808" s="32">
        <f t="shared" ca="1" si="605"/>
        <v>2.3321937512499562</v>
      </c>
      <c r="AP1808" s="32">
        <f t="shared" ca="1" si="606"/>
        <v>0.20074860817775653</v>
      </c>
      <c r="AQ1808" s="32">
        <f t="shared" ca="1" si="607"/>
        <v>2.4685224841136817</v>
      </c>
      <c r="AR1808" s="32">
        <f t="shared" ca="1" si="608"/>
        <v>3.6438529784537321E-2</v>
      </c>
    </row>
    <row r="1809" spans="1:44">
      <c r="A1809" s="10">
        <v>39552</v>
      </c>
      <c r="B1809" s="11">
        <f ca="1">IF(ROW(data!B1809)&gt;singleSMA,AVERAGE(OFFSET(data!B1809,0,0,-singleSMA,1)),"")</f>
        <v>30.773799999999991</v>
      </c>
      <c r="C1809" s="11" t="str">
        <f ca="1">IF(ROW(data!B1807)&gt;singleSMA+2,IF(SIGN(data!B1808-indicators!B1808)&lt;&gt;SIGN(data!B1807-indicators!B1807),IF(SIGN(data!B1808-indicators!B1808)&gt;0,"BUY","SELL"),""),"")</f>
        <v/>
      </c>
      <c r="D1809" s="11">
        <f ca="1">IF(ROW(data!B1809)&gt;fastSMA,AVERAGE(OFFSET(data!B1809,0,0,-fastSMA,1)),"")</f>
        <v>25.712</v>
      </c>
      <c r="E1809" s="11">
        <f ca="1">IF(ROW(data!B1809)&gt;slowSMA,AVERAGE(OFFSET(data!B1809,0,0,-slowSMA,1)),"")</f>
        <v>30.773799999999991</v>
      </c>
      <c r="F1809" s="11" t="str">
        <f ca="1">IF(ROW(data!B1809)&gt;MAX(fastSMA,slowSMA)+2,IF(SIGN(D1808-E1808)&lt;&gt;SIGN(D1807-E1807),IF(SIGN(D1808-E1808)&gt;0,"BUY","SELL"),""),"")</f>
        <v/>
      </c>
      <c r="G1809" s="11"/>
      <c r="H1809" s="11">
        <f>(data!B1809/data!B1808)-1</f>
        <v>-4.1135335252973082E-4</v>
      </c>
      <c r="I1809" s="11">
        <f t="shared" si="588"/>
        <v>0</v>
      </c>
      <c r="J1809" s="11">
        <f t="shared" si="589"/>
        <v>4.1135335252973082E-4</v>
      </c>
      <c r="K1809" s="11">
        <f ca="1">IF(ROW(data!B1809)&gt;rsi+1,100-100/(1+AVERAGE(OFFSET(I1809,0,0,-rsi,1))/AVERAGE(OFFSET(J1809,0,0,-rsi,1))),"")</f>
        <v>40.220003866772672</v>
      </c>
      <c r="L1809" s="11"/>
      <c r="M1809" s="11">
        <f t="shared" si="590"/>
        <v>0.99958864664747027</v>
      </c>
      <c r="N1809" s="11">
        <f t="shared" ca="1" si="591"/>
        <v>0.85987261146496818</v>
      </c>
      <c r="S1809" s="13" t="str">
        <f ca="1">pricein</f>
        <v/>
      </c>
      <c r="T1809" s="13" t="str">
        <f ca="1">priceout</f>
        <v/>
      </c>
      <c r="U1809" s="16" t="str">
        <f t="shared" ca="1" si="592"/>
        <v/>
      </c>
      <c r="V1809" s="16" t="str">
        <f t="shared" ca="1" si="599"/>
        <v/>
      </c>
      <c r="W1809" s="16" t="str">
        <f t="shared" ca="1" si="600"/>
        <v/>
      </c>
      <c r="X1809" s="16">
        <f t="shared" ca="1" si="601"/>
        <v>2.7750969091747342</v>
      </c>
      <c r="Y1809" s="16"/>
      <c r="Z1809" s="13" t="str">
        <f ca="1">priceincross</f>
        <v/>
      </c>
      <c r="AA1809" s="13" t="str">
        <f ca="1">priceoutcross</f>
        <v/>
      </c>
      <c r="AB1809" s="13" t="str">
        <f t="shared" ca="1" si="593"/>
        <v/>
      </c>
      <c r="AC1809" s="13" t="str">
        <f t="shared" ca="1" si="602"/>
        <v/>
      </c>
      <c r="AD1809" s="13" t="str">
        <f t="shared" ca="1" si="603"/>
        <v/>
      </c>
      <c r="AE1809" s="13">
        <f t="shared" ca="1" si="604"/>
        <v>3.3465780983988931</v>
      </c>
      <c r="AG1809" s="32">
        <f ca="1">IF(ROW(data!B1809)&gt;fib+1,MIN(OFFSET(data!B1809,0,0,-fib,1)),"")</f>
        <v>23.64</v>
      </c>
      <c r="AH1809" s="32">
        <f ca="1">IF(ROW(data!B1809)&gt;fib+1,MAX(OFFSET(data!B1809,0,0,-fib,1)),"")</f>
        <v>35.770000000000003</v>
      </c>
      <c r="AI1809" s="32">
        <f t="shared" ca="1" si="594"/>
        <v>12.130000000000003</v>
      </c>
      <c r="AJ1809" s="31">
        <f t="shared" ca="1" si="595"/>
        <v>26.502680000000002</v>
      </c>
      <c r="AK1809" s="31">
        <f t="shared" ca="1" si="596"/>
        <v>28.27366</v>
      </c>
      <c r="AL1809" s="31">
        <f t="shared" ca="1" si="597"/>
        <v>29.705000000000002</v>
      </c>
      <c r="AM1809" s="31">
        <f t="shared" ca="1" si="598"/>
        <v>31.136340000000004</v>
      </c>
      <c r="AO1809" s="32">
        <f t="shared" ca="1" si="605"/>
        <v>2.3321937512499562</v>
      </c>
      <c r="AP1809" s="32">
        <f t="shared" ca="1" si="606"/>
        <v>0.20074860817775653</v>
      </c>
      <c r="AQ1809" s="32">
        <f t="shared" ca="1" si="607"/>
        <v>2.4685224841136817</v>
      </c>
      <c r="AR1809" s="32">
        <f t="shared" ca="1" si="608"/>
        <v>3.6438529784537321E-2</v>
      </c>
    </row>
    <row r="1810" spans="1:44">
      <c r="A1810" s="10">
        <v>39553</v>
      </c>
      <c r="B1810" s="11">
        <f ca="1">IF(ROW(data!B1810)&gt;singleSMA,AVERAGE(OFFSET(data!B1810,0,0,-singleSMA,1)),"")</f>
        <v>30.659199999999988</v>
      </c>
      <c r="C1810" s="11" t="str">
        <f ca="1">IF(ROW(data!B1808)&gt;singleSMA+2,IF(SIGN(data!B1809-indicators!B1809)&lt;&gt;SIGN(data!B1808-indicators!B1808),IF(SIGN(data!B1809-indicators!B1809)&gt;0,"BUY","SELL"),""),"")</f>
        <v/>
      </c>
      <c r="D1810" s="11">
        <f ca="1">IF(ROW(data!B1810)&gt;fastSMA,AVERAGE(OFFSET(data!B1810,0,0,-fastSMA,1)),"")</f>
        <v>25.605</v>
      </c>
      <c r="E1810" s="11">
        <f ca="1">IF(ROW(data!B1810)&gt;slowSMA,AVERAGE(OFFSET(data!B1810,0,0,-slowSMA,1)),"")</f>
        <v>30.659199999999988</v>
      </c>
      <c r="F1810" s="11" t="str">
        <f ca="1">IF(ROW(data!B1810)&gt;MAX(fastSMA,slowSMA)+2,IF(SIGN(D1809-E1809)&lt;&gt;SIGN(D1808-E1808),IF(SIGN(D1809-E1809)&gt;0,"BUY","SELL"),""),"")</f>
        <v/>
      </c>
      <c r="G1810" s="11"/>
      <c r="H1810" s="11">
        <f>(data!B1810/data!B1809)-1</f>
        <v>4.1152263374466536E-4</v>
      </c>
      <c r="I1810" s="11">
        <f t="shared" si="588"/>
        <v>4.1152263374466536E-4</v>
      </c>
      <c r="J1810" s="11">
        <f t="shared" si="589"/>
        <v>0</v>
      </c>
      <c r="K1810" s="11">
        <f ca="1">IF(ROW(data!B1810)&gt;rsi+1,100-100/(1+AVERAGE(OFFSET(I1810,0,0,-rsi,1))/AVERAGE(OFFSET(J1810,0,0,-rsi,1))),"")</f>
        <v>44.408692535246409</v>
      </c>
      <c r="L1810" s="11"/>
      <c r="M1810" s="11">
        <f t="shared" si="590"/>
        <v>1.0004115226337447</v>
      </c>
      <c r="N1810" s="11">
        <f t="shared" ca="1" si="591"/>
        <v>0.91909262759924371</v>
      </c>
      <c r="S1810" s="13" t="str">
        <f ca="1">pricein</f>
        <v/>
      </c>
      <c r="T1810" s="13" t="str">
        <f ca="1">priceout</f>
        <v/>
      </c>
      <c r="U1810" s="16" t="str">
        <f t="shared" ca="1" si="592"/>
        <v/>
      </c>
      <c r="V1810" s="16" t="str">
        <f t="shared" ca="1" si="599"/>
        <v/>
      </c>
      <c r="W1810" s="16" t="str">
        <f t="shared" ca="1" si="600"/>
        <v/>
      </c>
      <c r="X1810" s="16">
        <f t="shared" ca="1" si="601"/>
        <v>2.7750969091747342</v>
      </c>
      <c r="Y1810" s="16"/>
      <c r="Z1810" s="13" t="str">
        <f ca="1">priceincross</f>
        <v/>
      </c>
      <c r="AA1810" s="13" t="str">
        <f ca="1">priceoutcross</f>
        <v/>
      </c>
      <c r="AB1810" s="13" t="str">
        <f t="shared" ca="1" si="593"/>
        <v/>
      </c>
      <c r="AC1810" s="13" t="str">
        <f t="shared" ca="1" si="602"/>
        <v/>
      </c>
      <c r="AD1810" s="13" t="str">
        <f t="shared" ca="1" si="603"/>
        <v/>
      </c>
      <c r="AE1810" s="13">
        <f t="shared" ca="1" si="604"/>
        <v>3.3465780983988931</v>
      </c>
      <c r="AG1810" s="32">
        <f ca="1">IF(ROW(data!B1810)&gt;fib+1,MIN(OFFSET(data!B1810,0,0,-fib,1)),"")</f>
        <v>23.64</v>
      </c>
      <c r="AH1810" s="32">
        <f ca="1">IF(ROW(data!B1810)&gt;fib+1,MAX(OFFSET(data!B1810,0,0,-fib,1)),"")</f>
        <v>35.75</v>
      </c>
      <c r="AI1810" s="32">
        <f t="shared" ca="1" si="594"/>
        <v>12.11</v>
      </c>
      <c r="AJ1810" s="31">
        <f t="shared" ca="1" si="595"/>
        <v>26.497959999999999</v>
      </c>
      <c r="AK1810" s="31">
        <f t="shared" ca="1" si="596"/>
        <v>28.266020000000001</v>
      </c>
      <c r="AL1810" s="31">
        <f t="shared" ca="1" si="597"/>
        <v>29.695</v>
      </c>
      <c r="AM1810" s="31">
        <f t="shared" ca="1" si="598"/>
        <v>31.12398</v>
      </c>
      <c r="AO1810" s="32">
        <f t="shared" ca="1" si="605"/>
        <v>2.3321937512499562</v>
      </c>
      <c r="AP1810" s="32">
        <f t="shared" ca="1" si="606"/>
        <v>0.20074860817775653</v>
      </c>
      <c r="AQ1810" s="32">
        <f t="shared" ca="1" si="607"/>
        <v>2.4685224841136817</v>
      </c>
      <c r="AR1810" s="32">
        <f t="shared" ca="1" si="608"/>
        <v>3.6438529784537321E-2</v>
      </c>
    </row>
    <row r="1811" spans="1:44">
      <c r="A1811" s="10">
        <v>39554</v>
      </c>
      <c r="B1811" s="11">
        <f ca="1">IF(ROW(data!B1811)&gt;singleSMA,AVERAGE(OFFSET(data!B1811,0,0,-singleSMA,1)),"")</f>
        <v>30.553299999999993</v>
      </c>
      <c r="C1811" s="11" t="str">
        <f ca="1">IF(ROW(data!B1809)&gt;singleSMA+2,IF(SIGN(data!B1810-indicators!B1810)&lt;&gt;SIGN(data!B1809-indicators!B1809),IF(SIGN(data!B1810-indicators!B1810)&gt;0,"BUY","SELL"),""),"")</f>
        <v/>
      </c>
      <c r="D1811" s="11">
        <f ca="1">IF(ROW(data!B1811)&gt;fastSMA,AVERAGE(OFFSET(data!B1811,0,0,-fastSMA,1)),"")</f>
        <v>25.528500000000001</v>
      </c>
      <c r="E1811" s="11">
        <f ca="1">IF(ROW(data!B1811)&gt;slowSMA,AVERAGE(OFFSET(data!B1811,0,0,-slowSMA,1)),"")</f>
        <v>30.553299999999993</v>
      </c>
      <c r="F1811" s="11" t="str">
        <f ca="1">IF(ROW(data!B1811)&gt;MAX(fastSMA,slowSMA)+2,IF(SIGN(D1810-E1810)&lt;&gt;SIGN(D1809-E1809),IF(SIGN(D1810-E1810)&gt;0,"BUY","SELL"),""),"")</f>
        <v/>
      </c>
      <c r="G1811" s="11"/>
      <c r="H1811" s="11">
        <f>(data!B1811/data!B1810)-1</f>
        <v>-5.7589469354174527E-3</v>
      </c>
      <c r="I1811" s="11">
        <f t="shared" si="588"/>
        <v>0</v>
      </c>
      <c r="J1811" s="11">
        <f t="shared" si="589"/>
        <v>5.7589469354174527E-3</v>
      </c>
      <c r="K1811" s="11">
        <f ca="1">IF(ROW(data!B1811)&gt;rsi+1,100-100/(1+AVERAGE(OFFSET(I1811,0,0,-rsi,1))/AVERAGE(OFFSET(J1811,0,0,-rsi,1))),"")</f>
        <v>46.085992444140345</v>
      </c>
      <c r="L1811" s="11"/>
      <c r="M1811" s="11">
        <f t="shared" si="590"/>
        <v>0.99424105306458255</v>
      </c>
      <c r="N1811" s="11">
        <f t="shared" ca="1" si="591"/>
        <v>0.9404669260700389</v>
      </c>
      <c r="S1811" s="13" t="str">
        <f ca="1">pricein</f>
        <v/>
      </c>
      <c r="T1811" s="13" t="str">
        <f ca="1">priceout</f>
        <v/>
      </c>
      <c r="U1811" s="16" t="str">
        <f t="shared" ca="1" si="592"/>
        <v/>
      </c>
      <c r="V1811" s="16" t="str">
        <f t="shared" ca="1" si="599"/>
        <v/>
      </c>
      <c r="W1811" s="16" t="str">
        <f t="shared" ca="1" si="600"/>
        <v/>
      </c>
      <c r="X1811" s="16">
        <f t="shared" ca="1" si="601"/>
        <v>2.7750969091747342</v>
      </c>
      <c r="Y1811" s="16"/>
      <c r="Z1811" s="13" t="str">
        <f ca="1">priceincross</f>
        <v/>
      </c>
      <c r="AA1811" s="13" t="str">
        <f ca="1">priceoutcross</f>
        <v/>
      </c>
      <c r="AB1811" s="13" t="str">
        <f t="shared" ca="1" si="593"/>
        <v/>
      </c>
      <c r="AC1811" s="13" t="str">
        <f t="shared" ca="1" si="602"/>
        <v/>
      </c>
      <c r="AD1811" s="13" t="str">
        <f t="shared" ca="1" si="603"/>
        <v/>
      </c>
      <c r="AE1811" s="13">
        <f t="shared" ca="1" si="604"/>
        <v>3.3465780983988931</v>
      </c>
      <c r="AG1811" s="32">
        <f ca="1">IF(ROW(data!B1811)&gt;fib+1,MIN(OFFSET(data!B1811,0,0,-fib,1)),"")</f>
        <v>23.64</v>
      </c>
      <c r="AH1811" s="32">
        <f ca="1">IF(ROW(data!B1811)&gt;fib+1,MAX(OFFSET(data!B1811,0,0,-fib,1)),"")</f>
        <v>35.75</v>
      </c>
      <c r="AI1811" s="32">
        <f t="shared" ca="1" si="594"/>
        <v>12.11</v>
      </c>
      <c r="AJ1811" s="31">
        <f t="shared" ca="1" si="595"/>
        <v>26.497959999999999</v>
      </c>
      <c r="AK1811" s="31">
        <f t="shared" ca="1" si="596"/>
        <v>28.266020000000001</v>
      </c>
      <c r="AL1811" s="31">
        <f t="shared" ca="1" si="597"/>
        <v>29.695</v>
      </c>
      <c r="AM1811" s="31">
        <f t="shared" ca="1" si="598"/>
        <v>31.12398</v>
      </c>
      <c r="AO1811" s="32">
        <f t="shared" ca="1" si="605"/>
        <v>2.3321937512499562</v>
      </c>
      <c r="AP1811" s="32">
        <f t="shared" ca="1" si="606"/>
        <v>0.20074860817775653</v>
      </c>
      <c r="AQ1811" s="32">
        <f t="shared" ca="1" si="607"/>
        <v>2.4685224841136817</v>
      </c>
      <c r="AR1811" s="32">
        <f t="shared" ca="1" si="608"/>
        <v>3.6438529784537321E-2</v>
      </c>
    </row>
    <row r="1812" spans="1:44">
      <c r="A1812" s="10">
        <v>39555</v>
      </c>
      <c r="B1812" s="11">
        <f ca="1">IF(ROW(data!B1812)&gt;singleSMA,AVERAGE(OFFSET(data!B1812,0,0,-singleSMA,1)),"")</f>
        <v>30.449899999999992</v>
      </c>
      <c r="C1812" s="11" t="str">
        <f ca="1">IF(ROW(data!B1810)&gt;singleSMA+2,IF(SIGN(data!B1811-indicators!B1811)&lt;&gt;SIGN(data!B1810-indicators!B1810),IF(SIGN(data!B1811-indicators!B1811)&gt;0,"BUY","SELL"),""),"")</f>
        <v/>
      </c>
      <c r="D1812" s="11">
        <f ca="1">IF(ROW(data!B1812)&gt;fastSMA,AVERAGE(OFFSET(data!B1812,0,0,-fastSMA,1)),"")</f>
        <v>25.555000000000003</v>
      </c>
      <c r="E1812" s="11">
        <f ca="1">IF(ROW(data!B1812)&gt;slowSMA,AVERAGE(OFFSET(data!B1812,0,0,-slowSMA,1)),"")</f>
        <v>30.449899999999992</v>
      </c>
      <c r="F1812" s="11" t="str">
        <f ca="1">IF(ROW(data!B1812)&gt;MAX(fastSMA,slowSMA)+2,IF(SIGN(D1811-E1811)&lt;&gt;SIGN(D1810-E1810),IF(SIGN(D1811-E1811)&gt;0,"BUY","SELL"),""),"")</f>
        <v/>
      </c>
      <c r="G1812" s="11"/>
      <c r="H1812" s="11">
        <f>(data!B1812/data!B1811)-1</f>
        <v>0</v>
      </c>
      <c r="I1812" s="11">
        <f t="shared" si="588"/>
        <v>0</v>
      </c>
      <c r="J1812" s="11">
        <f t="shared" si="589"/>
        <v>0</v>
      </c>
      <c r="K1812" s="11">
        <f ca="1">IF(ROW(data!B1812)&gt;rsi+1,100-100/(1+AVERAGE(OFFSET(I1812,0,0,-rsi,1))/AVERAGE(OFFSET(J1812,0,0,-rsi,1))),"")</f>
        <v>53.215792169306624</v>
      </c>
      <c r="L1812" s="11"/>
      <c r="M1812" s="11">
        <f t="shared" si="590"/>
        <v>1</v>
      </c>
      <c r="N1812" s="11">
        <f t="shared" ca="1" si="591"/>
        <v>1.0224196277495765</v>
      </c>
      <c r="S1812" s="13" t="str">
        <f ca="1">pricein</f>
        <v/>
      </c>
      <c r="T1812" s="13" t="str">
        <f ca="1">priceout</f>
        <v/>
      </c>
      <c r="U1812" s="16" t="str">
        <f t="shared" ca="1" si="592"/>
        <v/>
      </c>
      <c r="V1812" s="16" t="str">
        <f t="shared" ca="1" si="599"/>
        <v/>
      </c>
      <c r="W1812" s="16" t="str">
        <f t="shared" ca="1" si="600"/>
        <v/>
      </c>
      <c r="X1812" s="16">
        <f t="shared" ca="1" si="601"/>
        <v>2.7750969091747342</v>
      </c>
      <c r="Y1812" s="16"/>
      <c r="Z1812" s="13" t="str">
        <f ca="1">priceincross</f>
        <v/>
      </c>
      <c r="AA1812" s="13" t="str">
        <f ca="1">priceoutcross</f>
        <v/>
      </c>
      <c r="AB1812" s="13" t="str">
        <f t="shared" ca="1" si="593"/>
        <v/>
      </c>
      <c r="AC1812" s="13" t="str">
        <f t="shared" ca="1" si="602"/>
        <v/>
      </c>
      <c r="AD1812" s="13" t="str">
        <f t="shared" ca="1" si="603"/>
        <v/>
      </c>
      <c r="AE1812" s="13">
        <f t="shared" ca="1" si="604"/>
        <v>3.3465780983988931</v>
      </c>
      <c r="AG1812" s="32">
        <f ca="1">IF(ROW(data!B1812)&gt;fib+1,MIN(OFFSET(data!B1812,0,0,-fib,1)),"")</f>
        <v>23.64</v>
      </c>
      <c r="AH1812" s="32">
        <f ca="1">IF(ROW(data!B1812)&gt;fib+1,MAX(OFFSET(data!B1812,0,0,-fib,1)),"")</f>
        <v>35.75</v>
      </c>
      <c r="AI1812" s="32">
        <f t="shared" ca="1" si="594"/>
        <v>12.11</v>
      </c>
      <c r="AJ1812" s="31">
        <f t="shared" ca="1" si="595"/>
        <v>26.497959999999999</v>
      </c>
      <c r="AK1812" s="31">
        <f t="shared" ca="1" si="596"/>
        <v>28.266020000000001</v>
      </c>
      <c r="AL1812" s="31">
        <f t="shared" ca="1" si="597"/>
        <v>29.695</v>
      </c>
      <c r="AM1812" s="31">
        <f t="shared" ca="1" si="598"/>
        <v>31.12398</v>
      </c>
      <c r="AO1812" s="32">
        <f t="shared" ca="1" si="605"/>
        <v>2.3321937512499562</v>
      </c>
      <c r="AP1812" s="32">
        <f t="shared" ca="1" si="606"/>
        <v>0.20074860817775653</v>
      </c>
      <c r="AQ1812" s="32">
        <f t="shared" ca="1" si="607"/>
        <v>2.4685224841136817</v>
      </c>
      <c r="AR1812" s="32">
        <f t="shared" ca="1" si="608"/>
        <v>3.6438529784537321E-2</v>
      </c>
    </row>
    <row r="1813" spans="1:44">
      <c r="A1813" s="10">
        <v>39556</v>
      </c>
      <c r="B1813" s="11">
        <f ca="1">IF(ROW(data!B1813)&gt;singleSMA,AVERAGE(OFFSET(data!B1813,0,0,-singleSMA,1)),"")</f>
        <v>30.359999999999996</v>
      </c>
      <c r="C1813" s="11" t="str">
        <f ca="1">IF(ROW(data!B1811)&gt;singleSMA+2,IF(SIGN(data!B1812-indicators!B1812)&lt;&gt;SIGN(data!B1811-indicators!B1811),IF(SIGN(data!B1812-indicators!B1812)&gt;0,"BUY","SELL"),""),"")</f>
        <v/>
      </c>
      <c r="D1813" s="11">
        <f ca="1">IF(ROW(data!B1813)&gt;fastSMA,AVERAGE(OFFSET(data!B1813,0,0,-fastSMA,1)),"")</f>
        <v>25.561000000000003</v>
      </c>
      <c r="E1813" s="11">
        <f ca="1">IF(ROW(data!B1813)&gt;slowSMA,AVERAGE(OFFSET(data!B1813,0,0,-slowSMA,1)),"")</f>
        <v>30.359999999999996</v>
      </c>
      <c r="F1813" s="11" t="str">
        <f ca="1">IF(ROW(data!B1813)&gt;MAX(fastSMA,slowSMA)+2,IF(SIGN(D1812-E1812)&lt;&gt;SIGN(D1811-E1811),IF(SIGN(D1812-E1812)&gt;0,"BUY","SELL"),""),"")</f>
        <v/>
      </c>
      <c r="G1813" s="11"/>
      <c r="H1813" s="11">
        <f>(data!B1813/data!B1812)-1</f>
        <v>5.7095573024410484E-2</v>
      </c>
      <c r="I1813" s="11">
        <f t="shared" si="588"/>
        <v>5.7095573024410484E-2</v>
      </c>
      <c r="J1813" s="11">
        <f t="shared" si="589"/>
        <v>0</v>
      </c>
      <c r="K1813" s="11">
        <f ca="1">IF(ROW(data!B1813)&gt;rsi+1,100-100/(1+AVERAGE(OFFSET(I1813,0,0,-rsi,1))/AVERAGE(OFFSET(J1813,0,0,-rsi,1))),"")</f>
        <v>51.47144030733871</v>
      </c>
      <c r="L1813" s="11"/>
      <c r="M1813" s="11">
        <f t="shared" si="590"/>
        <v>1.0570955730244105</v>
      </c>
      <c r="N1813" s="11">
        <f t="shared" ca="1" si="591"/>
        <v>1.0047188360204484</v>
      </c>
      <c r="S1813" s="13" t="str">
        <f ca="1">pricein</f>
        <v/>
      </c>
      <c r="T1813" s="13" t="str">
        <f ca="1">priceout</f>
        <v/>
      </c>
      <c r="U1813" s="16" t="str">
        <f t="shared" ca="1" si="592"/>
        <v/>
      </c>
      <c r="V1813" s="16" t="str">
        <f t="shared" ca="1" si="599"/>
        <v/>
      </c>
      <c r="W1813" s="16" t="str">
        <f t="shared" ca="1" si="600"/>
        <v/>
      </c>
      <c r="X1813" s="16">
        <f t="shared" ca="1" si="601"/>
        <v>2.7750969091747342</v>
      </c>
      <c r="Y1813" s="16"/>
      <c r="Z1813" s="13" t="str">
        <f ca="1">priceincross</f>
        <v/>
      </c>
      <c r="AA1813" s="13" t="str">
        <f ca="1">priceoutcross</f>
        <v/>
      </c>
      <c r="AB1813" s="13" t="str">
        <f t="shared" ca="1" si="593"/>
        <v/>
      </c>
      <c r="AC1813" s="13" t="str">
        <f t="shared" ca="1" si="602"/>
        <v/>
      </c>
      <c r="AD1813" s="13" t="str">
        <f t="shared" ca="1" si="603"/>
        <v/>
      </c>
      <c r="AE1813" s="13">
        <f t="shared" ca="1" si="604"/>
        <v>3.3465780983988931</v>
      </c>
      <c r="AG1813" s="32">
        <f ca="1">IF(ROW(data!B1813)&gt;fib+1,MIN(OFFSET(data!B1813,0,0,-fib,1)),"")</f>
        <v>23.64</v>
      </c>
      <c r="AH1813" s="32">
        <f ca="1">IF(ROW(data!B1813)&gt;fib+1,MAX(OFFSET(data!B1813,0,0,-fib,1)),"")</f>
        <v>35.75</v>
      </c>
      <c r="AI1813" s="32">
        <f t="shared" ca="1" si="594"/>
        <v>12.11</v>
      </c>
      <c r="AJ1813" s="31">
        <f t="shared" ca="1" si="595"/>
        <v>26.497959999999999</v>
      </c>
      <c r="AK1813" s="31">
        <f t="shared" ca="1" si="596"/>
        <v>28.266020000000001</v>
      </c>
      <c r="AL1813" s="31">
        <f t="shared" ca="1" si="597"/>
        <v>29.695</v>
      </c>
      <c r="AM1813" s="31">
        <f t="shared" ca="1" si="598"/>
        <v>31.12398</v>
      </c>
      <c r="AO1813" s="32">
        <f t="shared" ca="1" si="605"/>
        <v>2.3321937512499562</v>
      </c>
      <c r="AP1813" s="32">
        <f t="shared" ca="1" si="606"/>
        <v>0.20074860817775653</v>
      </c>
      <c r="AQ1813" s="32">
        <f t="shared" ca="1" si="607"/>
        <v>2.4685224841136817</v>
      </c>
      <c r="AR1813" s="32">
        <f t="shared" ca="1" si="608"/>
        <v>3.6438529784537321E-2</v>
      </c>
    </row>
    <row r="1814" spans="1:44">
      <c r="A1814" s="10">
        <v>39559</v>
      </c>
      <c r="B1814" s="11">
        <f ca="1">IF(ROW(data!B1814)&gt;singleSMA,AVERAGE(OFFSET(data!B1814,0,0,-singleSMA,1)),"")</f>
        <v>30.270399999999995</v>
      </c>
      <c r="C1814" s="11" t="str">
        <f ca="1">IF(ROW(data!B1812)&gt;singleSMA+2,IF(SIGN(data!B1813-indicators!B1813)&lt;&gt;SIGN(data!B1812-indicators!B1812),IF(SIGN(data!B1813-indicators!B1813)&gt;0,"BUY","SELL"),""),"")</f>
        <v/>
      </c>
      <c r="D1814" s="11">
        <f ca="1">IF(ROW(data!B1814)&gt;fastSMA,AVERAGE(OFFSET(data!B1814,0,0,-fastSMA,1)),"")</f>
        <v>25.557000000000006</v>
      </c>
      <c r="E1814" s="11">
        <f ca="1">IF(ROW(data!B1814)&gt;slowSMA,AVERAGE(OFFSET(data!B1814,0,0,-slowSMA,1)),"")</f>
        <v>30.270399999999995</v>
      </c>
      <c r="F1814" s="11" t="str">
        <f ca="1">IF(ROW(data!B1814)&gt;MAX(fastSMA,slowSMA)+2,IF(SIGN(D1813-E1813)&lt;&gt;SIGN(D1812-E1812),IF(SIGN(D1813-E1813)&gt;0,"BUY","SELL"),""),"")</f>
        <v/>
      </c>
      <c r="G1814" s="11"/>
      <c r="H1814" s="11">
        <f>(data!B1814/data!B1813)-1</f>
        <v>-2.1526418786692814E-2</v>
      </c>
      <c r="I1814" s="11">
        <f t="shared" si="588"/>
        <v>0</v>
      </c>
      <c r="J1814" s="11">
        <f t="shared" si="589"/>
        <v>2.1526418786692814E-2</v>
      </c>
      <c r="K1814" s="11">
        <f ca="1">IF(ROW(data!B1814)&gt;rsi+1,100-100/(1+AVERAGE(OFFSET(I1814,0,0,-rsi,1))/AVERAGE(OFFSET(J1814,0,0,-rsi,1))),"")</f>
        <v>50.683708094861608</v>
      </c>
      <c r="L1814" s="11"/>
      <c r="M1814" s="11">
        <f t="shared" si="590"/>
        <v>0.97847358121330719</v>
      </c>
      <c r="N1814" s="11">
        <f t="shared" ca="1" si="591"/>
        <v>0.99681020733652315</v>
      </c>
      <c r="S1814" s="13" t="str">
        <f ca="1">pricein</f>
        <v/>
      </c>
      <c r="T1814" s="13" t="str">
        <f ca="1">priceout</f>
        <v/>
      </c>
      <c r="U1814" s="16" t="str">
        <f t="shared" ca="1" si="592"/>
        <v/>
      </c>
      <c r="V1814" s="16" t="str">
        <f t="shared" ca="1" si="599"/>
        <v/>
      </c>
      <c r="W1814" s="16" t="str">
        <f t="shared" ca="1" si="600"/>
        <v/>
      </c>
      <c r="X1814" s="16">
        <f t="shared" ca="1" si="601"/>
        <v>2.7750969091747342</v>
      </c>
      <c r="Y1814" s="16"/>
      <c r="Z1814" s="13" t="str">
        <f ca="1">priceincross</f>
        <v/>
      </c>
      <c r="AA1814" s="13" t="str">
        <f ca="1">priceoutcross</f>
        <v/>
      </c>
      <c r="AB1814" s="13" t="str">
        <f t="shared" ca="1" si="593"/>
        <v/>
      </c>
      <c r="AC1814" s="13" t="str">
        <f t="shared" ca="1" si="602"/>
        <v/>
      </c>
      <c r="AD1814" s="13" t="str">
        <f t="shared" ca="1" si="603"/>
        <v/>
      </c>
      <c r="AE1814" s="13">
        <f t="shared" ca="1" si="604"/>
        <v>3.3465780983988931</v>
      </c>
      <c r="AG1814" s="32">
        <f ca="1">IF(ROW(data!B1814)&gt;fib+1,MIN(OFFSET(data!B1814,0,0,-fib,1)),"")</f>
        <v>23.64</v>
      </c>
      <c r="AH1814" s="32">
        <f ca="1">IF(ROW(data!B1814)&gt;fib+1,MAX(OFFSET(data!B1814,0,0,-fib,1)),"")</f>
        <v>35.75</v>
      </c>
      <c r="AI1814" s="32">
        <f t="shared" ca="1" si="594"/>
        <v>12.11</v>
      </c>
      <c r="AJ1814" s="31">
        <f t="shared" ca="1" si="595"/>
        <v>26.497959999999999</v>
      </c>
      <c r="AK1814" s="31">
        <f t="shared" ca="1" si="596"/>
        <v>28.266020000000001</v>
      </c>
      <c r="AL1814" s="31">
        <f t="shared" ca="1" si="597"/>
        <v>29.695</v>
      </c>
      <c r="AM1814" s="31">
        <f t="shared" ca="1" si="598"/>
        <v>31.12398</v>
      </c>
      <c r="AO1814" s="32">
        <f t="shared" ca="1" si="605"/>
        <v>2.3321937512499562</v>
      </c>
      <c r="AP1814" s="32">
        <f t="shared" ca="1" si="606"/>
        <v>0.20074860817775653</v>
      </c>
      <c r="AQ1814" s="32">
        <f t="shared" ca="1" si="607"/>
        <v>2.4685224841136817</v>
      </c>
      <c r="AR1814" s="32">
        <f t="shared" ca="1" si="608"/>
        <v>3.6438529784537321E-2</v>
      </c>
    </row>
    <row r="1815" spans="1:44">
      <c r="A1815" s="10">
        <v>39560</v>
      </c>
      <c r="B1815" s="11">
        <f ca="1">IF(ROW(data!B1815)&gt;singleSMA,AVERAGE(OFFSET(data!B1815,0,0,-singleSMA,1)),"")</f>
        <v>30.172599999999999</v>
      </c>
      <c r="C1815" s="11" t="str">
        <f ca="1">IF(ROW(data!B1813)&gt;singleSMA+2,IF(SIGN(data!B1814-indicators!B1814)&lt;&gt;SIGN(data!B1813-indicators!B1813),IF(SIGN(data!B1814-indicators!B1814)&gt;0,"BUY","SELL"),""),"")</f>
        <v/>
      </c>
      <c r="D1815" s="11">
        <f ca="1">IF(ROW(data!B1815)&gt;fastSMA,AVERAGE(OFFSET(data!B1815,0,0,-fastSMA,1)),"")</f>
        <v>25.588000000000001</v>
      </c>
      <c r="E1815" s="11">
        <f ca="1">IF(ROW(data!B1815)&gt;slowSMA,AVERAGE(OFFSET(data!B1815,0,0,-slowSMA,1)),"")</f>
        <v>30.172599999999999</v>
      </c>
      <c r="F1815" s="11" t="str">
        <f ca="1">IF(ROW(data!B1815)&gt;MAX(fastSMA,slowSMA)+2,IF(SIGN(D1814-E1814)&lt;&gt;SIGN(D1813-E1813),IF(SIGN(D1814-E1814)&gt;0,"BUY","SELL"),""),"")</f>
        <v/>
      </c>
      <c r="G1815" s="11"/>
      <c r="H1815" s="11">
        <f>(data!B1815/data!B1814)-1</f>
        <v>-1.2000000000000011E-2</v>
      </c>
      <c r="I1815" s="11">
        <f t="shared" si="588"/>
        <v>0</v>
      </c>
      <c r="J1815" s="11">
        <f t="shared" si="589"/>
        <v>1.2000000000000011E-2</v>
      </c>
      <c r="K1815" s="11">
        <f ca="1">IF(ROW(data!B1815)&gt;rsi+1,100-100/(1+AVERAGE(OFFSET(I1815,0,0,-rsi,1))/AVERAGE(OFFSET(J1815,0,0,-rsi,1))),"")</f>
        <v>53.630581447243166</v>
      </c>
      <c r="L1815" s="11"/>
      <c r="M1815" s="11">
        <f t="shared" si="590"/>
        <v>0.98799999999999999</v>
      </c>
      <c r="N1815" s="11">
        <f t="shared" ca="1" si="591"/>
        <v>1.0257475083056475</v>
      </c>
      <c r="S1815" s="13" t="str">
        <f ca="1">pricein</f>
        <v/>
      </c>
      <c r="T1815" s="13" t="str">
        <f ca="1">priceout</f>
        <v/>
      </c>
      <c r="U1815" s="16" t="str">
        <f t="shared" ca="1" si="592"/>
        <v/>
      </c>
      <c r="V1815" s="16" t="str">
        <f t="shared" ca="1" si="599"/>
        <v/>
      </c>
      <c r="W1815" s="16" t="str">
        <f t="shared" ca="1" si="600"/>
        <v/>
      </c>
      <c r="X1815" s="16">
        <f t="shared" ca="1" si="601"/>
        <v>2.7750969091747342</v>
      </c>
      <c r="Y1815" s="16"/>
      <c r="Z1815" s="13" t="str">
        <f ca="1">priceincross</f>
        <v/>
      </c>
      <c r="AA1815" s="13" t="str">
        <f ca="1">priceoutcross</f>
        <v/>
      </c>
      <c r="AB1815" s="13" t="str">
        <f t="shared" ca="1" si="593"/>
        <v/>
      </c>
      <c r="AC1815" s="13" t="str">
        <f t="shared" ca="1" si="602"/>
        <v/>
      </c>
      <c r="AD1815" s="13" t="str">
        <f t="shared" ca="1" si="603"/>
        <v/>
      </c>
      <c r="AE1815" s="13">
        <f t="shared" ca="1" si="604"/>
        <v>3.3465780983988931</v>
      </c>
      <c r="AG1815" s="32">
        <f ca="1">IF(ROW(data!B1815)&gt;fib+1,MIN(OFFSET(data!B1815,0,0,-fib,1)),"")</f>
        <v>23.64</v>
      </c>
      <c r="AH1815" s="32">
        <f ca="1">IF(ROW(data!B1815)&gt;fib+1,MAX(OFFSET(data!B1815,0,0,-fib,1)),"")</f>
        <v>35.75</v>
      </c>
      <c r="AI1815" s="32">
        <f t="shared" ca="1" si="594"/>
        <v>12.11</v>
      </c>
      <c r="AJ1815" s="31">
        <f t="shared" ca="1" si="595"/>
        <v>26.497959999999999</v>
      </c>
      <c r="AK1815" s="31">
        <f t="shared" ca="1" si="596"/>
        <v>28.266020000000001</v>
      </c>
      <c r="AL1815" s="31">
        <f t="shared" ca="1" si="597"/>
        <v>29.695</v>
      </c>
      <c r="AM1815" s="31">
        <f t="shared" ca="1" si="598"/>
        <v>31.12398</v>
      </c>
      <c r="AO1815" s="32">
        <f t="shared" ca="1" si="605"/>
        <v>2.3321937512499562</v>
      </c>
      <c r="AP1815" s="32">
        <f t="shared" ca="1" si="606"/>
        <v>0.20074860817775653</v>
      </c>
      <c r="AQ1815" s="32">
        <f t="shared" ca="1" si="607"/>
        <v>2.4685224841136817</v>
      </c>
      <c r="AR1815" s="32">
        <f t="shared" ca="1" si="608"/>
        <v>3.6438529784537321E-2</v>
      </c>
    </row>
    <row r="1816" spans="1:44">
      <c r="A1816" s="10">
        <v>39561</v>
      </c>
      <c r="B1816" s="11">
        <f ca="1">IF(ROW(data!B1816)&gt;singleSMA,AVERAGE(OFFSET(data!B1816,0,0,-singleSMA,1)),"")</f>
        <v>30.079399999999996</v>
      </c>
      <c r="C1816" s="11" t="str">
        <f ca="1">IF(ROW(data!B1814)&gt;singleSMA+2,IF(SIGN(data!B1815-indicators!B1815)&lt;&gt;SIGN(data!B1814-indicators!B1814),IF(SIGN(data!B1815-indicators!B1815)&gt;0,"BUY","SELL"),""),"")</f>
        <v/>
      </c>
      <c r="D1816" s="11">
        <f ca="1">IF(ROW(data!B1816)&gt;fastSMA,AVERAGE(OFFSET(data!B1816,0,0,-fastSMA,1)),"")</f>
        <v>25.595500000000001</v>
      </c>
      <c r="E1816" s="11">
        <f ca="1">IF(ROW(data!B1816)&gt;slowSMA,AVERAGE(OFFSET(data!B1816,0,0,-slowSMA,1)),"")</f>
        <v>30.079399999999996</v>
      </c>
      <c r="F1816" s="11" t="str">
        <f ca="1">IF(ROW(data!B1816)&gt;MAX(fastSMA,slowSMA)+2,IF(SIGN(D1815-E1815)&lt;&gt;SIGN(D1814-E1814),IF(SIGN(D1815-E1815)&gt;0,"BUY","SELL"),""),"")</f>
        <v/>
      </c>
      <c r="G1816" s="11"/>
      <c r="H1816" s="11">
        <f>(data!B1816/data!B1815)-1</f>
        <v>2.834008097166052E-3</v>
      </c>
      <c r="I1816" s="11">
        <f t="shared" si="588"/>
        <v>2.834008097166052E-3</v>
      </c>
      <c r="J1816" s="11">
        <f t="shared" si="589"/>
        <v>0</v>
      </c>
      <c r="K1816" s="11">
        <f ca="1">IF(ROW(data!B1816)&gt;rsi+1,100-100/(1+AVERAGE(OFFSET(I1816,0,0,-rsi,1))/AVERAGE(OFFSET(J1816,0,0,-rsi,1))),"")</f>
        <v>51.65482370546016</v>
      </c>
      <c r="L1816" s="11"/>
      <c r="M1816" s="11">
        <f t="shared" si="590"/>
        <v>1.0028340080971661</v>
      </c>
      <c r="N1816" s="11">
        <f t="shared" ca="1" si="591"/>
        <v>1.0060926076360683</v>
      </c>
      <c r="S1816" s="13" t="str">
        <f ca="1">pricein</f>
        <v/>
      </c>
      <c r="T1816" s="13" t="str">
        <f ca="1">priceout</f>
        <v/>
      </c>
      <c r="U1816" s="16" t="str">
        <f t="shared" ca="1" si="592"/>
        <v/>
      </c>
      <c r="V1816" s="16" t="str">
        <f t="shared" ca="1" si="599"/>
        <v/>
      </c>
      <c r="W1816" s="16" t="str">
        <f t="shared" ca="1" si="600"/>
        <v/>
      </c>
      <c r="X1816" s="16">
        <f t="shared" ca="1" si="601"/>
        <v>2.7750969091747342</v>
      </c>
      <c r="Y1816" s="16"/>
      <c r="Z1816" s="13" t="str">
        <f ca="1">priceincross</f>
        <v/>
      </c>
      <c r="AA1816" s="13" t="str">
        <f ca="1">priceoutcross</f>
        <v/>
      </c>
      <c r="AB1816" s="13" t="str">
        <f t="shared" ca="1" si="593"/>
        <v/>
      </c>
      <c r="AC1816" s="13" t="str">
        <f t="shared" ca="1" si="602"/>
        <v/>
      </c>
      <c r="AD1816" s="13" t="str">
        <f t="shared" ca="1" si="603"/>
        <v/>
      </c>
      <c r="AE1816" s="13">
        <f t="shared" ca="1" si="604"/>
        <v>3.3465780983988931</v>
      </c>
      <c r="AG1816" s="32">
        <f ca="1">IF(ROW(data!B1816)&gt;fib+1,MIN(OFFSET(data!B1816,0,0,-fib,1)),"")</f>
        <v>23.64</v>
      </c>
      <c r="AH1816" s="32">
        <f ca="1">IF(ROW(data!B1816)&gt;fib+1,MAX(OFFSET(data!B1816,0,0,-fib,1)),"")</f>
        <v>35.75</v>
      </c>
      <c r="AI1816" s="32">
        <f t="shared" ca="1" si="594"/>
        <v>12.11</v>
      </c>
      <c r="AJ1816" s="31">
        <f t="shared" ca="1" si="595"/>
        <v>26.497959999999999</v>
      </c>
      <c r="AK1816" s="31">
        <f t="shared" ca="1" si="596"/>
        <v>28.266020000000001</v>
      </c>
      <c r="AL1816" s="31">
        <f t="shared" ca="1" si="597"/>
        <v>29.695</v>
      </c>
      <c r="AM1816" s="31">
        <f t="shared" ca="1" si="598"/>
        <v>31.12398</v>
      </c>
      <c r="AO1816" s="32">
        <f t="shared" ca="1" si="605"/>
        <v>2.3321937512499562</v>
      </c>
      <c r="AP1816" s="32">
        <f t="shared" ca="1" si="606"/>
        <v>0.20074860817775653</v>
      </c>
      <c r="AQ1816" s="32">
        <f t="shared" ca="1" si="607"/>
        <v>2.4685224841136817</v>
      </c>
      <c r="AR1816" s="32">
        <f t="shared" ca="1" si="608"/>
        <v>3.6438529784537321E-2</v>
      </c>
    </row>
    <row r="1817" spans="1:44">
      <c r="A1817" s="10">
        <v>39567</v>
      </c>
      <c r="B1817" s="11">
        <f ca="1">IF(ROW(data!B1817)&gt;singleSMA,AVERAGE(OFFSET(data!B1817,0,0,-singleSMA,1)),"")</f>
        <v>29.988999999999997</v>
      </c>
      <c r="C1817" s="11" t="str">
        <f ca="1">IF(ROW(data!B1815)&gt;singleSMA+2,IF(SIGN(data!B1816-indicators!B1816)&lt;&gt;SIGN(data!B1815-indicators!B1815),IF(SIGN(data!B1816-indicators!B1816)&gt;0,"BUY","SELL"),""),"")</f>
        <v/>
      </c>
      <c r="D1817" s="11">
        <f ca="1">IF(ROW(data!B1817)&gt;fastSMA,AVERAGE(OFFSET(data!B1817,0,0,-fastSMA,1)),"")</f>
        <v>25.608500000000003</v>
      </c>
      <c r="E1817" s="11">
        <f ca="1">IF(ROW(data!B1817)&gt;slowSMA,AVERAGE(OFFSET(data!B1817,0,0,-slowSMA,1)),"")</f>
        <v>29.988999999999997</v>
      </c>
      <c r="F1817" s="11" t="str">
        <f ca="1">IF(ROW(data!B1817)&gt;MAX(fastSMA,slowSMA)+2,IF(SIGN(D1816-E1816)&lt;&gt;SIGN(D1815-E1815),IF(SIGN(D1816-E1816)&gt;0,"BUY","SELL"),""),"")</f>
        <v/>
      </c>
      <c r="G1817" s="11"/>
      <c r="H1817" s="11">
        <f>(data!B1817/data!B1816)-1</f>
        <v>3.2297133629390462E-2</v>
      </c>
      <c r="I1817" s="11">
        <f t="shared" si="588"/>
        <v>3.2297133629390462E-2</v>
      </c>
      <c r="J1817" s="11">
        <f t="shared" si="589"/>
        <v>0</v>
      </c>
      <c r="K1817" s="11">
        <f ca="1">IF(ROW(data!B1817)&gt;rsi+1,100-100/(1+AVERAGE(OFFSET(I1817,0,0,-rsi,1))/AVERAGE(OFFSET(J1817,0,0,-rsi,1))),"")</f>
        <v>52.099783960624563</v>
      </c>
      <c r="L1817" s="11"/>
      <c r="M1817" s="11">
        <f t="shared" si="590"/>
        <v>1.0322971336293905</v>
      </c>
      <c r="N1817" s="11">
        <f t="shared" ca="1" si="591"/>
        <v>1.010272619517977</v>
      </c>
      <c r="S1817" s="13" t="str">
        <f ca="1">pricein</f>
        <v/>
      </c>
      <c r="T1817" s="13" t="str">
        <f ca="1">priceout</f>
        <v/>
      </c>
      <c r="U1817" s="16" t="str">
        <f t="shared" ca="1" si="592"/>
        <v/>
      </c>
      <c r="V1817" s="16" t="str">
        <f t="shared" ca="1" si="599"/>
        <v/>
      </c>
      <c r="W1817" s="16" t="str">
        <f t="shared" ca="1" si="600"/>
        <v/>
      </c>
      <c r="X1817" s="16">
        <f t="shared" ca="1" si="601"/>
        <v>2.7750969091747342</v>
      </c>
      <c r="Y1817" s="16"/>
      <c r="Z1817" s="13" t="str">
        <f ca="1">priceincross</f>
        <v/>
      </c>
      <c r="AA1817" s="13" t="str">
        <f ca="1">priceoutcross</f>
        <v/>
      </c>
      <c r="AB1817" s="13" t="str">
        <f t="shared" ca="1" si="593"/>
        <v/>
      </c>
      <c r="AC1817" s="13" t="str">
        <f t="shared" ca="1" si="602"/>
        <v/>
      </c>
      <c r="AD1817" s="13" t="str">
        <f t="shared" ca="1" si="603"/>
        <v/>
      </c>
      <c r="AE1817" s="13">
        <f t="shared" ca="1" si="604"/>
        <v>3.3465780983988931</v>
      </c>
      <c r="AG1817" s="32">
        <f ca="1">IF(ROW(data!B1817)&gt;fib+1,MIN(OFFSET(data!B1817,0,0,-fib,1)),"")</f>
        <v>23.64</v>
      </c>
      <c r="AH1817" s="32">
        <f ca="1">IF(ROW(data!B1817)&gt;fib+1,MAX(OFFSET(data!B1817,0,0,-fib,1)),"")</f>
        <v>35.75</v>
      </c>
      <c r="AI1817" s="32">
        <f t="shared" ca="1" si="594"/>
        <v>12.11</v>
      </c>
      <c r="AJ1817" s="31">
        <f t="shared" ca="1" si="595"/>
        <v>26.497959999999999</v>
      </c>
      <c r="AK1817" s="31">
        <f t="shared" ca="1" si="596"/>
        <v>28.266020000000001</v>
      </c>
      <c r="AL1817" s="31">
        <f t="shared" ca="1" si="597"/>
        <v>29.695</v>
      </c>
      <c r="AM1817" s="31">
        <f t="shared" ca="1" si="598"/>
        <v>31.12398</v>
      </c>
      <c r="AO1817" s="32">
        <f t="shared" ca="1" si="605"/>
        <v>2.3321937512499562</v>
      </c>
      <c r="AP1817" s="32">
        <f t="shared" ca="1" si="606"/>
        <v>0.20074860817775653</v>
      </c>
      <c r="AQ1817" s="32">
        <f t="shared" ca="1" si="607"/>
        <v>2.4685224841136817</v>
      </c>
      <c r="AR1817" s="32">
        <f t="shared" ca="1" si="608"/>
        <v>3.6438529784537321E-2</v>
      </c>
    </row>
    <row r="1818" spans="1:44">
      <c r="A1818" s="10">
        <v>39568</v>
      </c>
      <c r="B1818" s="11">
        <f ca="1">IF(ROW(data!B1818)&gt;singleSMA,AVERAGE(OFFSET(data!B1818,0,0,-singleSMA,1)),"")</f>
        <v>29.923500000000001</v>
      </c>
      <c r="C1818" s="11" t="str">
        <f ca="1">IF(ROW(data!B1816)&gt;singleSMA+2,IF(SIGN(data!B1817-indicators!B1817)&lt;&gt;SIGN(data!B1816-indicators!B1816),IF(SIGN(data!B1817-indicators!B1817)&gt;0,"BUY","SELL"),""),"")</f>
        <v/>
      </c>
      <c r="D1818" s="11">
        <f ca="1">IF(ROW(data!B1818)&gt;fastSMA,AVERAGE(OFFSET(data!B1818,0,0,-fastSMA,1)),"")</f>
        <v>25.651499999999999</v>
      </c>
      <c r="E1818" s="11">
        <f ca="1">IF(ROW(data!B1818)&gt;slowSMA,AVERAGE(OFFSET(data!B1818,0,0,-slowSMA,1)),"")</f>
        <v>29.923500000000001</v>
      </c>
      <c r="F1818" s="11" t="str">
        <f ca="1">IF(ROW(data!B1818)&gt;MAX(fastSMA,slowSMA)+2,IF(SIGN(D1817-E1817)&lt;&gt;SIGN(D1816-E1816),IF(SIGN(D1817-E1817)&gt;0,"BUY","SELL"),""),"")</f>
        <v/>
      </c>
      <c r="G1818" s="11"/>
      <c r="H1818" s="11">
        <f>(data!B1818/data!B1817)-1</f>
        <v>5.0449745795854373E-2</v>
      </c>
      <c r="I1818" s="11">
        <f t="shared" si="588"/>
        <v>5.0449745795854373E-2</v>
      </c>
      <c r="J1818" s="11">
        <f t="shared" si="589"/>
        <v>0</v>
      </c>
      <c r="K1818" s="11">
        <f ca="1">IF(ROW(data!B1818)&gt;rsi+1,100-100/(1+AVERAGE(OFFSET(I1818,0,0,-rsi,1))/AVERAGE(OFFSET(J1818,0,0,-rsi,1))),"")</f>
        <v>54.379315713190365</v>
      </c>
      <c r="L1818" s="11"/>
      <c r="M1818" s="11">
        <f t="shared" si="590"/>
        <v>1.0504497457958544</v>
      </c>
      <c r="N1818" s="11">
        <f t="shared" ca="1" si="591"/>
        <v>1.033076923076923</v>
      </c>
      <c r="S1818" s="13" t="str">
        <f ca="1">pricein</f>
        <v/>
      </c>
      <c r="T1818" s="13" t="str">
        <f ca="1">priceout</f>
        <v/>
      </c>
      <c r="U1818" s="16" t="str">
        <f t="shared" ca="1" si="592"/>
        <v/>
      </c>
      <c r="V1818" s="16" t="str">
        <f t="shared" ca="1" si="599"/>
        <v/>
      </c>
      <c r="W1818" s="16" t="str">
        <f t="shared" ca="1" si="600"/>
        <v/>
      </c>
      <c r="X1818" s="16">
        <f t="shared" ca="1" si="601"/>
        <v>2.7750969091747342</v>
      </c>
      <c r="Y1818" s="16"/>
      <c r="Z1818" s="13" t="str">
        <f ca="1">priceincross</f>
        <v/>
      </c>
      <c r="AA1818" s="13" t="str">
        <f ca="1">priceoutcross</f>
        <v/>
      </c>
      <c r="AB1818" s="13" t="str">
        <f t="shared" ca="1" si="593"/>
        <v/>
      </c>
      <c r="AC1818" s="13" t="str">
        <f t="shared" ca="1" si="602"/>
        <v/>
      </c>
      <c r="AD1818" s="13" t="str">
        <f t="shared" ca="1" si="603"/>
        <v/>
      </c>
      <c r="AE1818" s="13">
        <f t="shared" ca="1" si="604"/>
        <v>3.3465780983988931</v>
      </c>
      <c r="AG1818" s="32">
        <f ca="1">IF(ROW(data!B1818)&gt;fib+1,MIN(OFFSET(data!B1818,0,0,-fib,1)),"")</f>
        <v>23.64</v>
      </c>
      <c r="AH1818" s="32">
        <f ca="1">IF(ROW(data!B1818)&gt;fib+1,MAX(OFFSET(data!B1818,0,0,-fib,1)),"")</f>
        <v>35.75</v>
      </c>
      <c r="AI1818" s="32">
        <f t="shared" ca="1" si="594"/>
        <v>12.11</v>
      </c>
      <c r="AJ1818" s="31">
        <f t="shared" ca="1" si="595"/>
        <v>26.497959999999999</v>
      </c>
      <c r="AK1818" s="31">
        <f t="shared" ca="1" si="596"/>
        <v>28.266020000000001</v>
      </c>
      <c r="AL1818" s="31">
        <f t="shared" ca="1" si="597"/>
        <v>29.695</v>
      </c>
      <c r="AM1818" s="31">
        <f t="shared" ca="1" si="598"/>
        <v>31.12398</v>
      </c>
      <c r="AO1818" s="32">
        <f t="shared" ca="1" si="605"/>
        <v>2.3321937512499562</v>
      </c>
      <c r="AP1818" s="32">
        <f t="shared" ca="1" si="606"/>
        <v>0.20074860817775653</v>
      </c>
      <c r="AQ1818" s="32">
        <f t="shared" ca="1" si="607"/>
        <v>2.4685224841136817</v>
      </c>
      <c r="AR1818" s="32">
        <f t="shared" ca="1" si="608"/>
        <v>3.6438529784537321E-2</v>
      </c>
    </row>
    <row r="1819" spans="1:44">
      <c r="A1819" s="10">
        <v>39570</v>
      </c>
      <c r="B1819" s="11">
        <f ca="1">IF(ROW(data!B1819)&gt;singleSMA,AVERAGE(OFFSET(data!B1819,0,0,-singleSMA,1)),"")</f>
        <v>29.879299999999994</v>
      </c>
      <c r="C1819" s="11" t="str">
        <f ca="1">IF(ROW(data!B1817)&gt;singleSMA+2,IF(SIGN(data!B1818-indicators!B1818)&lt;&gt;SIGN(data!B1817-indicators!B1817),IF(SIGN(data!B1818-indicators!B1818)&gt;0,"BUY","SELL"),""),"")</f>
        <v/>
      </c>
      <c r="D1819" s="11">
        <f ca="1">IF(ROW(data!B1819)&gt;fastSMA,AVERAGE(OFFSET(data!B1819,0,0,-fastSMA,1)),"")</f>
        <v>25.812999999999999</v>
      </c>
      <c r="E1819" s="11">
        <f ca="1">IF(ROW(data!B1819)&gt;slowSMA,AVERAGE(OFFSET(data!B1819,0,0,-slowSMA,1)),"")</f>
        <v>29.879299999999994</v>
      </c>
      <c r="F1819" s="11" t="str">
        <f ca="1">IF(ROW(data!B1819)&gt;MAX(fastSMA,slowSMA)+2,IF(SIGN(D1818-E1818)&lt;&gt;SIGN(D1817-E1817),IF(SIGN(D1818-E1818)&gt;0,"BUY","SELL"),""),"")</f>
        <v/>
      </c>
      <c r="G1819" s="11"/>
      <c r="H1819" s="11">
        <f>(data!B1819/data!B1818)-1</f>
        <v>5.9940431868950039E-2</v>
      </c>
      <c r="I1819" s="11">
        <f t="shared" si="588"/>
        <v>5.9940431868950039E-2</v>
      </c>
      <c r="J1819" s="11">
        <f t="shared" si="589"/>
        <v>0</v>
      </c>
      <c r="K1819" s="11">
        <f ca="1">IF(ROW(data!B1819)&gt;rsi+1,100-100/(1+AVERAGE(OFFSET(I1819,0,0,-rsi,1))/AVERAGE(OFFSET(J1819,0,0,-rsi,1))),"")</f>
        <v>62.727607227911356</v>
      </c>
      <c r="L1819" s="11"/>
      <c r="M1819" s="11">
        <f t="shared" si="590"/>
        <v>1.05994043186895</v>
      </c>
      <c r="N1819" s="11">
        <f t="shared" ca="1" si="591"/>
        <v>1.12797147385103</v>
      </c>
      <c r="S1819" s="13" t="str">
        <f ca="1">pricein</f>
        <v/>
      </c>
      <c r="T1819" s="13" t="str">
        <f ca="1">priceout</f>
        <v/>
      </c>
      <c r="U1819" s="16" t="str">
        <f t="shared" ca="1" si="592"/>
        <v/>
      </c>
      <c r="V1819" s="16" t="str">
        <f t="shared" ca="1" si="599"/>
        <v/>
      </c>
      <c r="W1819" s="16" t="str">
        <f t="shared" ca="1" si="600"/>
        <v/>
      </c>
      <c r="X1819" s="16">
        <f t="shared" ca="1" si="601"/>
        <v>2.7750969091747342</v>
      </c>
      <c r="Y1819" s="16"/>
      <c r="Z1819" s="13" t="str">
        <f ca="1">priceincross</f>
        <v/>
      </c>
      <c r="AA1819" s="13" t="str">
        <f ca="1">priceoutcross</f>
        <v/>
      </c>
      <c r="AB1819" s="13" t="str">
        <f t="shared" ca="1" si="593"/>
        <v/>
      </c>
      <c r="AC1819" s="13" t="str">
        <f t="shared" ca="1" si="602"/>
        <v/>
      </c>
      <c r="AD1819" s="13" t="str">
        <f t="shared" ca="1" si="603"/>
        <v/>
      </c>
      <c r="AE1819" s="13">
        <f t="shared" ca="1" si="604"/>
        <v>3.3465780983988931</v>
      </c>
      <c r="AG1819" s="32">
        <f ca="1">IF(ROW(data!B1819)&gt;fib+1,MIN(OFFSET(data!B1819,0,0,-fib,1)),"")</f>
        <v>23.64</v>
      </c>
      <c r="AH1819" s="32">
        <f ca="1">IF(ROW(data!B1819)&gt;fib+1,MAX(OFFSET(data!B1819,0,0,-fib,1)),"")</f>
        <v>35.75</v>
      </c>
      <c r="AI1819" s="32">
        <f t="shared" ca="1" si="594"/>
        <v>12.11</v>
      </c>
      <c r="AJ1819" s="31">
        <f t="shared" ca="1" si="595"/>
        <v>26.497959999999999</v>
      </c>
      <c r="AK1819" s="31">
        <f t="shared" ca="1" si="596"/>
        <v>28.266020000000001</v>
      </c>
      <c r="AL1819" s="31">
        <f t="shared" ca="1" si="597"/>
        <v>29.695</v>
      </c>
      <c r="AM1819" s="31">
        <f t="shared" ca="1" si="598"/>
        <v>31.12398</v>
      </c>
      <c r="AO1819" s="32">
        <f t="shared" ca="1" si="605"/>
        <v>2.3321937512499562</v>
      </c>
      <c r="AP1819" s="32">
        <f t="shared" ca="1" si="606"/>
        <v>0.20074860817775653</v>
      </c>
      <c r="AQ1819" s="32">
        <f t="shared" ca="1" si="607"/>
        <v>2.4685224841136817</v>
      </c>
      <c r="AR1819" s="32">
        <f t="shared" ca="1" si="608"/>
        <v>3.6438529784537321E-2</v>
      </c>
    </row>
    <row r="1820" spans="1:44">
      <c r="A1820" s="10">
        <v>39573</v>
      </c>
      <c r="B1820" s="11">
        <f ca="1">IF(ROW(data!B1820)&gt;singleSMA,AVERAGE(OFFSET(data!B1820,0,0,-singleSMA,1)),"")</f>
        <v>29.850599999999996</v>
      </c>
      <c r="C1820" s="11" t="str">
        <f ca="1">IF(ROW(data!B1818)&gt;singleSMA+2,IF(SIGN(data!B1819-indicators!B1819)&lt;&gt;SIGN(data!B1818-indicators!B1818),IF(SIGN(data!B1819-indicators!B1819)&gt;0,"BUY","SELL"),""),"")</f>
        <v/>
      </c>
      <c r="D1820" s="11">
        <f ca="1">IF(ROW(data!B1820)&gt;fastSMA,AVERAGE(OFFSET(data!B1820,0,0,-fastSMA,1)),"")</f>
        <v>25.9255</v>
      </c>
      <c r="E1820" s="11">
        <f ca="1">IF(ROW(data!B1820)&gt;slowSMA,AVERAGE(OFFSET(data!B1820,0,0,-slowSMA,1)),"")</f>
        <v>29.850599999999996</v>
      </c>
      <c r="F1820" s="11" t="str">
        <f ca="1">IF(ROW(data!B1820)&gt;MAX(fastSMA,slowSMA)+2,IF(SIGN(D1819-E1819)&lt;&gt;SIGN(D1818-E1818),IF(SIGN(D1819-E1819)&gt;0,"BUY","SELL"),""),"")</f>
        <v/>
      </c>
      <c r="G1820" s="11"/>
      <c r="H1820" s="11">
        <f>(data!B1820/data!B1819)-1</f>
        <v>-1.4752370916754409E-2</v>
      </c>
      <c r="I1820" s="11">
        <f t="shared" si="588"/>
        <v>0</v>
      </c>
      <c r="J1820" s="11">
        <f t="shared" si="589"/>
        <v>1.4752370916754409E-2</v>
      </c>
      <c r="K1820" s="11">
        <f ca="1">IF(ROW(data!B1820)&gt;rsi+1,100-100/(1+AVERAGE(OFFSET(I1820,0,0,-rsi,1))/AVERAGE(OFFSET(J1820,0,0,-rsi,1))),"")</f>
        <v>59.295168364625574</v>
      </c>
      <c r="L1820" s="11"/>
      <c r="M1820" s="11">
        <f t="shared" si="590"/>
        <v>0.98524762908324559</v>
      </c>
      <c r="N1820" s="11">
        <f t="shared" ca="1" si="591"/>
        <v>1.0872093023255816</v>
      </c>
      <c r="S1820" s="13" t="str">
        <f ca="1">pricein</f>
        <v/>
      </c>
      <c r="T1820" s="13" t="str">
        <f ca="1">priceout</f>
        <v/>
      </c>
      <c r="U1820" s="16" t="str">
        <f t="shared" ca="1" si="592"/>
        <v/>
      </c>
      <c r="V1820" s="16" t="str">
        <f t="shared" ca="1" si="599"/>
        <v/>
      </c>
      <c r="W1820" s="16" t="str">
        <f t="shared" ca="1" si="600"/>
        <v/>
      </c>
      <c r="X1820" s="16">
        <f t="shared" ca="1" si="601"/>
        <v>2.7750969091747342</v>
      </c>
      <c r="Y1820" s="16"/>
      <c r="Z1820" s="13" t="str">
        <f ca="1">priceincross</f>
        <v/>
      </c>
      <c r="AA1820" s="13" t="str">
        <f ca="1">priceoutcross</f>
        <v/>
      </c>
      <c r="AB1820" s="13" t="str">
        <f t="shared" ca="1" si="593"/>
        <v/>
      </c>
      <c r="AC1820" s="13" t="str">
        <f t="shared" ca="1" si="602"/>
        <v/>
      </c>
      <c r="AD1820" s="13" t="str">
        <f t="shared" ca="1" si="603"/>
        <v/>
      </c>
      <c r="AE1820" s="13">
        <f t="shared" ca="1" si="604"/>
        <v>3.3465780983988931</v>
      </c>
      <c r="AG1820" s="32">
        <f ca="1">IF(ROW(data!B1820)&gt;fib+1,MIN(OFFSET(data!B1820,0,0,-fib,1)),"")</f>
        <v>23.64</v>
      </c>
      <c r="AH1820" s="32">
        <f ca="1">IF(ROW(data!B1820)&gt;fib+1,MAX(OFFSET(data!B1820,0,0,-fib,1)),"")</f>
        <v>35.75</v>
      </c>
      <c r="AI1820" s="32">
        <f t="shared" ca="1" si="594"/>
        <v>12.11</v>
      </c>
      <c r="AJ1820" s="31">
        <f t="shared" ca="1" si="595"/>
        <v>26.497959999999999</v>
      </c>
      <c r="AK1820" s="31">
        <f t="shared" ca="1" si="596"/>
        <v>28.266020000000001</v>
      </c>
      <c r="AL1820" s="31">
        <f t="shared" ca="1" si="597"/>
        <v>29.695</v>
      </c>
      <c r="AM1820" s="31">
        <f t="shared" ca="1" si="598"/>
        <v>31.12398</v>
      </c>
      <c r="AO1820" s="32">
        <f t="shared" ca="1" si="605"/>
        <v>2.3321937512499562</v>
      </c>
      <c r="AP1820" s="32">
        <f t="shared" ca="1" si="606"/>
        <v>0.20074860817775653</v>
      </c>
      <c r="AQ1820" s="32">
        <f t="shared" ca="1" si="607"/>
        <v>2.4685224841136817</v>
      </c>
      <c r="AR1820" s="32">
        <f t="shared" ca="1" si="608"/>
        <v>3.6438529784537321E-2</v>
      </c>
    </row>
    <row r="1821" spans="1:44">
      <c r="A1821" s="10">
        <v>39574</v>
      </c>
      <c r="B1821" s="11">
        <f ca="1">IF(ROW(data!B1821)&gt;singleSMA,AVERAGE(OFFSET(data!B1821,0,0,-singleSMA,1)),"")</f>
        <v>29.81229999999999</v>
      </c>
      <c r="C1821" s="11" t="str">
        <f ca="1">IF(ROW(data!B1819)&gt;singleSMA+2,IF(SIGN(data!B1820-indicators!B1820)&lt;&gt;SIGN(data!B1819-indicators!B1819),IF(SIGN(data!B1820-indicators!B1820)&gt;0,"BUY","SELL"),""),"")</f>
        <v/>
      </c>
      <c r="D1821" s="11">
        <f ca="1">IF(ROW(data!B1821)&gt;fastSMA,AVERAGE(OFFSET(data!B1821,0,0,-fastSMA,1)),"")</f>
        <v>25.917999999999999</v>
      </c>
      <c r="E1821" s="11">
        <f ca="1">IF(ROW(data!B1821)&gt;slowSMA,AVERAGE(OFFSET(data!B1821,0,0,-slowSMA,1)),"")</f>
        <v>29.81229999999999</v>
      </c>
      <c r="F1821" s="11" t="str">
        <f ca="1">IF(ROW(data!B1821)&gt;MAX(fastSMA,slowSMA)+2,IF(SIGN(D1820-E1820)&lt;&gt;SIGN(D1819-E1819),IF(SIGN(D1820-E1820)&gt;0,"BUY","SELL"),""),"")</f>
        <v/>
      </c>
      <c r="G1821" s="11"/>
      <c r="H1821" s="11">
        <f>(data!B1821/data!B1820)-1</f>
        <v>-3.0659536541889465E-2</v>
      </c>
      <c r="I1821" s="11">
        <f t="shared" si="588"/>
        <v>0</v>
      </c>
      <c r="J1821" s="11">
        <f t="shared" si="589"/>
        <v>3.0659536541889465E-2</v>
      </c>
      <c r="K1821" s="11">
        <f ca="1">IF(ROW(data!B1821)&gt;rsi+1,100-100/(1+AVERAGE(OFFSET(I1821,0,0,-rsi,1))/AVERAGE(OFFSET(J1821,0,0,-rsi,1))),"")</f>
        <v>50.473395347380965</v>
      </c>
      <c r="L1821" s="11"/>
      <c r="M1821" s="11">
        <f t="shared" si="590"/>
        <v>0.96934046345811054</v>
      </c>
      <c r="N1821" s="11">
        <f t="shared" ca="1" si="591"/>
        <v>0.99451353328456482</v>
      </c>
      <c r="S1821" s="13" t="str">
        <f ca="1">pricein</f>
        <v/>
      </c>
      <c r="T1821" s="13" t="str">
        <f ca="1">priceout</f>
        <v/>
      </c>
      <c r="U1821" s="16" t="str">
        <f t="shared" ca="1" si="592"/>
        <v/>
      </c>
      <c r="V1821" s="16" t="str">
        <f t="shared" ca="1" si="599"/>
        <v/>
      </c>
      <c r="W1821" s="16" t="str">
        <f t="shared" ca="1" si="600"/>
        <v/>
      </c>
      <c r="X1821" s="16">
        <f t="shared" ca="1" si="601"/>
        <v>2.7750969091747342</v>
      </c>
      <c r="Y1821" s="16"/>
      <c r="Z1821" s="13" t="str">
        <f ca="1">priceincross</f>
        <v/>
      </c>
      <c r="AA1821" s="13" t="str">
        <f ca="1">priceoutcross</f>
        <v/>
      </c>
      <c r="AB1821" s="13" t="str">
        <f t="shared" ca="1" si="593"/>
        <v/>
      </c>
      <c r="AC1821" s="13" t="str">
        <f t="shared" ca="1" si="602"/>
        <v/>
      </c>
      <c r="AD1821" s="13" t="str">
        <f t="shared" ca="1" si="603"/>
        <v/>
      </c>
      <c r="AE1821" s="13">
        <f t="shared" ca="1" si="604"/>
        <v>3.3465780983988931</v>
      </c>
      <c r="AG1821" s="32">
        <f ca="1">IF(ROW(data!B1821)&gt;fib+1,MIN(OFFSET(data!B1821,0,0,-fib,1)),"")</f>
        <v>23.64</v>
      </c>
      <c r="AH1821" s="32">
        <f ca="1">IF(ROW(data!B1821)&gt;fib+1,MAX(OFFSET(data!B1821,0,0,-fib,1)),"")</f>
        <v>35.75</v>
      </c>
      <c r="AI1821" s="32">
        <f t="shared" ca="1" si="594"/>
        <v>12.11</v>
      </c>
      <c r="AJ1821" s="31">
        <f t="shared" ca="1" si="595"/>
        <v>26.497959999999999</v>
      </c>
      <c r="AK1821" s="31">
        <f t="shared" ca="1" si="596"/>
        <v>28.266020000000001</v>
      </c>
      <c r="AL1821" s="31">
        <f t="shared" ca="1" si="597"/>
        <v>29.695</v>
      </c>
      <c r="AM1821" s="31">
        <f t="shared" ca="1" si="598"/>
        <v>31.12398</v>
      </c>
      <c r="AO1821" s="32">
        <f t="shared" ca="1" si="605"/>
        <v>2.3321937512499562</v>
      </c>
      <c r="AP1821" s="32">
        <f t="shared" ca="1" si="606"/>
        <v>0.20074860817775653</v>
      </c>
      <c r="AQ1821" s="32">
        <f t="shared" ca="1" si="607"/>
        <v>2.4685224841136817</v>
      </c>
      <c r="AR1821" s="32">
        <f t="shared" ca="1" si="608"/>
        <v>3.6438529784537321E-2</v>
      </c>
    </row>
    <row r="1822" spans="1:44">
      <c r="A1822" s="10">
        <v>39575</v>
      </c>
      <c r="B1822" s="11">
        <f ca="1">IF(ROW(data!B1822)&gt;singleSMA,AVERAGE(OFFSET(data!B1822,0,0,-singleSMA,1)),"")</f>
        <v>29.770699999999991</v>
      </c>
      <c r="C1822" s="11" t="str">
        <f ca="1">IF(ROW(data!B1820)&gt;singleSMA+2,IF(SIGN(data!B1821-indicators!B1821)&lt;&gt;SIGN(data!B1820-indicators!B1820),IF(SIGN(data!B1821-indicators!B1821)&gt;0,"BUY","SELL"),""),"")</f>
        <v/>
      </c>
      <c r="D1822" s="11">
        <f ca="1">IF(ROW(data!B1822)&gt;fastSMA,AVERAGE(OFFSET(data!B1822,0,0,-fastSMA,1)),"")</f>
        <v>25.948500000000003</v>
      </c>
      <c r="E1822" s="11">
        <f ca="1">IF(ROW(data!B1822)&gt;slowSMA,AVERAGE(OFFSET(data!B1822,0,0,-slowSMA,1)),"")</f>
        <v>29.770699999999991</v>
      </c>
      <c r="F1822" s="11" t="str">
        <f ca="1">IF(ROW(data!B1822)&gt;MAX(fastSMA,slowSMA)+2,IF(SIGN(D1821-E1821)&lt;&gt;SIGN(D1820-E1820),IF(SIGN(D1821-E1821)&gt;0,"BUY","SELL"),""),"")</f>
        <v/>
      </c>
      <c r="G1822" s="11"/>
      <c r="H1822" s="11">
        <f>(data!B1822/data!B1821)-1</f>
        <v>2.0595807282088874E-2</v>
      </c>
      <c r="I1822" s="11">
        <f t="shared" si="588"/>
        <v>2.0595807282088874E-2</v>
      </c>
      <c r="J1822" s="11">
        <f t="shared" si="589"/>
        <v>0</v>
      </c>
      <c r="K1822" s="11">
        <f ca="1">IF(ROW(data!B1822)&gt;rsi+1,100-100/(1+AVERAGE(OFFSET(I1822,0,0,-rsi,1))/AVERAGE(OFFSET(J1822,0,0,-rsi,1))),"")</f>
        <v>53.281276256402812</v>
      </c>
      <c r="L1822" s="11"/>
      <c r="M1822" s="11">
        <f t="shared" si="590"/>
        <v>1.0205958072820889</v>
      </c>
      <c r="N1822" s="11">
        <f t="shared" ca="1" si="591"/>
        <v>1.0224760501105377</v>
      </c>
      <c r="S1822" s="13" t="str">
        <f ca="1">pricein</f>
        <v/>
      </c>
      <c r="T1822" s="13" t="str">
        <f ca="1">priceout</f>
        <v/>
      </c>
      <c r="U1822" s="16" t="str">
        <f t="shared" ca="1" si="592"/>
        <v/>
      </c>
      <c r="V1822" s="16" t="str">
        <f t="shared" ca="1" si="599"/>
        <v/>
      </c>
      <c r="W1822" s="16" t="str">
        <f t="shared" ca="1" si="600"/>
        <v/>
      </c>
      <c r="X1822" s="16">
        <f t="shared" ca="1" si="601"/>
        <v>2.7750969091747342</v>
      </c>
      <c r="Y1822" s="16"/>
      <c r="Z1822" s="13" t="str">
        <f ca="1">priceincross</f>
        <v/>
      </c>
      <c r="AA1822" s="13" t="str">
        <f ca="1">priceoutcross</f>
        <v/>
      </c>
      <c r="AB1822" s="13" t="str">
        <f t="shared" ca="1" si="593"/>
        <v/>
      </c>
      <c r="AC1822" s="13" t="str">
        <f t="shared" ca="1" si="602"/>
        <v/>
      </c>
      <c r="AD1822" s="13" t="str">
        <f t="shared" ca="1" si="603"/>
        <v/>
      </c>
      <c r="AE1822" s="13">
        <f t="shared" ca="1" si="604"/>
        <v>3.3465780983988931</v>
      </c>
      <c r="AG1822" s="32">
        <f ca="1">IF(ROW(data!B1822)&gt;fib+1,MIN(OFFSET(data!B1822,0,0,-fib,1)),"")</f>
        <v>23.64</v>
      </c>
      <c r="AH1822" s="32">
        <f ca="1">IF(ROW(data!B1822)&gt;fib+1,MAX(OFFSET(data!B1822,0,0,-fib,1)),"")</f>
        <v>35.75</v>
      </c>
      <c r="AI1822" s="32">
        <f t="shared" ca="1" si="594"/>
        <v>12.11</v>
      </c>
      <c r="AJ1822" s="31">
        <f t="shared" ca="1" si="595"/>
        <v>26.497959999999999</v>
      </c>
      <c r="AK1822" s="31">
        <f t="shared" ca="1" si="596"/>
        <v>28.266020000000001</v>
      </c>
      <c r="AL1822" s="31">
        <f t="shared" ca="1" si="597"/>
        <v>29.695</v>
      </c>
      <c r="AM1822" s="31">
        <f t="shared" ca="1" si="598"/>
        <v>31.12398</v>
      </c>
      <c r="AO1822" s="32">
        <f t="shared" ca="1" si="605"/>
        <v>2.3321937512499562</v>
      </c>
      <c r="AP1822" s="32">
        <f t="shared" ca="1" si="606"/>
        <v>0.20074860817775653</v>
      </c>
      <c r="AQ1822" s="32">
        <f t="shared" ca="1" si="607"/>
        <v>2.4685224841136817</v>
      </c>
      <c r="AR1822" s="32">
        <f t="shared" ca="1" si="608"/>
        <v>3.6438529784537321E-2</v>
      </c>
    </row>
    <row r="1823" spans="1:44">
      <c r="A1823" s="10">
        <v>39576</v>
      </c>
      <c r="B1823" s="11">
        <f ca="1">IF(ROW(data!B1823)&gt;singleSMA,AVERAGE(OFFSET(data!B1823,0,0,-singleSMA,1)),"")</f>
        <v>29.721099999999996</v>
      </c>
      <c r="C1823" s="11" t="str">
        <f ca="1">IF(ROW(data!B1821)&gt;singleSMA+2,IF(SIGN(data!B1822-indicators!B1822)&lt;&gt;SIGN(data!B1821-indicators!B1821),IF(SIGN(data!B1822-indicators!B1822)&gt;0,"BUY","SELL"),""),"")</f>
        <v/>
      </c>
      <c r="D1823" s="11">
        <f ca="1">IF(ROW(data!B1823)&gt;fastSMA,AVERAGE(OFFSET(data!B1823,0,0,-fastSMA,1)),"")</f>
        <v>25.962499999999999</v>
      </c>
      <c r="E1823" s="11">
        <f ca="1">IF(ROW(data!B1823)&gt;slowSMA,AVERAGE(OFFSET(data!B1823,0,0,-slowSMA,1)),"")</f>
        <v>29.721099999999996</v>
      </c>
      <c r="F1823" s="11" t="str">
        <f ca="1">IF(ROW(data!B1823)&gt;MAX(fastSMA,slowSMA)+2,IF(SIGN(D1822-E1822)&lt;&gt;SIGN(D1821-E1821),IF(SIGN(D1822-E1822)&gt;0,"BUY","SELL"),""),"")</f>
        <v/>
      </c>
      <c r="G1823" s="11"/>
      <c r="H1823" s="11">
        <f>(data!B1823/data!B1822)-1</f>
        <v>-7.2072072072071336E-3</v>
      </c>
      <c r="I1823" s="11">
        <f t="shared" si="588"/>
        <v>0</v>
      </c>
      <c r="J1823" s="11">
        <f t="shared" si="589"/>
        <v>7.2072072072071336E-3</v>
      </c>
      <c r="K1823" s="11">
        <f ca="1">IF(ROW(data!B1823)&gt;rsi+1,100-100/(1+AVERAGE(OFFSET(I1823,0,0,-rsi,1))/AVERAGE(OFFSET(J1823,0,0,-rsi,1))),"")</f>
        <v>52.058828627399272</v>
      </c>
      <c r="L1823" s="11"/>
      <c r="M1823" s="11">
        <f t="shared" si="590"/>
        <v>0.99279279279279287</v>
      </c>
      <c r="N1823" s="11">
        <f t="shared" ca="1" si="591"/>
        <v>1.0102676934360104</v>
      </c>
      <c r="S1823" s="13" t="str">
        <f ca="1">pricein</f>
        <v/>
      </c>
      <c r="T1823" s="13" t="str">
        <f ca="1">priceout</f>
        <v/>
      </c>
      <c r="U1823" s="16" t="str">
        <f t="shared" ca="1" si="592"/>
        <v/>
      </c>
      <c r="V1823" s="16" t="str">
        <f t="shared" ca="1" si="599"/>
        <v/>
      </c>
      <c r="W1823" s="16" t="str">
        <f t="shared" ca="1" si="600"/>
        <v/>
      </c>
      <c r="X1823" s="16">
        <f t="shared" ca="1" si="601"/>
        <v>2.7750969091747342</v>
      </c>
      <c r="Y1823" s="16"/>
      <c r="Z1823" s="13" t="str">
        <f ca="1">priceincross</f>
        <v/>
      </c>
      <c r="AA1823" s="13" t="str">
        <f ca="1">priceoutcross</f>
        <v/>
      </c>
      <c r="AB1823" s="13" t="str">
        <f t="shared" ca="1" si="593"/>
        <v/>
      </c>
      <c r="AC1823" s="13" t="str">
        <f t="shared" ca="1" si="602"/>
        <v/>
      </c>
      <c r="AD1823" s="13" t="str">
        <f t="shared" ca="1" si="603"/>
        <v/>
      </c>
      <c r="AE1823" s="13">
        <f t="shared" ca="1" si="604"/>
        <v>3.3465780983988931</v>
      </c>
      <c r="AG1823" s="32">
        <f ca="1">IF(ROW(data!B1823)&gt;fib+1,MIN(OFFSET(data!B1823,0,0,-fib,1)),"")</f>
        <v>23.64</v>
      </c>
      <c r="AH1823" s="32">
        <f ca="1">IF(ROW(data!B1823)&gt;fib+1,MAX(OFFSET(data!B1823,0,0,-fib,1)),"")</f>
        <v>35.75</v>
      </c>
      <c r="AI1823" s="32">
        <f t="shared" ca="1" si="594"/>
        <v>12.11</v>
      </c>
      <c r="AJ1823" s="31">
        <f t="shared" ca="1" si="595"/>
        <v>26.497959999999999</v>
      </c>
      <c r="AK1823" s="31">
        <f t="shared" ca="1" si="596"/>
        <v>28.266020000000001</v>
      </c>
      <c r="AL1823" s="31">
        <f t="shared" ca="1" si="597"/>
        <v>29.695</v>
      </c>
      <c r="AM1823" s="31">
        <f t="shared" ca="1" si="598"/>
        <v>31.12398</v>
      </c>
      <c r="AO1823" s="32">
        <f t="shared" ca="1" si="605"/>
        <v>2.3321937512499562</v>
      </c>
      <c r="AP1823" s="32">
        <f t="shared" ca="1" si="606"/>
        <v>0.20074860817775653</v>
      </c>
      <c r="AQ1823" s="32">
        <f t="shared" ca="1" si="607"/>
        <v>2.4685224841136817</v>
      </c>
      <c r="AR1823" s="32">
        <f t="shared" ca="1" si="608"/>
        <v>3.6438529784537321E-2</v>
      </c>
    </row>
    <row r="1824" spans="1:44">
      <c r="A1824" s="10">
        <v>39577</v>
      </c>
      <c r="B1824" s="11">
        <f ca="1">IF(ROW(data!B1824)&gt;singleSMA,AVERAGE(OFFSET(data!B1824,0,0,-singleSMA,1)),"")</f>
        <v>29.667299999999997</v>
      </c>
      <c r="C1824" s="11" t="str">
        <f ca="1">IF(ROW(data!B1822)&gt;singleSMA+2,IF(SIGN(data!B1823-indicators!B1823)&lt;&gt;SIGN(data!B1822-indicators!B1822),IF(SIGN(data!B1823-indicators!B1823)&gt;0,"BUY","SELL"),""),"")</f>
        <v/>
      </c>
      <c r="D1824" s="11">
        <f ca="1">IF(ROW(data!B1824)&gt;fastSMA,AVERAGE(OFFSET(data!B1824,0,0,-fastSMA,1)),"")</f>
        <v>25.907999999999998</v>
      </c>
      <c r="E1824" s="11">
        <f ca="1">IF(ROW(data!B1824)&gt;slowSMA,AVERAGE(OFFSET(data!B1824,0,0,-slowSMA,1)),"")</f>
        <v>29.667299999999997</v>
      </c>
      <c r="F1824" s="11" t="str">
        <f ca="1">IF(ROW(data!B1824)&gt;MAX(fastSMA,slowSMA)+2,IF(SIGN(D1823-E1823)&lt;&gt;SIGN(D1822-E1822),IF(SIGN(D1823-E1823)&gt;0,"BUY","SELL"),""),"")</f>
        <v/>
      </c>
      <c r="G1824" s="11"/>
      <c r="H1824" s="11">
        <f>(data!B1824/data!B1823)-1</f>
        <v>-2.6134301270417493E-2</v>
      </c>
      <c r="I1824" s="11">
        <f t="shared" si="588"/>
        <v>0</v>
      </c>
      <c r="J1824" s="11">
        <f t="shared" si="589"/>
        <v>2.6134301270417493E-2</v>
      </c>
      <c r="K1824" s="11">
        <f ca="1">IF(ROW(data!B1824)&gt;rsi+1,100-100/(1+AVERAGE(OFFSET(I1824,0,0,-rsi,1))/AVERAGE(OFFSET(J1824,0,0,-rsi,1))),"")</f>
        <v>47.047253376683265</v>
      </c>
      <c r="L1824" s="11"/>
      <c r="M1824" s="11">
        <f t="shared" si="590"/>
        <v>0.97386569872958251</v>
      </c>
      <c r="N1824" s="11">
        <f t="shared" ca="1" si="591"/>
        <v>0.9609598853868192</v>
      </c>
      <c r="S1824" s="13" t="str">
        <f ca="1">pricein</f>
        <v/>
      </c>
      <c r="T1824" s="13" t="str">
        <f ca="1">priceout</f>
        <v/>
      </c>
      <c r="U1824" s="16" t="str">
        <f t="shared" ca="1" si="592"/>
        <v/>
      </c>
      <c r="V1824" s="16" t="str">
        <f t="shared" ca="1" si="599"/>
        <v/>
      </c>
      <c r="W1824" s="16" t="str">
        <f t="shared" ca="1" si="600"/>
        <v/>
      </c>
      <c r="X1824" s="16">
        <f t="shared" ca="1" si="601"/>
        <v>2.7750969091747342</v>
      </c>
      <c r="Y1824" s="16"/>
      <c r="Z1824" s="13" t="str">
        <f ca="1">priceincross</f>
        <v/>
      </c>
      <c r="AA1824" s="13" t="str">
        <f ca="1">priceoutcross</f>
        <v/>
      </c>
      <c r="AB1824" s="13" t="str">
        <f t="shared" ca="1" si="593"/>
        <v/>
      </c>
      <c r="AC1824" s="13" t="str">
        <f t="shared" ca="1" si="602"/>
        <v/>
      </c>
      <c r="AD1824" s="13" t="str">
        <f t="shared" ca="1" si="603"/>
        <v/>
      </c>
      <c r="AE1824" s="13">
        <f t="shared" ca="1" si="604"/>
        <v>3.3465780983988931</v>
      </c>
      <c r="AG1824" s="32">
        <f ca="1">IF(ROW(data!B1824)&gt;fib+1,MIN(OFFSET(data!B1824,0,0,-fib,1)),"")</f>
        <v>23.64</v>
      </c>
      <c r="AH1824" s="32">
        <f ca="1">IF(ROW(data!B1824)&gt;fib+1,MAX(OFFSET(data!B1824,0,0,-fib,1)),"")</f>
        <v>35.75</v>
      </c>
      <c r="AI1824" s="32">
        <f t="shared" ca="1" si="594"/>
        <v>12.11</v>
      </c>
      <c r="AJ1824" s="31">
        <f t="shared" ca="1" si="595"/>
        <v>26.497959999999999</v>
      </c>
      <c r="AK1824" s="31">
        <f t="shared" ca="1" si="596"/>
        <v>28.266020000000001</v>
      </c>
      <c r="AL1824" s="31">
        <f t="shared" ca="1" si="597"/>
        <v>29.695</v>
      </c>
      <c r="AM1824" s="31">
        <f t="shared" ca="1" si="598"/>
        <v>31.12398</v>
      </c>
      <c r="AO1824" s="32">
        <f t="shared" ca="1" si="605"/>
        <v>2.3321937512499562</v>
      </c>
      <c r="AP1824" s="32">
        <f t="shared" ca="1" si="606"/>
        <v>0.20074860817775653</v>
      </c>
      <c r="AQ1824" s="32">
        <f t="shared" ca="1" si="607"/>
        <v>2.4685224841136817</v>
      </c>
      <c r="AR1824" s="32">
        <f t="shared" ca="1" si="608"/>
        <v>3.6438529784537321E-2</v>
      </c>
    </row>
    <row r="1825" spans="1:44">
      <c r="A1825" s="10">
        <v>39580</v>
      </c>
      <c r="B1825" s="11">
        <f ca="1">IF(ROW(data!B1825)&gt;singleSMA,AVERAGE(OFFSET(data!B1825,0,0,-singleSMA,1)),"")</f>
        <v>29.603699999999989</v>
      </c>
      <c r="C1825" s="11" t="str">
        <f ca="1">IF(ROW(data!B1823)&gt;singleSMA+2,IF(SIGN(data!B1824-indicators!B1824)&lt;&gt;SIGN(data!B1823-indicators!B1823),IF(SIGN(data!B1824-indicators!B1824)&gt;0,"BUY","SELL"),""),"")</f>
        <v/>
      </c>
      <c r="D1825" s="11">
        <f ca="1">IF(ROW(data!B1825)&gt;fastSMA,AVERAGE(OFFSET(data!B1825,0,0,-fastSMA,1)),"")</f>
        <v>25.9115</v>
      </c>
      <c r="E1825" s="11">
        <f ca="1">IF(ROW(data!B1825)&gt;slowSMA,AVERAGE(OFFSET(data!B1825,0,0,-slowSMA,1)),"")</f>
        <v>29.603699999999989</v>
      </c>
      <c r="F1825" s="11" t="str">
        <f ca="1">IF(ROW(data!B1825)&gt;MAX(fastSMA,slowSMA)+2,IF(SIGN(D1824-E1824)&lt;&gt;SIGN(D1823-E1823),IF(SIGN(D1824-E1824)&gt;0,"BUY","SELL"),""),"")</f>
        <v/>
      </c>
      <c r="G1825" s="11"/>
      <c r="H1825" s="11">
        <f>(data!B1825/data!B1824)-1</f>
        <v>-1.4163250093179203E-2</v>
      </c>
      <c r="I1825" s="11">
        <f t="shared" si="588"/>
        <v>0</v>
      </c>
      <c r="J1825" s="11">
        <f t="shared" si="589"/>
        <v>1.4163250093179203E-2</v>
      </c>
      <c r="K1825" s="11">
        <f ca="1">IF(ROW(data!B1825)&gt;rsi+1,100-100/(1+AVERAGE(OFFSET(I1825,0,0,-rsi,1))/AVERAGE(OFFSET(J1825,0,0,-rsi,1))),"")</f>
        <v>51.253770689644774</v>
      </c>
      <c r="L1825" s="11"/>
      <c r="M1825" s="11">
        <f t="shared" si="590"/>
        <v>0.9858367499068208</v>
      </c>
      <c r="N1825" s="11">
        <f t="shared" ca="1" si="591"/>
        <v>1.0026535253980287</v>
      </c>
      <c r="S1825" s="13" t="str">
        <f ca="1">pricein</f>
        <v/>
      </c>
      <c r="T1825" s="13" t="str">
        <f ca="1">priceout</f>
        <v/>
      </c>
      <c r="U1825" s="16" t="str">
        <f t="shared" ca="1" si="592"/>
        <v/>
      </c>
      <c r="V1825" s="16" t="str">
        <f t="shared" ca="1" si="599"/>
        <v/>
      </c>
      <c r="W1825" s="16" t="str">
        <f t="shared" ca="1" si="600"/>
        <v/>
      </c>
      <c r="X1825" s="16">
        <f t="shared" ca="1" si="601"/>
        <v>2.7750969091747342</v>
      </c>
      <c r="Y1825" s="16"/>
      <c r="Z1825" s="13" t="str">
        <f ca="1">priceincross</f>
        <v/>
      </c>
      <c r="AA1825" s="13" t="str">
        <f ca="1">priceoutcross</f>
        <v/>
      </c>
      <c r="AB1825" s="13" t="str">
        <f t="shared" ca="1" si="593"/>
        <v/>
      </c>
      <c r="AC1825" s="13" t="str">
        <f t="shared" ca="1" si="602"/>
        <v/>
      </c>
      <c r="AD1825" s="13" t="str">
        <f t="shared" ca="1" si="603"/>
        <v/>
      </c>
      <c r="AE1825" s="13">
        <f t="shared" ca="1" si="604"/>
        <v>3.3465780983988931</v>
      </c>
      <c r="AG1825" s="32">
        <f ca="1">IF(ROW(data!B1825)&gt;fib+1,MIN(OFFSET(data!B1825,0,0,-fib,1)),"")</f>
        <v>23.64</v>
      </c>
      <c r="AH1825" s="32">
        <f ca="1">IF(ROW(data!B1825)&gt;fib+1,MAX(OFFSET(data!B1825,0,0,-fib,1)),"")</f>
        <v>35.75</v>
      </c>
      <c r="AI1825" s="32">
        <f t="shared" ca="1" si="594"/>
        <v>12.11</v>
      </c>
      <c r="AJ1825" s="31">
        <f t="shared" ca="1" si="595"/>
        <v>26.497959999999999</v>
      </c>
      <c r="AK1825" s="31">
        <f t="shared" ca="1" si="596"/>
        <v>28.266020000000001</v>
      </c>
      <c r="AL1825" s="31">
        <f t="shared" ca="1" si="597"/>
        <v>29.695</v>
      </c>
      <c r="AM1825" s="31">
        <f t="shared" ca="1" si="598"/>
        <v>31.12398</v>
      </c>
      <c r="AO1825" s="32">
        <f t="shared" ca="1" si="605"/>
        <v>2.3321937512499562</v>
      </c>
      <c r="AP1825" s="32">
        <f t="shared" ca="1" si="606"/>
        <v>0.20074860817775653</v>
      </c>
      <c r="AQ1825" s="32">
        <f t="shared" ca="1" si="607"/>
        <v>2.4685224841136817</v>
      </c>
      <c r="AR1825" s="32">
        <f t="shared" ca="1" si="608"/>
        <v>3.6438529784537321E-2</v>
      </c>
    </row>
    <row r="1826" spans="1:44">
      <c r="A1826" s="10">
        <v>39581</v>
      </c>
      <c r="B1826" s="11">
        <f ca="1">IF(ROW(data!B1826)&gt;singleSMA,AVERAGE(OFFSET(data!B1826,0,0,-singleSMA,1)),"")</f>
        <v>29.527099999999997</v>
      </c>
      <c r="C1826" s="11" t="str">
        <f ca="1">IF(ROW(data!B1824)&gt;singleSMA+2,IF(SIGN(data!B1825-indicators!B1825)&lt;&gt;SIGN(data!B1824-indicators!B1824),IF(SIGN(data!B1825-indicators!B1825)&gt;0,"BUY","SELL"),""),"")</f>
        <v/>
      </c>
      <c r="D1826" s="11">
        <f ca="1">IF(ROW(data!B1826)&gt;fastSMA,AVERAGE(OFFSET(data!B1826,0,0,-fastSMA,1)),"")</f>
        <v>25.925000000000001</v>
      </c>
      <c r="E1826" s="11">
        <f ca="1">IF(ROW(data!B1826)&gt;slowSMA,AVERAGE(OFFSET(data!B1826,0,0,-slowSMA,1)),"")</f>
        <v>29.527099999999997</v>
      </c>
      <c r="F1826" s="11" t="str">
        <f ca="1">IF(ROW(data!B1826)&gt;MAX(fastSMA,slowSMA)+2,IF(SIGN(D1825-E1825)&lt;&gt;SIGN(D1824-E1824),IF(SIGN(D1825-E1825)&gt;0,"BUY","SELL"),""),"")</f>
        <v/>
      </c>
      <c r="G1826" s="11"/>
      <c r="H1826" s="11">
        <f>(data!B1826/data!B1825)-1</f>
        <v>1.8903591682419618E-2</v>
      </c>
      <c r="I1826" s="11">
        <f t="shared" si="588"/>
        <v>1.8903591682419618E-2</v>
      </c>
      <c r="J1826" s="11">
        <f t="shared" si="589"/>
        <v>0</v>
      </c>
      <c r="K1826" s="11">
        <f ca="1">IF(ROW(data!B1826)&gt;rsi+1,100-100/(1+AVERAGE(OFFSET(I1826,0,0,-rsi,1))/AVERAGE(OFFSET(J1826,0,0,-rsi,1))),"")</f>
        <v>52.04154517450776</v>
      </c>
      <c r="L1826" s="11"/>
      <c r="M1826" s="11">
        <f t="shared" si="590"/>
        <v>1.0189035916824196</v>
      </c>
      <c r="N1826" s="11">
        <f t="shared" ca="1" si="591"/>
        <v>1.0101199400299847</v>
      </c>
      <c r="S1826" s="13" t="str">
        <f ca="1">pricein</f>
        <v/>
      </c>
      <c r="T1826" s="13" t="str">
        <f ca="1">priceout</f>
        <v/>
      </c>
      <c r="U1826" s="16" t="str">
        <f t="shared" ca="1" si="592"/>
        <v/>
      </c>
      <c r="V1826" s="16" t="str">
        <f t="shared" ca="1" si="599"/>
        <v/>
      </c>
      <c r="W1826" s="16" t="str">
        <f t="shared" ca="1" si="600"/>
        <v/>
      </c>
      <c r="X1826" s="16">
        <f t="shared" ca="1" si="601"/>
        <v>2.7750969091747342</v>
      </c>
      <c r="Y1826" s="16"/>
      <c r="Z1826" s="13" t="str">
        <f ca="1">priceincross</f>
        <v/>
      </c>
      <c r="AA1826" s="13" t="str">
        <f ca="1">priceoutcross</f>
        <v/>
      </c>
      <c r="AB1826" s="13" t="str">
        <f t="shared" ca="1" si="593"/>
        <v/>
      </c>
      <c r="AC1826" s="13" t="str">
        <f t="shared" ca="1" si="602"/>
        <v/>
      </c>
      <c r="AD1826" s="13" t="str">
        <f t="shared" ca="1" si="603"/>
        <v/>
      </c>
      <c r="AE1826" s="13">
        <f t="shared" ca="1" si="604"/>
        <v>3.3465780983988931</v>
      </c>
      <c r="AG1826" s="32">
        <f ca="1">IF(ROW(data!B1826)&gt;fib+1,MIN(OFFSET(data!B1826,0,0,-fib,1)),"")</f>
        <v>23.64</v>
      </c>
      <c r="AH1826" s="32">
        <f ca="1">IF(ROW(data!B1826)&gt;fib+1,MAX(OFFSET(data!B1826,0,0,-fib,1)),"")</f>
        <v>35.75</v>
      </c>
      <c r="AI1826" s="32">
        <f t="shared" ca="1" si="594"/>
        <v>12.11</v>
      </c>
      <c r="AJ1826" s="31">
        <f t="shared" ca="1" si="595"/>
        <v>26.497959999999999</v>
      </c>
      <c r="AK1826" s="31">
        <f t="shared" ca="1" si="596"/>
        <v>28.266020000000001</v>
      </c>
      <c r="AL1826" s="31">
        <f t="shared" ca="1" si="597"/>
        <v>29.695</v>
      </c>
      <c r="AM1826" s="31">
        <f t="shared" ca="1" si="598"/>
        <v>31.12398</v>
      </c>
      <c r="AO1826" s="32">
        <f t="shared" ca="1" si="605"/>
        <v>2.3321937512499562</v>
      </c>
      <c r="AP1826" s="32">
        <f t="shared" ca="1" si="606"/>
        <v>0.20074860817775653</v>
      </c>
      <c r="AQ1826" s="32">
        <f t="shared" ca="1" si="607"/>
        <v>2.4685224841136817</v>
      </c>
      <c r="AR1826" s="32">
        <f t="shared" ca="1" si="608"/>
        <v>3.6438529784537321E-2</v>
      </c>
    </row>
    <row r="1827" spans="1:44">
      <c r="A1827" s="10">
        <v>39582</v>
      </c>
      <c r="B1827" s="11">
        <f ca="1">IF(ROW(data!B1827)&gt;singleSMA,AVERAGE(OFFSET(data!B1827,0,0,-singleSMA,1)),"")</f>
        <v>29.455799999999996</v>
      </c>
      <c r="C1827" s="11" t="str">
        <f ca="1">IF(ROW(data!B1825)&gt;singleSMA+2,IF(SIGN(data!B1826-indicators!B1826)&lt;&gt;SIGN(data!B1825-indicators!B1825),IF(SIGN(data!B1826-indicators!B1826)&gt;0,"BUY","SELL"),""),"")</f>
        <v/>
      </c>
      <c r="D1827" s="11">
        <f ca="1">IF(ROW(data!B1827)&gt;fastSMA,AVERAGE(OFFSET(data!B1827,0,0,-fastSMA,1)),"")</f>
        <v>26.006499999999996</v>
      </c>
      <c r="E1827" s="11">
        <f ca="1">IF(ROW(data!B1827)&gt;slowSMA,AVERAGE(OFFSET(data!B1827,0,0,-slowSMA,1)),"")</f>
        <v>29.455799999999996</v>
      </c>
      <c r="F1827" s="11" t="str">
        <f ca="1">IF(ROW(data!B1827)&gt;MAX(fastSMA,slowSMA)+2,IF(SIGN(D1826-E1826)&lt;&gt;SIGN(D1825-E1825),IF(SIGN(D1826-E1826)&gt;0,"BUY","SELL"),""),"")</f>
        <v/>
      </c>
      <c r="G1827" s="11"/>
      <c r="H1827" s="11">
        <f>(data!B1827/data!B1826)-1</f>
        <v>8.5343228200371879E-3</v>
      </c>
      <c r="I1827" s="11">
        <f t="shared" si="588"/>
        <v>8.5343228200371879E-3</v>
      </c>
      <c r="J1827" s="11">
        <f t="shared" si="589"/>
        <v>0</v>
      </c>
      <c r="K1827" s="11">
        <f ca="1">IF(ROW(data!B1827)&gt;rsi+1,100-100/(1+AVERAGE(OFFSET(I1827,0,0,-rsi,1))/AVERAGE(OFFSET(J1827,0,0,-rsi,1))),"")</f>
        <v>58.088292278709083</v>
      </c>
      <c r="L1827" s="11"/>
      <c r="M1827" s="11">
        <f t="shared" si="590"/>
        <v>1.0085343228200372</v>
      </c>
      <c r="N1827" s="11">
        <f t="shared" ca="1" si="591"/>
        <v>1.0637964774951072</v>
      </c>
      <c r="S1827" s="13" t="str">
        <f ca="1">pricein</f>
        <v/>
      </c>
      <c r="T1827" s="13" t="str">
        <f ca="1">priceout</f>
        <v/>
      </c>
      <c r="U1827" s="16" t="str">
        <f t="shared" ca="1" si="592"/>
        <v/>
      </c>
      <c r="V1827" s="16" t="str">
        <f t="shared" ca="1" si="599"/>
        <v/>
      </c>
      <c r="W1827" s="16" t="str">
        <f t="shared" ca="1" si="600"/>
        <v/>
      </c>
      <c r="X1827" s="16">
        <f t="shared" ca="1" si="601"/>
        <v>2.7750969091747342</v>
      </c>
      <c r="Y1827" s="16"/>
      <c r="Z1827" s="13" t="str">
        <f ca="1">priceincross</f>
        <v/>
      </c>
      <c r="AA1827" s="13" t="str">
        <f ca="1">priceoutcross</f>
        <v/>
      </c>
      <c r="AB1827" s="13" t="str">
        <f t="shared" ca="1" si="593"/>
        <v/>
      </c>
      <c r="AC1827" s="13" t="str">
        <f t="shared" ca="1" si="602"/>
        <v/>
      </c>
      <c r="AD1827" s="13" t="str">
        <f t="shared" ca="1" si="603"/>
        <v/>
      </c>
      <c r="AE1827" s="13">
        <f t="shared" ca="1" si="604"/>
        <v>3.3465780983988931</v>
      </c>
      <c r="AG1827" s="32">
        <f ca="1">IF(ROW(data!B1827)&gt;fib+1,MIN(OFFSET(data!B1827,0,0,-fib,1)),"")</f>
        <v>23.64</v>
      </c>
      <c r="AH1827" s="32">
        <f ca="1">IF(ROW(data!B1827)&gt;fib+1,MAX(OFFSET(data!B1827,0,0,-fib,1)),"")</f>
        <v>35.75</v>
      </c>
      <c r="AI1827" s="32">
        <f t="shared" ca="1" si="594"/>
        <v>12.11</v>
      </c>
      <c r="AJ1827" s="31">
        <f t="shared" ca="1" si="595"/>
        <v>26.497959999999999</v>
      </c>
      <c r="AK1827" s="31">
        <f t="shared" ca="1" si="596"/>
        <v>28.266020000000001</v>
      </c>
      <c r="AL1827" s="31">
        <f t="shared" ca="1" si="597"/>
        <v>29.695</v>
      </c>
      <c r="AM1827" s="31">
        <f t="shared" ca="1" si="598"/>
        <v>31.12398</v>
      </c>
      <c r="AO1827" s="32">
        <f t="shared" ca="1" si="605"/>
        <v>2.3321937512499562</v>
      </c>
      <c r="AP1827" s="32">
        <f t="shared" ca="1" si="606"/>
        <v>0.20074860817775653</v>
      </c>
      <c r="AQ1827" s="32">
        <f t="shared" ca="1" si="607"/>
        <v>2.4685224841136817</v>
      </c>
      <c r="AR1827" s="32">
        <f t="shared" ca="1" si="608"/>
        <v>3.6438529784537321E-2</v>
      </c>
    </row>
    <row r="1828" spans="1:44">
      <c r="A1828" s="10">
        <v>39583</v>
      </c>
      <c r="B1828" s="11">
        <f ca="1">IF(ROW(data!B1828)&gt;singleSMA,AVERAGE(OFFSET(data!B1828,0,0,-singleSMA,1)),"")</f>
        <v>29.396599999999999</v>
      </c>
      <c r="C1828" s="11" t="str">
        <f ca="1">IF(ROW(data!B1826)&gt;singleSMA+2,IF(SIGN(data!B1827-indicators!B1827)&lt;&gt;SIGN(data!B1826-indicators!B1826),IF(SIGN(data!B1827-indicators!B1827)&gt;0,"BUY","SELL"),""),"")</f>
        <v/>
      </c>
      <c r="D1828" s="11">
        <f ca="1">IF(ROW(data!B1828)&gt;fastSMA,AVERAGE(OFFSET(data!B1828,0,0,-fastSMA,1)),"")</f>
        <v>26.169499999999999</v>
      </c>
      <c r="E1828" s="11">
        <f ca="1">IF(ROW(data!B1828)&gt;slowSMA,AVERAGE(OFFSET(data!B1828,0,0,-slowSMA,1)),"")</f>
        <v>29.396599999999999</v>
      </c>
      <c r="F1828" s="11" t="str">
        <f ca="1">IF(ROW(data!B1828)&gt;MAX(fastSMA,slowSMA)+2,IF(SIGN(D1827-E1827)&lt;&gt;SIGN(D1826-E1826),IF(SIGN(D1827-E1827)&gt;0,"BUY","SELL"),""),"")</f>
        <v/>
      </c>
      <c r="G1828" s="11"/>
      <c r="H1828" s="11">
        <f>(data!B1828/data!B1827)-1</f>
        <v>1.4348785871964642E-2</v>
      </c>
      <c r="I1828" s="11">
        <f t="shared" si="588"/>
        <v>1.4348785871964642E-2</v>
      </c>
      <c r="J1828" s="11">
        <f t="shared" si="589"/>
        <v>0</v>
      </c>
      <c r="K1828" s="11">
        <f ca="1">IF(ROW(data!B1828)&gt;rsi+1,100-100/(1+AVERAGE(OFFSET(I1828,0,0,-rsi,1))/AVERAGE(OFFSET(J1828,0,0,-rsi,1))),"")</f>
        <v>66.682088882030371</v>
      </c>
      <c r="L1828" s="11"/>
      <c r="M1828" s="11">
        <f t="shared" si="590"/>
        <v>1.0143487858719646</v>
      </c>
      <c r="N1828" s="11">
        <f t="shared" ca="1" si="591"/>
        <v>1.1341011929247224</v>
      </c>
      <c r="S1828" s="13" t="str">
        <f ca="1">pricein</f>
        <v/>
      </c>
      <c r="T1828" s="13" t="str">
        <f ca="1">priceout</f>
        <v/>
      </c>
      <c r="U1828" s="16" t="str">
        <f t="shared" ca="1" si="592"/>
        <v/>
      </c>
      <c r="V1828" s="16" t="str">
        <f t="shared" ca="1" si="599"/>
        <v/>
      </c>
      <c r="W1828" s="16" t="str">
        <f t="shared" ca="1" si="600"/>
        <v/>
      </c>
      <c r="X1828" s="16">
        <f t="shared" ca="1" si="601"/>
        <v>2.7750969091747342</v>
      </c>
      <c r="Y1828" s="16"/>
      <c r="Z1828" s="13" t="str">
        <f ca="1">priceincross</f>
        <v/>
      </c>
      <c r="AA1828" s="13" t="str">
        <f ca="1">priceoutcross</f>
        <v/>
      </c>
      <c r="AB1828" s="13" t="str">
        <f t="shared" ca="1" si="593"/>
        <v/>
      </c>
      <c r="AC1828" s="13" t="str">
        <f t="shared" ca="1" si="602"/>
        <v/>
      </c>
      <c r="AD1828" s="13" t="str">
        <f t="shared" ca="1" si="603"/>
        <v/>
      </c>
      <c r="AE1828" s="13">
        <f t="shared" ca="1" si="604"/>
        <v>3.3465780983988931</v>
      </c>
      <c r="AG1828" s="32">
        <f ca="1">IF(ROW(data!B1828)&gt;fib+1,MIN(OFFSET(data!B1828,0,0,-fib,1)),"")</f>
        <v>23.64</v>
      </c>
      <c r="AH1828" s="32">
        <f ca="1">IF(ROW(data!B1828)&gt;fib+1,MAX(OFFSET(data!B1828,0,0,-fib,1)),"")</f>
        <v>35.75</v>
      </c>
      <c r="AI1828" s="32">
        <f t="shared" ca="1" si="594"/>
        <v>12.11</v>
      </c>
      <c r="AJ1828" s="31">
        <f t="shared" ca="1" si="595"/>
        <v>26.497959999999999</v>
      </c>
      <c r="AK1828" s="31">
        <f t="shared" ca="1" si="596"/>
        <v>28.266020000000001</v>
      </c>
      <c r="AL1828" s="31">
        <f t="shared" ca="1" si="597"/>
        <v>29.695</v>
      </c>
      <c r="AM1828" s="31">
        <f t="shared" ca="1" si="598"/>
        <v>31.12398</v>
      </c>
      <c r="AO1828" s="32">
        <f t="shared" ca="1" si="605"/>
        <v>2.3321937512499562</v>
      </c>
      <c r="AP1828" s="32">
        <f t="shared" ca="1" si="606"/>
        <v>0.20074860817775653</v>
      </c>
      <c r="AQ1828" s="32">
        <f t="shared" ca="1" si="607"/>
        <v>2.4685224841136817</v>
      </c>
      <c r="AR1828" s="32">
        <f t="shared" ca="1" si="608"/>
        <v>3.6438529784537321E-2</v>
      </c>
    </row>
    <row r="1829" spans="1:44">
      <c r="A1829" s="10">
        <v>39584</v>
      </c>
      <c r="B1829" s="11">
        <f ca="1">IF(ROW(data!B1829)&gt;singleSMA,AVERAGE(OFFSET(data!B1829,0,0,-singleSMA,1)),"")</f>
        <v>29.325599999999994</v>
      </c>
      <c r="C1829" s="11" t="str">
        <f ca="1">IF(ROW(data!B1827)&gt;singleSMA+2,IF(SIGN(data!B1828-indicators!B1828)&lt;&gt;SIGN(data!B1827-indicators!B1827),IF(SIGN(data!B1828-indicators!B1828)&gt;0,"BUY","SELL"),""),"")</f>
        <v/>
      </c>
      <c r="D1829" s="11">
        <f ca="1">IF(ROW(data!B1829)&gt;fastSMA,AVERAGE(OFFSET(data!B1829,0,0,-fastSMA,1)),"")</f>
        <v>26.311500000000002</v>
      </c>
      <c r="E1829" s="11">
        <f ca="1">IF(ROW(data!B1829)&gt;slowSMA,AVERAGE(OFFSET(data!B1829,0,0,-slowSMA,1)),"")</f>
        <v>29.325599999999994</v>
      </c>
      <c r="F1829" s="11" t="str">
        <f ca="1">IF(ROW(data!B1829)&gt;MAX(fastSMA,slowSMA)+2,IF(SIGN(D1828-E1828)&lt;&gt;SIGN(D1827-E1827),IF(SIGN(D1828-E1828)&gt;0,"BUY","SELL"),""),"")</f>
        <v/>
      </c>
      <c r="G1829" s="11"/>
      <c r="H1829" s="11">
        <f>(data!B1829/data!B1828)-1</f>
        <v>-1.5596663039535663E-2</v>
      </c>
      <c r="I1829" s="11">
        <f t="shared" si="588"/>
        <v>0</v>
      </c>
      <c r="J1829" s="11">
        <f t="shared" si="589"/>
        <v>1.5596663039535663E-2</v>
      </c>
      <c r="K1829" s="11">
        <f ca="1">IF(ROW(data!B1829)&gt;rsi+1,100-100/(1+AVERAGE(OFFSET(I1829,0,0,-rsi,1))/AVERAGE(OFFSET(J1829,0,0,-rsi,1))),"")</f>
        <v>64.231545314376973</v>
      </c>
      <c r="L1829" s="11"/>
      <c r="M1829" s="11">
        <f t="shared" si="590"/>
        <v>0.98440333696046434</v>
      </c>
      <c r="N1829" s="11">
        <f t="shared" ca="1" si="591"/>
        <v>1.1168724279835387</v>
      </c>
      <c r="S1829" s="13" t="str">
        <f ca="1">pricein</f>
        <v/>
      </c>
      <c r="T1829" s="13" t="str">
        <f ca="1">priceout</f>
        <v/>
      </c>
      <c r="U1829" s="16" t="str">
        <f t="shared" ca="1" si="592"/>
        <v/>
      </c>
      <c r="V1829" s="16" t="str">
        <f t="shared" ca="1" si="599"/>
        <v/>
      </c>
      <c r="W1829" s="16" t="str">
        <f t="shared" ca="1" si="600"/>
        <v/>
      </c>
      <c r="X1829" s="16">
        <f t="shared" ca="1" si="601"/>
        <v>2.7750969091747342</v>
      </c>
      <c r="Y1829" s="16"/>
      <c r="Z1829" s="13" t="str">
        <f ca="1">priceincross</f>
        <v/>
      </c>
      <c r="AA1829" s="13" t="str">
        <f ca="1">priceoutcross</f>
        <v/>
      </c>
      <c r="AB1829" s="13" t="str">
        <f t="shared" ca="1" si="593"/>
        <v/>
      </c>
      <c r="AC1829" s="13" t="str">
        <f t="shared" ca="1" si="602"/>
        <v/>
      </c>
      <c r="AD1829" s="13" t="str">
        <f t="shared" ca="1" si="603"/>
        <v/>
      </c>
      <c r="AE1829" s="13">
        <f t="shared" ca="1" si="604"/>
        <v>3.3465780983988931</v>
      </c>
      <c r="AG1829" s="32">
        <f ca="1">IF(ROW(data!B1829)&gt;fib+1,MIN(OFFSET(data!B1829,0,0,-fib,1)),"")</f>
        <v>23.64</v>
      </c>
      <c r="AH1829" s="32">
        <f ca="1">IF(ROW(data!B1829)&gt;fib+1,MAX(OFFSET(data!B1829,0,0,-fib,1)),"")</f>
        <v>35.75</v>
      </c>
      <c r="AI1829" s="32">
        <f t="shared" ca="1" si="594"/>
        <v>12.11</v>
      </c>
      <c r="AJ1829" s="31">
        <f t="shared" ca="1" si="595"/>
        <v>26.497959999999999</v>
      </c>
      <c r="AK1829" s="31">
        <f t="shared" ca="1" si="596"/>
        <v>28.266020000000001</v>
      </c>
      <c r="AL1829" s="31">
        <f t="shared" ca="1" si="597"/>
        <v>29.695</v>
      </c>
      <c r="AM1829" s="31">
        <f t="shared" ca="1" si="598"/>
        <v>31.12398</v>
      </c>
      <c r="AO1829" s="32">
        <f t="shared" ca="1" si="605"/>
        <v>2.3321937512499562</v>
      </c>
      <c r="AP1829" s="32">
        <f t="shared" ca="1" si="606"/>
        <v>0.20074860817775653</v>
      </c>
      <c r="AQ1829" s="32">
        <f t="shared" ca="1" si="607"/>
        <v>2.4685224841136817</v>
      </c>
      <c r="AR1829" s="32">
        <f t="shared" ca="1" si="608"/>
        <v>3.6438529784537321E-2</v>
      </c>
    </row>
    <row r="1830" spans="1:44">
      <c r="A1830" s="10">
        <v>39587</v>
      </c>
      <c r="B1830" s="11">
        <f ca="1">IF(ROW(data!B1830)&gt;singleSMA,AVERAGE(OFFSET(data!B1830,0,0,-singleSMA,1)),"")</f>
        <v>29.256399999999996</v>
      </c>
      <c r="C1830" s="11" t="str">
        <f ca="1">IF(ROW(data!B1828)&gt;singleSMA+2,IF(SIGN(data!B1829-indicators!B1829)&lt;&gt;SIGN(data!B1828-indicators!B1828),IF(SIGN(data!B1829-indicators!B1829)&gt;0,"BUY","SELL"),""),"")</f>
        <v/>
      </c>
      <c r="D1830" s="11">
        <f ca="1">IF(ROW(data!B1830)&gt;fastSMA,AVERAGE(OFFSET(data!B1830,0,0,-fastSMA,1)),"")</f>
        <v>26.470499999999998</v>
      </c>
      <c r="E1830" s="11">
        <f ca="1">IF(ROW(data!B1830)&gt;slowSMA,AVERAGE(OFFSET(data!B1830,0,0,-slowSMA,1)),"")</f>
        <v>29.256399999999996</v>
      </c>
      <c r="F1830" s="11" t="str">
        <f ca="1">IF(ROW(data!B1830)&gt;MAX(fastSMA,slowSMA)+2,IF(SIGN(D1829-E1829)&lt;&gt;SIGN(D1828-E1828),IF(SIGN(D1829-E1829)&gt;0,"BUY","SELL"),""),"")</f>
        <v/>
      </c>
      <c r="G1830" s="11"/>
      <c r="H1830" s="11">
        <f>(data!B1830/data!B1829)-1</f>
        <v>1.2896094325718366E-2</v>
      </c>
      <c r="I1830" s="11">
        <f t="shared" si="588"/>
        <v>1.2896094325718366E-2</v>
      </c>
      <c r="J1830" s="11">
        <f t="shared" si="589"/>
        <v>0</v>
      </c>
      <c r="K1830" s="11">
        <f ca="1">IF(ROW(data!B1830)&gt;rsi+1,100-100/(1+AVERAGE(OFFSET(I1830,0,0,-rsi,1))/AVERAGE(OFFSET(J1830,0,0,-rsi,1))),"")</f>
        <v>65.280546799890345</v>
      </c>
      <c r="L1830" s="11"/>
      <c r="M1830" s="11">
        <f t="shared" si="590"/>
        <v>1.0128960943257184</v>
      </c>
      <c r="N1830" s="11">
        <f t="shared" ca="1" si="591"/>
        <v>1.1308103661044837</v>
      </c>
      <c r="S1830" s="13" t="str">
        <f ca="1">pricein</f>
        <v/>
      </c>
      <c r="T1830" s="13" t="str">
        <f ca="1">priceout</f>
        <v/>
      </c>
      <c r="U1830" s="16" t="str">
        <f t="shared" ca="1" si="592"/>
        <v/>
      </c>
      <c r="V1830" s="16" t="str">
        <f t="shared" ca="1" si="599"/>
        <v/>
      </c>
      <c r="W1830" s="16" t="str">
        <f t="shared" ca="1" si="600"/>
        <v/>
      </c>
      <c r="X1830" s="16">
        <f t="shared" ca="1" si="601"/>
        <v>2.7750969091747342</v>
      </c>
      <c r="Y1830" s="16"/>
      <c r="Z1830" s="13" t="str">
        <f ca="1">priceincross</f>
        <v/>
      </c>
      <c r="AA1830" s="13" t="str">
        <f ca="1">priceoutcross</f>
        <v/>
      </c>
      <c r="AB1830" s="13" t="str">
        <f t="shared" ca="1" si="593"/>
        <v/>
      </c>
      <c r="AC1830" s="13" t="str">
        <f t="shared" ca="1" si="602"/>
        <v/>
      </c>
      <c r="AD1830" s="13" t="str">
        <f t="shared" ca="1" si="603"/>
        <v/>
      </c>
      <c r="AE1830" s="13">
        <f t="shared" ca="1" si="604"/>
        <v>3.3465780983988931</v>
      </c>
      <c r="AG1830" s="32">
        <f ca="1">IF(ROW(data!B1830)&gt;fib+1,MIN(OFFSET(data!B1830,0,0,-fib,1)),"")</f>
        <v>23.64</v>
      </c>
      <c r="AH1830" s="32">
        <f ca="1">IF(ROW(data!B1830)&gt;fib+1,MAX(OFFSET(data!B1830,0,0,-fib,1)),"")</f>
        <v>35.75</v>
      </c>
      <c r="AI1830" s="32">
        <f t="shared" ca="1" si="594"/>
        <v>12.11</v>
      </c>
      <c r="AJ1830" s="31">
        <f t="shared" ca="1" si="595"/>
        <v>26.497959999999999</v>
      </c>
      <c r="AK1830" s="31">
        <f t="shared" ca="1" si="596"/>
        <v>28.266020000000001</v>
      </c>
      <c r="AL1830" s="31">
        <f t="shared" ca="1" si="597"/>
        <v>29.695</v>
      </c>
      <c r="AM1830" s="31">
        <f t="shared" ca="1" si="598"/>
        <v>31.12398</v>
      </c>
      <c r="AO1830" s="32">
        <f t="shared" ca="1" si="605"/>
        <v>2.3321937512499562</v>
      </c>
      <c r="AP1830" s="32">
        <f t="shared" ca="1" si="606"/>
        <v>0.20074860817775653</v>
      </c>
      <c r="AQ1830" s="32">
        <f t="shared" ca="1" si="607"/>
        <v>2.4685224841136817</v>
      </c>
      <c r="AR1830" s="32">
        <f t="shared" ca="1" si="608"/>
        <v>3.6438529784537321E-2</v>
      </c>
    </row>
    <row r="1831" spans="1:44">
      <c r="A1831" s="10">
        <v>39588</v>
      </c>
      <c r="B1831" s="11">
        <f ca="1">IF(ROW(data!B1831)&gt;singleSMA,AVERAGE(OFFSET(data!B1831,0,0,-singleSMA,1)),"")</f>
        <v>29.169699999999999</v>
      </c>
      <c r="C1831" s="11" t="str">
        <f ca="1">IF(ROW(data!B1829)&gt;singleSMA+2,IF(SIGN(data!B1830-indicators!B1830)&lt;&gt;SIGN(data!B1829-indicators!B1829),IF(SIGN(data!B1830-indicators!B1830)&gt;0,"BUY","SELL"),""),"")</f>
        <v/>
      </c>
      <c r="D1831" s="11">
        <f ca="1">IF(ROW(data!B1831)&gt;fastSMA,AVERAGE(OFFSET(data!B1831,0,0,-fastSMA,1)),"")</f>
        <v>26.589499999999997</v>
      </c>
      <c r="E1831" s="11">
        <f ca="1">IF(ROW(data!B1831)&gt;slowSMA,AVERAGE(OFFSET(data!B1831,0,0,-slowSMA,1)),"")</f>
        <v>29.169699999999999</v>
      </c>
      <c r="F1831" s="11" t="str">
        <f ca="1">IF(ROW(data!B1831)&gt;MAX(fastSMA,slowSMA)+2,IF(SIGN(D1830-E1830)&lt;&gt;SIGN(D1829-E1829),IF(SIGN(D1830-E1830)&gt;0,"BUY","SELL"),""),"")</f>
        <v/>
      </c>
      <c r="G1831" s="11"/>
      <c r="H1831" s="11">
        <f>(data!B1831/data!B1830)-1</f>
        <v>-3.4194252455438279E-2</v>
      </c>
      <c r="I1831" s="11">
        <f t="shared" si="588"/>
        <v>0</v>
      </c>
      <c r="J1831" s="11">
        <f t="shared" si="589"/>
        <v>3.4194252455438279E-2</v>
      </c>
      <c r="K1831" s="11">
        <f ca="1">IF(ROW(data!B1831)&gt;rsi+1,100-100/(1+AVERAGE(OFFSET(I1831,0,0,-rsi,1))/AVERAGE(OFFSET(J1831,0,0,-rsi,1))),"")</f>
        <v>61.193007200732829</v>
      </c>
      <c r="L1831" s="11"/>
      <c r="M1831" s="11">
        <f t="shared" si="590"/>
        <v>0.96580574754456172</v>
      </c>
      <c r="N1831" s="11">
        <f t="shared" ca="1" si="591"/>
        <v>1.0984691766652868</v>
      </c>
      <c r="S1831" s="13" t="str">
        <f ca="1">pricein</f>
        <v/>
      </c>
      <c r="T1831" s="13" t="str">
        <f ca="1">priceout</f>
        <v/>
      </c>
      <c r="U1831" s="16" t="str">
        <f t="shared" ca="1" si="592"/>
        <v/>
      </c>
      <c r="V1831" s="16" t="str">
        <f t="shared" ca="1" si="599"/>
        <v/>
      </c>
      <c r="W1831" s="16" t="str">
        <f t="shared" ca="1" si="600"/>
        <v/>
      </c>
      <c r="X1831" s="16">
        <f t="shared" ca="1" si="601"/>
        <v>2.7750969091747342</v>
      </c>
      <c r="Y1831" s="16"/>
      <c r="Z1831" s="13" t="str">
        <f ca="1">priceincross</f>
        <v/>
      </c>
      <c r="AA1831" s="13" t="str">
        <f ca="1">priceoutcross</f>
        <v/>
      </c>
      <c r="AB1831" s="13" t="str">
        <f t="shared" ca="1" si="593"/>
        <v/>
      </c>
      <c r="AC1831" s="13" t="str">
        <f t="shared" ca="1" si="602"/>
        <v/>
      </c>
      <c r="AD1831" s="13" t="str">
        <f t="shared" ca="1" si="603"/>
        <v/>
      </c>
      <c r="AE1831" s="13">
        <f t="shared" ca="1" si="604"/>
        <v>3.3465780983988931</v>
      </c>
      <c r="AG1831" s="32">
        <f ca="1">IF(ROW(data!B1831)&gt;fib+1,MIN(OFFSET(data!B1831,0,0,-fib,1)),"")</f>
        <v>23.64</v>
      </c>
      <c r="AH1831" s="32">
        <f ca="1">IF(ROW(data!B1831)&gt;fib+1,MAX(OFFSET(data!B1831,0,0,-fib,1)),"")</f>
        <v>35.75</v>
      </c>
      <c r="AI1831" s="32">
        <f t="shared" ca="1" si="594"/>
        <v>12.11</v>
      </c>
      <c r="AJ1831" s="31">
        <f t="shared" ca="1" si="595"/>
        <v>26.497959999999999</v>
      </c>
      <c r="AK1831" s="31">
        <f t="shared" ca="1" si="596"/>
        <v>28.266020000000001</v>
      </c>
      <c r="AL1831" s="31">
        <f t="shared" ca="1" si="597"/>
        <v>29.695</v>
      </c>
      <c r="AM1831" s="31">
        <f t="shared" ca="1" si="598"/>
        <v>31.12398</v>
      </c>
      <c r="AO1831" s="32">
        <f t="shared" ca="1" si="605"/>
        <v>2.3321937512499562</v>
      </c>
      <c r="AP1831" s="32">
        <f t="shared" ca="1" si="606"/>
        <v>0.20074860817775653</v>
      </c>
      <c r="AQ1831" s="32">
        <f t="shared" ca="1" si="607"/>
        <v>2.4685224841136817</v>
      </c>
      <c r="AR1831" s="32">
        <f t="shared" ca="1" si="608"/>
        <v>3.6438529784537321E-2</v>
      </c>
    </row>
    <row r="1832" spans="1:44">
      <c r="A1832" s="10">
        <v>39589</v>
      </c>
      <c r="B1832" s="11">
        <f ca="1">IF(ROW(data!B1832)&gt;singleSMA,AVERAGE(OFFSET(data!B1832,0,0,-singleSMA,1)),"")</f>
        <v>29.080599999999993</v>
      </c>
      <c r="C1832" s="11" t="str">
        <f ca="1">IF(ROW(data!B1830)&gt;singleSMA+2,IF(SIGN(data!B1831-indicators!B1831)&lt;&gt;SIGN(data!B1830-indicators!B1830),IF(SIGN(data!B1831-indicators!B1831)&gt;0,"BUY","SELL"),""),"")</f>
        <v/>
      </c>
      <c r="D1832" s="11">
        <f ca="1">IF(ROW(data!B1832)&gt;fastSMA,AVERAGE(OFFSET(data!B1832,0,0,-fastSMA,1)),"")</f>
        <v>26.689</v>
      </c>
      <c r="E1832" s="11">
        <f ca="1">IF(ROW(data!B1832)&gt;slowSMA,AVERAGE(OFFSET(data!B1832,0,0,-slowSMA,1)),"")</f>
        <v>29.080599999999993</v>
      </c>
      <c r="F1832" s="11" t="str">
        <f ca="1">IF(ROW(data!B1832)&gt;MAX(fastSMA,slowSMA)+2,IF(SIGN(D1831-E1831)&lt;&gt;SIGN(D1830-E1830),IF(SIGN(D1831-E1831)&gt;0,"BUY","SELL"),""),"")</f>
        <v/>
      </c>
      <c r="G1832" s="11"/>
      <c r="H1832" s="11">
        <f>(data!B1832/data!B1831)-1</f>
        <v>-1.4689265536723228E-2</v>
      </c>
      <c r="I1832" s="11">
        <f t="shared" si="588"/>
        <v>0</v>
      </c>
      <c r="J1832" s="11">
        <f t="shared" si="589"/>
        <v>1.4689265536723228E-2</v>
      </c>
      <c r="K1832" s="11">
        <f ca="1">IF(ROW(data!B1832)&gt;rsi+1,100-100/(1+AVERAGE(OFFSET(I1832,0,0,-rsi,1))/AVERAGE(OFFSET(J1832,0,0,-rsi,1))),"")</f>
        <v>59.275677076633642</v>
      </c>
      <c r="L1832" s="11"/>
      <c r="M1832" s="11">
        <f t="shared" si="590"/>
        <v>0.98531073446327677</v>
      </c>
      <c r="N1832" s="11">
        <f t="shared" ca="1" si="591"/>
        <v>1.0823334712453447</v>
      </c>
      <c r="S1832" s="13" t="str">
        <f ca="1">pricein</f>
        <v/>
      </c>
      <c r="T1832" s="13" t="str">
        <f ca="1">priceout</f>
        <v/>
      </c>
      <c r="U1832" s="16" t="str">
        <f t="shared" ca="1" si="592"/>
        <v/>
      </c>
      <c r="V1832" s="16" t="str">
        <f t="shared" ca="1" si="599"/>
        <v/>
      </c>
      <c r="W1832" s="16" t="str">
        <f t="shared" ca="1" si="600"/>
        <v/>
      </c>
      <c r="X1832" s="16">
        <f t="shared" ca="1" si="601"/>
        <v>2.7750969091747342</v>
      </c>
      <c r="Y1832" s="16"/>
      <c r="Z1832" s="13" t="str">
        <f ca="1">priceincross</f>
        <v/>
      </c>
      <c r="AA1832" s="13" t="str">
        <f ca="1">priceoutcross</f>
        <v/>
      </c>
      <c r="AB1832" s="13" t="str">
        <f t="shared" ca="1" si="593"/>
        <v/>
      </c>
      <c r="AC1832" s="13" t="str">
        <f t="shared" ca="1" si="602"/>
        <v/>
      </c>
      <c r="AD1832" s="13" t="str">
        <f t="shared" ca="1" si="603"/>
        <v/>
      </c>
      <c r="AE1832" s="13">
        <f t="shared" ca="1" si="604"/>
        <v>3.3465780983988931</v>
      </c>
      <c r="AG1832" s="32">
        <f ca="1">IF(ROW(data!B1832)&gt;fib+1,MIN(OFFSET(data!B1832,0,0,-fib,1)),"")</f>
        <v>23.64</v>
      </c>
      <c r="AH1832" s="32">
        <f ca="1">IF(ROW(data!B1832)&gt;fib+1,MAX(OFFSET(data!B1832,0,0,-fib,1)),"")</f>
        <v>35.75</v>
      </c>
      <c r="AI1832" s="32">
        <f t="shared" ca="1" si="594"/>
        <v>12.11</v>
      </c>
      <c r="AJ1832" s="31">
        <f t="shared" ca="1" si="595"/>
        <v>26.497959999999999</v>
      </c>
      <c r="AK1832" s="31">
        <f t="shared" ca="1" si="596"/>
        <v>28.266020000000001</v>
      </c>
      <c r="AL1832" s="31">
        <f t="shared" ca="1" si="597"/>
        <v>29.695</v>
      </c>
      <c r="AM1832" s="31">
        <f t="shared" ca="1" si="598"/>
        <v>31.12398</v>
      </c>
      <c r="AO1832" s="32">
        <f t="shared" ca="1" si="605"/>
        <v>2.3321937512499562</v>
      </c>
      <c r="AP1832" s="32">
        <f t="shared" ca="1" si="606"/>
        <v>0.20074860817775653</v>
      </c>
      <c r="AQ1832" s="32">
        <f t="shared" ca="1" si="607"/>
        <v>2.4685224841136817</v>
      </c>
      <c r="AR1832" s="32">
        <f t="shared" ca="1" si="608"/>
        <v>3.6438529784537321E-2</v>
      </c>
    </row>
    <row r="1833" spans="1:44">
      <c r="A1833" s="10">
        <v>39590</v>
      </c>
      <c r="B1833" s="11">
        <f ca="1">IF(ROW(data!B1833)&gt;singleSMA,AVERAGE(OFFSET(data!B1833,0,0,-singleSMA,1)),"")</f>
        <v>28.981699999999996</v>
      </c>
      <c r="C1833" s="11" t="str">
        <f ca="1">IF(ROW(data!B1831)&gt;singleSMA+2,IF(SIGN(data!B1832-indicators!B1832)&lt;&gt;SIGN(data!B1831-indicators!B1831),IF(SIGN(data!B1832-indicators!B1832)&gt;0,"BUY","SELL"),""),"")</f>
        <v/>
      </c>
      <c r="D1833" s="11">
        <f ca="1">IF(ROW(data!B1833)&gt;fastSMA,AVERAGE(OFFSET(data!B1833,0,0,-fastSMA,1)),"")</f>
        <v>26.669</v>
      </c>
      <c r="E1833" s="11">
        <f ca="1">IF(ROW(data!B1833)&gt;slowSMA,AVERAGE(OFFSET(data!B1833,0,0,-slowSMA,1)),"")</f>
        <v>28.981699999999996</v>
      </c>
      <c r="F1833" s="11" t="str">
        <f ca="1">IF(ROW(data!B1833)&gt;MAX(fastSMA,slowSMA)+2,IF(SIGN(D1832-E1832)&lt;&gt;SIGN(D1831-E1831),IF(SIGN(D1832-E1832)&gt;0,"BUY","SELL"),""),"")</f>
        <v/>
      </c>
      <c r="G1833" s="11"/>
      <c r="H1833" s="11">
        <f>(data!B1833/data!B1832)-1</f>
        <v>-3.8608562691131554E-2</v>
      </c>
      <c r="I1833" s="11">
        <f t="shared" si="588"/>
        <v>0</v>
      </c>
      <c r="J1833" s="11">
        <f t="shared" si="589"/>
        <v>3.8608562691131554E-2</v>
      </c>
      <c r="K1833" s="11">
        <f ca="1">IF(ROW(data!B1833)&gt;rsi+1,100-100/(1+AVERAGE(OFFSET(I1833,0,0,-rsi,1))/AVERAGE(OFFSET(J1833,0,0,-rsi,1))),"")</f>
        <v>49.030502827407226</v>
      </c>
      <c r="L1833" s="11"/>
      <c r="M1833" s="11">
        <f t="shared" si="590"/>
        <v>0.96139143730886845</v>
      </c>
      <c r="N1833" s="11">
        <f t="shared" ca="1" si="591"/>
        <v>0.98434442270058642</v>
      </c>
      <c r="S1833" s="13" t="str">
        <f ca="1">pricein</f>
        <v/>
      </c>
      <c r="T1833" s="13" t="str">
        <f ca="1">priceout</f>
        <v/>
      </c>
      <c r="U1833" s="16" t="str">
        <f t="shared" ca="1" si="592"/>
        <v/>
      </c>
      <c r="V1833" s="16" t="str">
        <f t="shared" ca="1" si="599"/>
        <v/>
      </c>
      <c r="W1833" s="16" t="str">
        <f t="shared" ca="1" si="600"/>
        <v/>
      </c>
      <c r="X1833" s="16">
        <f t="shared" ca="1" si="601"/>
        <v>2.7750969091747342</v>
      </c>
      <c r="Y1833" s="16"/>
      <c r="Z1833" s="13" t="str">
        <f ca="1">priceincross</f>
        <v/>
      </c>
      <c r="AA1833" s="13" t="str">
        <f ca="1">priceoutcross</f>
        <v/>
      </c>
      <c r="AB1833" s="13" t="str">
        <f t="shared" ca="1" si="593"/>
        <v/>
      </c>
      <c r="AC1833" s="13" t="str">
        <f t="shared" ca="1" si="602"/>
        <v/>
      </c>
      <c r="AD1833" s="13" t="str">
        <f t="shared" ca="1" si="603"/>
        <v/>
      </c>
      <c r="AE1833" s="13">
        <f t="shared" ca="1" si="604"/>
        <v>3.3465780983988931</v>
      </c>
      <c r="AG1833" s="32">
        <f ca="1">IF(ROW(data!B1833)&gt;fib+1,MIN(OFFSET(data!B1833,0,0,-fib,1)),"")</f>
        <v>23.64</v>
      </c>
      <c r="AH1833" s="32">
        <f ca="1">IF(ROW(data!B1833)&gt;fib+1,MAX(OFFSET(data!B1833,0,0,-fib,1)),"")</f>
        <v>35.75</v>
      </c>
      <c r="AI1833" s="32">
        <f t="shared" ca="1" si="594"/>
        <v>12.11</v>
      </c>
      <c r="AJ1833" s="31">
        <f t="shared" ca="1" si="595"/>
        <v>26.497959999999999</v>
      </c>
      <c r="AK1833" s="31">
        <f t="shared" ca="1" si="596"/>
        <v>28.266020000000001</v>
      </c>
      <c r="AL1833" s="31">
        <f t="shared" ca="1" si="597"/>
        <v>29.695</v>
      </c>
      <c r="AM1833" s="31">
        <f t="shared" ca="1" si="598"/>
        <v>31.12398</v>
      </c>
      <c r="AO1833" s="32">
        <f t="shared" ca="1" si="605"/>
        <v>2.3321937512499562</v>
      </c>
      <c r="AP1833" s="32">
        <f t="shared" ca="1" si="606"/>
        <v>0.20074860817775653</v>
      </c>
      <c r="AQ1833" s="32">
        <f t="shared" ca="1" si="607"/>
        <v>2.4685224841136817</v>
      </c>
      <c r="AR1833" s="32">
        <f t="shared" ca="1" si="608"/>
        <v>3.6438529784537321E-2</v>
      </c>
    </row>
    <row r="1834" spans="1:44">
      <c r="A1834" s="10">
        <v>39591</v>
      </c>
      <c r="B1834" s="11">
        <f ca="1">IF(ROW(data!B1834)&gt;singleSMA,AVERAGE(OFFSET(data!B1834,0,0,-singleSMA,1)),"")</f>
        <v>28.895499999999991</v>
      </c>
      <c r="C1834" s="11" t="str">
        <f ca="1">IF(ROW(data!B1832)&gt;singleSMA+2,IF(SIGN(data!B1833-indicators!B1833)&lt;&gt;SIGN(data!B1832-indicators!B1832),IF(SIGN(data!B1833-indicators!B1833)&gt;0,"BUY","SELL"),""),"")</f>
        <v/>
      </c>
      <c r="D1834" s="11">
        <f ca="1">IF(ROW(data!B1834)&gt;fastSMA,AVERAGE(OFFSET(data!B1834,0,0,-fastSMA,1)),"")</f>
        <v>26.679000000000002</v>
      </c>
      <c r="E1834" s="11">
        <f ca="1">IF(ROW(data!B1834)&gt;slowSMA,AVERAGE(OFFSET(data!B1834,0,0,-slowSMA,1)),"")</f>
        <v>28.895499999999991</v>
      </c>
      <c r="F1834" s="11" t="str">
        <f ca="1">IF(ROW(data!B1834)&gt;MAX(fastSMA,slowSMA)+2,IF(SIGN(D1833-E1833)&lt;&gt;SIGN(D1832-E1832),IF(SIGN(D1833-E1833)&gt;0,"BUY","SELL"),""),"")</f>
        <v/>
      </c>
      <c r="G1834" s="11"/>
      <c r="H1834" s="11">
        <f>(data!B1834/data!B1833)-1</f>
        <v>1.9880715705766772E-3</v>
      </c>
      <c r="I1834" s="11">
        <f t="shared" si="588"/>
        <v>1.9880715705766772E-3</v>
      </c>
      <c r="J1834" s="11">
        <f t="shared" si="589"/>
        <v>0</v>
      </c>
      <c r="K1834" s="11">
        <f ca="1">IF(ROW(data!B1834)&gt;rsi+1,100-100/(1+AVERAGE(OFFSET(I1834,0,0,-rsi,1))/AVERAGE(OFFSET(J1834,0,0,-rsi,1))),"")</f>
        <v>51.715739273090307</v>
      </c>
      <c r="L1834" s="11"/>
      <c r="M1834" s="11">
        <f t="shared" si="590"/>
        <v>1.0019880715705767</v>
      </c>
      <c r="N1834" s="11">
        <f t="shared" ca="1" si="591"/>
        <v>1.0080000000000002</v>
      </c>
      <c r="S1834" s="13" t="str">
        <f ca="1">pricein</f>
        <v/>
      </c>
      <c r="T1834" s="13" t="str">
        <f ca="1">priceout</f>
        <v/>
      </c>
      <c r="U1834" s="16" t="str">
        <f t="shared" ca="1" si="592"/>
        <v/>
      </c>
      <c r="V1834" s="16" t="str">
        <f t="shared" ca="1" si="599"/>
        <v/>
      </c>
      <c r="W1834" s="16" t="str">
        <f t="shared" ca="1" si="600"/>
        <v/>
      </c>
      <c r="X1834" s="16">
        <f t="shared" ca="1" si="601"/>
        <v>2.7750969091747342</v>
      </c>
      <c r="Y1834" s="16"/>
      <c r="Z1834" s="13" t="str">
        <f ca="1">priceincross</f>
        <v/>
      </c>
      <c r="AA1834" s="13" t="str">
        <f ca="1">priceoutcross</f>
        <v/>
      </c>
      <c r="AB1834" s="13" t="str">
        <f t="shared" ca="1" si="593"/>
        <v/>
      </c>
      <c r="AC1834" s="13" t="str">
        <f t="shared" ca="1" si="602"/>
        <v/>
      </c>
      <c r="AD1834" s="13" t="str">
        <f t="shared" ca="1" si="603"/>
        <v/>
      </c>
      <c r="AE1834" s="13">
        <f t="shared" ca="1" si="604"/>
        <v>3.3465780983988931</v>
      </c>
      <c r="AG1834" s="32">
        <f ca="1">IF(ROW(data!B1834)&gt;fib+1,MIN(OFFSET(data!B1834,0,0,-fib,1)),"")</f>
        <v>23.64</v>
      </c>
      <c r="AH1834" s="32">
        <f ca="1">IF(ROW(data!B1834)&gt;fib+1,MAX(OFFSET(data!B1834,0,0,-fib,1)),"")</f>
        <v>35.75</v>
      </c>
      <c r="AI1834" s="32">
        <f t="shared" ca="1" si="594"/>
        <v>12.11</v>
      </c>
      <c r="AJ1834" s="31">
        <f t="shared" ca="1" si="595"/>
        <v>26.497959999999999</v>
      </c>
      <c r="AK1834" s="31">
        <f t="shared" ca="1" si="596"/>
        <v>28.266020000000001</v>
      </c>
      <c r="AL1834" s="31">
        <f t="shared" ca="1" si="597"/>
        <v>29.695</v>
      </c>
      <c r="AM1834" s="31">
        <f t="shared" ca="1" si="598"/>
        <v>31.12398</v>
      </c>
      <c r="AO1834" s="32">
        <f t="shared" ca="1" si="605"/>
        <v>2.3321937512499562</v>
      </c>
      <c r="AP1834" s="32">
        <f t="shared" ca="1" si="606"/>
        <v>0.20074860817775653</v>
      </c>
      <c r="AQ1834" s="32">
        <f t="shared" ca="1" si="607"/>
        <v>2.4685224841136817</v>
      </c>
      <c r="AR1834" s="32">
        <f t="shared" ca="1" si="608"/>
        <v>3.6438529784537321E-2</v>
      </c>
    </row>
    <row r="1835" spans="1:44">
      <c r="A1835" s="10">
        <v>39594</v>
      </c>
      <c r="B1835" s="11">
        <f ca="1">IF(ROW(data!B1835)&gt;singleSMA,AVERAGE(OFFSET(data!B1835,0,0,-singleSMA,1)),"")</f>
        <v>28.803799999999995</v>
      </c>
      <c r="C1835" s="11" t="str">
        <f ca="1">IF(ROW(data!B1833)&gt;singleSMA+2,IF(SIGN(data!B1834-indicators!B1834)&lt;&gt;SIGN(data!B1833-indicators!B1833),IF(SIGN(data!B1834-indicators!B1834)&gt;0,"BUY","SELL"),""),"")</f>
        <v/>
      </c>
      <c r="D1835" s="11">
        <f ca="1">IF(ROW(data!B1835)&gt;fastSMA,AVERAGE(OFFSET(data!B1835,0,0,-fastSMA,1)),"")</f>
        <v>26.682499999999997</v>
      </c>
      <c r="E1835" s="11">
        <f ca="1">IF(ROW(data!B1835)&gt;slowSMA,AVERAGE(OFFSET(data!B1835,0,0,-slowSMA,1)),"")</f>
        <v>28.803799999999995</v>
      </c>
      <c r="F1835" s="11" t="str">
        <f ca="1">IF(ROW(data!B1835)&gt;MAX(fastSMA,slowSMA)+2,IF(SIGN(D1834-E1834)&lt;&gt;SIGN(D1833-E1833),IF(SIGN(D1834-E1834)&gt;0,"BUY","SELL"),""),"")</f>
        <v/>
      </c>
      <c r="G1835" s="11"/>
      <c r="H1835" s="11">
        <f>(data!B1835/data!B1834)-1</f>
        <v>-1.7063492063492003E-2</v>
      </c>
      <c r="I1835" s="11">
        <f t="shared" si="588"/>
        <v>0</v>
      </c>
      <c r="J1835" s="11">
        <f t="shared" si="589"/>
        <v>1.7063492063492003E-2</v>
      </c>
      <c r="K1835" s="11">
        <f ca="1">IF(ROW(data!B1835)&gt;rsi+1,100-100/(1+AVERAGE(OFFSET(I1835,0,0,-rsi,1))/AVERAGE(OFFSET(J1835,0,0,-rsi,1))),"")</f>
        <v>51.114940619873764</v>
      </c>
      <c r="L1835" s="11"/>
      <c r="M1835" s="11">
        <f t="shared" si="590"/>
        <v>0.982936507936508</v>
      </c>
      <c r="N1835" s="11">
        <f t="shared" ca="1" si="591"/>
        <v>1.0028340080971656</v>
      </c>
      <c r="S1835" s="13" t="str">
        <f ca="1">pricein</f>
        <v/>
      </c>
      <c r="T1835" s="13" t="str">
        <f ca="1">priceout</f>
        <v/>
      </c>
      <c r="U1835" s="16" t="str">
        <f t="shared" ca="1" si="592"/>
        <v/>
      </c>
      <c r="V1835" s="16" t="str">
        <f t="shared" ca="1" si="599"/>
        <v/>
      </c>
      <c r="W1835" s="16" t="str">
        <f t="shared" ca="1" si="600"/>
        <v/>
      </c>
      <c r="X1835" s="16">
        <f t="shared" ca="1" si="601"/>
        <v>2.7750969091747342</v>
      </c>
      <c r="Y1835" s="16"/>
      <c r="Z1835" s="13" t="str">
        <f ca="1">priceincross</f>
        <v/>
      </c>
      <c r="AA1835" s="13" t="str">
        <f ca="1">priceoutcross</f>
        <v/>
      </c>
      <c r="AB1835" s="13" t="str">
        <f t="shared" ca="1" si="593"/>
        <v/>
      </c>
      <c r="AC1835" s="13" t="str">
        <f t="shared" ca="1" si="602"/>
        <v/>
      </c>
      <c r="AD1835" s="13" t="str">
        <f t="shared" ca="1" si="603"/>
        <v/>
      </c>
      <c r="AE1835" s="13">
        <f t="shared" ca="1" si="604"/>
        <v>3.3465780983988931</v>
      </c>
      <c r="AG1835" s="32">
        <f ca="1">IF(ROW(data!B1835)&gt;fib+1,MIN(OFFSET(data!B1835,0,0,-fib,1)),"")</f>
        <v>23.64</v>
      </c>
      <c r="AH1835" s="32">
        <f ca="1">IF(ROW(data!B1835)&gt;fib+1,MAX(OFFSET(data!B1835,0,0,-fib,1)),"")</f>
        <v>35.75</v>
      </c>
      <c r="AI1835" s="32">
        <f t="shared" ca="1" si="594"/>
        <v>12.11</v>
      </c>
      <c r="AJ1835" s="31">
        <f t="shared" ca="1" si="595"/>
        <v>26.497959999999999</v>
      </c>
      <c r="AK1835" s="31">
        <f t="shared" ca="1" si="596"/>
        <v>28.266020000000001</v>
      </c>
      <c r="AL1835" s="31">
        <f t="shared" ca="1" si="597"/>
        <v>29.695</v>
      </c>
      <c r="AM1835" s="31">
        <f t="shared" ca="1" si="598"/>
        <v>31.12398</v>
      </c>
      <c r="AO1835" s="32">
        <f t="shared" ca="1" si="605"/>
        <v>2.3321937512499562</v>
      </c>
      <c r="AP1835" s="32">
        <f t="shared" ca="1" si="606"/>
        <v>0.20074860817775653</v>
      </c>
      <c r="AQ1835" s="32">
        <f t="shared" ca="1" si="607"/>
        <v>2.4685224841136817</v>
      </c>
      <c r="AR1835" s="32">
        <f t="shared" ca="1" si="608"/>
        <v>3.6438529784537321E-2</v>
      </c>
    </row>
    <row r="1836" spans="1:44">
      <c r="A1836" s="10">
        <v>39595</v>
      </c>
      <c r="B1836" s="11">
        <f ca="1">IF(ROW(data!B1836)&gt;singleSMA,AVERAGE(OFFSET(data!B1836,0,0,-singleSMA,1)),"")</f>
        <v>28.719899999999999</v>
      </c>
      <c r="C1836" s="11" t="str">
        <f ca="1">IF(ROW(data!B1834)&gt;singleSMA+2,IF(SIGN(data!B1835-indicators!B1835)&lt;&gt;SIGN(data!B1834-indicators!B1834),IF(SIGN(data!B1835-indicators!B1835)&gt;0,"BUY","SELL"),""),"")</f>
        <v/>
      </c>
      <c r="D1836" s="11">
        <f ca="1">IF(ROW(data!B1836)&gt;fastSMA,AVERAGE(OFFSET(data!B1836,0,0,-fastSMA,1)),"")</f>
        <v>26.697500000000002</v>
      </c>
      <c r="E1836" s="11">
        <f ca="1">IF(ROW(data!B1836)&gt;slowSMA,AVERAGE(OFFSET(data!B1836,0,0,-slowSMA,1)),"")</f>
        <v>28.719899999999999</v>
      </c>
      <c r="F1836" s="11" t="str">
        <f ca="1">IF(ROW(data!B1836)&gt;MAX(fastSMA,slowSMA)+2,IF(SIGN(D1835-E1835)&lt;&gt;SIGN(D1834-E1834),IF(SIGN(D1835-E1835)&gt;0,"BUY","SELL"),""),"")</f>
        <v/>
      </c>
      <c r="G1836" s="11"/>
      <c r="H1836" s="11">
        <f>(data!B1836/data!B1835)-1</f>
        <v>1.2111425111021479E-2</v>
      </c>
      <c r="I1836" s="11">
        <f t="shared" si="588"/>
        <v>1.2111425111021479E-2</v>
      </c>
      <c r="J1836" s="11">
        <f t="shared" si="589"/>
        <v>0</v>
      </c>
      <c r="K1836" s="11">
        <f ca="1">IF(ROW(data!B1836)&gt;rsi+1,100-100/(1+AVERAGE(OFFSET(I1836,0,0,-rsi,1))/AVERAGE(OFFSET(J1836,0,0,-rsi,1))),"")</f>
        <v>52.133795086089329</v>
      </c>
      <c r="L1836" s="11"/>
      <c r="M1836" s="11">
        <f t="shared" si="590"/>
        <v>1.0121114251110215</v>
      </c>
      <c r="N1836" s="11">
        <f t="shared" ca="1" si="591"/>
        <v>1.0121114251110217</v>
      </c>
      <c r="S1836" s="13" t="str">
        <f ca="1">pricein</f>
        <v/>
      </c>
      <c r="T1836" s="13" t="str">
        <f ca="1">priceout</f>
        <v/>
      </c>
      <c r="U1836" s="16" t="str">
        <f t="shared" ca="1" si="592"/>
        <v/>
      </c>
      <c r="V1836" s="16" t="str">
        <f t="shared" ca="1" si="599"/>
        <v/>
      </c>
      <c r="W1836" s="16" t="str">
        <f t="shared" ca="1" si="600"/>
        <v/>
      </c>
      <c r="X1836" s="16">
        <f t="shared" ca="1" si="601"/>
        <v>2.7750969091747342</v>
      </c>
      <c r="Y1836" s="16"/>
      <c r="Z1836" s="13" t="str">
        <f ca="1">priceincross</f>
        <v/>
      </c>
      <c r="AA1836" s="13" t="str">
        <f ca="1">priceoutcross</f>
        <v/>
      </c>
      <c r="AB1836" s="13" t="str">
        <f t="shared" ca="1" si="593"/>
        <v/>
      </c>
      <c r="AC1836" s="13" t="str">
        <f t="shared" ca="1" si="602"/>
        <v/>
      </c>
      <c r="AD1836" s="13" t="str">
        <f t="shared" ca="1" si="603"/>
        <v/>
      </c>
      <c r="AE1836" s="13">
        <f t="shared" ca="1" si="604"/>
        <v>3.3465780983988931</v>
      </c>
      <c r="AG1836" s="32">
        <f ca="1">IF(ROW(data!B1836)&gt;fib+1,MIN(OFFSET(data!B1836,0,0,-fib,1)),"")</f>
        <v>23.64</v>
      </c>
      <c r="AH1836" s="32">
        <f ca="1">IF(ROW(data!B1836)&gt;fib+1,MAX(OFFSET(data!B1836,0,0,-fib,1)),"")</f>
        <v>35.75</v>
      </c>
      <c r="AI1836" s="32">
        <f t="shared" ca="1" si="594"/>
        <v>12.11</v>
      </c>
      <c r="AJ1836" s="31">
        <f t="shared" ca="1" si="595"/>
        <v>26.497959999999999</v>
      </c>
      <c r="AK1836" s="31">
        <f t="shared" ca="1" si="596"/>
        <v>28.266020000000001</v>
      </c>
      <c r="AL1836" s="31">
        <f t="shared" ca="1" si="597"/>
        <v>29.695</v>
      </c>
      <c r="AM1836" s="31">
        <f t="shared" ca="1" si="598"/>
        <v>31.12398</v>
      </c>
      <c r="AO1836" s="32">
        <f t="shared" ca="1" si="605"/>
        <v>2.3321937512499562</v>
      </c>
      <c r="AP1836" s="32">
        <f t="shared" ca="1" si="606"/>
        <v>0.20074860817775653</v>
      </c>
      <c r="AQ1836" s="32">
        <f t="shared" ca="1" si="607"/>
        <v>2.4685224841136817</v>
      </c>
      <c r="AR1836" s="32">
        <f t="shared" ca="1" si="608"/>
        <v>3.6438529784537321E-2</v>
      </c>
    </row>
    <row r="1837" spans="1:44">
      <c r="A1837" s="10">
        <v>39596</v>
      </c>
      <c r="B1837" s="11">
        <f ca="1">IF(ROW(data!B1837)&gt;singleSMA,AVERAGE(OFFSET(data!B1837,0,0,-singleSMA,1)),"")</f>
        <v>28.650399999999994</v>
      </c>
      <c r="C1837" s="11" t="str">
        <f ca="1">IF(ROW(data!B1835)&gt;singleSMA+2,IF(SIGN(data!B1836-indicators!B1836)&lt;&gt;SIGN(data!B1835-indicators!B1835),IF(SIGN(data!B1836-indicators!B1836)&gt;0,"BUY","SELL"),""),"")</f>
        <v/>
      </c>
      <c r="D1837" s="11">
        <f ca="1">IF(ROW(data!B1837)&gt;fastSMA,AVERAGE(OFFSET(data!B1837,0,0,-fastSMA,1)),"")</f>
        <v>26.749999999999993</v>
      </c>
      <c r="E1837" s="11">
        <f ca="1">IF(ROW(data!B1837)&gt;slowSMA,AVERAGE(OFFSET(data!B1837,0,0,-slowSMA,1)),"")</f>
        <v>28.650399999999994</v>
      </c>
      <c r="F1837" s="11" t="str">
        <f ca="1">IF(ROW(data!B1837)&gt;MAX(fastSMA,slowSMA)+2,IF(SIGN(D1836-E1836)&lt;&gt;SIGN(D1835-E1835),IF(SIGN(D1836-E1836)&gt;0,"BUY","SELL"),""),"")</f>
        <v/>
      </c>
      <c r="G1837" s="11"/>
      <c r="H1837" s="11">
        <f>(data!B1837/data!B1836)-1</f>
        <v>6.182688472277631E-2</v>
      </c>
      <c r="I1837" s="11">
        <f t="shared" si="588"/>
        <v>6.182688472277631E-2</v>
      </c>
      <c r="J1837" s="11">
        <f t="shared" si="589"/>
        <v>0</v>
      </c>
      <c r="K1837" s="11">
        <f ca="1">IF(ROW(data!B1837)&gt;rsi+1,100-100/(1+AVERAGE(OFFSET(I1837,0,0,-rsi,1))/AVERAGE(OFFSET(J1837,0,0,-rsi,1))),"")</f>
        <v>55.111642425857937</v>
      </c>
      <c r="L1837" s="11"/>
      <c r="M1837" s="11">
        <f t="shared" si="590"/>
        <v>1.0618268847227763</v>
      </c>
      <c r="N1837" s="11">
        <f t="shared" ca="1" si="591"/>
        <v>1.041063746578021</v>
      </c>
      <c r="S1837" s="13" t="str">
        <f ca="1">pricein</f>
        <v/>
      </c>
      <c r="T1837" s="13" t="str">
        <f ca="1">priceout</f>
        <v/>
      </c>
      <c r="U1837" s="16" t="str">
        <f t="shared" ca="1" si="592"/>
        <v/>
      </c>
      <c r="V1837" s="16" t="str">
        <f t="shared" ca="1" si="599"/>
        <v/>
      </c>
      <c r="W1837" s="16" t="str">
        <f t="shared" ca="1" si="600"/>
        <v/>
      </c>
      <c r="X1837" s="16">
        <f t="shared" ca="1" si="601"/>
        <v>2.7750969091747342</v>
      </c>
      <c r="Y1837" s="16"/>
      <c r="Z1837" s="13" t="str">
        <f ca="1">priceincross</f>
        <v/>
      </c>
      <c r="AA1837" s="13" t="str">
        <f ca="1">priceoutcross</f>
        <v/>
      </c>
      <c r="AB1837" s="13" t="str">
        <f t="shared" ca="1" si="593"/>
        <v/>
      </c>
      <c r="AC1837" s="13" t="str">
        <f t="shared" ca="1" si="602"/>
        <v/>
      </c>
      <c r="AD1837" s="13" t="str">
        <f t="shared" ca="1" si="603"/>
        <v/>
      </c>
      <c r="AE1837" s="13">
        <f t="shared" ca="1" si="604"/>
        <v>3.3465780983988931</v>
      </c>
      <c r="AG1837" s="32">
        <f ca="1">IF(ROW(data!B1837)&gt;fib+1,MIN(OFFSET(data!B1837,0,0,-fib,1)),"")</f>
        <v>23.64</v>
      </c>
      <c r="AH1837" s="32">
        <f ca="1">IF(ROW(data!B1837)&gt;fib+1,MAX(OFFSET(data!B1837,0,0,-fib,1)),"")</f>
        <v>35.75</v>
      </c>
      <c r="AI1837" s="32">
        <f t="shared" ca="1" si="594"/>
        <v>12.11</v>
      </c>
      <c r="AJ1837" s="31">
        <f t="shared" ca="1" si="595"/>
        <v>26.497959999999999</v>
      </c>
      <c r="AK1837" s="31">
        <f t="shared" ca="1" si="596"/>
        <v>28.266020000000001</v>
      </c>
      <c r="AL1837" s="31">
        <f t="shared" ca="1" si="597"/>
        <v>29.695</v>
      </c>
      <c r="AM1837" s="31">
        <f t="shared" ca="1" si="598"/>
        <v>31.12398</v>
      </c>
      <c r="AO1837" s="32">
        <f t="shared" ca="1" si="605"/>
        <v>2.3321937512499562</v>
      </c>
      <c r="AP1837" s="32">
        <f t="shared" ca="1" si="606"/>
        <v>0.20074860817775653</v>
      </c>
      <c r="AQ1837" s="32">
        <f t="shared" ca="1" si="607"/>
        <v>2.4685224841136817</v>
      </c>
      <c r="AR1837" s="32">
        <f t="shared" ca="1" si="608"/>
        <v>3.6438529784537321E-2</v>
      </c>
    </row>
    <row r="1838" spans="1:44">
      <c r="A1838" s="10">
        <v>39597</v>
      </c>
      <c r="B1838" s="11">
        <f ca="1">IF(ROW(data!B1838)&gt;singleSMA,AVERAGE(OFFSET(data!B1838,0,0,-singleSMA,1)),"")</f>
        <v>28.569199999999991</v>
      </c>
      <c r="C1838" s="11" t="str">
        <f ca="1">IF(ROW(data!B1836)&gt;singleSMA+2,IF(SIGN(data!B1837-indicators!B1837)&lt;&gt;SIGN(data!B1836-indicators!B1836),IF(SIGN(data!B1837-indicators!B1837)&gt;0,"BUY","SELL"),""),"")</f>
        <v/>
      </c>
      <c r="D1838" s="11">
        <f ca="1">IF(ROW(data!B1838)&gt;fastSMA,AVERAGE(OFFSET(data!B1838,0,0,-fastSMA,1)),"")</f>
        <v>26.741999999999997</v>
      </c>
      <c r="E1838" s="11">
        <f ca="1">IF(ROW(data!B1838)&gt;slowSMA,AVERAGE(OFFSET(data!B1838,0,0,-slowSMA,1)),"")</f>
        <v>28.569199999999991</v>
      </c>
      <c r="F1838" s="11" t="str">
        <f ca="1">IF(ROW(data!B1838)&gt;MAX(fastSMA,slowSMA)+2,IF(SIGN(D1837-E1837)&lt;&gt;SIGN(D1836-E1836),IF(SIGN(D1837-E1837)&gt;0,"BUY","SELL"),""),"")</f>
        <v/>
      </c>
      <c r="G1838" s="11"/>
      <c r="H1838" s="11">
        <f>(data!B1838/data!B1837)-1</f>
        <v>3.0052592036062808E-3</v>
      </c>
      <c r="I1838" s="11">
        <f t="shared" si="588"/>
        <v>3.0052592036062808E-3</v>
      </c>
      <c r="J1838" s="11">
        <f t="shared" si="589"/>
        <v>0</v>
      </c>
      <c r="K1838" s="11">
        <f ca="1">IF(ROW(data!B1838)&gt;rsi+1,100-100/(1+AVERAGE(OFFSET(I1838,0,0,-rsi,1))/AVERAGE(OFFSET(J1838,0,0,-rsi,1))),"")</f>
        <v>50.126606165010436</v>
      </c>
      <c r="L1838" s="11"/>
      <c r="M1838" s="11">
        <f t="shared" si="590"/>
        <v>1.0030052592036063</v>
      </c>
      <c r="N1838" s="11">
        <f t="shared" ca="1" si="591"/>
        <v>0.99404318689501114</v>
      </c>
      <c r="S1838" s="13" t="str">
        <f ca="1">pricein</f>
        <v/>
      </c>
      <c r="T1838" s="13" t="str">
        <f ca="1">priceout</f>
        <v/>
      </c>
      <c r="U1838" s="16" t="str">
        <f t="shared" ca="1" si="592"/>
        <v/>
      </c>
      <c r="V1838" s="16" t="str">
        <f t="shared" ca="1" si="599"/>
        <v/>
      </c>
      <c r="W1838" s="16" t="str">
        <f t="shared" ca="1" si="600"/>
        <v/>
      </c>
      <c r="X1838" s="16">
        <f t="shared" ca="1" si="601"/>
        <v>2.7750969091747342</v>
      </c>
      <c r="Y1838" s="16"/>
      <c r="Z1838" s="13" t="str">
        <f ca="1">priceincross</f>
        <v/>
      </c>
      <c r="AA1838" s="13" t="str">
        <f ca="1">priceoutcross</f>
        <v/>
      </c>
      <c r="AB1838" s="13" t="str">
        <f t="shared" ca="1" si="593"/>
        <v/>
      </c>
      <c r="AC1838" s="13" t="str">
        <f t="shared" ca="1" si="602"/>
        <v/>
      </c>
      <c r="AD1838" s="13" t="str">
        <f t="shared" ca="1" si="603"/>
        <v/>
      </c>
      <c r="AE1838" s="13">
        <f t="shared" ca="1" si="604"/>
        <v>3.3465780983988931</v>
      </c>
      <c r="AG1838" s="32">
        <f ca="1">IF(ROW(data!B1838)&gt;fib+1,MIN(OFFSET(data!B1838,0,0,-fib,1)),"")</f>
        <v>23.64</v>
      </c>
      <c r="AH1838" s="32">
        <f ca="1">IF(ROW(data!B1838)&gt;fib+1,MAX(OFFSET(data!B1838,0,0,-fib,1)),"")</f>
        <v>35.75</v>
      </c>
      <c r="AI1838" s="32">
        <f t="shared" ca="1" si="594"/>
        <v>12.11</v>
      </c>
      <c r="AJ1838" s="31">
        <f t="shared" ca="1" si="595"/>
        <v>26.497959999999999</v>
      </c>
      <c r="AK1838" s="31">
        <f t="shared" ca="1" si="596"/>
        <v>28.266020000000001</v>
      </c>
      <c r="AL1838" s="31">
        <f t="shared" ca="1" si="597"/>
        <v>29.695</v>
      </c>
      <c r="AM1838" s="31">
        <f t="shared" ca="1" si="598"/>
        <v>31.12398</v>
      </c>
      <c r="AO1838" s="32">
        <f t="shared" ca="1" si="605"/>
        <v>2.3321937512499562</v>
      </c>
      <c r="AP1838" s="32">
        <f t="shared" ca="1" si="606"/>
        <v>0.20074860817775653</v>
      </c>
      <c r="AQ1838" s="32">
        <f t="shared" ca="1" si="607"/>
        <v>2.4685224841136817</v>
      </c>
      <c r="AR1838" s="32">
        <f t="shared" ca="1" si="608"/>
        <v>3.6438529784537321E-2</v>
      </c>
    </row>
    <row r="1839" spans="1:44">
      <c r="A1839" s="10">
        <v>39598</v>
      </c>
      <c r="B1839" s="11">
        <f ca="1">IF(ROW(data!B1839)&gt;singleSMA,AVERAGE(OFFSET(data!B1839,0,0,-singleSMA,1)),"")</f>
        <v>28.502499999999991</v>
      </c>
      <c r="C1839" s="11" t="str">
        <f ca="1">IF(ROW(data!B1837)&gt;singleSMA+2,IF(SIGN(data!B1838-indicators!B1838)&lt;&gt;SIGN(data!B1837-indicators!B1837),IF(SIGN(data!B1838-indicators!B1838)&gt;0,"BUY","SELL"),""),"")</f>
        <v/>
      </c>
      <c r="D1839" s="11">
        <f ca="1">IF(ROW(data!B1839)&gt;fastSMA,AVERAGE(OFFSET(data!B1839,0,0,-fastSMA,1)),"")</f>
        <v>26.751999999999999</v>
      </c>
      <c r="E1839" s="11">
        <f ca="1">IF(ROW(data!B1839)&gt;slowSMA,AVERAGE(OFFSET(data!B1839,0,0,-slowSMA,1)),"")</f>
        <v>28.502499999999991</v>
      </c>
      <c r="F1839" s="11" t="str">
        <f ca="1">IF(ROW(data!B1839)&gt;MAX(fastSMA,slowSMA)+2,IF(SIGN(D1838-E1838)&lt;&gt;SIGN(D1837-E1837),IF(SIGN(D1838-E1838)&gt;0,"BUY","SELL"),""),"")</f>
        <v/>
      </c>
      <c r="G1839" s="11"/>
      <c r="H1839" s="11">
        <f>(data!B1839/data!B1838)-1</f>
        <v>7.3782771535580549E-2</v>
      </c>
      <c r="I1839" s="11">
        <f t="shared" si="588"/>
        <v>7.3782771535580549E-2</v>
      </c>
      <c r="J1839" s="11">
        <f t="shared" si="589"/>
        <v>0</v>
      </c>
      <c r="K1839" s="11">
        <f ca="1">IF(ROW(data!B1839)&gt;rsi+1,100-100/(1+AVERAGE(OFFSET(I1839,0,0,-rsi,1))/AVERAGE(OFFSET(J1839,0,0,-rsi,1))),"")</f>
        <v>51.691838693232249</v>
      </c>
      <c r="L1839" s="11"/>
      <c r="M1839" s="11">
        <f t="shared" si="590"/>
        <v>1.0737827715355805</v>
      </c>
      <c r="N1839" s="11">
        <f t="shared" ca="1" si="591"/>
        <v>1.0070249385317884</v>
      </c>
      <c r="S1839" s="13" t="str">
        <f ca="1">pricein</f>
        <v/>
      </c>
      <c r="T1839" s="13" t="str">
        <f ca="1">priceout</f>
        <v/>
      </c>
      <c r="U1839" s="16" t="str">
        <f t="shared" ca="1" si="592"/>
        <v/>
      </c>
      <c r="V1839" s="16" t="str">
        <f t="shared" ca="1" si="599"/>
        <v/>
      </c>
      <c r="W1839" s="16" t="str">
        <f t="shared" ca="1" si="600"/>
        <v/>
      </c>
      <c r="X1839" s="16">
        <f t="shared" ca="1" si="601"/>
        <v>2.7750969091747342</v>
      </c>
      <c r="Y1839" s="16"/>
      <c r="Z1839" s="13" t="str">
        <f ca="1">priceincross</f>
        <v/>
      </c>
      <c r="AA1839" s="13" t="str">
        <f ca="1">priceoutcross</f>
        <v/>
      </c>
      <c r="AB1839" s="13" t="str">
        <f t="shared" ca="1" si="593"/>
        <v/>
      </c>
      <c r="AC1839" s="13" t="str">
        <f t="shared" ca="1" si="602"/>
        <v/>
      </c>
      <c r="AD1839" s="13" t="str">
        <f t="shared" ca="1" si="603"/>
        <v/>
      </c>
      <c r="AE1839" s="13">
        <f t="shared" ca="1" si="604"/>
        <v>3.3465780983988931</v>
      </c>
      <c r="AG1839" s="32">
        <f ca="1">IF(ROW(data!B1839)&gt;fib+1,MIN(OFFSET(data!B1839,0,0,-fib,1)),"")</f>
        <v>23.64</v>
      </c>
      <c r="AH1839" s="32">
        <f ca="1">IF(ROW(data!B1839)&gt;fib+1,MAX(OFFSET(data!B1839,0,0,-fib,1)),"")</f>
        <v>35.75</v>
      </c>
      <c r="AI1839" s="32">
        <f t="shared" ca="1" si="594"/>
        <v>12.11</v>
      </c>
      <c r="AJ1839" s="31">
        <f t="shared" ca="1" si="595"/>
        <v>26.497959999999999</v>
      </c>
      <c r="AK1839" s="31">
        <f t="shared" ca="1" si="596"/>
        <v>28.266020000000001</v>
      </c>
      <c r="AL1839" s="31">
        <f t="shared" ca="1" si="597"/>
        <v>29.695</v>
      </c>
      <c r="AM1839" s="31">
        <f t="shared" ca="1" si="598"/>
        <v>31.12398</v>
      </c>
      <c r="AO1839" s="32">
        <f t="shared" ca="1" si="605"/>
        <v>2.3321937512499562</v>
      </c>
      <c r="AP1839" s="32">
        <f t="shared" ca="1" si="606"/>
        <v>0.20074860817775653</v>
      </c>
      <c r="AQ1839" s="32">
        <f t="shared" ca="1" si="607"/>
        <v>2.4685224841136817</v>
      </c>
      <c r="AR1839" s="32">
        <f t="shared" ca="1" si="608"/>
        <v>3.6438529784537321E-2</v>
      </c>
    </row>
    <row r="1840" spans="1:44">
      <c r="A1840" s="10">
        <v>39601</v>
      </c>
      <c r="B1840" s="11">
        <f ca="1">IF(ROW(data!B1840)&gt;singleSMA,AVERAGE(OFFSET(data!B1840,0,0,-singleSMA,1)),"")</f>
        <v>28.426899999999993</v>
      </c>
      <c r="C1840" s="11" t="str">
        <f ca="1">IF(ROW(data!B1838)&gt;singleSMA+2,IF(SIGN(data!B1839-indicators!B1839)&lt;&gt;SIGN(data!B1838-indicators!B1838),IF(SIGN(data!B1839-indicators!B1839)&gt;0,"BUY","SELL"),""),"")</f>
        <v>BUY</v>
      </c>
      <c r="D1840" s="11">
        <f ca="1">IF(ROW(data!B1840)&gt;fastSMA,AVERAGE(OFFSET(data!B1840,0,0,-fastSMA,1)),"")</f>
        <v>26.74</v>
      </c>
      <c r="E1840" s="11">
        <f ca="1">IF(ROW(data!B1840)&gt;slowSMA,AVERAGE(OFFSET(data!B1840,0,0,-slowSMA,1)),"")</f>
        <v>28.426899999999993</v>
      </c>
      <c r="F1840" s="11" t="str">
        <f ca="1">IF(ROW(data!B1840)&gt;MAX(fastSMA,slowSMA)+2,IF(SIGN(D1839-E1839)&lt;&gt;SIGN(D1838-E1838),IF(SIGN(D1839-E1839)&gt;0,"BUY","SELL"),""),"")</f>
        <v/>
      </c>
      <c r="G1840" s="11"/>
      <c r="H1840" s="11">
        <f>(data!B1840/data!B1839)-1</f>
        <v>-2.9996512033484635E-2</v>
      </c>
      <c r="I1840" s="11">
        <f t="shared" si="588"/>
        <v>0</v>
      </c>
      <c r="J1840" s="11">
        <f t="shared" si="589"/>
        <v>2.9996512033484635E-2</v>
      </c>
      <c r="K1840" s="11">
        <f ca="1">IF(ROW(data!B1840)&gt;rsi+1,100-100/(1+AVERAGE(OFFSET(I1840,0,0,-rsi,1))/AVERAGE(OFFSET(J1840,0,0,-rsi,1))),"")</f>
        <v>49.964932658491122</v>
      </c>
      <c r="L1840" s="11"/>
      <c r="M1840" s="11">
        <f t="shared" si="590"/>
        <v>0.97000348796651537</v>
      </c>
      <c r="N1840" s="11">
        <f t="shared" ca="1" si="591"/>
        <v>0.9914438502673798</v>
      </c>
      <c r="S1840" s="13">
        <f ca="1">pricein</f>
        <v>27.81</v>
      </c>
      <c r="T1840" s="13" t="str">
        <f ca="1">priceout</f>
        <v/>
      </c>
      <c r="U1840" s="16">
        <f t="shared" ca="1" si="592"/>
        <v>27.96</v>
      </c>
      <c r="V1840" s="16">
        <f t="shared" ca="1" si="599"/>
        <v>1.005393743257821</v>
      </c>
      <c r="W1840" s="16">
        <f t="shared" ca="1" si="600"/>
        <v>5.3937432578210487E-3</v>
      </c>
      <c r="X1840" s="16">
        <f t="shared" ca="1" si="601"/>
        <v>2.7900650694183953</v>
      </c>
      <c r="Y1840" s="16"/>
      <c r="Z1840" s="13" t="str">
        <f ca="1">priceincross</f>
        <v/>
      </c>
      <c r="AA1840" s="13" t="str">
        <f ca="1">priceoutcross</f>
        <v/>
      </c>
      <c r="AB1840" s="13" t="str">
        <f t="shared" ca="1" si="593"/>
        <v/>
      </c>
      <c r="AC1840" s="13" t="str">
        <f t="shared" ca="1" si="602"/>
        <v/>
      </c>
      <c r="AD1840" s="13" t="str">
        <f t="shared" ca="1" si="603"/>
        <v/>
      </c>
      <c r="AE1840" s="13">
        <f t="shared" ca="1" si="604"/>
        <v>3.3465780983988931</v>
      </c>
      <c r="AG1840" s="32">
        <f ca="1">IF(ROW(data!B1840)&gt;fib+1,MIN(OFFSET(data!B1840,0,0,-fib,1)),"")</f>
        <v>23.64</v>
      </c>
      <c r="AH1840" s="32">
        <f ca="1">IF(ROW(data!B1840)&gt;fib+1,MAX(OFFSET(data!B1840,0,0,-fib,1)),"")</f>
        <v>35.75</v>
      </c>
      <c r="AI1840" s="32">
        <f t="shared" ca="1" si="594"/>
        <v>12.11</v>
      </c>
      <c r="AJ1840" s="31">
        <f t="shared" ca="1" si="595"/>
        <v>26.497959999999999</v>
      </c>
      <c r="AK1840" s="31">
        <f t="shared" ca="1" si="596"/>
        <v>28.266020000000001</v>
      </c>
      <c r="AL1840" s="31">
        <f t="shared" ca="1" si="597"/>
        <v>29.695</v>
      </c>
      <c r="AM1840" s="31">
        <f t="shared" ca="1" si="598"/>
        <v>31.12398</v>
      </c>
      <c r="AO1840" s="32">
        <f t="shared" ca="1" si="605"/>
        <v>2.3321937512499562</v>
      </c>
      <c r="AP1840" s="32">
        <f t="shared" ca="1" si="606"/>
        <v>0.19430682379912056</v>
      </c>
      <c r="AQ1840" s="32">
        <f t="shared" ca="1" si="607"/>
        <v>2.4685224841136817</v>
      </c>
      <c r="AR1840" s="32">
        <f t="shared" ca="1" si="608"/>
        <v>3.6438529784537321E-2</v>
      </c>
    </row>
    <row r="1841" spans="1:44">
      <c r="A1841" s="10">
        <v>39602</v>
      </c>
      <c r="B1841" s="11">
        <f ca="1">IF(ROW(data!B1841)&gt;singleSMA,AVERAGE(OFFSET(data!B1841,0,0,-singleSMA,1)),"")</f>
        <v>28.352799999999988</v>
      </c>
      <c r="C1841" s="11" t="str">
        <f ca="1">IF(ROW(data!B1839)&gt;singleSMA+2,IF(SIGN(data!B1840-indicators!B1840)&lt;&gt;SIGN(data!B1839-indicators!B1839),IF(SIGN(data!B1840-indicators!B1840)&gt;0,"BUY","SELL"),""),"")</f>
        <v>SELL</v>
      </c>
      <c r="D1841" s="11">
        <f ca="1">IF(ROW(data!B1841)&gt;fastSMA,AVERAGE(OFFSET(data!B1841,0,0,-fastSMA,1)),"")</f>
        <v>26.778500000000001</v>
      </c>
      <c r="E1841" s="11">
        <f ca="1">IF(ROW(data!B1841)&gt;slowSMA,AVERAGE(OFFSET(data!B1841,0,0,-slowSMA,1)),"")</f>
        <v>28.352799999999988</v>
      </c>
      <c r="F1841" s="11" t="str">
        <f ca="1">IF(ROW(data!B1841)&gt;MAX(fastSMA,slowSMA)+2,IF(SIGN(D1840-E1840)&lt;&gt;SIGN(D1839-E1839),IF(SIGN(D1840-E1840)&gt;0,"BUY","SELL"),""),"")</f>
        <v/>
      </c>
      <c r="G1841" s="11"/>
      <c r="H1841" s="11">
        <f>(data!B1841/data!B1840)-1</f>
        <v>5.3937432578210487E-3</v>
      </c>
      <c r="I1841" s="11">
        <f t="shared" si="588"/>
        <v>5.3937432578210487E-3</v>
      </c>
      <c r="J1841" s="11">
        <f t="shared" si="589"/>
        <v>0</v>
      </c>
      <c r="K1841" s="11">
        <f ca="1">IF(ROW(data!B1841)&gt;rsi+1,100-100/(1+AVERAGE(OFFSET(I1841,0,0,-rsi,1))/AVERAGE(OFFSET(J1841,0,0,-rsi,1))),"")</f>
        <v>54.145001522609384</v>
      </c>
      <c r="L1841" s="11"/>
      <c r="M1841" s="11">
        <f t="shared" si="590"/>
        <v>1.005393743257821</v>
      </c>
      <c r="N1841" s="11">
        <f t="shared" ca="1" si="591"/>
        <v>1.0283192350128727</v>
      </c>
      <c r="S1841" s="13" t="str">
        <f ca="1">pricein</f>
        <v/>
      </c>
      <c r="T1841" s="13">
        <f ca="1">priceout</f>
        <v>27.96</v>
      </c>
      <c r="U1841" s="16" t="str">
        <f t="shared" ca="1" si="592"/>
        <v/>
      </c>
      <c r="V1841" s="16" t="str">
        <f t="shared" ca="1" si="599"/>
        <v/>
      </c>
      <c r="W1841" s="16" t="str">
        <f t="shared" ca="1" si="600"/>
        <v/>
      </c>
      <c r="X1841" s="16">
        <f t="shared" ca="1" si="601"/>
        <v>2.7900650694183953</v>
      </c>
      <c r="Y1841" s="16"/>
      <c r="Z1841" s="13" t="str">
        <f ca="1">priceincross</f>
        <v/>
      </c>
      <c r="AA1841" s="13" t="str">
        <f ca="1">priceoutcross</f>
        <v/>
      </c>
      <c r="AB1841" s="13" t="str">
        <f t="shared" ca="1" si="593"/>
        <v/>
      </c>
      <c r="AC1841" s="13" t="str">
        <f t="shared" ca="1" si="602"/>
        <v/>
      </c>
      <c r="AD1841" s="13" t="str">
        <f t="shared" ca="1" si="603"/>
        <v/>
      </c>
      <c r="AE1841" s="13">
        <f t="shared" ca="1" si="604"/>
        <v>3.3465780983988931</v>
      </c>
      <c r="AG1841" s="32">
        <f ca="1">IF(ROW(data!B1841)&gt;fib+1,MIN(OFFSET(data!B1841,0,0,-fib,1)),"")</f>
        <v>23.64</v>
      </c>
      <c r="AH1841" s="32">
        <f ca="1">IF(ROW(data!B1841)&gt;fib+1,MAX(OFFSET(data!B1841,0,0,-fib,1)),"")</f>
        <v>35.75</v>
      </c>
      <c r="AI1841" s="32">
        <f t="shared" ca="1" si="594"/>
        <v>12.11</v>
      </c>
      <c r="AJ1841" s="31">
        <f t="shared" ca="1" si="595"/>
        <v>26.497959999999999</v>
      </c>
      <c r="AK1841" s="31">
        <f t="shared" ca="1" si="596"/>
        <v>28.266020000000001</v>
      </c>
      <c r="AL1841" s="31">
        <f t="shared" ca="1" si="597"/>
        <v>29.695</v>
      </c>
      <c r="AM1841" s="31">
        <f t="shared" ca="1" si="598"/>
        <v>31.12398</v>
      </c>
      <c r="AO1841" s="32">
        <f t="shared" ca="1" si="605"/>
        <v>2.3321937512499562</v>
      </c>
      <c r="AP1841" s="32">
        <f t="shared" ca="1" si="606"/>
        <v>0.19430682379912056</v>
      </c>
      <c r="AQ1841" s="32">
        <f t="shared" ca="1" si="607"/>
        <v>2.4685224841136817</v>
      </c>
      <c r="AR1841" s="32">
        <f t="shared" ca="1" si="608"/>
        <v>3.6438529784537321E-2</v>
      </c>
    </row>
    <row r="1842" spans="1:44">
      <c r="A1842" s="10">
        <v>39603</v>
      </c>
      <c r="B1842" s="11">
        <f ca="1">IF(ROW(data!B1842)&gt;singleSMA,AVERAGE(OFFSET(data!B1842,0,0,-singleSMA,1)),"")</f>
        <v>28.271299999999986</v>
      </c>
      <c r="C1842" s="11" t="str">
        <f ca="1">IF(ROW(data!B1840)&gt;singleSMA+2,IF(SIGN(data!B1841-indicators!B1841)&lt;&gt;SIGN(data!B1840-indicators!B1840),IF(SIGN(data!B1841-indicators!B1841)&gt;0,"BUY","SELL"),""),"")</f>
        <v/>
      </c>
      <c r="D1842" s="11">
        <f ca="1">IF(ROW(data!B1842)&gt;fastSMA,AVERAGE(OFFSET(data!B1842,0,0,-fastSMA,1)),"")</f>
        <v>26.745999999999999</v>
      </c>
      <c r="E1842" s="11">
        <f ca="1">IF(ROW(data!B1842)&gt;slowSMA,AVERAGE(OFFSET(data!B1842,0,0,-slowSMA,1)),"")</f>
        <v>28.271299999999986</v>
      </c>
      <c r="F1842" s="11" t="str">
        <f ca="1">IF(ROW(data!B1842)&gt;MAX(fastSMA,slowSMA)+2,IF(SIGN(D1841-E1841)&lt;&gt;SIGN(D1840-E1840),IF(SIGN(D1841-E1841)&gt;0,"BUY","SELL"),""),"")</f>
        <v/>
      </c>
      <c r="G1842" s="11"/>
      <c r="H1842" s="11">
        <f>(data!B1842/data!B1841)-1</f>
        <v>-3.0758226037196024E-2</v>
      </c>
      <c r="I1842" s="11">
        <f t="shared" si="588"/>
        <v>0</v>
      </c>
      <c r="J1842" s="11">
        <f t="shared" si="589"/>
        <v>3.0758226037196024E-2</v>
      </c>
      <c r="K1842" s="11">
        <f ca="1">IF(ROW(data!B1842)&gt;rsi+1,100-100/(1+AVERAGE(OFFSET(I1842,0,0,-rsi,1))/AVERAGE(OFFSET(J1842,0,0,-rsi,1))),"")</f>
        <v>48.22974984685812</v>
      </c>
      <c r="L1842" s="11"/>
      <c r="M1842" s="11">
        <f t="shared" si="590"/>
        <v>0.96924177396280398</v>
      </c>
      <c r="N1842" s="11">
        <f t="shared" ca="1" si="591"/>
        <v>0.9765765765765767</v>
      </c>
      <c r="S1842" s="13" t="str">
        <f ca="1">pricein</f>
        <v/>
      </c>
      <c r="T1842" s="13" t="str">
        <f ca="1">priceout</f>
        <v/>
      </c>
      <c r="U1842" s="16" t="str">
        <f t="shared" ca="1" si="592"/>
        <v/>
      </c>
      <c r="V1842" s="16" t="str">
        <f t="shared" ca="1" si="599"/>
        <v/>
      </c>
      <c r="W1842" s="16" t="str">
        <f t="shared" ca="1" si="600"/>
        <v/>
      </c>
      <c r="X1842" s="16">
        <f t="shared" ca="1" si="601"/>
        <v>2.7900650694183953</v>
      </c>
      <c r="Y1842" s="16"/>
      <c r="Z1842" s="13" t="str">
        <f ca="1">priceincross</f>
        <v/>
      </c>
      <c r="AA1842" s="13" t="str">
        <f ca="1">priceoutcross</f>
        <v/>
      </c>
      <c r="AB1842" s="13" t="str">
        <f t="shared" ca="1" si="593"/>
        <v/>
      </c>
      <c r="AC1842" s="13" t="str">
        <f t="shared" ca="1" si="602"/>
        <v/>
      </c>
      <c r="AD1842" s="13" t="str">
        <f t="shared" ca="1" si="603"/>
        <v/>
      </c>
      <c r="AE1842" s="13">
        <f t="shared" ca="1" si="604"/>
        <v>3.3465780983988931</v>
      </c>
      <c r="AG1842" s="32">
        <f ca="1">IF(ROW(data!B1842)&gt;fib+1,MIN(OFFSET(data!B1842,0,0,-fib,1)),"")</f>
        <v>23.64</v>
      </c>
      <c r="AH1842" s="32">
        <f ca="1">IF(ROW(data!B1842)&gt;fib+1,MAX(OFFSET(data!B1842,0,0,-fib,1)),"")</f>
        <v>35.75</v>
      </c>
      <c r="AI1842" s="32">
        <f t="shared" ca="1" si="594"/>
        <v>12.11</v>
      </c>
      <c r="AJ1842" s="31">
        <f t="shared" ca="1" si="595"/>
        <v>26.497959999999999</v>
      </c>
      <c r="AK1842" s="31">
        <f t="shared" ca="1" si="596"/>
        <v>28.266020000000001</v>
      </c>
      <c r="AL1842" s="31">
        <f t="shared" ca="1" si="597"/>
        <v>29.695</v>
      </c>
      <c r="AM1842" s="31">
        <f t="shared" ca="1" si="598"/>
        <v>31.12398</v>
      </c>
      <c r="AO1842" s="32">
        <f t="shared" ca="1" si="605"/>
        <v>2.3321937512499562</v>
      </c>
      <c r="AP1842" s="32">
        <f t="shared" ca="1" si="606"/>
        <v>0.19430682379912056</v>
      </c>
      <c r="AQ1842" s="32">
        <f t="shared" ca="1" si="607"/>
        <v>2.4685224841136817</v>
      </c>
      <c r="AR1842" s="32">
        <f t="shared" ca="1" si="608"/>
        <v>3.6438529784537321E-2</v>
      </c>
    </row>
    <row r="1843" spans="1:44">
      <c r="A1843" s="10">
        <v>39604</v>
      </c>
      <c r="B1843" s="11">
        <f ca="1">IF(ROW(data!B1843)&gt;singleSMA,AVERAGE(OFFSET(data!B1843,0,0,-singleSMA,1)),"")</f>
        <v>28.189399999999992</v>
      </c>
      <c r="C1843" s="11" t="str">
        <f ca="1">IF(ROW(data!B1841)&gt;singleSMA+2,IF(SIGN(data!B1842-indicators!B1842)&lt;&gt;SIGN(data!B1841-indicators!B1841),IF(SIGN(data!B1842-indicators!B1842)&gt;0,"BUY","SELL"),""),"")</f>
        <v/>
      </c>
      <c r="D1843" s="11">
        <f ca="1">IF(ROW(data!B1843)&gt;fastSMA,AVERAGE(OFFSET(data!B1843,0,0,-fastSMA,1)),"")</f>
        <v>26.708499999999997</v>
      </c>
      <c r="E1843" s="11">
        <f ca="1">IF(ROW(data!B1843)&gt;slowSMA,AVERAGE(OFFSET(data!B1843,0,0,-slowSMA,1)),"")</f>
        <v>28.189399999999992</v>
      </c>
      <c r="F1843" s="11" t="str">
        <f ca="1">IF(ROW(data!B1843)&gt;MAX(fastSMA,slowSMA)+2,IF(SIGN(D1842-E1842)&lt;&gt;SIGN(D1841-E1841),IF(SIGN(D1842-E1842)&gt;0,"BUY","SELL"),""),"")</f>
        <v/>
      </c>
      <c r="G1843" s="11"/>
      <c r="H1843" s="11">
        <f>(data!B1843/data!B1842)-1</f>
        <v>-1.1070110701107083E-2</v>
      </c>
      <c r="I1843" s="11">
        <f t="shared" si="588"/>
        <v>0</v>
      </c>
      <c r="J1843" s="11">
        <f t="shared" si="589"/>
        <v>1.1070110701107083E-2</v>
      </c>
      <c r="K1843" s="11">
        <f ca="1">IF(ROW(data!B1843)&gt;rsi+1,100-100/(1+AVERAGE(OFFSET(I1843,0,0,-rsi,1))/AVERAGE(OFFSET(J1843,0,0,-rsi,1))),"")</f>
        <v>47.811144420952132</v>
      </c>
      <c r="L1843" s="11"/>
      <c r="M1843" s="11">
        <f t="shared" si="590"/>
        <v>0.98892988929889292</v>
      </c>
      <c r="N1843" s="11">
        <f t="shared" ca="1" si="591"/>
        <v>0.97277676950998204</v>
      </c>
      <c r="S1843" s="13" t="str">
        <f ca="1">pricein</f>
        <v/>
      </c>
      <c r="T1843" s="13" t="str">
        <f ca="1">priceout</f>
        <v/>
      </c>
      <c r="U1843" s="16" t="str">
        <f t="shared" ca="1" si="592"/>
        <v/>
      </c>
      <c r="V1843" s="16" t="str">
        <f t="shared" ca="1" si="599"/>
        <v/>
      </c>
      <c r="W1843" s="16" t="str">
        <f t="shared" ca="1" si="600"/>
        <v/>
      </c>
      <c r="X1843" s="16">
        <f t="shared" ca="1" si="601"/>
        <v>2.7900650694183953</v>
      </c>
      <c r="Y1843" s="16"/>
      <c r="Z1843" s="13" t="str">
        <f ca="1">priceincross</f>
        <v/>
      </c>
      <c r="AA1843" s="13" t="str">
        <f ca="1">priceoutcross</f>
        <v/>
      </c>
      <c r="AB1843" s="13" t="str">
        <f t="shared" ca="1" si="593"/>
        <v/>
      </c>
      <c r="AC1843" s="13" t="str">
        <f t="shared" ca="1" si="602"/>
        <v/>
      </c>
      <c r="AD1843" s="13" t="str">
        <f t="shared" ca="1" si="603"/>
        <v/>
      </c>
      <c r="AE1843" s="13">
        <f t="shared" ca="1" si="604"/>
        <v>3.3465780983988931</v>
      </c>
      <c r="AG1843" s="32">
        <f ca="1">IF(ROW(data!B1843)&gt;fib+1,MIN(OFFSET(data!B1843,0,0,-fib,1)),"")</f>
        <v>23.64</v>
      </c>
      <c r="AH1843" s="32">
        <f ca="1">IF(ROW(data!B1843)&gt;fib+1,MAX(OFFSET(data!B1843,0,0,-fib,1)),"")</f>
        <v>35.75</v>
      </c>
      <c r="AI1843" s="32">
        <f t="shared" ca="1" si="594"/>
        <v>12.11</v>
      </c>
      <c r="AJ1843" s="31">
        <f t="shared" ca="1" si="595"/>
        <v>26.497959999999999</v>
      </c>
      <c r="AK1843" s="31">
        <f t="shared" ca="1" si="596"/>
        <v>28.266020000000001</v>
      </c>
      <c r="AL1843" s="31">
        <f t="shared" ca="1" si="597"/>
        <v>29.695</v>
      </c>
      <c r="AM1843" s="31">
        <f t="shared" ca="1" si="598"/>
        <v>31.12398</v>
      </c>
      <c r="AO1843" s="32">
        <f t="shared" ca="1" si="605"/>
        <v>2.3321937512499562</v>
      </c>
      <c r="AP1843" s="32">
        <f t="shared" ca="1" si="606"/>
        <v>0.19430682379912056</v>
      </c>
      <c r="AQ1843" s="32">
        <f t="shared" ca="1" si="607"/>
        <v>2.4685224841136817</v>
      </c>
      <c r="AR1843" s="32">
        <f t="shared" ca="1" si="608"/>
        <v>3.6438529784537321E-2</v>
      </c>
    </row>
    <row r="1844" spans="1:44">
      <c r="A1844" s="10">
        <v>39605</v>
      </c>
      <c r="B1844" s="11">
        <f ca="1">IF(ROW(data!B1844)&gt;singleSMA,AVERAGE(OFFSET(data!B1844,0,0,-singleSMA,1)),"")</f>
        <v>28.104599999999994</v>
      </c>
      <c r="C1844" s="11" t="str">
        <f ca="1">IF(ROW(data!B1842)&gt;singleSMA+2,IF(SIGN(data!B1843-indicators!B1843)&lt;&gt;SIGN(data!B1842-indicators!B1842),IF(SIGN(data!B1843-indicators!B1843)&gt;0,"BUY","SELL"),""),"")</f>
        <v/>
      </c>
      <c r="D1844" s="11">
        <f ca="1">IF(ROW(data!B1844)&gt;fastSMA,AVERAGE(OFFSET(data!B1844,0,0,-fastSMA,1)),"")</f>
        <v>26.694499999999998</v>
      </c>
      <c r="E1844" s="11">
        <f ca="1">IF(ROW(data!B1844)&gt;slowSMA,AVERAGE(OFFSET(data!B1844,0,0,-slowSMA,1)),"")</f>
        <v>28.104599999999994</v>
      </c>
      <c r="F1844" s="11" t="str">
        <f ca="1">IF(ROW(data!B1844)&gt;MAX(fastSMA,slowSMA)+2,IF(SIGN(D1843-E1843)&lt;&gt;SIGN(D1842-E1842),IF(SIGN(D1843-E1843)&gt;0,"BUY","SELL"),""),"")</f>
        <v/>
      </c>
      <c r="G1844" s="11"/>
      <c r="H1844" s="11">
        <f>(data!B1844/data!B1843)-1</f>
        <v>-9.3283582089552786E-3</v>
      </c>
      <c r="I1844" s="11">
        <f t="shared" si="588"/>
        <v>0</v>
      </c>
      <c r="J1844" s="11">
        <f t="shared" si="589"/>
        <v>9.3283582089552786E-3</v>
      </c>
      <c r="K1844" s="11">
        <f ca="1">IF(ROW(data!B1844)&gt;rsi+1,100-100/(1+AVERAGE(OFFSET(I1844,0,0,-rsi,1))/AVERAGE(OFFSET(J1844,0,0,-rsi,1))),"")</f>
        <v>49.687369239347184</v>
      </c>
      <c r="L1844" s="11"/>
      <c r="M1844" s="11">
        <f t="shared" si="590"/>
        <v>0.99067164179104472</v>
      </c>
      <c r="N1844" s="11">
        <f t="shared" ca="1" si="591"/>
        <v>0.98956392098397306</v>
      </c>
      <c r="S1844" s="13" t="str">
        <f ca="1">pricein</f>
        <v/>
      </c>
      <c r="T1844" s="13" t="str">
        <f ca="1">priceout</f>
        <v/>
      </c>
      <c r="U1844" s="16" t="str">
        <f t="shared" ca="1" si="592"/>
        <v/>
      </c>
      <c r="V1844" s="16" t="str">
        <f t="shared" ca="1" si="599"/>
        <v/>
      </c>
      <c r="W1844" s="16" t="str">
        <f t="shared" ca="1" si="600"/>
        <v/>
      </c>
      <c r="X1844" s="16">
        <f t="shared" ca="1" si="601"/>
        <v>2.7900650694183953</v>
      </c>
      <c r="Y1844" s="16"/>
      <c r="Z1844" s="13" t="str">
        <f ca="1">priceincross</f>
        <v/>
      </c>
      <c r="AA1844" s="13" t="str">
        <f ca="1">priceoutcross</f>
        <v/>
      </c>
      <c r="AB1844" s="13" t="str">
        <f t="shared" ca="1" si="593"/>
        <v/>
      </c>
      <c r="AC1844" s="13" t="str">
        <f t="shared" ca="1" si="602"/>
        <v/>
      </c>
      <c r="AD1844" s="13" t="str">
        <f t="shared" ca="1" si="603"/>
        <v/>
      </c>
      <c r="AE1844" s="13">
        <f t="shared" ca="1" si="604"/>
        <v>3.3465780983988931</v>
      </c>
      <c r="AG1844" s="32">
        <f ca="1">IF(ROW(data!B1844)&gt;fib+1,MIN(OFFSET(data!B1844,0,0,-fib,1)),"")</f>
        <v>23.64</v>
      </c>
      <c r="AH1844" s="32">
        <f ca="1">IF(ROW(data!B1844)&gt;fib+1,MAX(OFFSET(data!B1844,0,0,-fib,1)),"")</f>
        <v>35.75</v>
      </c>
      <c r="AI1844" s="32">
        <f t="shared" ca="1" si="594"/>
        <v>12.11</v>
      </c>
      <c r="AJ1844" s="31">
        <f t="shared" ca="1" si="595"/>
        <v>26.497959999999999</v>
      </c>
      <c r="AK1844" s="31">
        <f t="shared" ca="1" si="596"/>
        <v>28.266020000000001</v>
      </c>
      <c r="AL1844" s="31">
        <f t="shared" ca="1" si="597"/>
        <v>29.695</v>
      </c>
      <c r="AM1844" s="31">
        <f t="shared" ca="1" si="598"/>
        <v>31.12398</v>
      </c>
      <c r="AO1844" s="32">
        <f t="shared" ca="1" si="605"/>
        <v>2.3321937512499562</v>
      </c>
      <c r="AP1844" s="32">
        <f t="shared" ca="1" si="606"/>
        <v>0.19430682379912056</v>
      </c>
      <c r="AQ1844" s="32">
        <f t="shared" ca="1" si="607"/>
        <v>2.4685224841136817</v>
      </c>
      <c r="AR1844" s="32">
        <f t="shared" ca="1" si="608"/>
        <v>3.6438529784537321E-2</v>
      </c>
    </row>
    <row r="1845" spans="1:44">
      <c r="A1845" s="10">
        <v>39608</v>
      </c>
      <c r="B1845" s="11">
        <f ca="1">IF(ROW(data!B1845)&gt;singleSMA,AVERAGE(OFFSET(data!B1845,0,0,-singleSMA,1)),"")</f>
        <v>28.013099999999994</v>
      </c>
      <c r="C1845" s="11" t="str">
        <f ca="1">IF(ROW(data!B1843)&gt;singleSMA+2,IF(SIGN(data!B1844-indicators!B1844)&lt;&gt;SIGN(data!B1843-indicators!B1843),IF(SIGN(data!B1844-indicators!B1844)&gt;0,"BUY","SELL"),""),"")</f>
        <v/>
      </c>
      <c r="D1845" s="11">
        <f ca="1">IF(ROW(data!B1845)&gt;fastSMA,AVERAGE(OFFSET(data!B1845,0,0,-fastSMA,1)),"")</f>
        <v>26.663999999999998</v>
      </c>
      <c r="E1845" s="11">
        <f ca="1">IF(ROW(data!B1845)&gt;slowSMA,AVERAGE(OFFSET(data!B1845,0,0,-slowSMA,1)),"")</f>
        <v>28.013099999999994</v>
      </c>
      <c r="F1845" s="11" t="str">
        <f ca="1">IF(ROW(data!B1845)&gt;MAX(fastSMA,slowSMA)+2,IF(SIGN(D1844-E1844)&lt;&gt;SIGN(D1843-E1843),IF(SIGN(D1844-E1844)&gt;0,"BUY","SELL"),""),"")</f>
        <v/>
      </c>
      <c r="G1845" s="11"/>
      <c r="H1845" s="11">
        <f>(data!B1845/data!B1844)-1</f>
        <v>-2.6741996233521692E-2</v>
      </c>
      <c r="I1845" s="11">
        <f t="shared" si="588"/>
        <v>0</v>
      </c>
      <c r="J1845" s="11">
        <f t="shared" si="589"/>
        <v>2.6741996233521692E-2</v>
      </c>
      <c r="K1845" s="11">
        <f ca="1">IF(ROW(data!B1845)&gt;rsi+1,100-100/(1+AVERAGE(OFFSET(I1845,0,0,-rsi,1))/AVERAGE(OFFSET(J1845,0,0,-rsi,1))),"")</f>
        <v>48.269605225382321</v>
      </c>
      <c r="L1845" s="11"/>
      <c r="M1845" s="11">
        <f t="shared" si="590"/>
        <v>0.97325800376647831</v>
      </c>
      <c r="N1845" s="11">
        <f t="shared" ca="1" si="591"/>
        <v>0.97693761814744762</v>
      </c>
      <c r="S1845" s="13" t="str">
        <f ca="1">pricein</f>
        <v/>
      </c>
      <c r="T1845" s="13" t="str">
        <f ca="1">priceout</f>
        <v/>
      </c>
      <c r="U1845" s="16" t="str">
        <f t="shared" ca="1" si="592"/>
        <v/>
      </c>
      <c r="V1845" s="16" t="str">
        <f t="shared" ca="1" si="599"/>
        <v/>
      </c>
      <c r="W1845" s="16" t="str">
        <f t="shared" ca="1" si="600"/>
        <v/>
      </c>
      <c r="X1845" s="16">
        <f t="shared" ca="1" si="601"/>
        <v>2.7900650694183953</v>
      </c>
      <c r="Y1845" s="16"/>
      <c r="Z1845" s="13" t="str">
        <f ca="1">priceincross</f>
        <v/>
      </c>
      <c r="AA1845" s="13" t="str">
        <f ca="1">priceoutcross</f>
        <v/>
      </c>
      <c r="AB1845" s="13" t="str">
        <f t="shared" ca="1" si="593"/>
        <v/>
      </c>
      <c r="AC1845" s="13" t="str">
        <f t="shared" ca="1" si="602"/>
        <v/>
      </c>
      <c r="AD1845" s="13" t="str">
        <f t="shared" ca="1" si="603"/>
        <v/>
      </c>
      <c r="AE1845" s="13">
        <f t="shared" ca="1" si="604"/>
        <v>3.3465780983988931</v>
      </c>
      <c r="AG1845" s="32">
        <f ca="1">IF(ROW(data!B1845)&gt;fib+1,MIN(OFFSET(data!B1845,0,0,-fib,1)),"")</f>
        <v>23.64</v>
      </c>
      <c r="AH1845" s="32">
        <f ca="1">IF(ROW(data!B1845)&gt;fib+1,MAX(OFFSET(data!B1845,0,0,-fib,1)),"")</f>
        <v>35.75</v>
      </c>
      <c r="AI1845" s="32">
        <f t="shared" ca="1" si="594"/>
        <v>12.11</v>
      </c>
      <c r="AJ1845" s="31">
        <f t="shared" ca="1" si="595"/>
        <v>26.497959999999999</v>
      </c>
      <c r="AK1845" s="31">
        <f t="shared" ca="1" si="596"/>
        <v>28.266020000000001</v>
      </c>
      <c r="AL1845" s="31">
        <f t="shared" ca="1" si="597"/>
        <v>29.695</v>
      </c>
      <c r="AM1845" s="31">
        <f t="shared" ca="1" si="598"/>
        <v>31.12398</v>
      </c>
      <c r="AO1845" s="32">
        <f t="shared" ca="1" si="605"/>
        <v>2.3321937512499562</v>
      </c>
      <c r="AP1845" s="32">
        <f t="shared" ca="1" si="606"/>
        <v>0.19430682379912056</v>
      </c>
      <c r="AQ1845" s="32">
        <f t="shared" ca="1" si="607"/>
        <v>2.4685224841136817</v>
      </c>
      <c r="AR1845" s="32">
        <f t="shared" ca="1" si="608"/>
        <v>3.6438529784537321E-2</v>
      </c>
    </row>
    <row r="1846" spans="1:44">
      <c r="A1846" s="10">
        <v>39609</v>
      </c>
      <c r="B1846" s="11">
        <f ca="1">IF(ROW(data!B1846)&gt;singleSMA,AVERAGE(OFFSET(data!B1846,0,0,-singleSMA,1)),"")</f>
        <v>27.910899999999998</v>
      </c>
      <c r="C1846" s="11" t="str">
        <f ca="1">IF(ROW(data!B1844)&gt;singleSMA+2,IF(SIGN(data!B1845-indicators!B1845)&lt;&gt;SIGN(data!B1844-indicators!B1844),IF(SIGN(data!B1845-indicators!B1845)&gt;0,"BUY","SELL"),""),"")</f>
        <v/>
      </c>
      <c r="D1846" s="11">
        <f ca="1">IF(ROW(data!B1846)&gt;fastSMA,AVERAGE(OFFSET(data!B1846,0,0,-fastSMA,1)),"")</f>
        <v>26.593</v>
      </c>
      <c r="E1846" s="11">
        <f ca="1">IF(ROW(data!B1846)&gt;slowSMA,AVERAGE(OFFSET(data!B1846,0,0,-slowSMA,1)),"")</f>
        <v>27.910899999999998</v>
      </c>
      <c r="F1846" s="11" t="str">
        <f ca="1">IF(ROW(data!B1846)&gt;MAX(fastSMA,slowSMA)+2,IF(SIGN(D1845-E1845)&lt;&gt;SIGN(D1844-E1844),IF(SIGN(D1845-E1845)&gt;0,"BUY","SELL"),""),"")</f>
        <v/>
      </c>
      <c r="G1846" s="11"/>
      <c r="H1846" s="11">
        <f>(data!B1846/data!B1845)-1</f>
        <v>-1.1996904024767718E-2</v>
      </c>
      <c r="I1846" s="11">
        <f t="shared" si="588"/>
        <v>0</v>
      </c>
      <c r="J1846" s="11">
        <f t="shared" si="589"/>
        <v>1.1996904024767718E-2</v>
      </c>
      <c r="K1846" s="11">
        <f ca="1">IF(ROW(data!B1846)&gt;rsi+1,100-100/(1+AVERAGE(OFFSET(I1846,0,0,-rsi,1))/AVERAGE(OFFSET(J1846,0,0,-rsi,1))),"")</f>
        <v>44.681538079310066</v>
      </c>
      <c r="L1846" s="11"/>
      <c r="M1846" s="11">
        <f t="shared" si="590"/>
        <v>0.98800309597523228</v>
      </c>
      <c r="N1846" s="11">
        <f t="shared" ca="1" si="591"/>
        <v>0.94730983302411909</v>
      </c>
      <c r="S1846" s="13" t="str">
        <f ca="1">pricein</f>
        <v/>
      </c>
      <c r="T1846" s="13" t="str">
        <f ca="1">priceout</f>
        <v/>
      </c>
      <c r="U1846" s="16" t="str">
        <f t="shared" ca="1" si="592"/>
        <v/>
      </c>
      <c r="V1846" s="16" t="str">
        <f t="shared" ca="1" si="599"/>
        <v/>
      </c>
      <c r="W1846" s="16" t="str">
        <f t="shared" ca="1" si="600"/>
        <v/>
      </c>
      <c r="X1846" s="16">
        <f t="shared" ca="1" si="601"/>
        <v>2.7900650694183953</v>
      </c>
      <c r="Y1846" s="16"/>
      <c r="Z1846" s="13" t="str">
        <f ca="1">priceincross</f>
        <v/>
      </c>
      <c r="AA1846" s="13" t="str">
        <f ca="1">priceoutcross</f>
        <v/>
      </c>
      <c r="AB1846" s="13" t="str">
        <f t="shared" ca="1" si="593"/>
        <v/>
      </c>
      <c r="AC1846" s="13" t="str">
        <f t="shared" ca="1" si="602"/>
        <v/>
      </c>
      <c r="AD1846" s="13" t="str">
        <f t="shared" ca="1" si="603"/>
        <v/>
      </c>
      <c r="AE1846" s="13">
        <f t="shared" ca="1" si="604"/>
        <v>3.3465780983988931</v>
      </c>
      <c r="AG1846" s="32">
        <f ca="1">IF(ROW(data!B1846)&gt;fib+1,MIN(OFFSET(data!B1846,0,0,-fib,1)),"")</f>
        <v>23.64</v>
      </c>
      <c r="AH1846" s="32">
        <f ca="1">IF(ROW(data!B1846)&gt;fib+1,MAX(OFFSET(data!B1846,0,0,-fib,1)),"")</f>
        <v>35.17</v>
      </c>
      <c r="AI1846" s="32">
        <f t="shared" ca="1" si="594"/>
        <v>11.530000000000001</v>
      </c>
      <c r="AJ1846" s="31">
        <f t="shared" ca="1" si="595"/>
        <v>26.361080000000001</v>
      </c>
      <c r="AK1846" s="31">
        <f t="shared" ca="1" si="596"/>
        <v>28.044460000000001</v>
      </c>
      <c r="AL1846" s="31">
        <f t="shared" ca="1" si="597"/>
        <v>29.405000000000001</v>
      </c>
      <c r="AM1846" s="31">
        <f t="shared" ca="1" si="598"/>
        <v>30.765540000000001</v>
      </c>
      <c r="AO1846" s="32">
        <f t="shared" ca="1" si="605"/>
        <v>2.3321937512499562</v>
      </c>
      <c r="AP1846" s="32">
        <f t="shared" ca="1" si="606"/>
        <v>0.19430682379912056</v>
      </c>
      <c r="AQ1846" s="32">
        <f t="shared" ca="1" si="607"/>
        <v>2.4685224841136817</v>
      </c>
      <c r="AR1846" s="32">
        <f t="shared" ca="1" si="608"/>
        <v>3.6438529784537321E-2</v>
      </c>
    </row>
    <row r="1847" spans="1:44">
      <c r="A1847" s="10">
        <v>39610</v>
      </c>
      <c r="B1847" s="11">
        <f ca="1">IF(ROW(data!B1847)&gt;singleSMA,AVERAGE(OFFSET(data!B1847,0,0,-singleSMA,1)),"")</f>
        <v>27.817299999999996</v>
      </c>
      <c r="C1847" s="11" t="str">
        <f ca="1">IF(ROW(data!B1845)&gt;singleSMA+2,IF(SIGN(data!B1846-indicators!B1846)&lt;&gt;SIGN(data!B1845-indicators!B1845),IF(SIGN(data!B1846-indicators!B1846)&gt;0,"BUY","SELL"),""),"")</f>
        <v/>
      </c>
      <c r="D1847" s="11">
        <f ca="1">IF(ROW(data!B1847)&gt;fastSMA,AVERAGE(OFFSET(data!B1847,0,0,-fastSMA,1)),"")</f>
        <v>26.524499999999996</v>
      </c>
      <c r="E1847" s="11">
        <f ca="1">IF(ROW(data!B1847)&gt;slowSMA,AVERAGE(OFFSET(data!B1847,0,0,-slowSMA,1)),"")</f>
        <v>27.817299999999996</v>
      </c>
      <c r="F1847" s="11" t="str">
        <f ca="1">IF(ROW(data!B1847)&gt;MAX(fastSMA,slowSMA)+2,IF(SIGN(D1846-E1846)&lt;&gt;SIGN(D1845-E1845),IF(SIGN(D1846-E1846)&gt;0,"BUY","SELL"),""),"")</f>
        <v/>
      </c>
      <c r="G1847" s="11"/>
      <c r="H1847" s="11">
        <f>(data!B1847/data!B1846)-1</f>
        <v>1.0967489228358662E-2</v>
      </c>
      <c r="I1847" s="11">
        <f t="shared" si="588"/>
        <v>1.0967489228358662E-2</v>
      </c>
      <c r="J1847" s="11">
        <f t="shared" si="589"/>
        <v>0</v>
      </c>
      <c r="K1847" s="11">
        <f ca="1">IF(ROW(data!B1847)&gt;rsi+1,100-100/(1+AVERAGE(OFFSET(I1847,0,0,-rsi,1))/AVERAGE(OFFSET(J1847,0,0,-rsi,1))),"")</f>
        <v>44.989993303874215</v>
      </c>
      <c r="L1847" s="11"/>
      <c r="M1847" s="11">
        <f t="shared" si="590"/>
        <v>1.0109674892283587</v>
      </c>
      <c r="N1847" s="11">
        <f t="shared" ca="1" si="591"/>
        <v>0.94959529065489323</v>
      </c>
      <c r="S1847" s="13" t="str">
        <f ca="1">pricein</f>
        <v/>
      </c>
      <c r="T1847" s="13" t="str">
        <f ca="1">priceout</f>
        <v/>
      </c>
      <c r="U1847" s="16" t="str">
        <f t="shared" ca="1" si="592"/>
        <v/>
      </c>
      <c r="V1847" s="16" t="str">
        <f t="shared" ca="1" si="599"/>
        <v/>
      </c>
      <c r="W1847" s="16" t="str">
        <f t="shared" ca="1" si="600"/>
        <v/>
      </c>
      <c r="X1847" s="16">
        <f t="shared" ca="1" si="601"/>
        <v>2.7900650694183953</v>
      </c>
      <c r="Y1847" s="16"/>
      <c r="Z1847" s="13" t="str">
        <f ca="1">priceincross</f>
        <v/>
      </c>
      <c r="AA1847" s="13" t="str">
        <f ca="1">priceoutcross</f>
        <v/>
      </c>
      <c r="AB1847" s="13" t="str">
        <f t="shared" ca="1" si="593"/>
        <v/>
      </c>
      <c r="AC1847" s="13" t="str">
        <f t="shared" ca="1" si="602"/>
        <v/>
      </c>
      <c r="AD1847" s="13" t="str">
        <f t="shared" ca="1" si="603"/>
        <v/>
      </c>
      <c r="AE1847" s="13">
        <f t="shared" ca="1" si="604"/>
        <v>3.3465780983988931</v>
      </c>
      <c r="AG1847" s="32">
        <f ca="1">IF(ROW(data!B1847)&gt;fib+1,MIN(OFFSET(data!B1847,0,0,-fib,1)),"")</f>
        <v>23.64</v>
      </c>
      <c r="AH1847" s="32">
        <f ca="1">IF(ROW(data!B1847)&gt;fib+1,MAX(OFFSET(data!B1847,0,0,-fib,1)),"")</f>
        <v>34.6</v>
      </c>
      <c r="AI1847" s="32">
        <f t="shared" ca="1" si="594"/>
        <v>10.96</v>
      </c>
      <c r="AJ1847" s="31">
        <f t="shared" ca="1" si="595"/>
        <v>26.226559999999999</v>
      </c>
      <c r="AK1847" s="31">
        <f t="shared" ca="1" si="596"/>
        <v>27.826720000000002</v>
      </c>
      <c r="AL1847" s="31">
        <f t="shared" ca="1" si="597"/>
        <v>29.12</v>
      </c>
      <c r="AM1847" s="31">
        <f t="shared" ca="1" si="598"/>
        <v>30.41328</v>
      </c>
      <c r="AO1847" s="32">
        <f t="shared" ca="1" si="605"/>
        <v>2.3321937512499562</v>
      </c>
      <c r="AP1847" s="32">
        <f t="shared" ca="1" si="606"/>
        <v>0.19430682379912056</v>
      </c>
      <c r="AQ1847" s="32">
        <f t="shared" ca="1" si="607"/>
        <v>2.4685224841136817</v>
      </c>
      <c r="AR1847" s="32">
        <f t="shared" ca="1" si="608"/>
        <v>3.6438529784537321E-2</v>
      </c>
    </row>
    <row r="1848" spans="1:44">
      <c r="A1848" s="10">
        <v>39611</v>
      </c>
      <c r="B1848" s="11">
        <f ca="1">IF(ROW(data!B1848)&gt;singleSMA,AVERAGE(OFFSET(data!B1848,0,0,-singleSMA,1)),"")</f>
        <v>27.724399999999996</v>
      </c>
      <c r="C1848" s="11" t="str">
        <f ca="1">IF(ROW(data!B1846)&gt;singleSMA+2,IF(SIGN(data!B1847-indicators!B1847)&lt;&gt;SIGN(data!B1846-indicators!B1846),IF(SIGN(data!B1847-indicators!B1847)&gt;0,"BUY","SELL"),""),"")</f>
        <v/>
      </c>
      <c r="D1848" s="11">
        <f ca="1">IF(ROW(data!B1848)&gt;fastSMA,AVERAGE(OFFSET(data!B1848,0,0,-fastSMA,1)),"")</f>
        <v>26.4115</v>
      </c>
      <c r="E1848" s="11">
        <f ca="1">IF(ROW(data!B1848)&gt;slowSMA,AVERAGE(OFFSET(data!B1848,0,0,-slowSMA,1)),"")</f>
        <v>27.724399999999996</v>
      </c>
      <c r="F1848" s="11" t="str">
        <f ca="1">IF(ROW(data!B1848)&gt;MAX(fastSMA,slowSMA)+2,IF(SIGN(D1847-E1847)&lt;&gt;SIGN(D1846-E1846),IF(SIGN(D1847-E1847)&gt;0,"BUY","SELL"),""),"")</f>
        <v/>
      </c>
      <c r="G1848" s="11"/>
      <c r="H1848" s="11">
        <f>(data!B1848/data!B1847)-1</f>
        <v>-1.9372336303758231E-2</v>
      </c>
      <c r="I1848" s="11">
        <f t="shared" si="588"/>
        <v>0</v>
      </c>
      <c r="J1848" s="11">
        <f t="shared" si="589"/>
        <v>1.9372336303758231E-2</v>
      </c>
      <c r="K1848" s="11">
        <f ca="1">IF(ROW(data!B1848)&gt;rsi+1,100-100/(1+AVERAGE(OFFSET(I1848,0,0,-rsi,1))/AVERAGE(OFFSET(J1848,0,0,-rsi,1))),"")</f>
        <v>41.227121378191448</v>
      </c>
      <c r="L1848" s="11"/>
      <c r="M1848" s="11">
        <f t="shared" si="590"/>
        <v>0.98062766369624177</v>
      </c>
      <c r="N1848" s="11">
        <f t="shared" ca="1" si="591"/>
        <v>0.91802684076895169</v>
      </c>
      <c r="S1848" s="13" t="str">
        <f ca="1">pricein</f>
        <v/>
      </c>
      <c r="T1848" s="13" t="str">
        <f ca="1">priceout</f>
        <v/>
      </c>
      <c r="U1848" s="16" t="str">
        <f t="shared" ca="1" si="592"/>
        <v/>
      </c>
      <c r="V1848" s="16" t="str">
        <f t="shared" ca="1" si="599"/>
        <v/>
      </c>
      <c r="W1848" s="16" t="str">
        <f t="shared" ca="1" si="600"/>
        <v/>
      </c>
      <c r="X1848" s="16">
        <f t="shared" ca="1" si="601"/>
        <v>2.7900650694183953</v>
      </c>
      <c r="Y1848" s="16"/>
      <c r="Z1848" s="13" t="str">
        <f ca="1">priceincross</f>
        <v/>
      </c>
      <c r="AA1848" s="13" t="str">
        <f ca="1">priceoutcross</f>
        <v/>
      </c>
      <c r="AB1848" s="13" t="str">
        <f t="shared" ca="1" si="593"/>
        <v/>
      </c>
      <c r="AC1848" s="13" t="str">
        <f t="shared" ca="1" si="602"/>
        <v/>
      </c>
      <c r="AD1848" s="13" t="str">
        <f t="shared" ca="1" si="603"/>
        <v/>
      </c>
      <c r="AE1848" s="13">
        <f t="shared" ca="1" si="604"/>
        <v>3.3465780983988931</v>
      </c>
      <c r="AG1848" s="32">
        <f ca="1">IF(ROW(data!B1848)&gt;fib+1,MIN(OFFSET(data!B1848,0,0,-fib,1)),"")</f>
        <v>23.64</v>
      </c>
      <c r="AH1848" s="32">
        <f ca="1">IF(ROW(data!B1848)&gt;fib+1,MAX(OFFSET(data!B1848,0,0,-fib,1)),"")</f>
        <v>34.01</v>
      </c>
      <c r="AI1848" s="32">
        <f t="shared" ca="1" si="594"/>
        <v>10.369999999999997</v>
      </c>
      <c r="AJ1848" s="31">
        <f t="shared" ca="1" si="595"/>
        <v>26.087319999999998</v>
      </c>
      <c r="AK1848" s="31">
        <f t="shared" ca="1" si="596"/>
        <v>27.60134</v>
      </c>
      <c r="AL1848" s="31">
        <f t="shared" ca="1" si="597"/>
        <v>28.824999999999999</v>
      </c>
      <c r="AM1848" s="31">
        <f t="shared" ca="1" si="598"/>
        <v>30.048659999999998</v>
      </c>
      <c r="AO1848" s="32">
        <f t="shared" ca="1" si="605"/>
        <v>2.3321937512499562</v>
      </c>
      <c r="AP1848" s="32">
        <f t="shared" ca="1" si="606"/>
        <v>0.19430682379912056</v>
      </c>
      <c r="AQ1848" s="32">
        <f t="shared" ca="1" si="607"/>
        <v>2.4685224841136817</v>
      </c>
      <c r="AR1848" s="32">
        <f t="shared" ca="1" si="608"/>
        <v>3.6438529784537321E-2</v>
      </c>
    </row>
    <row r="1849" spans="1:44">
      <c r="A1849" s="10">
        <v>39612</v>
      </c>
      <c r="B1849" s="11">
        <f ca="1">IF(ROW(data!B1849)&gt;singleSMA,AVERAGE(OFFSET(data!B1849,0,0,-singleSMA,1)),"")</f>
        <v>27.632199999999994</v>
      </c>
      <c r="C1849" s="11" t="str">
        <f ca="1">IF(ROW(data!B1847)&gt;singleSMA+2,IF(SIGN(data!B1848-indicators!B1848)&lt;&gt;SIGN(data!B1847-indicators!B1847),IF(SIGN(data!B1848-indicators!B1848)&gt;0,"BUY","SELL"),""),"")</f>
        <v/>
      </c>
      <c r="D1849" s="11">
        <f ca="1">IF(ROW(data!B1849)&gt;fastSMA,AVERAGE(OFFSET(data!B1849,0,0,-fastSMA,1)),"")</f>
        <v>26.291500000000003</v>
      </c>
      <c r="E1849" s="11">
        <f ca="1">IF(ROW(data!B1849)&gt;slowSMA,AVERAGE(OFFSET(data!B1849,0,0,-slowSMA,1)),"")</f>
        <v>27.632199999999994</v>
      </c>
      <c r="F1849" s="11" t="str">
        <f ca="1">IF(ROW(data!B1849)&gt;MAX(fastSMA,slowSMA)+2,IF(SIGN(D1848-E1848)&lt;&gt;SIGN(D1847-E1847),IF(SIGN(D1848-E1848)&gt;0,"BUY","SELL"),""),"")</f>
        <v/>
      </c>
      <c r="G1849" s="11"/>
      <c r="H1849" s="11">
        <f>(data!B1849/data!B1848)-1</f>
        <v>-2.2520742789411297E-2</v>
      </c>
      <c r="I1849" s="11">
        <f t="shared" si="588"/>
        <v>0</v>
      </c>
      <c r="J1849" s="11">
        <f t="shared" si="589"/>
        <v>2.2520742789411297E-2</v>
      </c>
      <c r="K1849" s="11">
        <f ca="1">IF(ROW(data!B1849)&gt;rsi+1,100-100/(1+AVERAGE(OFFSET(I1849,0,0,-rsi,1))/AVERAGE(OFFSET(J1849,0,0,-rsi,1))),"")</f>
        <v>40.590378308274921</v>
      </c>
      <c r="L1849" s="11"/>
      <c r="M1849" s="11">
        <f t="shared" si="590"/>
        <v>0.9774792572105887</v>
      </c>
      <c r="N1849" s="11">
        <f t="shared" ca="1" si="591"/>
        <v>0.91156963890935883</v>
      </c>
      <c r="S1849" s="13" t="str">
        <f ca="1">pricein</f>
        <v/>
      </c>
      <c r="T1849" s="13" t="str">
        <f ca="1">priceout</f>
        <v/>
      </c>
      <c r="U1849" s="16" t="str">
        <f t="shared" ca="1" si="592"/>
        <v/>
      </c>
      <c r="V1849" s="16" t="str">
        <f t="shared" ca="1" si="599"/>
        <v/>
      </c>
      <c r="W1849" s="16" t="str">
        <f t="shared" ca="1" si="600"/>
        <v/>
      </c>
      <c r="X1849" s="16">
        <f t="shared" ca="1" si="601"/>
        <v>2.7900650694183953</v>
      </c>
      <c r="Y1849" s="16"/>
      <c r="Z1849" s="13" t="str">
        <f ca="1">priceincross</f>
        <v/>
      </c>
      <c r="AA1849" s="13" t="str">
        <f ca="1">priceoutcross</f>
        <v/>
      </c>
      <c r="AB1849" s="13" t="str">
        <f t="shared" ca="1" si="593"/>
        <v/>
      </c>
      <c r="AC1849" s="13" t="str">
        <f t="shared" ca="1" si="602"/>
        <v/>
      </c>
      <c r="AD1849" s="13" t="str">
        <f t="shared" ca="1" si="603"/>
        <v/>
      </c>
      <c r="AE1849" s="13">
        <f t="shared" ca="1" si="604"/>
        <v>3.3465780983988931</v>
      </c>
      <c r="AG1849" s="32">
        <f ca="1">IF(ROW(data!B1849)&gt;fib+1,MIN(OFFSET(data!B1849,0,0,-fib,1)),"")</f>
        <v>23.64</v>
      </c>
      <c r="AH1849" s="32">
        <f ca="1">IF(ROW(data!B1849)&gt;fib+1,MAX(OFFSET(data!B1849,0,0,-fib,1)),"")</f>
        <v>34.01</v>
      </c>
      <c r="AI1849" s="32">
        <f t="shared" ca="1" si="594"/>
        <v>10.369999999999997</v>
      </c>
      <c r="AJ1849" s="31">
        <f t="shared" ca="1" si="595"/>
        <v>26.087319999999998</v>
      </c>
      <c r="AK1849" s="31">
        <f t="shared" ca="1" si="596"/>
        <v>27.60134</v>
      </c>
      <c r="AL1849" s="31">
        <f t="shared" ca="1" si="597"/>
        <v>28.824999999999999</v>
      </c>
      <c r="AM1849" s="31">
        <f t="shared" ca="1" si="598"/>
        <v>30.048659999999998</v>
      </c>
      <c r="AO1849" s="32">
        <f t="shared" ca="1" si="605"/>
        <v>2.3321937512499562</v>
      </c>
      <c r="AP1849" s="32">
        <f t="shared" ca="1" si="606"/>
        <v>0.19430682379912056</v>
      </c>
      <c r="AQ1849" s="32">
        <f t="shared" ca="1" si="607"/>
        <v>2.4685224841136817</v>
      </c>
      <c r="AR1849" s="32">
        <f t="shared" ca="1" si="608"/>
        <v>3.6438529784537321E-2</v>
      </c>
    </row>
    <row r="1850" spans="1:44">
      <c r="A1850" s="10">
        <v>39616</v>
      </c>
      <c r="B1850" s="11">
        <f ca="1">IF(ROW(data!B1850)&gt;singleSMA,AVERAGE(OFFSET(data!B1850,0,0,-singleSMA,1)),"")</f>
        <v>27.539799999999996</v>
      </c>
      <c r="C1850" s="11" t="str">
        <f ca="1">IF(ROW(data!B1848)&gt;singleSMA+2,IF(SIGN(data!B1849-indicators!B1849)&lt;&gt;SIGN(data!B1848-indicators!B1848),IF(SIGN(data!B1849-indicators!B1849)&gt;0,"BUY","SELL"),""),"")</f>
        <v/>
      </c>
      <c r="D1850" s="11">
        <f ca="1">IF(ROW(data!B1850)&gt;fastSMA,AVERAGE(OFFSET(data!B1850,0,0,-fastSMA,1)),"")</f>
        <v>26.1555</v>
      </c>
      <c r="E1850" s="11">
        <f ca="1">IF(ROW(data!B1850)&gt;slowSMA,AVERAGE(OFFSET(data!B1850,0,0,-slowSMA,1)),"")</f>
        <v>27.539799999999996</v>
      </c>
      <c r="F1850" s="11" t="str">
        <f ca="1">IF(ROW(data!B1850)&gt;MAX(fastSMA,slowSMA)+2,IF(SIGN(D1849-E1849)&lt;&gt;SIGN(D1848-E1848),IF(SIGN(D1849-E1849)&gt;0,"BUY","SELL"),""),"")</f>
        <v/>
      </c>
      <c r="G1850" s="11"/>
      <c r="H1850" s="11">
        <f>(data!B1850/data!B1849)-1</f>
        <v>1.2126111560226693E-3</v>
      </c>
      <c r="I1850" s="11">
        <f t="shared" si="588"/>
        <v>1.2126111560226693E-3</v>
      </c>
      <c r="J1850" s="11">
        <f t="shared" si="589"/>
        <v>0</v>
      </c>
      <c r="K1850" s="11">
        <f ca="1">IF(ROW(data!B1850)&gt;rsi+1,100-100/(1+AVERAGE(OFFSET(I1850,0,0,-rsi,1))/AVERAGE(OFFSET(J1850,0,0,-rsi,1))),"")</f>
        <v>39.000673337870559</v>
      </c>
      <c r="L1850" s="11"/>
      <c r="M1850" s="11">
        <f t="shared" si="590"/>
        <v>1.0012126111560227</v>
      </c>
      <c r="N1850" s="11">
        <f t="shared" ca="1" si="591"/>
        <v>0.90105492906511464</v>
      </c>
      <c r="S1850" s="13" t="str">
        <f ca="1">pricein</f>
        <v/>
      </c>
      <c r="T1850" s="13" t="str">
        <f ca="1">priceout</f>
        <v/>
      </c>
      <c r="U1850" s="16" t="str">
        <f t="shared" ca="1" si="592"/>
        <v/>
      </c>
      <c r="V1850" s="16" t="str">
        <f t="shared" ca="1" si="599"/>
        <v/>
      </c>
      <c r="W1850" s="16" t="str">
        <f t="shared" ca="1" si="600"/>
        <v/>
      </c>
      <c r="X1850" s="16">
        <f t="shared" ca="1" si="601"/>
        <v>2.7900650694183953</v>
      </c>
      <c r="Y1850" s="16"/>
      <c r="Z1850" s="13" t="str">
        <f ca="1">priceincross</f>
        <v/>
      </c>
      <c r="AA1850" s="13" t="str">
        <f ca="1">priceoutcross</f>
        <v/>
      </c>
      <c r="AB1850" s="13" t="str">
        <f t="shared" ca="1" si="593"/>
        <v/>
      </c>
      <c r="AC1850" s="13" t="str">
        <f t="shared" ca="1" si="602"/>
        <v/>
      </c>
      <c r="AD1850" s="13" t="str">
        <f t="shared" ca="1" si="603"/>
        <v/>
      </c>
      <c r="AE1850" s="13">
        <f t="shared" ca="1" si="604"/>
        <v>3.3465780983988931</v>
      </c>
      <c r="AG1850" s="32">
        <f ca="1">IF(ROW(data!B1850)&gt;fib+1,MIN(OFFSET(data!B1850,0,0,-fib,1)),"")</f>
        <v>23.64</v>
      </c>
      <c r="AH1850" s="32">
        <f ca="1">IF(ROW(data!B1850)&gt;fib+1,MAX(OFFSET(data!B1850,0,0,-fib,1)),"")</f>
        <v>32.630000000000003</v>
      </c>
      <c r="AI1850" s="32">
        <f t="shared" ca="1" si="594"/>
        <v>8.990000000000002</v>
      </c>
      <c r="AJ1850" s="31">
        <f t="shared" ca="1" si="595"/>
        <v>25.76164</v>
      </c>
      <c r="AK1850" s="31">
        <f t="shared" ca="1" si="596"/>
        <v>27.074180000000002</v>
      </c>
      <c r="AL1850" s="31">
        <f t="shared" ca="1" si="597"/>
        <v>28.135000000000002</v>
      </c>
      <c r="AM1850" s="31">
        <f t="shared" ca="1" si="598"/>
        <v>29.195820000000001</v>
      </c>
      <c r="AO1850" s="32">
        <f t="shared" ca="1" si="605"/>
        <v>2.3321937512499562</v>
      </c>
      <c r="AP1850" s="32">
        <f t="shared" ca="1" si="606"/>
        <v>0.19430682379912056</v>
      </c>
      <c r="AQ1850" s="32">
        <f t="shared" ca="1" si="607"/>
        <v>2.4685224841136817</v>
      </c>
      <c r="AR1850" s="32">
        <f t="shared" ca="1" si="608"/>
        <v>3.6438529784537321E-2</v>
      </c>
    </row>
    <row r="1851" spans="1:44">
      <c r="A1851" s="10">
        <v>39617</v>
      </c>
      <c r="B1851" s="11">
        <f ca="1">IF(ROW(data!B1851)&gt;singleSMA,AVERAGE(OFFSET(data!B1851,0,0,-singleSMA,1)),"")</f>
        <v>27.461199999999995</v>
      </c>
      <c r="C1851" s="11" t="str">
        <f ca="1">IF(ROW(data!B1849)&gt;singleSMA+2,IF(SIGN(data!B1850-indicators!B1850)&lt;&gt;SIGN(data!B1849-indicators!B1849),IF(SIGN(data!B1850-indicators!B1850)&gt;0,"BUY","SELL"),""),"")</f>
        <v/>
      </c>
      <c r="D1851" s="11">
        <f ca="1">IF(ROW(data!B1851)&gt;fastSMA,AVERAGE(OFFSET(data!B1851,0,0,-fastSMA,1)),"")</f>
        <v>26.048999999999996</v>
      </c>
      <c r="E1851" s="11">
        <f ca="1">IF(ROW(data!B1851)&gt;slowSMA,AVERAGE(OFFSET(data!B1851,0,0,-slowSMA,1)),"")</f>
        <v>27.461199999999995</v>
      </c>
      <c r="F1851" s="11" t="str">
        <f ca="1">IF(ROW(data!B1851)&gt;MAX(fastSMA,slowSMA)+2,IF(SIGN(D1850-E1850)&lt;&gt;SIGN(D1849-E1849),IF(SIGN(D1850-E1850)&gt;0,"BUY","SELL"),""),"")</f>
        <v/>
      </c>
      <c r="G1851" s="11"/>
      <c r="H1851" s="11">
        <f>(data!B1851/data!B1850)-1</f>
        <v>-1.4129995962858244E-2</v>
      </c>
      <c r="I1851" s="11">
        <f t="shared" si="588"/>
        <v>0</v>
      </c>
      <c r="J1851" s="11">
        <f t="shared" si="589"/>
        <v>1.4129995962858244E-2</v>
      </c>
      <c r="K1851" s="11">
        <f ca="1">IF(ROW(data!B1851)&gt;rsi+1,100-100/(1+AVERAGE(OFFSET(I1851,0,0,-rsi,1))/AVERAGE(OFFSET(J1851,0,0,-rsi,1))),"")</f>
        <v>40.879179614523075</v>
      </c>
      <c r="L1851" s="11"/>
      <c r="M1851" s="11">
        <f t="shared" si="590"/>
        <v>0.98587000403714176</v>
      </c>
      <c r="N1851" s="11">
        <f t="shared" ca="1" si="591"/>
        <v>0.91977401129943515</v>
      </c>
      <c r="S1851" s="13" t="str">
        <f ca="1">pricein</f>
        <v/>
      </c>
      <c r="T1851" s="13" t="str">
        <f ca="1">priceout</f>
        <v/>
      </c>
      <c r="U1851" s="16" t="str">
        <f t="shared" ca="1" si="592"/>
        <v/>
      </c>
      <c r="V1851" s="16" t="str">
        <f t="shared" ca="1" si="599"/>
        <v/>
      </c>
      <c r="W1851" s="16" t="str">
        <f t="shared" ca="1" si="600"/>
        <v/>
      </c>
      <c r="X1851" s="16">
        <f t="shared" ca="1" si="601"/>
        <v>2.7900650694183953</v>
      </c>
      <c r="Y1851" s="16"/>
      <c r="Z1851" s="13" t="str">
        <f ca="1">priceincross</f>
        <v/>
      </c>
      <c r="AA1851" s="13" t="str">
        <f ca="1">priceoutcross</f>
        <v/>
      </c>
      <c r="AB1851" s="13" t="str">
        <f t="shared" ca="1" si="593"/>
        <v/>
      </c>
      <c r="AC1851" s="13" t="str">
        <f t="shared" ca="1" si="602"/>
        <v/>
      </c>
      <c r="AD1851" s="13" t="str">
        <f t="shared" ca="1" si="603"/>
        <v/>
      </c>
      <c r="AE1851" s="13">
        <f t="shared" ca="1" si="604"/>
        <v>3.3465780983988931</v>
      </c>
      <c r="AG1851" s="32">
        <f ca="1">IF(ROW(data!B1851)&gt;fib+1,MIN(OFFSET(data!B1851,0,0,-fib,1)),"")</f>
        <v>23.64</v>
      </c>
      <c r="AH1851" s="32">
        <f ca="1">IF(ROW(data!B1851)&gt;fib+1,MAX(OFFSET(data!B1851,0,0,-fib,1)),"")</f>
        <v>32.630000000000003</v>
      </c>
      <c r="AI1851" s="32">
        <f t="shared" ca="1" si="594"/>
        <v>8.990000000000002</v>
      </c>
      <c r="AJ1851" s="31">
        <f t="shared" ca="1" si="595"/>
        <v>25.76164</v>
      </c>
      <c r="AK1851" s="31">
        <f t="shared" ca="1" si="596"/>
        <v>27.074180000000002</v>
      </c>
      <c r="AL1851" s="31">
        <f t="shared" ca="1" si="597"/>
        <v>28.135000000000002</v>
      </c>
      <c r="AM1851" s="31">
        <f t="shared" ca="1" si="598"/>
        <v>29.195820000000001</v>
      </c>
      <c r="AO1851" s="32">
        <f t="shared" ca="1" si="605"/>
        <v>2.3321937512499562</v>
      </c>
      <c r="AP1851" s="32">
        <f t="shared" ca="1" si="606"/>
        <v>0.19430682379912056</v>
      </c>
      <c r="AQ1851" s="32">
        <f t="shared" ca="1" si="607"/>
        <v>2.4685224841136817</v>
      </c>
      <c r="AR1851" s="32">
        <f t="shared" ca="1" si="608"/>
        <v>3.6438529784537321E-2</v>
      </c>
    </row>
    <row r="1852" spans="1:44">
      <c r="A1852" s="10">
        <v>39618</v>
      </c>
      <c r="B1852" s="11">
        <f ca="1">IF(ROW(data!B1852)&gt;singleSMA,AVERAGE(OFFSET(data!B1852,0,0,-singleSMA,1)),"")</f>
        <v>27.387599999999999</v>
      </c>
      <c r="C1852" s="11" t="str">
        <f ca="1">IF(ROW(data!B1850)&gt;singleSMA+2,IF(SIGN(data!B1851-indicators!B1851)&lt;&gt;SIGN(data!B1850-indicators!B1850),IF(SIGN(data!B1851-indicators!B1851)&gt;0,"BUY","SELL"),""),"")</f>
        <v/>
      </c>
      <c r="D1852" s="11">
        <f ca="1">IF(ROW(data!B1852)&gt;fastSMA,AVERAGE(OFFSET(data!B1852,0,0,-fastSMA,1)),"")</f>
        <v>25.937999999999999</v>
      </c>
      <c r="E1852" s="11">
        <f ca="1">IF(ROW(data!B1852)&gt;slowSMA,AVERAGE(OFFSET(data!B1852,0,0,-slowSMA,1)),"")</f>
        <v>27.387599999999999</v>
      </c>
      <c r="F1852" s="11" t="str">
        <f ca="1">IF(ROW(data!B1852)&gt;MAX(fastSMA,slowSMA)+2,IF(SIGN(D1851-E1851)&lt;&gt;SIGN(D1850-E1850),IF(SIGN(D1851-E1851)&gt;0,"BUY","SELL"),""),"")</f>
        <v/>
      </c>
      <c r="G1852" s="11"/>
      <c r="H1852" s="11">
        <f>(data!B1852/data!B1851)-1</f>
        <v>-1.9656019656019708E-2</v>
      </c>
      <c r="I1852" s="11">
        <f t="shared" si="588"/>
        <v>0</v>
      </c>
      <c r="J1852" s="11">
        <f t="shared" si="589"/>
        <v>1.9656019656019708E-2</v>
      </c>
      <c r="K1852" s="11">
        <f ca="1">IF(ROW(data!B1852)&gt;rsi+1,100-100/(1+AVERAGE(OFFSET(I1852,0,0,-rsi,1))/AVERAGE(OFFSET(J1852,0,0,-rsi,1))),"")</f>
        <v>40.397514951912576</v>
      </c>
      <c r="L1852" s="11"/>
      <c r="M1852" s="11">
        <f t="shared" si="590"/>
        <v>0.98034398034398029</v>
      </c>
      <c r="N1852" s="11">
        <f t="shared" ca="1" si="591"/>
        <v>0.91513761467889898</v>
      </c>
      <c r="S1852" s="13" t="str">
        <f ca="1">pricein</f>
        <v/>
      </c>
      <c r="T1852" s="13" t="str">
        <f ca="1">priceout</f>
        <v/>
      </c>
      <c r="U1852" s="16" t="str">
        <f t="shared" ca="1" si="592"/>
        <v/>
      </c>
      <c r="V1852" s="16" t="str">
        <f t="shared" ca="1" si="599"/>
        <v/>
      </c>
      <c r="W1852" s="16" t="str">
        <f t="shared" ca="1" si="600"/>
        <v/>
      </c>
      <c r="X1852" s="16">
        <f t="shared" ca="1" si="601"/>
        <v>2.7900650694183953</v>
      </c>
      <c r="Y1852" s="16"/>
      <c r="Z1852" s="13" t="str">
        <f ca="1">priceincross</f>
        <v/>
      </c>
      <c r="AA1852" s="13" t="str">
        <f ca="1">priceoutcross</f>
        <v/>
      </c>
      <c r="AB1852" s="13" t="str">
        <f t="shared" ca="1" si="593"/>
        <v/>
      </c>
      <c r="AC1852" s="13" t="str">
        <f t="shared" ca="1" si="602"/>
        <v/>
      </c>
      <c r="AD1852" s="13" t="str">
        <f t="shared" ca="1" si="603"/>
        <v/>
      </c>
      <c r="AE1852" s="13">
        <f t="shared" ca="1" si="604"/>
        <v>3.3465780983988931</v>
      </c>
      <c r="AG1852" s="32">
        <f ca="1">IF(ROW(data!B1852)&gt;fib+1,MIN(OFFSET(data!B1852,0,0,-fib,1)),"")</f>
        <v>23.64</v>
      </c>
      <c r="AH1852" s="32">
        <f ca="1">IF(ROW(data!B1852)&gt;fib+1,MAX(OFFSET(data!B1852,0,0,-fib,1)),"")</f>
        <v>32.630000000000003</v>
      </c>
      <c r="AI1852" s="32">
        <f t="shared" ca="1" si="594"/>
        <v>8.990000000000002</v>
      </c>
      <c r="AJ1852" s="31">
        <f t="shared" ca="1" si="595"/>
        <v>25.76164</v>
      </c>
      <c r="AK1852" s="31">
        <f t="shared" ca="1" si="596"/>
        <v>27.074180000000002</v>
      </c>
      <c r="AL1852" s="31">
        <f t="shared" ca="1" si="597"/>
        <v>28.135000000000002</v>
      </c>
      <c r="AM1852" s="31">
        <f t="shared" ca="1" si="598"/>
        <v>29.195820000000001</v>
      </c>
      <c r="AO1852" s="32">
        <f t="shared" ca="1" si="605"/>
        <v>2.3321937512499562</v>
      </c>
      <c r="AP1852" s="32">
        <f t="shared" ca="1" si="606"/>
        <v>0.19430682379912056</v>
      </c>
      <c r="AQ1852" s="32">
        <f t="shared" ca="1" si="607"/>
        <v>2.4685224841136817</v>
      </c>
      <c r="AR1852" s="32">
        <f t="shared" ca="1" si="608"/>
        <v>3.6438529784537321E-2</v>
      </c>
    </row>
    <row r="1853" spans="1:44">
      <c r="A1853" s="10">
        <v>39619</v>
      </c>
      <c r="B1853" s="11">
        <f ca="1">IF(ROW(data!B1853)&gt;singleSMA,AVERAGE(OFFSET(data!B1853,0,0,-singleSMA,1)),"")</f>
        <v>27.300999999999998</v>
      </c>
      <c r="C1853" s="11" t="str">
        <f ca="1">IF(ROW(data!B1851)&gt;singleSMA+2,IF(SIGN(data!B1852-indicators!B1852)&lt;&gt;SIGN(data!B1851-indicators!B1851),IF(SIGN(data!B1852-indicators!B1852)&gt;0,"BUY","SELL"),""),"")</f>
        <v/>
      </c>
      <c r="D1853" s="11">
        <f ca="1">IF(ROW(data!B1853)&gt;fastSMA,AVERAGE(OFFSET(data!B1853,0,0,-fastSMA,1)),"")</f>
        <v>25.852500000000003</v>
      </c>
      <c r="E1853" s="11">
        <f ca="1">IF(ROW(data!B1853)&gt;slowSMA,AVERAGE(OFFSET(data!B1853,0,0,-slowSMA,1)),"")</f>
        <v>27.300999999999998</v>
      </c>
      <c r="F1853" s="11" t="str">
        <f ca="1">IF(ROW(data!B1853)&gt;MAX(fastSMA,slowSMA)+2,IF(SIGN(D1852-E1852)&lt;&gt;SIGN(D1851-E1851),IF(SIGN(D1852-E1852)&gt;0,"BUY","SELL"),""),"")</f>
        <v/>
      </c>
      <c r="G1853" s="11"/>
      <c r="H1853" s="11">
        <f>(data!B1853/data!B1852)-1</f>
        <v>-2.0885547201336729E-2</v>
      </c>
      <c r="I1853" s="11">
        <f t="shared" si="588"/>
        <v>0</v>
      </c>
      <c r="J1853" s="11">
        <f t="shared" si="589"/>
        <v>2.0885547201336729E-2</v>
      </c>
      <c r="K1853" s="11">
        <f ca="1">IF(ROW(data!B1853)&gt;rsi+1,100-100/(1+AVERAGE(OFFSET(I1853,0,0,-rsi,1))/AVERAGE(OFFSET(J1853,0,0,-rsi,1))),"")</f>
        <v>42.170547933036296</v>
      </c>
      <c r="L1853" s="11"/>
      <c r="M1853" s="11">
        <f t="shared" si="590"/>
        <v>0.97911445279866327</v>
      </c>
      <c r="N1853" s="11">
        <f t="shared" ca="1" si="591"/>
        <v>0.9320079522862823</v>
      </c>
      <c r="S1853" s="13" t="str">
        <f ca="1">pricein</f>
        <v/>
      </c>
      <c r="T1853" s="13" t="str">
        <f ca="1">priceout</f>
        <v/>
      </c>
      <c r="U1853" s="16" t="str">
        <f t="shared" ca="1" si="592"/>
        <v/>
      </c>
      <c r="V1853" s="16" t="str">
        <f t="shared" ca="1" si="599"/>
        <v/>
      </c>
      <c r="W1853" s="16" t="str">
        <f t="shared" ca="1" si="600"/>
        <v/>
      </c>
      <c r="X1853" s="16">
        <f t="shared" ca="1" si="601"/>
        <v>2.7900650694183953</v>
      </c>
      <c r="Y1853" s="16"/>
      <c r="Z1853" s="13" t="str">
        <f ca="1">priceincross</f>
        <v/>
      </c>
      <c r="AA1853" s="13" t="str">
        <f ca="1">priceoutcross</f>
        <v/>
      </c>
      <c r="AB1853" s="13" t="str">
        <f t="shared" ca="1" si="593"/>
        <v/>
      </c>
      <c r="AC1853" s="13" t="str">
        <f t="shared" ca="1" si="602"/>
        <v/>
      </c>
      <c r="AD1853" s="13" t="str">
        <f t="shared" ca="1" si="603"/>
        <v/>
      </c>
      <c r="AE1853" s="13">
        <f t="shared" ca="1" si="604"/>
        <v>3.3465780983988931</v>
      </c>
      <c r="AG1853" s="32">
        <f ca="1">IF(ROW(data!B1853)&gt;fib+1,MIN(OFFSET(data!B1853,0,0,-fib,1)),"")</f>
        <v>23.44</v>
      </c>
      <c r="AH1853" s="32">
        <f ca="1">IF(ROW(data!B1853)&gt;fib+1,MAX(OFFSET(data!B1853,0,0,-fib,1)),"")</f>
        <v>32.630000000000003</v>
      </c>
      <c r="AI1853" s="32">
        <f t="shared" ca="1" si="594"/>
        <v>9.1900000000000013</v>
      </c>
      <c r="AJ1853" s="31">
        <f t="shared" ca="1" si="595"/>
        <v>25.608840000000001</v>
      </c>
      <c r="AK1853" s="31">
        <f t="shared" ca="1" si="596"/>
        <v>26.950580000000002</v>
      </c>
      <c r="AL1853" s="31">
        <f t="shared" ca="1" si="597"/>
        <v>28.035000000000004</v>
      </c>
      <c r="AM1853" s="31">
        <f t="shared" ca="1" si="598"/>
        <v>29.119420000000002</v>
      </c>
      <c r="AO1853" s="32">
        <f t="shared" ca="1" si="605"/>
        <v>2.3321937512499562</v>
      </c>
      <c r="AP1853" s="32">
        <f t="shared" ca="1" si="606"/>
        <v>0.19430682379912056</v>
      </c>
      <c r="AQ1853" s="32">
        <f t="shared" ca="1" si="607"/>
        <v>2.4685224841136817</v>
      </c>
      <c r="AR1853" s="32">
        <f t="shared" ca="1" si="608"/>
        <v>3.6438529784537321E-2</v>
      </c>
    </row>
    <row r="1854" spans="1:44">
      <c r="A1854" s="10">
        <v>39622</v>
      </c>
      <c r="B1854" s="11">
        <f ca="1">IF(ROW(data!B1854)&gt;singleSMA,AVERAGE(OFFSET(data!B1854,0,0,-singleSMA,1)),"")</f>
        <v>27.198600000000003</v>
      </c>
      <c r="C1854" s="11" t="str">
        <f ca="1">IF(ROW(data!B1852)&gt;singleSMA+2,IF(SIGN(data!B1853-indicators!B1853)&lt;&gt;SIGN(data!B1852-indicators!B1852),IF(SIGN(data!B1853-indicators!B1853)&gt;0,"BUY","SELL"),""),"")</f>
        <v/>
      </c>
      <c r="D1854" s="11">
        <f ca="1">IF(ROW(data!B1854)&gt;fastSMA,AVERAGE(OFFSET(data!B1854,0,0,-fastSMA,1)),"")</f>
        <v>25.712</v>
      </c>
      <c r="E1854" s="11">
        <f ca="1">IF(ROW(data!B1854)&gt;slowSMA,AVERAGE(OFFSET(data!B1854,0,0,-slowSMA,1)),"")</f>
        <v>27.198600000000003</v>
      </c>
      <c r="F1854" s="11" t="str">
        <f ca="1">IF(ROW(data!B1854)&gt;MAX(fastSMA,slowSMA)+2,IF(SIGN(D1853-E1853)&lt;&gt;SIGN(D1852-E1852),IF(SIGN(D1853-E1853)&gt;0,"BUY","SELL"),""),"")</f>
        <v/>
      </c>
      <c r="G1854" s="11"/>
      <c r="H1854" s="11">
        <f>(data!B1854/data!B1853)-1</f>
        <v>-4.4795221843003441E-2</v>
      </c>
      <c r="I1854" s="11">
        <f t="shared" si="588"/>
        <v>0</v>
      </c>
      <c r="J1854" s="11">
        <f t="shared" si="589"/>
        <v>4.4795221843003441E-2</v>
      </c>
      <c r="K1854" s="11">
        <f ca="1">IF(ROW(data!B1854)&gt;rsi+1,100-100/(1+AVERAGE(OFFSET(I1854,0,0,-rsi,1))/AVERAGE(OFFSET(J1854,0,0,-rsi,1))),"")</f>
        <v>37.683450018466779</v>
      </c>
      <c r="L1854" s="11"/>
      <c r="M1854" s="11">
        <f t="shared" si="590"/>
        <v>0.95520477815699656</v>
      </c>
      <c r="N1854" s="11">
        <f t="shared" ca="1" si="591"/>
        <v>0.88849206349206333</v>
      </c>
      <c r="S1854" s="13" t="str">
        <f ca="1">pricein</f>
        <v/>
      </c>
      <c r="T1854" s="13" t="str">
        <f ca="1">priceout</f>
        <v/>
      </c>
      <c r="U1854" s="16" t="str">
        <f t="shared" ca="1" si="592"/>
        <v/>
      </c>
      <c r="V1854" s="16" t="str">
        <f t="shared" ca="1" si="599"/>
        <v/>
      </c>
      <c r="W1854" s="16" t="str">
        <f t="shared" ca="1" si="600"/>
        <v/>
      </c>
      <c r="X1854" s="16">
        <f t="shared" ca="1" si="601"/>
        <v>2.7900650694183953</v>
      </c>
      <c r="Y1854" s="16"/>
      <c r="Z1854" s="13" t="str">
        <f ca="1">priceincross</f>
        <v/>
      </c>
      <c r="AA1854" s="13" t="str">
        <f ca="1">priceoutcross</f>
        <v/>
      </c>
      <c r="AB1854" s="13" t="str">
        <f t="shared" ca="1" si="593"/>
        <v/>
      </c>
      <c r="AC1854" s="13" t="str">
        <f t="shared" ca="1" si="602"/>
        <v/>
      </c>
      <c r="AD1854" s="13" t="str">
        <f t="shared" ca="1" si="603"/>
        <v/>
      </c>
      <c r="AE1854" s="13">
        <f t="shared" ca="1" si="604"/>
        <v>3.3465780983988931</v>
      </c>
      <c r="AG1854" s="32">
        <f ca="1">IF(ROW(data!B1854)&gt;fib+1,MIN(OFFSET(data!B1854,0,0,-fib,1)),"")</f>
        <v>22.39</v>
      </c>
      <c r="AH1854" s="32">
        <f ca="1">IF(ROW(data!B1854)&gt;fib+1,MAX(OFFSET(data!B1854,0,0,-fib,1)),"")</f>
        <v>32.44</v>
      </c>
      <c r="AI1854" s="32">
        <f t="shared" ca="1" si="594"/>
        <v>10.049999999999997</v>
      </c>
      <c r="AJ1854" s="31">
        <f t="shared" ca="1" si="595"/>
        <v>24.761800000000001</v>
      </c>
      <c r="AK1854" s="31">
        <f t="shared" ca="1" si="596"/>
        <v>26.229099999999999</v>
      </c>
      <c r="AL1854" s="31">
        <f t="shared" ca="1" si="597"/>
        <v>27.414999999999999</v>
      </c>
      <c r="AM1854" s="31">
        <f t="shared" ca="1" si="598"/>
        <v>28.600899999999999</v>
      </c>
      <c r="AO1854" s="32">
        <f t="shared" ca="1" si="605"/>
        <v>2.3321937512499562</v>
      </c>
      <c r="AP1854" s="32">
        <f t="shared" ca="1" si="606"/>
        <v>0.19430682379912056</v>
      </c>
      <c r="AQ1854" s="32">
        <f t="shared" ca="1" si="607"/>
        <v>2.4685224841136817</v>
      </c>
      <c r="AR1854" s="32">
        <f t="shared" ca="1" si="608"/>
        <v>3.6438529784537321E-2</v>
      </c>
    </row>
    <row r="1855" spans="1:44">
      <c r="A1855" s="10">
        <v>39623</v>
      </c>
      <c r="B1855" s="11">
        <f ca="1">IF(ROW(data!B1855)&gt;singleSMA,AVERAGE(OFFSET(data!B1855,0,0,-singleSMA,1)),"")</f>
        <v>27.110299999999999</v>
      </c>
      <c r="C1855" s="11" t="str">
        <f ca="1">IF(ROW(data!B1853)&gt;singleSMA+2,IF(SIGN(data!B1854-indicators!B1854)&lt;&gt;SIGN(data!B1853-indicators!B1853),IF(SIGN(data!B1854-indicators!B1854)&gt;0,"BUY","SELL"),""),"")</f>
        <v/>
      </c>
      <c r="D1855" s="11">
        <f ca="1">IF(ROW(data!B1855)&gt;fastSMA,AVERAGE(OFFSET(data!B1855,0,0,-fastSMA,1)),"")</f>
        <v>25.573</v>
      </c>
      <c r="E1855" s="11">
        <f ca="1">IF(ROW(data!B1855)&gt;slowSMA,AVERAGE(OFFSET(data!B1855,0,0,-slowSMA,1)),"")</f>
        <v>27.110299999999999</v>
      </c>
      <c r="F1855" s="11" t="str">
        <f ca="1">IF(ROW(data!B1855)&gt;MAX(fastSMA,slowSMA)+2,IF(SIGN(D1854-E1854)&lt;&gt;SIGN(D1853-E1853),IF(SIGN(D1854-E1854)&gt;0,"BUY","SELL"),""),"")</f>
        <v/>
      </c>
      <c r="G1855" s="11"/>
      <c r="H1855" s="11">
        <f>(data!B1855/data!B1854)-1</f>
        <v>-1.7865118356409249E-2</v>
      </c>
      <c r="I1855" s="11">
        <f t="shared" si="588"/>
        <v>0</v>
      </c>
      <c r="J1855" s="11">
        <f t="shared" si="589"/>
        <v>1.7865118356409249E-2</v>
      </c>
      <c r="K1855" s="11">
        <f ca="1">IF(ROW(data!B1855)&gt;rsi+1,100-100/(1+AVERAGE(OFFSET(I1855,0,0,-rsi,1))/AVERAGE(OFFSET(J1855,0,0,-rsi,1))),"")</f>
        <v>37.615933527425192</v>
      </c>
      <c r="L1855" s="11"/>
      <c r="M1855" s="11">
        <f t="shared" si="590"/>
        <v>0.98213488164359075</v>
      </c>
      <c r="N1855" s="11">
        <f t="shared" ca="1" si="591"/>
        <v>0.88776746063786804</v>
      </c>
      <c r="S1855" s="13" t="str">
        <f ca="1">pricein</f>
        <v/>
      </c>
      <c r="T1855" s="13" t="str">
        <f ca="1">priceout</f>
        <v/>
      </c>
      <c r="U1855" s="16" t="str">
        <f t="shared" ca="1" si="592"/>
        <v/>
      </c>
      <c r="V1855" s="16" t="str">
        <f t="shared" ca="1" si="599"/>
        <v/>
      </c>
      <c r="W1855" s="16" t="str">
        <f t="shared" ca="1" si="600"/>
        <v/>
      </c>
      <c r="X1855" s="16">
        <f t="shared" ca="1" si="601"/>
        <v>2.7900650694183953</v>
      </c>
      <c r="Y1855" s="16"/>
      <c r="Z1855" s="13" t="str">
        <f ca="1">priceincross</f>
        <v/>
      </c>
      <c r="AA1855" s="13" t="str">
        <f ca="1">priceoutcross</f>
        <v/>
      </c>
      <c r="AB1855" s="13" t="str">
        <f t="shared" ca="1" si="593"/>
        <v/>
      </c>
      <c r="AC1855" s="13" t="str">
        <f t="shared" ca="1" si="602"/>
        <v/>
      </c>
      <c r="AD1855" s="13" t="str">
        <f t="shared" ca="1" si="603"/>
        <v/>
      </c>
      <c r="AE1855" s="13">
        <f t="shared" ca="1" si="604"/>
        <v>3.3465780983988931</v>
      </c>
      <c r="AG1855" s="32">
        <f ca="1">IF(ROW(data!B1855)&gt;fib+1,MIN(OFFSET(data!B1855,0,0,-fib,1)),"")</f>
        <v>21.99</v>
      </c>
      <c r="AH1855" s="32">
        <f ca="1">IF(ROW(data!B1855)&gt;fib+1,MAX(OFFSET(data!B1855,0,0,-fib,1)),"")</f>
        <v>32.44</v>
      </c>
      <c r="AI1855" s="32">
        <f t="shared" ca="1" si="594"/>
        <v>10.45</v>
      </c>
      <c r="AJ1855" s="31">
        <f t="shared" ca="1" si="595"/>
        <v>24.456199999999999</v>
      </c>
      <c r="AK1855" s="31">
        <f t="shared" ca="1" si="596"/>
        <v>25.9819</v>
      </c>
      <c r="AL1855" s="31">
        <f t="shared" ca="1" si="597"/>
        <v>27.214999999999996</v>
      </c>
      <c r="AM1855" s="31">
        <f t="shared" ca="1" si="598"/>
        <v>28.448099999999997</v>
      </c>
      <c r="AO1855" s="32">
        <f t="shared" ca="1" si="605"/>
        <v>2.3321937512499562</v>
      </c>
      <c r="AP1855" s="32">
        <f t="shared" ca="1" si="606"/>
        <v>0.19430682379912056</v>
      </c>
      <c r="AQ1855" s="32">
        <f t="shared" ca="1" si="607"/>
        <v>2.4685224841136817</v>
      </c>
      <c r="AR1855" s="32">
        <f t="shared" ca="1" si="608"/>
        <v>3.6438529784537321E-2</v>
      </c>
    </row>
    <row r="1856" spans="1:44">
      <c r="A1856" s="10">
        <v>39624</v>
      </c>
      <c r="B1856" s="11">
        <f ca="1">IF(ROW(data!B1856)&gt;singleSMA,AVERAGE(OFFSET(data!B1856,0,0,-singleSMA,1)),"")</f>
        <v>27.0413</v>
      </c>
      <c r="C1856" s="11" t="str">
        <f ca="1">IF(ROW(data!B1854)&gt;singleSMA+2,IF(SIGN(data!B1855-indicators!B1855)&lt;&gt;SIGN(data!B1854-indicators!B1854),IF(SIGN(data!B1855-indicators!B1855)&gt;0,"BUY","SELL"),""),"")</f>
        <v/>
      </c>
      <c r="D1856" s="11">
        <f ca="1">IF(ROW(data!B1856)&gt;fastSMA,AVERAGE(OFFSET(data!B1856,0,0,-fastSMA,1)),"")</f>
        <v>25.470000000000002</v>
      </c>
      <c r="E1856" s="11">
        <f ca="1">IF(ROW(data!B1856)&gt;slowSMA,AVERAGE(OFFSET(data!B1856,0,0,-slowSMA,1)),"")</f>
        <v>27.0413</v>
      </c>
      <c r="F1856" s="11" t="str">
        <f ca="1">IF(ROW(data!B1856)&gt;MAX(fastSMA,slowSMA)+2,IF(SIGN(D1855-E1855)&lt;&gt;SIGN(D1854-E1854),IF(SIGN(D1855-E1855)&gt;0,"BUY","SELL"),""),"")</f>
        <v/>
      </c>
      <c r="G1856" s="11"/>
      <c r="H1856" s="11">
        <f>(data!B1856/data!B1855)-1</f>
        <v>4.6384720327421691E-2</v>
      </c>
      <c r="I1856" s="11">
        <f t="shared" si="588"/>
        <v>4.6384720327421691E-2</v>
      </c>
      <c r="J1856" s="11">
        <f t="shared" si="589"/>
        <v>0</v>
      </c>
      <c r="K1856" s="11">
        <f ca="1">IF(ROW(data!B1856)&gt;rsi+1,100-100/(1+AVERAGE(OFFSET(I1856,0,0,-rsi,1))/AVERAGE(OFFSET(J1856,0,0,-rsi,1))),"")</f>
        <v>42.05469082428116</v>
      </c>
      <c r="L1856" s="11"/>
      <c r="M1856" s="11">
        <f t="shared" si="590"/>
        <v>1.0463847203274217</v>
      </c>
      <c r="N1856" s="11">
        <f t="shared" ca="1" si="591"/>
        <v>0.91783007578779385</v>
      </c>
      <c r="S1856" s="13" t="str">
        <f ca="1">pricein</f>
        <v/>
      </c>
      <c r="T1856" s="13" t="str">
        <f ca="1">priceout</f>
        <v/>
      </c>
      <c r="U1856" s="16" t="str">
        <f t="shared" ca="1" si="592"/>
        <v/>
      </c>
      <c r="V1856" s="16" t="str">
        <f t="shared" ca="1" si="599"/>
        <v/>
      </c>
      <c r="W1856" s="16" t="str">
        <f t="shared" ca="1" si="600"/>
        <v/>
      </c>
      <c r="X1856" s="16">
        <f t="shared" ca="1" si="601"/>
        <v>2.7900650694183953</v>
      </c>
      <c r="Y1856" s="16"/>
      <c r="Z1856" s="13" t="str">
        <f ca="1">priceincross</f>
        <v/>
      </c>
      <c r="AA1856" s="13" t="str">
        <f ca="1">priceoutcross</f>
        <v/>
      </c>
      <c r="AB1856" s="13" t="str">
        <f t="shared" ca="1" si="593"/>
        <v/>
      </c>
      <c r="AC1856" s="13" t="str">
        <f t="shared" ca="1" si="602"/>
        <v/>
      </c>
      <c r="AD1856" s="13" t="str">
        <f t="shared" ca="1" si="603"/>
        <v/>
      </c>
      <c r="AE1856" s="13">
        <f t="shared" ca="1" si="604"/>
        <v>3.3465780983988931</v>
      </c>
      <c r="AG1856" s="32">
        <f ca="1">IF(ROW(data!B1856)&gt;fib+1,MIN(OFFSET(data!B1856,0,0,-fib,1)),"")</f>
        <v>21.99</v>
      </c>
      <c r="AH1856" s="32">
        <f ca="1">IF(ROW(data!B1856)&gt;fib+1,MAX(OFFSET(data!B1856,0,0,-fib,1)),"")</f>
        <v>32.44</v>
      </c>
      <c r="AI1856" s="32">
        <f t="shared" ca="1" si="594"/>
        <v>10.45</v>
      </c>
      <c r="AJ1856" s="31">
        <f t="shared" ca="1" si="595"/>
        <v>24.456199999999999</v>
      </c>
      <c r="AK1856" s="31">
        <f t="shared" ca="1" si="596"/>
        <v>25.9819</v>
      </c>
      <c r="AL1856" s="31">
        <f t="shared" ca="1" si="597"/>
        <v>27.214999999999996</v>
      </c>
      <c r="AM1856" s="31">
        <f t="shared" ca="1" si="598"/>
        <v>28.448099999999997</v>
      </c>
      <c r="AO1856" s="32">
        <f t="shared" ca="1" si="605"/>
        <v>2.3321937512499562</v>
      </c>
      <c r="AP1856" s="32">
        <f t="shared" ca="1" si="606"/>
        <v>0.19430682379912056</v>
      </c>
      <c r="AQ1856" s="32">
        <f t="shared" ca="1" si="607"/>
        <v>2.4685224841136817</v>
      </c>
      <c r="AR1856" s="32">
        <f t="shared" ca="1" si="608"/>
        <v>3.6438529784537321E-2</v>
      </c>
    </row>
    <row r="1857" spans="1:44">
      <c r="A1857" s="10">
        <v>39625</v>
      </c>
      <c r="B1857" s="11">
        <f ca="1">IF(ROW(data!B1857)&gt;singleSMA,AVERAGE(OFFSET(data!B1857,0,0,-singleSMA,1)),"")</f>
        <v>26.979699999999998</v>
      </c>
      <c r="C1857" s="11" t="str">
        <f ca="1">IF(ROW(data!B1855)&gt;singleSMA+2,IF(SIGN(data!B1856-indicators!B1856)&lt;&gt;SIGN(data!B1855-indicators!B1855),IF(SIGN(data!B1856-indicators!B1856)&gt;0,"BUY","SELL"),""),"")</f>
        <v/>
      </c>
      <c r="D1857" s="11">
        <f ca="1">IF(ROW(data!B1857)&gt;fastSMA,AVERAGE(OFFSET(data!B1857,0,0,-fastSMA,1)),"")</f>
        <v>25.258500000000002</v>
      </c>
      <c r="E1857" s="11">
        <f ca="1">IF(ROW(data!B1857)&gt;slowSMA,AVERAGE(OFFSET(data!B1857,0,0,-slowSMA,1)),"")</f>
        <v>26.979699999999998</v>
      </c>
      <c r="F1857" s="11" t="str">
        <f ca="1">IF(ROW(data!B1857)&gt;MAX(fastSMA,slowSMA)+2,IF(SIGN(D1856-E1856)&lt;&gt;SIGN(D1855-E1855),IF(SIGN(D1856-E1856)&gt;0,"BUY","SELL"),""),"")</f>
        <v/>
      </c>
      <c r="G1857" s="11"/>
      <c r="H1857" s="11">
        <f>(data!B1857/data!B1856)-1</f>
        <v>-2.6944806605823546E-2</v>
      </c>
      <c r="I1857" s="11">
        <f t="shared" si="588"/>
        <v>0</v>
      </c>
      <c r="J1857" s="11">
        <f t="shared" si="589"/>
        <v>2.6944806605823546E-2</v>
      </c>
      <c r="K1857" s="11">
        <f ca="1">IF(ROW(data!B1857)&gt;rsi+1,100-100/(1+AVERAGE(OFFSET(I1857,0,0,-rsi,1))/AVERAGE(OFFSET(J1857,0,0,-rsi,1))),"")</f>
        <v>31.500429747624523</v>
      </c>
      <c r="L1857" s="11"/>
      <c r="M1857" s="11">
        <f t="shared" si="590"/>
        <v>0.97305519339417645</v>
      </c>
      <c r="N1857" s="11">
        <f t="shared" ca="1" si="591"/>
        <v>0.84109691960931621</v>
      </c>
      <c r="S1857" s="13" t="str">
        <f ca="1">pricein</f>
        <v/>
      </c>
      <c r="T1857" s="13" t="str">
        <f ca="1">priceout</f>
        <v/>
      </c>
      <c r="U1857" s="16" t="str">
        <f t="shared" ca="1" si="592"/>
        <v/>
      </c>
      <c r="V1857" s="16" t="str">
        <f t="shared" ca="1" si="599"/>
        <v/>
      </c>
      <c r="W1857" s="16" t="str">
        <f t="shared" ca="1" si="600"/>
        <v/>
      </c>
      <c r="X1857" s="16">
        <f t="shared" ca="1" si="601"/>
        <v>2.7900650694183953</v>
      </c>
      <c r="Y1857" s="16"/>
      <c r="Z1857" s="13" t="str">
        <f ca="1">priceincross</f>
        <v/>
      </c>
      <c r="AA1857" s="13" t="str">
        <f ca="1">priceoutcross</f>
        <v/>
      </c>
      <c r="AB1857" s="13" t="str">
        <f t="shared" ca="1" si="593"/>
        <v/>
      </c>
      <c r="AC1857" s="13" t="str">
        <f t="shared" ca="1" si="602"/>
        <v/>
      </c>
      <c r="AD1857" s="13" t="str">
        <f t="shared" ca="1" si="603"/>
        <v/>
      </c>
      <c r="AE1857" s="13">
        <f t="shared" ca="1" si="604"/>
        <v>3.3465780983988931</v>
      </c>
      <c r="AG1857" s="32">
        <f ca="1">IF(ROW(data!B1857)&gt;fib+1,MIN(OFFSET(data!B1857,0,0,-fib,1)),"")</f>
        <v>21.99</v>
      </c>
      <c r="AH1857" s="32">
        <f ca="1">IF(ROW(data!B1857)&gt;fib+1,MAX(OFFSET(data!B1857,0,0,-fib,1)),"")</f>
        <v>32.44</v>
      </c>
      <c r="AI1857" s="32">
        <f t="shared" ca="1" si="594"/>
        <v>10.45</v>
      </c>
      <c r="AJ1857" s="31">
        <f t="shared" ca="1" si="595"/>
        <v>24.456199999999999</v>
      </c>
      <c r="AK1857" s="31">
        <f t="shared" ca="1" si="596"/>
        <v>25.9819</v>
      </c>
      <c r="AL1857" s="31">
        <f t="shared" ca="1" si="597"/>
        <v>27.214999999999996</v>
      </c>
      <c r="AM1857" s="31">
        <f t="shared" ca="1" si="598"/>
        <v>28.448099999999997</v>
      </c>
      <c r="AO1857" s="32">
        <f t="shared" ca="1" si="605"/>
        <v>2.3321937512499562</v>
      </c>
      <c r="AP1857" s="32">
        <f t="shared" ca="1" si="606"/>
        <v>0.19430682379912056</v>
      </c>
      <c r="AQ1857" s="32">
        <f t="shared" ca="1" si="607"/>
        <v>2.4685224841136817</v>
      </c>
      <c r="AR1857" s="32">
        <f t="shared" ca="1" si="608"/>
        <v>3.6438529784537321E-2</v>
      </c>
    </row>
    <row r="1858" spans="1:44">
      <c r="A1858" s="10">
        <v>39626</v>
      </c>
      <c r="B1858" s="11">
        <f ca="1">IF(ROW(data!B1858)&gt;singleSMA,AVERAGE(OFFSET(data!B1858,0,0,-singleSMA,1)),"")</f>
        <v>26.888099999999998</v>
      </c>
      <c r="C1858" s="11" t="str">
        <f ca="1">IF(ROW(data!B1856)&gt;singleSMA+2,IF(SIGN(data!B1857-indicators!B1857)&lt;&gt;SIGN(data!B1856-indicators!B1856),IF(SIGN(data!B1857-indicators!B1857)&gt;0,"BUY","SELL"),""),"")</f>
        <v/>
      </c>
      <c r="D1858" s="11">
        <f ca="1">IF(ROW(data!B1858)&gt;fastSMA,AVERAGE(OFFSET(data!B1858,0,0,-fastSMA,1)),"")</f>
        <v>25.043499999999998</v>
      </c>
      <c r="E1858" s="11">
        <f ca="1">IF(ROW(data!B1858)&gt;slowSMA,AVERAGE(OFFSET(data!B1858,0,0,-slowSMA,1)),"")</f>
        <v>26.888099999999998</v>
      </c>
      <c r="F1858" s="11" t="str">
        <f ca="1">IF(ROW(data!B1858)&gt;MAX(fastSMA,slowSMA)+2,IF(SIGN(D1857-E1857)&lt;&gt;SIGN(D1856-E1856),IF(SIGN(D1857-E1857)&gt;0,"BUY","SELL"),""),"")</f>
        <v/>
      </c>
      <c r="G1858" s="11"/>
      <c r="H1858" s="11">
        <f>(data!B1858/data!B1857)-1</f>
        <v>4.4662795891015072E-4</v>
      </c>
      <c r="I1858" s="11">
        <f t="shared" si="588"/>
        <v>4.4662795891015072E-4</v>
      </c>
      <c r="J1858" s="11">
        <f t="shared" si="589"/>
        <v>0</v>
      </c>
      <c r="K1858" s="11">
        <f ca="1">IF(ROW(data!B1858)&gt;rsi+1,100-100/(1+AVERAGE(OFFSET(I1858,0,0,-rsi,1))/AVERAGE(OFFSET(J1858,0,0,-rsi,1))),"")</f>
        <v>31.105910454080771</v>
      </c>
      <c r="L1858" s="11"/>
      <c r="M1858" s="11">
        <f t="shared" si="590"/>
        <v>1.0004466279589102</v>
      </c>
      <c r="N1858" s="11">
        <f t="shared" ca="1" si="591"/>
        <v>0.83895131086142294</v>
      </c>
      <c r="S1858" s="13" t="str">
        <f ca="1">pricein</f>
        <v/>
      </c>
      <c r="T1858" s="13" t="str">
        <f ca="1">priceout</f>
        <v/>
      </c>
      <c r="U1858" s="16" t="str">
        <f t="shared" ca="1" si="592"/>
        <v/>
      </c>
      <c r="V1858" s="16" t="str">
        <f t="shared" ca="1" si="599"/>
        <v/>
      </c>
      <c r="W1858" s="16" t="str">
        <f t="shared" ca="1" si="600"/>
        <v/>
      </c>
      <c r="X1858" s="16">
        <f t="shared" ca="1" si="601"/>
        <v>2.7900650694183953</v>
      </c>
      <c r="Y1858" s="16"/>
      <c r="Z1858" s="13" t="str">
        <f ca="1">priceincross</f>
        <v/>
      </c>
      <c r="AA1858" s="13" t="str">
        <f ca="1">priceoutcross</f>
        <v/>
      </c>
      <c r="AB1858" s="13" t="str">
        <f t="shared" ca="1" si="593"/>
        <v/>
      </c>
      <c r="AC1858" s="13" t="str">
        <f t="shared" ca="1" si="602"/>
        <v/>
      </c>
      <c r="AD1858" s="13" t="str">
        <f t="shared" ca="1" si="603"/>
        <v/>
      </c>
      <c r="AE1858" s="13">
        <f t="shared" ca="1" si="604"/>
        <v>3.3465780983988931</v>
      </c>
      <c r="AG1858" s="32">
        <f ca="1">IF(ROW(data!B1858)&gt;fib+1,MIN(OFFSET(data!B1858,0,0,-fib,1)),"")</f>
        <v>21.99</v>
      </c>
      <c r="AH1858" s="32">
        <f ca="1">IF(ROW(data!B1858)&gt;fib+1,MAX(OFFSET(data!B1858,0,0,-fib,1)),"")</f>
        <v>32.44</v>
      </c>
      <c r="AI1858" s="32">
        <f t="shared" ca="1" si="594"/>
        <v>10.45</v>
      </c>
      <c r="AJ1858" s="31">
        <f t="shared" ca="1" si="595"/>
        <v>24.456199999999999</v>
      </c>
      <c r="AK1858" s="31">
        <f t="shared" ca="1" si="596"/>
        <v>25.9819</v>
      </c>
      <c r="AL1858" s="31">
        <f t="shared" ca="1" si="597"/>
        <v>27.214999999999996</v>
      </c>
      <c r="AM1858" s="31">
        <f t="shared" ca="1" si="598"/>
        <v>28.448099999999997</v>
      </c>
      <c r="AO1858" s="32">
        <f t="shared" ca="1" si="605"/>
        <v>2.3321937512499562</v>
      </c>
      <c r="AP1858" s="32">
        <f t="shared" ca="1" si="606"/>
        <v>0.19430682379912056</v>
      </c>
      <c r="AQ1858" s="32">
        <f t="shared" ca="1" si="607"/>
        <v>2.4685224841136817</v>
      </c>
      <c r="AR1858" s="32">
        <f t="shared" ca="1" si="608"/>
        <v>3.6438529784537321E-2</v>
      </c>
    </row>
    <row r="1859" spans="1:44">
      <c r="A1859" s="10">
        <v>39629</v>
      </c>
      <c r="B1859" s="11">
        <f ca="1">IF(ROW(data!B1859)&gt;singleSMA,AVERAGE(OFFSET(data!B1859,0,0,-singleSMA,1)),"")</f>
        <v>26.788500000000003</v>
      </c>
      <c r="C1859" s="11" t="str">
        <f ca="1">IF(ROW(data!B1857)&gt;singleSMA+2,IF(SIGN(data!B1858-indicators!B1858)&lt;&gt;SIGN(data!B1857-indicators!B1857),IF(SIGN(data!B1858-indicators!B1858)&gt;0,"BUY","SELL"),""),"")</f>
        <v/>
      </c>
      <c r="D1859" s="11">
        <f ca="1">IF(ROW(data!B1859)&gt;fastSMA,AVERAGE(OFFSET(data!B1859,0,0,-fastSMA,1)),"")</f>
        <v>24.733999999999998</v>
      </c>
      <c r="E1859" s="11">
        <f ca="1">IF(ROW(data!B1859)&gt;slowSMA,AVERAGE(OFFSET(data!B1859,0,0,-slowSMA,1)),"")</f>
        <v>26.788500000000003</v>
      </c>
      <c r="F1859" s="11" t="str">
        <f ca="1">IF(ROW(data!B1859)&gt;MAX(fastSMA,slowSMA)+2,IF(SIGN(D1858-E1858)&lt;&gt;SIGN(D1857-E1857),IF(SIGN(D1858-E1858)&gt;0,"BUY","SELL"),""),"")</f>
        <v/>
      </c>
      <c r="G1859" s="11"/>
      <c r="H1859" s="11">
        <f>(data!B1859/data!B1858)-1</f>
        <v>3.5714285714285587E-3</v>
      </c>
      <c r="I1859" s="11">
        <f t="shared" ref="I1859:I1922" si="609">IF(H1859&gt;0,H1859,0)</f>
        <v>3.5714285714285587E-3</v>
      </c>
      <c r="J1859" s="11">
        <f t="shared" ref="J1859:J1922" si="610">IF(H1859&lt;0,-H1859,0)</f>
        <v>0</v>
      </c>
      <c r="K1859" s="11">
        <f ca="1">IF(ROW(data!B1859)&gt;rsi+1,100-100/(1+AVERAGE(OFFSET(I1859,0,0,-rsi,1))/AVERAGE(OFFSET(J1859,0,0,-rsi,1))),"")</f>
        <v>18.173695357297674</v>
      </c>
      <c r="L1859" s="11"/>
      <c r="M1859" s="11">
        <f t="shared" ref="M1859:M1922" si="611">1+H1859</f>
        <v>1.0035714285714286</v>
      </c>
      <c r="N1859" s="11">
        <f t="shared" ref="N1859:N1922" ca="1" si="612">IF(ROW(M1859)&gt;priceindex+1,PRODUCT(OFFSET(M1859,0,0,-priceindex,1)),"")</f>
        <v>0.78409487268922196</v>
      </c>
      <c r="S1859" s="13" t="str">
        <f ca="1">pricein</f>
        <v/>
      </c>
      <c r="T1859" s="13" t="str">
        <f ca="1">priceout</f>
        <v/>
      </c>
      <c r="U1859" s="16" t="str">
        <f t="shared" ref="U1859:U1922" ca="1" si="613">IF(S1859&lt;&gt;"",OFFSET(C1859,MATCH("SELL",C1860:C6857,0),17),"")</f>
        <v/>
      </c>
      <c r="V1859" s="16" t="str">
        <f t="shared" ca="1" si="599"/>
        <v/>
      </c>
      <c r="W1859" s="16" t="str">
        <f t="shared" ca="1" si="600"/>
        <v/>
      </c>
      <c r="X1859" s="16">
        <f t="shared" ca="1" si="601"/>
        <v>2.7900650694183953</v>
      </c>
      <c r="Y1859" s="16"/>
      <c r="Z1859" s="13" t="str">
        <f ca="1">priceincross</f>
        <v/>
      </c>
      <c r="AA1859" s="13" t="str">
        <f ca="1">priceoutcross</f>
        <v/>
      </c>
      <c r="AB1859" s="13" t="str">
        <f t="shared" ref="AB1859:AB1922" ca="1" si="614">IF(Z1859&lt;&gt;"",OFFSET(F1859,MATCH("SELL",F1860:F6857,0),21),"")</f>
        <v/>
      </c>
      <c r="AC1859" s="13" t="str">
        <f t="shared" ca="1" si="602"/>
        <v/>
      </c>
      <c r="AD1859" s="13" t="str">
        <f t="shared" ca="1" si="603"/>
        <v/>
      </c>
      <c r="AE1859" s="13">
        <f t="shared" ca="1" si="604"/>
        <v>3.3465780983988931</v>
      </c>
      <c r="AG1859" s="32">
        <f ca="1">IF(ROW(data!B1859)&gt;fib+1,MIN(OFFSET(data!B1859,0,0,-fib,1)),"")</f>
        <v>21.99</v>
      </c>
      <c r="AH1859" s="32">
        <f ca="1">IF(ROW(data!B1859)&gt;fib+1,MAX(OFFSET(data!B1859,0,0,-fib,1)),"")</f>
        <v>32.36</v>
      </c>
      <c r="AI1859" s="32">
        <f t="shared" ref="AI1859:AI1922" ca="1" si="615">IF(AG1859&lt;&gt;"",AH1859-AG1859,"")</f>
        <v>10.370000000000001</v>
      </c>
      <c r="AJ1859" s="31">
        <f t="shared" ref="AJ1859:AJ1922" ca="1" si="616">IF(AI1859&lt;&gt;"",AG1859+0.236*AI1859,"")</f>
        <v>24.43732</v>
      </c>
      <c r="AK1859" s="31">
        <f t="shared" ref="AK1859:AK1922" ca="1" si="617">IF(AI1859&lt;&gt;"",AG1859+0.382*AI1859,"")</f>
        <v>25.951339999999998</v>
      </c>
      <c r="AL1859" s="31">
        <f t="shared" ref="AL1859:AL1922" ca="1" si="618">IF(AI1859&lt;&gt;"",AG1859+0.5*AI1859,"")</f>
        <v>27.174999999999997</v>
      </c>
      <c r="AM1859" s="31">
        <f t="shared" ref="AM1859:AM1922" ca="1" si="619">IF(AI1859&lt;&gt;"",AG1859+0.618*AI1859,"")</f>
        <v>28.39866</v>
      </c>
      <c r="AO1859" s="32">
        <f t="shared" ca="1" si="605"/>
        <v>2.3321937512499562</v>
      </c>
      <c r="AP1859" s="32">
        <f t="shared" ca="1" si="606"/>
        <v>0.19430682379912056</v>
      </c>
      <c r="AQ1859" s="32">
        <f t="shared" ca="1" si="607"/>
        <v>2.4685224841136817</v>
      </c>
      <c r="AR1859" s="32">
        <f t="shared" ca="1" si="608"/>
        <v>3.6438529784537321E-2</v>
      </c>
    </row>
    <row r="1860" spans="1:44">
      <c r="A1860" s="10">
        <v>39630</v>
      </c>
      <c r="B1860" s="11">
        <f ca="1">IF(ROW(data!B1860)&gt;singleSMA,AVERAGE(OFFSET(data!B1860,0,0,-singleSMA,1)),"")</f>
        <v>26.688800000000001</v>
      </c>
      <c r="C1860" s="11" t="str">
        <f ca="1">IF(ROW(data!B1858)&gt;singleSMA+2,IF(SIGN(data!B1859-indicators!B1859)&lt;&gt;SIGN(data!B1858-indicators!B1858),IF(SIGN(data!B1859-indicators!B1859)&gt;0,"BUY","SELL"),""),"")</f>
        <v/>
      </c>
      <c r="D1860" s="11">
        <f ca="1">IF(ROW(data!B1860)&gt;fastSMA,AVERAGE(OFFSET(data!B1860,0,0,-fastSMA,1)),"")</f>
        <v>24.403500000000001</v>
      </c>
      <c r="E1860" s="11">
        <f ca="1">IF(ROW(data!B1860)&gt;slowSMA,AVERAGE(OFFSET(data!B1860,0,0,-slowSMA,1)),"")</f>
        <v>26.688800000000001</v>
      </c>
      <c r="F1860" s="11" t="str">
        <f ca="1">IF(ROW(data!B1860)&gt;MAX(fastSMA,slowSMA)+2,IF(SIGN(D1859-E1859)&lt;&gt;SIGN(D1858-E1858),IF(SIGN(D1859-E1859)&gt;0,"BUY","SELL"),""),"")</f>
        <v/>
      </c>
      <c r="G1860" s="11"/>
      <c r="H1860" s="11">
        <f>(data!B1860/data!B1859)-1</f>
        <v>-5.6939501779359469E-2</v>
      </c>
      <c r="I1860" s="11">
        <f t="shared" si="609"/>
        <v>0</v>
      </c>
      <c r="J1860" s="11">
        <f t="shared" si="610"/>
        <v>5.6939501779359469E-2</v>
      </c>
      <c r="K1860" s="11">
        <f ca="1">IF(ROW(data!B1860)&gt;rsi+1,100-100/(1+AVERAGE(OFFSET(I1860,0,0,-rsi,1))/AVERAGE(OFFSET(J1860,0,0,-rsi,1))),"")</f>
        <v>16.952557524053475</v>
      </c>
      <c r="L1860" s="11"/>
      <c r="M1860" s="11">
        <f t="shared" si="611"/>
        <v>0.94306049822064053</v>
      </c>
      <c r="N1860" s="11">
        <f t="shared" ca="1" si="612"/>
        <v>0.76231571377202412</v>
      </c>
      <c r="S1860" s="13" t="str">
        <f ca="1">pricein</f>
        <v/>
      </c>
      <c r="T1860" s="13" t="str">
        <f ca="1">priceout</f>
        <v/>
      </c>
      <c r="U1860" s="16" t="str">
        <f t="shared" ca="1" si="613"/>
        <v/>
      </c>
      <c r="V1860" s="16" t="str">
        <f t="shared" ref="V1860:V1923" ca="1" si="620">IF(IFERROR(U1860,"")&lt;&gt;"",U1860/S1860,"")</f>
        <v/>
      </c>
      <c r="W1860" s="16" t="str">
        <f t="shared" ref="W1860:W1923" ca="1" si="621">IF(V1860&lt;&gt;"",V1860-1,"")</f>
        <v/>
      </c>
      <c r="X1860" s="16">
        <f t="shared" ref="X1860:X1923" ca="1" si="622">IF(V1860&lt;&gt;"",V1860*X1859,X1859)</f>
        <v>2.7900650694183953</v>
      </c>
      <c r="Y1860" s="16"/>
      <c r="Z1860" s="13" t="str">
        <f ca="1">priceincross</f>
        <v/>
      </c>
      <c r="AA1860" s="13" t="str">
        <f ca="1">priceoutcross</f>
        <v/>
      </c>
      <c r="AB1860" s="13" t="str">
        <f t="shared" ca="1" si="614"/>
        <v/>
      </c>
      <c r="AC1860" s="13" t="str">
        <f t="shared" ref="AC1860:AC1923" ca="1" si="623">IF(IFERROR(AB1860,"")&lt;&gt;"",AB1860/Z1860,"")</f>
        <v/>
      </c>
      <c r="AD1860" s="13" t="str">
        <f t="shared" ref="AD1860:AD1923" ca="1" si="624">IF(AC1860&lt;&gt;"",AC1860-1,"")</f>
        <v/>
      </c>
      <c r="AE1860" s="13">
        <f t="shared" ref="AE1860:AE1923" ca="1" si="625">IF(AC1860&lt;&gt;"",AC1860*AE1859,AE1859)</f>
        <v>3.3465780983988931</v>
      </c>
      <c r="AG1860" s="32">
        <f ca="1">IF(ROW(data!B1860)&gt;fib+1,MIN(OFFSET(data!B1860,0,0,-fib,1)),"")</f>
        <v>21.2</v>
      </c>
      <c r="AH1860" s="32">
        <f ca="1">IF(ROW(data!B1860)&gt;fib+1,MAX(OFFSET(data!B1860,0,0,-fib,1)),"")</f>
        <v>32.36</v>
      </c>
      <c r="AI1860" s="32">
        <f t="shared" ca="1" si="615"/>
        <v>11.16</v>
      </c>
      <c r="AJ1860" s="31">
        <f t="shared" ca="1" si="616"/>
        <v>23.833759999999998</v>
      </c>
      <c r="AK1860" s="31">
        <f t="shared" ca="1" si="617"/>
        <v>25.46312</v>
      </c>
      <c r="AL1860" s="31">
        <f t="shared" ca="1" si="618"/>
        <v>26.78</v>
      </c>
      <c r="AM1860" s="31">
        <f t="shared" ca="1" si="619"/>
        <v>28.096879999999999</v>
      </c>
      <c r="AO1860" s="32">
        <f t="shared" ref="AO1860:AO1923" ca="1" si="626">MAX(AO1859,X1860-1)</f>
        <v>2.3321937512499562</v>
      </c>
      <c r="AP1860" s="32">
        <f t="shared" ref="AP1860:AP1923" ca="1" si="627">((1+AO1860)/X1860)-1</f>
        <v>0.19430682379912056</v>
      </c>
      <c r="AQ1860" s="32">
        <f t="shared" ref="AQ1860:AQ1923" ca="1" si="628">MAX(AQ1859,AE1860-1)</f>
        <v>2.4685224841136817</v>
      </c>
      <c r="AR1860" s="32">
        <f t="shared" ref="AR1860:AR1923" ca="1" si="629">((1+AQ1860)/AE1860)-1</f>
        <v>3.6438529784537321E-2</v>
      </c>
    </row>
    <row r="1861" spans="1:44">
      <c r="A1861" s="10">
        <v>39631</v>
      </c>
      <c r="B1861" s="11">
        <f ca="1">IF(ROW(data!B1861)&gt;singleSMA,AVERAGE(OFFSET(data!B1861,0,0,-singleSMA,1)),"")</f>
        <v>26.577500000000001</v>
      </c>
      <c r="C1861" s="11" t="str">
        <f ca="1">IF(ROW(data!B1859)&gt;singleSMA+2,IF(SIGN(data!B1860-indicators!B1860)&lt;&gt;SIGN(data!B1859-indicators!B1859),IF(SIGN(data!B1860-indicators!B1860)&gt;0,"BUY","SELL"),""),"")</f>
        <v/>
      </c>
      <c r="D1861" s="11">
        <f ca="1">IF(ROW(data!B1861)&gt;fastSMA,AVERAGE(OFFSET(data!B1861,0,0,-fastSMA,1)),"")</f>
        <v>24.028499999999998</v>
      </c>
      <c r="E1861" s="11">
        <f ca="1">IF(ROW(data!B1861)&gt;slowSMA,AVERAGE(OFFSET(data!B1861,0,0,-slowSMA,1)),"")</f>
        <v>26.577500000000001</v>
      </c>
      <c r="F1861" s="11" t="str">
        <f ca="1">IF(ROW(data!B1861)&gt;MAX(fastSMA,slowSMA)+2,IF(SIGN(D1860-E1860)&lt;&gt;SIGN(D1859-E1859),IF(SIGN(D1860-E1860)&gt;0,"BUY","SELL"),""),"")</f>
        <v/>
      </c>
      <c r="G1861" s="11"/>
      <c r="H1861" s="11">
        <f>(data!B1861/data!B1860)-1</f>
        <v>-3.4905660377358427E-2</v>
      </c>
      <c r="I1861" s="11">
        <f t="shared" si="609"/>
        <v>0</v>
      </c>
      <c r="J1861" s="11">
        <f t="shared" si="610"/>
        <v>3.4905660377358427E-2</v>
      </c>
      <c r="K1861" s="11">
        <f ca="1">IF(ROW(data!B1861)&gt;rsi+1,100-100/(1+AVERAGE(OFFSET(I1861,0,0,-rsi,1))/AVERAGE(OFFSET(J1861,0,0,-rsi,1))),"")</f>
        <v>14.537475801385625</v>
      </c>
      <c r="L1861" s="11"/>
      <c r="M1861" s="11">
        <f t="shared" si="611"/>
        <v>0.96509433962264157</v>
      </c>
      <c r="N1861" s="11">
        <f t="shared" ca="1" si="612"/>
        <v>0.73175965665236054</v>
      </c>
      <c r="S1861" s="13" t="str">
        <f ca="1">pricein</f>
        <v/>
      </c>
      <c r="T1861" s="13" t="str">
        <f ca="1">priceout</f>
        <v/>
      </c>
      <c r="U1861" s="16" t="str">
        <f t="shared" ca="1" si="613"/>
        <v/>
      </c>
      <c r="V1861" s="16" t="str">
        <f t="shared" ca="1" si="620"/>
        <v/>
      </c>
      <c r="W1861" s="16" t="str">
        <f t="shared" ca="1" si="621"/>
        <v/>
      </c>
      <c r="X1861" s="16">
        <f t="shared" ca="1" si="622"/>
        <v>2.7900650694183953</v>
      </c>
      <c r="Y1861" s="16"/>
      <c r="Z1861" s="13" t="str">
        <f ca="1">priceincross</f>
        <v/>
      </c>
      <c r="AA1861" s="13" t="str">
        <f ca="1">priceoutcross</f>
        <v/>
      </c>
      <c r="AB1861" s="13" t="str">
        <f t="shared" ca="1" si="614"/>
        <v/>
      </c>
      <c r="AC1861" s="13" t="str">
        <f t="shared" ca="1" si="623"/>
        <v/>
      </c>
      <c r="AD1861" s="13" t="str">
        <f t="shared" ca="1" si="624"/>
        <v/>
      </c>
      <c r="AE1861" s="13">
        <f t="shared" ca="1" si="625"/>
        <v>3.3465780983988931</v>
      </c>
      <c r="AG1861" s="32">
        <f ca="1">IF(ROW(data!B1861)&gt;fib+1,MIN(OFFSET(data!B1861,0,0,-fib,1)),"")</f>
        <v>20.46</v>
      </c>
      <c r="AH1861" s="32">
        <f ca="1">IF(ROW(data!B1861)&gt;fib+1,MAX(OFFSET(data!B1861,0,0,-fib,1)),"")</f>
        <v>32.36</v>
      </c>
      <c r="AI1861" s="32">
        <f t="shared" ca="1" si="615"/>
        <v>11.899999999999999</v>
      </c>
      <c r="AJ1861" s="31">
        <f t="shared" ca="1" si="616"/>
        <v>23.2684</v>
      </c>
      <c r="AK1861" s="31">
        <f t="shared" ca="1" si="617"/>
        <v>25.005800000000001</v>
      </c>
      <c r="AL1861" s="31">
        <f t="shared" ca="1" si="618"/>
        <v>26.41</v>
      </c>
      <c r="AM1861" s="31">
        <f t="shared" ca="1" si="619"/>
        <v>27.8142</v>
      </c>
      <c r="AO1861" s="32">
        <f t="shared" ca="1" si="626"/>
        <v>2.3321937512499562</v>
      </c>
      <c r="AP1861" s="32">
        <f t="shared" ca="1" si="627"/>
        <v>0.19430682379912056</v>
      </c>
      <c r="AQ1861" s="32">
        <f t="shared" ca="1" si="628"/>
        <v>2.4685224841136817</v>
      </c>
      <c r="AR1861" s="32">
        <f t="shared" ca="1" si="629"/>
        <v>3.6438529784537321E-2</v>
      </c>
    </row>
    <row r="1862" spans="1:44">
      <c r="A1862" s="10">
        <v>39632</v>
      </c>
      <c r="B1862" s="11">
        <f ca="1">IF(ROW(data!B1862)&gt;singleSMA,AVERAGE(OFFSET(data!B1862,0,0,-singleSMA,1)),"")</f>
        <v>26.484400000000001</v>
      </c>
      <c r="C1862" s="11" t="str">
        <f ca="1">IF(ROW(data!B1860)&gt;singleSMA+2,IF(SIGN(data!B1861-indicators!B1861)&lt;&gt;SIGN(data!B1860-indicators!B1860),IF(SIGN(data!B1861-indicators!B1861)&gt;0,"BUY","SELL"),""),"")</f>
        <v/>
      </c>
      <c r="D1862" s="11">
        <f ca="1">IF(ROW(data!B1862)&gt;fastSMA,AVERAGE(OFFSET(data!B1862,0,0,-fastSMA,1)),"")</f>
        <v>23.764999999999997</v>
      </c>
      <c r="E1862" s="11">
        <f ca="1">IF(ROW(data!B1862)&gt;slowSMA,AVERAGE(OFFSET(data!B1862,0,0,-slowSMA,1)),"")</f>
        <v>26.484400000000001</v>
      </c>
      <c r="F1862" s="11" t="str">
        <f ca="1">IF(ROW(data!B1862)&gt;MAX(fastSMA,slowSMA)+2,IF(SIGN(D1861-E1861)&lt;&gt;SIGN(D1860-E1860),IF(SIGN(D1861-E1861)&gt;0,"BUY","SELL"),""),"")</f>
        <v/>
      </c>
      <c r="G1862" s="11"/>
      <c r="H1862" s="11">
        <f>(data!B1862/data!B1861)-1</f>
        <v>6.6959921798631417E-2</v>
      </c>
      <c r="I1862" s="11">
        <f t="shared" si="609"/>
        <v>6.6959921798631417E-2</v>
      </c>
      <c r="J1862" s="11">
        <f t="shared" si="610"/>
        <v>0</v>
      </c>
      <c r="K1862" s="11">
        <f ca="1">IF(ROW(data!B1862)&gt;rsi+1,100-100/(1+AVERAGE(OFFSET(I1862,0,0,-rsi,1))/AVERAGE(OFFSET(J1862,0,0,-rsi,1))),"")</f>
        <v>27.757478864339333</v>
      </c>
      <c r="L1862" s="11"/>
      <c r="M1862" s="11">
        <f t="shared" si="611"/>
        <v>1.0669599217986314</v>
      </c>
      <c r="N1862" s="11">
        <f t="shared" ca="1" si="612"/>
        <v>0.80553505535055281</v>
      </c>
      <c r="S1862" s="13" t="str">
        <f ca="1">pricein</f>
        <v/>
      </c>
      <c r="T1862" s="13" t="str">
        <f ca="1">priceout</f>
        <v/>
      </c>
      <c r="U1862" s="16" t="str">
        <f t="shared" ca="1" si="613"/>
        <v/>
      </c>
      <c r="V1862" s="16" t="str">
        <f t="shared" ca="1" si="620"/>
        <v/>
      </c>
      <c r="W1862" s="16" t="str">
        <f t="shared" ca="1" si="621"/>
        <v/>
      </c>
      <c r="X1862" s="16">
        <f t="shared" ca="1" si="622"/>
        <v>2.7900650694183953</v>
      </c>
      <c r="Y1862" s="16"/>
      <c r="Z1862" s="13" t="str">
        <f ca="1">priceincross</f>
        <v/>
      </c>
      <c r="AA1862" s="13" t="str">
        <f ca="1">priceoutcross</f>
        <v/>
      </c>
      <c r="AB1862" s="13" t="str">
        <f t="shared" ca="1" si="614"/>
        <v/>
      </c>
      <c r="AC1862" s="13" t="str">
        <f t="shared" ca="1" si="623"/>
        <v/>
      </c>
      <c r="AD1862" s="13" t="str">
        <f t="shared" ca="1" si="624"/>
        <v/>
      </c>
      <c r="AE1862" s="13">
        <f t="shared" ca="1" si="625"/>
        <v>3.3465780983988931</v>
      </c>
      <c r="AG1862" s="32">
        <f ca="1">IF(ROW(data!B1862)&gt;fib+1,MIN(OFFSET(data!B1862,0,0,-fib,1)),"")</f>
        <v>20.46</v>
      </c>
      <c r="AH1862" s="32">
        <f ca="1">IF(ROW(data!B1862)&gt;fib+1,MAX(OFFSET(data!B1862,0,0,-fib,1)),"")</f>
        <v>32.36</v>
      </c>
      <c r="AI1862" s="32">
        <f t="shared" ca="1" si="615"/>
        <v>11.899999999999999</v>
      </c>
      <c r="AJ1862" s="31">
        <f t="shared" ca="1" si="616"/>
        <v>23.2684</v>
      </c>
      <c r="AK1862" s="31">
        <f t="shared" ca="1" si="617"/>
        <v>25.005800000000001</v>
      </c>
      <c r="AL1862" s="31">
        <f t="shared" ca="1" si="618"/>
        <v>26.41</v>
      </c>
      <c r="AM1862" s="31">
        <f t="shared" ca="1" si="619"/>
        <v>27.8142</v>
      </c>
      <c r="AO1862" s="32">
        <f t="shared" ca="1" si="626"/>
        <v>2.3321937512499562</v>
      </c>
      <c r="AP1862" s="32">
        <f t="shared" ca="1" si="627"/>
        <v>0.19430682379912056</v>
      </c>
      <c r="AQ1862" s="32">
        <f t="shared" ca="1" si="628"/>
        <v>2.4685224841136817</v>
      </c>
      <c r="AR1862" s="32">
        <f t="shared" ca="1" si="629"/>
        <v>3.6438529784537321E-2</v>
      </c>
    </row>
    <row r="1863" spans="1:44">
      <c r="A1863" s="10">
        <v>39633</v>
      </c>
      <c r="B1863" s="11">
        <f ca="1">IF(ROW(data!B1863)&gt;singleSMA,AVERAGE(OFFSET(data!B1863,0,0,-singleSMA,1)),"")</f>
        <v>26.393700000000003</v>
      </c>
      <c r="C1863" s="11" t="str">
        <f ca="1">IF(ROW(data!B1861)&gt;singleSMA+2,IF(SIGN(data!B1862-indicators!B1862)&lt;&gt;SIGN(data!B1861-indicators!B1861),IF(SIGN(data!B1862-indicators!B1862)&gt;0,"BUY","SELL"),""),"")</f>
        <v/>
      </c>
      <c r="D1863" s="11">
        <f ca="1">IF(ROW(data!B1863)&gt;fastSMA,AVERAGE(OFFSET(data!B1863,0,0,-fastSMA,1)),"")</f>
        <v>23.4895</v>
      </c>
      <c r="E1863" s="11">
        <f ca="1">IF(ROW(data!B1863)&gt;slowSMA,AVERAGE(OFFSET(data!B1863,0,0,-slowSMA,1)),"")</f>
        <v>26.393700000000003</v>
      </c>
      <c r="F1863" s="11" t="str">
        <f ca="1">IF(ROW(data!B1863)&gt;MAX(fastSMA,slowSMA)+2,IF(SIGN(D1862-E1862)&lt;&gt;SIGN(D1861-E1861),IF(SIGN(D1862-E1862)&gt;0,"BUY","SELL"),""),"")</f>
        <v/>
      </c>
      <c r="G1863" s="11"/>
      <c r="H1863" s="11">
        <f>(data!B1863/data!B1862)-1</f>
        <v>-2.4736601007787407E-2</v>
      </c>
      <c r="I1863" s="11">
        <f t="shared" si="609"/>
        <v>0</v>
      </c>
      <c r="J1863" s="11">
        <f t="shared" si="610"/>
        <v>2.4736601007787407E-2</v>
      </c>
      <c r="K1863" s="11">
        <f ca="1">IF(ROW(data!B1863)&gt;rsi+1,100-100/(1+AVERAGE(OFFSET(I1863,0,0,-rsi,1))/AVERAGE(OFFSET(J1863,0,0,-rsi,1))),"")</f>
        <v>26.967766888150805</v>
      </c>
      <c r="L1863" s="11"/>
      <c r="M1863" s="11">
        <f t="shared" si="611"/>
        <v>0.97526339899221259</v>
      </c>
      <c r="N1863" s="11">
        <f t="shared" ca="1" si="612"/>
        <v>0.7944029850746267</v>
      </c>
      <c r="S1863" s="13" t="str">
        <f ca="1">pricein</f>
        <v/>
      </c>
      <c r="T1863" s="13" t="str">
        <f ca="1">priceout</f>
        <v/>
      </c>
      <c r="U1863" s="16" t="str">
        <f t="shared" ca="1" si="613"/>
        <v/>
      </c>
      <c r="V1863" s="16" t="str">
        <f t="shared" ca="1" si="620"/>
        <v/>
      </c>
      <c r="W1863" s="16" t="str">
        <f t="shared" ca="1" si="621"/>
        <v/>
      </c>
      <c r="X1863" s="16">
        <f t="shared" ca="1" si="622"/>
        <v>2.7900650694183953</v>
      </c>
      <c r="Y1863" s="16"/>
      <c r="Z1863" s="13" t="str">
        <f ca="1">priceincross</f>
        <v/>
      </c>
      <c r="AA1863" s="13" t="str">
        <f ca="1">priceoutcross</f>
        <v/>
      </c>
      <c r="AB1863" s="13" t="str">
        <f t="shared" ca="1" si="614"/>
        <v/>
      </c>
      <c r="AC1863" s="13" t="str">
        <f t="shared" ca="1" si="623"/>
        <v/>
      </c>
      <c r="AD1863" s="13" t="str">
        <f t="shared" ca="1" si="624"/>
        <v/>
      </c>
      <c r="AE1863" s="13">
        <f t="shared" ca="1" si="625"/>
        <v>3.3465780983988931</v>
      </c>
      <c r="AG1863" s="32">
        <f ca="1">IF(ROW(data!B1863)&gt;fib+1,MIN(OFFSET(data!B1863,0,0,-fib,1)),"")</f>
        <v>20.46</v>
      </c>
      <c r="AH1863" s="32">
        <f ca="1">IF(ROW(data!B1863)&gt;fib+1,MAX(OFFSET(data!B1863,0,0,-fib,1)),"")</f>
        <v>32.36</v>
      </c>
      <c r="AI1863" s="32">
        <f t="shared" ca="1" si="615"/>
        <v>11.899999999999999</v>
      </c>
      <c r="AJ1863" s="31">
        <f t="shared" ca="1" si="616"/>
        <v>23.2684</v>
      </c>
      <c r="AK1863" s="31">
        <f t="shared" ca="1" si="617"/>
        <v>25.005800000000001</v>
      </c>
      <c r="AL1863" s="31">
        <f t="shared" ca="1" si="618"/>
        <v>26.41</v>
      </c>
      <c r="AM1863" s="31">
        <f t="shared" ca="1" si="619"/>
        <v>27.8142</v>
      </c>
      <c r="AO1863" s="32">
        <f t="shared" ca="1" si="626"/>
        <v>2.3321937512499562</v>
      </c>
      <c r="AP1863" s="32">
        <f t="shared" ca="1" si="627"/>
        <v>0.19430682379912056</v>
      </c>
      <c r="AQ1863" s="32">
        <f t="shared" ca="1" si="628"/>
        <v>2.4685224841136817</v>
      </c>
      <c r="AR1863" s="32">
        <f t="shared" ca="1" si="629"/>
        <v>3.6438529784537321E-2</v>
      </c>
    </row>
    <row r="1864" spans="1:44">
      <c r="A1864" s="10">
        <v>39636</v>
      </c>
      <c r="B1864" s="11">
        <f ca="1">IF(ROW(data!B1864)&gt;singleSMA,AVERAGE(OFFSET(data!B1864,0,0,-singleSMA,1)),"")</f>
        <v>26.294800000000006</v>
      </c>
      <c r="C1864" s="11" t="str">
        <f ca="1">IF(ROW(data!B1862)&gt;singleSMA+2,IF(SIGN(data!B1863-indicators!B1863)&lt;&gt;SIGN(data!B1862-indicators!B1862),IF(SIGN(data!B1863-indicators!B1863)&gt;0,"BUY","SELL"),""),"")</f>
        <v/>
      </c>
      <c r="D1864" s="11">
        <f ca="1">IF(ROW(data!B1864)&gt;fastSMA,AVERAGE(OFFSET(data!B1864,0,0,-fastSMA,1)),"")</f>
        <v>23.253499999999995</v>
      </c>
      <c r="E1864" s="11">
        <f ca="1">IF(ROW(data!B1864)&gt;slowSMA,AVERAGE(OFFSET(data!B1864,0,0,-slowSMA,1)),"")</f>
        <v>26.294800000000006</v>
      </c>
      <c r="F1864" s="11" t="str">
        <f ca="1">IF(ROW(data!B1864)&gt;MAX(fastSMA,slowSMA)+2,IF(SIGN(D1863-E1863)&lt;&gt;SIGN(D1862-E1862),IF(SIGN(D1863-E1863)&gt;0,"BUY","SELL"),""),"")</f>
        <v/>
      </c>
      <c r="G1864" s="11"/>
      <c r="H1864" s="11">
        <f>(data!B1864/data!B1863)-1</f>
        <v>2.5364020666979847E-2</v>
      </c>
      <c r="I1864" s="11">
        <f t="shared" si="609"/>
        <v>2.5364020666979847E-2</v>
      </c>
      <c r="J1864" s="11">
        <f t="shared" si="610"/>
        <v>0</v>
      </c>
      <c r="K1864" s="11">
        <f ca="1">IF(ROW(data!B1864)&gt;rsi+1,100-100/(1+AVERAGE(OFFSET(I1864,0,0,-rsi,1))/AVERAGE(OFFSET(J1864,0,0,-rsi,1))),"")</f>
        <v>31.206218988814655</v>
      </c>
      <c r="L1864" s="11"/>
      <c r="M1864" s="11">
        <f t="shared" si="611"/>
        <v>1.0253640206669798</v>
      </c>
      <c r="N1864" s="11">
        <f t="shared" ca="1" si="612"/>
        <v>0.82222222222222208</v>
      </c>
      <c r="S1864" s="13" t="str">
        <f ca="1">pricein</f>
        <v/>
      </c>
      <c r="T1864" s="13" t="str">
        <f ca="1">priceout</f>
        <v/>
      </c>
      <c r="U1864" s="16" t="str">
        <f t="shared" ca="1" si="613"/>
        <v/>
      </c>
      <c r="V1864" s="16" t="str">
        <f t="shared" ca="1" si="620"/>
        <v/>
      </c>
      <c r="W1864" s="16" t="str">
        <f t="shared" ca="1" si="621"/>
        <v/>
      </c>
      <c r="X1864" s="16">
        <f t="shared" ca="1" si="622"/>
        <v>2.7900650694183953</v>
      </c>
      <c r="Y1864" s="16"/>
      <c r="Z1864" s="13" t="str">
        <f ca="1">priceincross</f>
        <v/>
      </c>
      <c r="AA1864" s="13" t="str">
        <f ca="1">priceoutcross</f>
        <v/>
      </c>
      <c r="AB1864" s="13" t="str">
        <f t="shared" ca="1" si="614"/>
        <v/>
      </c>
      <c r="AC1864" s="13" t="str">
        <f t="shared" ca="1" si="623"/>
        <v/>
      </c>
      <c r="AD1864" s="13" t="str">
        <f t="shared" ca="1" si="624"/>
        <v/>
      </c>
      <c r="AE1864" s="13">
        <f t="shared" ca="1" si="625"/>
        <v>3.3465780983988931</v>
      </c>
      <c r="AG1864" s="32">
        <f ca="1">IF(ROW(data!B1864)&gt;fib+1,MIN(OFFSET(data!B1864,0,0,-fib,1)),"")</f>
        <v>20.46</v>
      </c>
      <c r="AH1864" s="32">
        <f ca="1">IF(ROW(data!B1864)&gt;fib+1,MAX(OFFSET(data!B1864,0,0,-fib,1)),"")</f>
        <v>32.36</v>
      </c>
      <c r="AI1864" s="32">
        <f t="shared" ca="1" si="615"/>
        <v>11.899999999999999</v>
      </c>
      <c r="AJ1864" s="31">
        <f t="shared" ca="1" si="616"/>
        <v>23.2684</v>
      </c>
      <c r="AK1864" s="31">
        <f t="shared" ca="1" si="617"/>
        <v>25.005800000000001</v>
      </c>
      <c r="AL1864" s="31">
        <f t="shared" ca="1" si="618"/>
        <v>26.41</v>
      </c>
      <c r="AM1864" s="31">
        <f t="shared" ca="1" si="619"/>
        <v>27.8142</v>
      </c>
      <c r="AO1864" s="32">
        <f t="shared" ca="1" si="626"/>
        <v>2.3321937512499562</v>
      </c>
      <c r="AP1864" s="32">
        <f t="shared" ca="1" si="627"/>
        <v>0.19430682379912056</v>
      </c>
      <c r="AQ1864" s="32">
        <f t="shared" ca="1" si="628"/>
        <v>2.4685224841136817</v>
      </c>
      <c r="AR1864" s="32">
        <f t="shared" ca="1" si="629"/>
        <v>3.6438529784537321E-2</v>
      </c>
    </row>
    <row r="1865" spans="1:44">
      <c r="A1865" s="10">
        <v>39637</v>
      </c>
      <c r="B1865" s="11">
        <f ca="1">IF(ROW(data!B1865)&gt;singleSMA,AVERAGE(OFFSET(data!B1865,0,0,-singleSMA,1)),"")</f>
        <v>26.184900000000003</v>
      </c>
      <c r="C1865" s="11" t="str">
        <f ca="1">IF(ROW(data!B1863)&gt;singleSMA+2,IF(SIGN(data!B1864-indicators!B1864)&lt;&gt;SIGN(data!B1863-indicators!B1863),IF(SIGN(data!B1864-indicators!B1864)&gt;0,"BUY","SELL"),""),"")</f>
        <v/>
      </c>
      <c r="D1865" s="11">
        <f ca="1">IF(ROW(data!B1865)&gt;fastSMA,AVERAGE(OFFSET(data!B1865,0,0,-fastSMA,1)),"")</f>
        <v>23.029999999999994</v>
      </c>
      <c r="E1865" s="11">
        <f ca="1">IF(ROW(data!B1865)&gt;slowSMA,AVERAGE(OFFSET(data!B1865,0,0,-slowSMA,1)),"")</f>
        <v>26.184900000000003</v>
      </c>
      <c r="F1865" s="11" t="str">
        <f ca="1">IF(ROW(data!B1865)&gt;MAX(fastSMA,slowSMA)+2,IF(SIGN(D1864-E1864)&lt;&gt;SIGN(D1863-E1863),IF(SIGN(D1864-E1864)&gt;0,"BUY","SELL"),""),"")</f>
        <v/>
      </c>
      <c r="G1865" s="11"/>
      <c r="H1865" s="11">
        <f>(data!B1865/data!B1864)-1</f>
        <v>-2.1071919377004034E-2</v>
      </c>
      <c r="I1865" s="11">
        <f t="shared" si="609"/>
        <v>0</v>
      </c>
      <c r="J1865" s="11">
        <f t="shared" si="610"/>
        <v>2.1071919377004034E-2</v>
      </c>
      <c r="K1865" s="11">
        <f ca="1">IF(ROW(data!B1865)&gt;rsi+1,100-100/(1+AVERAGE(OFFSET(I1865,0,0,-rsi,1))/AVERAGE(OFFSET(J1865,0,0,-rsi,1))),"")</f>
        <v>31.566789305425189</v>
      </c>
      <c r="L1865" s="11"/>
      <c r="M1865" s="11">
        <f t="shared" si="611"/>
        <v>0.97892808062299597</v>
      </c>
      <c r="N1865" s="11">
        <f t="shared" ca="1" si="612"/>
        <v>0.8270123839009289</v>
      </c>
      <c r="S1865" s="13" t="str">
        <f ca="1">pricein</f>
        <v/>
      </c>
      <c r="T1865" s="13" t="str">
        <f ca="1">priceout</f>
        <v/>
      </c>
      <c r="U1865" s="16" t="str">
        <f t="shared" ca="1" si="613"/>
        <v/>
      </c>
      <c r="V1865" s="16" t="str">
        <f t="shared" ca="1" si="620"/>
        <v/>
      </c>
      <c r="W1865" s="16" t="str">
        <f t="shared" ca="1" si="621"/>
        <v/>
      </c>
      <c r="X1865" s="16">
        <f t="shared" ca="1" si="622"/>
        <v>2.7900650694183953</v>
      </c>
      <c r="Y1865" s="16"/>
      <c r="Z1865" s="13" t="str">
        <f ca="1">priceincross</f>
        <v/>
      </c>
      <c r="AA1865" s="13" t="str">
        <f ca="1">priceoutcross</f>
        <v/>
      </c>
      <c r="AB1865" s="13" t="str">
        <f t="shared" ca="1" si="614"/>
        <v/>
      </c>
      <c r="AC1865" s="13" t="str">
        <f t="shared" ca="1" si="623"/>
        <v/>
      </c>
      <c r="AD1865" s="13" t="str">
        <f t="shared" ca="1" si="624"/>
        <v/>
      </c>
      <c r="AE1865" s="13">
        <f t="shared" ca="1" si="625"/>
        <v>3.3465780983988931</v>
      </c>
      <c r="AG1865" s="32">
        <f ca="1">IF(ROW(data!B1865)&gt;fib+1,MIN(OFFSET(data!B1865,0,0,-fib,1)),"")</f>
        <v>20.46</v>
      </c>
      <c r="AH1865" s="32">
        <f ca="1">IF(ROW(data!B1865)&gt;fib+1,MAX(OFFSET(data!B1865,0,0,-fib,1)),"")</f>
        <v>31.31</v>
      </c>
      <c r="AI1865" s="32">
        <f t="shared" ca="1" si="615"/>
        <v>10.849999999999998</v>
      </c>
      <c r="AJ1865" s="31">
        <f t="shared" ca="1" si="616"/>
        <v>23.020600000000002</v>
      </c>
      <c r="AK1865" s="31">
        <f t="shared" ca="1" si="617"/>
        <v>24.604700000000001</v>
      </c>
      <c r="AL1865" s="31">
        <f t="shared" ca="1" si="618"/>
        <v>25.884999999999998</v>
      </c>
      <c r="AM1865" s="31">
        <f t="shared" ca="1" si="619"/>
        <v>27.165299999999998</v>
      </c>
      <c r="AO1865" s="32">
        <f t="shared" ca="1" si="626"/>
        <v>2.3321937512499562</v>
      </c>
      <c r="AP1865" s="32">
        <f t="shared" ca="1" si="627"/>
        <v>0.19430682379912056</v>
      </c>
      <c r="AQ1865" s="32">
        <f t="shared" ca="1" si="628"/>
        <v>2.4685224841136817</v>
      </c>
      <c r="AR1865" s="32">
        <f t="shared" ca="1" si="629"/>
        <v>3.6438529784537321E-2</v>
      </c>
    </row>
    <row r="1866" spans="1:44">
      <c r="A1866" s="10">
        <v>39638</v>
      </c>
      <c r="B1866" s="11">
        <f ca="1">IF(ROW(data!B1866)&gt;singleSMA,AVERAGE(OFFSET(data!B1866,0,0,-singleSMA,1)),"")</f>
        <v>26.0991</v>
      </c>
      <c r="C1866" s="11" t="str">
        <f ca="1">IF(ROW(data!B1864)&gt;singleSMA+2,IF(SIGN(data!B1865-indicators!B1865)&lt;&gt;SIGN(data!B1864-indicators!B1864),IF(SIGN(data!B1865-indicators!B1865)&gt;0,"BUY","SELL"),""),"")</f>
        <v/>
      </c>
      <c r="D1866" s="11">
        <f ca="1">IF(ROW(data!B1866)&gt;fastSMA,AVERAGE(OFFSET(data!B1866,0,0,-fastSMA,1)),"")</f>
        <v>22.872999999999998</v>
      </c>
      <c r="E1866" s="11">
        <f ca="1">IF(ROW(data!B1866)&gt;slowSMA,AVERAGE(OFFSET(data!B1866,0,0,-slowSMA,1)),"")</f>
        <v>26.0991</v>
      </c>
      <c r="F1866" s="11" t="str">
        <f ca="1">IF(ROW(data!B1866)&gt;MAX(fastSMA,slowSMA)+2,IF(SIGN(D1865-E1865)&lt;&gt;SIGN(D1864-E1864),IF(SIGN(D1865-E1865)&gt;0,"BUY","SELL"),""),"")</f>
        <v/>
      </c>
      <c r="G1866" s="11"/>
      <c r="H1866" s="11">
        <f>(data!B1866/data!B1865)-1</f>
        <v>4.7730463266261181E-2</v>
      </c>
      <c r="I1866" s="11">
        <f t="shared" si="609"/>
        <v>4.7730463266261181E-2</v>
      </c>
      <c r="J1866" s="11">
        <f t="shared" si="610"/>
        <v>0</v>
      </c>
      <c r="K1866" s="11">
        <f ca="1">IF(ROW(data!B1866)&gt;rsi+1,100-100/(1+AVERAGE(OFFSET(I1866,0,0,-rsi,1))/AVERAGE(OFFSET(J1866,0,0,-rsi,1))),"")</f>
        <v>38.49048221434775</v>
      </c>
      <c r="L1866" s="11"/>
      <c r="M1866" s="11">
        <f t="shared" si="611"/>
        <v>1.0477304632662612</v>
      </c>
      <c r="N1866" s="11">
        <f t="shared" ca="1" si="612"/>
        <v>0.87700744222483373</v>
      </c>
      <c r="S1866" s="13" t="str">
        <f ca="1">pricein</f>
        <v/>
      </c>
      <c r="T1866" s="13" t="str">
        <f ca="1">priceout</f>
        <v/>
      </c>
      <c r="U1866" s="16" t="str">
        <f t="shared" ca="1" si="613"/>
        <v/>
      </c>
      <c r="V1866" s="16" t="str">
        <f t="shared" ca="1" si="620"/>
        <v/>
      </c>
      <c r="W1866" s="16" t="str">
        <f t="shared" ca="1" si="621"/>
        <v/>
      </c>
      <c r="X1866" s="16">
        <f t="shared" ca="1" si="622"/>
        <v>2.7900650694183953</v>
      </c>
      <c r="Y1866" s="16"/>
      <c r="Z1866" s="13" t="str">
        <f ca="1">priceincross</f>
        <v/>
      </c>
      <c r="AA1866" s="13" t="str">
        <f ca="1">priceoutcross</f>
        <v/>
      </c>
      <c r="AB1866" s="13" t="str">
        <f t="shared" ca="1" si="614"/>
        <v/>
      </c>
      <c r="AC1866" s="13" t="str">
        <f t="shared" ca="1" si="623"/>
        <v/>
      </c>
      <c r="AD1866" s="13" t="str">
        <f t="shared" ca="1" si="624"/>
        <v/>
      </c>
      <c r="AE1866" s="13">
        <f t="shared" ca="1" si="625"/>
        <v>3.3465780983988931</v>
      </c>
      <c r="AG1866" s="32">
        <f ca="1">IF(ROW(data!B1866)&gt;fib+1,MIN(OFFSET(data!B1866,0,0,-fib,1)),"")</f>
        <v>20.46</v>
      </c>
      <c r="AH1866" s="32">
        <f ca="1">IF(ROW(data!B1866)&gt;fib+1,MAX(OFFSET(data!B1866,0,0,-fib,1)),"")</f>
        <v>31.31</v>
      </c>
      <c r="AI1866" s="32">
        <f t="shared" ca="1" si="615"/>
        <v>10.849999999999998</v>
      </c>
      <c r="AJ1866" s="31">
        <f t="shared" ca="1" si="616"/>
        <v>23.020600000000002</v>
      </c>
      <c r="AK1866" s="31">
        <f t="shared" ca="1" si="617"/>
        <v>24.604700000000001</v>
      </c>
      <c r="AL1866" s="31">
        <f t="shared" ca="1" si="618"/>
        <v>25.884999999999998</v>
      </c>
      <c r="AM1866" s="31">
        <f t="shared" ca="1" si="619"/>
        <v>27.165299999999998</v>
      </c>
      <c r="AO1866" s="32">
        <f t="shared" ca="1" si="626"/>
        <v>2.3321937512499562</v>
      </c>
      <c r="AP1866" s="32">
        <f t="shared" ca="1" si="627"/>
        <v>0.19430682379912056</v>
      </c>
      <c r="AQ1866" s="32">
        <f t="shared" ca="1" si="628"/>
        <v>2.4685224841136817</v>
      </c>
      <c r="AR1866" s="32">
        <f t="shared" ca="1" si="629"/>
        <v>3.6438529784537321E-2</v>
      </c>
    </row>
    <row r="1867" spans="1:44">
      <c r="A1867" s="10">
        <v>39639</v>
      </c>
      <c r="B1867" s="11">
        <f ca="1">IF(ROW(data!B1867)&gt;singleSMA,AVERAGE(OFFSET(data!B1867,0,0,-singleSMA,1)),"")</f>
        <v>26.009599999999992</v>
      </c>
      <c r="C1867" s="11" t="str">
        <f ca="1">IF(ROW(data!B1865)&gt;singleSMA+2,IF(SIGN(data!B1866-indicators!B1866)&lt;&gt;SIGN(data!B1865-indicators!B1865),IF(SIGN(data!B1866-indicators!B1866)&gt;0,"BUY","SELL"),""),"")</f>
        <v/>
      </c>
      <c r="D1867" s="11">
        <f ca="1">IF(ROW(data!B1867)&gt;fastSMA,AVERAGE(OFFSET(data!B1867,0,0,-fastSMA,1)),"")</f>
        <v>22.672999999999995</v>
      </c>
      <c r="E1867" s="11">
        <f ca="1">IF(ROW(data!B1867)&gt;slowSMA,AVERAGE(OFFSET(data!B1867,0,0,-slowSMA,1)),"")</f>
        <v>26.009599999999992</v>
      </c>
      <c r="F1867" s="11" t="str">
        <f ca="1">IF(ROW(data!B1867)&gt;MAX(fastSMA,slowSMA)+2,IF(SIGN(D1866-E1866)&lt;&gt;SIGN(D1865-E1865),IF(SIGN(D1866-E1866)&gt;0,"BUY","SELL"),""),"")</f>
        <v/>
      </c>
      <c r="G1867" s="11"/>
      <c r="H1867" s="11">
        <f>(data!B1867/data!B1866)-1</f>
        <v>-2.5904421616793294E-2</v>
      </c>
      <c r="I1867" s="11">
        <f t="shared" si="609"/>
        <v>0</v>
      </c>
      <c r="J1867" s="11">
        <f t="shared" si="610"/>
        <v>2.5904421616793294E-2</v>
      </c>
      <c r="K1867" s="11">
        <f ca="1">IF(ROW(data!B1867)&gt;rsi+1,100-100/(1+AVERAGE(OFFSET(I1867,0,0,-rsi,1))/AVERAGE(OFFSET(J1867,0,0,-rsi,1))),"")</f>
        <v>35.402772948912357</v>
      </c>
      <c r="L1867" s="11"/>
      <c r="M1867" s="11">
        <f t="shared" si="611"/>
        <v>0.97409557838320671</v>
      </c>
      <c r="N1867" s="11">
        <f t="shared" ca="1" si="612"/>
        <v>0.84502130956993415</v>
      </c>
      <c r="S1867" s="13" t="str">
        <f ca="1">pricein</f>
        <v/>
      </c>
      <c r="T1867" s="13" t="str">
        <f ca="1">priceout</f>
        <v/>
      </c>
      <c r="U1867" s="16" t="str">
        <f t="shared" ca="1" si="613"/>
        <v/>
      </c>
      <c r="V1867" s="16" t="str">
        <f t="shared" ca="1" si="620"/>
        <v/>
      </c>
      <c r="W1867" s="16" t="str">
        <f t="shared" ca="1" si="621"/>
        <v/>
      </c>
      <c r="X1867" s="16">
        <f t="shared" ca="1" si="622"/>
        <v>2.7900650694183953</v>
      </c>
      <c r="Y1867" s="16"/>
      <c r="Z1867" s="13" t="str">
        <f ca="1">priceincross</f>
        <v/>
      </c>
      <c r="AA1867" s="13" t="str">
        <f ca="1">priceoutcross</f>
        <v/>
      </c>
      <c r="AB1867" s="13" t="str">
        <f t="shared" ca="1" si="614"/>
        <v/>
      </c>
      <c r="AC1867" s="13" t="str">
        <f t="shared" ca="1" si="623"/>
        <v/>
      </c>
      <c r="AD1867" s="13" t="str">
        <f t="shared" ca="1" si="624"/>
        <v/>
      </c>
      <c r="AE1867" s="13">
        <f t="shared" ca="1" si="625"/>
        <v>3.3465780983988931</v>
      </c>
      <c r="AG1867" s="32">
        <f ca="1">IF(ROW(data!B1867)&gt;fib+1,MIN(OFFSET(data!B1867,0,0,-fib,1)),"")</f>
        <v>20.46</v>
      </c>
      <c r="AH1867" s="32">
        <f ca="1">IF(ROW(data!B1867)&gt;fib+1,MAX(OFFSET(data!B1867,0,0,-fib,1)),"")</f>
        <v>31.31</v>
      </c>
      <c r="AI1867" s="32">
        <f t="shared" ca="1" si="615"/>
        <v>10.849999999999998</v>
      </c>
      <c r="AJ1867" s="31">
        <f t="shared" ca="1" si="616"/>
        <v>23.020600000000002</v>
      </c>
      <c r="AK1867" s="31">
        <f t="shared" ca="1" si="617"/>
        <v>24.604700000000001</v>
      </c>
      <c r="AL1867" s="31">
        <f t="shared" ca="1" si="618"/>
        <v>25.884999999999998</v>
      </c>
      <c r="AM1867" s="31">
        <f t="shared" ca="1" si="619"/>
        <v>27.165299999999998</v>
      </c>
      <c r="AO1867" s="32">
        <f t="shared" ca="1" si="626"/>
        <v>2.3321937512499562</v>
      </c>
      <c r="AP1867" s="32">
        <f t="shared" ca="1" si="627"/>
        <v>0.19430682379912056</v>
      </c>
      <c r="AQ1867" s="32">
        <f t="shared" ca="1" si="628"/>
        <v>2.4685224841136817</v>
      </c>
      <c r="AR1867" s="32">
        <f t="shared" ca="1" si="629"/>
        <v>3.6438529784537321E-2</v>
      </c>
    </row>
    <row r="1868" spans="1:44">
      <c r="A1868" s="10">
        <v>39640</v>
      </c>
      <c r="B1868" s="11">
        <f ca="1">IF(ROW(data!B1868)&gt;singleSMA,AVERAGE(OFFSET(data!B1868,0,0,-singleSMA,1)),"")</f>
        <v>25.903099999999991</v>
      </c>
      <c r="C1868" s="11" t="str">
        <f ca="1">IF(ROW(data!B1866)&gt;singleSMA+2,IF(SIGN(data!B1867-indicators!B1867)&lt;&gt;SIGN(data!B1866-indicators!B1866),IF(SIGN(data!B1867-indicators!B1867)&gt;0,"BUY","SELL"),""),"")</f>
        <v/>
      </c>
      <c r="D1868" s="11">
        <f ca="1">IF(ROW(data!B1868)&gt;fastSMA,AVERAGE(OFFSET(data!B1868,0,0,-fastSMA,1)),"")</f>
        <v>22.440499999999997</v>
      </c>
      <c r="E1868" s="11">
        <f ca="1">IF(ROW(data!B1868)&gt;slowSMA,AVERAGE(OFFSET(data!B1868,0,0,-slowSMA,1)),"")</f>
        <v>25.903099999999991</v>
      </c>
      <c r="F1868" s="11" t="str">
        <f ca="1">IF(ROW(data!B1868)&gt;MAX(fastSMA,slowSMA)+2,IF(SIGN(D1867-E1867)&lt;&gt;SIGN(D1866-E1866),IF(SIGN(D1867-E1867)&gt;0,"BUY","SELL"),""),"")</f>
        <v/>
      </c>
      <c r="G1868" s="11"/>
      <c r="H1868" s="11">
        <f>(data!B1868/data!B1867)-1</f>
        <v>-5.2728106373223227E-2</v>
      </c>
      <c r="I1868" s="11">
        <f t="shared" si="609"/>
        <v>0</v>
      </c>
      <c r="J1868" s="11">
        <f t="shared" si="610"/>
        <v>5.2728106373223227E-2</v>
      </c>
      <c r="K1868" s="11">
        <f ca="1">IF(ROW(data!B1868)&gt;rsi+1,100-100/(1+AVERAGE(OFFSET(I1868,0,0,-rsi,1))/AVERAGE(OFFSET(J1868,0,0,-rsi,1))),"")</f>
        <v>33.348175902899058</v>
      </c>
      <c r="L1868" s="11"/>
      <c r="M1868" s="11">
        <f t="shared" si="611"/>
        <v>0.94727189362677677</v>
      </c>
      <c r="N1868" s="11">
        <f t="shared" ca="1" si="612"/>
        <v>0.81627815092848688</v>
      </c>
      <c r="S1868" s="13" t="str">
        <f ca="1">pricein</f>
        <v/>
      </c>
      <c r="T1868" s="13" t="str">
        <f ca="1">priceout</f>
        <v/>
      </c>
      <c r="U1868" s="16" t="str">
        <f t="shared" ca="1" si="613"/>
        <v/>
      </c>
      <c r="V1868" s="16" t="str">
        <f t="shared" ca="1" si="620"/>
        <v/>
      </c>
      <c r="W1868" s="16" t="str">
        <f t="shared" ca="1" si="621"/>
        <v/>
      </c>
      <c r="X1868" s="16">
        <f t="shared" ca="1" si="622"/>
        <v>2.7900650694183953</v>
      </c>
      <c r="Y1868" s="16"/>
      <c r="Z1868" s="13" t="str">
        <f ca="1">priceincross</f>
        <v/>
      </c>
      <c r="AA1868" s="13" t="str">
        <f ca="1">priceoutcross</f>
        <v/>
      </c>
      <c r="AB1868" s="13" t="str">
        <f t="shared" ca="1" si="614"/>
        <v/>
      </c>
      <c r="AC1868" s="13" t="str">
        <f t="shared" ca="1" si="623"/>
        <v/>
      </c>
      <c r="AD1868" s="13" t="str">
        <f t="shared" ca="1" si="624"/>
        <v/>
      </c>
      <c r="AE1868" s="13">
        <f t="shared" ca="1" si="625"/>
        <v>3.3465780983988931</v>
      </c>
      <c r="AG1868" s="32">
        <f ca="1">IF(ROW(data!B1868)&gt;fib+1,MIN(OFFSET(data!B1868,0,0,-fib,1)),"")</f>
        <v>20.46</v>
      </c>
      <c r="AH1868" s="32">
        <f ca="1">IF(ROW(data!B1868)&gt;fib+1,MAX(OFFSET(data!B1868,0,0,-fib,1)),"")</f>
        <v>30.13</v>
      </c>
      <c r="AI1868" s="32">
        <f t="shared" ca="1" si="615"/>
        <v>9.6699999999999982</v>
      </c>
      <c r="AJ1868" s="31">
        <f t="shared" ca="1" si="616"/>
        <v>22.74212</v>
      </c>
      <c r="AK1868" s="31">
        <f t="shared" ca="1" si="617"/>
        <v>24.153939999999999</v>
      </c>
      <c r="AL1868" s="31">
        <f t="shared" ca="1" si="618"/>
        <v>25.295000000000002</v>
      </c>
      <c r="AM1868" s="31">
        <f t="shared" ca="1" si="619"/>
        <v>26.436059999999998</v>
      </c>
      <c r="AO1868" s="32">
        <f t="shared" ca="1" si="626"/>
        <v>2.3321937512499562</v>
      </c>
      <c r="AP1868" s="32">
        <f t="shared" ca="1" si="627"/>
        <v>0.19430682379912056</v>
      </c>
      <c r="AQ1868" s="32">
        <f t="shared" ca="1" si="628"/>
        <v>2.4685224841136817</v>
      </c>
      <c r="AR1868" s="32">
        <f t="shared" ca="1" si="629"/>
        <v>3.6438529784537321E-2</v>
      </c>
    </row>
    <row r="1869" spans="1:44">
      <c r="A1869" s="10">
        <v>39643</v>
      </c>
      <c r="B1869" s="11">
        <f ca="1">IF(ROW(data!B1869)&gt;singleSMA,AVERAGE(OFFSET(data!B1869,0,0,-singleSMA,1)),"")</f>
        <v>25.813799999999983</v>
      </c>
      <c r="C1869" s="11" t="str">
        <f ca="1">IF(ROW(data!B1867)&gt;singleSMA+2,IF(SIGN(data!B1868-indicators!B1868)&lt;&gt;SIGN(data!B1867-indicators!B1867),IF(SIGN(data!B1868-indicators!B1868)&gt;0,"BUY","SELL"),""),"")</f>
        <v/>
      </c>
      <c r="D1869" s="11">
        <f ca="1">IF(ROW(data!B1869)&gt;fastSMA,AVERAGE(OFFSET(data!B1869,0,0,-fastSMA,1)),"")</f>
        <v>22.263499999999997</v>
      </c>
      <c r="E1869" s="11">
        <f ca="1">IF(ROW(data!B1869)&gt;slowSMA,AVERAGE(OFFSET(data!B1869,0,0,-slowSMA,1)),"")</f>
        <v>25.813799999999983</v>
      </c>
      <c r="F1869" s="11" t="str">
        <f ca="1">IF(ROW(data!B1869)&gt;MAX(fastSMA,slowSMA)+2,IF(SIGN(D1868-E1868)&lt;&gt;SIGN(D1867-E1867),IF(SIGN(D1868-E1868)&gt;0,"BUY","SELL"),""),"")</f>
        <v/>
      </c>
      <c r="G1869" s="11"/>
      <c r="H1869" s="11">
        <f>(data!B1869/data!B1868)-1</f>
        <v>2.6137463697966989E-2</v>
      </c>
      <c r="I1869" s="11">
        <f t="shared" si="609"/>
        <v>2.6137463697966989E-2</v>
      </c>
      <c r="J1869" s="11">
        <f t="shared" si="610"/>
        <v>0</v>
      </c>
      <c r="K1869" s="11">
        <f ca="1">IF(ROW(data!B1869)&gt;rsi+1,100-100/(1+AVERAGE(OFFSET(I1869,0,0,-rsi,1))/AVERAGE(OFFSET(J1869,0,0,-rsi,1))),"")</f>
        <v>37.658798098340405</v>
      </c>
      <c r="L1869" s="11"/>
      <c r="M1869" s="11">
        <f t="shared" si="611"/>
        <v>1.026137463697967</v>
      </c>
      <c r="N1869" s="11">
        <f t="shared" ca="1" si="612"/>
        <v>0.85691188358932879</v>
      </c>
      <c r="S1869" s="13" t="str">
        <f ca="1">pricein</f>
        <v/>
      </c>
      <c r="T1869" s="13" t="str">
        <f ca="1">priceout</f>
        <v/>
      </c>
      <c r="U1869" s="16" t="str">
        <f t="shared" ca="1" si="613"/>
        <v/>
      </c>
      <c r="V1869" s="16" t="str">
        <f t="shared" ca="1" si="620"/>
        <v/>
      </c>
      <c r="W1869" s="16" t="str">
        <f t="shared" ca="1" si="621"/>
        <v/>
      </c>
      <c r="X1869" s="16">
        <f t="shared" ca="1" si="622"/>
        <v>2.7900650694183953</v>
      </c>
      <c r="Y1869" s="16"/>
      <c r="Z1869" s="13" t="str">
        <f ca="1">priceincross</f>
        <v/>
      </c>
      <c r="AA1869" s="13" t="str">
        <f ca="1">priceoutcross</f>
        <v/>
      </c>
      <c r="AB1869" s="13" t="str">
        <f t="shared" ca="1" si="614"/>
        <v/>
      </c>
      <c r="AC1869" s="13" t="str">
        <f t="shared" ca="1" si="623"/>
        <v/>
      </c>
      <c r="AD1869" s="13" t="str">
        <f t="shared" ca="1" si="624"/>
        <v/>
      </c>
      <c r="AE1869" s="13">
        <f t="shared" ca="1" si="625"/>
        <v>3.3465780983988931</v>
      </c>
      <c r="AG1869" s="32">
        <f ca="1">IF(ROW(data!B1869)&gt;fib+1,MIN(OFFSET(data!B1869,0,0,-fib,1)),"")</f>
        <v>20.46</v>
      </c>
      <c r="AH1869" s="32">
        <f ca="1">IF(ROW(data!B1869)&gt;fib+1,MAX(OFFSET(data!B1869,0,0,-fib,1)),"")</f>
        <v>29.99</v>
      </c>
      <c r="AI1869" s="32">
        <f t="shared" ca="1" si="615"/>
        <v>9.5299999999999976</v>
      </c>
      <c r="AJ1869" s="31">
        <f t="shared" ca="1" si="616"/>
        <v>22.70908</v>
      </c>
      <c r="AK1869" s="31">
        <f t="shared" ca="1" si="617"/>
        <v>24.100459999999998</v>
      </c>
      <c r="AL1869" s="31">
        <f t="shared" ca="1" si="618"/>
        <v>25.225000000000001</v>
      </c>
      <c r="AM1869" s="31">
        <f t="shared" ca="1" si="619"/>
        <v>26.349539999999998</v>
      </c>
      <c r="AO1869" s="32">
        <f t="shared" ca="1" si="626"/>
        <v>2.3321937512499562</v>
      </c>
      <c r="AP1869" s="32">
        <f t="shared" ca="1" si="627"/>
        <v>0.19430682379912056</v>
      </c>
      <c r="AQ1869" s="32">
        <f t="shared" ca="1" si="628"/>
        <v>2.4685224841136817</v>
      </c>
      <c r="AR1869" s="32">
        <f t="shared" ca="1" si="629"/>
        <v>3.6438529784537321E-2</v>
      </c>
    </row>
    <row r="1870" spans="1:44">
      <c r="A1870" s="10">
        <v>39644</v>
      </c>
      <c r="B1870" s="11">
        <f ca="1">IF(ROW(data!B1870)&gt;singleSMA,AVERAGE(OFFSET(data!B1870,0,0,-singleSMA,1)),"")</f>
        <v>25.720399999999987</v>
      </c>
      <c r="C1870" s="11" t="str">
        <f ca="1">IF(ROW(data!B1868)&gt;singleSMA+2,IF(SIGN(data!B1869-indicators!B1869)&lt;&gt;SIGN(data!B1868-indicators!B1868),IF(SIGN(data!B1869-indicators!B1869)&gt;0,"BUY","SELL"),""),"")</f>
        <v/>
      </c>
      <c r="D1870" s="11">
        <f ca="1">IF(ROW(data!B1870)&gt;fastSMA,AVERAGE(OFFSET(data!B1870,0,0,-fastSMA,1)),"")</f>
        <v>22.0305</v>
      </c>
      <c r="E1870" s="11">
        <f ca="1">IF(ROW(data!B1870)&gt;slowSMA,AVERAGE(OFFSET(data!B1870,0,0,-slowSMA,1)),"")</f>
        <v>25.720399999999987</v>
      </c>
      <c r="F1870" s="11" t="str">
        <f ca="1">IF(ROW(data!B1870)&gt;MAX(fastSMA,slowSMA)+2,IF(SIGN(D1869-E1869)&lt;&gt;SIGN(D1868-E1868),IF(SIGN(D1869-E1869)&gt;0,"BUY","SELL"),""),"")</f>
        <v/>
      </c>
      <c r="G1870" s="11"/>
      <c r="H1870" s="11">
        <f>(data!B1870/data!B1869)-1</f>
        <v>-5.1415094339622658E-2</v>
      </c>
      <c r="I1870" s="11">
        <f t="shared" si="609"/>
        <v>0</v>
      </c>
      <c r="J1870" s="11">
        <f t="shared" si="610"/>
        <v>5.1415094339622658E-2</v>
      </c>
      <c r="K1870" s="11">
        <f ca="1">IF(ROW(data!B1870)&gt;rsi+1,100-100/(1+AVERAGE(OFFSET(I1870,0,0,-rsi,1))/AVERAGE(OFFSET(J1870,0,0,-rsi,1))),"")</f>
        <v>34.458171632437697</v>
      </c>
      <c r="L1870" s="11"/>
      <c r="M1870" s="11">
        <f t="shared" si="611"/>
        <v>0.94858490566037734</v>
      </c>
      <c r="N1870" s="11">
        <f t="shared" ca="1" si="612"/>
        <v>0.81186919660880086</v>
      </c>
      <c r="S1870" s="13" t="str">
        <f ca="1">pricein</f>
        <v/>
      </c>
      <c r="T1870" s="13" t="str">
        <f ca="1">priceout</f>
        <v/>
      </c>
      <c r="U1870" s="16" t="str">
        <f t="shared" ca="1" si="613"/>
        <v/>
      </c>
      <c r="V1870" s="16" t="str">
        <f t="shared" ca="1" si="620"/>
        <v/>
      </c>
      <c r="W1870" s="16" t="str">
        <f t="shared" ca="1" si="621"/>
        <v/>
      </c>
      <c r="X1870" s="16">
        <f t="shared" ca="1" si="622"/>
        <v>2.7900650694183953</v>
      </c>
      <c r="Y1870" s="16"/>
      <c r="Z1870" s="13" t="str">
        <f ca="1">priceincross</f>
        <v/>
      </c>
      <c r="AA1870" s="13" t="str">
        <f ca="1">priceoutcross</f>
        <v/>
      </c>
      <c r="AB1870" s="13" t="str">
        <f t="shared" ca="1" si="614"/>
        <v/>
      </c>
      <c r="AC1870" s="13" t="str">
        <f t="shared" ca="1" si="623"/>
        <v/>
      </c>
      <c r="AD1870" s="13" t="str">
        <f t="shared" ca="1" si="624"/>
        <v/>
      </c>
      <c r="AE1870" s="13">
        <f t="shared" ca="1" si="625"/>
        <v>3.3465780983988931</v>
      </c>
      <c r="AG1870" s="32">
        <f ca="1">IF(ROW(data!B1870)&gt;fib+1,MIN(OFFSET(data!B1870,0,0,-fib,1)),"")</f>
        <v>20.11</v>
      </c>
      <c r="AH1870" s="32">
        <f ca="1">IF(ROW(data!B1870)&gt;fib+1,MAX(OFFSET(data!B1870,0,0,-fib,1)),"")</f>
        <v>29.99</v>
      </c>
      <c r="AI1870" s="32">
        <f t="shared" ca="1" si="615"/>
        <v>9.879999999999999</v>
      </c>
      <c r="AJ1870" s="31">
        <f t="shared" ca="1" si="616"/>
        <v>22.441679999999998</v>
      </c>
      <c r="AK1870" s="31">
        <f t="shared" ca="1" si="617"/>
        <v>23.884159999999998</v>
      </c>
      <c r="AL1870" s="31">
        <f t="shared" ca="1" si="618"/>
        <v>25.049999999999997</v>
      </c>
      <c r="AM1870" s="31">
        <f t="shared" ca="1" si="619"/>
        <v>26.21584</v>
      </c>
      <c r="AO1870" s="32">
        <f t="shared" ca="1" si="626"/>
        <v>2.3321937512499562</v>
      </c>
      <c r="AP1870" s="32">
        <f t="shared" ca="1" si="627"/>
        <v>0.19430682379912056</v>
      </c>
      <c r="AQ1870" s="32">
        <f t="shared" ca="1" si="628"/>
        <v>2.4685224841136817</v>
      </c>
      <c r="AR1870" s="32">
        <f t="shared" ca="1" si="629"/>
        <v>3.6438529784537321E-2</v>
      </c>
    </row>
    <row r="1871" spans="1:44">
      <c r="A1871" s="10">
        <v>39645</v>
      </c>
      <c r="B1871" s="11">
        <f ca="1">IF(ROW(data!B1871)&gt;singleSMA,AVERAGE(OFFSET(data!B1871,0,0,-singleSMA,1)),"")</f>
        <v>25.622899999999987</v>
      </c>
      <c r="C1871" s="11" t="str">
        <f ca="1">IF(ROW(data!B1869)&gt;singleSMA+2,IF(SIGN(data!B1870-indicators!B1870)&lt;&gt;SIGN(data!B1869-indicators!B1869),IF(SIGN(data!B1870-indicators!B1870)&gt;0,"BUY","SELL"),""),"")</f>
        <v/>
      </c>
      <c r="D1871" s="11">
        <f ca="1">IF(ROW(data!B1871)&gt;fastSMA,AVERAGE(OFFSET(data!B1871,0,0,-fastSMA,1)),"")</f>
        <v>21.803000000000004</v>
      </c>
      <c r="E1871" s="11">
        <f ca="1">IF(ROW(data!B1871)&gt;slowSMA,AVERAGE(OFFSET(data!B1871,0,0,-slowSMA,1)),"")</f>
        <v>25.622899999999987</v>
      </c>
      <c r="F1871" s="11" t="str">
        <f ca="1">IF(ROW(data!B1871)&gt;MAX(fastSMA,slowSMA)+2,IF(SIGN(D1870-E1870)&lt;&gt;SIGN(D1869-E1869),IF(SIGN(D1870-E1870)&gt;0,"BUY","SELL"),""),"")</f>
        <v/>
      </c>
      <c r="G1871" s="11"/>
      <c r="H1871" s="11">
        <f>(data!B1871/data!B1870)-1</f>
        <v>-1.193436101442058E-2</v>
      </c>
      <c r="I1871" s="11">
        <f t="shared" si="609"/>
        <v>0</v>
      </c>
      <c r="J1871" s="11">
        <f t="shared" si="610"/>
        <v>1.193436101442058E-2</v>
      </c>
      <c r="K1871" s="11">
        <f ca="1">IF(ROW(data!B1871)&gt;rsi+1,100-100/(1+AVERAGE(OFFSET(I1871,0,0,-rsi,1))/AVERAGE(OFFSET(J1871,0,0,-rsi,1))),"")</f>
        <v>34.57895761719584</v>
      </c>
      <c r="L1871" s="11"/>
      <c r="M1871" s="11">
        <f t="shared" si="611"/>
        <v>0.98806563898557942</v>
      </c>
      <c r="N1871" s="11">
        <f t="shared" ca="1" si="612"/>
        <v>0.81367731367731388</v>
      </c>
      <c r="S1871" s="13" t="str">
        <f ca="1">pricein</f>
        <v/>
      </c>
      <c r="T1871" s="13" t="str">
        <f ca="1">priceout</f>
        <v/>
      </c>
      <c r="U1871" s="16" t="str">
        <f t="shared" ca="1" si="613"/>
        <v/>
      </c>
      <c r="V1871" s="16" t="str">
        <f t="shared" ca="1" si="620"/>
        <v/>
      </c>
      <c r="W1871" s="16" t="str">
        <f t="shared" ca="1" si="621"/>
        <v/>
      </c>
      <c r="X1871" s="16">
        <f t="shared" ca="1" si="622"/>
        <v>2.7900650694183953</v>
      </c>
      <c r="Y1871" s="16"/>
      <c r="Z1871" s="13" t="str">
        <f ca="1">priceincross</f>
        <v/>
      </c>
      <c r="AA1871" s="13" t="str">
        <f ca="1">priceoutcross</f>
        <v/>
      </c>
      <c r="AB1871" s="13" t="str">
        <f t="shared" ca="1" si="614"/>
        <v/>
      </c>
      <c r="AC1871" s="13" t="str">
        <f t="shared" ca="1" si="623"/>
        <v/>
      </c>
      <c r="AD1871" s="13" t="str">
        <f t="shared" ca="1" si="624"/>
        <v/>
      </c>
      <c r="AE1871" s="13">
        <f t="shared" ca="1" si="625"/>
        <v>3.3465780983988931</v>
      </c>
      <c r="AG1871" s="32">
        <f ca="1">IF(ROW(data!B1871)&gt;fib+1,MIN(OFFSET(data!B1871,0,0,-fib,1)),"")</f>
        <v>19.87</v>
      </c>
      <c r="AH1871" s="32">
        <f ca="1">IF(ROW(data!B1871)&gt;fib+1,MAX(OFFSET(data!B1871,0,0,-fib,1)),"")</f>
        <v>29.99</v>
      </c>
      <c r="AI1871" s="32">
        <f t="shared" ca="1" si="615"/>
        <v>10.119999999999997</v>
      </c>
      <c r="AJ1871" s="31">
        <f t="shared" ca="1" si="616"/>
        <v>22.258320000000001</v>
      </c>
      <c r="AK1871" s="31">
        <f t="shared" ca="1" si="617"/>
        <v>23.73584</v>
      </c>
      <c r="AL1871" s="31">
        <f t="shared" ca="1" si="618"/>
        <v>24.93</v>
      </c>
      <c r="AM1871" s="31">
        <f t="shared" ca="1" si="619"/>
        <v>26.12416</v>
      </c>
      <c r="AO1871" s="32">
        <f t="shared" ca="1" si="626"/>
        <v>2.3321937512499562</v>
      </c>
      <c r="AP1871" s="32">
        <f t="shared" ca="1" si="627"/>
        <v>0.19430682379912056</v>
      </c>
      <c r="AQ1871" s="32">
        <f t="shared" ca="1" si="628"/>
        <v>2.4685224841136817</v>
      </c>
      <c r="AR1871" s="32">
        <f t="shared" ca="1" si="629"/>
        <v>3.6438529784537321E-2</v>
      </c>
    </row>
    <row r="1872" spans="1:44">
      <c r="A1872" s="10">
        <v>39646</v>
      </c>
      <c r="B1872" s="11">
        <f ca="1">IF(ROW(data!B1872)&gt;singleSMA,AVERAGE(OFFSET(data!B1872,0,0,-singleSMA,1)),"")</f>
        <v>25.551099999999984</v>
      </c>
      <c r="C1872" s="11" t="str">
        <f ca="1">IF(ROW(data!B1870)&gt;singleSMA+2,IF(SIGN(data!B1871-indicators!B1871)&lt;&gt;SIGN(data!B1870-indicators!B1870),IF(SIGN(data!B1871-indicators!B1871)&gt;0,"BUY","SELL"),""),"")</f>
        <v/>
      </c>
      <c r="D1872" s="11">
        <f ca="1">IF(ROW(data!B1872)&gt;fastSMA,AVERAGE(OFFSET(data!B1872,0,0,-fastSMA,1)),"")</f>
        <v>21.7225</v>
      </c>
      <c r="E1872" s="11">
        <f ca="1">IF(ROW(data!B1872)&gt;slowSMA,AVERAGE(OFFSET(data!B1872,0,0,-slowSMA,1)),"")</f>
        <v>25.551099999999984</v>
      </c>
      <c r="F1872" s="11" t="str">
        <f ca="1">IF(ROW(data!B1872)&gt;MAX(fastSMA,slowSMA)+2,IF(SIGN(D1871-E1871)&lt;&gt;SIGN(D1870-E1870),IF(SIGN(D1871-E1871)&gt;0,"BUY","SELL"),""),"")</f>
        <v/>
      </c>
      <c r="G1872" s="11"/>
      <c r="H1872" s="11">
        <f>(data!B1872/data!B1871)-1</f>
        <v>0.12380473074987397</v>
      </c>
      <c r="I1872" s="11">
        <f t="shared" si="609"/>
        <v>0.12380473074987397</v>
      </c>
      <c r="J1872" s="11">
        <f t="shared" si="610"/>
        <v>0</v>
      </c>
      <c r="K1872" s="11">
        <f ca="1">IF(ROW(data!B1872)&gt;rsi+1,100-100/(1+AVERAGE(OFFSET(I1872,0,0,-rsi,1))/AVERAGE(OFFSET(J1872,0,0,-rsi,1))),"")</f>
        <v>46.596493433368295</v>
      </c>
      <c r="L1872" s="11"/>
      <c r="M1872" s="11">
        <f t="shared" si="611"/>
        <v>1.123804730749874</v>
      </c>
      <c r="N1872" s="11">
        <f t="shared" ca="1" si="612"/>
        <v>0.93274853801169588</v>
      </c>
      <c r="S1872" s="13" t="str">
        <f ca="1">pricein</f>
        <v/>
      </c>
      <c r="T1872" s="13" t="str">
        <f ca="1">priceout</f>
        <v/>
      </c>
      <c r="U1872" s="16" t="str">
        <f t="shared" ca="1" si="613"/>
        <v/>
      </c>
      <c r="V1872" s="16" t="str">
        <f t="shared" ca="1" si="620"/>
        <v/>
      </c>
      <c r="W1872" s="16" t="str">
        <f t="shared" ca="1" si="621"/>
        <v/>
      </c>
      <c r="X1872" s="16">
        <f t="shared" ca="1" si="622"/>
        <v>2.7900650694183953</v>
      </c>
      <c r="Y1872" s="16"/>
      <c r="Z1872" s="13" t="str">
        <f ca="1">priceincross</f>
        <v/>
      </c>
      <c r="AA1872" s="13" t="str">
        <f ca="1">priceoutcross</f>
        <v/>
      </c>
      <c r="AB1872" s="13" t="str">
        <f t="shared" ca="1" si="614"/>
        <v/>
      </c>
      <c r="AC1872" s="13" t="str">
        <f t="shared" ca="1" si="623"/>
        <v/>
      </c>
      <c r="AD1872" s="13" t="str">
        <f t="shared" ca="1" si="624"/>
        <v/>
      </c>
      <c r="AE1872" s="13">
        <f t="shared" ca="1" si="625"/>
        <v>3.3465780983988931</v>
      </c>
      <c r="AG1872" s="32">
        <f ca="1">IF(ROW(data!B1872)&gt;fib+1,MIN(OFFSET(data!B1872,0,0,-fib,1)),"")</f>
        <v>19.87</v>
      </c>
      <c r="AH1872" s="32">
        <f ca="1">IF(ROW(data!B1872)&gt;fib+1,MAX(OFFSET(data!B1872,0,0,-fib,1)),"")</f>
        <v>29.99</v>
      </c>
      <c r="AI1872" s="32">
        <f t="shared" ca="1" si="615"/>
        <v>10.119999999999997</v>
      </c>
      <c r="AJ1872" s="31">
        <f t="shared" ca="1" si="616"/>
        <v>22.258320000000001</v>
      </c>
      <c r="AK1872" s="31">
        <f t="shared" ca="1" si="617"/>
        <v>23.73584</v>
      </c>
      <c r="AL1872" s="31">
        <f t="shared" ca="1" si="618"/>
        <v>24.93</v>
      </c>
      <c r="AM1872" s="31">
        <f t="shared" ca="1" si="619"/>
        <v>26.12416</v>
      </c>
      <c r="AO1872" s="32">
        <f t="shared" ca="1" si="626"/>
        <v>2.3321937512499562</v>
      </c>
      <c r="AP1872" s="32">
        <f t="shared" ca="1" si="627"/>
        <v>0.19430682379912056</v>
      </c>
      <c r="AQ1872" s="32">
        <f t="shared" ca="1" si="628"/>
        <v>2.4685224841136817</v>
      </c>
      <c r="AR1872" s="32">
        <f t="shared" ca="1" si="629"/>
        <v>3.6438529784537321E-2</v>
      </c>
    </row>
    <row r="1873" spans="1:44">
      <c r="A1873" s="10">
        <v>39647</v>
      </c>
      <c r="B1873" s="11">
        <f ca="1">IF(ROW(data!B1873)&gt;singleSMA,AVERAGE(OFFSET(data!B1873,0,0,-singleSMA,1)),"")</f>
        <v>25.488399999999977</v>
      </c>
      <c r="C1873" s="11" t="str">
        <f ca="1">IF(ROW(data!B1871)&gt;singleSMA+2,IF(SIGN(data!B1872-indicators!B1872)&lt;&gt;SIGN(data!B1871-indicators!B1871),IF(SIGN(data!B1872-indicators!B1872)&gt;0,"BUY","SELL"),""),"")</f>
        <v/>
      </c>
      <c r="D1873" s="11">
        <f ca="1">IF(ROW(data!B1873)&gt;fastSMA,AVERAGE(OFFSET(data!B1873,0,0,-fastSMA,1)),"")</f>
        <v>21.736499999999999</v>
      </c>
      <c r="E1873" s="11">
        <f ca="1">IF(ROW(data!B1873)&gt;slowSMA,AVERAGE(OFFSET(data!B1873,0,0,-slowSMA,1)),"")</f>
        <v>25.488399999999977</v>
      </c>
      <c r="F1873" s="11" t="str">
        <f ca="1">IF(ROW(data!B1873)&gt;MAX(fastSMA,slowSMA)+2,IF(SIGN(D1872-E1872)&lt;&gt;SIGN(D1871-E1871),IF(SIGN(D1872-E1872)&gt;0,"BUY","SELL"),""),"")</f>
        <v/>
      </c>
      <c r="G1873" s="11"/>
      <c r="H1873" s="11">
        <f>(data!B1873/data!B1872)-1</f>
        <v>6.2248096730855407E-2</v>
      </c>
      <c r="I1873" s="11">
        <f t="shared" si="609"/>
        <v>6.2248096730855407E-2</v>
      </c>
      <c r="J1873" s="11">
        <f t="shared" si="610"/>
        <v>0</v>
      </c>
      <c r="K1873" s="11">
        <f ca="1">IF(ROW(data!B1873)&gt;rsi+1,100-100/(1+AVERAGE(OFFSET(I1873,0,0,-rsi,1))/AVERAGE(OFFSET(J1873,0,0,-rsi,1))),"")</f>
        <v>52.163956991157974</v>
      </c>
      <c r="L1873" s="11"/>
      <c r="M1873" s="11">
        <f t="shared" si="611"/>
        <v>1.0622480967308554</v>
      </c>
      <c r="N1873" s="11">
        <f t="shared" ca="1" si="612"/>
        <v>1.0119453924914674</v>
      </c>
      <c r="S1873" s="13" t="str">
        <f ca="1">pricein</f>
        <v/>
      </c>
      <c r="T1873" s="13" t="str">
        <f ca="1">priceout</f>
        <v/>
      </c>
      <c r="U1873" s="16" t="str">
        <f t="shared" ca="1" si="613"/>
        <v/>
      </c>
      <c r="V1873" s="16" t="str">
        <f t="shared" ca="1" si="620"/>
        <v/>
      </c>
      <c r="W1873" s="16" t="str">
        <f t="shared" ca="1" si="621"/>
        <v/>
      </c>
      <c r="X1873" s="16">
        <f t="shared" ca="1" si="622"/>
        <v>2.7900650694183953</v>
      </c>
      <c r="Y1873" s="16"/>
      <c r="Z1873" s="13" t="str">
        <f ca="1">priceincross</f>
        <v/>
      </c>
      <c r="AA1873" s="13" t="str">
        <f ca="1">priceoutcross</f>
        <v/>
      </c>
      <c r="AB1873" s="13" t="str">
        <f t="shared" ca="1" si="614"/>
        <v/>
      </c>
      <c r="AC1873" s="13" t="str">
        <f t="shared" ca="1" si="623"/>
        <v/>
      </c>
      <c r="AD1873" s="13" t="str">
        <f t="shared" ca="1" si="624"/>
        <v/>
      </c>
      <c r="AE1873" s="13">
        <f t="shared" ca="1" si="625"/>
        <v>3.3465780983988931</v>
      </c>
      <c r="AG1873" s="32">
        <f ca="1">IF(ROW(data!B1873)&gt;fib+1,MIN(OFFSET(data!B1873,0,0,-fib,1)),"")</f>
        <v>19.87</v>
      </c>
      <c r="AH1873" s="32">
        <f ca="1">IF(ROW(data!B1873)&gt;fib+1,MAX(OFFSET(data!B1873,0,0,-fib,1)),"")</f>
        <v>29.62</v>
      </c>
      <c r="AI1873" s="32">
        <f t="shared" ca="1" si="615"/>
        <v>9.75</v>
      </c>
      <c r="AJ1873" s="31">
        <f t="shared" ca="1" si="616"/>
        <v>22.170999999999999</v>
      </c>
      <c r="AK1873" s="31">
        <f t="shared" ca="1" si="617"/>
        <v>23.5945</v>
      </c>
      <c r="AL1873" s="31">
        <f t="shared" ca="1" si="618"/>
        <v>24.745000000000001</v>
      </c>
      <c r="AM1873" s="31">
        <f t="shared" ca="1" si="619"/>
        <v>25.895500000000002</v>
      </c>
      <c r="AO1873" s="32">
        <f t="shared" ca="1" si="626"/>
        <v>2.3321937512499562</v>
      </c>
      <c r="AP1873" s="32">
        <f t="shared" ca="1" si="627"/>
        <v>0.19430682379912056</v>
      </c>
      <c r="AQ1873" s="32">
        <f t="shared" ca="1" si="628"/>
        <v>2.4685224841136817</v>
      </c>
      <c r="AR1873" s="32">
        <f t="shared" ca="1" si="629"/>
        <v>3.6438529784537321E-2</v>
      </c>
    </row>
    <row r="1874" spans="1:44">
      <c r="A1874" s="10">
        <v>39650</v>
      </c>
      <c r="B1874" s="11">
        <f ca="1">IF(ROW(data!B1874)&gt;singleSMA,AVERAGE(OFFSET(data!B1874,0,0,-singleSMA,1)),"")</f>
        <v>25.43549999999998</v>
      </c>
      <c r="C1874" s="11" t="str">
        <f ca="1">IF(ROW(data!B1872)&gt;singleSMA+2,IF(SIGN(data!B1873-indicators!B1873)&lt;&gt;SIGN(data!B1872-indicators!B1872),IF(SIGN(data!B1873-indicators!B1873)&gt;0,"BUY","SELL"),""),"")</f>
        <v/>
      </c>
      <c r="D1874" s="11">
        <f ca="1">IF(ROW(data!B1874)&gt;fastSMA,AVERAGE(OFFSET(data!B1874,0,0,-fastSMA,1)),"")</f>
        <v>21.798999999999999</v>
      </c>
      <c r="E1874" s="11">
        <f ca="1">IF(ROW(data!B1874)&gt;slowSMA,AVERAGE(OFFSET(data!B1874,0,0,-slowSMA,1)),"")</f>
        <v>25.43549999999998</v>
      </c>
      <c r="F1874" s="11" t="str">
        <f ca="1">IF(ROW(data!B1874)&gt;MAX(fastSMA,slowSMA)+2,IF(SIGN(D1873-E1873)&lt;&gt;SIGN(D1872-E1872),IF(SIGN(D1873-E1873)&gt;0,"BUY","SELL"),""),"")</f>
        <v/>
      </c>
      <c r="G1874" s="11"/>
      <c r="H1874" s="11">
        <f>(data!B1874/data!B1873)-1</f>
        <v>-3.3726812816188279E-3</v>
      </c>
      <c r="I1874" s="11">
        <f t="shared" si="609"/>
        <v>0</v>
      </c>
      <c r="J1874" s="11">
        <f t="shared" si="610"/>
        <v>3.3726812816188279E-3</v>
      </c>
      <c r="K1874" s="11">
        <f ca="1">IF(ROW(data!B1874)&gt;rsi+1,100-100/(1+AVERAGE(OFFSET(I1874,0,0,-rsi,1))/AVERAGE(OFFSET(J1874,0,0,-rsi,1))),"")</f>
        <v>55.122019893413523</v>
      </c>
      <c r="L1874" s="11"/>
      <c r="M1874" s="11">
        <f t="shared" si="611"/>
        <v>0.99662731871838117</v>
      </c>
      <c r="N1874" s="11">
        <f t="shared" ca="1" si="612"/>
        <v>1.0558284948637784</v>
      </c>
      <c r="S1874" s="13" t="str">
        <f ca="1">pricein</f>
        <v/>
      </c>
      <c r="T1874" s="13" t="str">
        <f ca="1">priceout</f>
        <v/>
      </c>
      <c r="U1874" s="16" t="str">
        <f t="shared" ca="1" si="613"/>
        <v/>
      </c>
      <c r="V1874" s="16" t="str">
        <f t="shared" ca="1" si="620"/>
        <v/>
      </c>
      <c r="W1874" s="16" t="str">
        <f t="shared" ca="1" si="621"/>
        <v/>
      </c>
      <c r="X1874" s="16">
        <f t="shared" ca="1" si="622"/>
        <v>2.7900650694183953</v>
      </c>
      <c r="Y1874" s="16"/>
      <c r="Z1874" s="13" t="str">
        <f ca="1">priceincross</f>
        <v/>
      </c>
      <c r="AA1874" s="13" t="str">
        <f ca="1">priceoutcross</f>
        <v/>
      </c>
      <c r="AB1874" s="13" t="str">
        <f t="shared" ca="1" si="614"/>
        <v/>
      </c>
      <c r="AC1874" s="13" t="str">
        <f t="shared" ca="1" si="623"/>
        <v/>
      </c>
      <c r="AD1874" s="13" t="str">
        <f t="shared" ca="1" si="624"/>
        <v/>
      </c>
      <c r="AE1874" s="13">
        <f t="shared" ca="1" si="625"/>
        <v>3.3465780983988931</v>
      </c>
      <c r="AG1874" s="32">
        <f ca="1">IF(ROW(data!B1874)&gt;fib+1,MIN(OFFSET(data!B1874,0,0,-fib,1)),"")</f>
        <v>19.87</v>
      </c>
      <c r="AH1874" s="32">
        <f ca="1">IF(ROW(data!B1874)&gt;fib+1,MAX(OFFSET(data!B1874,0,0,-fib,1)),"")</f>
        <v>29.62</v>
      </c>
      <c r="AI1874" s="32">
        <f t="shared" ca="1" si="615"/>
        <v>9.75</v>
      </c>
      <c r="AJ1874" s="31">
        <f t="shared" ca="1" si="616"/>
        <v>22.170999999999999</v>
      </c>
      <c r="AK1874" s="31">
        <f t="shared" ca="1" si="617"/>
        <v>23.5945</v>
      </c>
      <c r="AL1874" s="31">
        <f t="shared" ca="1" si="618"/>
        <v>24.745000000000001</v>
      </c>
      <c r="AM1874" s="31">
        <f t="shared" ca="1" si="619"/>
        <v>25.895500000000002</v>
      </c>
      <c r="AO1874" s="32">
        <f t="shared" ca="1" si="626"/>
        <v>2.3321937512499562</v>
      </c>
      <c r="AP1874" s="32">
        <f t="shared" ca="1" si="627"/>
        <v>0.19430682379912056</v>
      </c>
      <c r="AQ1874" s="32">
        <f t="shared" ca="1" si="628"/>
        <v>2.4685224841136817</v>
      </c>
      <c r="AR1874" s="32">
        <f t="shared" ca="1" si="629"/>
        <v>3.6438529784537321E-2</v>
      </c>
    </row>
    <row r="1875" spans="1:44">
      <c r="A1875" s="10">
        <v>39651</v>
      </c>
      <c r="B1875" s="11">
        <f ca="1">IF(ROW(data!B1875)&gt;singleSMA,AVERAGE(OFFSET(data!B1875,0,0,-singleSMA,1)),"")</f>
        <v>25.373799999999978</v>
      </c>
      <c r="C1875" s="11" t="str">
        <f ca="1">IF(ROW(data!B1873)&gt;singleSMA+2,IF(SIGN(data!B1874-indicators!B1874)&lt;&gt;SIGN(data!B1873-indicators!B1873),IF(SIGN(data!B1874-indicators!B1874)&gt;0,"BUY","SELL"),""),"")</f>
        <v/>
      </c>
      <c r="D1875" s="11">
        <f ca="1">IF(ROW(data!B1875)&gt;fastSMA,AVERAGE(OFFSET(data!B1875,0,0,-fastSMA,1)),"")</f>
        <v>21.822499999999998</v>
      </c>
      <c r="E1875" s="11">
        <f ca="1">IF(ROW(data!B1875)&gt;slowSMA,AVERAGE(OFFSET(data!B1875,0,0,-slowSMA,1)),"")</f>
        <v>25.373799999999978</v>
      </c>
      <c r="F1875" s="11" t="str">
        <f ca="1">IF(ROW(data!B1875)&gt;MAX(fastSMA,slowSMA)+2,IF(SIGN(D1874-E1874)&lt;&gt;SIGN(D1873-E1873),IF(SIGN(D1874-E1874)&gt;0,"BUY","SELL"),""),"")</f>
        <v/>
      </c>
      <c r="G1875" s="11"/>
      <c r="H1875" s="11">
        <f>(data!B1875/data!B1874)-1</f>
        <v>-4.9915397631133618E-2</v>
      </c>
      <c r="I1875" s="11">
        <f t="shared" si="609"/>
        <v>0</v>
      </c>
      <c r="J1875" s="11">
        <f t="shared" si="610"/>
        <v>4.9915397631133618E-2</v>
      </c>
      <c r="K1875" s="11">
        <f ca="1">IF(ROW(data!B1875)&gt;rsi+1,100-100/(1+AVERAGE(OFFSET(I1875,0,0,-rsi,1))/AVERAGE(OFFSET(J1875,0,0,-rsi,1))),"")</f>
        <v>52.805116282933724</v>
      </c>
      <c r="L1875" s="11"/>
      <c r="M1875" s="11">
        <f t="shared" si="611"/>
        <v>0.95008460236886638</v>
      </c>
      <c r="N1875" s="11">
        <f t="shared" ca="1" si="612"/>
        <v>1.0213733515234198</v>
      </c>
      <c r="S1875" s="13" t="str">
        <f ca="1">pricein</f>
        <v/>
      </c>
      <c r="T1875" s="13" t="str">
        <f ca="1">priceout</f>
        <v/>
      </c>
      <c r="U1875" s="16" t="str">
        <f t="shared" ca="1" si="613"/>
        <v/>
      </c>
      <c r="V1875" s="16" t="str">
        <f t="shared" ca="1" si="620"/>
        <v/>
      </c>
      <c r="W1875" s="16" t="str">
        <f t="shared" ca="1" si="621"/>
        <v/>
      </c>
      <c r="X1875" s="16">
        <f t="shared" ca="1" si="622"/>
        <v>2.7900650694183953</v>
      </c>
      <c r="Y1875" s="16"/>
      <c r="Z1875" s="13" t="str">
        <f ca="1">priceincross</f>
        <v/>
      </c>
      <c r="AA1875" s="13" t="str">
        <f ca="1">priceoutcross</f>
        <v/>
      </c>
      <c r="AB1875" s="13" t="str">
        <f t="shared" ca="1" si="614"/>
        <v/>
      </c>
      <c r="AC1875" s="13" t="str">
        <f t="shared" ca="1" si="623"/>
        <v/>
      </c>
      <c r="AD1875" s="13" t="str">
        <f t="shared" ca="1" si="624"/>
        <v/>
      </c>
      <c r="AE1875" s="13">
        <f t="shared" ca="1" si="625"/>
        <v>3.3465780983988931</v>
      </c>
      <c r="AG1875" s="32">
        <f ca="1">IF(ROW(data!B1875)&gt;fib+1,MIN(OFFSET(data!B1875,0,0,-fib,1)),"")</f>
        <v>19.87</v>
      </c>
      <c r="AH1875" s="32">
        <f ca="1">IF(ROW(data!B1875)&gt;fib+1,MAX(OFFSET(data!B1875,0,0,-fib,1)),"")</f>
        <v>29.62</v>
      </c>
      <c r="AI1875" s="32">
        <f t="shared" ca="1" si="615"/>
        <v>9.75</v>
      </c>
      <c r="AJ1875" s="31">
        <f t="shared" ca="1" si="616"/>
        <v>22.170999999999999</v>
      </c>
      <c r="AK1875" s="31">
        <f t="shared" ca="1" si="617"/>
        <v>23.5945</v>
      </c>
      <c r="AL1875" s="31">
        <f t="shared" ca="1" si="618"/>
        <v>24.745000000000001</v>
      </c>
      <c r="AM1875" s="31">
        <f t="shared" ca="1" si="619"/>
        <v>25.895500000000002</v>
      </c>
      <c r="AO1875" s="32">
        <f t="shared" ca="1" si="626"/>
        <v>2.3321937512499562</v>
      </c>
      <c r="AP1875" s="32">
        <f t="shared" ca="1" si="627"/>
        <v>0.19430682379912056</v>
      </c>
      <c r="AQ1875" s="32">
        <f t="shared" ca="1" si="628"/>
        <v>2.4685224841136817</v>
      </c>
      <c r="AR1875" s="32">
        <f t="shared" ca="1" si="629"/>
        <v>3.6438529784537321E-2</v>
      </c>
    </row>
    <row r="1876" spans="1:44">
      <c r="A1876" s="10">
        <v>39652</v>
      </c>
      <c r="B1876" s="11">
        <f ca="1">IF(ROW(data!B1876)&gt;singleSMA,AVERAGE(OFFSET(data!B1876,0,0,-singleSMA,1)),"")</f>
        <v>25.33329999999998</v>
      </c>
      <c r="C1876" s="11" t="str">
        <f ca="1">IF(ROW(data!B1874)&gt;singleSMA+2,IF(SIGN(data!B1875-indicators!B1875)&lt;&gt;SIGN(data!B1874-indicators!B1874),IF(SIGN(data!B1875-indicators!B1875)&gt;0,"BUY","SELL"),""),"")</f>
        <v/>
      </c>
      <c r="D1876" s="11">
        <f ca="1">IF(ROW(data!B1876)&gt;fastSMA,AVERAGE(OFFSET(data!B1876,0,0,-fastSMA,1)),"")</f>
        <v>21.8855</v>
      </c>
      <c r="E1876" s="11">
        <f ca="1">IF(ROW(data!B1876)&gt;slowSMA,AVERAGE(OFFSET(data!B1876,0,0,-slowSMA,1)),"")</f>
        <v>25.33329999999998</v>
      </c>
      <c r="F1876" s="11" t="str">
        <f ca="1">IF(ROW(data!B1876)&gt;MAX(fastSMA,slowSMA)+2,IF(SIGN(D1875-E1875)&lt;&gt;SIGN(D1874-E1874),IF(SIGN(D1875-E1875)&gt;0,"BUY","SELL"),""),"")</f>
        <v/>
      </c>
      <c r="G1876" s="11"/>
      <c r="H1876" s="11">
        <f>(data!B1876/data!B1875)-1</f>
        <v>8.0587711487088098E-2</v>
      </c>
      <c r="I1876" s="11">
        <f t="shared" si="609"/>
        <v>8.0587711487088098E-2</v>
      </c>
      <c r="J1876" s="11">
        <f t="shared" si="610"/>
        <v>0</v>
      </c>
      <c r="K1876" s="11">
        <f ca="1">IF(ROW(data!B1876)&gt;rsi+1,100-100/(1+AVERAGE(OFFSET(I1876,0,0,-rsi,1))/AVERAGE(OFFSET(J1876,0,0,-rsi,1))),"")</f>
        <v>54.831183387479093</v>
      </c>
      <c r="L1876" s="11"/>
      <c r="M1876" s="11">
        <f t="shared" si="611"/>
        <v>1.0805877114870881</v>
      </c>
      <c r="N1876" s="11">
        <f t="shared" ca="1" si="612"/>
        <v>1.0547588005215123</v>
      </c>
      <c r="S1876" s="13" t="str">
        <f ca="1">pricein</f>
        <v/>
      </c>
      <c r="T1876" s="13" t="str">
        <f ca="1">priceout</f>
        <v/>
      </c>
      <c r="U1876" s="16" t="str">
        <f t="shared" ca="1" si="613"/>
        <v/>
      </c>
      <c r="V1876" s="16" t="str">
        <f t="shared" ca="1" si="620"/>
        <v/>
      </c>
      <c r="W1876" s="16" t="str">
        <f t="shared" ca="1" si="621"/>
        <v/>
      </c>
      <c r="X1876" s="16">
        <f t="shared" ca="1" si="622"/>
        <v>2.7900650694183953</v>
      </c>
      <c r="Y1876" s="16"/>
      <c r="Z1876" s="13" t="str">
        <f ca="1">priceincross</f>
        <v/>
      </c>
      <c r="AA1876" s="13" t="str">
        <f ca="1">priceoutcross</f>
        <v/>
      </c>
      <c r="AB1876" s="13" t="str">
        <f t="shared" ca="1" si="614"/>
        <v/>
      </c>
      <c r="AC1876" s="13" t="str">
        <f t="shared" ca="1" si="623"/>
        <v/>
      </c>
      <c r="AD1876" s="13" t="str">
        <f t="shared" ca="1" si="624"/>
        <v/>
      </c>
      <c r="AE1876" s="13">
        <f t="shared" ca="1" si="625"/>
        <v>3.3465780983988931</v>
      </c>
      <c r="AG1876" s="32">
        <f ca="1">IF(ROW(data!B1876)&gt;fib+1,MIN(OFFSET(data!B1876,0,0,-fib,1)),"")</f>
        <v>19.87</v>
      </c>
      <c r="AH1876" s="32">
        <f ca="1">IF(ROW(data!B1876)&gt;fib+1,MAX(OFFSET(data!B1876,0,0,-fib,1)),"")</f>
        <v>29.62</v>
      </c>
      <c r="AI1876" s="32">
        <f t="shared" ca="1" si="615"/>
        <v>9.75</v>
      </c>
      <c r="AJ1876" s="31">
        <f t="shared" ca="1" si="616"/>
        <v>22.170999999999999</v>
      </c>
      <c r="AK1876" s="31">
        <f t="shared" ca="1" si="617"/>
        <v>23.5945</v>
      </c>
      <c r="AL1876" s="31">
        <f t="shared" ca="1" si="618"/>
        <v>24.745000000000001</v>
      </c>
      <c r="AM1876" s="31">
        <f t="shared" ca="1" si="619"/>
        <v>25.895500000000002</v>
      </c>
      <c r="AO1876" s="32">
        <f t="shared" ca="1" si="626"/>
        <v>2.3321937512499562</v>
      </c>
      <c r="AP1876" s="32">
        <f t="shared" ca="1" si="627"/>
        <v>0.19430682379912056</v>
      </c>
      <c r="AQ1876" s="32">
        <f t="shared" ca="1" si="628"/>
        <v>2.4685224841136817</v>
      </c>
      <c r="AR1876" s="32">
        <f t="shared" ca="1" si="629"/>
        <v>3.6438529784537321E-2</v>
      </c>
    </row>
    <row r="1877" spans="1:44">
      <c r="A1877" s="10">
        <v>39653</v>
      </c>
      <c r="B1877" s="11">
        <f ca="1">IF(ROW(data!B1877)&gt;singleSMA,AVERAGE(OFFSET(data!B1877,0,0,-singleSMA,1)),"")</f>
        <v>25.301999999999985</v>
      </c>
      <c r="C1877" s="11" t="str">
        <f ca="1">IF(ROW(data!B1875)&gt;singleSMA+2,IF(SIGN(data!B1876-indicators!B1876)&lt;&gt;SIGN(data!B1875-indicators!B1875),IF(SIGN(data!B1876-indicators!B1876)&gt;0,"BUY","SELL"),""),"")</f>
        <v/>
      </c>
      <c r="D1877" s="11">
        <f ca="1">IF(ROW(data!B1877)&gt;fastSMA,AVERAGE(OFFSET(data!B1877,0,0,-fastSMA,1)),"")</f>
        <v>21.9955</v>
      </c>
      <c r="E1877" s="11">
        <f ca="1">IF(ROW(data!B1877)&gt;slowSMA,AVERAGE(OFFSET(data!B1877,0,0,-slowSMA,1)),"")</f>
        <v>25.301999999999985</v>
      </c>
      <c r="F1877" s="11" t="str">
        <f ca="1">IF(ROW(data!B1877)&gt;MAX(fastSMA,slowSMA)+2,IF(SIGN(D1876-E1876)&lt;&gt;SIGN(D1875-E1875),IF(SIGN(D1876-E1876)&gt;0,"BUY","SELL"),""),"")</f>
        <v/>
      </c>
      <c r="G1877" s="11"/>
      <c r="H1877" s="11">
        <f>(data!B1877/data!B1876)-1</f>
        <v>1.3185002060156492E-2</v>
      </c>
      <c r="I1877" s="11">
        <f t="shared" si="609"/>
        <v>1.3185002060156492E-2</v>
      </c>
      <c r="J1877" s="11">
        <f t="shared" si="610"/>
        <v>0</v>
      </c>
      <c r="K1877" s="11">
        <f ca="1">IF(ROW(data!B1877)&gt;rsi+1,100-100/(1+AVERAGE(OFFSET(I1877,0,0,-rsi,1))/AVERAGE(OFFSET(J1877,0,0,-rsi,1))),"")</f>
        <v>57.478788193999115</v>
      </c>
      <c r="L1877" s="11"/>
      <c r="M1877" s="11">
        <f t="shared" si="611"/>
        <v>1.0131850020601565</v>
      </c>
      <c r="N1877" s="11">
        <f t="shared" ca="1" si="612"/>
        <v>1.0982581509602503</v>
      </c>
      <c r="S1877" s="13" t="str">
        <f ca="1">pricein</f>
        <v/>
      </c>
      <c r="T1877" s="13" t="str">
        <f ca="1">priceout</f>
        <v/>
      </c>
      <c r="U1877" s="16" t="str">
        <f t="shared" ca="1" si="613"/>
        <v/>
      </c>
      <c r="V1877" s="16" t="str">
        <f t="shared" ca="1" si="620"/>
        <v/>
      </c>
      <c r="W1877" s="16" t="str">
        <f t="shared" ca="1" si="621"/>
        <v/>
      </c>
      <c r="X1877" s="16">
        <f t="shared" ca="1" si="622"/>
        <v>2.7900650694183953</v>
      </c>
      <c r="Y1877" s="16"/>
      <c r="Z1877" s="13" t="str">
        <f ca="1">priceincross</f>
        <v/>
      </c>
      <c r="AA1877" s="13" t="str">
        <f ca="1">priceoutcross</f>
        <v/>
      </c>
      <c r="AB1877" s="13" t="str">
        <f t="shared" ca="1" si="614"/>
        <v/>
      </c>
      <c r="AC1877" s="13" t="str">
        <f t="shared" ca="1" si="623"/>
        <v/>
      </c>
      <c r="AD1877" s="13" t="str">
        <f t="shared" ca="1" si="624"/>
        <v/>
      </c>
      <c r="AE1877" s="13">
        <f t="shared" ca="1" si="625"/>
        <v>3.3465780983988931</v>
      </c>
      <c r="AG1877" s="32">
        <f ca="1">IF(ROW(data!B1877)&gt;fib+1,MIN(OFFSET(data!B1877,0,0,-fib,1)),"")</f>
        <v>19.87</v>
      </c>
      <c r="AH1877" s="32">
        <f ca="1">IF(ROW(data!B1877)&gt;fib+1,MAX(OFFSET(data!B1877,0,0,-fib,1)),"")</f>
        <v>29.62</v>
      </c>
      <c r="AI1877" s="32">
        <f t="shared" ca="1" si="615"/>
        <v>9.75</v>
      </c>
      <c r="AJ1877" s="31">
        <f t="shared" ca="1" si="616"/>
        <v>22.170999999999999</v>
      </c>
      <c r="AK1877" s="31">
        <f t="shared" ca="1" si="617"/>
        <v>23.5945</v>
      </c>
      <c r="AL1877" s="31">
        <f t="shared" ca="1" si="618"/>
        <v>24.745000000000001</v>
      </c>
      <c r="AM1877" s="31">
        <f t="shared" ca="1" si="619"/>
        <v>25.895500000000002</v>
      </c>
      <c r="AO1877" s="32">
        <f t="shared" ca="1" si="626"/>
        <v>2.3321937512499562</v>
      </c>
      <c r="AP1877" s="32">
        <f t="shared" ca="1" si="627"/>
        <v>0.19430682379912056</v>
      </c>
      <c r="AQ1877" s="32">
        <f t="shared" ca="1" si="628"/>
        <v>2.4685224841136817</v>
      </c>
      <c r="AR1877" s="32">
        <f t="shared" ca="1" si="629"/>
        <v>3.6438529784537321E-2</v>
      </c>
    </row>
    <row r="1878" spans="1:44">
      <c r="A1878" s="10">
        <v>39654</v>
      </c>
      <c r="B1878" s="11">
        <f ca="1">IF(ROW(data!B1878)&gt;singleSMA,AVERAGE(OFFSET(data!B1878,0,0,-singleSMA,1)),"")</f>
        <v>25.250399999999985</v>
      </c>
      <c r="C1878" s="11" t="str">
        <f ca="1">IF(ROW(data!B1876)&gt;singleSMA+2,IF(SIGN(data!B1877-indicators!B1877)&lt;&gt;SIGN(data!B1876-indicators!B1876),IF(SIGN(data!B1877-indicators!B1877)&gt;0,"BUY","SELL"),""),"")</f>
        <v/>
      </c>
      <c r="D1878" s="11">
        <f ca="1">IF(ROW(data!B1878)&gt;fastSMA,AVERAGE(OFFSET(data!B1878,0,0,-fastSMA,1)),"")</f>
        <v>22.059999999999995</v>
      </c>
      <c r="E1878" s="11">
        <f ca="1">IF(ROW(data!B1878)&gt;slowSMA,AVERAGE(OFFSET(data!B1878,0,0,-slowSMA,1)),"")</f>
        <v>25.250399999999985</v>
      </c>
      <c r="F1878" s="11" t="str">
        <f ca="1">IF(ROW(data!B1878)&gt;MAX(fastSMA,slowSMA)+2,IF(SIGN(D1877-E1877)&lt;&gt;SIGN(D1876-E1876),IF(SIGN(D1877-E1877)&gt;0,"BUY","SELL"),""),"")</f>
        <v/>
      </c>
      <c r="G1878" s="11"/>
      <c r="H1878" s="11">
        <f>(data!B1878/data!B1877)-1</f>
        <v>-3.6600244001626647E-2</v>
      </c>
      <c r="I1878" s="11">
        <f t="shared" si="609"/>
        <v>0</v>
      </c>
      <c r="J1878" s="11">
        <f t="shared" si="610"/>
        <v>3.6600244001626647E-2</v>
      </c>
      <c r="K1878" s="11">
        <f ca="1">IF(ROW(data!B1878)&gt;rsi+1,100-100/(1+AVERAGE(OFFSET(I1878,0,0,-rsi,1))/AVERAGE(OFFSET(J1878,0,0,-rsi,1))),"")</f>
        <v>54.887290707037351</v>
      </c>
      <c r="L1878" s="11"/>
      <c r="M1878" s="11">
        <f t="shared" si="611"/>
        <v>0.96339975599837335</v>
      </c>
      <c r="N1878" s="11">
        <f t="shared" ca="1" si="612"/>
        <v>1.0575892857142857</v>
      </c>
      <c r="S1878" s="13" t="str">
        <f ca="1">pricein</f>
        <v/>
      </c>
      <c r="T1878" s="13" t="str">
        <f ca="1">priceout</f>
        <v/>
      </c>
      <c r="U1878" s="16" t="str">
        <f t="shared" ca="1" si="613"/>
        <v/>
      </c>
      <c r="V1878" s="16" t="str">
        <f t="shared" ca="1" si="620"/>
        <v/>
      </c>
      <c r="W1878" s="16" t="str">
        <f t="shared" ca="1" si="621"/>
        <v/>
      </c>
      <c r="X1878" s="16">
        <f t="shared" ca="1" si="622"/>
        <v>2.7900650694183953</v>
      </c>
      <c r="Y1878" s="16"/>
      <c r="Z1878" s="13" t="str">
        <f ca="1">priceincross</f>
        <v/>
      </c>
      <c r="AA1878" s="13" t="str">
        <f ca="1">priceoutcross</f>
        <v/>
      </c>
      <c r="AB1878" s="13" t="str">
        <f t="shared" ca="1" si="614"/>
        <v/>
      </c>
      <c r="AC1878" s="13" t="str">
        <f t="shared" ca="1" si="623"/>
        <v/>
      </c>
      <c r="AD1878" s="13" t="str">
        <f t="shared" ca="1" si="624"/>
        <v/>
      </c>
      <c r="AE1878" s="13">
        <f t="shared" ca="1" si="625"/>
        <v>3.3465780983988931</v>
      </c>
      <c r="AG1878" s="32">
        <f ca="1">IF(ROW(data!B1878)&gt;fib+1,MIN(OFFSET(data!B1878,0,0,-fib,1)),"")</f>
        <v>19.87</v>
      </c>
      <c r="AH1878" s="32">
        <f ca="1">IF(ROW(data!B1878)&gt;fib+1,MAX(OFFSET(data!B1878,0,0,-fib,1)),"")</f>
        <v>29.62</v>
      </c>
      <c r="AI1878" s="32">
        <f t="shared" ca="1" si="615"/>
        <v>9.75</v>
      </c>
      <c r="AJ1878" s="31">
        <f t="shared" ca="1" si="616"/>
        <v>22.170999999999999</v>
      </c>
      <c r="AK1878" s="31">
        <f t="shared" ca="1" si="617"/>
        <v>23.5945</v>
      </c>
      <c r="AL1878" s="31">
        <f t="shared" ca="1" si="618"/>
        <v>24.745000000000001</v>
      </c>
      <c r="AM1878" s="31">
        <f t="shared" ca="1" si="619"/>
        <v>25.895500000000002</v>
      </c>
      <c r="AO1878" s="32">
        <f t="shared" ca="1" si="626"/>
        <v>2.3321937512499562</v>
      </c>
      <c r="AP1878" s="32">
        <f t="shared" ca="1" si="627"/>
        <v>0.19430682379912056</v>
      </c>
      <c r="AQ1878" s="32">
        <f t="shared" ca="1" si="628"/>
        <v>2.4685224841136817</v>
      </c>
      <c r="AR1878" s="32">
        <f t="shared" ca="1" si="629"/>
        <v>3.6438529784537321E-2</v>
      </c>
    </row>
    <row r="1879" spans="1:44">
      <c r="A1879" s="10">
        <v>39657</v>
      </c>
      <c r="B1879" s="11">
        <f ca="1">IF(ROW(data!B1879)&gt;singleSMA,AVERAGE(OFFSET(data!B1879,0,0,-singleSMA,1)),"")</f>
        <v>25.199799999999986</v>
      </c>
      <c r="C1879" s="11" t="str">
        <f ca="1">IF(ROW(data!B1877)&gt;singleSMA+2,IF(SIGN(data!B1878-indicators!B1878)&lt;&gt;SIGN(data!B1877-indicators!B1877),IF(SIGN(data!B1878-indicators!B1878)&gt;0,"BUY","SELL"),""),"")</f>
        <v/>
      </c>
      <c r="D1879" s="11">
        <f ca="1">IF(ROW(data!B1879)&gt;fastSMA,AVERAGE(OFFSET(data!B1879,0,0,-fastSMA,1)),"")</f>
        <v>22.126499999999993</v>
      </c>
      <c r="E1879" s="11">
        <f ca="1">IF(ROW(data!B1879)&gt;slowSMA,AVERAGE(OFFSET(data!B1879,0,0,-slowSMA,1)),"")</f>
        <v>25.199799999999986</v>
      </c>
      <c r="F1879" s="11" t="str">
        <f ca="1">IF(ROW(data!B1879)&gt;MAX(fastSMA,slowSMA)+2,IF(SIGN(D1878-E1878)&lt;&gt;SIGN(D1877-E1877),IF(SIGN(D1878-E1878)&gt;0,"BUY","SELL"),""),"")</f>
        <v/>
      </c>
      <c r="G1879" s="11"/>
      <c r="H1879" s="11">
        <f>(data!B1879/data!B1878)-1</f>
        <v>5.0654284508229175E-3</v>
      </c>
      <c r="I1879" s="11">
        <f t="shared" si="609"/>
        <v>5.0654284508229175E-3</v>
      </c>
      <c r="J1879" s="11">
        <f t="shared" si="610"/>
        <v>0</v>
      </c>
      <c r="K1879" s="11">
        <f ca="1">IF(ROW(data!B1879)&gt;rsi+1,100-100/(1+AVERAGE(OFFSET(I1879,0,0,-rsi,1))/AVERAGE(OFFSET(J1879,0,0,-rsi,1))),"")</f>
        <v>54.969423075386075</v>
      </c>
      <c r="L1879" s="11"/>
      <c r="M1879" s="11">
        <f t="shared" si="611"/>
        <v>1.0050654284508229</v>
      </c>
      <c r="N1879" s="11">
        <f t="shared" ca="1" si="612"/>
        <v>1.0591637010676158</v>
      </c>
      <c r="S1879" s="13" t="str">
        <f ca="1">pricein</f>
        <v/>
      </c>
      <c r="T1879" s="13" t="str">
        <f ca="1">priceout</f>
        <v/>
      </c>
      <c r="U1879" s="16" t="str">
        <f t="shared" ca="1" si="613"/>
        <v/>
      </c>
      <c r="V1879" s="16" t="str">
        <f t="shared" ca="1" si="620"/>
        <v/>
      </c>
      <c r="W1879" s="16" t="str">
        <f t="shared" ca="1" si="621"/>
        <v/>
      </c>
      <c r="X1879" s="16">
        <f t="shared" ca="1" si="622"/>
        <v>2.7900650694183953</v>
      </c>
      <c r="Y1879" s="16"/>
      <c r="Z1879" s="13" t="str">
        <f ca="1">priceincross</f>
        <v/>
      </c>
      <c r="AA1879" s="13" t="str">
        <f ca="1">priceoutcross</f>
        <v/>
      </c>
      <c r="AB1879" s="13" t="str">
        <f t="shared" ca="1" si="614"/>
        <v/>
      </c>
      <c r="AC1879" s="13" t="str">
        <f t="shared" ca="1" si="623"/>
        <v/>
      </c>
      <c r="AD1879" s="13" t="str">
        <f t="shared" ca="1" si="624"/>
        <v/>
      </c>
      <c r="AE1879" s="13">
        <f t="shared" ca="1" si="625"/>
        <v>3.3465780983988931</v>
      </c>
      <c r="AG1879" s="32">
        <f ca="1">IF(ROW(data!B1879)&gt;fib+1,MIN(OFFSET(data!B1879,0,0,-fib,1)),"")</f>
        <v>19.87</v>
      </c>
      <c r="AH1879" s="32">
        <f ca="1">IF(ROW(data!B1879)&gt;fib+1,MAX(OFFSET(data!B1879,0,0,-fib,1)),"")</f>
        <v>29.62</v>
      </c>
      <c r="AI1879" s="32">
        <f t="shared" ca="1" si="615"/>
        <v>9.75</v>
      </c>
      <c r="AJ1879" s="31">
        <f t="shared" ca="1" si="616"/>
        <v>22.170999999999999</v>
      </c>
      <c r="AK1879" s="31">
        <f t="shared" ca="1" si="617"/>
        <v>23.5945</v>
      </c>
      <c r="AL1879" s="31">
        <f t="shared" ca="1" si="618"/>
        <v>24.745000000000001</v>
      </c>
      <c r="AM1879" s="31">
        <f t="shared" ca="1" si="619"/>
        <v>25.895500000000002</v>
      </c>
      <c r="AO1879" s="32">
        <f t="shared" ca="1" si="626"/>
        <v>2.3321937512499562</v>
      </c>
      <c r="AP1879" s="32">
        <f t="shared" ca="1" si="627"/>
        <v>0.19430682379912056</v>
      </c>
      <c r="AQ1879" s="32">
        <f t="shared" ca="1" si="628"/>
        <v>2.4685224841136817</v>
      </c>
      <c r="AR1879" s="32">
        <f t="shared" ca="1" si="629"/>
        <v>3.6438529784537321E-2</v>
      </c>
    </row>
    <row r="1880" spans="1:44">
      <c r="A1880" s="10">
        <v>39658</v>
      </c>
      <c r="B1880" s="11">
        <f ca="1">IF(ROW(data!B1880)&gt;singleSMA,AVERAGE(OFFSET(data!B1880,0,0,-singleSMA,1)),"")</f>
        <v>25.140199999999986</v>
      </c>
      <c r="C1880" s="11" t="str">
        <f ca="1">IF(ROW(data!B1878)&gt;singleSMA+2,IF(SIGN(data!B1879-indicators!B1879)&lt;&gt;SIGN(data!B1878-indicators!B1878),IF(SIGN(data!B1879-indicators!B1879)&gt;0,"BUY","SELL"),""),"")</f>
        <v/>
      </c>
      <c r="D1880" s="11">
        <f ca="1">IF(ROW(data!B1880)&gt;fastSMA,AVERAGE(OFFSET(data!B1880,0,0,-fastSMA,1)),"")</f>
        <v>22.249499999999998</v>
      </c>
      <c r="E1880" s="11">
        <f ca="1">IF(ROW(data!B1880)&gt;slowSMA,AVERAGE(OFFSET(data!B1880,0,0,-slowSMA,1)),"")</f>
        <v>25.140199999999986</v>
      </c>
      <c r="F1880" s="11" t="str">
        <f ca="1">IF(ROW(data!B1880)&gt;MAX(fastSMA,slowSMA)+2,IF(SIGN(D1879-E1879)&lt;&gt;SIGN(D1878-E1878),IF(SIGN(D1879-E1879)&gt;0,"BUY","SELL"),""),"")</f>
        <v/>
      </c>
      <c r="G1880" s="11"/>
      <c r="H1880" s="11">
        <f>(data!B1880/data!B1879)-1</f>
        <v>-6.2998740025198563E-3</v>
      </c>
      <c r="I1880" s="11">
        <f t="shared" si="609"/>
        <v>0</v>
      </c>
      <c r="J1880" s="11">
        <f t="shared" si="610"/>
        <v>6.2998740025198563E-3</v>
      </c>
      <c r="K1880" s="11">
        <f ca="1">IF(ROW(data!B1880)&gt;rsi+1,100-100/(1+AVERAGE(OFFSET(I1880,0,0,-rsi,1))/AVERAGE(OFFSET(J1880,0,0,-rsi,1))),"")</f>
        <v>58.584682431748178</v>
      </c>
      <c r="L1880" s="11"/>
      <c r="M1880" s="11">
        <f t="shared" si="611"/>
        <v>0.99370012599748014</v>
      </c>
      <c r="N1880" s="11">
        <f t="shared" ca="1" si="612"/>
        <v>1.1160377358490563</v>
      </c>
      <c r="S1880" s="13" t="str">
        <f ca="1">pricein</f>
        <v/>
      </c>
      <c r="T1880" s="13" t="str">
        <f ca="1">priceout</f>
        <v/>
      </c>
      <c r="U1880" s="16" t="str">
        <f t="shared" ca="1" si="613"/>
        <v/>
      </c>
      <c r="V1880" s="16" t="str">
        <f t="shared" ca="1" si="620"/>
        <v/>
      </c>
      <c r="W1880" s="16" t="str">
        <f t="shared" ca="1" si="621"/>
        <v/>
      </c>
      <c r="X1880" s="16">
        <f t="shared" ca="1" si="622"/>
        <v>2.7900650694183953</v>
      </c>
      <c r="Y1880" s="16"/>
      <c r="Z1880" s="13" t="str">
        <f ca="1">priceincross</f>
        <v/>
      </c>
      <c r="AA1880" s="13" t="str">
        <f ca="1">priceoutcross</f>
        <v/>
      </c>
      <c r="AB1880" s="13" t="str">
        <f t="shared" ca="1" si="614"/>
        <v/>
      </c>
      <c r="AC1880" s="13" t="str">
        <f t="shared" ca="1" si="623"/>
        <v/>
      </c>
      <c r="AD1880" s="13" t="str">
        <f t="shared" ca="1" si="624"/>
        <v/>
      </c>
      <c r="AE1880" s="13">
        <f t="shared" ca="1" si="625"/>
        <v>3.3465780983988931</v>
      </c>
      <c r="AG1880" s="32">
        <f ca="1">IF(ROW(data!B1880)&gt;fib+1,MIN(OFFSET(data!B1880,0,0,-fib,1)),"")</f>
        <v>19.87</v>
      </c>
      <c r="AH1880" s="32">
        <f ca="1">IF(ROW(data!B1880)&gt;fib+1,MAX(OFFSET(data!B1880,0,0,-fib,1)),"")</f>
        <v>29.62</v>
      </c>
      <c r="AI1880" s="32">
        <f t="shared" ca="1" si="615"/>
        <v>9.75</v>
      </c>
      <c r="AJ1880" s="31">
        <f t="shared" ca="1" si="616"/>
        <v>22.170999999999999</v>
      </c>
      <c r="AK1880" s="31">
        <f t="shared" ca="1" si="617"/>
        <v>23.5945</v>
      </c>
      <c r="AL1880" s="31">
        <f t="shared" ca="1" si="618"/>
        <v>24.745000000000001</v>
      </c>
      <c r="AM1880" s="31">
        <f t="shared" ca="1" si="619"/>
        <v>25.895500000000002</v>
      </c>
      <c r="AO1880" s="32">
        <f t="shared" ca="1" si="626"/>
        <v>2.3321937512499562</v>
      </c>
      <c r="AP1880" s="32">
        <f t="shared" ca="1" si="627"/>
        <v>0.19430682379912056</v>
      </c>
      <c r="AQ1880" s="32">
        <f t="shared" ca="1" si="628"/>
        <v>2.4685224841136817</v>
      </c>
      <c r="AR1880" s="32">
        <f t="shared" ca="1" si="629"/>
        <v>3.6438529784537321E-2</v>
      </c>
    </row>
    <row r="1881" spans="1:44">
      <c r="A1881" s="10">
        <v>39659</v>
      </c>
      <c r="B1881" s="11">
        <f ca="1">IF(ROW(data!B1881)&gt;singleSMA,AVERAGE(OFFSET(data!B1881,0,0,-singleSMA,1)),"")</f>
        <v>25.080299999999987</v>
      </c>
      <c r="C1881" s="11" t="str">
        <f ca="1">IF(ROW(data!B1879)&gt;singleSMA+2,IF(SIGN(data!B1880-indicators!B1880)&lt;&gt;SIGN(data!B1879-indicators!B1879),IF(SIGN(data!B1880-indicators!B1880)&gt;0,"BUY","SELL"),""),"")</f>
        <v/>
      </c>
      <c r="D1881" s="11">
        <f ca="1">IF(ROW(data!B1881)&gt;fastSMA,AVERAGE(OFFSET(data!B1881,0,0,-fastSMA,1)),"")</f>
        <v>22.407999999999994</v>
      </c>
      <c r="E1881" s="11">
        <f ca="1">IF(ROW(data!B1881)&gt;slowSMA,AVERAGE(OFFSET(data!B1881,0,0,-slowSMA,1)),"")</f>
        <v>25.080299999999987</v>
      </c>
      <c r="F1881" s="11" t="str">
        <f ca="1">IF(ROW(data!B1881)&gt;MAX(fastSMA,slowSMA)+2,IF(SIGN(D1880-E1880)&lt;&gt;SIGN(D1879-E1879),IF(SIGN(D1880-E1880)&gt;0,"BUY","SELL"),""),"")</f>
        <v/>
      </c>
      <c r="G1881" s="11"/>
      <c r="H1881" s="11">
        <f>(data!B1881/data!B1880)-1</f>
        <v>-1.2679628064243831E-3</v>
      </c>
      <c r="I1881" s="11">
        <f t="shared" si="609"/>
        <v>0</v>
      </c>
      <c r="J1881" s="11">
        <f t="shared" si="610"/>
        <v>1.2679628064243831E-3</v>
      </c>
      <c r="K1881" s="11">
        <f ca="1">IF(ROW(data!B1881)&gt;rsi+1,100-100/(1+AVERAGE(OFFSET(I1881,0,0,-rsi,1))/AVERAGE(OFFSET(J1881,0,0,-rsi,1))),"")</f>
        <v>61.261003051267117</v>
      </c>
      <c r="L1881" s="11"/>
      <c r="M1881" s="11">
        <f t="shared" si="611"/>
        <v>0.99873203719357562</v>
      </c>
      <c r="N1881" s="11">
        <f t="shared" ca="1" si="612"/>
        <v>1.1549364613880742</v>
      </c>
      <c r="S1881" s="13" t="str">
        <f ca="1">pricein</f>
        <v/>
      </c>
      <c r="T1881" s="13" t="str">
        <f ca="1">priceout</f>
        <v/>
      </c>
      <c r="U1881" s="16" t="str">
        <f t="shared" ca="1" si="613"/>
        <v/>
      </c>
      <c r="V1881" s="16" t="str">
        <f t="shared" ca="1" si="620"/>
        <v/>
      </c>
      <c r="W1881" s="16" t="str">
        <f t="shared" ca="1" si="621"/>
        <v/>
      </c>
      <c r="X1881" s="16">
        <f t="shared" ca="1" si="622"/>
        <v>2.7900650694183953</v>
      </c>
      <c r="Y1881" s="16"/>
      <c r="Z1881" s="13" t="str">
        <f ca="1">priceincross</f>
        <v/>
      </c>
      <c r="AA1881" s="13" t="str">
        <f ca="1">priceoutcross</f>
        <v/>
      </c>
      <c r="AB1881" s="13" t="str">
        <f t="shared" ca="1" si="614"/>
        <v/>
      </c>
      <c r="AC1881" s="13" t="str">
        <f t="shared" ca="1" si="623"/>
        <v/>
      </c>
      <c r="AD1881" s="13" t="str">
        <f t="shared" ca="1" si="624"/>
        <v/>
      </c>
      <c r="AE1881" s="13">
        <f t="shared" ca="1" si="625"/>
        <v>3.3465780983988931</v>
      </c>
      <c r="AG1881" s="32">
        <f ca="1">IF(ROW(data!B1881)&gt;fib+1,MIN(OFFSET(data!B1881,0,0,-fib,1)),"")</f>
        <v>19.87</v>
      </c>
      <c r="AH1881" s="32">
        <f ca="1">IF(ROW(data!B1881)&gt;fib+1,MAX(OFFSET(data!B1881,0,0,-fib,1)),"")</f>
        <v>29.06</v>
      </c>
      <c r="AI1881" s="32">
        <f t="shared" ca="1" si="615"/>
        <v>9.1899999999999977</v>
      </c>
      <c r="AJ1881" s="31">
        <f t="shared" ca="1" si="616"/>
        <v>22.03884</v>
      </c>
      <c r="AK1881" s="31">
        <f t="shared" ca="1" si="617"/>
        <v>23.380580000000002</v>
      </c>
      <c r="AL1881" s="31">
        <f t="shared" ca="1" si="618"/>
        <v>24.465</v>
      </c>
      <c r="AM1881" s="31">
        <f t="shared" ca="1" si="619"/>
        <v>25.549419999999998</v>
      </c>
      <c r="AO1881" s="32">
        <f t="shared" ca="1" si="626"/>
        <v>2.3321937512499562</v>
      </c>
      <c r="AP1881" s="32">
        <f t="shared" ca="1" si="627"/>
        <v>0.19430682379912056</v>
      </c>
      <c r="AQ1881" s="32">
        <f t="shared" ca="1" si="628"/>
        <v>2.4685224841136817</v>
      </c>
      <c r="AR1881" s="32">
        <f t="shared" ca="1" si="629"/>
        <v>3.6438529784537321E-2</v>
      </c>
    </row>
    <row r="1882" spans="1:44">
      <c r="A1882" s="10">
        <v>39660</v>
      </c>
      <c r="B1882" s="11">
        <f ca="1">IF(ROW(data!B1882)&gt;singleSMA,AVERAGE(OFFSET(data!B1882,0,0,-singleSMA,1)),"")</f>
        <v>25.029099999999989</v>
      </c>
      <c r="C1882" s="11" t="str">
        <f ca="1">IF(ROW(data!B1880)&gt;singleSMA+2,IF(SIGN(data!B1881-indicators!B1881)&lt;&gt;SIGN(data!B1880-indicators!B1880),IF(SIGN(data!B1881-indicators!B1881)&gt;0,"BUY","SELL"),""),"")</f>
        <v/>
      </c>
      <c r="D1882" s="11">
        <f ca="1">IF(ROW(data!B1882)&gt;fastSMA,AVERAGE(OFFSET(data!B1882,0,0,-fastSMA,1)),"")</f>
        <v>22.513499999999997</v>
      </c>
      <c r="E1882" s="11">
        <f ca="1">IF(ROW(data!B1882)&gt;slowSMA,AVERAGE(OFFSET(data!B1882,0,0,-slowSMA,1)),"")</f>
        <v>25.029099999999989</v>
      </c>
      <c r="F1882" s="11" t="str">
        <f ca="1">IF(ROW(data!B1882)&gt;MAX(fastSMA,slowSMA)+2,IF(SIGN(D1881-E1881)&lt;&gt;SIGN(D1880-E1880),IF(SIGN(D1881-E1881)&gt;0,"BUY","SELL"),""),"")</f>
        <v/>
      </c>
      <c r="G1882" s="11"/>
      <c r="H1882" s="11">
        <f>(data!B1882/data!B1881)-1</f>
        <v>1.3118916631400968E-2</v>
      </c>
      <c r="I1882" s="11">
        <f t="shared" si="609"/>
        <v>1.3118916631400968E-2</v>
      </c>
      <c r="J1882" s="11">
        <f t="shared" si="610"/>
        <v>0</v>
      </c>
      <c r="K1882" s="11">
        <f ca="1">IF(ROW(data!B1882)&gt;rsi+1,100-100/(1+AVERAGE(OFFSET(I1882,0,0,-rsi,1))/AVERAGE(OFFSET(J1882,0,0,-rsi,1))),"")</f>
        <v>58.20491266517751</v>
      </c>
      <c r="L1882" s="11"/>
      <c r="M1882" s="11">
        <f t="shared" si="611"/>
        <v>1.013118916631401</v>
      </c>
      <c r="N1882" s="11">
        <f t="shared" ca="1" si="612"/>
        <v>1.0966559780119105</v>
      </c>
      <c r="S1882" s="13" t="str">
        <f ca="1">pricein</f>
        <v/>
      </c>
      <c r="T1882" s="13" t="str">
        <f ca="1">priceout</f>
        <v/>
      </c>
      <c r="U1882" s="16" t="str">
        <f t="shared" ca="1" si="613"/>
        <v/>
      </c>
      <c r="V1882" s="16" t="str">
        <f t="shared" ca="1" si="620"/>
        <v/>
      </c>
      <c r="W1882" s="16" t="str">
        <f t="shared" ca="1" si="621"/>
        <v/>
      </c>
      <c r="X1882" s="16">
        <f t="shared" ca="1" si="622"/>
        <v>2.7900650694183953</v>
      </c>
      <c r="Y1882" s="16"/>
      <c r="Z1882" s="13" t="str">
        <f ca="1">priceincross</f>
        <v/>
      </c>
      <c r="AA1882" s="13" t="str">
        <f ca="1">priceoutcross</f>
        <v/>
      </c>
      <c r="AB1882" s="13" t="str">
        <f t="shared" ca="1" si="614"/>
        <v/>
      </c>
      <c r="AC1882" s="13" t="str">
        <f t="shared" ca="1" si="623"/>
        <v/>
      </c>
      <c r="AD1882" s="13" t="str">
        <f t="shared" ca="1" si="624"/>
        <v/>
      </c>
      <c r="AE1882" s="13">
        <f t="shared" ca="1" si="625"/>
        <v>3.3465780983988931</v>
      </c>
      <c r="AG1882" s="32">
        <f ca="1">IF(ROW(data!B1882)&gt;fib+1,MIN(OFFSET(data!B1882,0,0,-fib,1)),"")</f>
        <v>19.87</v>
      </c>
      <c r="AH1882" s="32">
        <f ca="1">IF(ROW(data!B1882)&gt;fib+1,MAX(OFFSET(data!B1882,0,0,-fib,1)),"")</f>
        <v>28.67</v>
      </c>
      <c r="AI1882" s="32">
        <f t="shared" ca="1" si="615"/>
        <v>8.8000000000000007</v>
      </c>
      <c r="AJ1882" s="31">
        <f t="shared" ca="1" si="616"/>
        <v>21.9468</v>
      </c>
      <c r="AK1882" s="31">
        <f t="shared" ca="1" si="617"/>
        <v>23.2316</v>
      </c>
      <c r="AL1882" s="31">
        <f t="shared" ca="1" si="618"/>
        <v>24.270000000000003</v>
      </c>
      <c r="AM1882" s="31">
        <f t="shared" ca="1" si="619"/>
        <v>25.308400000000002</v>
      </c>
      <c r="AO1882" s="32">
        <f t="shared" ca="1" si="626"/>
        <v>2.3321937512499562</v>
      </c>
      <c r="AP1882" s="32">
        <f t="shared" ca="1" si="627"/>
        <v>0.19430682379912056</v>
      </c>
      <c r="AQ1882" s="32">
        <f t="shared" ca="1" si="628"/>
        <v>2.4685224841136817</v>
      </c>
      <c r="AR1882" s="32">
        <f t="shared" ca="1" si="629"/>
        <v>3.6438529784537321E-2</v>
      </c>
    </row>
    <row r="1883" spans="1:44">
      <c r="A1883" s="10">
        <v>39661</v>
      </c>
      <c r="B1883" s="11">
        <f ca="1">IF(ROW(data!B1883)&gt;singleSMA,AVERAGE(OFFSET(data!B1883,0,0,-singleSMA,1)),"")</f>
        <v>24.987799999999993</v>
      </c>
      <c r="C1883" s="11" t="str">
        <f ca="1">IF(ROW(data!B1881)&gt;singleSMA+2,IF(SIGN(data!B1882-indicators!B1882)&lt;&gt;SIGN(data!B1881-indicators!B1881),IF(SIGN(data!B1882-indicators!B1882)&gt;0,"BUY","SELL"),""),"")</f>
        <v/>
      </c>
      <c r="D1883" s="11">
        <f ca="1">IF(ROW(data!B1883)&gt;fastSMA,AVERAGE(OFFSET(data!B1883,0,0,-fastSMA,1)),"")</f>
        <v>22.646999999999998</v>
      </c>
      <c r="E1883" s="11">
        <f ca="1">IF(ROW(data!B1883)&gt;slowSMA,AVERAGE(OFFSET(data!B1883,0,0,-slowSMA,1)),"")</f>
        <v>24.987799999999993</v>
      </c>
      <c r="F1883" s="11" t="str">
        <f ca="1">IF(ROW(data!B1883)&gt;MAX(fastSMA,slowSMA)+2,IF(SIGN(D1882-E1882)&lt;&gt;SIGN(D1881-E1881),IF(SIGN(D1882-E1882)&gt;0,"BUY","SELL"),""),"")</f>
        <v/>
      </c>
      <c r="G1883" s="11"/>
      <c r="H1883" s="11">
        <f>(data!B1883/data!B1882)-1</f>
        <v>8.3542188805352247E-4</v>
      </c>
      <c r="I1883" s="11">
        <f t="shared" si="609"/>
        <v>8.3542188805352247E-4</v>
      </c>
      <c r="J1883" s="11">
        <f t="shared" si="610"/>
        <v>0</v>
      </c>
      <c r="K1883" s="11">
        <f ca="1">IF(ROW(data!B1883)&gt;rsi+1,100-100/(1+AVERAGE(OFFSET(I1883,0,0,-rsi,1))/AVERAGE(OFFSET(J1883,0,0,-rsi,1))),"")</f>
        <v>60.444111920300216</v>
      </c>
      <c r="L1883" s="11"/>
      <c r="M1883" s="11">
        <f t="shared" si="611"/>
        <v>1.0008354218880535</v>
      </c>
      <c r="N1883" s="11">
        <f t="shared" ca="1" si="612"/>
        <v>1.1254109910756225</v>
      </c>
      <c r="S1883" s="13" t="str">
        <f ca="1">pricein</f>
        <v/>
      </c>
      <c r="T1883" s="13" t="str">
        <f ca="1">priceout</f>
        <v/>
      </c>
      <c r="U1883" s="16" t="str">
        <f t="shared" ca="1" si="613"/>
        <v/>
      </c>
      <c r="V1883" s="16" t="str">
        <f t="shared" ca="1" si="620"/>
        <v/>
      </c>
      <c r="W1883" s="16" t="str">
        <f t="shared" ca="1" si="621"/>
        <v/>
      </c>
      <c r="X1883" s="16">
        <f t="shared" ca="1" si="622"/>
        <v>2.7900650694183953</v>
      </c>
      <c r="Y1883" s="16"/>
      <c r="Z1883" s="13" t="str">
        <f ca="1">priceincross</f>
        <v/>
      </c>
      <c r="AA1883" s="13" t="str">
        <f ca="1">priceoutcross</f>
        <v/>
      </c>
      <c r="AB1883" s="13" t="str">
        <f t="shared" ca="1" si="614"/>
        <v/>
      </c>
      <c r="AC1883" s="13" t="str">
        <f t="shared" ca="1" si="623"/>
        <v/>
      </c>
      <c r="AD1883" s="13" t="str">
        <f t="shared" ca="1" si="624"/>
        <v/>
      </c>
      <c r="AE1883" s="13">
        <f t="shared" ca="1" si="625"/>
        <v>3.3465780983988931</v>
      </c>
      <c r="AG1883" s="32">
        <f ca="1">IF(ROW(data!B1883)&gt;fib+1,MIN(OFFSET(data!B1883,0,0,-fib,1)),"")</f>
        <v>19.87</v>
      </c>
      <c r="AH1883" s="32">
        <f ca="1">IF(ROW(data!B1883)&gt;fib+1,MAX(OFFSET(data!B1883,0,0,-fib,1)),"")</f>
        <v>28.67</v>
      </c>
      <c r="AI1883" s="32">
        <f t="shared" ca="1" si="615"/>
        <v>8.8000000000000007</v>
      </c>
      <c r="AJ1883" s="31">
        <f t="shared" ca="1" si="616"/>
        <v>21.9468</v>
      </c>
      <c r="AK1883" s="31">
        <f t="shared" ca="1" si="617"/>
        <v>23.2316</v>
      </c>
      <c r="AL1883" s="31">
        <f t="shared" ca="1" si="618"/>
        <v>24.270000000000003</v>
      </c>
      <c r="AM1883" s="31">
        <f t="shared" ca="1" si="619"/>
        <v>25.308400000000002</v>
      </c>
      <c r="AO1883" s="32">
        <f t="shared" ca="1" si="626"/>
        <v>2.3321937512499562</v>
      </c>
      <c r="AP1883" s="32">
        <f t="shared" ca="1" si="627"/>
        <v>0.19430682379912056</v>
      </c>
      <c r="AQ1883" s="32">
        <f t="shared" ca="1" si="628"/>
        <v>2.4685224841136817</v>
      </c>
      <c r="AR1883" s="32">
        <f t="shared" ca="1" si="629"/>
        <v>3.6438529784537321E-2</v>
      </c>
    </row>
    <row r="1884" spans="1:44">
      <c r="A1884" s="10">
        <v>39664</v>
      </c>
      <c r="B1884" s="11">
        <f ca="1">IF(ROW(data!B1884)&gt;singleSMA,AVERAGE(OFFSET(data!B1884,0,0,-singleSMA,1)),"")</f>
        <v>24.95689999999999</v>
      </c>
      <c r="C1884" s="11" t="str">
        <f ca="1">IF(ROW(data!B1882)&gt;singleSMA+2,IF(SIGN(data!B1883-indicators!B1883)&lt;&gt;SIGN(data!B1882-indicators!B1882),IF(SIGN(data!B1883-indicators!B1883)&gt;0,"BUY","SELL"),""),"")</f>
        <v/>
      </c>
      <c r="D1884" s="11">
        <f ca="1">IF(ROW(data!B1884)&gt;fastSMA,AVERAGE(OFFSET(data!B1884,0,0,-fastSMA,1)),"")</f>
        <v>22.768000000000001</v>
      </c>
      <c r="E1884" s="11">
        <f ca="1">IF(ROW(data!B1884)&gt;slowSMA,AVERAGE(OFFSET(data!B1884,0,0,-slowSMA,1)),"")</f>
        <v>24.95689999999999</v>
      </c>
      <c r="F1884" s="11" t="str">
        <f ca="1">IF(ROW(data!B1884)&gt;MAX(fastSMA,slowSMA)+2,IF(SIGN(D1883-E1883)&lt;&gt;SIGN(D1882-E1882),IF(SIGN(D1883-E1883)&gt;0,"BUY","SELL"),""),"")</f>
        <v/>
      </c>
      <c r="G1884" s="11"/>
      <c r="H1884" s="11">
        <f>(data!B1884/data!B1883)-1</f>
        <v>1.2103505843071849E-2</v>
      </c>
      <c r="I1884" s="11">
        <f t="shared" si="609"/>
        <v>1.2103505843071849E-2</v>
      </c>
      <c r="J1884" s="11">
        <f t="shared" si="610"/>
        <v>0</v>
      </c>
      <c r="K1884" s="11">
        <f ca="1">IF(ROW(data!B1884)&gt;rsi+1,100-100/(1+AVERAGE(OFFSET(I1884,0,0,-rsi,1))/AVERAGE(OFFSET(J1884,0,0,-rsi,1))),"")</f>
        <v>59.631296711615093</v>
      </c>
      <c r="L1884" s="11"/>
      <c r="M1884" s="11">
        <f t="shared" si="611"/>
        <v>1.0121035058430718</v>
      </c>
      <c r="N1884" s="11">
        <f t="shared" ca="1" si="612"/>
        <v>1.1108566193311959</v>
      </c>
      <c r="S1884" s="13" t="str">
        <f ca="1">pricein</f>
        <v/>
      </c>
      <c r="T1884" s="13" t="str">
        <f ca="1">priceout</f>
        <v/>
      </c>
      <c r="U1884" s="16" t="str">
        <f t="shared" ca="1" si="613"/>
        <v/>
      </c>
      <c r="V1884" s="16" t="str">
        <f t="shared" ca="1" si="620"/>
        <v/>
      </c>
      <c r="W1884" s="16" t="str">
        <f t="shared" ca="1" si="621"/>
        <v/>
      </c>
      <c r="X1884" s="16">
        <f t="shared" ca="1" si="622"/>
        <v>2.7900650694183953</v>
      </c>
      <c r="Y1884" s="16"/>
      <c r="Z1884" s="13" t="str">
        <f ca="1">priceincross</f>
        <v/>
      </c>
      <c r="AA1884" s="13" t="str">
        <f ca="1">priceoutcross</f>
        <v/>
      </c>
      <c r="AB1884" s="13" t="str">
        <f t="shared" ca="1" si="614"/>
        <v/>
      </c>
      <c r="AC1884" s="13" t="str">
        <f t="shared" ca="1" si="623"/>
        <v/>
      </c>
      <c r="AD1884" s="13" t="str">
        <f t="shared" ca="1" si="624"/>
        <v/>
      </c>
      <c r="AE1884" s="13">
        <f t="shared" ca="1" si="625"/>
        <v>3.3465780983988931</v>
      </c>
      <c r="AG1884" s="32">
        <f ca="1">IF(ROW(data!B1884)&gt;fib+1,MIN(OFFSET(data!B1884,0,0,-fib,1)),"")</f>
        <v>19.87</v>
      </c>
      <c r="AH1884" s="32">
        <f ca="1">IF(ROW(data!B1884)&gt;fib+1,MAX(OFFSET(data!B1884,0,0,-fib,1)),"")</f>
        <v>28.67</v>
      </c>
      <c r="AI1884" s="32">
        <f t="shared" ca="1" si="615"/>
        <v>8.8000000000000007</v>
      </c>
      <c r="AJ1884" s="31">
        <f t="shared" ca="1" si="616"/>
        <v>21.9468</v>
      </c>
      <c r="AK1884" s="31">
        <f t="shared" ca="1" si="617"/>
        <v>23.2316</v>
      </c>
      <c r="AL1884" s="31">
        <f t="shared" ca="1" si="618"/>
        <v>24.270000000000003</v>
      </c>
      <c r="AM1884" s="31">
        <f t="shared" ca="1" si="619"/>
        <v>25.308400000000002</v>
      </c>
      <c r="AO1884" s="32">
        <f t="shared" ca="1" si="626"/>
        <v>2.3321937512499562</v>
      </c>
      <c r="AP1884" s="32">
        <f t="shared" ca="1" si="627"/>
        <v>0.19430682379912056</v>
      </c>
      <c r="AQ1884" s="32">
        <f t="shared" ca="1" si="628"/>
        <v>2.4685224841136817</v>
      </c>
      <c r="AR1884" s="32">
        <f t="shared" ca="1" si="629"/>
        <v>3.6438529784537321E-2</v>
      </c>
    </row>
    <row r="1885" spans="1:44">
      <c r="A1885" s="10">
        <v>39665</v>
      </c>
      <c r="B1885" s="11">
        <f ca="1">IF(ROW(data!B1885)&gt;singleSMA,AVERAGE(OFFSET(data!B1885,0,0,-singleSMA,1)),"")</f>
        <v>24.939399999999992</v>
      </c>
      <c r="C1885" s="11" t="str">
        <f ca="1">IF(ROW(data!B1883)&gt;singleSMA+2,IF(SIGN(data!B1884-indicators!B1884)&lt;&gt;SIGN(data!B1883-indicators!B1883),IF(SIGN(data!B1884-indicators!B1884)&gt;0,"BUY","SELL"),""),"")</f>
        <v/>
      </c>
      <c r="D1885" s="11">
        <f ca="1">IF(ROW(data!B1885)&gt;fastSMA,AVERAGE(OFFSET(data!B1885,0,0,-fastSMA,1)),"")</f>
        <v>22.96</v>
      </c>
      <c r="E1885" s="11">
        <f ca="1">IF(ROW(data!B1885)&gt;slowSMA,AVERAGE(OFFSET(data!B1885,0,0,-slowSMA,1)),"")</f>
        <v>24.939399999999992</v>
      </c>
      <c r="F1885" s="11" t="str">
        <f ca="1">IF(ROW(data!B1885)&gt;MAX(fastSMA,slowSMA)+2,IF(SIGN(D1884-E1884)&lt;&gt;SIGN(D1883-E1883),IF(SIGN(D1884-E1884)&gt;0,"BUY","SELL"),""),"")</f>
        <v/>
      </c>
      <c r="G1885" s="11"/>
      <c r="H1885" s="11">
        <f>(data!B1885/data!B1884)-1</f>
        <v>3.958762886597933E-2</v>
      </c>
      <c r="I1885" s="11">
        <f t="shared" si="609"/>
        <v>3.958762886597933E-2</v>
      </c>
      <c r="J1885" s="11">
        <f t="shared" si="610"/>
        <v>0</v>
      </c>
      <c r="K1885" s="11">
        <f ca="1">IF(ROW(data!B1885)&gt;rsi+1,100-100/(1+AVERAGE(OFFSET(I1885,0,0,-rsi,1))/AVERAGE(OFFSET(J1885,0,0,-rsi,1))),"")</f>
        <v>63.931483978105355</v>
      </c>
      <c r="L1885" s="11"/>
      <c r="M1885" s="11">
        <f t="shared" si="611"/>
        <v>1.0395876288659793</v>
      </c>
      <c r="N1885" s="11">
        <f t="shared" ca="1" si="612"/>
        <v>1.179691155825924</v>
      </c>
      <c r="S1885" s="13" t="str">
        <f ca="1">pricein</f>
        <v/>
      </c>
      <c r="T1885" s="13" t="str">
        <f ca="1">priceout</f>
        <v/>
      </c>
      <c r="U1885" s="16" t="str">
        <f t="shared" ca="1" si="613"/>
        <v/>
      </c>
      <c r="V1885" s="16" t="str">
        <f t="shared" ca="1" si="620"/>
        <v/>
      </c>
      <c r="W1885" s="16" t="str">
        <f t="shared" ca="1" si="621"/>
        <v/>
      </c>
      <c r="X1885" s="16">
        <f t="shared" ca="1" si="622"/>
        <v>2.7900650694183953</v>
      </c>
      <c r="Y1885" s="16"/>
      <c r="Z1885" s="13" t="str">
        <f ca="1">priceincross</f>
        <v/>
      </c>
      <c r="AA1885" s="13" t="str">
        <f ca="1">priceoutcross</f>
        <v/>
      </c>
      <c r="AB1885" s="13" t="str">
        <f t="shared" ca="1" si="614"/>
        <v/>
      </c>
      <c r="AC1885" s="13" t="str">
        <f t="shared" ca="1" si="623"/>
        <v/>
      </c>
      <c r="AD1885" s="13" t="str">
        <f t="shared" ca="1" si="624"/>
        <v/>
      </c>
      <c r="AE1885" s="13">
        <f t="shared" ca="1" si="625"/>
        <v>3.3465780983988931</v>
      </c>
      <c r="AG1885" s="32">
        <f ca="1">IF(ROW(data!B1885)&gt;fib+1,MIN(OFFSET(data!B1885,0,0,-fib,1)),"")</f>
        <v>19.87</v>
      </c>
      <c r="AH1885" s="32">
        <f ca="1">IF(ROW(data!B1885)&gt;fib+1,MAX(OFFSET(data!B1885,0,0,-fib,1)),"")</f>
        <v>28.67</v>
      </c>
      <c r="AI1885" s="32">
        <f t="shared" ca="1" si="615"/>
        <v>8.8000000000000007</v>
      </c>
      <c r="AJ1885" s="31">
        <f t="shared" ca="1" si="616"/>
        <v>21.9468</v>
      </c>
      <c r="AK1885" s="31">
        <f t="shared" ca="1" si="617"/>
        <v>23.2316</v>
      </c>
      <c r="AL1885" s="31">
        <f t="shared" ca="1" si="618"/>
        <v>24.270000000000003</v>
      </c>
      <c r="AM1885" s="31">
        <f t="shared" ca="1" si="619"/>
        <v>25.308400000000002</v>
      </c>
      <c r="AO1885" s="32">
        <f t="shared" ca="1" si="626"/>
        <v>2.3321937512499562</v>
      </c>
      <c r="AP1885" s="32">
        <f t="shared" ca="1" si="627"/>
        <v>0.19430682379912056</v>
      </c>
      <c r="AQ1885" s="32">
        <f t="shared" ca="1" si="628"/>
        <v>2.4685224841136817</v>
      </c>
      <c r="AR1885" s="32">
        <f t="shared" ca="1" si="629"/>
        <v>3.6438529784537321E-2</v>
      </c>
    </row>
    <row r="1886" spans="1:44">
      <c r="A1886" s="10">
        <v>39666</v>
      </c>
      <c r="B1886" s="11">
        <f ca="1">IF(ROW(data!B1886)&gt;singleSMA,AVERAGE(OFFSET(data!B1886,0,0,-singleSMA,1)),"")</f>
        <v>24.922299999999996</v>
      </c>
      <c r="C1886" s="11" t="str">
        <f ca="1">IF(ROW(data!B1884)&gt;singleSMA+2,IF(SIGN(data!B1885-indicators!B1885)&lt;&gt;SIGN(data!B1884-indicators!B1884),IF(SIGN(data!B1885-indicators!B1885)&gt;0,"BUY","SELL"),""),"")</f>
        <v>BUY</v>
      </c>
      <c r="D1886" s="11">
        <f ca="1">IF(ROW(data!B1886)&gt;fastSMA,AVERAGE(OFFSET(data!B1886,0,0,-fastSMA,1)),"")</f>
        <v>23.092500000000001</v>
      </c>
      <c r="E1886" s="11">
        <f ca="1">IF(ROW(data!B1886)&gt;slowSMA,AVERAGE(OFFSET(data!B1886,0,0,-slowSMA,1)),"")</f>
        <v>24.922299999999996</v>
      </c>
      <c r="F1886" s="11" t="str">
        <f ca="1">IF(ROW(data!B1886)&gt;MAX(fastSMA,slowSMA)+2,IF(SIGN(D1885-E1885)&lt;&gt;SIGN(D1884-E1884),IF(SIGN(D1885-E1885)&gt;0,"BUY","SELL"),""),"")</f>
        <v/>
      </c>
      <c r="G1886" s="11"/>
      <c r="H1886" s="11">
        <f>(data!B1886/data!B1885)-1</f>
        <v>-6.7433558111861247E-3</v>
      </c>
      <c r="I1886" s="11">
        <f t="shared" si="609"/>
        <v>0</v>
      </c>
      <c r="J1886" s="11">
        <f t="shared" si="610"/>
        <v>6.7433558111861247E-3</v>
      </c>
      <c r="K1886" s="11">
        <f ca="1">IF(ROW(data!B1886)&gt;rsi+1,100-100/(1+AVERAGE(OFFSET(I1886,0,0,-rsi,1))/AVERAGE(OFFSET(J1886,0,0,-rsi,1))),"")</f>
        <v>60.475337166515736</v>
      </c>
      <c r="L1886" s="11"/>
      <c r="M1886" s="11">
        <f t="shared" si="611"/>
        <v>0.99325664418881388</v>
      </c>
      <c r="N1886" s="11">
        <f t="shared" ca="1" si="612"/>
        <v>1.1183564091112104</v>
      </c>
      <c r="S1886" s="13">
        <f ca="1">pricein</f>
        <v>25.04</v>
      </c>
      <c r="T1886" s="13" t="str">
        <f ca="1">priceout</f>
        <v/>
      </c>
      <c r="U1886" s="16">
        <f t="shared" ca="1" si="613"/>
        <v>23.72</v>
      </c>
      <c r="V1886" s="16">
        <f t="shared" ca="1" si="620"/>
        <v>0.94728434504792336</v>
      </c>
      <c r="W1886" s="16">
        <f t="shared" ca="1" si="621"/>
        <v>-5.271565495207664E-2</v>
      </c>
      <c r="X1886" s="16">
        <f t="shared" ca="1" si="622"/>
        <v>2.6429849619250936</v>
      </c>
      <c r="Y1886" s="16"/>
      <c r="Z1886" s="13" t="str">
        <f ca="1">priceincross</f>
        <v/>
      </c>
      <c r="AA1886" s="13" t="str">
        <f ca="1">priceoutcross</f>
        <v/>
      </c>
      <c r="AB1886" s="13" t="str">
        <f t="shared" ca="1" si="614"/>
        <v/>
      </c>
      <c r="AC1886" s="13" t="str">
        <f t="shared" ca="1" si="623"/>
        <v/>
      </c>
      <c r="AD1886" s="13" t="str">
        <f t="shared" ca="1" si="624"/>
        <v/>
      </c>
      <c r="AE1886" s="13">
        <f t="shared" ca="1" si="625"/>
        <v>3.3465780983988931</v>
      </c>
      <c r="AG1886" s="32">
        <f ca="1">IF(ROW(data!B1886)&gt;fib+1,MIN(OFFSET(data!B1886,0,0,-fib,1)),"")</f>
        <v>19.87</v>
      </c>
      <c r="AH1886" s="32">
        <f ca="1">IF(ROW(data!B1886)&gt;fib+1,MAX(OFFSET(data!B1886,0,0,-fib,1)),"")</f>
        <v>28.67</v>
      </c>
      <c r="AI1886" s="32">
        <f t="shared" ca="1" si="615"/>
        <v>8.8000000000000007</v>
      </c>
      <c r="AJ1886" s="31">
        <f t="shared" ca="1" si="616"/>
        <v>21.9468</v>
      </c>
      <c r="AK1886" s="31">
        <f t="shared" ca="1" si="617"/>
        <v>23.2316</v>
      </c>
      <c r="AL1886" s="31">
        <f t="shared" ca="1" si="618"/>
        <v>24.270000000000003</v>
      </c>
      <c r="AM1886" s="31">
        <f t="shared" ca="1" si="619"/>
        <v>25.308400000000002</v>
      </c>
      <c r="AO1886" s="32">
        <f t="shared" ca="1" si="626"/>
        <v>2.3321937512499562</v>
      </c>
      <c r="AP1886" s="32">
        <f t="shared" ca="1" si="627"/>
        <v>0.26076909223988087</v>
      </c>
      <c r="AQ1886" s="32">
        <f t="shared" ca="1" si="628"/>
        <v>2.4685224841136817</v>
      </c>
      <c r="AR1886" s="32">
        <f t="shared" ca="1" si="629"/>
        <v>3.6438529784537321E-2</v>
      </c>
    </row>
    <row r="1887" spans="1:44">
      <c r="A1887" s="10">
        <v>39667</v>
      </c>
      <c r="B1887" s="11">
        <f ca="1">IF(ROW(data!B1887)&gt;singleSMA,AVERAGE(OFFSET(data!B1887,0,0,-singleSMA,1)),"")</f>
        <v>24.900899999999996</v>
      </c>
      <c r="C1887" s="11" t="str">
        <f ca="1">IF(ROW(data!B1885)&gt;singleSMA+2,IF(SIGN(data!B1886-indicators!B1886)&lt;&gt;SIGN(data!B1885-indicators!B1885),IF(SIGN(data!B1886-indicators!B1886)&gt;0,"BUY","SELL"),""),"")</f>
        <v/>
      </c>
      <c r="D1887" s="11">
        <f ca="1">IF(ROW(data!B1887)&gt;fastSMA,AVERAGE(OFFSET(data!B1887,0,0,-fastSMA,1)),"")</f>
        <v>23.240500000000001</v>
      </c>
      <c r="E1887" s="11">
        <f ca="1">IF(ROW(data!B1887)&gt;slowSMA,AVERAGE(OFFSET(data!B1887,0,0,-slowSMA,1)),"")</f>
        <v>24.900899999999996</v>
      </c>
      <c r="F1887" s="11" t="str">
        <f ca="1">IF(ROW(data!B1887)&gt;MAX(fastSMA,slowSMA)+2,IF(SIGN(D1886-E1886)&lt;&gt;SIGN(D1885-E1885),IF(SIGN(D1886-E1886)&gt;0,"BUY","SELL"),""),"")</f>
        <v/>
      </c>
      <c r="G1887" s="11"/>
      <c r="H1887" s="11">
        <f>(data!B1887/data!B1886)-1</f>
        <v>-1.0782747603833798E-2</v>
      </c>
      <c r="I1887" s="11">
        <f t="shared" si="609"/>
        <v>0</v>
      </c>
      <c r="J1887" s="11">
        <f t="shared" si="610"/>
        <v>1.0782747603833798E-2</v>
      </c>
      <c r="K1887" s="11">
        <f ca="1">IF(ROW(data!B1887)&gt;rsi+1,100-100/(1+AVERAGE(OFFSET(I1887,0,0,-rsi,1))/AVERAGE(OFFSET(J1887,0,0,-rsi,1))),"")</f>
        <v>61.980088815800535</v>
      </c>
      <c r="L1887" s="11"/>
      <c r="M1887" s="11">
        <f t="shared" si="611"/>
        <v>0.9892172523961662</v>
      </c>
      <c r="N1887" s="11">
        <f t="shared" ca="1" si="612"/>
        <v>1.1357175607519492</v>
      </c>
      <c r="S1887" s="13" t="str">
        <f ca="1">pricein</f>
        <v/>
      </c>
      <c r="T1887" s="13" t="str">
        <f ca="1">priceout</f>
        <v/>
      </c>
      <c r="U1887" s="16" t="str">
        <f t="shared" ca="1" si="613"/>
        <v/>
      </c>
      <c r="V1887" s="16" t="str">
        <f t="shared" ca="1" si="620"/>
        <v/>
      </c>
      <c r="W1887" s="16" t="str">
        <f t="shared" ca="1" si="621"/>
        <v/>
      </c>
      <c r="X1887" s="16">
        <f t="shared" ca="1" si="622"/>
        <v>2.6429849619250936</v>
      </c>
      <c r="Y1887" s="16"/>
      <c r="Z1887" s="13" t="str">
        <f ca="1">priceincross</f>
        <v/>
      </c>
      <c r="AA1887" s="13" t="str">
        <f ca="1">priceoutcross</f>
        <v/>
      </c>
      <c r="AB1887" s="13" t="str">
        <f t="shared" ca="1" si="614"/>
        <v/>
      </c>
      <c r="AC1887" s="13" t="str">
        <f t="shared" ca="1" si="623"/>
        <v/>
      </c>
      <c r="AD1887" s="13" t="str">
        <f t="shared" ca="1" si="624"/>
        <v/>
      </c>
      <c r="AE1887" s="13">
        <f t="shared" ca="1" si="625"/>
        <v>3.3465780983988931</v>
      </c>
      <c r="AG1887" s="32">
        <f ca="1">IF(ROW(data!B1887)&gt;fib+1,MIN(OFFSET(data!B1887,0,0,-fib,1)),"")</f>
        <v>19.87</v>
      </c>
      <c r="AH1887" s="32">
        <f ca="1">IF(ROW(data!B1887)&gt;fib+1,MAX(OFFSET(data!B1887,0,0,-fib,1)),"")</f>
        <v>28.67</v>
      </c>
      <c r="AI1887" s="32">
        <f t="shared" ca="1" si="615"/>
        <v>8.8000000000000007</v>
      </c>
      <c r="AJ1887" s="31">
        <f t="shared" ca="1" si="616"/>
        <v>21.9468</v>
      </c>
      <c r="AK1887" s="31">
        <f t="shared" ca="1" si="617"/>
        <v>23.2316</v>
      </c>
      <c r="AL1887" s="31">
        <f t="shared" ca="1" si="618"/>
        <v>24.270000000000003</v>
      </c>
      <c r="AM1887" s="31">
        <f t="shared" ca="1" si="619"/>
        <v>25.308400000000002</v>
      </c>
      <c r="AO1887" s="32">
        <f t="shared" ca="1" si="626"/>
        <v>2.3321937512499562</v>
      </c>
      <c r="AP1887" s="32">
        <f t="shared" ca="1" si="627"/>
        <v>0.26076909223988087</v>
      </c>
      <c r="AQ1887" s="32">
        <f t="shared" ca="1" si="628"/>
        <v>2.4685224841136817</v>
      </c>
      <c r="AR1887" s="32">
        <f t="shared" ca="1" si="629"/>
        <v>3.6438529784537321E-2</v>
      </c>
    </row>
    <row r="1888" spans="1:44">
      <c r="A1888" s="10">
        <v>39668</v>
      </c>
      <c r="B1888" s="11">
        <f ca="1">IF(ROW(data!B1888)&gt;singleSMA,AVERAGE(OFFSET(data!B1888,0,0,-singleSMA,1)),"")</f>
        <v>24.864999999999995</v>
      </c>
      <c r="C1888" s="11" t="str">
        <f ca="1">IF(ROW(data!B1886)&gt;singleSMA+2,IF(SIGN(data!B1887-indicators!B1887)&lt;&gt;SIGN(data!B1886-indicators!B1886),IF(SIGN(data!B1887-indicators!B1887)&gt;0,"BUY","SELL"),""),"")</f>
        <v>SELL</v>
      </c>
      <c r="D1888" s="11">
        <f ca="1">IF(ROW(data!B1888)&gt;fastSMA,AVERAGE(OFFSET(data!B1888,0,0,-fastSMA,1)),"")</f>
        <v>23.3935</v>
      </c>
      <c r="E1888" s="11">
        <f ca="1">IF(ROW(data!B1888)&gt;slowSMA,AVERAGE(OFFSET(data!B1888,0,0,-slowSMA,1)),"")</f>
        <v>24.864999999999995</v>
      </c>
      <c r="F1888" s="11" t="str">
        <f ca="1">IF(ROW(data!B1888)&gt;MAX(fastSMA,slowSMA)+2,IF(SIGN(D1887-E1887)&lt;&gt;SIGN(D1886-E1886),IF(SIGN(D1887-E1887)&gt;0,"BUY","SELL"),""),"")</f>
        <v/>
      </c>
      <c r="G1888" s="11"/>
      <c r="H1888" s="11">
        <f>(data!B1888/data!B1887)-1</f>
        <v>-4.2389987888574954E-2</v>
      </c>
      <c r="I1888" s="11">
        <f t="shared" si="609"/>
        <v>0</v>
      </c>
      <c r="J1888" s="11">
        <f t="shared" si="610"/>
        <v>4.2389987888574954E-2</v>
      </c>
      <c r="K1888" s="11">
        <f ca="1">IF(ROW(data!B1888)&gt;rsi+1,100-100/(1+AVERAGE(OFFSET(I1888,0,0,-rsi,1))/AVERAGE(OFFSET(J1888,0,0,-rsi,1))),"")</f>
        <v>63.052673696158628</v>
      </c>
      <c r="L1888" s="11"/>
      <c r="M1888" s="11">
        <f t="shared" si="611"/>
        <v>0.95761001211142505</v>
      </c>
      <c r="N1888" s="11">
        <f t="shared" ca="1" si="612"/>
        <v>1.1481122942884803</v>
      </c>
      <c r="S1888" s="13" t="str">
        <f ca="1">pricein</f>
        <v/>
      </c>
      <c r="T1888" s="13">
        <f ca="1">priceout</f>
        <v>23.72</v>
      </c>
      <c r="U1888" s="16" t="str">
        <f t="shared" ca="1" si="613"/>
        <v/>
      </c>
      <c r="V1888" s="16" t="str">
        <f t="shared" ca="1" si="620"/>
        <v/>
      </c>
      <c r="W1888" s="16" t="str">
        <f t="shared" ca="1" si="621"/>
        <v/>
      </c>
      <c r="X1888" s="16">
        <f t="shared" ca="1" si="622"/>
        <v>2.6429849619250936</v>
      </c>
      <c r="Y1888" s="16"/>
      <c r="Z1888" s="13" t="str">
        <f ca="1">priceincross</f>
        <v/>
      </c>
      <c r="AA1888" s="13" t="str">
        <f ca="1">priceoutcross</f>
        <v/>
      </c>
      <c r="AB1888" s="13" t="str">
        <f t="shared" ca="1" si="614"/>
        <v/>
      </c>
      <c r="AC1888" s="13" t="str">
        <f t="shared" ca="1" si="623"/>
        <v/>
      </c>
      <c r="AD1888" s="13" t="str">
        <f t="shared" ca="1" si="624"/>
        <v/>
      </c>
      <c r="AE1888" s="13">
        <f t="shared" ca="1" si="625"/>
        <v>3.3465780983988931</v>
      </c>
      <c r="AG1888" s="32">
        <f ca="1">IF(ROW(data!B1888)&gt;fib+1,MIN(OFFSET(data!B1888,0,0,-fib,1)),"")</f>
        <v>19.87</v>
      </c>
      <c r="AH1888" s="32">
        <f ca="1">IF(ROW(data!B1888)&gt;fib+1,MAX(OFFSET(data!B1888,0,0,-fib,1)),"")</f>
        <v>28.67</v>
      </c>
      <c r="AI1888" s="32">
        <f t="shared" ca="1" si="615"/>
        <v>8.8000000000000007</v>
      </c>
      <c r="AJ1888" s="31">
        <f t="shared" ca="1" si="616"/>
        <v>21.9468</v>
      </c>
      <c r="AK1888" s="31">
        <f t="shared" ca="1" si="617"/>
        <v>23.2316</v>
      </c>
      <c r="AL1888" s="31">
        <f t="shared" ca="1" si="618"/>
        <v>24.270000000000003</v>
      </c>
      <c r="AM1888" s="31">
        <f t="shared" ca="1" si="619"/>
        <v>25.308400000000002</v>
      </c>
      <c r="AO1888" s="32">
        <f t="shared" ca="1" si="626"/>
        <v>2.3321937512499562</v>
      </c>
      <c r="AP1888" s="32">
        <f t="shared" ca="1" si="627"/>
        <v>0.26076909223988087</v>
      </c>
      <c r="AQ1888" s="32">
        <f t="shared" ca="1" si="628"/>
        <v>2.4685224841136817</v>
      </c>
      <c r="AR1888" s="32">
        <f t="shared" ca="1" si="629"/>
        <v>3.6438529784537321E-2</v>
      </c>
    </row>
    <row r="1889" spans="1:44">
      <c r="A1889" s="10">
        <v>39671</v>
      </c>
      <c r="B1889" s="11">
        <f ca="1">IF(ROW(data!B1889)&gt;singleSMA,AVERAGE(OFFSET(data!B1889,0,0,-singleSMA,1)),"")</f>
        <v>24.821999999999999</v>
      </c>
      <c r="C1889" s="11" t="str">
        <f ca="1">IF(ROW(data!B1887)&gt;singleSMA+2,IF(SIGN(data!B1888-indicators!B1888)&lt;&gt;SIGN(data!B1887-indicators!B1887),IF(SIGN(data!B1888-indicators!B1888)&gt;0,"BUY","SELL"),""),"")</f>
        <v/>
      </c>
      <c r="D1889" s="11">
        <f ca="1">IF(ROW(data!B1889)&gt;fastSMA,AVERAGE(OFFSET(data!B1889,0,0,-fastSMA,1)),"")</f>
        <v>23.531499999999998</v>
      </c>
      <c r="E1889" s="11">
        <f ca="1">IF(ROW(data!B1889)&gt;slowSMA,AVERAGE(OFFSET(data!B1889,0,0,-slowSMA,1)),"")</f>
        <v>24.821999999999999</v>
      </c>
      <c r="F1889" s="11" t="str">
        <f ca="1">IF(ROW(data!B1889)&gt;MAX(fastSMA,slowSMA)+2,IF(SIGN(D1888-E1888)&lt;&gt;SIGN(D1887-E1887),IF(SIGN(D1888-E1888)&gt;0,"BUY","SELL"),""),"")</f>
        <v/>
      </c>
      <c r="G1889" s="11"/>
      <c r="H1889" s="11">
        <f>(data!B1889/data!B1888)-1</f>
        <v>1.0118043844856706E-2</v>
      </c>
      <c r="I1889" s="11">
        <f t="shared" si="609"/>
        <v>1.0118043844856706E-2</v>
      </c>
      <c r="J1889" s="11">
        <f t="shared" si="610"/>
        <v>0</v>
      </c>
      <c r="K1889" s="11">
        <f ca="1">IF(ROW(data!B1889)&gt;rsi+1,100-100/(1+AVERAGE(OFFSET(I1889,0,0,-rsi,1))/AVERAGE(OFFSET(J1889,0,0,-rsi,1))),"")</f>
        <v>62.034615613103988</v>
      </c>
      <c r="L1889" s="11"/>
      <c r="M1889" s="11">
        <f t="shared" si="611"/>
        <v>1.0101180438448567</v>
      </c>
      <c r="N1889" s="11">
        <f t="shared" ca="1" si="612"/>
        <v>1.1301886792452831</v>
      </c>
      <c r="S1889" s="13" t="str">
        <f ca="1">pricein</f>
        <v/>
      </c>
      <c r="T1889" s="13" t="str">
        <f ca="1">priceout</f>
        <v/>
      </c>
      <c r="U1889" s="16" t="str">
        <f t="shared" ca="1" si="613"/>
        <v/>
      </c>
      <c r="V1889" s="16" t="str">
        <f t="shared" ca="1" si="620"/>
        <v/>
      </c>
      <c r="W1889" s="16" t="str">
        <f t="shared" ca="1" si="621"/>
        <v/>
      </c>
      <c r="X1889" s="16">
        <f t="shared" ca="1" si="622"/>
        <v>2.6429849619250936</v>
      </c>
      <c r="Y1889" s="16"/>
      <c r="Z1889" s="13" t="str">
        <f ca="1">priceincross</f>
        <v/>
      </c>
      <c r="AA1889" s="13" t="str">
        <f ca="1">priceoutcross</f>
        <v/>
      </c>
      <c r="AB1889" s="13" t="str">
        <f t="shared" ca="1" si="614"/>
        <v/>
      </c>
      <c r="AC1889" s="13" t="str">
        <f t="shared" ca="1" si="623"/>
        <v/>
      </c>
      <c r="AD1889" s="13" t="str">
        <f t="shared" ca="1" si="624"/>
        <v/>
      </c>
      <c r="AE1889" s="13">
        <f t="shared" ca="1" si="625"/>
        <v>3.3465780983988931</v>
      </c>
      <c r="AG1889" s="32">
        <f ca="1">IF(ROW(data!B1889)&gt;fib+1,MIN(OFFSET(data!B1889,0,0,-fib,1)),"")</f>
        <v>19.87</v>
      </c>
      <c r="AH1889" s="32">
        <f ca="1">IF(ROW(data!B1889)&gt;fib+1,MAX(OFFSET(data!B1889,0,0,-fib,1)),"")</f>
        <v>28.67</v>
      </c>
      <c r="AI1889" s="32">
        <f t="shared" ca="1" si="615"/>
        <v>8.8000000000000007</v>
      </c>
      <c r="AJ1889" s="31">
        <f t="shared" ca="1" si="616"/>
        <v>21.9468</v>
      </c>
      <c r="AK1889" s="31">
        <f t="shared" ca="1" si="617"/>
        <v>23.2316</v>
      </c>
      <c r="AL1889" s="31">
        <f t="shared" ca="1" si="618"/>
        <v>24.270000000000003</v>
      </c>
      <c r="AM1889" s="31">
        <f t="shared" ca="1" si="619"/>
        <v>25.308400000000002</v>
      </c>
      <c r="AO1889" s="32">
        <f t="shared" ca="1" si="626"/>
        <v>2.3321937512499562</v>
      </c>
      <c r="AP1889" s="32">
        <f t="shared" ca="1" si="627"/>
        <v>0.26076909223988087</v>
      </c>
      <c r="AQ1889" s="32">
        <f t="shared" ca="1" si="628"/>
        <v>2.4685224841136817</v>
      </c>
      <c r="AR1889" s="32">
        <f t="shared" ca="1" si="629"/>
        <v>3.6438529784537321E-2</v>
      </c>
    </row>
    <row r="1890" spans="1:44">
      <c r="A1890" s="10">
        <v>39672</v>
      </c>
      <c r="B1890" s="11">
        <f ca="1">IF(ROW(data!B1890)&gt;singleSMA,AVERAGE(OFFSET(data!B1890,0,0,-singleSMA,1)),"")</f>
        <v>24.800799999999995</v>
      </c>
      <c r="C1890" s="11" t="str">
        <f ca="1">IF(ROW(data!B1888)&gt;singleSMA+2,IF(SIGN(data!B1889-indicators!B1889)&lt;&gt;SIGN(data!B1888-indicators!B1888),IF(SIGN(data!B1889-indicators!B1889)&gt;0,"BUY","SELL"),""),"")</f>
        <v/>
      </c>
      <c r="D1890" s="11">
        <f ca="1">IF(ROW(data!B1890)&gt;fastSMA,AVERAGE(OFFSET(data!B1890,0,0,-fastSMA,1)),"")</f>
        <v>23.742499999999996</v>
      </c>
      <c r="E1890" s="11">
        <f ca="1">IF(ROW(data!B1890)&gt;slowSMA,AVERAGE(OFFSET(data!B1890,0,0,-slowSMA,1)),"")</f>
        <v>24.800799999999995</v>
      </c>
      <c r="F1890" s="11" t="str">
        <f ca="1">IF(ROW(data!B1890)&gt;MAX(fastSMA,slowSMA)+2,IF(SIGN(D1889-E1889)&lt;&gt;SIGN(D1888-E1888),IF(SIGN(D1889-E1889)&gt;0,"BUY","SELL"),""),"")</f>
        <v/>
      </c>
      <c r="G1890" s="11"/>
      <c r="H1890" s="11">
        <f>(data!B1890/data!B1889)-1</f>
        <v>1.5442404006677624E-2</v>
      </c>
      <c r="I1890" s="11">
        <f t="shared" si="609"/>
        <v>1.5442404006677624E-2</v>
      </c>
      <c r="J1890" s="11">
        <f t="shared" si="610"/>
        <v>0</v>
      </c>
      <c r="K1890" s="11">
        <f ca="1">IF(ROW(data!B1890)&gt;rsi+1,100-100/(1+AVERAGE(OFFSET(I1890,0,0,-rsi,1))/AVERAGE(OFFSET(J1890,0,0,-rsi,1))),"")</f>
        <v>68.957549551079055</v>
      </c>
      <c r="L1890" s="11"/>
      <c r="M1890" s="11">
        <f t="shared" si="611"/>
        <v>1.0154424040066776</v>
      </c>
      <c r="N1890" s="11">
        <f t="shared" ca="1" si="612"/>
        <v>1.2098458478368967</v>
      </c>
      <c r="S1890" s="13" t="str">
        <f ca="1">pricein</f>
        <v/>
      </c>
      <c r="T1890" s="13" t="str">
        <f ca="1">priceout</f>
        <v/>
      </c>
      <c r="U1890" s="16" t="str">
        <f t="shared" ca="1" si="613"/>
        <v/>
      </c>
      <c r="V1890" s="16" t="str">
        <f t="shared" ca="1" si="620"/>
        <v/>
      </c>
      <c r="W1890" s="16" t="str">
        <f t="shared" ca="1" si="621"/>
        <v/>
      </c>
      <c r="X1890" s="16">
        <f t="shared" ca="1" si="622"/>
        <v>2.6429849619250936</v>
      </c>
      <c r="Y1890" s="16"/>
      <c r="Z1890" s="13" t="str">
        <f ca="1">priceincross</f>
        <v/>
      </c>
      <c r="AA1890" s="13" t="str">
        <f ca="1">priceoutcross</f>
        <v/>
      </c>
      <c r="AB1890" s="13" t="str">
        <f t="shared" ca="1" si="614"/>
        <v/>
      </c>
      <c r="AC1890" s="13" t="str">
        <f t="shared" ca="1" si="623"/>
        <v/>
      </c>
      <c r="AD1890" s="13" t="str">
        <f t="shared" ca="1" si="624"/>
        <v/>
      </c>
      <c r="AE1890" s="13">
        <f t="shared" ca="1" si="625"/>
        <v>3.3465780983988931</v>
      </c>
      <c r="AG1890" s="32">
        <f ca="1">IF(ROW(data!B1890)&gt;fib+1,MIN(OFFSET(data!B1890,0,0,-fib,1)),"")</f>
        <v>19.87</v>
      </c>
      <c r="AH1890" s="32">
        <f ca="1">IF(ROW(data!B1890)&gt;fib+1,MAX(OFFSET(data!B1890,0,0,-fib,1)),"")</f>
        <v>28.67</v>
      </c>
      <c r="AI1890" s="32">
        <f t="shared" ca="1" si="615"/>
        <v>8.8000000000000007</v>
      </c>
      <c r="AJ1890" s="31">
        <f t="shared" ca="1" si="616"/>
        <v>21.9468</v>
      </c>
      <c r="AK1890" s="31">
        <f t="shared" ca="1" si="617"/>
        <v>23.2316</v>
      </c>
      <c r="AL1890" s="31">
        <f t="shared" ca="1" si="618"/>
        <v>24.270000000000003</v>
      </c>
      <c r="AM1890" s="31">
        <f t="shared" ca="1" si="619"/>
        <v>25.308400000000002</v>
      </c>
      <c r="AO1890" s="32">
        <f t="shared" ca="1" si="626"/>
        <v>2.3321937512499562</v>
      </c>
      <c r="AP1890" s="32">
        <f t="shared" ca="1" si="627"/>
        <v>0.26076909223988087</v>
      </c>
      <c r="AQ1890" s="32">
        <f t="shared" ca="1" si="628"/>
        <v>2.4685224841136817</v>
      </c>
      <c r="AR1890" s="32">
        <f t="shared" ca="1" si="629"/>
        <v>3.6438529784537321E-2</v>
      </c>
    </row>
    <row r="1891" spans="1:44">
      <c r="A1891" s="10">
        <v>39673</v>
      </c>
      <c r="B1891" s="11">
        <f ca="1">IF(ROW(data!B1891)&gt;singleSMA,AVERAGE(OFFSET(data!B1891,0,0,-singleSMA,1)),"")</f>
        <v>24.780200000000001</v>
      </c>
      <c r="C1891" s="11" t="str">
        <f ca="1">IF(ROW(data!B1889)&gt;singleSMA+2,IF(SIGN(data!B1890-indicators!B1890)&lt;&gt;SIGN(data!B1889-indicators!B1889),IF(SIGN(data!B1890-indicators!B1890)&gt;0,"BUY","SELL"),""),"")</f>
        <v/>
      </c>
      <c r="D1891" s="11">
        <f ca="1">IF(ROW(data!B1891)&gt;fastSMA,AVERAGE(OFFSET(data!B1891,0,0,-fastSMA,1)),"")</f>
        <v>23.930999999999994</v>
      </c>
      <c r="E1891" s="11">
        <f ca="1">IF(ROW(data!B1891)&gt;slowSMA,AVERAGE(OFFSET(data!B1891,0,0,-slowSMA,1)),"")</f>
        <v>24.780200000000001</v>
      </c>
      <c r="F1891" s="11" t="str">
        <f ca="1">IF(ROW(data!B1891)&gt;MAX(fastSMA,slowSMA)+2,IF(SIGN(D1890-E1890)&lt;&gt;SIGN(D1889-E1889),IF(SIGN(D1890-E1890)&gt;0,"BUY","SELL"),""),"")</f>
        <v/>
      </c>
      <c r="G1891" s="11"/>
      <c r="H1891" s="11">
        <f>(data!B1891/data!B1890)-1</f>
        <v>-2.8360049321824787E-2</v>
      </c>
      <c r="I1891" s="11">
        <f t="shared" si="609"/>
        <v>0</v>
      </c>
      <c r="J1891" s="11">
        <f t="shared" si="610"/>
        <v>2.8360049321824787E-2</v>
      </c>
      <c r="K1891" s="11">
        <f ca="1">IF(ROW(data!B1891)&gt;rsi+1,100-100/(1+AVERAGE(OFFSET(I1891,0,0,-rsi,1))/AVERAGE(OFFSET(J1891,0,0,-rsi,1))),"")</f>
        <v>66.941500485457027</v>
      </c>
      <c r="L1891" s="11"/>
      <c r="M1891" s="11">
        <f t="shared" si="611"/>
        <v>0.97163995067817521</v>
      </c>
      <c r="N1891" s="11">
        <f t="shared" ca="1" si="612"/>
        <v>1.189733266230498</v>
      </c>
      <c r="S1891" s="13" t="str">
        <f ca="1">pricein</f>
        <v/>
      </c>
      <c r="T1891" s="13" t="str">
        <f ca="1">priceout</f>
        <v/>
      </c>
      <c r="U1891" s="16" t="str">
        <f t="shared" ca="1" si="613"/>
        <v/>
      </c>
      <c r="V1891" s="16" t="str">
        <f t="shared" ca="1" si="620"/>
        <v/>
      </c>
      <c r="W1891" s="16" t="str">
        <f t="shared" ca="1" si="621"/>
        <v/>
      </c>
      <c r="X1891" s="16">
        <f t="shared" ca="1" si="622"/>
        <v>2.6429849619250936</v>
      </c>
      <c r="Y1891" s="16"/>
      <c r="Z1891" s="13" t="str">
        <f ca="1">priceincross</f>
        <v/>
      </c>
      <c r="AA1891" s="13" t="str">
        <f ca="1">priceoutcross</f>
        <v/>
      </c>
      <c r="AB1891" s="13" t="str">
        <f t="shared" ca="1" si="614"/>
        <v/>
      </c>
      <c r="AC1891" s="13" t="str">
        <f t="shared" ca="1" si="623"/>
        <v/>
      </c>
      <c r="AD1891" s="13" t="str">
        <f t="shared" ca="1" si="624"/>
        <v/>
      </c>
      <c r="AE1891" s="13">
        <f t="shared" ca="1" si="625"/>
        <v>3.3465780983988931</v>
      </c>
      <c r="AG1891" s="32">
        <f ca="1">IF(ROW(data!B1891)&gt;fib+1,MIN(OFFSET(data!B1891,0,0,-fib,1)),"")</f>
        <v>19.87</v>
      </c>
      <c r="AH1891" s="32">
        <f ca="1">IF(ROW(data!B1891)&gt;fib+1,MAX(OFFSET(data!B1891,0,0,-fib,1)),"")</f>
        <v>28.67</v>
      </c>
      <c r="AI1891" s="32">
        <f t="shared" ca="1" si="615"/>
        <v>8.8000000000000007</v>
      </c>
      <c r="AJ1891" s="31">
        <f t="shared" ca="1" si="616"/>
        <v>21.9468</v>
      </c>
      <c r="AK1891" s="31">
        <f t="shared" ca="1" si="617"/>
        <v>23.2316</v>
      </c>
      <c r="AL1891" s="31">
        <f t="shared" ca="1" si="618"/>
        <v>24.270000000000003</v>
      </c>
      <c r="AM1891" s="31">
        <f t="shared" ca="1" si="619"/>
        <v>25.308400000000002</v>
      </c>
      <c r="AO1891" s="32">
        <f t="shared" ca="1" si="626"/>
        <v>2.3321937512499562</v>
      </c>
      <c r="AP1891" s="32">
        <f t="shared" ca="1" si="627"/>
        <v>0.26076909223988087</v>
      </c>
      <c r="AQ1891" s="32">
        <f t="shared" ca="1" si="628"/>
        <v>2.4685224841136817</v>
      </c>
      <c r="AR1891" s="32">
        <f t="shared" ca="1" si="629"/>
        <v>3.6438529784537321E-2</v>
      </c>
    </row>
    <row r="1892" spans="1:44">
      <c r="A1892" s="10">
        <v>39674</v>
      </c>
      <c r="B1892" s="11">
        <f ca="1">IF(ROW(data!B1892)&gt;singleSMA,AVERAGE(OFFSET(data!B1892,0,0,-singleSMA,1)),"")</f>
        <v>24.779500000000002</v>
      </c>
      <c r="C1892" s="11" t="str">
        <f ca="1">IF(ROW(data!B1890)&gt;singleSMA+2,IF(SIGN(data!B1891-indicators!B1891)&lt;&gt;SIGN(data!B1890-indicators!B1890),IF(SIGN(data!B1891-indicators!B1891)&gt;0,"BUY","SELL"),""),"")</f>
        <v/>
      </c>
      <c r="D1892" s="11">
        <f ca="1">IF(ROW(data!B1892)&gt;fastSMA,AVERAGE(OFFSET(data!B1892,0,0,-fastSMA,1)),"")</f>
        <v>23.992999999999999</v>
      </c>
      <c r="E1892" s="11">
        <f ca="1">IF(ROW(data!B1892)&gt;slowSMA,AVERAGE(OFFSET(data!B1892,0,0,-slowSMA,1)),"")</f>
        <v>24.779500000000002</v>
      </c>
      <c r="F1892" s="11" t="str">
        <f ca="1">IF(ROW(data!B1892)&gt;MAX(fastSMA,slowSMA)+2,IF(SIGN(D1891-E1891)&lt;&gt;SIGN(D1890-E1890),IF(SIGN(D1891-E1891)&gt;0,"BUY","SELL"),""),"")</f>
        <v/>
      </c>
      <c r="G1892" s="11"/>
      <c r="H1892" s="11">
        <f>(data!B1892/data!B1891)-1</f>
        <v>-2.9610829103214886E-3</v>
      </c>
      <c r="I1892" s="11">
        <f t="shared" si="609"/>
        <v>0</v>
      </c>
      <c r="J1892" s="11">
        <f t="shared" si="610"/>
        <v>2.9610829103214886E-3</v>
      </c>
      <c r="K1892" s="11">
        <f ca="1">IF(ROW(data!B1892)&gt;rsi+1,100-100/(1+AVERAGE(OFFSET(I1892,0,0,-rsi,1))/AVERAGE(OFFSET(J1892,0,0,-rsi,1))),"")</f>
        <v>57.210982032135178</v>
      </c>
      <c r="L1892" s="11"/>
      <c r="M1892" s="11">
        <f t="shared" si="611"/>
        <v>0.99703891708967851</v>
      </c>
      <c r="N1892" s="11">
        <f t="shared" ca="1" si="612"/>
        <v>1.0555306762203311</v>
      </c>
      <c r="S1892" s="13" t="str">
        <f ca="1">pricein</f>
        <v/>
      </c>
      <c r="T1892" s="13" t="str">
        <f ca="1">priceout</f>
        <v/>
      </c>
      <c r="U1892" s="16" t="str">
        <f t="shared" ca="1" si="613"/>
        <v/>
      </c>
      <c r="V1892" s="16" t="str">
        <f t="shared" ca="1" si="620"/>
        <v/>
      </c>
      <c r="W1892" s="16" t="str">
        <f t="shared" ca="1" si="621"/>
        <v/>
      </c>
      <c r="X1892" s="16">
        <f t="shared" ca="1" si="622"/>
        <v>2.6429849619250936</v>
      </c>
      <c r="Y1892" s="16"/>
      <c r="Z1892" s="13" t="str">
        <f ca="1">priceincross</f>
        <v/>
      </c>
      <c r="AA1892" s="13" t="str">
        <f ca="1">priceoutcross</f>
        <v/>
      </c>
      <c r="AB1892" s="13" t="str">
        <f t="shared" ca="1" si="614"/>
        <v/>
      </c>
      <c r="AC1892" s="13" t="str">
        <f t="shared" ca="1" si="623"/>
        <v/>
      </c>
      <c r="AD1892" s="13" t="str">
        <f t="shared" ca="1" si="624"/>
        <v/>
      </c>
      <c r="AE1892" s="13">
        <f t="shared" ca="1" si="625"/>
        <v>3.3465780983988931</v>
      </c>
      <c r="AG1892" s="32">
        <f ca="1">IF(ROW(data!B1892)&gt;fib+1,MIN(OFFSET(data!B1892,0,0,-fib,1)),"")</f>
        <v>19.87</v>
      </c>
      <c r="AH1892" s="32">
        <f ca="1">IF(ROW(data!B1892)&gt;fib+1,MAX(OFFSET(data!B1892,0,0,-fib,1)),"")</f>
        <v>28.67</v>
      </c>
      <c r="AI1892" s="32">
        <f t="shared" ca="1" si="615"/>
        <v>8.8000000000000007</v>
      </c>
      <c r="AJ1892" s="31">
        <f t="shared" ca="1" si="616"/>
        <v>21.9468</v>
      </c>
      <c r="AK1892" s="31">
        <f t="shared" ca="1" si="617"/>
        <v>23.2316</v>
      </c>
      <c r="AL1892" s="31">
        <f t="shared" ca="1" si="618"/>
        <v>24.270000000000003</v>
      </c>
      <c r="AM1892" s="31">
        <f t="shared" ca="1" si="619"/>
        <v>25.308400000000002</v>
      </c>
      <c r="AO1892" s="32">
        <f t="shared" ca="1" si="626"/>
        <v>2.3321937512499562</v>
      </c>
      <c r="AP1892" s="32">
        <f t="shared" ca="1" si="627"/>
        <v>0.26076909223988087</v>
      </c>
      <c r="AQ1892" s="32">
        <f t="shared" ca="1" si="628"/>
        <v>2.4685224841136817</v>
      </c>
      <c r="AR1892" s="32">
        <f t="shared" ca="1" si="629"/>
        <v>3.6438529784537321E-2</v>
      </c>
    </row>
    <row r="1893" spans="1:44">
      <c r="A1893" s="10">
        <v>39678</v>
      </c>
      <c r="B1893" s="11">
        <f ca="1">IF(ROW(data!B1893)&gt;singleSMA,AVERAGE(OFFSET(data!B1893,0,0,-singleSMA,1)),"")</f>
        <v>24.763999999999999</v>
      </c>
      <c r="C1893" s="11" t="str">
        <f ca="1">IF(ROW(data!B1891)&gt;singleSMA+2,IF(SIGN(data!B1892-indicators!B1892)&lt;&gt;SIGN(data!B1891-indicators!B1891),IF(SIGN(data!B1892-indicators!B1892)&gt;0,"BUY","SELL"),""),"")</f>
        <v/>
      </c>
      <c r="D1893" s="11">
        <f ca="1">IF(ROW(data!B1893)&gt;fastSMA,AVERAGE(OFFSET(data!B1893,0,0,-fastSMA,1)),"")</f>
        <v>24.000999999999998</v>
      </c>
      <c r="E1893" s="11">
        <f ca="1">IF(ROW(data!B1893)&gt;slowSMA,AVERAGE(OFFSET(data!B1893,0,0,-slowSMA,1)),"")</f>
        <v>24.763999999999999</v>
      </c>
      <c r="F1893" s="11" t="str">
        <f ca="1">IF(ROW(data!B1893)&gt;MAX(fastSMA,slowSMA)+2,IF(SIGN(D1892-E1892)&lt;&gt;SIGN(D1891-E1891),IF(SIGN(D1892-E1892)&gt;0,"BUY","SELL"),""),"")</f>
        <v/>
      </c>
      <c r="G1893" s="11"/>
      <c r="H1893" s="11">
        <f>(data!B1893/data!B1892)-1</f>
        <v>1.3152312261349053E-2</v>
      </c>
      <c r="I1893" s="11">
        <f t="shared" si="609"/>
        <v>1.3152312261349053E-2</v>
      </c>
      <c r="J1893" s="11">
        <f t="shared" si="610"/>
        <v>0</v>
      </c>
      <c r="K1893" s="11">
        <f ca="1">IF(ROW(data!B1893)&gt;rsi+1,100-100/(1+AVERAGE(OFFSET(I1893,0,0,-rsi,1))/AVERAGE(OFFSET(J1893,0,0,-rsi,1))),"")</f>
        <v>51.850391820936807</v>
      </c>
      <c r="L1893" s="11"/>
      <c r="M1893" s="11">
        <f t="shared" si="611"/>
        <v>1.0131523122613491</v>
      </c>
      <c r="N1893" s="11">
        <f t="shared" ca="1" si="612"/>
        <v>1.0067453625632381</v>
      </c>
      <c r="S1893" s="13" t="str">
        <f ca="1">pricein</f>
        <v/>
      </c>
      <c r="T1893" s="13" t="str">
        <f ca="1">priceout</f>
        <v/>
      </c>
      <c r="U1893" s="16" t="str">
        <f t="shared" ca="1" si="613"/>
        <v/>
      </c>
      <c r="V1893" s="16" t="str">
        <f t="shared" ca="1" si="620"/>
        <v/>
      </c>
      <c r="W1893" s="16" t="str">
        <f t="shared" ca="1" si="621"/>
        <v/>
      </c>
      <c r="X1893" s="16">
        <f t="shared" ca="1" si="622"/>
        <v>2.6429849619250936</v>
      </c>
      <c r="Y1893" s="16"/>
      <c r="Z1893" s="13" t="str">
        <f ca="1">priceincross</f>
        <v/>
      </c>
      <c r="AA1893" s="13" t="str">
        <f ca="1">priceoutcross</f>
        <v/>
      </c>
      <c r="AB1893" s="13" t="str">
        <f t="shared" ca="1" si="614"/>
        <v/>
      </c>
      <c r="AC1893" s="13" t="str">
        <f t="shared" ca="1" si="623"/>
        <v/>
      </c>
      <c r="AD1893" s="13" t="str">
        <f t="shared" ca="1" si="624"/>
        <v/>
      </c>
      <c r="AE1893" s="13">
        <f t="shared" ca="1" si="625"/>
        <v>3.3465780983988931</v>
      </c>
      <c r="AG1893" s="32">
        <f ca="1">IF(ROW(data!B1893)&gt;fib+1,MIN(OFFSET(data!B1893,0,0,-fib,1)),"")</f>
        <v>19.87</v>
      </c>
      <c r="AH1893" s="32">
        <f ca="1">IF(ROW(data!B1893)&gt;fib+1,MAX(OFFSET(data!B1893,0,0,-fib,1)),"")</f>
        <v>28.67</v>
      </c>
      <c r="AI1893" s="32">
        <f t="shared" ca="1" si="615"/>
        <v>8.8000000000000007</v>
      </c>
      <c r="AJ1893" s="31">
        <f t="shared" ca="1" si="616"/>
        <v>21.9468</v>
      </c>
      <c r="AK1893" s="31">
        <f t="shared" ca="1" si="617"/>
        <v>23.2316</v>
      </c>
      <c r="AL1893" s="31">
        <f t="shared" ca="1" si="618"/>
        <v>24.270000000000003</v>
      </c>
      <c r="AM1893" s="31">
        <f t="shared" ca="1" si="619"/>
        <v>25.308400000000002</v>
      </c>
      <c r="AO1893" s="32">
        <f t="shared" ca="1" si="626"/>
        <v>2.3321937512499562</v>
      </c>
      <c r="AP1893" s="32">
        <f t="shared" ca="1" si="627"/>
        <v>0.26076909223988087</v>
      </c>
      <c r="AQ1893" s="32">
        <f t="shared" ca="1" si="628"/>
        <v>2.4685224841136817</v>
      </c>
      <c r="AR1893" s="32">
        <f t="shared" ca="1" si="629"/>
        <v>3.6438529784537321E-2</v>
      </c>
    </row>
    <row r="1894" spans="1:44">
      <c r="A1894" s="10">
        <v>39679</v>
      </c>
      <c r="B1894" s="11">
        <f ca="1">IF(ROW(data!B1894)&gt;singleSMA,AVERAGE(OFFSET(data!B1894,0,0,-singleSMA,1)),"")</f>
        <v>24.746500000000001</v>
      </c>
      <c r="C1894" s="11" t="str">
        <f ca="1">IF(ROW(data!B1892)&gt;singleSMA+2,IF(SIGN(data!B1893-indicators!B1893)&lt;&gt;SIGN(data!B1892-indicators!B1892),IF(SIGN(data!B1893-indicators!B1893)&gt;0,"BUY","SELL"),""),"")</f>
        <v/>
      </c>
      <c r="D1894" s="11">
        <f ca="1">IF(ROW(data!B1894)&gt;fastSMA,AVERAGE(OFFSET(data!B1894,0,0,-fastSMA,1)),"")</f>
        <v>23.985499999999995</v>
      </c>
      <c r="E1894" s="11">
        <f ca="1">IF(ROW(data!B1894)&gt;slowSMA,AVERAGE(OFFSET(data!B1894,0,0,-slowSMA,1)),"")</f>
        <v>24.746500000000001</v>
      </c>
      <c r="F1894" s="11" t="str">
        <f ca="1">IF(ROW(data!B1894)&gt;MAX(fastSMA,slowSMA)+2,IF(SIGN(D1893-E1893)&lt;&gt;SIGN(D1892-E1892),IF(SIGN(D1893-E1893)&gt;0,"BUY","SELL"),""),"")</f>
        <v/>
      </c>
      <c r="G1894" s="11"/>
      <c r="H1894" s="11">
        <f>(data!B1894/data!B1893)-1</f>
        <v>-2.3031825795644889E-2</v>
      </c>
      <c r="I1894" s="11">
        <f t="shared" si="609"/>
        <v>0</v>
      </c>
      <c r="J1894" s="11">
        <f t="shared" si="610"/>
        <v>2.3031825795644889E-2</v>
      </c>
      <c r="K1894" s="11">
        <f ca="1">IF(ROW(data!B1894)&gt;rsi+1,100-100/(1+AVERAGE(OFFSET(I1894,0,0,-rsi,1))/AVERAGE(OFFSET(J1894,0,0,-rsi,1))),"")</f>
        <v>49.373567467360751</v>
      </c>
      <c r="L1894" s="11"/>
      <c r="M1894" s="11">
        <f t="shared" si="611"/>
        <v>0.97696817420435511</v>
      </c>
      <c r="N1894" s="11">
        <f t="shared" ca="1" si="612"/>
        <v>0.9868866328257192</v>
      </c>
      <c r="S1894" s="13" t="str">
        <f ca="1">pricein</f>
        <v/>
      </c>
      <c r="T1894" s="13" t="str">
        <f ca="1">priceout</f>
        <v/>
      </c>
      <c r="U1894" s="16" t="str">
        <f t="shared" ca="1" si="613"/>
        <v/>
      </c>
      <c r="V1894" s="16" t="str">
        <f t="shared" ca="1" si="620"/>
        <v/>
      </c>
      <c r="W1894" s="16" t="str">
        <f t="shared" ca="1" si="621"/>
        <v/>
      </c>
      <c r="X1894" s="16">
        <f t="shared" ca="1" si="622"/>
        <v>2.6429849619250936</v>
      </c>
      <c r="Y1894" s="16"/>
      <c r="Z1894" s="13" t="str">
        <f ca="1">priceincross</f>
        <v/>
      </c>
      <c r="AA1894" s="13" t="str">
        <f ca="1">priceoutcross</f>
        <v/>
      </c>
      <c r="AB1894" s="13" t="str">
        <f t="shared" ca="1" si="614"/>
        <v/>
      </c>
      <c r="AC1894" s="13" t="str">
        <f t="shared" ca="1" si="623"/>
        <v/>
      </c>
      <c r="AD1894" s="13" t="str">
        <f t="shared" ca="1" si="624"/>
        <v/>
      </c>
      <c r="AE1894" s="13">
        <f t="shared" ca="1" si="625"/>
        <v>3.3465780983988931</v>
      </c>
      <c r="AG1894" s="32">
        <f ca="1">IF(ROW(data!B1894)&gt;fib+1,MIN(OFFSET(data!B1894,0,0,-fib,1)),"")</f>
        <v>19.87</v>
      </c>
      <c r="AH1894" s="32">
        <f ca="1">IF(ROW(data!B1894)&gt;fib+1,MAX(OFFSET(data!B1894,0,0,-fib,1)),"")</f>
        <v>28.67</v>
      </c>
      <c r="AI1894" s="32">
        <f t="shared" ca="1" si="615"/>
        <v>8.8000000000000007</v>
      </c>
      <c r="AJ1894" s="31">
        <f t="shared" ca="1" si="616"/>
        <v>21.9468</v>
      </c>
      <c r="AK1894" s="31">
        <f t="shared" ca="1" si="617"/>
        <v>23.2316</v>
      </c>
      <c r="AL1894" s="31">
        <f t="shared" ca="1" si="618"/>
        <v>24.270000000000003</v>
      </c>
      <c r="AM1894" s="31">
        <f t="shared" ca="1" si="619"/>
        <v>25.308400000000002</v>
      </c>
      <c r="AO1894" s="32">
        <f t="shared" ca="1" si="626"/>
        <v>2.3321937512499562</v>
      </c>
      <c r="AP1894" s="32">
        <f t="shared" ca="1" si="627"/>
        <v>0.26076909223988087</v>
      </c>
      <c r="AQ1894" s="32">
        <f t="shared" ca="1" si="628"/>
        <v>2.4685224841136817</v>
      </c>
      <c r="AR1894" s="32">
        <f t="shared" ca="1" si="629"/>
        <v>3.6438529784537321E-2</v>
      </c>
    </row>
    <row r="1895" spans="1:44">
      <c r="A1895" s="10">
        <v>39680</v>
      </c>
      <c r="B1895" s="11">
        <f ca="1">IF(ROW(data!B1895)&gt;singleSMA,AVERAGE(OFFSET(data!B1895,0,0,-singleSMA,1)),"")</f>
        <v>24.739199999999997</v>
      </c>
      <c r="C1895" s="11" t="str">
        <f ca="1">IF(ROW(data!B1893)&gt;singleSMA+2,IF(SIGN(data!B1894-indicators!B1894)&lt;&gt;SIGN(data!B1893-indicators!B1893),IF(SIGN(data!B1894-indicators!B1894)&gt;0,"BUY","SELL"),""),"")</f>
        <v/>
      </c>
      <c r="D1895" s="11">
        <f ca="1">IF(ROW(data!B1895)&gt;fastSMA,AVERAGE(OFFSET(data!B1895,0,0,-fastSMA,1)),"")</f>
        <v>24.029999999999994</v>
      </c>
      <c r="E1895" s="11">
        <f ca="1">IF(ROW(data!B1895)&gt;slowSMA,AVERAGE(OFFSET(data!B1895,0,0,-slowSMA,1)),"")</f>
        <v>24.739199999999997</v>
      </c>
      <c r="F1895" s="11" t="str">
        <f ca="1">IF(ROW(data!B1895)&gt;MAX(fastSMA,slowSMA)+2,IF(SIGN(D1894-E1894)&lt;&gt;SIGN(D1893-E1893),IF(SIGN(D1894-E1894)&gt;0,"BUY","SELL"),""),"")</f>
        <v/>
      </c>
      <c r="G1895" s="11"/>
      <c r="H1895" s="11">
        <f>(data!B1895/data!B1894)-1</f>
        <v>8.5726532361785068E-4</v>
      </c>
      <c r="I1895" s="11">
        <f t="shared" si="609"/>
        <v>8.5726532361785068E-4</v>
      </c>
      <c r="J1895" s="11">
        <f t="shared" si="610"/>
        <v>0</v>
      </c>
      <c r="K1895" s="11">
        <f ca="1">IF(ROW(data!B1895)&gt;rsi+1,100-100/(1+AVERAGE(OFFSET(I1895,0,0,-rsi,1))/AVERAGE(OFFSET(J1895,0,0,-rsi,1))),"")</f>
        <v>56.292092681395843</v>
      </c>
      <c r="L1895" s="11"/>
      <c r="M1895" s="11">
        <f t="shared" si="611"/>
        <v>1.0008572653236179</v>
      </c>
      <c r="N1895" s="11">
        <f t="shared" ca="1" si="612"/>
        <v>1.039626001780944</v>
      </c>
      <c r="S1895" s="13" t="str">
        <f ca="1">pricein</f>
        <v/>
      </c>
      <c r="T1895" s="13" t="str">
        <f ca="1">priceout</f>
        <v/>
      </c>
      <c r="U1895" s="16" t="str">
        <f t="shared" ca="1" si="613"/>
        <v/>
      </c>
      <c r="V1895" s="16" t="str">
        <f t="shared" ca="1" si="620"/>
        <v/>
      </c>
      <c r="W1895" s="16" t="str">
        <f t="shared" ca="1" si="621"/>
        <v/>
      </c>
      <c r="X1895" s="16">
        <f t="shared" ca="1" si="622"/>
        <v>2.6429849619250936</v>
      </c>
      <c r="Y1895" s="16"/>
      <c r="Z1895" s="13" t="str">
        <f ca="1">priceincross</f>
        <v/>
      </c>
      <c r="AA1895" s="13" t="str">
        <f ca="1">priceoutcross</f>
        <v/>
      </c>
      <c r="AB1895" s="13" t="str">
        <f t="shared" ca="1" si="614"/>
        <v/>
      </c>
      <c r="AC1895" s="13" t="str">
        <f t="shared" ca="1" si="623"/>
        <v/>
      </c>
      <c r="AD1895" s="13" t="str">
        <f t="shared" ca="1" si="624"/>
        <v/>
      </c>
      <c r="AE1895" s="13">
        <f t="shared" ca="1" si="625"/>
        <v>3.3465780983988931</v>
      </c>
      <c r="AG1895" s="32">
        <f ca="1">IF(ROW(data!B1895)&gt;fib+1,MIN(OFFSET(data!B1895,0,0,-fib,1)),"")</f>
        <v>19.87</v>
      </c>
      <c r="AH1895" s="32">
        <f ca="1">IF(ROW(data!B1895)&gt;fib+1,MAX(OFFSET(data!B1895,0,0,-fib,1)),"")</f>
        <v>28.67</v>
      </c>
      <c r="AI1895" s="32">
        <f t="shared" ca="1" si="615"/>
        <v>8.8000000000000007</v>
      </c>
      <c r="AJ1895" s="31">
        <f t="shared" ca="1" si="616"/>
        <v>21.9468</v>
      </c>
      <c r="AK1895" s="31">
        <f t="shared" ca="1" si="617"/>
        <v>23.2316</v>
      </c>
      <c r="AL1895" s="31">
        <f t="shared" ca="1" si="618"/>
        <v>24.270000000000003</v>
      </c>
      <c r="AM1895" s="31">
        <f t="shared" ca="1" si="619"/>
        <v>25.308400000000002</v>
      </c>
      <c r="AO1895" s="32">
        <f t="shared" ca="1" si="626"/>
        <v>2.3321937512499562</v>
      </c>
      <c r="AP1895" s="32">
        <f t="shared" ca="1" si="627"/>
        <v>0.26076909223988087</v>
      </c>
      <c r="AQ1895" s="32">
        <f t="shared" ca="1" si="628"/>
        <v>2.4685224841136817</v>
      </c>
      <c r="AR1895" s="32">
        <f t="shared" ca="1" si="629"/>
        <v>3.6438529784537321E-2</v>
      </c>
    </row>
    <row r="1896" spans="1:44">
      <c r="A1896" s="10">
        <v>39681</v>
      </c>
      <c r="B1896" s="11">
        <f ca="1">IF(ROW(data!B1896)&gt;singleSMA,AVERAGE(OFFSET(data!B1896,0,0,-singleSMA,1)),"")</f>
        <v>24.719799999999996</v>
      </c>
      <c r="C1896" s="11" t="str">
        <f ca="1">IF(ROW(data!B1894)&gt;singleSMA+2,IF(SIGN(data!B1895-indicators!B1895)&lt;&gt;SIGN(data!B1894-indicators!B1894),IF(SIGN(data!B1895-indicators!B1895)&gt;0,"BUY","SELL"),""),"")</f>
        <v/>
      </c>
      <c r="D1896" s="11">
        <f ca="1">IF(ROW(data!B1896)&gt;fastSMA,AVERAGE(OFFSET(data!B1896,0,0,-fastSMA,1)),"")</f>
        <v>23.950499999999998</v>
      </c>
      <c r="E1896" s="11">
        <f ca="1">IF(ROW(data!B1896)&gt;slowSMA,AVERAGE(OFFSET(data!B1896,0,0,-slowSMA,1)),"")</f>
        <v>24.719799999999996</v>
      </c>
      <c r="F1896" s="11" t="str">
        <f ca="1">IF(ROW(data!B1896)&gt;MAX(fastSMA,slowSMA)+2,IF(SIGN(D1895-E1895)&lt;&gt;SIGN(D1894-E1894),IF(SIGN(D1895-E1895)&gt;0,"BUY","SELL"),""),"")</f>
        <v/>
      </c>
      <c r="G1896" s="11"/>
      <c r="H1896" s="11">
        <f>(data!B1896/data!B1895)-1</f>
        <v>-2.8693790149893039E-2</v>
      </c>
      <c r="I1896" s="11">
        <f t="shared" si="609"/>
        <v>0</v>
      </c>
      <c r="J1896" s="11">
        <f t="shared" si="610"/>
        <v>2.8693790149893039E-2</v>
      </c>
      <c r="K1896" s="11">
        <f ca="1">IF(ROW(data!B1896)&gt;rsi+1,100-100/(1+AVERAGE(OFFSET(I1896,0,0,-rsi,1))/AVERAGE(OFFSET(J1896,0,0,-rsi,1))),"")</f>
        <v>39.751185302596504</v>
      </c>
      <c r="L1896" s="11"/>
      <c r="M1896" s="11">
        <f t="shared" si="611"/>
        <v>0.97130620985010696</v>
      </c>
      <c r="N1896" s="11">
        <f t="shared" ca="1" si="612"/>
        <v>0.93448702101359693</v>
      </c>
      <c r="S1896" s="13" t="str">
        <f ca="1">pricein</f>
        <v/>
      </c>
      <c r="T1896" s="13" t="str">
        <f ca="1">priceout</f>
        <v/>
      </c>
      <c r="U1896" s="16" t="str">
        <f t="shared" ca="1" si="613"/>
        <v/>
      </c>
      <c r="V1896" s="16" t="str">
        <f t="shared" ca="1" si="620"/>
        <v/>
      </c>
      <c r="W1896" s="16" t="str">
        <f t="shared" ca="1" si="621"/>
        <v/>
      </c>
      <c r="X1896" s="16">
        <f t="shared" ca="1" si="622"/>
        <v>2.6429849619250936</v>
      </c>
      <c r="Y1896" s="16"/>
      <c r="Z1896" s="13" t="str">
        <f ca="1">priceincross</f>
        <v/>
      </c>
      <c r="AA1896" s="13" t="str">
        <f ca="1">priceoutcross</f>
        <v/>
      </c>
      <c r="AB1896" s="13" t="str">
        <f t="shared" ca="1" si="614"/>
        <v/>
      </c>
      <c r="AC1896" s="13" t="str">
        <f t="shared" ca="1" si="623"/>
        <v/>
      </c>
      <c r="AD1896" s="13" t="str">
        <f t="shared" ca="1" si="624"/>
        <v/>
      </c>
      <c r="AE1896" s="13">
        <f t="shared" ca="1" si="625"/>
        <v>3.3465780983988931</v>
      </c>
      <c r="AG1896" s="32">
        <f ca="1">IF(ROW(data!B1896)&gt;fib+1,MIN(OFFSET(data!B1896,0,0,-fib,1)),"")</f>
        <v>19.87</v>
      </c>
      <c r="AH1896" s="32">
        <f ca="1">IF(ROW(data!B1896)&gt;fib+1,MAX(OFFSET(data!B1896,0,0,-fib,1)),"")</f>
        <v>28.67</v>
      </c>
      <c r="AI1896" s="32">
        <f t="shared" ca="1" si="615"/>
        <v>8.8000000000000007</v>
      </c>
      <c r="AJ1896" s="31">
        <f t="shared" ca="1" si="616"/>
        <v>21.9468</v>
      </c>
      <c r="AK1896" s="31">
        <f t="shared" ca="1" si="617"/>
        <v>23.2316</v>
      </c>
      <c r="AL1896" s="31">
        <f t="shared" ca="1" si="618"/>
        <v>24.270000000000003</v>
      </c>
      <c r="AM1896" s="31">
        <f t="shared" ca="1" si="619"/>
        <v>25.308400000000002</v>
      </c>
      <c r="AO1896" s="32">
        <f t="shared" ca="1" si="626"/>
        <v>2.3321937512499562</v>
      </c>
      <c r="AP1896" s="32">
        <f t="shared" ca="1" si="627"/>
        <v>0.26076909223988087</v>
      </c>
      <c r="AQ1896" s="32">
        <f t="shared" ca="1" si="628"/>
        <v>2.4685224841136817</v>
      </c>
      <c r="AR1896" s="32">
        <f t="shared" ca="1" si="629"/>
        <v>3.6438529784537321E-2</v>
      </c>
    </row>
    <row r="1897" spans="1:44">
      <c r="A1897" s="10">
        <v>39682</v>
      </c>
      <c r="B1897" s="11">
        <f ca="1">IF(ROW(data!B1897)&gt;singleSMA,AVERAGE(OFFSET(data!B1897,0,0,-singleSMA,1)),"")</f>
        <v>24.693399999999997</v>
      </c>
      <c r="C1897" s="11" t="str">
        <f ca="1">IF(ROW(data!B1895)&gt;singleSMA+2,IF(SIGN(data!B1896-indicators!B1896)&lt;&gt;SIGN(data!B1895-indicators!B1895),IF(SIGN(data!B1896-indicators!B1896)&gt;0,"BUY","SELL"),""),"")</f>
        <v/>
      </c>
      <c r="D1897" s="11">
        <f ca="1">IF(ROW(data!B1897)&gt;fastSMA,AVERAGE(OFFSET(data!B1897,0,0,-fastSMA,1)),"")</f>
        <v>23.854499999999998</v>
      </c>
      <c r="E1897" s="11">
        <f ca="1">IF(ROW(data!B1897)&gt;slowSMA,AVERAGE(OFFSET(data!B1897,0,0,-slowSMA,1)),"")</f>
        <v>24.693399999999997</v>
      </c>
      <c r="F1897" s="11" t="str">
        <f ca="1">IF(ROW(data!B1897)&gt;MAX(fastSMA,slowSMA)+2,IF(SIGN(D1896-E1896)&lt;&gt;SIGN(D1895-E1895),IF(SIGN(D1896-E1896)&gt;0,"BUY","SELL"),""),"")</f>
        <v/>
      </c>
      <c r="G1897" s="11"/>
      <c r="H1897" s="11">
        <f>(data!B1897/data!B1896)-1</f>
        <v>-4.4091710758364933E-4</v>
      </c>
      <c r="I1897" s="11">
        <f t="shared" si="609"/>
        <v>0</v>
      </c>
      <c r="J1897" s="11">
        <f t="shared" si="610"/>
        <v>4.4091710758364933E-4</v>
      </c>
      <c r="K1897" s="11">
        <f ca="1">IF(ROW(data!B1897)&gt;rsi+1,100-100/(1+AVERAGE(OFFSET(I1897,0,0,-rsi,1))/AVERAGE(OFFSET(J1897,0,0,-rsi,1))),"")</f>
        <v>37.025315946053098</v>
      </c>
      <c r="L1897" s="11"/>
      <c r="M1897" s="11">
        <f t="shared" si="611"/>
        <v>0.99955908289241635</v>
      </c>
      <c r="N1897" s="11">
        <f t="shared" ca="1" si="612"/>
        <v>0.92191947946319652</v>
      </c>
      <c r="S1897" s="13" t="str">
        <f ca="1">pricein</f>
        <v/>
      </c>
      <c r="T1897" s="13" t="str">
        <f ca="1">priceout</f>
        <v/>
      </c>
      <c r="U1897" s="16" t="str">
        <f t="shared" ca="1" si="613"/>
        <v/>
      </c>
      <c r="V1897" s="16" t="str">
        <f t="shared" ca="1" si="620"/>
        <v/>
      </c>
      <c r="W1897" s="16" t="str">
        <f t="shared" ca="1" si="621"/>
        <v/>
      </c>
      <c r="X1897" s="16">
        <f t="shared" ca="1" si="622"/>
        <v>2.6429849619250936</v>
      </c>
      <c r="Y1897" s="16"/>
      <c r="Z1897" s="13" t="str">
        <f ca="1">priceincross</f>
        <v/>
      </c>
      <c r="AA1897" s="13" t="str">
        <f ca="1">priceoutcross</f>
        <v/>
      </c>
      <c r="AB1897" s="13" t="str">
        <f t="shared" ca="1" si="614"/>
        <v/>
      </c>
      <c r="AC1897" s="13" t="str">
        <f t="shared" ca="1" si="623"/>
        <v/>
      </c>
      <c r="AD1897" s="13" t="str">
        <f t="shared" ca="1" si="624"/>
        <v/>
      </c>
      <c r="AE1897" s="13">
        <f t="shared" ca="1" si="625"/>
        <v>3.3465780983988931</v>
      </c>
      <c r="AG1897" s="32">
        <f ca="1">IF(ROW(data!B1897)&gt;fib+1,MIN(OFFSET(data!B1897,0,0,-fib,1)),"")</f>
        <v>19.87</v>
      </c>
      <c r="AH1897" s="32">
        <f ca="1">IF(ROW(data!B1897)&gt;fib+1,MAX(OFFSET(data!B1897,0,0,-fib,1)),"")</f>
        <v>28.67</v>
      </c>
      <c r="AI1897" s="32">
        <f t="shared" ca="1" si="615"/>
        <v>8.8000000000000007</v>
      </c>
      <c r="AJ1897" s="31">
        <f t="shared" ca="1" si="616"/>
        <v>21.9468</v>
      </c>
      <c r="AK1897" s="31">
        <f t="shared" ca="1" si="617"/>
        <v>23.2316</v>
      </c>
      <c r="AL1897" s="31">
        <f t="shared" ca="1" si="618"/>
        <v>24.270000000000003</v>
      </c>
      <c r="AM1897" s="31">
        <f t="shared" ca="1" si="619"/>
        <v>25.308400000000002</v>
      </c>
      <c r="AO1897" s="32">
        <f t="shared" ca="1" si="626"/>
        <v>2.3321937512499562</v>
      </c>
      <c r="AP1897" s="32">
        <f t="shared" ca="1" si="627"/>
        <v>0.26076909223988087</v>
      </c>
      <c r="AQ1897" s="32">
        <f t="shared" ca="1" si="628"/>
        <v>2.4685224841136817</v>
      </c>
      <c r="AR1897" s="32">
        <f t="shared" ca="1" si="629"/>
        <v>3.6438529784537321E-2</v>
      </c>
    </row>
    <row r="1898" spans="1:44">
      <c r="A1898" s="10">
        <v>39685</v>
      </c>
      <c r="B1898" s="11">
        <f ca="1">IF(ROW(data!B1898)&gt;singleSMA,AVERAGE(OFFSET(data!B1898,0,0,-singleSMA,1)),"")</f>
        <v>24.659499999999998</v>
      </c>
      <c r="C1898" s="11" t="str">
        <f ca="1">IF(ROW(data!B1896)&gt;singleSMA+2,IF(SIGN(data!B1897-indicators!B1897)&lt;&gt;SIGN(data!B1896-indicators!B1896),IF(SIGN(data!B1897-indicators!B1897)&gt;0,"BUY","SELL"),""),"")</f>
        <v/>
      </c>
      <c r="D1898" s="11">
        <f ca="1">IF(ROW(data!B1898)&gt;fastSMA,AVERAGE(OFFSET(data!B1898,0,0,-fastSMA,1)),"")</f>
        <v>23.8005</v>
      </c>
      <c r="E1898" s="11">
        <f ca="1">IF(ROW(data!B1898)&gt;slowSMA,AVERAGE(OFFSET(data!B1898,0,0,-slowSMA,1)),"")</f>
        <v>24.659499999999998</v>
      </c>
      <c r="F1898" s="11" t="str">
        <f ca="1">IF(ROW(data!B1898)&gt;MAX(fastSMA,slowSMA)+2,IF(SIGN(D1897-E1897)&lt;&gt;SIGN(D1896-E1896),IF(SIGN(D1897-E1897)&gt;0,"BUY","SELL"),""),"")</f>
        <v/>
      </c>
      <c r="G1898" s="11"/>
      <c r="H1898" s="11">
        <f>(data!B1898/data!B1897)-1</f>
        <v>-2.6466696074107787E-3</v>
      </c>
      <c r="I1898" s="11">
        <f t="shared" si="609"/>
        <v>0</v>
      </c>
      <c r="J1898" s="11">
        <f t="shared" si="610"/>
        <v>2.6466696074107787E-3</v>
      </c>
      <c r="K1898" s="11">
        <f ca="1">IF(ROW(data!B1898)&gt;rsi+1,100-100/(1+AVERAGE(OFFSET(I1898,0,0,-rsi,1))/AVERAGE(OFFSET(J1898,0,0,-rsi,1))),"")</f>
        <v>41.789035830403719</v>
      </c>
      <c r="L1898" s="11"/>
      <c r="M1898" s="11">
        <f t="shared" si="611"/>
        <v>0.99735333039258922</v>
      </c>
      <c r="N1898" s="11">
        <f t="shared" ca="1" si="612"/>
        <v>0.95441114394259197</v>
      </c>
      <c r="S1898" s="13" t="str">
        <f ca="1">pricein</f>
        <v/>
      </c>
      <c r="T1898" s="13" t="str">
        <f ca="1">priceout</f>
        <v/>
      </c>
      <c r="U1898" s="16" t="str">
        <f t="shared" ca="1" si="613"/>
        <v/>
      </c>
      <c r="V1898" s="16" t="str">
        <f t="shared" ca="1" si="620"/>
        <v/>
      </c>
      <c r="W1898" s="16" t="str">
        <f t="shared" ca="1" si="621"/>
        <v/>
      </c>
      <c r="X1898" s="16">
        <f t="shared" ca="1" si="622"/>
        <v>2.6429849619250936</v>
      </c>
      <c r="Y1898" s="16"/>
      <c r="Z1898" s="13" t="str">
        <f ca="1">priceincross</f>
        <v/>
      </c>
      <c r="AA1898" s="13" t="str">
        <f ca="1">priceoutcross</f>
        <v/>
      </c>
      <c r="AB1898" s="13" t="str">
        <f t="shared" ca="1" si="614"/>
        <v/>
      </c>
      <c r="AC1898" s="13" t="str">
        <f t="shared" ca="1" si="623"/>
        <v/>
      </c>
      <c r="AD1898" s="13" t="str">
        <f t="shared" ca="1" si="624"/>
        <v/>
      </c>
      <c r="AE1898" s="13">
        <f t="shared" ca="1" si="625"/>
        <v>3.3465780983988931</v>
      </c>
      <c r="AG1898" s="32">
        <f ca="1">IF(ROW(data!B1898)&gt;fib+1,MIN(OFFSET(data!B1898,0,0,-fib,1)),"")</f>
        <v>19.87</v>
      </c>
      <c r="AH1898" s="32">
        <f ca="1">IF(ROW(data!B1898)&gt;fib+1,MAX(OFFSET(data!B1898,0,0,-fib,1)),"")</f>
        <v>28.67</v>
      </c>
      <c r="AI1898" s="32">
        <f t="shared" ca="1" si="615"/>
        <v>8.8000000000000007</v>
      </c>
      <c r="AJ1898" s="31">
        <f t="shared" ca="1" si="616"/>
        <v>21.9468</v>
      </c>
      <c r="AK1898" s="31">
        <f t="shared" ca="1" si="617"/>
        <v>23.2316</v>
      </c>
      <c r="AL1898" s="31">
        <f t="shared" ca="1" si="618"/>
        <v>24.270000000000003</v>
      </c>
      <c r="AM1898" s="31">
        <f t="shared" ca="1" si="619"/>
        <v>25.308400000000002</v>
      </c>
      <c r="AO1898" s="32">
        <f t="shared" ca="1" si="626"/>
        <v>2.3321937512499562</v>
      </c>
      <c r="AP1898" s="32">
        <f t="shared" ca="1" si="627"/>
        <v>0.26076909223988087</v>
      </c>
      <c r="AQ1898" s="32">
        <f t="shared" ca="1" si="628"/>
        <v>2.4685224841136817</v>
      </c>
      <c r="AR1898" s="32">
        <f t="shared" ca="1" si="629"/>
        <v>3.6438529784537321E-2</v>
      </c>
    </row>
    <row r="1899" spans="1:44">
      <c r="A1899" s="10">
        <v>39686</v>
      </c>
      <c r="B1899" s="11">
        <f ca="1">IF(ROW(data!B1899)&gt;singleSMA,AVERAGE(OFFSET(data!B1899,0,0,-singleSMA,1)),"")</f>
        <v>24.629299999999997</v>
      </c>
      <c r="C1899" s="11" t="str">
        <f ca="1">IF(ROW(data!B1897)&gt;singleSMA+2,IF(SIGN(data!B1898-indicators!B1898)&lt;&gt;SIGN(data!B1897-indicators!B1897),IF(SIGN(data!B1898-indicators!B1898)&gt;0,"BUY","SELL"),""),"")</f>
        <v/>
      </c>
      <c r="D1899" s="11">
        <f ca="1">IF(ROW(data!B1899)&gt;fastSMA,AVERAGE(OFFSET(data!B1899,0,0,-fastSMA,1)),"")</f>
        <v>23.721000000000004</v>
      </c>
      <c r="E1899" s="11">
        <f ca="1">IF(ROW(data!B1899)&gt;slowSMA,AVERAGE(OFFSET(data!B1899,0,0,-slowSMA,1)),"")</f>
        <v>24.629299999999997</v>
      </c>
      <c r="F1899" s="11" t="str">
        <f ca="1">IF(ROW(data!B1899)&gt;MAX(fastSMA,slowSMA)+2,IF(SIGN(D1898-E1898)&lt;&gt;SIGN(D1897-E1897),IF(SIGN(D1898-E1898)&gt;0,"BUY","SELL"),""),"")</f>
        <v/>
      </c>
      <c r="G1899" s="11"/>
      <c r="H1899" s="11">
        <f>(data!B1899/data!B1898)-1</f>
        <v>-1.7249004865103945E-2</v>
      </c>
      <c r="I1899" s="11">
        <f t="shared" si="609"/>
        <v>0</v>
      </c>
      <c r="J1899" s="11">
        <f t="shared" si="610"/>
        <v>1.7249004865103945E-2</v>
      </c>
      <c r="K1899" s="11">
        <f ca="1">IF(ROW(data!B1899)&gt;rsi+1,100-100/(1+AVERAGE(OFFSET(I1899,0,0,-rsi,1))/AVERAGE(OFFSET(J1899,0,0,-rsi,1))),"")</f>
        <v>38.110129069408295</v>
      </c>
      <c r="L1899" s="11"/>
      <c r="M1899" s="11">
        <f t="shared" si="611"/>
        <v>0.98275099513489605</v>
      </c>
      <c r="N1899" s="11">
        <f t="shared" ca="1" si="612"/>
        <v>0.93322133557328846</v>
      </c>
      <c r="S1899" s="13" t="str">
        <f ca="1">pricein</f>
        <v/>
      </c>
      <c r="T1899" s="13" t="str">
        <f ca="1">priceout</f>
        <v/>
      </c>
      <c r="U1899" s="16" t="str">
        <f t="shared" ca="1" si="613"/>
        <v/>
      </c>
      <c r="V1899" s="16" t="str">
        <f t="shared" ca="1" si="620"/>
        <v/>
      </c>
      <c r="W1899" s="16" t="str">
        <f t="shared" ca="1" si="621"/>
        <v/>
      </c>
      <c r="X1899" s="16">
        <f t="shared" ca="1" si="622"/>
        <v>2.6429849619250936</v>
      </c>
      <c r="Y1899" s="16"/>
      <c r="Z1899" s="13" t="str">
        <f ca="1">priceincross</f>
        <v/>
      </c>
      <c r="AA1899" s="13" t="str">
        <f ca="1">priceoutcross</f>
        <v/>
      </c>
      <c r="AB1899" s="13" t="str">
        <f t="shared" ca="1" si="614"/>
        <v/>
      </c>
      <c r="AC1899" s="13" t="str">
        <f t="shared" ca="1" si="623"/>
        <v/>
      </c>
      <c r="AD1899" s="13" t="str">
        <f t="shared" ca="1" si="624"/>
        <v/>
      </c>
      <c r="AE1899" s="13">
        <f t="shared" ca="1" si="625"/>
        <v>3.3465780983988931</v>
      </c>
      <c r="AG1899" s="32">
        <f ca="1">IF(ROW(data!B1899)&gt;fib+1,MIN(OFFSET(data!B1899,0,0,-fib,1)),"")</f>
        <v>19.87</v>
      </c>
      <c r="AH1899" s="32">
        <f ca="1">IF(ROW(data!B1899)&gt;fib+1,MAX(OFFSET(data!B1899,0,0,-fib,1)),"")</f>
        <v>28.67</v>
      </c>
      <c r="AI1899" s="32">
        <f t="shared" ca="1" si="615"/>
        <v>8.8000000000000007</v>
      </c>
      <c r="AJ1899" s="31">
        <f t="shared" ca="1" si="616"/>
        <v>21.9468</v>
      </c>
      <c r="AK1899" s="31">
        <f t="shared" ca="1" si="617"/>
        <v>23.2316</v>
      </c>
      <c r="AL1899" s="31">
        <f t="shared" ca="1" si="618"/>
        <v>24.270000000000003</v>
      </c>
      <c r="AM1899" s="31">
        <f t="shared" ca="1" si="619"/>
        <v>25.308400000000002</v>
      </c>
      <c r="AO1899" s="32">
        <f t="shared" ca="1" si="626"/>
        <v>2.3321937512499562</v>
      </c>
      <c r="AP1899" s="32">
        <f t="shared" ca="1" si="627"/>
        <v>0.26076909223988087</v>
      </c>
      <c r="AQ1899" s="32">
        <f t="shared" ca="1" si="628"/>
        <v>2.4685224841136817</v>
      </c>
      <c r="AR1899" s="32">
        <f t="shared" ca="1" si="629"/>
        <v>3.6438529784537321E-2</v>
      </c>
    </row>
    <row r="1900" spans="1:44">
      <c r="A1900" s="10">
        <v>39687</v>
      </c>
      <c r="B1900" s="11">
        <f ca="1">IF(ROW(data!B1900)&gt;singleSMA,AVERAGE(OFFSET(data!B1900,0,0,-singleSMA,1)),"")</f>
        <v>24.590699999999998</v>
      </c>
      <c r="C1900" s="11" t="str">
        <f ca="1">IF(ROW(data!B1898)&gt;singleSMA+2,IF(SIGN(data!B1899-indicators!B1899)&lt;&gt;SIGN(data!B1898-indicators!B1898),IF(SIGN(data!B1899-indicators!B1899)&gt;0,"BUY","SELL"),""),"")</f>
        <v/>
      </c>
      <c r="D1900" s="11">
        <f ca="1">IF(ROW(data!B1900)&gt;fastSMA,AVERAGE(OFFSET(data!B1900,0,0,-fastSMA,1)),"")</f>
        <v>23.634999999999998</v>
      </c>
      <c r="E1900" s="11">
        <f ca="1">IF(ROW(data!B1900)&gt;slowSMA,AVERAGE(OFFSET(data!B1900,0,0,-slowSMA,1)),"")</f>
        <v>24.590699999999998</v>
      </c>
      <c r="F1900" s="11" t="str">
        <f ca="1">IF(ROW(data!B1900)&gt;MAX(fastSMA,slowSMA)+2,IF(SIGN(D1899-E1899)&lt;&gt;SIGN(D1898-E1898),IF(SIGN(D1899-E1899)&gt;0,"BUY","SELL"),""),"")</f>
        <v/>
      </c>
      <c r="G1900" s="11"/>
      <c r="H1900" s="11">
        <f>(data!B1900/data!B1899)-1</f>
        <v>-1.2601260126012481E-2</v>
      </c>
      <c r="I1900" s="11">
        <f t="shared" si="609"/>
        <v>0</v>
      </c>
      <c r="J1900" s="11">
        <f t="shared" si="610"/>
        <v>1.2601260126012481E-2</v>
      </c>
      <c r="K1900" s="11">
        <f ca="1">IF(ROW(data!B1900)&gt;rsi+1,100-100/(1+AVERAGE(OFFSET(I1900,0,0,-rsi,1))/AVERAGE(OFFSET(J1900,0,0,-rsi,1))),"")</f>
        <v>37.259703731366642</v>
      </c>
      <c r="L1900" s="11"/>
      <c r="M1900" s="11">
        <f t="shared" si="611"/>
        <v>0.98739873987398752</v>
      </c>
      <c r="N1900" s="11">
        <f t="shared" ca="1" si="612"/>
        <v>0.92730346576500433</v>
      </c>
      <c r="S1900" s="13" t="str">
        <f ca="1">pricein</f>
        <v/>
      </c>
      <c r="T1900" s="13" t="str">
        <f ca="1">priceout</f>
        <v/>
      </c>
      <c r="U1900" s="16" t="str">
        <f t="shared" ca="1" si="613"/>
        <v/>
      </c>
      <c r="V1900" s="16" t="str">
        <f t="shared" ca="1" si="620"/>
        <v/>
      </c>
      <c r="W1900" s="16" t="str">
        <f t="shared" ca="1" si="621"/>
        <v/>
      </c>
      <c r="X1900" s="16">
        <f t="shared" ca="1" si="622"/>
        <v>2.6429849619250936</v>
      </c>
      <c r="Y1900" s="16"/>
      <c r="Z1900" s="13" t="str">
        <f ca="1">priceincross</f>
        <v/>
      </c>
      <c r="AA1900" s="13" t="str">
        <f ca="1">priceoutcross</f>
        <v/>
      </c>
      <c r="AB1900" s="13" t="str">
        <f t="shared" ca="1" si="614"/>
        <v/>
      </c>
      <c r="AC1900" s="13" t="str">
        <f t="shared" ca="1" si="623"/>
        <v/>
      </c>
      <c r="AD1900" s="13" t="str">
        <f t="shared" ca="1" si="624"/>
        <v/>
      </c>
      <c r="AE1900" s="13">
        <f t="shared" ca="1" si="625"/>
        <v>3.3465780983988931</v>
      </c>
      <c r="AG1900" s="32">
        <f ca="1">IF(ROW(data!B1900)&gt;fib+1,MIN(OFFSET(data!B1900,0,0,-fib,1)),"")</f>
        <v>19.87</v>
      </c>
      <c r="AH1900" s="32">
        <f ca="1">IF(ROW(data!B1900)&gt;fib+1,MAX(OFFSET(data!B1900,0,0,-fib,1)),"")</f>
        <v>28.67</v>
      </c>
      <c r="AI1900" s="32">
        <f t="shared" ca="1" si="615"/>
        <v>8.8000000000000007</v>
      </c>
      <c r="AJ1900" s="31">
        <f t="shared" ca="1" si="616"/>
        <v>21.9468</v>
      </c>
      <c r="AK1900" s="31">
        <f t="shared" ca="1" si="617"/>
        <v>23.2316</v>
      </c>
      <c r="AL1900" s="31">
        <f t="shared" ca="1" si="618"/>
        <v>24.270000000000003</v>
      </c>
      <c r="AM1900" s="31">
        <f t="shared" ca="1" si="619"/>
        <v>25.308400000000002</v>
      </c>
      <c r="AO1900" s="32">
        <f t="shared" ca="1" si="626"/>
        <v>2.3321937512499562</v>
      </c>
      <c r="AP1900" s="32">
        <f t="shared" ca="1" si="627"/>
        <v>0.26076909223988087</v>
      </c>
      <c r="AQ1900" s="32">
        <f t="shared" ca="1" si="628"/>
        <v>2.4685224841136817</v>
      </c>
      <c r="AR1900" s="32">
        <f t="shared" ca="1" si="629"/>
        <v>3.6438529784537321E-2</v>
      </c>
    </row>
    <row r="1901" spans="1:44">
      <c r="A1901" s="10">
        <v>39688</v>
      </c>
      <c r="B1901" s="11">
        <f ca="1">IF(ROW(data!B1901)&gt;singleSMA,AVERAGE(OFFSET(data!B1901,0,0,-singleSMA,1)),"")</f>
        <v>24.544900000000002</v>
      </c>
      <c r="C1901" s="11" t="str">
        <f ca="1">IF(ROW(data!B1899)&gt;singleSMA+2,IF(SIGN(data!B1900-indicators!B1900)&lt;&gt;SIGN(data!B1899-indicators!B1899),IF(SIGN(data!B1900-indicators!B1900)&gt;0,"BUY","SELL"),""),"")</f>
        <v/>
      </c>
      <c r="D1901" s="11">
        <f ca="1">IF(ROW(data!B1901)&gt;fastSMA,AVERAGE(OFFSET(data!B1901,0,0,-fastSMA,1)),"")</f>
        <v>23.5915</v>
      </c>
      <c r="E1901" s="11">
        <f ca="1">IF(ROW(data!B1901)&gt;slowSMA,AVERAGE(OFFSET(data!B1901,0,0,-slowSMA,1)),"")</f>
        <v>24.544900000000002</v>
      </c>
      <c r="F1901" s="11" t="str">
        <f ca="1">IF(ROW(data!B1901)&gt;MAX(fastSMA,slowSMA)+2,IF(SIGN(D1900-E1900)&lt;&gt;SIGN(D1899-E1899),IF(SIGN(D1900-E1900)&gt;0,"BUY","SELL"),""),"")</f>
        <v/>
      </c>
      <c r="G1901" s="11"/>
      <c r="H1901" s="11">
        <f>(data!B1901/data!B1900)-1</f>
        <v>3.7374658158614515E-2</v>
      </c>
      <c r="I1901" s="11">
        <f t="shared" si="609"/>
        <v>3.7374658158614515E-2</v>
      </c>
      <c r="J1901" s="11">
        <f t="shared" si="610"/>
        <v>0</v>
      </c>
      <c r="K1901" s="11">
        <f ca="1">IF(ROW(data!B1901)&gt;rsi+1,100-100/(1+AVERAGE(OFFSET(I1901,0,0,-rsi,1))/AVERAGE(OFFSET(J1901,0,0,-rsi,1))),"")</f>
        <v>44.770566474390996</v>
      </c>
      <c r="L1901" s="11"/>
      <c r="M1901" s="11">
        <f t="shared" si="611"/>
        <v>1.0373746581586145</v>
      </c>
      <c r="N1901" s="11">
        <f t="shared" ca="1" si="612"/>
        <v>0.96318239526026272</v>
      </c>
      <c r="S1901" s="13" t="str">
        <f ca="1">pricein</f>
        <v/>
      </c>
      <c r="T1901" s="13" t="str">
        <f ca="1">priceout</f>
        <v/>
      </c>
      <c r="U1901" s="16" t="str">
        <f t="shared" ca="1" si="613"/>
        <v/>
      </c>
      <c r="V1901" s="16" t="str">
        <f t="shared" ca="1" si="620"/>
        <v/>
      </c>
      <c r="W1901" s="16" t="str">
        <f t="shared" ca="1" si="621"/>
        <v/>
      </c>
      <c r="X1901" s="16">
        <f t="shared" ca="1" si="622"/>
        <v>2.6429849619250936</v>
      </c>
      <c r="Y1901" s="16"/>
      <c r="Z1901" s="13" t="str">
        <f ca="1">priceincross</f>
        <v/>
      </c>
      <c r="AA1901" s="13" t="str">
        <f ca="1">priceoutcross</f>
        <v/>
      </c>
      <c r="AB1901" s="13" t="str">
        <f t="shared" ca="1" si="614"/>
        <v/>
      </c>
      <c r="AC1901" s="13" t="str">
        <f t="shared" ca="1" si="623"/>
        <v/>
      </c>
      <c r="AD1901" s="13" t="str">
        <f t="shared" ca="1" si="624"/>
        <v/>
      </c>
      <c r="AE1901" s="13">
        <f t="shared" ca="1" si="625"/>
        <v>3.3465780983988931</v>
      </c>
      <c r="AG1901" s="32">
        <f ca="1">IF(ROW(data!B1901)&gt;fib+1,MIN(OFFSET(data!B1901,0,0,-fib,1)),"")</f>
        <v>19.87</v>
      </c>
      <c r="AH1901" s="32">
        <f ca="1">IF(ROW(data!B1901)&gt;fib+1,MAX(OFFSET(data!B1901,0,0,-fib,1)),"")</f>
        <v>28.67</v>
      </c>
      <c r="AI1901" s="32">
        <f t="shared" ca="1" si="615"/>
        <v>8.8000000000000007</v>
      </c>
      <c r="AJ1901" s="31">
        <f t="shared" ca="1" si="616"/>
        <v>21.9468</v>
      </c>
      <c r="AK1901" s="31">
        <f t="shared" ca="1" si="617"/>
        <v>23.2316</v>
      </c>
      <c r="AL1901" s="31">
        <f t="shared" ca="1" si="618"/>
        <v>24.270000000000003</v>
      </c>
      <c r="AM1901" s="31">
        <f t="shared" ca="1" si="619"/>
        <v>25.308400000000002</v>
      </c>
      <c r="AO1901" s="32">
        <f t="shared" ca="1" si="626"/>
        <v>2.3321937512499562</v>
      </c>
      <c r="AP1901" s="32">
        <f t="shared" ca="1" si="627"/>
        <v>0.26076909223988087</v>
      </c>
      <c r="AQ1901" s="32">
        <f t="shared" ca="1" si="628"/>
        <v>2.4685224841136817</v>
      </c>
      <c r="AR1901" s="32">
        <f t="shared" ca="1" si="629"/>
        <v>3.6438529784537321E-2</v>
      </c>
    </row>
    <row r="1902" spans="1:44">
      <c r="A1902" s="10">
        <v>39692</v>
      </c>
      <c r="B1902" s="11">
        <f ca="1">IF(ROW(data!B1902)&gt;singleSMA,AVERAGE(OFFSET(data!B1902,0,0,-singleSMA,1)),"")</f>
        <v>24.509899999999998</v>
      </c>
      <c r="C1902" s="11" t="str">
        <f ca="1">IF(ROW(data!B1900)&gt;singleSMA+2,IF(SIGN(data!B1901-indicators!B1901)&lt;&gt;SIGN(data!B1900-indicators!B1900),IF(SIGN(data!B1901-indicators!B1901)&gt;0,"BUY","SELL"),""),"")</f>
        <v/>
      </c>
      <c r="D1902" s="11">
        <f ca="1">IF(ROW(data!B1902)&gt;fastSMA,AVERAGE(OFFSET(data!B1902,0,0,-fastSMA,1)),"")</f>
        <v>23.576500000000003</v>
      </c>
      <c r="E1902" s="11">
        <f ca="1">IF(ROW(data!B1902)&gt;slowSMA,AVERAGE(OFFSET(data!B1902,0,0,-slowSMA,1)),"")</f>
        <v>24.509899999999998</v>
      </c>
      <c r="F1902" s="11" t="str">
        <f ca="1">IF(ROW(data!B1902)&gt;MAX(fastSMA,slowSMA)+2,IF(SIGN(D1901-E1901)&lt;&gt;SIGN(D1900-E1900),IF(SIGN(D1901-E1901)&gt;0,"BUY","SELL"),""),"")</f>
        <v/>
      </c>
      <c r="G1902" s="11"/>
      <c r="H1902" s="11">
        <f>(data!B1902/data!B1901)-1</f>
        <v>3.8664323374340892E-2</v>
      </c>
      <c r="I1902" s="11">
        <f t="shared" si="609"/>
        <v>3.8664323374340892E-2</v>
      </c>
      <c r="J1902" s="11">
        <f t="shared" si="610"/>
        <v>0</v>
      </c>
      <c r="K1902" s="11">
        <f ca="1">IF(ROW(data!B1902)&gt;rsi+1,100-100/(1+AVERAGE(OFFSET(I1902,0,0,-rsi,1))/AVERAGE(OFFSET(J1902,0,0,-rsi,1))),"")</f>
        <v>48.871466667607159</v>
      </c>
      <c r="L1902" s="11"/>
      <c r="M1902" s="11">
        <f t="shared" si="611"/>
        <v>1.0386643233743409</v>
      </c>
      <c r="N1902" s="11">
        <f t="shared" ca="1" si="612"/>
        <v>0.98746867167919816</v>
      </c>
      <c r="S1902" s="13" t="str">
        <f ca="1">pricein</f>
        <v/>
      </c>
      <c r="T1902" s="13" t="str">
        <f ca="1">priceout</f>
        <v/>
      </c>
      <c r="U1902" s="16" t="str">
        <f t="shared" ca="1" si="613"/>
        <v/>
      </c>
      <c r="V1902" s="16" t="str">
        <f t="shared" ca="1" si="620"/>
        <v/>
      </c>
      <c r="W1902" s="16" t="str">
        <f t="shared" ca="1" si="621"/>
        <v/>
      </c>
      <c r="X1902" s="16">
        <f t="shared" ca="1" si="622"/>
        <v>2.6429849619250936</v>
      </c>
      <c r="Y1902" s="16"/>
      <c r="Z1902" s="13" t="str">
        <f ca="1">priceincross</f>
        <v/>
      </c>
      <c r="AA1902" s="13" t="str">
        <f ca="1">priceoutcross</f>
        <v/>
      </c>
      <c r="AB1902" s="13" t="str">
        <f t="shared" ca="1" si="614"/>
        <v/>
      </c>
      <c r="AC1902" s="13" t="str">
        <f t="shared" ca="1" si="623"/>
        <v/>
      </c>
      <c r="AD1902" s="13" t="str">
        <f t="shared" ca="1" si="624"/>
        <v/>
      </c>
      <c r="AE1902" s="13">
        <f t="shared" ca="1" si="625"/>
        <v>3.3465780983988931</v>
      </c>
      <c r="AG1902" s="32">
        <f ca="1">IF(ROW(data!B1902)&gt;fib+1,MIN(OFFSET(data!B1902,0,0,-fib,1)),"")</f>
        <v>19.87</v>
      </c>
      <c r="AH1902" s="32">
        <f ca="1">IF(ROW(data!B1902)&gt;fib+1,MAX(OFFSET(data!B1902,0,0,-fib,1)),"")</f>
        <v>28.67</v>
      </c>
      <c r="AI1902" s="32">
        <f t="shared" ca="1" si="615"/>
        <v>8.8000000000000007</v>
      </c>
      <c r="AJ1902" s="31">
        <f t="shared" ca="1" si="616"/>
        <v>21.9468</v>
      </c>
      <c r="AK1902" s="31">
        <f t="shared" ca="1" si="617"/>
        <v>23.2316</v>
      </c>
      <c r="AL1902" s="31">
        <f t="shared" ca="1" si="618"/>
        <v>24.270000000000003</v>
      </c>
      <c r="AM1902" s="31">
        <f t="shared" ca="1" si="619"/>
        <v>25.308400000000002</v>
      </c>
      <c r="AO1902" s="32">
        <f t="shared" ca="1" si="626"/>
        <v>2.3321937512499562</v>
      </c>
      <c r="AP1902" s="32">
        <f t="shared" ca="1" si="627"/>
        <v>0.26076909223988087</v>
      </c>
      <c r="AQ1902" s="32">
        <f t="shared" ca="1" si="628"/>
        <v>2.4685224841136817</v>
      </c>
      <c r="AR1902" s="32">
        <f t="shared" ca="1" si="629"/>
        <v>3.6438529784537321E-2</v>
      </c>
    </row>
    <row r="1903" spans="1:44">
      <c r="A1903" s="10">
        <v>39693</v>
      </c>
      <c r="B1903" s="11">
        <f ca="1">IF(ROW(data!B1903)&gt;singleSMA,AVERAGE(OFFSET(data!B1903,0,0,-singleSMA,1)),"")</f>
        <v>24.4876</v>
      </c>
      <c r="C1903" s="11" t="str">
        <f ca="1">IF(ROW(data!B1901)&gt;singleSMA+2,IF(SIGN(data!B1902-indicators!B1902)&lt;&gt;SIGN(data!B1901-indicators!B1901),IF(SIGN(data!B1902-indicators!B1902)&gt;0,"BUY","SELL"),""),"")</f>
        <v/>
      </c>
      <c r="D1903" s="11">
        <f ca="1">IF(ROW(data!B1903)&gt;fastSMA,AVERAGE(OFFSET(data!B1903,0,0,-fastSMA,1)),"")</f>
        <v>23.630500000000001</v>
      </c>
      <c r="E1903" s="11">
        <f ca="1">IF(ROW(data!B1903)&gt;slowSMA,AVERAGE(OFFSET(data!B1903,0,0,-slowSMA,1)),"")</f>
        <v>24.4876</v>
      </c>
      <c r="F1903" s="11" t="str">
        <f ca="1">IF(ROW(data!B1903)&gt;MAX(fastSMA,slowSMA)+2,IF(SIGN(D1902-E1902)&lt;&gt;SIGN(D1901-E1901),IF(SIGN(D1902-E1902)&gt;0,"BUY","SELL"),""),"")</f>
        <v/>
      </c>
      <c r="G1903" s="11"/>
      <c r="H1903" s="11">
        <f>(data!B1903/data!B1902)-1</f>
        <v>5.9221658206429773E-2</v>
      </c>
      <c r="I1903" s="11">
        <f t="shared" si="609"/>
        <v>5.9221658206429773E-2</v>
      </c>
      <c r="J1903" s="11">
        <f t="shared" si="610"/>
        <v>0</v>
      </c>
      <c r="K1903" s="11">
        <f ca="1">IF(ROW(data!B1903)&gt;rsi+1,100-100/(1+AVERAGE(OFFSET(I1903,0,0,-rsi,1))/AVERAGE(OFFSET(J1903,0,0,-rsi,1))),"")</f>
        <v>56.289547654587921</v>
      </c>
      <c r="L1903" s="11"/>
      <c r="M1903" s="11">
        <f t="shared" si="611"/>
        <v>1.0592216582064298</v>
      </c>
      <c r="N1903" s="11">
        <f t="shared" ca="1" si="612"/>
        <v>1.0450751252086812</v>
      </c>
      <c r="S1903" s="13" t="str">
        <f ca="1">pricein</f>
        <v/>
      </c>
      <c r="T1903" s="13" t="str">
        <f ca="1">priceout</f>
        <v/>
      </c>
      <c r="U1903" s="16" t="str">
        <f t="shared" ca="1" si="613"/>
        <v/>
      </c>
      <c r="V1903" s="16" t="str">
        <f t="shared" ca="1" si="620"/>
        <v/>
      </c>
      <c r="W1903" s="16" t="str">
        <f t="shared" ca="1" si="621"/>
        <v/>
      </c>
      <c r="X1903" s="16">
        <f t="shared" ca="1" si="622"/>
        <v>2.6429849619250936</v>
      </c>
      <c r="Y1903" s="16"/>
      <c r="Z1903" s="13" t="str">
        <f ca="1">priceincross</f>
        <v/>
      </c>
      <c r="AA1903" s="13" t="str">
        <f ca="1">priceoutcross</f>
        <v/>
      </c>
      <c r="AB1903" s="13" t="str">
        <f t="shared" ca="1" si="614"/>
        <v/>
      </c>
      <c r="AC1903" s="13" t="str">
        <f t="shared" ca="1" si="623"/>
        <v/>
      </c>
      <c r="AD1903" s="13" t="str">
        <f t="shared" ca="1" si="624"/>
        <v/>
      </c>
      <c r="AE1903" s="13">
        <f t="shared" ca="1" si="625"/>
        <v>3.3465780983988931</v>
      </c>
      <c r="AG1903" s="32">
        <f ca="1">IF(ROW(data!B1903)&gt;fib+1,MIN(OFFSET(data!B1903,0,0,-fib,1)),"")</f>
        <v>19.87</v>
      </c>
      <c r="AH1903" s="32">
        <f ca="1">IF(ROW(data!B1903)&gt;fib+1,MAX(OFFSET(data!B1903,0,0,-fib,1)),"")</f>
        <v>28.67</v>
      </c>
      <c r="AI1903" s="32">
        <f t="shared" ca="1" si="615"/>
        <v>8.8000000000000007</v>
      </c>
      <c r="AJ1903" s="31">
        <f t="shared" ca="1" si="616"/>
        <v>21.9468</v>
      </c>
      <c r="AK1903" s="31">
        <f t="shared" ca="1" si="617"/>
        <v>23.2316</v>
      </c>
      <c r="AL1903" s="31">
        <f t="shared" ca="1" si="618"/>
        <v>24.270000000000003</v>
      </c>
      <c r="AM1903" s="31">
        <f t="shared" ca="1" si="619"/>
        <v>25.308400000000002</v>
      </c>
      <c r="AO1903" s="32">
        <f t="shared" ca="1" si="626"/>
        <v>2.3321937512499562</v>
      </c>
      <c r="AP1903" s="32">
        <f t="shared" ca="1" si="627"/>
        <v>0.26076909223988087</v>
      </c>
      <c r="AQ1903" s="32">
        <f t="shared" ca="1" si="628"/>
        <v>2.4685224841136817</v>
      </c>
      <c r="AR1903" s="32">
        <f t="shared" ca="1" si="629"/>
        <v>3.6438529784537321E-2</v>
      </c>
    </row>
    <row r="1904" spans="1:44">
      <c r="A1904" s="10">
        <v>39694</v>
      </c>
      <c r="B1904" s="11">
        <f ca="1">IF(ROW(data!B1904)&gt;singleSMA,AVERAGE(OFFSET(data!B1904,0,0,-singleSMA,1)),"")</f>
        <v>24.458200000000001</v>
      </c>
      <c r="C1904" s="11" t="str">
        <f ca="1">IF(ROW(data!B1902)&gt;singleSMA+2,IF(SIGN(data!B1903-indicators!B1903)&lt;&gt;SIGN(data!B1902-indicators!B1902),IF(SIGN(data!B1903-indicators!B1903)&gt;0,"BUY","SELL"),""),"")</f>
        <v>BUY</v>
      </c>
      <c r="D1904" s="11">
        <f ca="1">IF(ROW(data!B1904)&gt;fastSMA,AVERAGE(OFFSET(data!B1904,0,0,-fastSMA,1)),"")</f>
        <v>23.667000000000002</v>
      </c>
      <c r="E1904" s="11">
        <f ca="1">IF(ROW(data!B1904)&gt;slowSMA,AVERAGE(OFFSET(data!B1904,0,0,-slowSMA,1)),"")</f>
        <v>24.458200000000001</v>
      </c>
      <c r="F1904" s="11" t="str">
        <f ca="1">IF(ROW(data!B1904)&gt;MAX(fastSMA,slowSMA)+2,IF(SIGN(D1903-E1903)&lt;&gt;SIGN(D1902-E1902),IF(SIGN(D1903-E1903)&gt;0,"BUY","SELL"),""),"")</f>
        <v/>
      </c>
      <c r="G1904" s="11"/>
      <c r="H1904" s="11">
        <f>(data!B1904/data!B1903)-1</f>
        <v>-2.3961661341852514E-3</v>
      </c>
      <c r="I1904" s="11">
        <f t="shared" si="609"/>
        <v>0</v>
      </c>
      <c r="J1904" s="11">
        <f t="shared" si="610"/>
        <v>2.3961661341852514E-3</v>
      </c>
      <c r="K1904" s="11">
        <f ca="1">IF(ROW(data!B1904)&gt;rsi+1,100-100/(1+AVERAGE(OFFSET(I1904,0,0,-rsi,1))/AVERAGE(OFFSET(J1904,0,0,-rsi,1))),"")</f>
        <v>54.598935971133656</v>
      </c>
      <c r="L1904" s="11"/>
      <c r="M1904" s="11">
        <f t="shared" si="611"/>
        <v>0.99760383386581475</v>
      </c>
      <c r="N1904" s="11">
        <f t="shared" ca="1" si="612"/>
        <v>1.0301030927835051</v>
      </c>
      <c r="S1904" s="13">
        <f ca="1">pricein</f>
        <v>24.98</v>
      </c>
      <c r="T1904" s="13" t="str">
        <f ca="1">priceout</f>
        <v/>
      </c>
      <c r="U1904" s="16">
        <f t="shared" ca="1" si="613"/>
        <v>23.53</v>
      </c>
      <c r="V1904" s="16">
        <f t="shared" ca="1" si="620"/>
        <v>0.9419535628502802</v>
      </c>
      <c r="W1904" s="16">
        <f t="shared" ca="1" si="621"/>
        <v>-5.8046437149719798E-2</v>
      </c>
      <c r="X1904" s="16">
        <f t="shared" ca="1" si="622"/>
        <v>2.4895691014450541</v>
      </c>
      <c r="Y1904" s="16"/>
      <c r="Z1904" s="13" t="str">
        <f ca="1">priceincross</f>
        <v/>
      </c>
      <c r="AA1904" s="13" t="str">
        <f ca="1">priceoutcross</f>
        <v/>
      </c>
      <c r="AB1904" s="13" t="str">
        <f t="shared" ca="1" si="614"/>
        <v/>
      </c>
      <c r="AC1904" s="13" t="str">
        <f t="shared" ca="1" si="623"/>
        <v/>
      </c>
      <c r="AD1904" s="13" t="str">
        <f t="shared" ca="1" si="624"/>
        <v/>
      </c>
      <c r="AE1904" s="13">
        <f t="shared" ca="1" si="625"/>
        <v>3.3465780983988931</v>
      </c>
      <c r="AG1904" s="32">
        <f ca="1">IF(ROW(data!B1904)&gt;fib+1,MIN(OFFSET(data!B1904,0,0,-fib,1)),"")</f>
        <v>19.87</v>
      </c>
      <c r="AH1904" s="32">
        <f ca="1">IF(ROW(data!B1904)&gt;fib+1,MAX(OFFSET(data!B1904,0,0,-fib,1)),"")</f>
        <v>28.67</v>
      </c>
      <c r="AI1904" s="32">
        <f t="shared" ca="1" si="615"/>
        <v>8.8000000000000007</v>
      </c>
      <c r="AJ1904" s="31">
        <f t="shared" ca="1" si="616"/>
        <v>21.9468</v>
      </c>
      <c r="AK1904" s="31">
        <f t="shared" ca="1" si="617"/>
        <v>23.2316</v>
      </c>
      <c r="AL1904" s="31">
        <f t="shared" ca="1" si="618"/>
        <v>24.270000000000003</v>
      </c>
      <c r="AM1904" s="31">
        <f t="shared" ca="1" si="619"/>
        <v>25.308400000000002</v>
      </c>
      <c r="AO1904" s="32">
        <f t="shared" ca="1" si="626"/>
        <v>2.3321937512499562</v>
      </c>
      <c r="AP1904" s="32">
        <f t="shared" ca="1" si="627"/>
        <v>0.33846204522533885</v>
      </c>
      <c r="AQ1904" s="32">
        <f t="shared" ca="1" si="628"/>
        <v>2.4685224841136817</v>
      </c>
      <c r="AR1904" s="32">
        <f t="shared" ca="1" si="629"/>
        <v>3.6438529784537321E-2</v>
      </c>
    </row>
    <row r="1905" spans="1:44">
      <c r="A1905" s="10">
        <v>39695</v>
      </c>
      <c r="B1905" s="11">
        <f ca="1">IF(ROW(data!B1905)&gt;singleSMA,AVERAGE(OFFSET(data!B1905,0,0,-singleSMA,1)),"")</f>
        <v>24.435199999999998</v>
      </c>
      <c r="C1905" s="11" t="str">
        <f ca="1">IF(ROW(data!B1903)&gt;singleSMA+2,IF(SIGN(data!B1904-indicators!B1904)&lt;&gt;SIGN(data!B1903-indicators!B1903),IF(SIGN(data!B1904-indicators!B1904)&gt;0,"BUY","SELL"),""),"")</f>
        <v/>
      </c>
      <c r="D1905" s="11">
        <f ca="1">IF(ROW(data!B1905)&gt;fastSMA,AVERAGE(OFFSET(data!B1905,0,0,-fastSMA,1)),"")</f>
        <v>23.610499999999998</v>
      </c>
      <c r="E1905" s="11">
        <f ca="1">IF(ROW(data!B1905)&gt;slowSMA,AVERAGE(OFFSET(data!B1905,0,0,-slowSMA,1)),"")</f>
        <v>24.435199999999998</v>
      </c>
      <c r="F1905" s="11" t="str">
        <f ca="1">IF(ROW(data!B1905)&gt;MAX(fastSMA,slowSMA)+2,IF(SIGN(D1904-E1904)&lt;&gt;SIGN(D1903-E1903),IF(SIGN(D1904-E1904)&gt;0,"BUY","SELL"),""),"")</f>
        <v/>
      </c>
      <c r="G1905" s="11"/>
      <c r="H1905" s="11">
        <f>(data!B1905/data!B1904)-1</f>
        <v>-3.6028823058446791E-2</v>
      </c>
      <c r="I1905" s="11">
        <f t="shared" si="609"/>
        <v>0</v>
      </c>
      <c r="J1905" s="11">
        <f t="shared" si="610"/>
        <v>3.6028823058446791E-2</v>
      </c>
      <c r="K1905" s="11">
        <f ca="1">IF(ROW(data!B1905)&gt;rsi+1,100-100/(1+AVERAGE(OFFSET(I1905,0,0,-rsi,1))/AVERAGE(OFFSET(J1905,0,0,-rsi,1))),"")</f>
        <v>44.925559398534652</v>
      </c>
      <c r="L1905" s="11"/>
      <c r="M1905" s="11">
        <f t="shared" si="611"/>
        <v>0.96397117694155321</v>
      </c>
      <c r="N1905" s="11">
        <f t="shared" ca="1" si="612"/>
        <v>0.95517651725505759</v>
      </c>
      <c r="S1905" s="13" t="str">
        <f ca="1">pricein</f>
        <v/>
      </c>
      <c r="T1905" s="13" t="str">
        <f ca="1">priceout</f>
        <v/>
      </c>
      <c r="U1905" s="16" t="str">
        <f t="shared" ca="1" si="613"/>
        <v/>
      </c>
      <c r="V1905" s="16" t="str">
        <f t="shared" ca="1" si="620"/>
        <v/>
      </c>
      <c r="W1905" s="16" t="str">
        <f t="shared" ca="1" si="621"/>
        <v/>
      </c>
      <c r="X1905" s="16">
        <f t="shared" ca="1" si="622"/>
        <v>2.4895691014450541</v>
      </c>
      <c r="Y1905" s="16"/>
      <c r="Z1905" s="13" t="str">
        <f ca="1">priceincross</f>
        <v/>
      </c>
      <c r="AA1905" s="13" t="str">
        <f ca="1">priceoutcross</f>
        <v/>
      </c>
      <c r="AB1905" s="13" t="str">
        <f t="shared" ca="1" si="614"/>
        <v/>
      </c>
      <c r="AC1905" s="13" t="str">
        <f t="shared" ca="1" si="623"/>
        <v/>
      </c>
      <c r="AD1905" s="13" t="str">
        <f t="shared" ca="1" si="624"/>
        <v/>
      </c>
      <c r="AE1905" s="13">
        <f t="shared" ca="1" si="625"/>
        <v>3.3465780983988931</v>
      </c>
      <c r="AG1905" s="32">
        <f ca="1">IF(ROW(data!B1905)&gt;fib+1,MIN(OFFSET(data!B1905,0,0,-fib,1)),"")</f>
        <v>19.87</v>
      </c>
      <c r="AH1905" s="32">
        <f ca="1">IF(ROW(data!B1905)&gt;fib+1,MAX(OFFSET(data!B1905,0,0,-fib,1)),"")</f>
        <v>28.67</v>
      </c>
      <c r="AI1905" s="32">
        <f t="shared" ca="1" si="615"/>
        <v>8.8000000000000007</v>
      </c>
      <c r="AJ1905" s="31">
        <f t="shared" ca="1" si="616"/>
        <v>21.9468</v>
      </c>
      <c r="AK1905" s="31">
        <f t="shared" ca="1" si="617"/>
        <v>23.2316</v>
      </c>
      <c r="AL1905" s="31">
        <f t="shared" ca="1" si="618"/>
        <v>24.270000000000003</v>
      </c>
      <c r="AM1905" s="31">
        <f t="shared" ca="1" si="619"/>
        <v>25.308400000000002</v>
      </c>
      <c r="AO1905" s="32">
        <f t="shared" ca="1" si="626"/>
        <v>2.3321937512499562</v>
      </c>
      <c r="AP1905" s="32">
        <f t="shared" ca="1" si="627"/>
        <v>0.33846204522533885</v>
      </c>
      <c r="AQ1905" s="32">
        <f t="shared" ca="1" si="628"/>
        <v>2.4685224841136817</v>
      </c>
      <c r="AR1905" s="32">
        <f t="shared" ca="1" si="629"/>
        <v>3.6438529784537321E-2</v>
      </c>
    </row>
    <row r="1906" spans="1:44">
      <c r="A1906" s="10">
        <v>39696</v>
      </c>
      <c r="B1906" s="11">
        <f ca="1">IF(ROW(data!B1906)&gt;singleSMA,AVERAGE(OFFSET(data!B1906,0,0,-singleSMA,1)),"")</f>
        <v>24.403700000000004</v>
      </c>
      <c r="C1906" s="11" t="str">
        <f ca="1">IF(ROW(data!B1904)&gt;singleSMA+2,IF(SIGN(data!B1905-indicators!B1905)&lt;&gt;SIGN(data!B1904-indicators!B1904),IF(SIGN(data!B1905-indicators!B1905)&gt;0,"BUY","SELL"),""),"")</f>
        <v>SELL</v>
      </c>
      <c r="D1906" s="11">
        <f ca="1">IF(ROW(data!B1906)&gt;fastSMA,AVERAGE(OFFSET(data!B1906,0,0,-fastSMA,1)),"")</f>
        <v>23.535000000000004</v>
      </c>
      <c r="E1906" s="11">
        <f ca="1">IF(ROW(data!B1906)&gt;slowSMA,AVERAGE(OFFSET(data!B1906,0,0,-slowSMA,1)),"")</f>
        <v>24.403700000000004</v>
      </c>
      <c r="F1906" s="11" t="str">
        <f ca="1">IF(ROW(data!B1906)&gt;MAX(fastSMA,slowSMA)+2,IF(SIGN(D1905-E1905)&lt;&gt;SIGN(D1904-E1904),IF(SIGN(D1905-E1905)&gt;0,"BUY","SELL"),""),"")</f>
        <v/>
      </c>
      <c r="G1906" s="11"/>
      <c r="H1906" s="11">
        <f>(data!B1906/data!B1905)-1</f>
        <v>-2.2840531561461708E-2</v>
      </c>
      <c r="I1906" s="11">
        <f t="shared" si="609"/>
        <v>0</v>
      </c>
      <c r="J1906" s="11">
        <f t="shared" si="610"/>
        <v>2.2840531561461708E-2</v>
      </c>
      <c r="K1906" s="11">
        <f ca="1">IF(ROW(data!B1906)&gt;rsi+1,100-100/(1+AVERAGE(OFFSET(I1906,0,0,-rsi,1))/AVERAGE(OFFSET(J1906,0,0,-rsi,1))),"")</f>
        <v>43.141060097981338</v>
      </c>
      <c r="L1906" s="11"/>
      <c r="M1906" s="11">
        <f t="shared" si="611"/>
        <v>0.97715946843853829</v>
      </c>
      <c r="N1906" s="11">
        <f t="shared" ca="1" si="612"/>
        <v>0.93969648562300334</v>
      </c>
      <c r="S1906" s="13" t="str">
        <f ca="1">pricein</f>
        <v/>
      </c>
      <c r="T1906" s="13">
        <f ca="1">priceout</f>
        <v>23.53</v>
      </c>
      <c r="U1906" s="16" t="str">
        <f t="shared" ca="1" si="613"/>
        <v/>
      </c>
      <c r="V1906" s="16" t="str">
        <f t="shared" ca="1" si="620"/>
        <v/>
      </c>
      <c r="W1906" s="16" t="str">
        <f t="shared" ca="1" si="621"/>
        <v/>
      </c>
      <c r="X1906" s="16">
        <f t="shared" ca="1" si="622"/>
        <v>2.4895691014450541</v>
      </c>
      <c r="Y1906" s="16"/>
      <c r="Z1906" s="13" t="str">
        <f ca="1">priceincross</f>
        <v/>
      </c>
      <c r="AA1906" s="13" t="str">
        <f ca="1">priceoutcross</f>
        <v/>
      </c>
      <c r="AB1906" s="13" t="str">
        <f t="shared" ca="1" si="614"/>
        <v/>
      </c>
      <c r="AC1906" s="13" t="str">
        <f t="shared" ca="1" si="623"/>
        <v/>
      </c>
      <c r="AD1906" s="13" t="str">
        <f t="shared" ca="1" si="624"/>
        <v/>
      </c>
      <c r="AE1906" s="13">
        <f t="shared" ca="1" si="625"/>
        <v>3.3465780983988931</v>
      </c>
      <c r="AG1906" s="32">
        <f ca="1">IF(ROW(data!B1906)&gt;fib+1,MIN(OFFSET(data!B1906,0,0,-fib,1)),"")</f>
        <v>19.87</v>
      </c>
      <c r="AH1906" s="32">
        <f ca="1">IF(ROW(data!B1906)&gt;fib+1,MAX(OFFSET(data!B1906,0,0,-fib,1)),"")</f>
        <v>28.67</v>
      </c>
      <c r="AI1906" s="32">
        <f t="shared" ca="1" si="615"/>
        <v>8.8000000000000007</v>
      </c>
      <c r="AJ1906" s="31">
        <f t="shared" ca="1" si="616"/>
        <v>21.9468</v>
      </c>
      <c r="AK1906" s="31">
        <f t="shared" ca="1" si="617"/>
        <v>23.2316</v>
      </c>
      <c r="AL1906" s="31">
        <f t="shared" ca="1" si="618"/>
        <v>24.270000000000003</v>
      </c>
      <c r="AM1906" s="31">
        <f t="shared" ca="1" si="619"/>
        <v>25.308400000000002</v>
      </c>
      <c r="AO1906" s="32">
        <f t="shared" ca="1" si="626"/>
        <v>2.3321937512499562</v>
      </c>
      <c r="AP1906" s="32">
        <f t="shared" ca="1" si="627"/>
        <v>0.33846204522533885</v>
      </c>
      <c r="AQ1906" s="32">
        <f t="shared" ca="1" si="628"/>
        <v>2.4685224841136817</v>
      </c>
      <c r="AR1906" s="32">
        <f t="shared" ca="1" si="629"/>
        <v>3.6438529784537321E-2</v>
      </c>
    </row>
    <row r="1907" spans="1:44">
      <c r="A1907" s="10">
        <v>39699</v>
      </c>
      <c r="B1907" s="11">
        <f ca="1">IF(ROW(data!B1907)&gt;singleSMA,AVERAGE(OFFSET(data!B1907,0,0,-singleSMA,1)),"")</f>
        <v>24.408200000000008</v>
      </c>
      <c r="C1907" s="11" t="str">
        <f ca="1">IF(ROW(data!B1905)&gt;singleSMA+2,IF(SIGN(data!B1906-indicators!B1906)&lt;&gt;SIGN(data!B1905-indicators!B1905),IF(SIGN(data!B1906-indicators!B1906)&gt;0,"BUY","SELL"),""),"")</f>
        <v/>
      </c>
      <c r="D1907" s="11">
        <f ca="1">IF(ROW(data!B1907)&gt;fastSMA,AVERAGE(OFFSET(data!B1907,0,0,-fastSMA,1)),"")</f>
        <v>23.596500000000002</v>
      </c>
      <c r="E1907" s="11">
        <f ca="1">IF(ROW(data!B1907)&gt;slowSMA,AVERAGE(OFFSET(data!B1907,0,0,-slowSMA,1)),"")</f>
        <v>24.408200000000008</v>
      </c>
      <c r="F1907" s="11" t="str">
        <f ca="1">IF(ROW(data!B1907)&gt;MAX(fastSMA,slowSMA)+2,IF(SIGN(D1906-E1906)&lt;&gt;SIGN(D1905-E1905),IF(SIGN(D1906-E1906)&gt;0,"BUY","SELL"),""),"")</f>
        <v/>
      </c>
      <c r="G1907" s="11"/>
      <c r="H1907" s="11">
        <f>(data!B1907/data!B1906)-1</f>
        <v>0.10497237569060758</v>
      </c>
      <c r="I1907" s="11">
        <f t="shared" si="609"/>
        <v>0.10497237569060758</v>
      </c>
      <c r="J1907" s="11">
        <f t="shared" si="610"/>
        <v>0</v>
      </c>
      <c r="K1907" s="11">
        <f ca="1">IF(ROW(data!B1907)&gt;rsi+1,100-100/(1+AVERAGE(OFFSET(I1907,0,0,-rsi,1))/AVERAGE(OFFSET(J1907,0,0,-rsi,1))),"")</f>
        <v>56.023001057593298</v>
      </c>
      <c r="L1907" s="11"/>
      <c r="M1907" s="11">
        <f t="shared" si="611"/>
        <v>1.1049723756906076</v>
      </c>
      <c r="N1907" s="11">
        <f t="shared" ca="1" si="612"/>
        <v>1.049656842955188</v>
      </c>
      <c r="S1907" s="13" t="str">
        <f ca="1">pricein</f>
        <v/>
      </c>
      <c r="T1907" s="13" t="str">
        <f ca="1">priceout</f>
        <v/>
      </c>
      <c r="U1907" s="16" t="str">
        <f t="shared" ca="1" si="613"/>
        <v/>
      </c>
      <c r="V1907" s="16" t="str">
        <f t="shared" ca="1" si="620"/>
        <v/>
      </c>
      <c r="W1907" s="16" t="str">
        <f t="shared" ca="1" si="621"/>
        <v/>
      </c>
      <c r="X1907" s="16">
        <f t="shared" ca="1" si="622"/>
        <v>2.4895691014450541</v>
      </c>
      <c r="Y1907" s="16"/>
      <c r="Z1907" s="13" t="str">
        <f ca="1">priceincross</f>
        <v/>
      </c>
      <c r="AA1907" s="13" t="str">
        <f ca="1">priceoutcross</f>
        <v/>
      </c>
      <c r="AB1907" s="13" t="str">
        <f t="shared" ca="1" si="614"/>
        <v/>
      </c>
      <c r="AC1907" s="13" t="str">
        <f t="shared" ca="1" si="623"/>
        <v/>
      </c>
      <c r="AD1907" s="13" t="str">
        <f t="shared" ca="1" si="624"/>
        <v/>
      </c>
      <c r="AE1907" s="13">
        <f t="shared" ca="1" si="625"/>
        <v>3.3465780983988931</v>
      </c>
      <c r="AG1907" s="32">
        <f ca="1">IF(ROW(data!B1907)&gt;fib+1,MIN(OFFSET(data!B1907,0,0,-fib,1)),"")</f>
        <v>19.87</v>
      </c>
      <c r="AH1907" s="32">
        <f ca="1">IF(ROW(data!B1907)&gt;fib+1,MAX(OFFSET(data!B1907,0,0,-fib,1)),"")</f>
        <v>28.67</v>
      </c>
      <c r="AI1907" s="32">
        <f t="shared" ca="1" si="615"/>
        <v>8.8000000000000007</v>
      </c>
      <c r="AJ1907" s="31">
        <f t="shared" ca="1" si="616"/>
        <v>21.9468</v>
      </c>
      <c r="AK1907" s="31">
        <f t="shared" ca="1" si="617"/>
        <v>23.2316</v>
      </c>
      <c r="AL1907" s="31">
        <f t="shared" ca="1" si="618"/>
        <v>24.270000000000003</v>
      </c>
      <c r="AM1907" s="31">
        <f t="shared" ca="1" si="619"/>
        <v>25.308400000000002</v>
      </c>
      <c r="AO1907" s="32">
        <f t="shared" ca="1" si="626"/>
        <v>2.3321937512499562</v>
      </c>
      <c r="AP1907" s="32">
        <f t="shared" ca="1" si="627"/>
        <v>0.33846204522533885</v>
      </c>
      <c r="AQ1907" s="32">
        <f t="shared" ca="1" si="628"/>
        <v>2.4685224841136817</v>
      </c>
      <c r="AR1907" s="32">
        <f t="shared" ca="1" si="629"/>
        <v>3.6438529784537321E-2</v>
      </c>
    </row>
    <row r="1908" spans="1:44">
      <c r="A1908" s="10">
        <v>39700</v>
      </c>
      <c r="B1908" s="11">
        <f ca="1">IF(ROW(data!B1908)&gt;singleSMA,AVERAGE(OFFSET(data!B1908,0,0,-singleSMA,1)),"")</f>
        <v>24.422800000000006</v>
      </c>
      <c r="C1908" s="11" t="str">
        <f ca="1">IF(ROW(data!B1906)&gt;singleSMA+2,IF(SIGN(data!B1907-indicators!B1907)&lt;&gt;SIGN(data!B1906-indicators!B1906),IF(SIGN(data!B1907-indicators!B1907)&gt;0,"BUY","SELL"),""),"")</f>
        <v>BUY</v>
      </c>
      <c r="D1908" s="11">
        <f ca="1">IF(ROW(data!B1908)&gt;fastSMA,AVERAGE(OFFSET(data!B1908,0,0,-fastSMA,1)),"")</f>
        <v>23.699000000000002</v>
      </c>
      <c r="E1908" s="11">
        <f ca="1">IF(ROW(data!B1908)&gt;slowSMA,AVERAGE(OFFSET(data!B1908,0,0,-slowSMA,1)),"")</f>
        <v>24.422800000000006</v>
      </c>
      <c r="F1908" s="11" t="str">
        <f ca="1">IF(ROW(data!B1908)&gt;MAX(fastSMA,slowSMA)+2,IF(SIGN(D1907-E1907)&lt;&gt;SIGN(D1906-E1906),IF(SIGN(D1907-E1907)&gt;0,"BUY","SELL"),""),"")</f>
        <v/>
      </c>
      <c r="G1908" s="11"/>
      <c r="H1908" s="11">
        <f>(data!B1908/data!B1907)-1</f>
        <v>-8.8461538461538369E-3</v>
      </c>
      <c r="I1908" s="11">
        <f t="shared" si="609"/>
        <v>0</v>
      </c>
      <c r="J1908" s="11">
        <f t="shared" si="610"/>
        <v>8.8461538461538369E-3</v>
      </c>
      <c r="K1908" s="11">
        <f ca="1">IF(ROW(data!B1908)&gt;rsi+1,100-100/(1+AVERAGE(OFFSET(I1908,0,0,-rsi,1))/AVERAGE(OFFSET(J1908,0,0,-rsi,1))),"")</f>
        <v>60.056546907774226</v>
      </c>
      <c r="L1908" s="11"/>
      <c r="M1908" s="11">
        <f t="shared" si="611"/>
        <v>0.99115384615384616</v>
      </c>
      <c r="N1908" s="11">
        <f t="shared" ca="1" si="612"/>
        <v>1.0864249578414842</v>
      </c>
      <c r="S1908" s="13">
        <f ca="1">pricein</f>
        <v>25.77</v>
      </c>
      <c r="T1908" s="13" t="str">
        <f ca="1">priceout</f>
        <v/>
      </c>
      <c r="U1908" s="16">
        <f t="shared" ca="1" si="613"/>
        <v>23.8</v>
      </c>
      <c r="V1908" s="16">
        <f t="shared" ca="1" si="620"/>
        <v>0.92355452076057432</v>
      </c>
      <c r="W1908" s="16">
        <f t="shared" ca="1" si="621"/>
        <v>-7.6445479239425684E-2</v>
      </c>
      <c r="X1908" s="16">
        <f t="shared" ca="1" si="622"/>
        <v>2.2992527983854205</v>
      </c>
      <c r="Y1908" s="16"/>
      <c r="Z1908" s="13" t="str">
        <f ca="1">priceincross</f>
        <v/>
      </c>
      <c r="AA1908" s="13" t="str">
        <f ca="1">priceoutcross</f>
        <v/>
      </c>
      <c r="AB1908" s="13" t="str">
        <f t="shared" ca="1" si="614"/>
        <v/>
      </c>
      <c r="AC1908" s="13" t="str">
        <f t="shared" ca="1" si="623"/>
        <v/>
      </c>
      <c r="AD1908" s="13" t="str">
        <f t="shared" ca="1" si="624"/>
        <v/>
      </c>
      <c r="AE1908" s="13">
        <f t="shared" ca="1" si="625"/>
        <v>3.3465780983988931</v>
      </c>
      <c r="AG1908" s="32">
        <f ca="1">IF(ROW(data!B1908)&gt;fib+1,MIN(OFFSET(data!B1908,0,0,-fib,1)),"")</f>
        <v>19.87</v>
      </c>
      <c r="AH1908" s="32">
        <f ca="1">IF(ROW(data!B1908)&gt;fib+1,MAX(OFFSET(data!B1908,0,0,-fib,1)),"")</f>
        <v>28.67</v>
      </c>
      <c r="AI1908" s="32">
        <f t="shared" ca="1" si="615"/>
        <v>8.8000000000000007</v>
      </c>
      <c r="AJ1908" s="31">
        <f t="shared" ca="1" si="616"/>
        <v>21.9468</v>
      </c>
      <c r="AK1908" s="31">
        <f t="shared" ca="1" si="617"/>
        <v>23.2316</v>
      </c>
      <c r="AL1908" s="31">
        <f t="shared" ca="1" si="618"/>
        <v>24.270000000000003</v>
      </c>
      <c r="AM1908" s="31">
        <f t="shared" ca="1" si="619"/>
        <v>25.308400000000002</v>
      </c>
      <c r="AO1908" s="32">
        <f t="shared" ca="1" si="626"/>
        <v>2.3321937512499562</v>
      </c>
      <c r="AP1908" s="32">
        <f t="shared" ca="1" si="627"/>
        <v>0.44925071031331854</v>
      </c>
      <c r="AQ1908" s="32">
        <f t="shared" ca="1" si="628"/>
        <v>2.4685224841136817</v>
      </c>
      <c r="AR1908" s="32">
        <f t="shared" ca="1" si="629"/>
        <v>3.6438529784537321E-2</v>
      </c>
    </row>
    <row r="1909" spans="1:44">
      <c r="A1909" s="10">
        <v>39701</v>
      </c>
      <c r="B1909" s="11">
        <f ca="1">IF(ROW(data!B1909)&gt;singleSMA,AVERAGE(OFFSET(data!B1909,0,0,-singleSMA,1)),"")</f>
        <v>24.431200000000004</v>
      </c>
      <c r="C1909" s="11" t="str">
        <f ca="1">IF(ROW(data!B1907)&gt;singleSMA+2,IF(SIGN(data!B1908-indicators!B1908)&lt;&gt;SIGN(data!B1907-indicators!B1907),IF(SIGN(data!B1908-indicators!B1908)&gt;0,"BUY","SELL"),""),"")</f>
        <v/>
      </c>
      <c r="D1909" s="11">
        <f ca="1">IF(ROW(data!B1909)&gt;fastSMA,AVERAGE(OFFSET(data!B1909,0,0,-fastSMA,1)),"")</f>
        <v>23.757999999999999</v>
      </c>
      <c r="E1909" s="11">
        <f ca="1">IF(ROW(data!B1909)&gt;slowSMA,AVERAGE(OFFSET(data!B1909,0,0,-slowSMA,1)),"")</f>
        <v>24.431200000000004</v>
      </c>
      <c r="F1909" s="11" t="str">
        <f ca="1">IF(ROW(data!B1909)&gt;MAX(fastSMA,slowSMA)+2,IF(SIGN(D1908-E1908)&lt;&gt;SIGN(D1907-E1907),IF(SIGN(D1908-E1908)&gt;0,"BUY","SELL"),""),"")</f>
        <v/>
      </c>
      <c r="G1909" s="11"/>
      <c r="H1909" s="11">
        <f>(data!B1909/data!B1908)-1</f>
        <v>-2.4447031431897526E-2</v>
      </c>
      <c r="I1909" s="11">
        <f t="shared" si="609"/>
        <v>0</v>
      </c>
      <c r="J1909" s="11">
        <f t="shared" si="610"/>
        <v>2.4447031431897526E-2</v>
      </c>
      <c r="K1909" s="11">
        <f ca="1">IF(ROW(data!B1909)&gt;rsi+1,100-100/(1+AVERAGE(OFFSET(I1909,0,0,-rsi,1))/AVERAGE(OFFSET(J1909,0,0,-rsi,1))),"")</f>
        <v>56.157664046863218</v>
      </c>
      <c r="L1909" s="11"/>
      <c r="M1909" s="11">
        <f t="shared" si="611"/>
        <v>0.97555296856810247</v>
      </c>
      <c r="N1909" s="11">
        <f t="shared" ca="1" si="612"/>
        <v>1.0492487479131885</v>
      </c>
      <c r="S1909" s="13" t="str">
        <f ca="1">pricein</f>
        <v/>
      </c>
      <c r="T1909" s="13" t="str">
        <f ca="1">priceout</f>
        <v/>
      </c>
      <c r="U1909" s="16" t="str">
        <f t="shared" ca="1" si="613"/>
        <v/>
      </c>
      <c r="V1909" s="16" t="str">
        <f t="shared" ca="1" si="620"/>
        <v/>
      </c>
      <c r="W1909" s="16" t="str">
        <f t="shared" ca="1" si="621"/>
        <v/>
      </c>
      <c r="X1909" s="16">
        <f t="shared" ca="1" si="622"/>
        <v>2.2992527983854205</v>
      </c>
      <c r="Y1909" s="16"/>
      <c r="Z1909" s="13" t="str">
        <f ca="1">priceincross</f>
        <v/>
      </c>
      <c r="AA1909" s="13" t="str">
        <f ca="1">priceoutcross</f>
        <v/>
      </c>
      <c r="AB1909" s="13" t="str">
        <f t="shared" ca="1" si="614"/>
        <v/>
      </c>
      <c r="AC1909" s="13" t="str">
        <f t="shared" ca="1" si="623"/>
        <v/>
      </c>
      <c r="AD1909" s="13" t="str">
        <f t="shared" ca="1" si="624"/>
        <v/>
      </c>
      <c r="AE1909" s="13">
        <f t="shared" ca="1" si="625"/>
        <v>3.3465780983988931</v>
      </c>
      <c r="AG1909" s="32">
        <f ca="1">IF(ROW(data!B1909)&gt;fib+1,MIN(OFFSET(data!B1909,0,0,-fib,1)),"")</f>
        <v>19.87</v>
      </c>
      <c r="AH1909" s="32">
        <f ca="1">IF(ROW(data!B1909)&gt;fib+1,MAX(OFFSET(data!B1909,0,0,-fib,1)),"")</f>
        <v>28.67</v>
      </c>
      <c r="AI1909" s="32">
        <f t="shared" ca="1" si="615"/>
        <v>8.8000000000000007</v>
      </c>
      <c r="AJ1909" s="31">
        <f t="shared" ca="1" si="616"/>
        <v>21.9468</v>
      </c>
      <c r="AK1909" s="31">
        <f t="shared" ca="1" si="617"/>
        <v>23.2316</v>
      </c>
      <c r="AL1909" s="31">
        <f t="shared" ca="1" si="618"/>
        <v>24.270000000000003</v>
      </c>
      <c r="AM1909" s="31">
        <f t="shared" ca="1" si="619"/>
        <v>25.308400000000002</v>
      </c>
      <c r="AO1909" s="32">
        <f t="shared" ca="1" si="626"/>
        <v>2.3321937512499562</v>
      </c>
      <c r="AP1909" s="32">
        <f t="shared" ca="1" si="627"/>
        <v>0.44925071031331854</v>
      </c>
      <c r="AQ1909" s="32">
        <f t="shared" ca="1" si="628"/>
        <v>2.4685224841136817</v>
      </c>
      <c r="AR1909" s="32">
        <f t="shared" ca="1" si="629"/>
        <v>3.6438529784537321E-2</v>
      </c>
    </row>
    <row r="1910" spans="1:44">
      <c r="A1910" s="10">
        <v>39702</v>
      </c>
      <c r="B1910" s="11">
        <f ca="1">IF(ROW(data!B1910)&gt;singleSMA,AVERAGE(OFFSET(data!B1910,0,0,-singleSMA,1)),"")</f>
        <v>24.427700000000005</v>
      </c>
      <c r="C1910" s="11" t="str">
        <f ca="1">IF(ROW(data!B1908)&gt;singleSMA+2,IF(SIGN(data!B1909-indicators!B1909)&lt;&gt;SIGN(data!B1908-indicators!B1908),IF(SIGN(data!B1909-indicators!B1909)&gt;0,"BUY","SELL"),""),"")</f>
        <v/>
      </c>
      <c r="D1910" s="11">
        <f ca="1">IF(ROW(data!B1910)&gt;fastSMA,AVERAGE(OFFSET(data!B1910,0,0,-fastSMA,1)),"")</f>
        <v>23.7395</v>
      </c>
      <c r="E1910" s="11">
        <f ca="1">IF(ROW(data!B1910)&gt;slowSMA,AVERAGE(OFFSET(data!B1910,0,0,-slowSMA,1)),"")</f>
        <v>24.427700000000005</v>
      </c>
      <c r="F1910" s="11" t="str">
        <f ca="1">IF(ROW(data!B1910)&gt;MAX(fastSMA,slowSMA)+2,IF(SIGN(D1909-E1909)&lt;&gt;SIGN(D1908-E1908),IF(SIGN(D1909-E1909)&gt;0,"BUY","SELL"),""),"")</f>
        <v/>
      </c>
      <c r="G1910" s="11"/>
      <c r="H1910" s="11">
        <f>(data!B1910/data!B1909)-1</f>
        <v>-4.6937151949085099E-2</v>
      </c>
      <c r="I1910" s="11">
        <f t="shared" si="609"/>
        <v>0</v>
      </c>
      <c r="J1910" s="11">
        <f t="shared" si="610"/>
        <v>4.6937151949085099E-2</v>
      </c>
      <c r="K1910" s="11">
        <f ca="1">IF(ROW(data!B1910)&gt;rsi+1,100-100/(1+AVERAGE(OFFSET(I1910,0,0,-rsi,1))/AVERAGE(OFFSET(J1910,0,0,-rsi,1))),"")</f>
        <v>49.683631131673899</v>
      </c>
      <c r="L1910" s="11"/>
      <c r="M1910" s="11">
        <f t="shared" si="611"/>
        <v>0.9530628480509149</v>
      </c>
      <c r="N1910" s="11">
        <f t="shared" ca="1" si="612"/>
        <v>0.98479243732018129</v>
      </c>
      <c r="S1910" s="13" t="str">
        <f ca="1">pricein</f>
        <v/>
      </c>
      <c r="T1910" s="13" t="str">
        <f ca="1">priceout</f>
        <v/>
      </c>
      <c r="U1910" s="16" t="str">
        <f t="shared" ca="1" si="613"/>
        <v/>
      </c>
      <c r="V1910" s="16" t="str">
        <f t="shared" ca="1" si="620"/>
        <v/>
      </c>
      <c r="W1910" s="16" t="str">
        <f t="shared" ca="1" si="621"/>
        <v/>
      </c>
      <c r="X1910" s="16">
        <f t="shared" ca="1" si="622"/>
        <v>2.2992527983854205</v>
      </c>
      <c r="Y1910" s="16"/>
      <c r="Z1910" s="13" t="str">
        <f ca="1">priceincross</f>
        <v/>
      </c>
      <c r="AA1910" s="13" t="str">
        <f ca="1">priceoutcross</f>
        <v/>
      </c>
      <c r="AB1910" s="13" t="str">
        <f t="shared" ca="1" si="614"/>
        <v/>
      </c>
      <c r="AC1910" s="13" t="str">
        <f t="shared" ca="1" si="623"/>
        <v/>
      </c>
      <c r="AD1910" s="13" t="str">
        <f t="shared" ca="1" si="624"/>
        <v/>
      </c>
      <c r="AE1910" s="13">
        <f t="shared" ca="1" si="625"/>
        <v>3.3465780983988931</v>
      </c>
      <c r="AG1910" s="32">
        <f ca="1">IF(ROW(data!B1910)&gt;fib+1,MIN(OFFSET(data!B1910,0,0,-fib,1)),"")</f>
        <v>19.87</v>
      </c>
      <c r="AH1910" s="32">
        <f ca="1">IF(ROW(data!B1910)&gt;fib+1,MAX(OFFSET(data!B1910,0,0,-fib,1)),"")</f>
        <v>28.67</v>
      </c>
      <c r="AI1910" s="32">
        <f t="shared" ca="1" si="615"/>
        <v>8.8000000000000007</v>
      </c>
      <c r="AJ1910" s="31">
        <f t="shared" ca="1" si="616"/>
        <v>21.9468</v>
      </c>
      <c r="AK1910" s="31">
        <f t="shared" ca="1" si="617"/>
        <v>23.2316</v>
      </c>
      <c r="AL1910" s="31">
        <f t="shared" ca="1" si="618"/>
        <v>24.270000000000003</v>
      </c>
      <c r="AM1910" s="31">
        <f t="shared" ca="1" si="619"/>
        <v>25.308400000000002</v>
      </c>
      <c r="AO1910" s="32">
        <f t="shared" ca="1" si="626"/>
        <v>2.3321937512499562</v>
      </c>
      <c r="AP1910" s="32">
        <f t="shared" ca="1" si="627"/>
        <v>0.44925071031331854</v>
      </c>
      <c r="AQ1910" s="32">
        <f t="shared" ca="1" si="628"/>
        <v>2.4685224841136817</v>
      </c>
      <c r="AR1910" s="32">
        <f t="shared" ca="1" si="629"/>
        <v>3.6438529784537321E-2</v>
      </c>
    </row>
    <row r="1911" spans="1:44">
      <c r="A1911" s="10" t="s">
        <v>12</v>
      </c>
      <c r="B1911" s="11">
        <f ca="1">IF(ROW(data!B1911)&gt;singleSMA,AVERAGE(OFFSET(data!B1911,0,0,-singleSMA,1)),"")</f>
        <v>24.424000000000007</v>
      </c>
      <c r="C1911" s="11" t="str">
        <f ca="1">IF(ROW(data!B1909)&gt;singleSMA+2,IF(SIGN(data!B1910-indicators!B1910)&lt;&gt;SIGN(data!B1909-indicators!B1909),IF(SIGN(data!B1910-indicators!B1910)&gt;0,"BUY","SELL"),""),"")</f>
        <v>SELL</v>
      </c>
      <c r="D1911" s="11">
        <f ca="1">IF(ROW(data!B1911)&gt;fastSMA,AVERAGE(OFFSET(data!B1911,0,0,-fastSMA,1)),"")</f>
        <v>23.747500000000002</v>
      </c>
      <c r="E1911" s="11">
        <f ca="1">IF(ROW(data!B1911)&gt;slowSMA,AVERAGE(OFFSET(data!B1911,0,0,-slowSMA,1)),"")</f>
        <v>24.424000000000007</v>
      </c>
      <c r="F1911" s="11" t="str">
        <f ca="1">IF(ROW(data!B1911)&gt;MAX(fastSMA,slowSMA)+2,IF(SIGN(D1910-E1910)&lt;&gt;SIGN(D1909-E1909),IF(SIGN(D1910-E1910)&gt;0,"BUY","SELL"),""),"")</f>
        <v/>
      </c>
      <c r="G1911" s="11"/>
      <c r="H1911" s="11">
        <f>(data!B1911/data!B1910)-1</f>
        <v>-6.6777963272119933E-3</v>
      </c>
      <c r="I1911" s="11">
        <f t="shared" si="609"/>
        <v>0</v>
      </c>
      <c r="J1911" s="11">
        <f t="shared" si="610"/>
        <v>6.6777963272119933E-3</v>
      </c>
      <c r="K1911" s="11">
        <f ca="1">IF(ROW(data!B1911)&gt;rsi+1,100-100/(1+AVERAGE(OFFSET(I1911,0,0,-rsi,1))/AVERAGE(OFFSET(J1911,0,0,-rsi,1))),"")</f>
        <v>51.881923732078896</v>
      </c>
      <c r="L1911" s="11"/>
      <c r="M1911" s="11">
        <f t="shared" si="611"/>
        <v>0.99332220367278801</v>
      </c>
      <c r="N1911" s="11">
        <f t="shared" ca="1" si="612"/>
        <v>1.0067681895093066</v>
      </c>
      <c r="S1911" s="13" t="str">
        <f ca="1">pricein</f>
        <v/>
      </c>
      <c r="T1911" s="13">
        <f ca="1">priceout</f>
        <v>23.8</v>
      </c>
      <c r="U1911" s="16" t="str">
        <f t="shared" ca="1" si="613"/>
        <v/>
      </c>
      <c r="V1911" s="16" t="str">
        <f t="shared" ca="1" si="620"/>
        <v/>
      </c>
      <c r="W1911" s="16" t="str">
        <f t="shared" ca="1" si="621"/>
        <v/>
      </c>
      <c r="X1911" s="16">
        <f t="shared" ca="1" si="622"/>
        <v>2.2992527983854205</v>
      </c>
      <c r="Y1911" s="16"/>
      <c r="Z1911" s="13" t="str">
        <f ca="1">priceincross</f>
        <v/>
      </c>
      <c r="AA1911" s="13" t="str">
        <f ca="1">priceoutcross</f>
        <v/>
      </c>
      <c r="AB1911" s="13" t="str">
        <f t="shared" ca="1" si="614"/>
        <v/>
      </c>
      <c r="AC1911" s="13" t="str">
        <f t="shared" ca="1" si="623"/>
        <v/>
      </c>
      <c r="AD1911" s="13" t="str">
        <f t="shared" ca="1" si="624"/>
        <v/>
      </c>
      <c r="AE1911" s="13">
        <f t="shared" ca="1" si="625"/>
        <v>3.3465780983988931</v>
      </c>
      <c r="AG1911" s="32">
        <f ca="1">IF(ROW(data!B1911)&gt;fib+1,MIN(OFFSET(data!B1911,0,0,-fib,1)),"")</f>
        <v>19.87</v>
      </c>
      <c r="AH1911" s="32">
        <f ca="1">IF(ROW(data!B1911)&gt;fib+1,MAX(OFFSET(data!B1911,0,0,-fib,1)),"")</f>
        <v>28.67</v>
      </c>
      <c r="AI1911" s="32">
        <f t="shared" ca="1" si="615"/>
        <v>8.8000000000000007</v>
      </c>
      <c r="AJ1911" s="31">
        <f t="shared" ca="1" si="616"/>
        <v>21.9468</v>
      </c>
      <c r="AK1911" s="31">
        <f t="shared" ca="1" si="617"/>
        <v>23.2316</v>
      </c>
      <c r="AL1911" s="31">
        <f t="shared" ca="1" si="618"/>
        <v>24.270000000000003</v>
      </c>
      <c r="AM1911" s="31">
        <f t="shared" ca="1" si="619"/>
        <v>25.308400000000002</v>
      </c>
      <c r="AO1911" s="32">
        <f t="shared" ca="1" si="626"/>
        <v>2.3321937512499562</v>
      </c>
      <c r="AP1911" s="32">
        <f t="shared" ca="1" si="627"/>
        <v>0.44925071031331854</v>
      </c>
      <c r="AQ1911" s="32">
        <f t="shared" ca="1" si="628"/>
        <v>2.4685224841136817</v>
      </c>
      <c r="AR1911" s="32">
        <f t="shared" ca="1" si="629"/>
        <v>3.6438529784537321E-2</v>
      </c>
    </row>
    <row r="1912" spans="1:44">
      <c r="A1912" s="10" t="s">
        <v>13</v>
      </c>
      <c r="B1912" s="11">
        <f ca="1">IF(ROW(data!B1912)&gt;singleSMA,AVERAGE(OFFSET(data!B1912,0,0,-singleSMA,1)),"")</f>
        <v>24.410100000000007</v>
      </c>
      <c r="C1912" s="11" t="str">
        <f ca="1">IF(ROW(data!B1910)&gt;singleSMA+2,IF(SIGN(data!B1911-indicators!B1911)&lt;&gt;SIGN(data!B1910-indicators!B1910),IF(SIGN(data!B1911-indicators!B1911)&gt;0,"BUY","SELL"),""),"")</f>
        <v/>
      </c>
      <c r="D1912" s="11">
        <f ca="1">IF(ROW(data!B1912)&gt;fastSMA,AVERAGE(OFFSET(data!B1912,0,0,-fastSMA,1)),"")</f>
        <v>23.707999999999991</v>
      </c>
      <c r="E1912" s="11">
        <f ca="1">IF(ROW(data!B1912)&gt;slowSMA,AVERAGE(OFFSET(data!B1912,0,0,-slowSMA,1)),"")</f>
        <v>24.410100000000007</v>
      </c>
      <c r="F1912" s="11" t="str">
        <f ca="1">IF(ROW(data!B1912)&gt;MAX(fastSMA,slowSMA)+2,IF(SIGN(D1911-E1911)&lt;&gt;SIGN(D1910-E1910),IF(SIGN(D1911-E1911)&gt;0,"BUY","SELL"),""),"")</f>
        <v/>
      </c>
      <c r="G1912" s="11"/>
      <c r="H1912" s="11">
        <f>(data!B1912/data!B1911)-1</f>
        <v>-4.2857142857142816E-2</v>
      </c>
      <c r="I1912" s="11">
        <f t="shared" si="609"/>
        <v>0</v>
      </c>
      <c r="J1912" s="11">
        <f t="shared" si="610"/>
        <v>4.2857142857142816E-2</v>
      </c>
      <c r="K1912" s="11">
        <f ca="1">IF(ROW(data!B1912)&gt;rsi+1,100-100/(1+AVERAGE(OFFSET(I1912,0,0,-rsi,1))/AVERAGE(OFFSET(J1912,0,0,-rsi,1))),"")</f>
        <v>47.976016247480281</v>
      </c>
      <c r="L1912" s="11"/>
      <c r="M1912" s="11">
        <f t="shared" si="611"/>
        <v>0.95714285714285718</v>
      </c>
      <c r="N1912" s="11">
        <f t="shared" ca="1" si="612"/>
        <v>0.96648281714043283</v>
      </c>
      <c r="S1912" s="13" t="str">
        <f ca="1">pricein</f>
        <v/>
      </c>
      <c r="T1912" s="13" t="str">
        <f ca="1">priceout</f>
        <v/>
      </c>
      <c r="U1912" s="16" t="str">
        <f t="shared" ca="1" si="613"/>
        <v/>
      </c>
      <c r="V1912" s="16" t="str">
        <f t="shared" ca="1" si="620"/>
        <v/>
      </c>
      <c r="W1912" s="16" t="str">
        <f t="shared" ca="1" si="621"/>
        <v/>
      </c>
      <c r="X1912" s="16">
        <f t="shared" ca="1" si="622"/>
        <v>2.2992527983854205</v>
      </c>
      <c r="Y1912" s="16"/>
      <c r="Z1912" s="13" t="str">
        <f ca="1">priceincross</f>
        <v/>
      </c>
      <c r="AA1912" s="13" t="str">
        <f ca="1">priceoutcross</f>
        <v/>
      </c>
      <c r="AB1912" s="13" t="str">
        <f t="shared" ca="1" si="614"/>
        <v/>
      </c>
      <c r="AC1912" s="13" t="str">
        <f t="shared" ca="1" si="623"/>
        <v/>
      </c>
      <c r="AD1912" s="13" t="str">
        <f t="shared" ca="1" si="624"/>
        <v/>
      </c>
      <c r="AE1912" s="13">
        <f t="shared" ca="1" si="625"/>
        <v>3.3465780983988931</v>
      </c>
      <c r="AG1912" s="32">
        <f ca="1">IF(ROW(data!B1912)&gt;fib+1,MIN(OFFSET(data!B1912,0,0,-fib,1)),"")</f>
        <v>19.87</v>
      </c>
      <c r="AH1912" s="32">
        <f ca="1">IF(ROW(data!B1912)&gt;fib+1,MAX(OFFSET(data!B1912,0,0,-fib,1)),"")</f>
        <v>28.67</v>
      </c>
      <c r="AI1912" s="32">
        <f t="shared" ca="1" si="615"/>
        <v>8.8000000000000007</v>
      </c>
      <c r="AJ1912" s="31">
        <f t="shared" ca="1" si="616"/>
        <v>21.9468</v>
      </c>
      <c r="AK1912" s="31">
        <f t="shared" ca="1" si="617"/>
        <v>23.2316</v>
      </c>
      <c r="AL1912" s="31">
        <f t="shared" ca="1" si="618"/>
        <v>24.270000000000003</v>
      </c>
      <c r="AM1912" s="31">
        <f t="shared" ca="1" si="619"/>
        <v>25.308400000000002</v>
      </c>
      <c r="AO1912" s="32">
        <f t="shared" ca="1" si="626"/>
        <v>2.3321937512499562</v>
      </c>
      <c r="AP1912" s="32">
        <f t="shared" ca="1" si="627"/>
        <v>0.44925071031331854</v>
      </c>
      <c r="AQ1912" s="32">
        <f t="shared" ca="1" si="628"/>
        <v>2.4685224841136817</v>
      </c>
      <c r="AR1912" s="32">
        <f t="shared" ca="1" si="629"/>
        <v>3.6438529784537321E-2</v>
      </c>
    </row>
    <row r="1913" spans="1:44">
      <c r="A1913" s="10" t="s">
        <v>14</v>
      </c>
      <c r="B1913" s="11">
        <f ca="1">IF(ROW(data!B1913)&gt;singleSMA,AVERAGE(OFFSET(data!B1913,0,0,-singleSMA,1)),"")</f>
        <v>24.372200000000007</v>
      </c>
      <c r="C1913" s="11" t="str">
        <f ca="1">IF(ROW(data!B1911)&gt;singleSMA+2,IF(SIGN(data!B1912-indicators!B1912)&lt;&gt;SIGN(data!B1911-indicators!B1911),IF(SIGN(data!B1912-indicators!B1912)&gt;0,"BUY","SELL"),""),"")</f>
        <v/>
      </c>
      <c r="D1913" s="11">
        <f ca="1">IF(ROW(data!B1913)&gt;fastSMA,AVERAGE(OFFSET(data!B1913,0,0,-fastSMA,1)),"")</f>
        <v>23.601999999999993</v>
      </c>
      <c r="E1913" s="11">
        <f ca="1">IF(ROW(data!B1913)&gt;slowSMA,AVERAGE(OFFSET(data!B1913,0,0,-slowSMA,1)),"")</f>
        <v>24.372200000000007</v>
      </c>
      <c r="F1913" s="11" t="str">
        <f ca="1">IF(ROW(data!B1913)&gt;MAX(fastSMA,slowSMA)+2,IF(SIGN(D1912-E1912)&lt;&gt;SIGN(D1911-E1911),IF(SIGN(D1912-E1912)&gt;0,"BUY","SELL"),""),"")</f>
        <v/>
      </c>
      <c r="G1913" s="11"/>
      <c r="H1913" s="11">
        <f>(data!B1913/data!B1912)-1</f>
        <v>-4.4776119402985093E-2</v>
      </c>
      <c r="I1913" s="11">
        <f t="shared" si="609"/>
        <v>0</v>
      </c>
      <c r="J1913" s="11">
        <f t="shared" si="610"/>
        <v>4.4776119402985093E-2</v>
      </c>
      <c r="K1913" s="11">
        <f ca="1">IF(ROW(data!B1913)&gt;rsi+1,100-100/(1+AVERAGE(OFFSET(I1913,0,0,-rsi,1))/AVERAGE(OFFSET(J1913,0,0,-rsi,1))),"")</f>
        <v>42.932188059298312</v>
      </c>
      <c r="L1913" s="11"/>
      <c r="M1913" s="11">
        <f t="shared" si="611"/>
        <v>0.95522388059701491</v>
      </c>
      <c r="N1913" s="11">
        <f t="shared" ca="1" si="612"/>
        <v>0.91122278056951478</v>
      </c>
      <c r="S1913" s="13" t="str">
        <f ca="1">pricein</f>
        <v/>
      </c>
      <c r="T1913" s="13" t="str">
        <f ca="1">priceout</f>
        <v/>
      </c>
      <c r="U1913" s="16" t="str">
        <f t="shared" ca="1" si="613"/>
        <v/>
      </c>
      <c r="V1913" s="16" t="str">
        <f t="shared" ca="1" si="620"/>
        <v/>
      </c>
      <c r="W1913" s="16" t="str">
        <f t="shared" ca="1" si="621"/>
        <v/>
      </c>
      <c r="X1913" s="16">
        <f t="shared" ca="1" si="622"/>
        <v>2.2992527983854205</v>
      </c>
      <c r="Y1913" s="16"/>
      <c r="Z1913" s="13" t="str">
        <f ca="1">priceincross</f>
        <v/>
      </c>
      <c r="AA1913" s="13" t="str">
        <f ca="1">priceoutcross</f>
        <v/>
      </c>
      <c r="AB1913" s="13" t="str">
        <f t="shared" ca="1" si="614"/>
        <v/>
      </c>
      <c r="AC1913" s="13" t="str">
        <f t="shared" ca="1" si="623"/>
        <v/>
      </c>
      <c r="AD1913" s="13" t="str">
        <f t="shared" ca="1" si="624"/>
        <v/>
      </c>
      <c r="AE1913" s="13">
        <f t="shared" ca="1" si="625"/>
        <v>3.3465780983988931</v>
      </c>
      <c r="AG1913" s="32">
        <f ca="1">IF(ROW(data!B1913)&gt;fib+1,MIN(OFFSET(data!B1913,0,0,-fib,1)),"")</f>
        <v>19.87</v>
      </c>
      <c r="AH1913" s="32">
        <f ca="1">IF(ROW(data!B1913)&gt;fib+1,MAX(OFFSET(data!B1913,0,0,-fib,1)),"")</f>
        <v>28.67</v>
      </c>
      <c r="AI1913" s="32">
        <f t="shared" ca="1" si="615"/>
        <v>8.8000000000000007</v>
      </c>
      <c r="AJ1913" s="31">
        <f t="shared" ca="1" si="616"/>
        <v>21.9468</v>
      </c>
      <c r="AK1913" s="31">
        <f t="shared" ca="1" si="617"/>
        <v>23.2316</v>
      </c>
      <c r="AL1913" s="31">
        <f t="shared" ca="1" si="618"/>
        <v>24.270000000000003</v>
      </c>
      <c r="AM1913" s="31">
        <f t="shared" ca="1" si="619"/>
        <v>25.308400000000002</v>
      </c>
      <c r="AO1913" s="32">
        <f t="shared" ca="1" si="626"/>
        <v>2.3321937512499562</v>
      </c>
      <c r="AP1913" s="32">
        <f t="shared" ca="1" si="627"/>
        <v>0.44925071031331854</v>
      </c>
      <c r="AQ1913" s="32">
        <f t="shared" ca="1" si="628"/>
        <v>2.4685224841136817</v>
      </c>
      <c r="AR1913" s="32">
        <f t="shared" ca="1" si="629"/>
        <v>3.6438529784537321E-2</v>
      </c>
    </row>
    <row r="1914" spans="1:44">
      <c r="A1914" s="10" t="s">
        <v>15</v>
      </c>
      <c r="B1914" s="11">
        <f ca="1">IF(ROW(data!B1914)&gt;singleSMA,AVERAGE(OFFSET(data!B1914,0,0,-singleSMA,1)),"")</f>
        <v>24.340500000000006</v>
      </c>
      <c r="C1914" s="11" t="str">
        <f ca="1">IF(ROW(data!B1912)&gt;singleSMA+2,IF(SIGN(data!B1913-indicators!B1913)&lt;&gt;SIGN(data!B1912-indicators!B1912),IF(SIGN(data!B1913-indicators!B1913)&gt;0,"BUY","SELL"),""),"")</f>
        <v/>
      </c>
      <c r="D1914" s="11">
        <f ca="1">IF(ROW(data!B1914)&gt;fastSMA,AVERAGE(OFFSET(data!B1914,0,0,-fastSMA,1)),"")</f>
        <v>23.526999999999994</v>
      </c>
      <c r="E1914" s="11">
        <f ca="1">IF(ROW(data!B1914)&gt;slowSMA,AVERAGE(OFFSET(data!B1914,0,0,-slowSMA,1)),"")</f>
        <v>24.340500000000006</v>
      </c>
      <c r="F1914" s="11" t="str">
        <f ca="1">IF(ROW(data!B1914)&gt;MAX(fastSMA,slowSMA)+2,IF(SIGN(D1913-E1913)&lt;&gt;SIGN(D1912-E1912),IF(SIGN(D1913-E1913)&gt;0,"BUY","SELL"),""),"")</f>
        <v/>
      </c>
      <c r="G1914" s="11"/>
      <c r="H1914" s="11">
        <f>(data!B1914/data!B1913)-1</f>
        <v>3.2169117647056211E-3</v>
      </c>
      <c r="I1914" s="11">
        <f t="shared" si="609"/>
        <v>3.2169117647056211E-3</v>
      </c>
      <c r="J1914" s="11">
        <f t="shared" si="610"/>
        <v>0</v>
      </c>
      <c r="K1914" s="11">
        <f ca="1">IF(ROW(data!B1914)&gt;rsi+1,100-100/(1+AVERAGE(OFFSET(I1914,0,0,-rsi,1))/AVERAGE(OFFSET(J1914,0,0,-rsi,1))),"")</f>
        <v>45.096282175376139</v>
      </c>
      <c r="L1914" s="11"/>
      <c r="M1914" s="11">
        <f t="shared" si="611"/>
        <v>1.0032169117647056</v>
      </c>
      <c r="N1914" s="11">
        <f t="shared" ca="1" si="612"/>
        <v>0.93570510072867563</v>
      </c>
      <c r="S1914" s="13" t="str">
        <f ca="1">pricein</f>
        <v/>
      </c>
      <c r="T1914" s="13" t="str">
        <f ca="1">priceout</f>
        <v/>
      </c>
      <c r="U1914" s="16" t="str">
        <f t="shared" ca="1" si="613"/>
        <v/>
      </c>
      <c r="V1914" s="16" t="str">
        <f t="shared" ca="1" si="620"/>
        <v/>
      </c>
      <c r="W1914" s="16" t="str">
        <f t="shared" ca="1" si="621"/>
        <v/>
      </c>
      <c r="X1914" s="16">
        <f t="shared" ca="1" si="622"/>
        <v>2.2992527983854205</v>
      </c>
      <c r="Y1914" s="16"/>
      <c r="Z1914" s="13" t="str">
        <f ca="1">priceincross</f>
        <v/>
      </c>
      <c r="AA1914" s="13" t="str">
        <f ca="1">priceoutcross</f>
        <v/>
      </c>
      <c r="AB1914" s="13" t="str">
        <f t="shared" ca="1" si="614"/>
        <v/>
      </c>
      <c r="AC1914" s="13" t="str">
        <f t="shared" ca="1" si="623"/>
        <v/>
      </c>
      <c r="AD1914" s="13" t="str">
        <f t="shared" ca="1" si="624"/>
        <v/>
      </c>
      <c r="AE1914" s="13">
        <f t="shared" ca="1" si="625"/>
        <v>3.3465780983988931</v>
      </c>
      <c r="AG1914" s="32">
        <f ca="1">IF(ROW(data!B1914)&gt;fib+1,MIN(OFFSET(data!B1914,0,0,-fib,1)),"")</f>
        <v>19.87</v>
      </c>
      <c r="AH1914" s="32">
        <f ca="1">IF(ROW(data!B1914)&gt;fib+1,MAX(OFFSET(data!B1914,0,0,-fib,1)),"")</f>
        <v>28.67</v>
      </c>
      <c r="AI1914" s="32">
        <f t="shared" ca="1" si="615"/>
        <v>8.8000000000000007</v>
      </c>
      <c r="AJ1914" s="31">
        <f t="shared" ca="1" si="616"/>
        <v>21.9468</v>
      </c>
      <c r="AK1914" s="31">
        <f t="shared" ca="1" si="617"/>
        <v>23.2316</v>
      </c>
      <c r="AL1914" s="31">
        <f t="shared" ca="1" si="618"/>
        <v>24.270000000000003</v>
      </c>
      <c r="AM1914" s="31">
        <f t="shared" ca="1" si="619"/>
        <v>25.308400000000002</v>
      </c>
      <c r="AO1914" s="32">
        <f t="shared" ca="1" si="626"/>
        <v>2.3321937512499562</v>
      </c>
      <c r="AP1914" s="32">
        <f t="shared" ca="1" si="627"/>
        <v>0.44925071031331854</v>
      </c>
      <c r="AQ1914" s="32">
        <f t="shared" ca="1" si="628"/>
        <v>2.4685224841136817</v>
      </c>
      <c r="AR1914" s="32">
        <f t="shared" ca="1" si="629"/>
        <v>3.6438529784537321E-2</v>
      </c>
    </row>
    <row r="1915" spans="1:44">
      <c r="A1915" s="10" t="s">
        <v>16</v>
      </c>
      <c r="B1915" s="11">
        <f ca="1">IF(ROW(data!B1915)&gt;singleSMA,AVERAGE(OFFSET(data!B1915,0,0,-singleSMA,1)),"")</f>
        <v>24.305100000000007</v>
      </c>
      <c r="C1915" s="11" t="str">
        <f ca="1">IF(ROW(data!B1913)&gt;singleSMA+2,IF(SIGN(data!B1914-indicators!B1914)&lt;&gt;SIGN(data!B1913-indicators!B1913),IF(SIGN(data!B1914-indicators!B1914)&gt;0,"BUY","SELL"),""),"")</f>
        <v/>
      </c>
      <c r="D1915" s="11">
        <f ca="1">IF(ROW(data!B1915)&gt;fastSMA,AVERAGE(OFFSET(data!B1915,0,0,-fastSMA,1)),"")</f>
        <v>23.417499999999997</v>
      </c>
      <c r="E1915" s="11">
        <f ca="1">IF(ROW(data!B1915)&gt;slowSMA,AVERAGE(OFFSET(data!B1915,0,0,-slowSMA,1)),"")</f>
        <v>24.305100000000007</v>
      </c>
      <c r="F1915" s="11" t="str">
        <f ca="1">IF(ROW(data!B1915)&gt;MAX(fastSMA,slowSMA)+2,IF(SIGN(D1914-E1914)&lt;&gt;SIGN(D1913-E1913),IF(SIGN(D1914-E1914)&gt;0,"BUY","SELL"),""),"")</f>
        <v/>
      </c>
      <c r="G1915" s="11"/>
      <c r="H1915" s="11">
        <f>(data!B1915/data!B1914)-1</f>
        <v>-3.0691708657810235E-2</v>
      </c>
      <c r="I1915" s="11">
        <f t="shared" si="609"/>
        <v>0</v>
      </c>
      <c r="J1915" s="11">
        <f t="shared" si="610"/>
        <v>3.0691708657810235E-2</v>
      </c>
      <c r="K1915" s="11">
        <f ca="1">IF(ROW(data!B1915)&gt;rsi+1,100-100/(1+AVERAGE(OFFSET(I1915,0,0,-rsi,1))/AVERAGE(OFFSET(J1915,0,0,-rsi,1))),"")</f>
        <v>42.592435782804991</v>
      </c>
      <c r="L1915" s="11"/>
      <c r="M1915" s="11">
        <f t="shared" si="611"/>
        <v>0.96930829134218977</v>
      </c>
      <c r="N1915" s="11">
        <f t="shared" ca="1" si="612"/>
        <v>0.90620985010706623</v>
      </c>
      <c r="S1915" s="13" t="str">
        <f ca="1">pricein</f>
        <v/>
      </c>
      <c r="T1915" s="13" t="str">
        <f ca="1">priceout</f>
        <v/>
      </c>
      <c r="U1915" s="16" t="str">
        <f t="shared" ca="1" si="613"/>
        <v/>
      </c>
      <c r="V1915" s="16" t="str">
        <f t="shared" ca="1" si="620"/>
        <v/>
      </c>
      <c r="W1915" s="16" t="str">
        <f t="shared" ca="1" si="621"/>
        <v/>
      </c>
      <c r="X1915" s="16">
        <f t="shared" ca="1" si="622"/>
        <v>2.2992527983854205</v>
      </c>
      <c r="Y1915" s="16"/>
      <c r="Z1915" s="13" t="str">
        <f ca="1">priceincross</f>
        <v/>
      </c>
      <c r="AA1915" s="13" t="str">
        <f ca="1">priceoutcross</f>
        <v/>
      </c>
      <c r="AB1915" s="13" t="str">
        <f t="shared" ca="1" si="614"/>
        <v/>
      </c>
      <c r="AC1915" s="13" t="str">
        <f t="shared" ca="1" si="623"/>
        <v/>
      </c>
      <c r="AD1915" s="13" t="str">
        <f t="shared" ca="1" si="624"/>
        <v/>
      </c>
      <c r="AE1915" s="13">
        <f t="shared" ca="1" si="625"/>
        <v>3.3465780983988931</v>
      </c>
      <c r="AG1915" s="32">
        <f ca="1">IF(ROW(data!B1915)&gt;fib+1,MIN(OFFSET(data!B1915,0,0,-fib,1)),"")</f>
        <v>19.87</v>
      </c>
      <c r="AH1915" s="32">
        <f ca="1">IF(ROW(data!B1915)&gt;fib+1,MAX(OFFSET(data!B1915,0,0,-fib,1)),"")</f>
        <v>28.67</v>
      </c>
      <c r="AI1915" s="32">
        <f t="shared" ca="1" si="615"/>
        <v>8.8000000000000007</v>
      </c>
      <c r="AJ1915" s="31">
        <f t="shared" ca="1" si="616"/>
        <v>21.9468</v>
      </c>
      <c r="AK1915" s="31">
        <f t="shared" ca="1" si="617"/>
        <v>23.2316</v>
      </c>
      <c r="AL1915" s="31">
        <f t="shared" ca="1" si="618"/>
        <v>24.270000000000003</v>
      </c>
      <c r="AM1915" s="31">
        <f t="shared" ca="1" si="619"/>
        <v>25.308400000000002</v>
      </c>
      <c r="AO1915" s="32">
        <f t="shared" ca="1" si="626"/>
        <v>2.3321937512499562</v>
      </c>
      <c r="AP1915" s="32">
        <f t="shared" ca="1" si="627"/>
        <v>0.44925071031331854</v>
      </c>
      <c r="AQ1915" s="32">
        <f t="shared" ca="1" si="628"/>
        <v>2.4685224841136817</v>
      </c>
      <c r="AR1915" s="32">
        <f t="shared" ca="1" si="629"/>
        <v>3.6438529784537321E-2</v>
      </c>
    </row>
    <row r="1916" spans="1:44">
      <c r="A1916" s="10" t="s">
        <v>17</v>
      </c>
      <c r="B1916" s="11">
        <f ca="1">IF(ROW(data!B1916)&gt;singleSMA,AVERAGE(OFFSET(data!B1916,0,0,-singleSMA,1)),"")</f>
        <v>24.305600000000009</v>
      </c>
      <c r="C1916" s="11" t="str">
        <f ca="1">IF(ROW(data!B1914)&gt;singleSMA+2,IF(SIGN(data!B1915-indicators!B1915)&lt;&gt;SIGN(data!B1914-indicators!B1914),IF(SIGN(data!B1915-indicators!B1915)&gt;0,"BUY","SELL"),""),"")</f>
        <v/>
      </c>
      <c r="D1916" s="11">
        <f ca="1">IF(ROW(data!B1916)&gt;fastSMA,AVERAGE(OFFSET(data!B1916,0,0,-fastSMA,1)),"")</f>
        <v>23.524499999999996</v>
      </c>
      <c r="E1916" s="11">
        <f ca="1">IF(ROW(data!B1916)&gt;slowSMA,AVERAGE(OFFSET(data!B1916,0,0,-slowSMA,1)),"")</f>
        <v>24.305600000000009</v>
      </c>
      <c r="F1916" s="11" t="str">
        <f ca="1">IF(ROW(data!B1916)&gt;MAX(fastSMA,slowSMA)+2,IF(SIGN(D1915-E1915)&lt;&gt;SIGN(D1914-E1914),IF(SIGN(D1915-E1915)&gt;0,"BUY","SELL"),""),"")</f>
        <v/>
      </c>
      <c r="G1916" s="11"/>
      <c r="H1916" s="11">
        <f>(data!B1916/data!B1915)-1</f>
        <v>0.17296786389413987</v>
      </c>
      <c r="I1916" s="11">
        <f t="shared" si="609"/>
        <v>0.17296786389413987</v>
      </c>
      <c r="J1916" s="11">
        <f t="shared" si="610"/>
        <v>0</v>
      </c>
      <c r="K1916" s="11">
        <f ca="1">IF(ROW(data!B1916)&gt;rsi+1,100-100/(1+AVERAGE(OFFSET(I1916,0,0,-rsi,1))/AVERAGE(OFFSET(J1916,0,0,-rsi,1))),"")</f>
        <v>58.170749228030132</v>
      </c>
      <c r="L1916" s="11"/>
      <c r="M1916" s="11">
        <f t="shared" si="611"/>
        <v>1.1729678638941399</v>
      </c>
      <c r="N1916" s="11">
        <f t="shared" ca="1" si="612"/>
        <v>1.094356261022928</v>
      </c>
      <c r="S1916" s="13" t="str">
        <f ca="1">pricein</f>
        <v/>
      </c>
      <c r="T1916" s="13" t="str">
        <f ca="1">priceout</f>
        <v/>
      </c>
      <c r="U1916" s="16" t="str">
        <f t="shared" ca="1" si="613"/>
        <v/>
      </c>
      <c r="V1916" s="16" t="str">
        <f t="shared" ca="1" si="620"/>
        <v/>
      </c>
      <c r="W1916" s="16" t="str">
        <f t="shared" ca="1" si="621"/>
        <v/>
      </c>
      <c r="X1916" s="16">
        <f t="shared" ca="1" si="622"/>
        <v>2.2992527983854205</v>
      </c>
      <c r="Y1916" s="16"/>
      <c r="Z1916" s="13" t="str">
        <f ca="1">priceincross</f>
        <v/>
      </c>
      <c r="AA1916" s="13" t="str">
        <f ca="1">priceoutcross</f>
        <v/>
      </c>
      <c r="AB1916" s="13" t="str">
        <f t="shared" ca="1" si="614"/>
        <v/>
      </c>
      <c r="AC1916" s="13" t="str">
        <f t="shared" ca="1" si="623"/>
        <v/>
      </c>
      <c r="AD1916" s="13" t="str">
        <f t="shared" ca="1" si="624"/>
        <v/>
      </c>
      <c r="AE1916" s="13">
        <f t="shared" ca="1" si="625"/>
        <v>3.3465780983988931</v>
      </c>
      <c r="AG1916" s="32">
        <f ca="1">IF(ROW(data!B1916)&gt;fib+1,MIN(OFFSET(data!B1916,0,0,-fib,1)),"")</f>
        <v>19.87</v>
      </c>
      <c r="AH1916" s="32">
        <f ca="1">IF(ROW(data!B1916)&gt;fib+1,MAX(OFFSET(data!B1916,0,0,-fib,1)),"")</f>
        <v>28.67</v>
      </c>
      <c r="AI1916" s="32">
        <f t="shared" ca="1" si="615"/>
        <v>8.8000000000000007</v>
      </c>
      <c r="AJ1916" s="31">
        <f t="shared" ca="1" si="616"/>
        <v>21.9468</v>
      </c>
      <c r="AK1916" s="31">
        <f t="shared" ca="1" si="617"/>
        <v>23.2316</v>
      </c>
      <c r="AL1916" s="31">
        <f t="shared" ca="1" si="618"/>
        <v>24.270000000000003</v>
      </c>
      <c r="AM1916" s="31">
        <f t="shared" ca="1" si="619"/>
        <v>25.308400000000002</v>
      </c>
      <c r="AO1916" s="32">
        <f t="shared" ca="1" si="626"/>
        <v>2.3321937512499562</v>
      </c>
      <c r="AP1916" s="32">
        <f t="shared" ca="1" si="627"/>
        <v>0.44925071031331854</v>
      </c>
      <c r="AQ1916" s="32">
        <f t="shared" ca="1" si="628"/>
        <v>2.4685224841136817</v>
      </c>
      <c r="AR1916" s="32">
        <f t="shared" ca="1" si="629"/>
        <v>3.6438529784537321E-2</v>
      </c>
    </row>
    <row r="1917" spans="1:44">
      <c r="A1917" s="10" t="s">
        <v>18</v>
      </c>
      <c r="B1917" s="11">
        <f ca="1">IF(ROW(data!B1917)&gt;singleSMA,AVERAGE(OFFSET(data!B1917,0,0,-singleSMA,1)),"")</f>
        <v>24.296500000000005</v>
      </c>
      <c r="C1917" s="11" t="str">
        <f ca="1">IF(ROW(data!B1915)&gt;singleSMA+2,IF(SIGN(data!B1916-indicators!B1916)&lt;&gt;SIGN(data!B1915-indicators!B1915),IF(SIGN(data!B1916-indicators!B1916)&gt;0,"BUY","SELL"),""),"")</f>
        <v>BUY</v>
      </c>
      <c r="D1917" s="11">
        <f ca="1">IF(ROW(data!B1917)&gt;fastSMA,AVERAGE(OFFSET(data!B1917,0,0,-fastSMA,1)),"")</f>
        <v>23.624000000000002</v>
      </c>
      <c r="E1917" s="11">
        <f ca="1">IF(ROW(data!B1917)&gt;slowSMA,AVERAGE(OFFSET(data!B1917,0,0,-slowSMA,1)),"")</f>
        <v>24.296500000000005</v>
      </c>
      <c r="F1917" s="11" t="str">
        <f ca="1">IF(ROW(data!B1917)&gt;MAX(fastSMA,slowSMA)+2,IF(SIGN(D1916-E1916)&lt;&gt;SIGN(D1915-E1915),IF(SIGN(D1916-E1916)&gt;0,"BUY","SELL"),""),"")</f>
        <v/>
      </c>
      <c r="G1917" s="11"/>
      <c r="H1917" s="11">
        <f>(data!B1917/data!B1916)-1</f>
        <v>-6.4464141821112264E-3</v>
      </c>
      <c r="I1917" s="11">
        <f t="shared" si="609"/>
        <v>0</v>
      </c>
      <c r="J1917" s="11">
        <f t="shared" si="610"/>
        <v>6.4464141821112264E-3</v>
      </c>
      <c r="K1917" s="11">
        <f ca="1">IF(ROW(data!B1917)&gt;rsi+1,100-100/(1+AVERAGE(OFFSET(I1917,0,0,-rsi,1))/AVERAGE(OFFSET(J1917,0,0,-rsi,1))),"")</f>
        <v>57.686798908031868</v>
      </c>
      <c r="L1917" s="11"/>
      <c r="M1917" s="11">
        <f t="shared" si="611"/>
        <v>0.99355358581788877</v>
      </c>
      <c r="N1917" s="11">
        <f t="shared" ca="1" si="612"/>
        <v>1.0877812086457872</v>
      </c>
      <c r="S1917" s="13">
        <f ca="1">pricein</f>
        <v>24.66</v>
      </c>
      <c r="T1917" s="13" t="str">
        <f ca="1">priceout</f>
        <v/>
      </c>
      <c r="U1917" s="16">
        <f t="shared" ca="1" si="613"/>
        <v>23.92</v>
      </c>
      <c r="V1917" s="16">
        <f t="shared" ca="1" si="620"/>
        <v>0.96999188969991901</v>
      </c>
      <c r="W1917" s="16">
        <f t="shared" ca="1" si="621"/>
        <v>-3.0008110300080992E-2</v>
      </c>
      <c r="X1917" s="16">
        <f t="shared" ca="1" si="622"/>
        <v>2.2302565668037011</v>
      </c>
      <c r="Y1917" s="16"/>
      <c r="Z1917" s="13" t="str">
        <f ca="1">priceincross</f>
        <v/>
      </c>
      <c r="AA1917" s="13" t="str">
        <f ca="1">priceoutcross</f>
        <v/>
      </c>
      <c r="AB1917" s="13" t="str">
        <f t="shared" ca="1" si="614"/>
        <v/>
      </c>
      <c r="AC1917" s="13" t="str">
        <f t="shared" ca="1" si="623"/>
        <v/>
      </c>
      <c r="AD1917" s="13" t="str">
        <f t="shared" ca="1" si="624"/>
        <v/>
      </c>
      <c r="AE1917" s="13">
        <f t="shared" ca="1" si="625"/>
        <v>3.3465780983988931</v>
      </c>
      <c r="AG1917" s="32">
        <f ca="1">IF(ROW(data!B1917)&gt;fib+1,MIN(OFFSET(data!B1917,0,0,-fib,1)),"")</f>
        <v>19.87</v>
      </c>
      <c r="AH1917" s="32">
        <f ca="1">IF(ROW(data!B1917)&gt;fib+1,MAX(OFFSET(data!B1917,0,0,-fib,1)),"")</f>
        <v>28.67</v>
      </c>
      <c r="AI1917" s="32">
        <f t="shared" ca="1" si="615"/>
        <v>8.8000000000000007</v>
      </c>
      <c r="AJ1917" s="31">
        <f t="shared" ca="1" si="616"/>
        <v>21.9468</v>
      </c>
      <c r="AK1917" s="31">
        <f t="shared" ca="1" si="617"/>
        <v>23.2316</v>
      </c>
      <c r="AL1917" s="31">
        <f t="shared" ca="1" si="618"/>
        <v>24.270000000000003</v>
      </c>
      <c r="AM1917" s="31">
        <f t="shared" ca="1" si="619"/>
        <v>25.308400000000002</v>
      </c>
      <c r="AO1917" s="32">
        <f t="shared" ca="1" si="626"/>
        <v>2.3321937512499562</v>
      </c>
      <c r="AP1917" s="32">
        <f t="shared" ca="1" si="627"/>
        <v>0.49408538947852976</v>
      </c>
      <c r="AQ1917" s="32">
        <f t="shared" ca="1" si="628"/>
        <v>2.4685224841136817</v>
      </c>
      <c r="AR1917" s="32">
        <f t="shared" ca="1" si="629"/>
        <v>3.6438529784537321E-2</v>
      </c>
    </row>
    <row r="1918" spans="1:44">
      <c r="A1918" s="10" t="s">
        <v>19</v>
      </c>
      <c r="B1918" s="11">
        <f ca="1">IF(ROW(data!B1918)&gt;singleSMA,AVERAGE(OFFSET(data!B1918,0,0,-singleSMA,1)),"")</f>
        <v>24.261800000000004</v>
      </c>
      <c r="C1918" s="11" t="str">
        <f ca="1">IF(ROW(data!B1916)&gt;singleSMA+2,IF(SIGN(data!B1917-indicators!B1917)&lt;&gt;SIGN(data!B1916-indicators!B1916),IF(SIGN(data!B1917-indicators!B1917)&gt;0,"BUY","SELL"),""),"")</f>
        <v/>
      </c>
      <c r="D1918" s="11">
        <f ca="1">IF(ROW(data!B1918)&gt;fastSMA,AVERAGE(OFFSET(data!B1918,0,0,-fastSMA,1)),"")</f>
        <v>23.663</v>
      </c>
      <c r="E1918" s="11">
        <f ca="1">IF(ROW(data!B1918)&gt;slowSMA,AVERAGE(OFFSET(data!B1918,0,0,-slowSMA,1)),"")</f>
        <v>24.261800000000004</v>
      </c>
      <c r="F1918" s="11" t="str">
        <f ca="1">IF(ROW(data!B1918)&gt;MAX(fastSMA,slowSMA)+2,IF(SIGN(D1917-E1917)&lt;&gt;SIGN(D1916-E1916),IF(SIGN(D1917-E1917)&gt;0,"BUY","SELL"),""),"")</f>
        <v/>
      </c>
      <c r="G1918" s="11"/>
      <c r="H1918" s="11">
        <f>(data!B1918/data!B1917)-1</f>
        <v>-5.1500405515004011E-2</v>
      </c>
      <c r="I1918" s="11">
        <f t="shared" si="609"/>
        <v>0</v>
      </c>
      <c r="J1918" s="11">
        <f t="shared" si="610"/>
        <v>5.1500405515004011E-2</v>
      </c>
      <c r="K1918" s="11">
        <f ca="1">IF(ROW(data!B1918)&gt;rsi+1,100-100/(1+AVERAGE(OFFSET(I1918,0,0,-rsi,1))/AVERAGE(OFFSET(J1918,0,0,-rsi,1))),"")</f>
        <v>54.03016692281534</v>
      </c>
      <c r="L1918" s="11"/>
      <c r="M1918" s="11">
        <f t="shared" si="611"/>
        <v>0.94849959448499599</v>
      </c>
      <c r="N1918" s="11">
        <f t="shared" ca="1" si="612"/>
        <v>1.0344980097302081</v>
      </c>
      <c r="S1918" s="13" t="str">
        <f ca="1">pricein</f>
        <v/>
      </c>
      <c r="T1918" s="13" t="str">
        <f ca="1">priceout</f>
        <v/>
      </c>
      <c r="U1918" s="16" t="str">
        <f t="shared" ca="1" si="613"/>
        <v/>
      </c>
      <c r="V1918" s="16" t="str">
        <f t="shared" ca="1" si="620"/>
        <v/>
      </c>
      <c r="W1918" s="16" t="str">
        <f t="shared" ca="1" si="621"/>
        <v/>
      </c>
      <c r="X1918" s="16">
        <f t="shared" ca="1" si="622"/>
        <v>2.2302565668037011</v>
      </c>
      <c r="Y1918" s="16"/>
      <c r="Z1918" s="13" t="str">
        <f ca="1">priceincross</f>
        <v/>
      </c>
      <c r="AA1918" s="13" t="str">
        <f ca="1">priceoutcross</f>
        <v/>
      </c>
      <c r="AB1918" s="13" t="str">
        <f t="shared" ca="1" si="614"/>
        <v/>
      </c>
      <c r="AC1918" s="13" t="str">
        <f t="shared" ca="1" si="623"/>
        <v/>
      </c>
      <c r="AD1918" s="13" t="str">
        <f t="shared" ca="1" si="624"/>
        <v/>
      </c>
      <c r="AE1918" s="13">
        <f t="shared" ca="1" si="625"/>
        <v>3.3465780983988931</v>
      </c>
      <c r="AG1918" s="32">
        <f ca="1">IF(ROW(data!B1918)&gt;fib+1,MIN(OFFSET(data!B1918,0,0,-fib,1)),"")</f>
        <v>19.87</v>
      </c>
      <c r="AH1918" s="32">
        <f ca="1">IF(ROW(data!B1918)&gt;fib+1,MAX(OFFSET(data!B1918,0,0,-fib,1)),"")</f>
        <v>28.67</v>
      </c>
      <c r="AI1918" s="32">
        <f t="shared" ca="1" si="615"/>
        <v>8.8000000000000007</v>
      </c>
      <c r="AJ1918" s="31">
        <f t="shared" ca="1" si="616"/>
        <v>21.9468</v>
      </c>
      <c r="AK1918" s="31">
        <f t="shared" ca="1" si="617"/>
        <v>23.2316</v>
      </c>
      <c r="AL1918" s="31">
        <f t="shared" ca="1" si="618"/>
        <v>24.270000000000003</v>
      </c>
      <c r="AM1918" s="31">
        <f t="shared" ca="1" si="619"/>
        <v>25.308400000000002</v>
      </c>
      <c r="AO1918" s="32">
        <f t="shared" ca="1" si="626"/>
        <v>2.3321937512499562</v>
      </c>
      <c r="AP1918" s="32">
        <f t="shared" ca="1" si="627"/>
        <v>0.49408538947852976</v>
      </c>
      <c r="AQ1918" s="32">
        <f t="shared" ca="1" si="628"/>
        <v>2.4685224841136817</v>
      </c>
      <c r="AR1918" s="32">
        <f t="shared" ca="1" si="629"/>
        <v>3.6438529784537321E-2</v>
      </c>
    </row>
    <row r="1919" spans="1:44">
      <c r="A1919" s="10" t="s">
        <v>20</v>
      </c>
      <c r="B1919" s="11">
        <f ca="1">IF(ROW(data!B1919)&gt;singleSMA,AVERAGE(OFFSET(data!B1919,0,0,-singleSMA,1)),"")</f>
        <v>24.2163</v>
      </c>
      <c r="C1919" s="11" t="str">
        <f ca="1">IF(ROW(data!B1917)&gt;singleSMA+2,IF(SIGN(data!B1918-indicators!B1918)&lt;&gt;SIGN(data!B1917-indicators!B1917),IF(SIGN(data!B1918-indicators!B1918)&gt;0,"BUY","SELL"),""),"")</f>
        <v>SELL</v>
      </c>
      <c r="D1919" s="11">
        <f ca="1">IF(ROW(data!B1919)&gt;fastSMA,AVERAGE(OFFSET(data!B1919,0,0,-fastSMA,1)),"")</f>
        <v>23.747999999999998</v>
      </c>
      <c r="E1919" s="11">
        <f ca="1">IF(ROW(data!B1919)&gt;slowSMA,AVERAGE(OFFSET(data!B1919,0,0,-slowSMA,1)),"")</f>
        <v>24.2163</v>
      </c>
      <c r="F1919" s="11" t="str">
        <f ca="1">IF(ROW(data!B1919)&gt;MAX(fastSMA,slowSMA)+2,IF(SIGN(D1918-E1918)&lt;&gt;SIGN(D1917-E1917),IF(SIGN(D1918-E1918)&gt;0,"BUY","SELL"),""),"")</f>
        <v/>
      </c>
      <c r="G1919" s="11"/>
      <c r="H1919" s="11">
        <f>(data!B1919/data!B1918)-1</f>
        <v>2.2659256092347313E-2</v>
      </c>
      <c r="I1919" s="11">
        <f t="shared" si="609"/>
        <v>2.2659256092347313E-2</v>
      </c>
      <c r="J1919" s="11">
        <f t="shared" si="610"/>
        <v>0</v>
      </c>
      <c r="K1919" s="11">
        <f ca="1">IF(ROW(data!B1919)&gt;rsi+1,100-100/(1+AVERAGE(OFFSET(I1919,0,0,-rsi,1))/AVERAGE(OFFSET(J1919,0,0,-rsi,1))),"")</f>
        <v>56.573071745222798</v>
      </c>
      <c r="L1919" s="11"/>
      <c r="M1919" s="11">
        <f t="shared" si="611"/>
        <v>1.0226592560923473</v>
      </c>
      <c r="N1919" s="11">
        <f t="shared" ca="1" si="612"/>
        <v>1.0765076507650768</v>
      </c>
      <c r="S1919" s="13" t="str">
        <f ca="1">pricein</f>
        <v/>
      </c>
      <c r="T1919" s="13">
        <f ca="1">priceout</f>
        <v>23.92</v>
      </c>
      <c r="U1919" s="16" t="str">
        <f t="shared" ca="1" si="613"/>
        <v/>
      </c>
      <c r="V1919" s="16" t="str">
        <f t="shared" ca="1" si="620"/>
        <v/>
      </c>
      <c r="W1919" s="16" t="str">
        <f t="shared" ca="1" si="621"/>
        <v/>
      </c>
      <c r="X1919" s="16">
        <f t="shared" ca="1" si="622"/>
        <v>2.2302565668037011</v>
      </c>
      <c r="Y1919" s="16"/>
      <c r="Z1919" s="13" t="str">
        <f ca="1">priceincross</f>
        <v/>
      </c>
      <c r="AA1919" s="13" t="str">
        <f ca="1">priceoutcross</f>
        <v/>
      </c>
      <c r="AB1919" s="13" t="str">
        <f t="shared" ca="1" si="614"/>
        <v/>
      </c>
      <c r="AC1919" s="13" t="str">
        <f t="shared" ca="1" si="623"/>
        <v/>
      </c>
      <c r="AD1919" s="13" t="str">
        <f t="shared" ca="1" si="624"/>
        <v/>
      </c>
      <c r="AE1919" s="13">
        <f t="shared" ca="1" si="625"/>
        <v>3.3465780983988931</v>
      </c>
      <c r="AG1919" s="32">
        <f ca="1">IF(ROW(data!B1919)&gt;fib+1,MIN(OFFSET(data!B1919,0,0,-fib,1)),"")</f>
        <v>19.87</v>
      </c>
      <c r="AH1919" s="32">
        <f ca="1">IF(ROW(data!B1919)&gt;fib+1,MAX(OFFSET(data!B1919,0,0,-fib,1)),"")</f>
        <v>28.67</v>
      </c>
      <c r="AI1919" s="32">
        <f t="shared" ca="1" si="615"/>
        <v>8.8000000000000007</v>
      </c>
      <c r="AJ1919" s="31">
        <f t="shared" ca="1" si="616"/>
        <v>21.9468</v>
      </c>
      <c r="AK1919" s="31">
        <f t="shared" ca="1" si="617"/>
        <v>23.2316</v>
      </c>
      <c r="AL1919" s="31">
        <f t="shared" ca="1" si="618"/>
        <v>24.270000000000003</v>
      </c>
      <c r="AM1919" s="31">
        <f t="shared" ca="1" si="619"/>
        <v>25.308400000000002</v>
      </c>
      <c r="AO1919" s="32">
        <f t="shared" ca="1" si="626"/>
        <v>2.3321937512499562</v>
      </c>
      <c r="AP1919" s="32">
        <f t="shared" ca="1" si="627"/>
        <v>0.49408538947852976</v>
      </c>
      <c r="AQ1919" s="32">
        <f t="shared" ca="1" si="628"/>
        <v>2.4685224841136817</v>
      </c>
      <c r="AR1919" s="32">
        <f t="shared" ca="1" si="629"/>
        <v>3.6438529784537321E-2</v>
      </c>
    </row>
    <row r="1920" spans="1:44">
      <c r="A1920" s="10" t="s">
        <v>21</v>
      </c>
      <c r="B1920" s="11">
        <f ca="1">IF(ROW(data!B1920)&gt;singleSMA,AVERAGE(OFFSET(data!B1920,0,0,-singleSMA,1)),"")</f>
        <v>24.182300000000005</v>
      </c>
      <c r="C1920" s="11" t="str">
        <f ca="1">IF(ROW(data!B1918)&gt;singleSMA+2,IF(SIGN(data!B1919-indicators!B1919)&lt;&gt;SIGN(data!B1918-indicators!B1918),IF(SIGN(data!B1919-indicators!B1919)&gt;0,"BUY","SELL"),""),"")</f>
        <v/>
      </c>
      <c r="D1920" s="11">
        <f ca="1">IF(ROW(data!B1920)&gt;fastSMA,AVERAGE(OFFSET(data!B1920,0,0,-fastSMA,1)),"")</f>
        <v>23.883500000000002</v>
      </c>
      <c r="E1920" s="11">
        <f ca="1">IF(ROW(data!B1920)&gt;slowSMA,AVERAGE(OFFSET(data!B1920,0,0,-slowSMA,1)),"")</f>
        <v>24.182300000000005</v>
      </c>
      <c r="F1920" s="11" t="str">
        <f ca="1">IF(ROW(data!B1920)&gt;MAX(fastSMA,slowSMA)+2,IF(SIGN(D1919-E1919)&lt;&gt;SIGN(D1918-E1918),IF(SIGN(D1919-E1919)&gt;0,"BUY","SELL"),""),"")</f>
        <v/>
      </c>
      <c r="G1920" s="11"/>
      <c r="H1920" s="11">
        <f>(data!B1920/data!B1919)-1</f>
        <v>3.0518394648829217E-2</v>
      </c>
      <c r="I1920" s="11">
        <f t="shared" si="609"/>
        <v>3.0518394648829217E-2</v>
      </c>
      <c r="J1920" s="11">
        <f t="shared" si="610"/>
        <v>0</v>
      </c>
      <c r="K1920" s="11">
        <f ca="1">IF(ROW(data!B1920)&gt;rsi+1,100-100/(1+AVERAGE(OFFSET(I1920,0,0,-rsi,1))/AVERAGE(OFFSET(J1920,0,0,-rsi,1))),"")</f>
        <v>59.139957357861938</v>
      </c>
      <c r="L1920" s="11"/>
      <c r="M1920" s="11">
        <f t="shared" si="611"/>
        <v>1.0305183946488292</v>
      </c>
      <c r="N1920" s="11">
        <f t="shared" ca="1" si="612"/>
        <v>1.123518687329079</v>
      </c>
      <c r="S1920" s="13" t="str">
        <f ca="1">pricein</f>
        <v/>
      </c>
      <c r="T1920" s="13" t="str">
        <f ca="1">priceout</f>
        <v/>
      </c>
      <c r="U1920" s="16" t="str">
        <f t="shared" ca="1" si="613"/>
        <v/>
      </c>
      <c r="V1920" s="16" t="str">
        <f t="shared" ca="1" si="620"/>
        <v/>
      </c>
      <c r="W1920" s="16" t="str">
        <f t="shared" ca="1" si="621"/>
        <v/>
      </c>
      <c r="X1920" s="16">
        <f t="shared" ca="1" si="622"/>
        <v>2.2302565668037011</v>
      </c>
      <c r="Y1920" s="16"/>
      <c r="Z1920" s="13" t="str">
        <f ca="1">priceincross</f>
        <v/>
      </c>
      <c r="AA1920" s="13" t="str">
        <f ca="1">priceoutcross</f>
        <v/>
      </c>
      <c r="AB1920" s="13" t="str">
        <f t="shared" ca="1" si="614"/>
        <v/>
      </c>
      <c r="AC1920" s="13" t="str">
        <f t="shared" ca="1" si="623"/>
        <v/>
      </c>
      <c r="AD1920" s="13" t="str">
        <f t="shared" ca="1" si="624"/>
        <v/>
      </c>
      <c r="AE1920" s="13">
        <f t="shared" ca="1" si="625"/>
        <v>3.3465780983988931</v>
      </c>
      <c r="AG1920" s="32">
        <f ca="1">IF(ROW(data!B1920)&gt;fib+1,MIN(OFFSET(data!B1920,0,0,-fib,1)),"")</f>
        <v>19.87</v>
      </c>
      <c r="AH1920" s="32">
        <f ca="1">IF(ROW(data!B1920)&gt;fib+1,MAX(OFFSET(data!B1920,0,0,-fib,1)),"")</f>
        <v>28.67</v>
      </c>
      <c r="AI1920" s="32">
        <f t="shared" ca="1" si="615"/>
        <v>8.8000000000000007</v>
      </c>
      <c r="AJ1920" s="31">
        <f t="shared" ca="1" si="616"/>
        <v>21.9468</v>
      </c>
      <c r="AK1920" s="31">
        <f t="shared" ca="1" si="617"/>
        <v>23.2316</v>
      </c>
      <c r="AL1920" s="31">
        <f t="shared" ca="1" si="618"/>
        <v>24.270000000000003</v>
      </c>
      <c r="AM1920" s="31">
        <f t="shared" ca="1" si="619"/>
        <v>25.308400000000002</v>
      </c>
      <c r="AO1920" s="32">
        <f t="shared" ca="1" si="626"/>
        <v>2.3321937512499562</v>
      </c>
      <c r="AP1920" s="32">
        <f t="shared" ca="1" si="627"/>
        <v>0.49408538947852976</v>
      </c>
      <c r="AQ1920" s="32">
        <f t="shared" ca="1" si="628"/>
        <v>2.4685224841136817</v>
      </c>
      <c r="AR1920" s="32">
        <f t="shared" ca="1" si="629"/>
        <v>3.6438529784537321E-2</v>
      </c>
    </row>
    <row r="1921" spans="1:44">
      <c r="A1921" s="10" t="s">
        <v>22</v>
      </c>
      <c r="B1921" s="11">
        <f ca="1">IF(ROW(data!B1921)&gt;singleSMA,AVERAGE(OFFSET(data!B1921,0,0,-singleSMA,1)),"")</f>
        <v>24.154200000000007</v>
      </c>
      <c r="C1921" s="11" t="str">
        <f ca="1">IF(ROW(data!B1919)&gt;singleSMA+2,IF(SIGN(data!B1920-indicators!B1920)&lt;&gt;SIGN(data!B1919-indicators!B1919),IF(SIGN(data!B1920-indicators!B1920)&gt;0,"BUY","SELL"),""),"")</f>
        <v>BUY</v>
      </c>
      <c r="D1921" s="11">
        <f ca="1">IF(ROW(data!B1921)&gt;fastSMA,AVERAGE(OFFSET(data!B1921,0,0,-fastSMA,1)),"")</f>
        <v>23.964500000000001</v>
      </c>
      <c r="E1921" s="11">
        <f ca="1">IF(ROW(data!B1921)&gt;slowSMA,AVERAGE(OFFSET(data!B1921,0,0,-slowSMA,1)),"")</f>
        <v>24.154200000000007</v>
      </c>
      <c r="F1921" s="11" t="str">
        <f ca="1">IF(ROW(data!B1921)&gt;MAX(fastSMA,slowSMA)+2,IF(SIGN(D1920-E1920)&lt;&gt;SIGN(D1919-E1919),IF(SIGN(D1920-E1920)&gt;0,"BUY","SELL"),""),"")</f>
        <v/>
      </c>
      <c r="G1921" s="11"/>
      <c r="H1921" s="11">
        <f>(data!B1921/data!B1920)-1</f>
        <v>-1.0953346855983703E-2</v>
      </c>
      <c r="I1921" s="11">
        <f t="shared" si="609"/>
        <v>0</v>
      </c>
      <c r="J1921" s="11">
        <f t="shared" si="610"/>
        <v>1.0953346855983703E-2</v>
      </c>
      <c r="K1921" s="11">
        <f ca="1">IF(ROW(data!B1921)&gt;rsi+1,100-100/(1+AVERAGE(OFFSET(I1921,0,0,-rsi,1))/AVERAGE(OFFSET(J1921,0,0,-rsi,1))),"")</f>
        <v>56.306639055879351</v>
      </c>
      <c r="L1921" s="11"/>
      <c r="M1921" s="11">
        <f t="shared" si="611"/>
        <v>0.9890466531440163</v>
      </c>
      <c r="N1921" s="11">
        <f t="shared" ca="1" si="612"/>
        <v>1.0711775043936729</v>
      </c>
      <c r="S1921" s="13">
        <f ca="1">pricein</f>
        <v>24.38</v>
      </c>
      <c r="T1921" s="13" t="str">
        <f ca="1">priceout</f>
        <v/>
      </c>
      <c r="U1921" s="16">
        <f t="shared" ca="1" si="613"/>
        <v>21.99</v>
      </c>
      <c r="V1921" s="16">
        <f t="shared" ca="1" si="620"/>
        <v>0.90196882690730107</v>
      </c>
      <c r="W1921" s="16">
        <f t="shared" ca="1" si="621"/>
        <v>-9.8031173092698931E-2</v>
      </c>
      <c r="X1921" s="16">
        <f t="shared" ca="1" si="622"/>
        <v>2.0116218992622392</v>
      </c>
      <c r="Y1921" s="16"/>
      <c r="Z1921" s="13" t="str">
        <f ca="1">priceincross</f>
        <v/>
      </c>
      <c r="AA1921" s="13" t="str">
        <f ca="1">priceoutcross</f>
        <v/>
      </c>
      <c r="AB1921" s="13" t="str">
        <f t="shared" ca="1" si="614"/>
        <v/>
      </c>
      <c r="AC1921" s="13" t="str">
        <f t="shared" ca="1" si="623"/>
        <v/>
      </c>
      <c r="AD1921" s="13" t="str">
        <f t="shared" ca="1" si="624"/>
        <v/>
      </c>
      <c r="AE1921" s="13">
        <f t="shared" ca="1" si="625"/>
        <v>3.3465780983988931</v>
      </c>
      <c r="AG1921" s="32">
        <f ca="1">IF(ROW(data!B1921)&gt;fib+1,MIN(OFFSET(data!B1921,0,0,-fib,1)),"")</f>
        <v>19.87</v>
      </c>
      <c r="AH1921" s="32">
        <f ca="1">IF(ROW(data!B1921)&gt;fib+1,MAX(OFFSET(data!B1921,0,0,-fib,1)),"")</f>
        <v>28.67</v>
      </c>
      <c r="AI1921" s="32">
        <f t="shared" ca="1" si="615"/>
        <v>8.8000000000000007</v>
      </c>
      <c r="AJ1921" s="31">
        <f t="shared" ca="1" si="616"/>
        <v>21.9468</v>
      </c>
      <c r="AK1921" s="31">
        <f t="shared" ca="1" si="617"/>
        <v>23.2316</v>
      </c>
      <c r="AL1921" s="31">
        <f t="shared" ca="1" si="618"/>
        <v>24.270000000000003</v>
      </c>
      <c r="AM1921" s="31">
        <f t="shared" ca="1" si="619"/>
        <v>25.308400000000002</v>
      </c>
      <c r="AO1921" s="32">
        <f t="shared" ca="1" si="626"/>
        <v>2.3321937512499562</v>
      </c>
      <c r="AP1921" s="32">
        <f t="shared" ca="1" si="627"/>
        <v>0.65647120488797417</v>
      </c>
      <c r="AQ1921" s="32">
        <f t="shared" ca="1" si="628"/>
        <v>2.4685224841136817</v>
      </c>
      <c r="AR1921" s="32">
        <f t="shared" ca="1" si="629"/>
        <v>3.6438529784537321E-2</v>
      </c>
    </row>
    <row r="1922" spans="1:44">
      <c r="A1922" s="10" t="s">
        <v>23</v>
      </c>
      <c r="B1922" s="11">
        <f ca="1">IF(ROW(data!B1922)&gt;singleSMA,AVERAGE(OFFSET(data!B1922,0,0,-singleSMA,1)),"")</f>
        <v>24.104100000000003</v>
      </c>
      <c r="C1922" s="11" t="str">
        <f ca="1">IF(ROW(data!B1920)&gt;singleSMA+2,IF(SIGN(data!B1921-indicators!B1921)&lt;&gt;SIGN(data!B1920-indicators!B1920),IF(SIGN(data!B1921-indicators!B1921)&gt;0,"BUY","SELL"),""),"")</f>
        <v/>
      </c>
      <c r="D1922" s="11">
        <f ca="1">IF(ROW(data!B1922)&gt;fastSMA,AVERAGE(OFFSET(data!B1922,0,0,-fastSMA,1)),"")</f>
        <v>23.919500000000003</v>
      </c>
      <c r="E1922" s="11">
        <f ca="1">IF(ROW(data!B1922)&gt;slowSMA,AVERAGE(OFFSET(data!B1922,0,0,-slowSMA,1)),"")</f>
        <v>24.104100000000003</v>
      </c>
      <c r="F1922" s="11" t="str">
        <f ca="1">IF(ROW(data!B1922)&gt;MAX(fastSMA,slowSMA)+2,IF(SIGN(D1921-E1921)&lt;&gt;SIGN(D1920-E1920),IF(SIGN(D1921-E1921)&gt;0,"BUY","SELL"),""),"")</f>
        <v/>
      </c>
      <c r="G1922" s="11"/>
      <c r="H1922" s="11">
        <f>(data!B1922/data!B1921)-1</f>
        <v>-6.7268252666119799E-2</v>
      </c>
      <c r="I1922" s="11">
        <f t="shared" si="609"/>
        <v>0</v>
      </c>
      <c r="J1922" s="11">
        <f t="shared" si="610"/>
        <v>6.7268252666119799E-2</v>
      </c>
      <c r="K1922" s="11">
        <f ca="1">IF(ROW(data!B1922)&gt;rsi+1,100-100/(1+AVERAGE(OFFSET(I1922,0,0,-rsi,1))/AVERAGE(OFFSET(J1922,0,0,-rsi,1))),"")</f>
        <v>49.42788776679707</v>
      </c>
      <c r="L1922" s="11"/>
      <c r="M1922" s="11">
        <f t="shared" si="611"/>
        <v>0.9327317473338802</v>
      </c>
      <c r="N1922" s="11">
        <f t="shared" ca="1" si="612"/>
        <v>0.96192893401015223</v>
      </c>
      <c r="S1922" s="13" t="str">
        <f ca="1">pricein</f>
        <v/>
      </c>
      <c r="T1922" s="13" t="str">
        <f ca="1">priceout</f>
        <v/>
      </c>
      <c r="U1922" s="16" t="str">
        <f t="shared" ca="1" si="613"/>
        <v/>
      </c>
      <c r="V1922" s="16" t="str">
        <f t="shared" ca="1" si="620"/>
        <v/>
      </c>
      <c r="W1922" s="16" t="str">
        <f t="shared" ca="1" si="621"/>
        <v/>
      </c>
      <c r="X1922" s="16">
        <f t="shared" ca="1" si="622"/>
        <v>2.0116218992622392</v>
      </c>
      <c r="Y1922" s="16"/>
      <c r="Z1922" s="13" t="str">
        <f ca="1">priceincross</f>
        <v/>
      </c>
      <c r="AA1922" s="13" t="str">
        <f ca="1">priceoutcross</f>
        <v/>
      </c>
      <c r="AB1922" s="13" t="str">
        <f t="shared" ca="1" si="614"/>
        <v/>
      </c>
      <c r="AC1922" s="13" t="str">
        <f t="shared" ca="1" si="623"/>
        <v/>
      </c>
      <c r="AD1922" s="13" t="str">
        <f t="shared" ca="1" si="624"/>
        <v/>
      </c>
      <c r="AE1922" s="13">
        <f t="shared" ca="1" si="625"/>
        <v>3.3465780983988931</v>
      </c>
      <c r="AG1922" s="32">
        <f ca="1">IF(ROW(data!B1922)&gt;fib+1,MIN(OFFSET(data!B1922,0,0,-fib,1)),"")</f>
        <v>19.87</v>
      </c>
      <c r="AH1922" s="32">
        <f ca="1">IF(ROW(data!B1922)&gt;fib+1,MAX(OFFSET(data!B1922,0,0,-fib,1)),"")</f>
        <v>28.67</v>
      </c>
      <c r="AI1922" s="32">
        <f t="shared" ca="1" si="615"/>
        <v>8.8000000000000007</v>
      </c>
      <c r="AJ1922" s="31">
        <f t="shared" ca="1" si="616"/>
        <v>21.9468</v>
      </c>
      <c r="AK1922" s="31">
        <f t="shared" ca="1" si="617"/>
        <v>23.2316</v>
      </c>
      <c r="AL1922" s="31">
        <f t="shared" ca="1" si="618"/>
        <v>24.270000000000003</v>
      </c>
      <c r="AM1922" s="31">
        <f t="shared" ca="1" si="619"/>
        <v>25.308400000000002</v>
      </c>
      <c r="AO1922" s="32">
        <f t="shared" ca="1" si="626"/>
        <v>2.3321937512499562</v>
      </c>
      <c r="AP1922" s="32">
        <f t="shared" ca="1" si="627"/>
        <v>0.65647120488797417</v>
      </c>
      <c r="AQ1922" s="32">
        <f t="shared" ca="1" si="628"/>
        <v>2.4685224841136817</v>
      </c>
      <c r="AR1922" s="32">
        <f t="shared" ca="1" si="629"/>
        <v>3.6438529784537321E-2</v>
      </c>
    </row>
    <row r="1923" spans="1:44">
      <c r="A1923" s="10" t="s">
        <v>24</v>
      </c>
      <c r="B1923" s="11">
        <f ca="1">IF(ROW(data!B1923)&gt;singleSMA,AVERAGE(OFFSET(data!B1923,0,0,-singleSMA,1)),"")</f>
        <v>24.048500000000004</v>
      </c>
      <c r="C1923" s="11" t="str">
        <f ca="1">IF(ROW(data!B1921)&gt;singleSMA+2,IF(SIGN(data!B1922-indicators!B1922)&lt;&gt;SIGN(data!B1921-indicators!B1921),IF(SIGN(data!B1922-indicators!B1922)&gt;0,"BUY","SELL"),""),"")</f>
        <v>SELL</v>
      </c>
      <c r="D1923" s="11">
        <f ca="1">IF(ROW(data!B1923)&gt;fastSMA,AVERAGE(OFFSET(data!B1923,0,0,-fastSMA,1)),"")</f>
        <v>23.767000000000003</v>
      </c>
      <c r="E1923" s="11">
        <f ca="1">IF(ROW(data!B1923)&gt;slowSMA,AVERAGE(OFFSET(data!B1923,0,0,-slowSMA,1)),"")</f>
        <v>24.048500000000004</v>
      </c>
      <c r="F1923" s="11" t="str">
        <f ca="1">IF(ROW(data!B1923)&gt;MAX(fastSMA,slowSMA)+2,IF(SIGN(D1922-E1922)&lt;&gt;SIGN(D1921-E1921),IF(SIGN(D1922-E1922)&gt;0,"BUY","SELL"),""),"")</f>
        <v/>
      </c>
      <c r="G1923" s="11"/>
      <c r="H1923" s="11">
        <f>(data!B1923/data!B1922)-1</f>
        <v>-3.2981530343007881E-2</v>
      </c>
      <c r="I1923" s="11">
        <f t="shared" ref="I1923:I1986" si="630">IF(H1923&gt;0,H1923,0)</f>
        <v>0</v>
      </c>
      <c r="J1923" s="11">
        <f t="shared" ref="J1923:J1986" si="631">IF(H1923&lt;0,-H1923,0)</f>
        <v>3.2981530343007881E-2</v>
      </c>
      <c r="K1923" s="11">
        <f ca="1">IF(ROW(data!B1923)&gt;rsi+1,100-100/(1+AVERAGE(OFFSET(I1923,0,0,-rsi,1))/AVERAGE(OFFSET(J1923,0,0,-rsi,1))),"")</f>
        <v>43.421041561403257</v>
      </c>
      <c r="L1923" s="11"/>
      <c r="M1923" s="11">
        <f t="shared" ref="M1923:M1986" si="632">1+H1923</f>
        <v>0.96701846965699212</v>
      </c>
      <c r="N1923" s="11">
        <f t="shared" ref="N1923:N1986" ca="1" si="633">IF(ROW(M1923)&gt;priceindex+1,PRODUCT(OFFSET(M1923,0,0,-priceindex,1)),"")</f>
        <v>0.87819488817891367</v>
      </c>
      <c r="S1923" s="13" t="str">
        <f ca="1">pricein</f>
        <v/>
      </c>
      <c r="T1923" s="13">
        <f ca="1">priceout</f>
        <v>21.99</v>
      </c>
      <c r="U1923" s="16" t="str">
        <f t="shared" ref="U1923:U1986" ca="1" si="634">IF(S1923&lt;&gt;"",OFFSET(C1923,MATCH("SELL",C1924:C6921,0),17),"")</f>
        <v/>
      </c>
      <c r="V1923" s="16" t="str">
        <f t="shared" ca="1" si="620"/>
        <v/>
      </c>
      <c r="W1923" s="16" t="str">
        <f t="shared" ca="1" si="621"/>
        <v/>
      </c>
      <c r="X1923" s="16">
        <f t="shared" ca="1" si="622"/>
        <v>2.0116218992622392</v>
      </c>
      <c r="Y1923" s="16"/>
      <c r="Z1923" s="13" t="str">
        <f ca="1">priceincross</f>
        <v/>
      </c>
      <c r="AA1923" s="13" t="str">
        <f ca="1">priceoutcross</f>
        <v/>
      </c>
      <c r="AB1923" s="13" t="str">
        <f t="shared" ref="AB1923:AB1986" ca="1" si="635">IF(Z1923&lt;&gt;"",OFFSET(F1923,MATCH("SELL",F1924:F6921,0),21),"")</f>
        <v/>
      </c>
      <c r="AC1923" s="13" t="str">
        <f t="shared" ca="1" si="623"/>
        <v/>
      </c>
      <c r="AD1923" s="13" t="str">
        <f t="shared" ca="1" si="624"/>
        <v/>
      </c>
      <c r="AE1923" s="13">
        <f t="shared" ca="1" si="625"/>
        <v>3.3465780983988931</v>
      </c>
      <c r="AG1923" s="32">
        <f ca="1">IF(ROW(data!B1923)&gt;fib+1,MIN(OFFSET(data!B1923,0,0,-fib,1)),"")</f>
        <v>19.87</v>
      </c>
      <c r="AH1923" s="32">
        <f ca="1">IF(ROW(data!B1923)&gt;fib+1,MAX(OFFSET(data!B1923,0,0,-fib,1)),"")</f>
        <v>28.67</v>
      </c>
      <c r="AI1923" s="32">
        <f t="shared" ref="AI1923:AI1986" ca="1" si="636">IF(AG1923&lt;&gt;"",AH1923-AG1923,"")</f>
        <v>8.8000000000000007</v>
      </c>
      <c r="AJ1923" s="31">
        <f t="shared" ref="AJ1923:AJ1986" ca="1" si="637">IF(AI1923&lt;&gt;"",AG1923+0.236*AI1923,"")</f>
        <v>21.9468</v>
      </c>
      <c r="AK1923" s="31">
        <f t="shared" ref="AK1923:AK1986" ca="1" si="638">IF(AI1923&lt;&gt;"",AG1923+0.382*AI1923,"")</f>
        <v>23.2316</v>
      </c>
      <c r="AL1923" s="31">
        <f t="shared" ref="AL1923:AL1986" ca="1" si="639">IF(AI1923&lt;&gt;"",AG1923+0.5*AI1923,"")</f>
        <v>24.270000000000003</v>
      </c>
      <c r="AM1923" s="31">
        <f t="shared" ref="AM1923:AM1986" ca="1" si="640">IF(AI1923&lt;&gt;"",AG1923+0.618*AI1923,"")</f>
        <v>25.308400000000002</v>
      </c>
      <c r="AO1923" s="32">
        <f t="shared" ca="1" si="626"/>
        <v>2.3321937512499562</v>
      </c>
      <c r="AP1923" s="32">
        <f t="shared" ca="1" si="627"/>
        <v>0.65647120488797417</v>
      </c>
      <c r="AQ1923" s="32">
        <f t="shared" ca="1" si="628"/>
        <v>2.4685224841136817</v>
      </c>
      <c r="AR1923" s="32">
        <f t="shared" ca="1" si="629"/>
        <v>3.6438529784537321E-2</v>
      </c>
    </row>
    <row r="1924" spans="1:44">
      <c r="A1924" s="10">
        <v>39722</v>
      </c>
      <c r="B1924" s="11">
        <f ca="1">IF(ROW(data!B1924)&gt;singleSMA,AVERAGE(OFFSET(data!B1924,0,0,-singleSMA,1)),"")</f>
        <v>24.007200000000001</v>
      </c>
      <c r="C1924" s="11" t="str">
        <f ca="1">IF(ROW(data!B1922)&gt;singleSMA+2,IF(SIGN(data!B1923-indicators!B1923)&lt;&gt;SIGN(data!B1922-indicators!B1922),IF(SIGN(data!B1923-indicators!B1923)&gt;0,"BUY","SELL"),""),"")</f>
        <v/>
      </c>
      <c r="D1924" s="11">
        <f ca="1">IF(ROW(data!B1924)&gt;fastSMA,AVERAGE(OFFSET(data!B1924,0,0,-fastSMA,1)),"")</f>
        <v>23.652999999999999</v>
      </c>
      <c r="E1924" s="11">
        <f ca="1">IF(ROW(data!B1924)&gt;slowSMA,AVERAGE(OFFSET(data!B1924,0,0,-slowSMA,1)),"")</f>
        <v>24.007200000000001</v>
      </c>
      <c r="F1924" s="11" t="str">
        <f ca="1">IF(ROW(data!B1924)&gt;MAX(fastSMA,slowSMA)+2,IF(SIGN(D1923-E1923)&lt;&gt;SIGN(D1922-E1922),IF(SIGN(D1923-E1923)&gt;0,"BUY","SELL"),""),"")</f>
        <v/>
      </c>
      <c r="G1924" s="11"/>
      <c r="H1924" s="11">
        <f>(data!B1924/data!B1923)-1</f>
        <v>3.2287403365166112E-2</v>
      </c>
      <c r="I1924" s="11">
        <f t="shared" si="630"/>
        <v>3.2287403365166112E-2</v>
      </c>
      <c r="J1924" s="11">
        <f t="shared" si="631"/>
        <v>0</v>
      </c>
      <c r="K1924" s="11">
        <f ca="1">IF(ROW(data!B1924)&gt;rsi+1,100-100/(1+AVERAGE(OFFSET(I1924,0,0,-rsi,1))/AVERAGE(OFFSET(J1924,0,0,-rsi,1))),"")</f>
        <v>45.834959503450072</v>
      </c>
      <c r="L1924" s="11"/>
      <c r="M1924" s="11">
        <f t="shared" si="632"/>
        <v>1.0322874033651661</v>
      </c>
      <c r="N1924" s="11">
        <f t="shared" ca="1" si="633"/>
        <v>0.90872698158526843</v>
      </c>
      <c r="S1924" s="13" t="str">
        <f ca="1">pricein</f>
        <v/>
      </c>
      <c r="T1924" s="13" t="str">
        <f ca="1">priceout</f>
        <v/>
      </c>
      <c r="U1924" s="16" t="str">
        <f t="shared" ca="1" si="634"/>
        <v/>
      </c>
      <c r="V1924" s="16" t="str">
        <f t="shared" ref="V1924:V1987" ca="1" si="641">IF(IFERROR(U1924,"")&lt;&gt;"",U1924/S1924,"")</f>
        <v/>
      </c>
      <c r="W1924" s="16" t="str">
        <f t="shared" ref="W1924:W1987" ca="1" si="642">IF(V1924&lt;&gt;"",V1924-1,"")</f>
        <v/>
      </c>
      <c r="X1924" s="16">
        <f t="shared" ref="X1924:X1987" ca="1" si="643">IF(V1924&lt;&gt;"",V1924*X1923,X1923)</f>
        <v>2.0116218992622392</v>
      </c>
      <c r="Y1924" s="16"/>
      <c r="Z1924" s="13" t="str">
        <f ca="1">priceincross</f>
        <v/>
      </c>
      <c r="AA1924" s="13" t="str">
        <f ca="1">priceoutcross</f>
        <v/>
      </c>
      <c r="AB1924" s="13" t="str">
        <f t="shared" ca="1" si="635"/>
        <v/>
      </c>
      <c r="AC1924" s="13" t="str">
        <f t="shared" ref="AC1924:AC1987" ca="1" si="644">IF(IFERROR(AB1924,"")&lt;&gt;"",AB1924/Z1924,"")</f>
        <v/>
      </c>
      <c r="AD1924" s="13" t="str">
        <f t="shared" ref="AD1924:AD1987" ca="1" si="645">IF(AC1924&lt;&gt;"",AC1924-1,"")</f>
        <v/>
      </c>
      <c r="AE1924" s="13">
        <f t="shared" ref="AE1924:AE1987" ca="1" si="646">IF(AC1924&lt;&gt;"",AC1924*AE1923,AE1923)</f>
        <v>3.3465780983988931</v>
      </c>
      <c r="AG1924" s="32">
        <f ca="1">IF(ROW(data!B1924)&gt;fib+1,MIN(OFFSET(data!B1924,0,0,-fib,1)),"")</f>
        <v>19.87</v>
      </c>
      <c r="AH1924" s="32">
        <f ca="1">IF(ROW(data!B1924)&gt;fib+1,MAX(OFFSET(data!B1924,0,0,-fib,1)),"")</f>
        <v>28.67</v>
      </c>
      <c r="AI1924" s="32">
        <f t="shared" ca="1" si="636"/>
        <v>8.8000000000000007</v>
      </c>
      <c r="AJ1924" s="31">
        <f t="shared" ca="1" si="637"/>
        <v>21.9468</v>
      </c>
      <c r="AK1924" s="31">
        <f t="shared" ca="1" si="638"/>
        <v>23.2316</v>
      </c>
      <c r="AL1924" s="31">
        <f t="shared" ca="1" si="639"/>
        <v>24.270000000000003</v>
      </c>
      <c r="AM1924" s="31">
        <f t="shared" ca="1" si="640"/>
        <v>25.308400000000002</v>
      </c>
      <c r="AO1924" s="32">
        <f t="shared" ref="AO1924:AO1987" ca="1" si="647">MAX(AO1923,X1924-1)</f>
        <v>2.3321937512499562</v>
      </c>
      <c r="AP1924" s="32">
        <f t="shared" ref="AP1924:AP1987" ca="1" si="648">((1+AO1924)/X1924)-1</f>
        <v>0.65647120488797417</v>
      </c>
      <c r="AQ1924" s="32">
        <f t="shared" ref="AQ1924:AQ1987" ca="1" si="649">MAX(AQ1923,AE1924-1)</f>
        <v>2.4685224841136817</v>
      </c>
      <c r="AR1924" s="32">
        <f t="shared" ref="AR1924:AR1987" ca="1" si="650">((1+AQ1924)/AE1924)-1</f>
        <v>3.6438529784537321E-2</v>
      </c>
    </row>
    <row r="1925" spans="1:44">
      <c r="A1925" s="10">
        <v>39723</v>
      </c>
      <c r="B1925" s="11">
        <f ca="1">IF(ROW(data!B1925)&gt;singleSMA,AVERAGE(OFFSET(data!B1925,0,0,-singleSMA,1)),"")</f>
        <v>23.975999999999999</v>
      </c>
      <c r="C1925" s="11" t="str">
        <f ca="1">IF(ROW(data!B1923)&gt;singleSMA+2,IF(SIGN(data!B1924-indicators!B1924)&lt;&gt;SIGN(data!B1923-indicators!B1923),IF(SIGN(data!B1924-indicators!B1924)&gt;0,"BUY","SELL"),""),"")</f>
        <v/>
      </c>
      <c r="D1925" s="11">
        <f ca="1">IF(ROW(data!B1925)&gt;fastSMA,AVERAGE(OFFSET(data!B1925,0,0,-fastSMA,1)),"")</f>
        <v>23.615500000000001</v>
      </c>
      <c r="E1925" s="11">
        <f ca="1">IF(ROW(data!B1925)&gt;slowSMA,AVERAGE(OFFSET(data!B1925,0,0,-slowSMA,1)),"")</f>
        <v>23.975999999999999</v>
      </c>
      <c r="F1925" s="11" t="str">
        <f ca="1">IF(ROW(data!B1925)&gt;MAX(fastSMA,slowSMA)+2,IF(SIGN(D1924-E1924)&lt;&gt;SIGN(D1923-E1923),IF(SIGN(D1924-E1924)&gt;0,"BUY","SELL"),""),"")</f>
        <v/>
      </c>
      <c r="G1925" s="11"/>
      <c r="H1925" s="11">
        <f>(data!B1925/data!B1924)-1</f>
        <v>2.7753303964757725E-2</v>
      </c>
      <c r="I1925" s="11">
        <f t="shared" si="630"/>
        <v>2.7753303964757725E-2</v>
      </c>
      <c r="J1925" s="11">
        <f t="shared" si="631"/>
        <v>0</v>
      </c>
      <c r="K1925" s="11">
        <f ca="1">IF(ROW(data!B1925)&gt;rsi+1,100-100/(1+AVERAGE(OFFSET(I1925,0,0,-rsi,1))/AVERAGE(OFFSET(J1925,0,0,-rsi,1))),"")</f>
        <v>49.820106150111123</v>
      </c>
      <c r="L1925" s="11"/>
      <c r="M1925" s="11">
        <f t="shared" si="632"/>
        <v>1.0277533039647577</v>
      </c>
      <c r="N1925" s="11">
        <f t="shared" ca="1" si="633"/>
        <v>0.96885382059800662</v>
      </c>
      <c r="S1925" s="13" t="str">
        <f ca="1">pricein</f>
        <v/>
      </c>
      <c r="T1925" s="13" t="str">
        <f ca="1">priceout</f>
        <v/>
      </c>
      <c r="U1925" s="16" t="str">
        <f t="shared" ca="1" si="634"/>
        <v/>
      </c>
      <c r="V1925" s="16" t="str">
        <f t="shared" ca="1" si="641"/>
        <v/>
      </c>
      <c r="W1925" s="16" t="str">
        <f t="shared" ca="1" si="642"/>
        <v/>
      </c>
      <c r="X1925" s="16">
        <f t="shared" ca="1" si="643"/>
        <v>2.0116218992622392</v>
      </c>
      <c r="Y1925" s="16"/>
      <c r="Z1925" s="13" t="str">
        <f ca="1">priceincross</f>
        <v/>
      </c>
      <c r="AA1925" s="13" t="str">
        <f ca="1">priceoutcross</f>
        <v/>
      </c>
      <c r="AB1925" s="13" t="str">
        <f t="shared" ca="1" si="635"/>
        <v/>
      </c>
      <c r="AC1925" s="13" t="str">
        <f t="shared" ca="1" si="644"/>
        <v/>
      </c>
      <c r="AD1925" s="13" t="str">
        <f t="shared" ca="1" si="645"/>
        <v/>
      </c>
      <c r="AE1925" s="13">
        <f t="shared" ca="1" si="646"/>
        <v>3.3465780983988931</v>
      </c>
      <c r="AG1925" s="32">
        <f ca="1">IF(ROW(data!B1925)&gt;fib+1,MIN(OFFSET(data!B1925,0,0,-fib,1)),"")</f>
        <v>19.87</v>
      </c>
      <c r="AH1925" s="32">
        <f ca="1">IF(ROW(data!B1925)&gt;fib+1,MAX(OFFSET(data!B1925,0,0,-fib,1)),"")</f>
        <v>28.67</v>
      </c>
      <c r="AI1925" s="32">
        <f t="shared" ca="1" si="636"/>
        <v>8.8000000000000007</v>
      </c>
      <c r="AJ1925" s="31">
        <f t="shared" ca="1" si="637"/>
        <v>21.9468</v>
      </c>
      <c r="AK1925" s="31">
        <f t="shared" ca="1" si="638"/>
        <v>23.2316</v>
      </c>
      <c r="AL1925" s="31">
        <f t="shared" ca="1" si="639"/>
        <v>24.270000000000003</v>
      </c>
      <c r="AM1925" s="31">
        <f t="shared" ca="1" si="640"/>
        <v>25.308400000000002</v>
      </c>
      <c r="AO1925" s="32">
        <f t="shared" ca="1" si="647"/>
        <v>2.3321937512499562</v>
      </c>
      <c r="AP1925" s="32">
        <f t="shared" ca="1" si="648"/>
        <v>0.65647120488797417</v>
      </c>
      <c r="AQ1925" s="32">
        <f t="shared" ca="1" si="649"/>
        <v>2.4685224841136817</v>
      </c>
      <c r="AR1925" s="32">
        <f t="shared" ca="1" si="650"/>
        <v>3.6438529784537321E-2</v>
      </c>
    </row>
    <row r="1926" spans="1:44">
      <c r="A1926" s="10">
        <v>39724</v>
      </c>
      <c r="B1926" s="11">
        <f ca="1">IF(ROW(data!B1926)&gt;singleSMA,AVERAGE(OFFSET(data!B1926,0,0,-singleSMA,1)),"")</f>
        <v>23.934299999999997</v>
      </c>
      <c r="C1926" s="11" t="str">
        <f ca="1">IF(ROW(data!B1924)&gt;singleSMA+2,IF(SIGN(data!B1925-indicators!B1925)&lt;&gt;SIGN(data!B1924-indicators!B1924),IF(SIGN(data!B1925-indicators!B1925)&gt;0,"BUY","SELL"),""),"")</f>
        <v/>
      </c>
      <c r="D1926" s="11">
        <f ca="1">IF(ROW(data!B1926)&gt;fastSMA,AVERAGE(OFFSET(data!B1926,0,0,-fastSMA,1)),"")</f>
        <v>23.577999999999996</v>
      </c>
      <c r="E1926" s="11">
        <f ca="1">IF(ROW(data!B1926)&gt;slowSMA,AVERAGE(OFFSET(data!B1926,0,0,-slowSMA,1)),"")</f>
        <v>23.934299999999997</v>
      </c>
      <c r="F1926" s="11" t="str">
        <f ca="1">IF(ROW(data!B1926)&gt;MAX(fastSMA,slowSMA)+2,IF(SIGN(D1925-E1925)&lt;&gt;SIGN(D1924-E1924),IF(SIGN(D1925-E1925)&gt;0,"BUY","SELL"),""),"")</f>
        <v/>
      </c>
      <c r="G1926" s="11"/>
      <c r="H1926" s="11">
        <f>(data!B1926/data!B1925)-1</f>
        <v>-2.3574796399485565E-2</v>
      </c>
      <c r="I1926" s="11">
        <f t="shared" si="630"/>
        <v>0</v>
      </c>
      <c r="J1926" s="11">
        <f t="shared" si="631"/>
        <v>2.3574796399485565E-2</v>
      </c>
      <c r="K1926" s="11">
        <f ca="1">IF(ROW(data!B1926)&gt;rsi+1,100-100/(1+AVERAGE(OFFSET(I1926,0,0,-rsi,1))/AVERAGE(OFFSET(J1926,0,0,-rsi,1))),"")</f>
        <v>49.773937259558089</v>
      </c>
      <c r="L1926" s="11"/>
      <c r="M1926" s="11">
        <f t="shared" si="632"/>
        <v>0.97642520360051444</v>
      </c>
      <c r="N1926" s="11">
        <f t="shared" ca="1" si="633"/>
        <v>0.96812579685507871</v>
      </c>
      <c r="S1926" s="13" t="str">
        <f ca="1">pricein</f>
        <v/>
      </c>
      <c r="T1926" s="13" t="str">
        <f ca="1">priceout</f>
        <v/>
      </c>
      <c r="U1926" s="16" t="str">
        <f t="shared" ca="1" si="634"/>
        <v/>
      </c>
      <c r="V1926" s="16" t="str">
        <f t="shared" ca="1" si="641"/>
        <v/>
      </c>
      <c r="W1926" s="16" t="str">
        <f t="shared" ca="1" si="642"/>
        <v/>
      </c>
      <c r="X1926" s="16">
        <f t="shared" ca="1" si="643"/>
        <v>2.0116218992622392</v>
      </c>
      <c r="Y1926" s="16"/>
      <c r="Z1926" s="13" t="str">
        <f ca="1">priceincross</f>
        <v/>
      </c>
      <c r="AA1926" s="13" t="str">
        <f ca="1">priceoutcross</f>
        <v/>
      </c>
      <c r="AB1926" s="13" t="str">
        <f t="shared" ca="1" si="635"/>
        <v/>
      </c>
      <c r="AC1926" s="13" t="str">
        <f t="shared" ca="1" si="644"/>
        <v/>
      </c>
      <c r="AD1926" s="13" t="str">
        <f t="shared" ca="1" si="645"/>
        <v/>
      </c>
      <c r="AE1926" s="13">
        <f t="shared" ca="1" si="646"/>
        <v>3.3465780983988931</v>
      </c>
      <c r="AG1926" s="32">
        <f ca="1">IF(ROW(data!B1926)&gt;fib+1,MIN(OFFSET(data!B1926,0,0,-fib,1)),"")</f>
        <v>19.87</v>
      </c>
      <c r="AH1926" s="32">
        <f ca="1">IF(ROW(data!B1926)&gt;fib+1,MAX(OFFSET(data!B1926,0,0,-fib,1)),"")</f>
        <v>28.67</v>
      </c>
      <c r="AI1926" s="32">
        <f t="shared" ca="1" si="636"/>
        <v>8.8000000000000007</v>
      </c>
      <c r="AJ1926" s="31">
        <f t="shared" ca="1" si="637"/>
        <v>21.9468</v>
      </c>
      <c r="AK1926" s="31">
        <f t="shared" ca="1" si="638"/>
        <v>23.2316</v>
      </c>
      <c r="AL1926" s="31">
        <f t="shared" ca="1" si="639"/>
        <v>24.270000000000003</v>
      </c>
      <c r="AM1926" s="31">
        <f t="shared" ca="1" si="640"/>
        <v>25.308400000000002</v>
      </c>
      <c r="AO1926" s="32">
        <f t="shared" ca="1" si="647"/>
        <v>2.3321937512499562</v>
      </c>
      <c r="AP1926" s="32">
        <f t="shared" ca="1" si="648"/>
        <v>0.65647120488797417</v>
      </c>
      <c r="AQ1926" s="32">
        <f t="shared" ca="1" si="649"/>
        <v>2.4685224841136817</v>
      </c>
      <c r="AR1926" s="32">
        <f t="shared" ca="1" si="650"/>
        <v>3.6438529784537321E-2</v>
      </c>
    </row>
    <row r="1927" spans="1:44">
      <c r="A1927" s="10">
        <v>39727</v>
      </c>
      <c r="B1927" s="11">
        <f ca="1">IF(ROW(data!B1927)&gt;singleSMA,AVERAGE(OFFSET(data!B1927,0,0,-singleSMA,1)),"")</f>
        <v>23.874499999999994</v>
      </c>
      <c r="C1927" s="11" t="str">
        <f ca="1">IF(ROW(data!B1925)&gt;singleSMA+2,IF(SIGN(data!B1926-indicators!B1926)&lt;&gt;SIGN(data!B1925-indicators!B1925),IF(SIGN(data!B1926-indicators!B1926)&gt;0,"BUY","SELL"),""),"")</f>
        <v/>
      </c>
      <c r="D1927" s="11">
        <f ca="1">IF(ROW(data!B1927)&gt;fastSMA,AVERAGE(OFFSET(data!B1927,0,0,-fastSMA,1)),"")</f>
        <v>23.337999999999997</v>
      </c>
      <c r="E1927" s="11">
        <f ca="1">IF(ROW(data!B1927)&gt;slowSMA,AVERAGE(OFFSET(data!B1927,0,0,-slowSMA,1)),"")</f>
        <v>23.874499999999994</v>
      </c>
      <c r="F1927" s="11" t="str">
        <f ca="1">IF(ROW(data!B1927)&gt;MAX(fastSMA,slowSMA)+2,IF(SIGN(D1926-E1926)&lt;&gt;SIGN(D1925-E1925),IF(SIGN(D1926-E1926)&gt;0,"BUY","SELL"),""),"")</f>
        <v/>
      </c>
      <c r="G1927" s="11"/>
      <c r="H1927" s="11">
        <f>(data!B1927/data!B1926)-1</f>
        <v>-6.9359086918349466E-2</v>
      </c>
      <c r="I1927" s="11">
        <f t="shared" si="630"/>
        <v>0</v>
      </c>
      <c r="J1927" s="11">
        <f t="shared" si="631"/>
        <v>6.9359086918349466E-2</v>
      </c>
      <c r="K1927" s="11">
        <f ca="1">IF(ROW(data!B1927)&gt;rsi+1,100-100/(1+AVERAGE(OFFSET(I1927,0,0,-rsi,1))/AVERAGE(OFFSET(J1927,0,0,-rsi,1))),"")</f>
        <v>38.244410950541976</v>
      </c>
      <c r="L1927" s="11"/>
      <c r="M1927" s="11">
        <f t="shared" si="632"/>
        <v>0.93064091308165053</v>
      </c>
      <c r="N1927" s="11">
        <f t="shared" ca="1" si="633"/>
        <v>0.81538461538461549</v>
      </c>
      <c r="S1927" s="13" t="str">
        <f ca="1">pricein</f>
        <v/>
      </c>
      <c r="T1927" s="13" t="str">
        <f ca="1">priceout</f>
        <v/>
      </c>
      <c r="U1927" s="16" t="str">
        <f t="shared" ca="1" si="634"/>
        <v/>
      </c>
      <c r="V1927" s="16" t="str">
        <f t="shared" ca="1" si="641"/>
        <v/>
      </c>
      <c r="W1927" s="16" t="str">
        <f t="shared" ca="1" si="642"/>
        <v/>
      </c>
      <c r="X1927" s="16">
        <f t="shared" ca="1" si="643"/>
        <v>2.0116218992622392</v>
      </c>
      <c r="Y1927" s="16"/>
      <c r="Z1927" s="13" t="str">
        <f ca="1">priceincross</f>
        <v/>
      </c>
      <c r="AA1927" s="13" t="str">
        <f ca="1">priceoutcross</f>
        <v/>
      </c>
      <c r="AB1927" s="13" t="str">
        <f t="shared" ca="1" si="635"/>
        <v/>
      </c>
      <c r="AC1927" s="13" t="str">
        <f t="shared" ca="1" si="644"/>
        <v/>
      </c>
      <c r="AD1927" s="13" t="str">
        <f t="shared" ca="1" si="645"/>
        <v/>
      </c>
      <c r="AE1927" s="13">
        <f t="shared" ca="1" si="646"/>
        <v>3.3465780983988931</v>
      </c>
      <c r="AG1927" s="32">
        <f ca="1">IF(ROW(data!B1927)&gt;fib+1,MIN(OFFSET(data!B1927,0,0,-fib,1)),"")</f>
        <v>19.87</v>
      </c>
      <c r="AH1927" s="32">
        <f ca="1">IF(ROW(data!B1927)&gt;fib+1,MAX(OFFSET(data!B1927,0,0,-fib,1)),"")</f>
        <v>28.67</v>
      </c>
      <c r="AI1927" s="32">
        <f t="shared" ca="1" si="636"/>
        <v>8.8000000000000007</v>
      </c>
      <c r="AJ1927" s="31">
        <f t="shared" ca="1" si="637"/>
        <v>21.9468</v>
      </c>
      <c r="AK1927" s="31">
        <f t="shared" ca="1" si="638"/>
        <v>23.2316</v>
      </c>
      <c r="AL1927" s="31">
        <f t="shared" ca="1" si="639"/>
        <v>24.270000000000003</v>
      </c>
      <c r="AM1927" s="31">
        <f t="shared" ca="1" si="640"/>
        <v>25.308400000000002</v>
      </c>
      <c r="AO1927" s="32">
        <f t="shared" ca="1" si="647"/>
        <v>2.3321937512499562</v>
      </c>
      <c r="AP1927" s="32">
        <f t="shared" ca="1" si="648"/>
        <v>0.65647120488797417</v>
      </c>
      <c r="AQ1927" s="32">
        <f t="shared" ca="1" si="649"/>
        <v>2.4685224841136817</v>
      </c>
      <c r="AR1927" s="32">
        <f t="shared" ca="1" si="650"/>
        <v>3.6438529784537321E-2</v>
      </c>
    </row>
    <row r="1928" spans="1:44">
      <c r="A1928" s="10">
        <v>39728</v>
      </c>
      <c r="B1928" s="11">
        <f ca="1">IF(ROW(data!B1928)&gt;singleSMA,AVERAGE(OFFSET(data!B1928,0,0,-singleSMA,1)),"")</f>
        <v>23.807699999999997</v>
      </c>
      <c r="C1928" s="11" t="str">
        <f ca="1">IF(ROW(data!B1926)&gt;singleSMA+2,IF(SIGN(data!B1927-indicators!B1927)&lt;&gt;SIGN(data!B1926-indicators!B1926),IF(SIGN(data!B1927-indicators!B1927)&gt;0,"BUY","SELL"),""),"")</f>
        <v/>
      </c>
      <c r="D1928" s="11">
        <f ca="1">IF(ROW(data!B1928)&gt;fastSMA,AVERAGE(OFFSET(data!B1928,0,0,-fastSMA,1)),"")</f>
        <v>23.093999999999998</v>
      </c>
      <c r="E1928" s="11">
        <f ca="1">IF(ROW(data!B1928)&gt;slowSMA,AVERAGE(OFFSET(data!B1928,0,0,-slowSMA,1)),"")</f>
        <v>23.807699999999997</v>
      </c>
      <c r="F1928" s="11" t="str">
        <f ca="1">IF(ROW(data!B1928)&gt;MAX(fastSMA,slowSMA)+2,IF(SIGN(D1927-E1927)&lt;&gt;SIGN(D1926-E1926),IF(SIGN(D1927-E1927)&gt;0,"BUY","SELL"),""),"")</f>
        <v/>
      </c>
      <c r="G1928" s="11"/>
      <c r="H1928" s="11">
        <f>(data!B1928/data!B1927)-1</f>
        <v>-1.4622641509433931E-2</v>
      </c>
      <c r="I1928" s="11">
        <f t="shared" si="630"/>
        <v>0</v>
      </c>
      <c r="J1928" s="11">
        <f t="shared" si="631"/>
        <v>1.4622641509433931E-2</v>
      </c>
      <c r="K1928" s="11">
        <f ca="1">IF(ROW(data!B1928)&gt;rsi+1,100-100/(1+AVERAGE(OFFSET(I1928,0,0,-rsi,1))/AVERAGE(OFFSET(J1928,0,0,-rsi,1))),"")</f>
        <v>37.954680635681704</v>
      </c>
      <c r="L1928" s="11"/>
      <c r="M1928" s="11">
        <f t="shared" si="632"/>
        <v>0.98537735849056607</v>
      </c>
      <c r="N1928" s="11">
        <f t="shared" ca="1" si="633"/>
        <v>0.81063251843228568</v>
      </c>
      <c r="S1928" s="13" t="str">
        <f ca="1">pricein</f>
        <v/>
      </c>
      <c r="T1928" s="13" t="str">
        <f ca="1">priceout</f>
        <v/>
      </c>
      <c r="U1928" s="16" t="str">
        <f t="shared" ca="1" si="634"/>
        <v/>
      </c>
      <c r="V1928" s="16" t="str">
        <f t="shared" ca="1" si="641"/>
        <v/>
      </c>
      <c r="W1928" s="16" t="str">
        <f t="shared" ca="1" si="642"/>
        <v/>
      </c>
      <c r="X1928" s="16">
        <f t="shared" ca="1" si="643"/>
        <v>2.0116218992622392</v>
      </c>
      <c r="Y1928" s="16"/>
      <c r="Z1928" s="13" t="str">
        <f ca="1">priceincross</f>
        <v/>
      </c>
      <c r="AA1928" s="13" t="str">
        <f ca="1">priceoutcross</f>
        <v/>
      </c>
      <c r="AB1928" s="13" t="str">
        <f t="shared" ca="1" si="635"/>
        <v/>
      </c>
      <c r="AC1928" s="13" t="str">
        <f t="shared" ca="1" si="644"/>
        <v/>
      </c>
      <c r="AD1928" s="13" t="str">
        <f t="shared" ca="1" si="645"/>
        <v/>
      </c>
      <c r="AE1928" s="13">
        <f t="shared" ca="1" si="646"/>
        <v>3.3465780983988931</v>
      </c>
      <c r="AG1928" s="32">
        <f ca="1">IF(ROW(data!B1928)&gt;fib+1,MIN(OFFSET(data!B1928,0,0,-fib,1)),"")</f>
        <v>19.87</v>
      </c>
      <c r="AH1928" s="32">
        <f ca="1">IF(ROW(data!B1928)&gt;fib+1,MAX(OFFSET(data!B1928,0,0,-fib,1)),"")</f>
        <v>28.67</v>
      </c>
      <c r="AI1928" s="32">
        <f t="shared" ca="1" si="636"/>
        <v>8.8000000000000007</v>
      </c>
      <c r="AJ1928" s="31">
        <f t="shared" ca="1" si="637"/>
        <v>21.9468</v>
      </c>
      <c r="AK1928" s="31">
        <f t="shared" ca="1" si="638"/>
        <v>23.2316</v>
      </c>
      <c r="AL1928" s="31">
        <f t="shared" ca="1" si="639"/>
        <v>24.270000000000003</v>
      </c>
      <c r="AM1928" s="31">
        <f t="shared" ca="1" si="640"/>
        <v>25.308400000000002</v>
      </c>
      <c r="AO1928" s="32">
        <f t="shared" ca="1" si="647"/>
        <v>2.3321937512499562</v>
      </c>
      <c r="AP1928" s="32">
        <f t="shared" ca="1" si="648"/>
        <v>0.65647120488797417</v>
      </c>
      <c r="AQ1928" s="32">
        <f t="shared" ca="1" si="649"/>
        <v>2.4685224841136817</v>
      </c>
      <c r="AR1928" s="32">
        <f t="shared" ca="1" si="650"/>
        <v>3.6438529784537321E-2</v>
      </c>
    </row>
    <row r="1929" spans="1:44">
      <c r="A1929" s="10">
        <v>39729</v>
      </c>
      <c r="B1929" s="11">
        <f ca="1">IF(ROW(data!B1929)&gt;singleSMA,AVERAGE(OFFSET(data!B1929,0,0,-singleSMA,1)),"")</f>
        <v>23.728699999999993</v>
      </c>
      <c r="C1929" s="11" t="str">
        <f ca="1">IF(ROW(data!B1927)&gt;singleSMA+2,IF(SIGN(data!B1928-indicators!B1928)&lt;&gt;SIGN(data!B1927-indicators!B1927),IF(SIGN(data!B1928-indicators!B1928)&gt;0,"BUY","SELL"),""),"")</f>
        <v/>
      </c>
      <c r="D1929" s="11">
        <f ca="1">IF(ROW(data!B1929)&gt;fastSMA,AVERAGE(OFFSET(data!B1929,0,0,-fastSMA,1)),"")</f>
        <v>22.798999999999999</v>
      </c>
      <c r="E1929" s="11">
        <f ca="1">IF(ROW(data!B1929)&gt;slowSMA,AVERAGE(OFFSET(data!B1929,0,0,-slowSMA,1)),"")</f>
        <v>23.728699999999993</v>
      </c>
      <c r="F1929" s="11" t="str">
        <f ca="1">IF(ROW(data!B1929)&gt;MAX(fastSMA,slowSMA)+2,IF(SIGN(D1928-E1928)&lt;&gt;SIGN(D1927-E1927),IF(SIGN(D1928-E1928)&gt;0,"BUY","SELL"),""),"")</f>
        <v/>
      </c>
      <c r="G1929" s="11"/>
      <c r="H1929" s="11">
        <f>(data!B1929/data!B1928)-1</f>
        <v>-7.8985160363810536E-2</v>
      </c>
      <c r="I1929" s="11">
        <f t="shared" si="630"/>
        <v>0</v>
      </c>
      <c r="J1929" s="11">
        <f t="shared" si="631"/>
        <v>7.8985160363810536E-2</v>
      </c>
      <c r="K1929" s="11">
        <f ca="1">IF(ROW(data!B1929)&gt;rsi+1,100-100/(1+AVERAGE(OFFSET(I1929,0,0,-rsi,1))/AVERAGE(OFFSET(J1929,0,0,-rsi,1))),"")</f>
        <v>35.421156297856427</v>
      </c>
      <c r="L1929" s="11"/>
      <c r="M1929" s="11">
        <f t="shared" si="632"/>
        <v>0.92101483963618946</v>
      </c>
      <c r="N1929" s="11">
        <f t="shared" ca="1" si="633"/>
        <v>0.76531424025457417</v>
      </c>
      <c r="S1929" s="13" t="str">
        <f ca="1">pricein</f>
        <v/>
      </c>
      <c r="T1929" s="13" t="str">
        <f ca="1">priceout</f>
        <v/>
      </c>
      <c r="U1929" s="16" t="str">
        <f t="shared" ca="1" si="634"/>
        <v/>
      </c>
      <c r="V1929" s="16" t="str">
        <f t="shared" ca="1" si="641"/>
        <v/>
      </c>
      <c r="W1929" s="16" t="str">
        <f t="shared" ca="1" si="642"/>
        <v/>
      </c>
      <c r="X1929" s="16">
        <f t="shared" ca="1" si="643"/>
        <v>2.0116218992622392</v>
      </c>
      <c r="Y1929" s="16"/>
      <c r="Z1929" s="13" t="str">
        <f ca="1">priceincross</f>
        <v/>
      </c>
      <c r="AA1929" s="13" t="str">
        <f ca="1">priceoutcross</f>
        <v/>
      </c>
      <c r="AB1929" s="13" t="str">
        <f t="shared" ca="1" si="635"/>
        <v/>
      </c>
      <c r="AC1929" s="13" t="str">
        <f t="shared" ca="1" si="644"/>
        <v/>
      </c>
      <c r="AD1929" s="13" t="str">
        <f t="shared" ca="1" si="645"/>
        <v/>
      </c>
      <c r="AE1929" s="13">
        <f t="shared" ca="1" si="646"/>
        <v>3.3465780983988931</v>
      </c>
      <c r="AG1929" s="32">
        <f ca="1">IF(ROW(data!B1929)&gt;fib+1,MIN(OFFSET(data!B1929,0,0,-fib,1)),"")</f>
        <v>19.239999999999998</v>
      </c>
      <c r="AH1929" s="32">
        <f ca="1">IF(ROW(data!B1929)&gt;fib+1,MAX(OFFSET(data!B1929,0,0,-fib,1)),"")</f>
        <v>28.67</v>
      </c>
      <c r="AI1929" s="32">
        <f t="shared" ca="1" si="636"/>
        <v>9.4300000000000033</v>
      </c>
      <c r="AJ1929" s="31">
        <f t="shared" ca="1" si="637"/>
        <v>21.465479999999999</v>
      </c>
      <c r="AK1929" s="31">
        <f t="shared" ca="1" si="638"/>
        <v>22.84226</v>
      </c>
      <c r="AL1929" s="31">
        <f t="shared" ca="1" si="639"/>
        <v>23.954999999999998</v>
      </c>
      <c r="AM1929" s="31">
        <f t="shared" ca="1" si="640"/>
        <v>25.067740000000001</v>
      </c>
      <c r="AO1929" s="32">
        <f t="shared" ca="1" si="647"/>
        <v>2.3321937512499562</v>
      </c>
      <c r="AP1929" s="32">
        <f t="shared" ca="1" si="648"/>
        <v>0.65647120488797417</v>
      </c>
      <c r="AQ1929" s="32">
        <f t="shared" ca="1" si="649"/>
        <v>2.4685224841136817</v>
      </c>
      <c r="AR1929" s="32">
        <f t="shared" ca="1" si="650"/>
        <v>3.6438529784537321E-2</v>
      </c>
    </row>
    <row r="1930" spans="1:44">
      <c r="A1930" s="10">
        <v>39730</v>
      </c>
      <c r="B1930" s="11">
        <f ca="1">IF(ROW(data!B1930)&gt;singleSMA,AVERAGE(OFFSET(data!B1930,0,0,-singleSMA,1)),"")</f>
        <v>23.643799999999995</v>
      </c>
      <c r="C1930" s="11" t="str">
        <f ca="1">IF(ROW(data!B1928)&gt;singleSMA+2,IF(SIGN(data!B1929-indicators!B1929)&lt;&gt;SIGN(data!B1928-indicators!B1928),IF(SIGN(data!B1929-indicators!B1929)&gt;0,"BUY","SELL"),""),"")</f>
        <v/>
      </c>
      <c r="D1930" s="11">
        <f ca="1">IF(ROW(data!B1930)&gt;fastSMA,AVERAGE(OFFSET(data!B1930,0,0,-fastSMA,1)),"")</f>
        <v>22.551000000000002</v>
      </c>
      <c r="E1930" s="11">
        <f ca="1">IF(ROW(data!B1930)&gt;slowSMA,AVERAGE(OFFSET(data!B1930,0,0,-slowSMA,1)),"")</f>
        <v>23.643799999999995</v>
      </c>
      <c r="F1930" s="11" t="str">
        <f ca="1">IF(ROW(data!B1930)&gt;MAX(fastSMA,slowSMA)+2,IF(SIGN(D1929-E1929)&lt;&gt;SIGN(D1928-E1928),IF(SIGN(D1929-E1929)&gt;0,"BUY","SELL"),""),"")</f>
        <v/>
      </c>
      <c r="G1930" s="11"/>
      <c r="H1930" s="11">
        <f>(data!B1930/data!B1929)-1</f>
        <v>-1.2474012474012364E-2</v>
      </c>
      <c r="I1930" s="11">
        <f t="shared" si="630"/>
        <v>0</v>
      </c>
      <c r="J1930" s="11">
        <f t="shared" si="631"/>
        <v>1.2474012474012364E-2</v>
      </c>
      <c r="K1930" s="11">
        <f ca="1">IF(ROW(data!B1930)&gt;rsi+1,100-100/(1+AVERAGE(OFFSET(I1930,0,0,-rsi,1))/AVERAGE(OFFSET(J1930,0,0,-rsi,1))),"")</f>
        <v>36.981044659074534</v>
      </c>
      <c r="L1930" s="11"/>
      <c r="M1930" s="11">
        <f t="shared" si="632"/>
        <v>0.98752598752598764</v>
      </c>
      <c r="N1930" s="11">
        <f t="shared" ca="1" si="633"/>
        <v>0.79298831385642765</v>
      </c>
      <c r="S1930" s="13" t="str">
        <f ca="1">pricein</f>
        <v/>
      </c>
      <c r="T1930" s="13" t="str">
        <f ca="1">priceout</f>
        <v/>
      </c>
      <c r="U1930" s="16" t="str">
        <f t="shared" ca="1" si="634"/>
        <v/>
      </c>
      <c r="V1930" s="16" t="str">
        <f t="shared" ca="1" si="641"/>
        <v/>
      </c>
      <c r="W1930" s="16" t="str">
        <f t="shared" ca="1" si="642"/>
        <v/>
      </c>
      <c r="X1930" s="16">
        <f t="shared" ca="1" si="643"/>
        <v>2.0116218992622392</v>
      </c>
      <c r="Y1930" s="16"/>
      <c r="Z1930" s="13" t="str">
        <f ca="1">priceincross</f>
        <v/>
      </c>
      <c r="AA1930" s="13" t="str">
        <f ca="1">priceoutcross</f>
        <v/>
      </c>
      <c r="AB1930" s="13" t="str">
        <f t="shared" ca="1" si="635"/>
        <v/>
      </c>
      <c r="AC1930" s="13" t="str">
        <f t="shared" ca="1" si="644"/>
        <v/>
      </c>
      <c r="AD1930" s="13" t="str">
        <f t="shared" ca="1" si="645"/>
        <v/>
      </c>
      <c r="AE1930" s="13">
        <f t="shared" ca="1" si="646"/>
        <v>3.3465780983988931</v>
      </c>
      <c r="AG1930" s="32">
        <f ca="1">IF(ROW(data!B1930)&gt;fib+1,MIN(OFFSET(data!B1930,0,0,-fib,1)),"")</f>
        <v>19</v>
      </c>
      <c r="AH1930" s="32">
        <f ca="1">IF(ROW(data!B1930)&gt;fib+1,MAX(OFFSET(data!B1930,0,0,-fib,1)),"")</f>
        <v>28.67</v>
      </c>
      <c r="AI1930" s="32">
        <f t="shared" ca="1" si="636"/>
        <v>9.6700000000000017</v>
      </c>
      <c r="AJ1930" s="31">
        <f t="shared" ca="1" si="637"/>
        <v>21.282119999999999</v>
      </c>
      <c r="AK1930" s="31">
        <f t="shared" ca="1" si="638"/>
        <v>22.693940000000001</v>
      </c>
      <c r="AL1930" s="31">
        <f t="shared" ca="1" si="639"/>
        <v>23.835000000000001</v>
      </c>
      <c r="AM1930" s="31">
        <f t="shared" ca="1" si="640"/>
        <v>24.97606</v>
      </c>
      <c r="AO1930" s="32">
        <f t="shared" ca="1" si="647"/>
        <v>2.3321937512499562</v>
      </c>
      <c r="AP1930" s="32">
        <f t="shared" ca="1" si="648"/>
        <v>0.65647120488797417</v>
      </c>
      <c r="AQ1930" s="32">
        <f t="shared" ca="1" si="649"/>
        <v>2.4685224841136817</v>
      </c>
      <c r="AR1930" s="32">
        <f t="shared" ca="1" si="650"/>
        <v>3.6438529784537321E-2</v>
      </c>
    </row>
    <row r="1931" spans="1:44">
      <c r="A1931" s="10">
        <v>39731</v>
      </c>
      <c r="B1931" s="11">
        <f ca="1">IF(ROW(data!B1931)&gt;singleSMA,AVERAGE(OFFSET(data!B1931,0,0,-singleSMA,1)),"")</f>
        <v>23.560499999999998</v>
      </c>
      <c r="C1931" s="11" t="str">
        <f ca="1">IF(ROW(data!B1929)&gt;singleSMA+2,IF(SIGN(data!B1930-indicators!B1930)&lt;&gt;SIGN(data!B1929-indicators!B1929),IF(SIGN(data!B1930-indicators!B1930)&gt;0,"BUY","SELL"),""),"")</f>
        <v/>
      </c>
      <c r="D1931" s="11">
        <f ca="1">IF(ROW(data!B1931)&gt;fastSMA,AVERAGE(OFFSET(data!B1931,0,0,-fastSMA,1)),"")</f>
        <v>22.271999999999998</v>
      </c>
      <c r="E1931" s="11">
        <f ca="1">IF(ROW(data!B1931)&gt;slowSMA,AVERAGE(OFFSET(data!B1931,0,0,-slowSMA,1)),"")</f>
        <v>23.560499999999998</v>
      </c>
      <c r="F1931" s="11" t="str">
        <f ca="1">IF(ROW(data!B1931)&gt;MAX(fastSMA,slowSMA)+2,IF(SIGN(D1930-E1930)&lt;&gt;SIGN(D1929-E1929),IF(SIGN(D1930-E1930)&gt;0,"BUY","SELL"),""),"")</f>
        <v/>
      </c>
      <c r="G1931" s="11"/>
      <c r="H1931" s="11">
        <f>(data!B1931/data!B1930)-1</f>
        <v>-4.1052631578947452E-2</v>
      </c>
      <c r="I1931" s="11">
        <f t="shared" si="630"/>
        <v>0</v>
      </c>
      <c r="J1931" s="11">
        <f t="shared" si="631"/>
        <v>4.1052631578947452E-2</v>
      </c>
      <c r="K1931" s="11">
        <f ca="1">IF(ROW(data!B1931)&gt;rsi+1,100-100/(1+AVERAGE(OFFSET(I1931,0,0,-rsi,1))/AVERAGE(OFFSET(J1931,0,0,-rsi,1))),"")</f>
        <v>35.424984991831877</v>
      </c>
      <c r="L1931" s="11"/>
      <c r="M1931" s="11">
        <f t="shared" si="632"/>
        <v>0.95894736842105255</v>
      </c>
      <c r="N1931" s="11">
        <f t="shared" ca="1" si="633"/>
        <v>0.76554621848739501</v>
      </c>
      <c r="S1931" s="13" t="str">
        <f ca="1">pricein</f>
        <v/>
      </c>
      <c r="T1931" s="13" t="str">
        <f ca="1">priceout</f>
        <v/>
      </c>
      <c r="U1931" s="16" t="str">
        <f t="shared" ca="1" si="634"/>
        <v/>
      </c>
      <c r="V1931" s="16" t="str">
        <f t="shared" ca="1" si="641"/>
        <v/>
      </c>
      <c r="W1931" s="16" t="str">
        <f t="shared" ca="1" si="642"/>
        <v/>
      </c>
      <c r="X1931" s="16">
        <f t="shared" ca="1" si="643"/>
        <v>2.0116218992622392</v>
      </c>
      <c r="Y1931" s="16"/>
      <c r="Z1931" s="13" t="str">
        <f ca="1">priceincross</f>
        <v/>
      </c>
      <c r="AA1931" s="13" t="str">
        <f ca="1">priceoutcross</f>
        <v/>
      </c>
      <c r="AB1931" s="13" t="str">
        <f t="shared" ca="1" si="635"/>
        <v/>
      </c>
      <c r="AC1931" s="13" t="str">
        <f t="shared" ca="1" si="644"/>
        <v/>
      </c>
      <c r="AD1931" s="13" t="str">
        <f t="shared" ca="1" si="645"/>
        <v/>
      </c>
      <c r="AE1931" s="13">
        <f t="shared" ca="1" si="646"/>
        <v>3.3465780983988931</v>
      </c>
      <c r="AG1931" s="32">
        <f ca="1">IF(ROW(data!B1931)&gt;fib+1,MIN(OFFSET(data!B1931,0,0,-fib,1)),"")</f>
        <v>18.22</v>
      </c>
      <c r="AH1931" s="32">
        <f ca="1">IF(ROW(data!B1931)&gt;fib+1,MAX(OFFSET(data!B1931,0,0,-fib,1)),"")</f>
        <v>28.67</v>
      </c>
      <c r="AI1931" s="32">
        <f t="shared" ca="1" si="636"/>
        <v>10.450000000000003</v>
      </c>
      <c r="AJ1931" s="31">
        <f t="shared" ca="1" si="637"/>
        <v>20.686199999999999</v>
      </c>
      <c r="AK1931" s="31">
        <f t="shared" ca="1" si="638"/>
        <v>22.2119</v>
      </c>
      <c r="AL1931" s="31">
        <f t="shared" ca="1" si="639"/>
        <v>23.445</v>
      </c>
      <c r="AM1931" s="31">
        <f t="shared" ca="1" si="640"/>
        <v>24.678100000000001</v>
      </c>
      <c r="AO1931" s="32">
        <f t="shared" ca="1" si="647"/>
        <v>2.3321937512499562</v>
      </c>
      <c r="AP1931" s="32">
        <f t="shared" ca="1" si="648"/>
        <v>0.65647120488797417</v>
      </c>
      <c r="AQ1931" s="32">
        <f t="shared" ca="1" si="649"/>
        <v>2.4685224841136817</v>
      </c>
      <c r="AR1931" s="32">
        <f t="shared" ca="1" si="650"/>
        <v>3.6438529784537321E-2</v>
      </c>
    </row>
    <row r="1932" spans="1:44">
      <c r="A1932" s="10">
        <v>39734</v>
      </c>
      <c r="B1932" s="11">
        <f ca="1">IF(ROW(data!B1932)&gt;singleSMA,AVERAGE(OFFSET(data!B1932,0,0,-singleSMA,1)),"")</f>
        <v>23.489799999999995</v>
      </c>
      <c r="C1932" s="11" t="str">
        <f ca="1">IF(ROW(data!B1930)&gt;singleSMA+2,IF(SIGN(data!B1931-indicators!B1931)&lt;&gt;SIGN(data!B1930-indicators!B1930),IF(SIGN(data!B1931-indicators!B1931)&gt;0,"BUY","SELL"),""),"")</f>
        <v/>
      </c>
      <c r="D1932" s="11">
        <f ca="1">IF(ROW(data!B1932)&gt;fastSMA,AVERAGE(OFFSET(data!B1932,0,0,-fastSMA,1)),"")</f>
        <v>22.087499999999999</v>
      </c>
      <c r="E1932" s="11">
        <f ca="1">IF(ROW(data!B1932)&gt;slowSMA,AVERAGE(OFFSET(data!B1932,0,0,-slowSMA,1)),"")</f>
        <v>23.489799999999995</v>
      </c>
      <c r="F1932" s="11" t="str">
        <f ca="1">IF(ROW(data!B1932)&gt;MAX(fastSMA,slowSMA)+2,IF(SIGN(D1931-E1931)&lt;&gt;SIGN(D1930-E1930),IF(SIGN(D1931-E1931)&gt;0,"BUY","SELL"),""),"")</f>
        <v/>
      </c>
      <c r="G1932" s="11"/>
      <c r="H1932" s="11">
        <f>(data!B1932/data!B1931)-1</f>
        <v>4.7749725576289759E-2</v>
      </c>
      <c r="I1932" s="11">
        <f t="shared" si="630"/>
        <v>4.7749725576289759E-2</v>
      </c>
      <c r="J1932" s="11">
        <f t="shared" si="631"/>
        <v>0</v>
      </c>
      <c r="K1932" s="11">
        <f ca="1">IF(ROW(data!B1932)&gt;rsi+1,100-100/(1+AVERAGE(OFFSET(I1932,0,0,-rsi,1))/AVERAGE(OFFSET(J1932,0,0,-rsi,1))),"")</f>
        <v>41.024199774331699</v>
      </c>
      <c r="L1932" s="11"/>
      <c r="M1932" s="11">
        <f t="shared" si="632"/>
        <v>1.0477497255762898</v>
      </c>
      <c r="N1932" s="11">
        <f t="shared" ca="1" si="633"/>
        <v>0.83801580333625969</v>
      </c>
      <c r="S1932" s="13" t="str">
        <f ca="1">pricein</f>
        <v/>
      </c>
      <c r="T1932" s="13" t="str">
        <f ca="1">priceout</f>
        <v/>
      </c>
      <c r="U1932" s="16" t="str">
        <f t="shared" ca="1" si="634"/>
        <v/>
      </c>
      <c r="V1932" s="16" t="str">
        <f t="shared" ca="1" si="641"/>
        <v/>
      </c>
      <c r="W1932" s="16" t="str">
        <f t="shared" ca="1" si="642"/>
        <v/>
      </c>
      <c r="X1932" s="16">
        <f t="shared" ca="1" si="643"/>
        <v>2.0116218992622392</v>
      </c>
      <c r="Y1932" s="16"/>
      <c r="Z1932" s="13" t="str">
        <f ca="1">priceincross</f>
        <v/>
      </c>
      <c r="AA1932" s="13" t="str">
        <f ca="1">priceoutcross</f>
        <v/>
      </c>
      <c r="AB1932" s="13" t="str">
        <f t="shared" ca="1" si="635"/>
        <v/>
      </c>
      <c r="AC1932" s="13" t="str">
        <f t="shared" ca="1" si="644"/>
        <v/>
      </c>
      <c r="AD1932" s="13" t="str">
        <f t="shared" ca="1" si="645"/>
        <v/>
      </c>
      <c r="AE1932" s="13">
        <f t="shared" ca="1" si="646"/>
        <v>3.3465780983988931</v>
      </c>
      <c r="AG1932" s="32">
        <f ca="1">IF(ROW(data!B1932)&gt;fib+1,MIN(OFFSET(data!B1932,0,0,-fib,1)),"")</f>
        <v>18.22</v>
      </c>
      <c r="AH1932" s="32">
        <f ca="1">IF(ROW(data!B1932)&gt;fib+1,MAX(OFFSET(data!B1932,0,0,-fib,1)),"")</f>
        <v>28.67</v>
      </c>
      <c r="AI1932" s="32">
        <f t="shared" ca="1" si="636"/>
        <v>10.450000000000003</v>
      </c>
      <c r="AJ1932" s="31">
        <f t="shared" ca="1" si="637"/>
        <v>20.686199999999999</v>
      </c>
      <c r="AK1932" s="31">
        <f t="shared" ca="1" si="638"/>
        <v>22.2119</v>
      </c>
      <c r="AL1932" s="31">
        <f t="shared" ca="1" si="639"/>
        <v>23.445</v>
      </c>
      <c r="AM1932" s="31">
        <f t="shared" ca="1" si="640"/>
        <v>24.678100000000001</v>
      </c>
      <c r="AO1932" s="32">
        <f t="shared" ca="1" si="647"/>
        <v>2.3321937512499562</v>
      </c>
      <c r="AP1932" s="32">
        <f t="shared" ca="1" si="648"/>
        <v>0.65647120488797417</v>
      </c>
      <c r="AQ1932" s="32">
        <f t="shared" ca="1" si="649"/>
        <v>2.4685224841136817</v>
      </c>
      <c r="AR1932" s="32">
        <f t="shared" ca="1" si="650"/>
        <v>3.6438529784537321E-2</v>
      </c>
    </row>
    <row r="1933" spans="1:44">
      <c r="A1933" s="10">
        <v>39735</v>
      </c>
      <c r="B1933" s="11">
        <f ca="1">IF(ROW(data!B1933)&gt;singleSMA,AVERAGE(OFFSET(data!B1933,0,0,-singleSMA,1)),"")</f>
        <v>23.4346</v>
      </c>
      <c r="C1933" s="11" t="str">
        <f ca="1">IF(ROW(data!B1931)&gt;singleSMA+2,IF(SIGN(data!B1932-indicators!B1932)&lt;&gt;SIGN(data!B1931-indicators!B1931),IF(SIGN(data!B1932-indicators!B1932)&gt;0,"BUY","SELL"),""),"")</f>
        <v/>
      </c>
      <c r="D1933" s="11">
        <f ca="1">IF(ROW(data!B1933)&gt;fastSMA,AVERAGE(OFFSET(data!B1933,0,0,-fastSMA,1)),"")</f>
        <v>21.980999999999998</v>
      </c>
      <c r="E1933" s="11">
        <f ca="1">IF(ROW(data!B1933)&gt;slowSMA,AVERAGE(OFFSET(data!B1933,0,0,-slowSMA,1)),"")</f>
        <v>23.4346</v>
      </c>
      <c r="F1933" s="11" t="str">
        <f ca="1">IF(ROW(data!B1933)&gt;MAX(fastSMA,slowSMA)+2,IF(SIGN(D1932-E1932)&lt;&gt;SIGN(D1931-E1931),IF(SIGN(D1932-E1932)&gt;0,"BUY","SELL"),""),"")</f>
        <v/>
      </c>
      <c r="G1933" s="11"/>
      <c r="H1933" s="11">
        <f>(data!B1933/data!B1932)-1</f>
        <v>2.8287061288632787E-2</v>
      </c>
      <c r="I1933" s="11">
        <f t="shared" si="630"/>
        <v>2.8287061288632787E-2</v>
      </c>
      <c r="J1933" s="11">
        <f t="shared" si="631"/>
        <v>0</v>
      </c>
      <c r="K1933" s="11">
        <f ca="1">IF(ROW(data!B1933)&gt;rsi+1,100-100/(1+AVERAGE(OFFSET(I1933,0,0,-rsi,1))/AVERAGE(OFFSET(J1933,0,0,-rsi,1))),"")</f>
        <v>45.376539680205866</v>
      </c>
      <c r="L1933" s="11"/>
      <c r="M1933" s="11">
        <f t="shared" si="632"/>
        <v>1.0282870612886328</v>
      </c>
      <c r="N1933" s="11">
        <f t="shared" ca="1" si="633"/>
        <v>0.9021139705882355</v>
      </c>
      <c r="S1933" s="13" t="str">
        <f ca="1">pricein</f>
        <v/>
      </c>
      <c r="T1933" s="13" t="str">
        <f ca="1">priceout</f>
        <v/>
      </c>
      <c r="U1933" s="16" t="str">
        <f t="shared" ca="1" si="634"/>
        <v/>
      </c>
      <c r="V1933" s="16" t="str">
        <f t="shared" ca="1" si="641"/>
        <v/>
      </c>
      <c r="W1933" s="16" t="str">
        <f t="shared" ca="1" si="642"/>
        <v/>
      </c>
      <c r="X1933" s="16">
        <f t="shared" ca="1" si="643"/>
        <v>2.0116218992622392</v>
      </c>
      <c r="Y1933" s="16"/>
      <c r="Z1933" s="13" t="str">
        <f ca="1">priceincross</f>
        <v/>
      </c>
      <c r="AA1933" s="13" t="str">
        <f ca="1">priceoutcross</f>
        <v/>
      </c>
      <c r="AB1933" s="13" t="str">
        <f t="shared" ca="1" si="635"/>
        <v/>
      </c>
      <c r="AC1933" s="13" t="str">
        <f t="shared" ca="1" si="644"/>
        <v/>
      </c>
      <c r="AD1933" s="13" t="str">
        <f t="shared" ca="1" si="645"/>
        <v/>
      </c>
      <c r="AE1933" s="13">
        <f t="shared" ca="1" si="646"/>
        <v>3.3465780983988931</v>
      </c>
      <c r="AG1933" s="32">
        <f ca="1">IF(ROW(data!B1933)&gt;fib+1,MIN(OFFSET(data!B1933,0,0,-fib,1)),"")</f>
        <v>18.22</v>
      </c>
      <c r="AH1933" s="32">
        <f ca="1">IF(ROW(data!B1933)&gt;fib+1,MAX(OFFSET(data!B1933,0,0,-fib,1)),"")</f>
        <v>28.67</v>
      </c>
      <c r="AI1933" s="32">
        <f t="shared" ca="1" si="636"/>
        <v>10.450000000000003</v>
      </c>
      <c r="AJ1933" s="31">
        <f t="shared" ca="1" si="637"/>
        <v>20.686199999999999</v>
      </c>
      <c r="AK1933" s="31">
        <f t="shared" ca="1" si="638"/>
        <v>22.2119</v>
      </c>
      <c r="AL1933" s="31">
        <f t="shared" ca="1" si="639"/>
        <v>23.445</v>
      </c>
      <c r="AM1933" s="31">
        <f t="shared" ca="1" si="640"/>
        <v>24.678100000000001</v>
      </c>
      <c r="AO1933" s="32">
        <f t="shared" ca="1" si="647"/>
        <v>2.3321937512499562</v>
      </c>
      <c r="AP1933" s="32">
        <f t="shared" ca="1" si="648"/>
        <v>0.65647120488797417</v>
      </c>
      <c r="AQ1933" s="32">
        <f t="shared" ca="1" si="649"/>
        <v>2.4685224841136817</v>
      </c>
      <c r="AR1933" s="32">
        <f t="shared" ca="1" si="650"/>
        <v>3.6438529784537321E-2</v>
      </c>
    </row>
    <row r="1934" spans="1:44">
      <c r="A1934" s="10">
        <v>39736</v>
      </c>
      <c r="B1934" s="11">
        <f ca="1">IF(ROW(data!B1934)&gt;singleSMA,AVERAGE(OFFSET(data!B1934,0,0,-singleSMA,1)),"")</f>
        <v>23.362399999999997</v>
      </c>
      <c r="C1934" s="11" t="str">
        <f ca="1">IF(ROW(data!B1932)&gt;singleSMA+2,IF(SIGN(data!B1933-indicators!B1933)&lt;&gt;SIGN(data!B1932-indicators!B1932),IF(SIGN(data!B1933-indicators!B1933)&gt;0,"BUY","SELL"),""),"")</f>
        <v/>
      </c>
      <c r="D1934" s="11">
        <f ca="1">IF(ROW(data!B1934)&gt;fastSMA,AVERAGE(OFFSET(data!B1934,0,0,-fastSMA,1)),"")</f>
        <v>21.788499999999996</v>
      </c>
      <c r="E1934" s="11">
        <f ca="1">IF(ROW(data!B1934)&gt;slowSMA,AVERAGE(OFFSET(data!B1934,0,0,-slowSMA,1)),"")</f>
        <v>23.362399999999997</v>
      </c>
      <c r="F1934" s="11" t="str">
        <f ca="1">IF(ROW(data!B1934)&gt;MAX(fastSMA,slowSMA)+2,IF(SIGN(D1933-E1933)&lt;&gt;SIGN(D1932-E1932),IF(SIGN(D1933-E1933)&gt;0,"BUY","SELL"),""),"")</f>
        <v/>
      </c>
      <c r="G1934" s="11"/>
      <c r="H1934" s="11">
        <f>(data!B1934/data!B1933)-1</f>
        <v>-8.4055017829852252E-2</v>
      </c>
      <c r="I1934" s="11">
        <f t="shared" si="630"/>
        <v>0</v>
      </c>
      <c r="J1934" s="11">
        <f t="shared" si="631"/>
        <v>8.4055017829852252E-2</v>
      </c>
      <c r="K1934" s="11">
        <f ca="1">IF(ROW(data!B1934)&gt;rsi+1,100-100/(1+AVERAGE(OFFSET(I1934,0,0,-rsi,1))/AVERAGE(OFFSET(J1934,0,0,-rsi,1))),"")</f>
        <v>40.874284356935725</v>
      </c>
      <c r="L1934" s="11"/>
      <c r="M1934" s="11">
        <f t="shared" si="632"/>
        <v>0.91594498217014775</v>
      </c>
      <c r="N1934" s="11">
        <f t="shared" ca="1" si="633"/>
        <v>0.82363719651855249</v>
      </c>
      <c r="S1934" s="13" t="str">
        <f ca="1">pricein</f>
        <v/>
      </c>
      <c r="T1934" s="13" t="str">
        <f ca="1">priceout</f>
        <v/>
      </c>
      <c r="U1934" s="16" t="str">
        <f t="shared" ca="1" si="634"/>
        <v/>
      </c>
      <c r="V1934" s="16" t="str">
        <f t="shared" ca="1" si="641"/>
        <v/>
      </c>
      <c r="W1934" s="16" t="str">
        <f t="shared" ca="1" si="642"/>
        <v/>
      </c>
      <c r="X1934" s="16">
        <f t="shared" ca="1" si="643"/>
        <v>2.0116218992622392</v>
      </c>
      <c r="Y1934" s="16"/>
      <c r="Z1934" s="13" t="str">
        <f ca="1">priceincross</f>
        <v/>
      </c>
      <c r="AA1934" s="13" t="str">
        <f ca="1">priceoutcross</f>
        <v/>
      </c>
      <c r="AB1934" s="13" t="str">
        <f t="shared" ca="1" si="635"/>
        <v/>
      </c>
      <c r="AC1934" s="13" t="str">
        <f t="shared" ca="1" si="644"/>
        <v/>
      </c>
      <c r="AD1934" s="13" t="str">
        <f t="shared" ca="1" si="645"/>
        <v/>
      </c>
      <c r="AE1934" s="13">
        <f t="shared" ca="1" si="646"/>
        <v>3.3465780983988931</v>
      </c>
      <c r="AG1934" s="32">
        <f ca="1">IF(ROW(data!B1934)&gt;fib+1,MIN(OFFSET(data!B1934,0,0,-fib,1)),"")</f>
        <v>17.98</v>
      </c>
      <c r="AH1934" s="32">
        <f ca="1">IF(ROW(data!B1934)&gt;fib+1,MAX(OFFSET(data!B1934,0,0,-fib,1)),"")</f>
        <v>28.67</v>
      </c>
      <c r="AI1934" s="32">
        <f t="shared" ca="1" si="636"/>
        <v>10.690000000000001</v>
      </c>
      <c r="AJ1934" s="31">
        <f t="shared" ca="1" si="637"/>
        <v>20.502839999999999</v>
      </c>
      <c r="AK1934" s="31">
        <f t="shared" ca="1" si="638"/>
        <v>22.063580000000002</v>
      </c>
      <c r="AL1934" s="31">
        <f t="shared" ca="1" si="639"/>
        <v>23.325000000000003</v>
      </c>
      <c r="AM1934" s="31">
        <f t="shared" ca="1" si="640"/>
        <v>24.58642</v>
      </c>
      <c r="AO1934" s="32">
        <f t="shared" ca="1" si="647"/>
        <v>2.3321937512499562</v>
      </c>
      <c r="AP1934" s="32">
        <f t="shared" ca="1" si="648"/>
        <v>0.65647120488797417</v>
      </c>
      <c r="AQ1934" s="32">
        <f t="shared" ca="1" si="649"/>
        <v>2.4685224841136817</v>
      </c>
      <c r="AR1934" s="32">
        <f t="shared" ca="1" si="650"/>
        <v>3.6438529784537321E-2</v>
      </c>
    </row>
    <row r="1935" spans="1:44">
      <c r="A1935" s="10">
        <v>39737</v>
      </c>
      <c r="B1935" s="11">
        <f ca="1">IF(ROW(data!B1935)&gt;singleSMA,AVERAGE(OFFSET(data!B1935,0,0,-singleSMA,1)),"")</f>
        <v>23.278100000000006</v>
      </c>
      <c r="C1935" s="11" t="str">
        <f ca="1">IF(ROW(data!B1933)&gt;singleSMA+2,IF(SIGN(data!B1934-indicators!B1934)&lt;&gt;SIGN(data!B1933-indicators!B1933),IF(SIGN(data!B1934-indicators!B1934)&gt;0,"BUY","SELL"),""),"")</f>
        <v/>
      </c>
      <c r="D1935" s="11">
        <f ca="1">IF(ROW(data!B1935)&gt;fastSMA,AVERAGE(OFFSET(data!B1935,0,0,-fastSMA,1)),"")</f>
        <v>21.547499999999996</v>
      </c>
      <c r="E1935" s="11">
        <f ca="1">IF(ROW(data!B1935)&gt;slowSMA,AVERAGE(OFFSET(data!B1935,0,0,-slowSMA,1)),"")</f>
        <v>23.278100000000006</v>
      </c>
      <c r="F1935" s="11" t="str">
        <f ca="1">IF(ROW(data!B1935)&gt;MAX(fastSMA,slowSMA)+2,IF(SIGN(D1934-E1934)&lt;&gt;SIGN(D1933-E1933),IF(SIGN(D1934-E1934)&gt;0,"BUY","SELL"),""),"")</f>
        <v/>
      </c>
      <c r="G1935" s="11"/>
      <c r="H1935" s="11">
        <f>(data!B1935/data!B1934)-1</f>
        <v>-9.1212458286985543E-2</v>
      </c>
      <c r="I1935" s="11">
        <f t="shared" si="630"/>
        <v>0</v>
      </c>
      <c r="J1935" s="11">
        <f t="shared" si="631"/>
        <v>9.1212458286985543E-2</v>
      </c>
      <c r="K1935" s="11">
        <f ca="1">IF(ROW(data!B1935)&gt;rsi+1,100-100/(1+AVERAGE(OFFSET(I1935,0,0,-rsi,1))/AVERAGE(OFFSET(J1935,0,0,-rsi,1))),"")</f>
        <v>38.261292458529113</v>
      </c>
      <c r="L1935" s="11"/>
      <c r="M1935" s="11">
        <f t="shared" si="632"/>
        <v>0.90878754171301446</v>
      </c>
      <c r="N1935" s="11">
        <f t="shared" ca="1" si="633"/>
        <v>0.77221172022684303</v>
      </c>
      <c r="S1935" s="13" t="str">
        <f ca="1">pricein</f>
        <v/>
      </c>
      <c r="T1935" s="13" t="str">
        <f ca="1">priceout</f>
        <v/>
      </c>
      <c r="U1935" s="16" t="str">
        <f t="shared" ca="1" si="634"/>
        <v/>
      </c>
      <c r="V1935" s="16" t="str">
        <f t="shared" ca="1" si="641"/>
        <v/>
      </c>
      <c r="W1935" s="16" t="str">
        <f t="shared" ca="1" si="642"/>
        <v/>
      </c>
      <c r="X1935" s="16">
        <f t="shared" ca="1" si="643"/>
        <v>2.0116218992622392</v>
      </c>
      <c r="Y1935" s="16"/>
      <c r="Z1935" s="13" t="str">
        <f ca="1">priceincross</f>
        <v/>
      </c>
      <c r="AA1935" s="13" t="str">
        <f ca="1">priceoutcross</f>
        <v/>
      </c>
      <c r="AB1935" s="13" t="str">
        <f t="shared" ca="1" si="635"/>
        <v/>
      </c>
      <c r="AC1935" s="13" t="str">
        <f t="shared" ca="1" si="644"/>
        <v/>
      </c>
      <c r="AD1935" s="13" t="str">
        <f t="shared" ca="1" si="645"/>
        <v/>
      </c>
      <c r="AE1935" s="13">
        <f t="shared" ca="1" si="646"/>
        <v>3.3465780983988931</v>
      </c>
      <c r="AG1935" s="32">
        <f ca="1">IF(ROW(data!B1935)&gt;fib+1,MIN(OFFSET(data!B1935,0,0,-fib,1)),"")</f>
        <v>16.34</v>
      </c>
      <c r="AH1935" s="32">
        <f ca="1">IF(ROW(data!B1935)&gt;fib+1,MAX(OFFSET(data!B1935,0,0,-fib,1)),"")</f>
        <v>28.67</v>
      </c>
      <c r="AI1935" s="32">
        <f t="shared" ca="1" si="636"/>
        <v>12.330000000000002</v>
      </c>
      <c r="AJ1935" s="31">
        <f t="shared" ca="1" si="637"/>
        <v>19.249880000000001</v>
      </c>
      <c r="AK1935" s="31">
        <f t="shared" ca="1" si="638"/>
        <v>21.050060000000002</v>
      </c>
      <c r="AL1935" s="31">
        <f t="shared" ca="1" si="639"/>
        <v>22.505000000000003</v>
      </c>
      <c r="AM1935" s="31">
        <f t="shared" ca="1" si="640"/>
        <v>23.959940000000003</v>
      </c>
      <c r="AO1935" s="32">
        <f t="shared" ca="1" si="647"/>
        <v>2.3321937512499562</v>
      </c>
      <c r="AP1935" s="32">
        <f t="shared" ca="1" si="648"/>
        <v>0.65647120488797417</v>
      </c>
      <c r="AQ1935" s="32">
        <f t="shared" ca="1" si="649"/>
        <v>2.4685224841136817</v>
      </c>
      <c r="AR1935" s="32">
        <f t="shared" ca="1" si="650"/>
        <v>3.6438529784537321E-2</v>
      </c>
    </row>
    <row r="1936" spans="1:44">
      <c r="A1936" s="10">
        <v>39738</v>
      </c>
      <c r="B1936" s="11">
        <f ca="1">IF(ROW(data!B1936)&gt;singleSMA,AVERAGE(OFFSET(data!B1936,0,0,-singleSMA,1)),"")</f>
        <v>23.167200000000008</v>
      </c>
      <c r="C1936" s="11" t="str">
        <f ca="1">IF(ROW(data!B1934)&gt;singleSMA+2,IF(SIGN(data!B1935-indicators!B1935)&lt;&gt;SIGN(data!B1934-indicators!B1934),IF(SIGN(data!B1935-indicators!B1935)&gt;0,"BUY","SELL"),""),"")</f>
        <v/>
      </c>
      <c r="D1936" s="11">
        <f ca="1">IF(ROW(data!B1936)&gt;fastSMA,AVERAGE(OFFSET(data!B1936,0,0,-fastSMA,1)),"")</f>
        <v>21.005500000000001</v>
      </c>
      <c r="E1936" s="11">
        <f ca="1">IF(ROW(data!B1936)&gt;slowSMA,AVERAGE(OFFSET(data!B1936,0,0,-slowSMA,1)),"")</f>
        <v>23.167200000000008</v>
      </c>
      <c r="F1936" s="11" t="str">
        <f ca="1">IF(ROW(data!B1936)&gt;MAX(fastSMA,slowSMA)+2,IF(SIGN(D1935-E1935)&lt;&gt;SIGN(D1934-E1934),IF(SIGN(D1935-E1935)&gt;0,"BUY","SELL"),""),"")</f>
        <v/>
      </c>
      <c r="G1936" s="11"/>
      <c r="H1936" s="11">
        <f>(data!B1936/data!B1935)-1</f>
        <v>-0.14443084455324351</v>
      </c>
      <c r="I1936" s="11">
        <f t="shared" si="630"/>
        <v>0</v>
      </c>
      <c r="J1936" s="11">
        <f t="shared" si="631"/>
        <v>0.14443084455324351</v>
      </c>
      <c r="K1936" s="11">
        <f ca="1">IF(ROW(data!B1936)&gt;rsi+1,100-100/(1+AVERAGE(OFFSET(I1936,0,0,-rsi,1))/AVERAGE(OFFSET(J1936,0,0,-rsi,1))),"")</f>
        <v>20.61217262323251</v>
      </c>
      <c r="L1936" s="11"/>
      <c r="M1936" s="11">
        <f t="shared" si="632"/>
        <v>0.85556915544675649</v>
      </c>
      <c r="N1936" s="11">
        <f t="shared" ca="1" si="633"/>
        <v>0.56325543916196619</v>
      </c>
      <c r="S1936" s="13" t="str">
        <f ca="1">pricein</f>
        <v/>
      </c>
      <c r="T1936" s="13" t="str">
        <f ca="1">priceout</f>
        <v/>
      </c>
      <c r="U1936" s="16" t="str">
        <f t="shared" ca="1" si="634"/>
        <v/>
      </c>
      <c r="V1936" s="16" t="str">
        <f t="shared" ca="1" si="641"/>
        <v/>
      </c>
      <c r="W1936" s="16" t="str">
        <f t="shared" ca="1" si="642"/>
        <v/>
      </c>
      <c r="X1936" s="16">
        <f t="shared" ca="1" si="643"/>
        <v>2.0116218992622392</v>
      </c>
      <c r="Y1936" s="16"/>
      <c r="Z1936" s="13" t="str">
        <f ca="1">priceincross</f>
        <v/>
      </c>
      <c r="AA1936" s="13" t="str">
        <f ca="1">priceoutcross</f>
        <v/>
      </c>
      <c r="AB1936" s="13" t="str">
        <f t="shared" ca="1" si="635"/>
        <v/>
      </c>
      <c r="AC1936" s="13" t="str">
        <f t="shared" ca="1" si="644"/>
        <v/>
      </c>
      <c r="AD1936" s="13" t="str">
        <f t="shared" ca="1" si="645"/>
        <v/>
      </c>
      <c r="AE1936" s="13">
        <f t="shared" ca="1" si="646"/>
        <v>3.3465780983988931</v>
      </c>
      <c r="AG1936" s="32">
        <f ca="1">IF(ROW(data!B1936)&gt;fib+1,MIN(OFFSET(data!B1936,0,0,-fib,1)),"")</f>
        <v>13.98</v>
      </c>
      <c r="AH1936" s="32">
        <f ca="1">IF(ROW(data!B1936)&gt;fib+1,MAX(OFFSET(data!B1936,0,0,-fib,1)),"")</f>
        <v>28.67</v>
      </c>
      <c r="AI1936" s="32">
        <f t="shared" ca="1" si="636"/>
        <v>14.690000000000001</v>
      </c>
      <c r="AJ1936" s="31">
        <f t="shared" ca="1" si="637"/>
        <v>17.446840000000002</v>
      </c>
      <c r="AK1936" s="31">
        <f t="shared" ca="1" si="638"/>
        <v>19.59158</v>
      </c>
      <c r="AL1936" s="31">
        <f t="shared" ca="1" si="639"/>
        <v>21.325000000000003</v>
      </c>
      <c r="AM1936" s="31">
        <f t="shared" ca="1" si="640"/>
        <v>23.058420000000002</v>
      </c>
      <c r="AO1936" s="32">
        <f t="shared" ca="1" si="647"/>
        <v>2.3321937512499562</v>
      </c>
      <c r="AP1936" s="32">
        <f t="shared" ca="1" si="648"/>
        <v>0.65647120488797417</v>
      </c>
      <c r="AQ1936" s="32">
        <f t="shared" ca="1" si="649"/>
        <v>2.4685224841136817</v>
      </c>
      <c r="AR1936" s="32">
        <f t="shared" ca="1" si="650"/>
        <v>3.6438529784537321E-2</v>
      </c>
    </row>
    <row r="1937" spans="1:44">
      <c r="A1937" s="10">
        <v>39741</v>
      </c>
      <c r="B1937" s="11">
        <f ca="1">IF(ROW(data!B1937)&gt;singleSMA,AVERAGE(OFFSET(data!B1937,0,0,-singleSMA,1)),"")</f>
        <v>23.041400000000007</v>
      </c>
      <c r="C1937" s="11" t="str">
        <f ca="1">IF(ROW(data!B1935)&gt;singleSMA+2,IF(SIGN(data!B1936-indicators!B1936)&lt;&gt;SIGN(data!B1935-indicators!B1935),IF(SIGN(data!B1936-indicators!B1936)&gt;0,"BUY","SELL"),""),"")</f>
        <v/>
      </c>
      <c r="D1937" s="11">
        <f ca="1">IF(ROW(data!B1937)&gt;fastSMA,AVERAGE(OFFSET(data!B1937,0,0,-fastSMA,1)),"")</f>
        <v>20.474499999999999</v>
      </c>
      <c r="E1937" s="11">
        <f ca="1">IF(ROW(data!B1937)&gt;slowSMA,AVERAGE(OFFSET(data!B1937,0,0,-slowSMA,1)),"")</f>
        <v>23.041400000000007</v>
      </c>
      <c r="F1937" s="11" t="str">
        <f ca="1">IF(ROW(data!B1937)&gt;MAX(fastSMA,slowSMA)+2,IF(SIGN(D1936-E1936)&lt;&gt;SIGN(D1935-E1935),IF(SIGN(D1936-E1936)&gt;0,"BUY","SELL"),""),"")</f>
        <v/>
      </c>
      <c r="G1937" s="11"/>
      <c r="H1937" s="11">
        <f>(data!B1937/data!B1936)-1</f>
        <v>4.2918454935620964E-3</v>
      </c>
      <c r="I1937" s="11">
        <f t="shared" si="630"/>
        <v>4.2918454935620964E-3</v>
      </c>
      <c r="J1937" s="11">
        <f t="shared" si="631"/>
        <v>0</v>
      </c>
      <c r="K1937" s="11">
        <f ca="1">IF(ROW(data!B1937)&gt;rsi+1,100-100/(1+AVERAGE(OFFSET(I1937,0,0,-rsi,1))/AVERAGE(OFFSET(J1937,0,0,-rsi,1))),"")</f>
        <v>21.129187919063583</v>
      </c>
      <c r="L1937" s="11"/>
      <c r="M1937" s="11">
        <f t="shared" si="632"/>
        <v>1.0042918454935621</v>
      </c>
      <c r="N1937" s="11">
        <f t="shared" ca="1" si="633"/>
        <v>0.56934306569343074</v>
      </c>
      <c r="S1937" s="13" t="str">
        <f ca="1">pricein</f>
        <v/>
      </c>
      <c r="T1937" s="13" t="str">
        <f ca="1">priceout</f>
        <v/>
      </c>
      <c r="U1937" s="16" t="str">
        <f t="shared" ca="1" si="634"/>
        <v/>
      </c>
      <c r="V1937" s="16" t="str">
        <f t="shared" ca="1" si="641"/>
        <v/>
      </c>
      <c r="W1937" s="16" t="str">
        <f t="shared" ca="1" si="642"/>
        <v/>
      </c>
      <c r="X1937" s="16">
        <f t="shared" ca="1" si="643"/>
        <v>2.0116218992622392</v>
      </c>
      <c r="Y1937" s="16"/>
      <c r="Z1937" s="13" t="str">
        <f ca="1">priceincross</f>
        <v/>
      </c>
      <c r="AA1937" s="13" t="str">
        <f ca="1">priceoutcross</f>
        <v/>
      </c>
      <c r="AB1937" s="13" t="str">
        <f t="shared" ca="1" si="635"/>
        <v/>
      </c>
      <c r="AC1937" s="13" t="str">
        <f t="shared" ca="1" si="644"/>
        <v/>
      </c>
      <c r="AD1937" s="13" t="str">
        <f t="shared" ca="1" si="645"/>
        <v/>
      </c>
      <c r="AE1937" s="13">
        <f t="shared" ca="1" si="646"/>
        <v>3.3465780983988931</v>
      </c>
      <c r="AG1937" s="32">
        <f ca="1">IF(ROW(data!B1937)&gt;fib+1,MIN(OFFSET(data!B1937,0,0,-fib,1)),"")</f>
        <v>13.98</v>
      </c>
      <c r="AH1937" s="32">
        <f ca="1">IF(ROW(data!B1937)&gt;fib+1,MAX(OFFSET(data!B1937,0,0,-fib,1)),"")</f>
        <v>28.67</v>
      </c>
      <c r="AI1937" s="32">
        <f t="shared" ca="1" si="636"/>
        <v>14.690000000000001</v>
      </c>
      <c r="AJ1937" s="31">
        <f t="shared" ca="1" si="637"/>
        <v>17.446840000000002</v>
      </c>
      <c r="AK1937" s="31">
        <f t="shared" ca="1" si="638"/>
        <v>19.59158</v>
      </c>
      <c r="AL1937" s="31">
        <f t="shared" ca="1" si="639"/>
        <v>21.325000000000003</v>
      </c>
      <c r="AM1937" s="31">
        <f t="shared" ca="1" si="640"/>
        <v>23.058420000000002</v>
      </c>
      <c r="AO1937" s="32">
        <f t="shared" ca="1" si="647"/>
        <v>2.3321937512499562</v>
      </c>
      <c r="AP1937" s="32">
        <f t="shared" ca="1" si="648"/>
        <v>0.65647120488797417</v>
      </c>
      <c r="AQ1937" s="32">
        <f t="shared" ca="1" si="649"/>
        <v>2.4685224841136817</v>
      </c>
      <c r="AR1937" s="32">
        <f t="shared" ca="1" si="650"/>
        <v>3.6438529784537321E-2</v>
      </c>
    </row>
    <row r="1938" spans="1:44">
      <c r="A1938" s="10">
        <v>39742</v>
      </c>
      <c r="B1938" s="11">
        <f ca="1">IF(ROW(data!B1938)&gt;singleSMA,AVERAGE(OFFSET(data!B1938,0,0,-singleSMA,1)),"")</f>
        <v>22.915300000000006</v>
      </c>
      <c r="C1938" s="11" t="str">
        <f ca="1">IF(ROW(data!B1936)&gt;singleSMA+2,IF(SIGN(data!B1937-indicators!B1937)&lt;&gt;SIGN(data!B1936-indicators!B1936),IF(SIGN(data!B1937-indicators!B1937)&gt;0,"BUY","SELL"),""),"")</f>
        <v/>
      </c>
      <c r="D1938" s="11">
        <f ca="1">IF(ROW(data!B1938)&gt;fastSMA,AVERAGE(OFFSET(data!B1938,0,0,-fastSMA,1)),"")</f>
        <v>20.009499999999996</v>
      </c>
      <c r="E1938" s="11">
        <f ca="1">IF(ROW(data!B1938)&gt;slowSMA,AVERAGE(OFFSET(data!B1938,0,0,-slowSMA,1)),"")</f>
        <v>22.915300000000006</v>
      </c>
      <c r="F1938" s="11" t="str">
        <f ca="1">IF(ROW(data!B1938)&gt;MAX(fastSMA,slowSMA)+2,IF(SIGN(D1937-E1937)&lt;&gt;SIGN(D1936-E1936),IF(SIGN(D1937-E1937)&gt;0,"BUY","SELL"),""),"")</f>
        <v/>
      </c>
      <c r="G1938" s="11"/>
      <c r="H1938" s="11">
        <f>(data!B1938/data!B1937)-1</f>
        <v>3.5612535612536966E-3</v>
      </c>
      <c r="I1938" s="11">
        <f t="shared" si="630"/>
        <v>3.5612535612536966E-3</v>
      </c>
      <c r="J1938" s="11">
        <f t="shared" si="631"/>
        <v>0</v>
      </c>
      <c r="K1938" s="11">
        <f ca="1">IF(ROW(data!B1938)&gt;rsi+1,100-100/(1+AVERAGE(OFFSET(I1938,0,0,-rsi,1))/AVERAGE(OFFSET(J1938,0,0,-rsi,1))),"")</f>
        <v>22.706281992348551</v>
      </c>
      <c r="L1938" s="11"/>
      <c r="M1938" s="11">
        <f t="shared" si="632"/>
        <v>1.0035612535612537</v>
      </c>
      <c r="N1938" s="11">
        <f t="shared" ca="1" si="633"/>
        <v>0.60239418554938018</v>
      </c>
      <c r="S1938" s="13" t="str">
        <f ca="1">pricein</f>
        <v/>
      </c>
      <c r="T1938" s="13" t="str">
        <f ca="1">priceout</f>
        <v/>
      </c>
      <c r="U1938" s="16" t="str">
        <f t="shared" ca="1" si="634"/>
        <v/>
      </c>
      <c r="V1938" s="16" t="str">
        <f t="shared" ca="1" si="641"/>
        <v/>
      </c>
      <c r="W1938" s="16" t="str">
        <f t="shared" ca="1" si="642"/>
        <v/>
      </c>
      <c r="X1938" s="16">
        <f t="shared" ca="1" si="643"/>
        <v>2.0116218992622392</v>
      </c>
      <c r="Y1938" s="16"/>
      <c r="Z1938" s="13" t="str">
        <f ca="1">priceincross</f>
        <v/>
      </c>
      <c r="AA1938" s="13" t="str">
        <f ca="1">priceoutcross</f>
        <v/>
      </c>
      <c r="AB1938" s="13" t="str">
        <f t="shared" ca="1" si="635"/>
        <v/>
      </c>
      <c r="AC1938" s="13" t="str">
        <f t="shared" ca="1" si="644"/>
        <v/>
      </c>
      <c r="AD1938" s="13" t="str">
        <f t="shared" ca="1" si="645"/>
        <v/>
      </c>
      <c r="AE1938" s="13">
        <f t="shared" ca="1" si="646"/>
        <v>3.3465780983988931</v>
      </c>
      <c r="AG1938" s="32">
        <f ca="1">IF(ROW(data!B1938)&gt;fib+1,MIN(OFFSET(data!B1938,0,0,-fib,1)),"")</f>
        <v>13.98</v>
      </c>
      <c r="AH1938" s="32">
        <f ca="1">IF(ROW(data!B1938)&gt;fib+1,MAX(OFFSET(data!B1938,0,0,-fib,1)),"")</f>
        <v>28.67</v>
      </c>
      <c r="AI1938" s="32">
        <f t="shared" ca="1" si="636"/>
        <v>14.690000000000001</v>
      </c>
      <c r="AJ1938" s="31">
        <f t="shared" ca="1" si="637"/>
        <v>17.446840000000002</v>
      </c>
      <c r="AK1938" s="31">
        <f t="shared" ca="1" si="638"/>
        <v>19.59158</v>
      </c>
      <c r="AL1938" s="31">
        <f t="shared" ca="1" si="639"/>
        <v>21.325000000000003</v>
      </c>
      <c r="AM1938" s="31">
        <f t="shared" ca="1" si="640"/>
        <v>23.058420000000002</v>
      </c>
      <c r="AO1938" s="32">
        <f t="shared" ca="1" si="647"/>
        <v>2.3321937512499562</v>
      </c>
      <c r="AP1938" s="32">
        <f t="shared" ca="1" si="648"/>
        <v>0.65647120488797417</v>
      </c>
      <c r="AQ1938" s="32">
        <f t="shared" ca="1" si="649"/>
        <v>2.4685224841136817</v>
      </c>
      <c r="AR1938" s="32">
        <f t="shared" ca="1" si="650"/>
        <v>3.6438529784537321E-2</v>
      </c>
    </row>
    <row r="1939" spans="1:44">
      <c r="A1939" s="10">
        <v>39743</v>
      </c>
      <c r="B1939" s="11">
        <f ca="1">IF(ROW(data!B1939)&gt;singleSMA,AVERAGE(OFFSET(data!B1939,0,0,-singleSMA,1)),"")</f>
        <v>22.755900000000008</v>
      </c>
      <c r="C1939" s="11" t="str">
        <f ca="1">IF(ROW(data!B1937)&gt;singleSMA+2,IF(SIGN(data!B1938-indicators!B1938)&lt;&gt;SIGN(data!B1937-indicators!B1937),IF(SIGN(data!B1938-indicators!B1938)&gt;0,"BUY","SELL"),""),"")</f>
        <v/>
      </c>
      <c r="D1939" s="11">
        <f ca="1">IF(ROW(data!B1939)&gt;fastSMA,AVERAGE(OFFSET(data!B1939,0,0,-fastSMA,1)),"")</f>
        <v>19.45</v>
      </c>
      <c r="E1939" s="11">
        <f ca="1">IF(ROW(data!B1939)&gt;slowSMA,AVERAGE(OFFSET(data!B1939,0,0,-slowSMA,1)),"")</f>
        <v>22.755900000000008</v>
      </c>
      <c r="F1939" s="11" t="str">
        <f ca="1">IF(ROW(data!B1939)&gt;MAX(fastSMA,slowSMA)+2,IF(SIGN(D1938-E1938)&lt;&gt;SIGN(D1937-E1937),IF(SIGN(D1938-E1938)&gt;0,"BUY","SELL"),""),"")</f>
        <v/>
      </c>
      <c r="G1939" s="11"/>
      <c r="H1939" s="11">
        <f>(data!B1939/data!B1938)-1</f>
        <v>-9.6522356281050325E-2</v>
      </c>
      <c r="I1939" s="11">
        <f t="shared" si="630"/>
        <v>0</v>
      </c>
      <c r="J1939" s="11">
        <f t="shared" si="631"/>
        <v>9.6522356281050325E-2</v>
      </c>
      <c r="K1939" s="11">
        <f ca="1">IF(ROW(data!B1939)&gt;rsi+1,100-100/(1+AVERAGE(OFFSET(I1939,0,0,-rsi,1))/AVERAGE(OFFSET(J1939,0,0,-rsi,1))),"")</f>
        <v>18.520158368850076</v>
      </c>
      <c r="L1939" s="11"/>
      <c r="M1939" s="11">
        <f t="shared" si="632"/>
        <v>0.90347764371894967</v>
      </c>
      <c r="N1939" s="11">
        <f t="shared" ca="1" si="633"/>
        <v>0.53219063545150513</v>
      </c>
      <c r="S1939" s="13" t="str">
        <f ca="1">pricein</f>
        <v/>
      </c>
      <c r="T1939" s="13" t="str">
        <f ca="1">priceout</f>
        <v/>
      </c>
      <c r="U1939" s="16" t="str">
        <f t="shared" ca="1" si="634"/>
        <v/>
      </c>
      <c r="V1939" s="16" t="str">
        <f t="shared" ca="1" si="641"/>
        <v/>
      </c>
      <c r="W1939" s="16" t="str">
        <f t="shared" ca="1" si="642"/>
        <v/>
      </c>
      <c r="X1939" s="16">
        <f t="shared" ca="1" si="643"/>
        <v>2.0116218992622392</v>
      </c>
      <c r="Y1939" s="16"/>
      <c r="Z1939" s="13" t="str">
        <f ca="1">priceincross</f>
        <v/>
      </c>
      <c r="AA1939" s="13" t="str">
        <f ca="1">priceoutcross</f>
        <v/>
      </c>
      <c r="AB1939" s="13" t="str">
        <f t="shared" ca="1" si="635"/>
        <v/>
      </c>
      <c r="AC1939" s="13" t="str">
        <f t="shared" ca="1" si="644"/>
        <v/>
      </c>
      <c r="AD1939" s="13" t="str">
        <f t="shared" ca="1" si="645"/>
        <v/>
      </c>
      <c r="AE1939" s="13">
        <f t="shared" ca="1" si="646"/>
        <v>3.3465780983988931</v>
      </c>
      <c r="AG1939" s="32">
        <f ca="1">IF(ROW(data!B1939)&gt;fib+1,MIN(OFFSET(data!B1939,0,0,-fib,1)),"")</f>
        <v>12.73</v>
      </c>
      <c r="AH1939" s="32">
        <f ca="1">IF(ROW(data!B1939)&gt;fib+1,MAX(OFFSET(data!B1939,0,0,-fib,1)),"")</f>
        <v>27.96</v>
      </c>
      <c r="AI1939" s="32">
        <f t="shared" ca="1" si="636"/>
        <v>15.23</v>
      </c>
      <c r="AJ1939" s="31">
        <f t="shared" ca="1" si="637"/>
        <v>16.324280000000002</v>
      </c>
      <c r="AK1939" s="31">
        <f t="shared" ca="1" si="638"/>
        <v>18.54786</v>
      </c>
      <c r="AL1939" s="31">
        <f t="shared" ca="1" si="639"/>
        <v>20.344999999999999</v>
      </c>
      <c r="AM1939" s="31">
        <f t="shared" ca="1" si="640"/>
        <v>22.142140000000001</v>
      </c>
      <c r="AO1939" s="32">
        <f t="shared" ca="1" si="647"/>
        <v>2.3321937512499562</v>
      </c>
      <c r="AP1939" s="32">
        <f t="shared" ca="1" si="648"/>
        <v>0.65647120488797417</v>
      </c>
      <c r="AQ1939" s="32">
        <f t="shared" ca="1" si="649"/>
        <v>2.4685224841136817</v>
      </c>
      <c r="AR1939" s="32">
        <f t="shared" ca="1" si="650"/>
        <v>3.6438529784537321E-2</v>
      </c>
    </row>
    <row r="1940" spans="1:44">
      <c r="A1940" s="10">
        <v>39744</v>
      </c>
      <c r="B1940" s="11">
        <f ca="1">IF(ROW(data!B1940)&gt;singleSMA,AVERAGE(OFFSET(data!B1940,0,0,-singleSMA,1)),"")</f>
        <v>22.589000000000006</v>
      </c>
      <c r="C1940" s="11" t="str">
        <f ca="1">IF(ROW(data!B1938)&gt;singleSMA+2,IF(SIGN(data!B1939-indicators!B1939)&lt;&gt;SIGN(data!B1938-indicators!B1938),IF(SIGN(data!B1939-indicators!B1939)&gt;0,"BUY","SELL"),""),"")</f>
        <v/>
      </c>
      <c r="D1940" s="11">
        <f ca="1">IF(ROW(data!B1940)&gt;fastSMA,AVERAGE(OFFSET(data!B1940,0,0,-fastSMA,1)),"")</f>
        <v>18.773500000000002</v>
      </c>
      <c r="E1940" s="11">
        <f ca="1">IF(ROW(data!B1940)&gt;slowSMA,AVERAGE(OFFSET(data!B1940,0,0,-slowSMA,1)),"")</f>
        <v>22.589000000000006</v>
      </c>
      <c r="F1940" s="11" t="str">
        <f ca="1">IF(ROW(data!B1940)&gt;MAX(fastSMA,slowSMA)+2,IF(SIGN(D1939-E1939)&lt;&gt;SIGN(D1938-E1938),IF(SIGN(D1939-E1939)&gt;0,"BUY","SELL"),""),"")</f>
        <v/>
      </c>
      <c r="G1940" s="11"/>
      <c r="H1940" s="11">
        <f>(data!B1940/data!B1939)-1</f>
        <v>-0.12647289866457201</v>
      </c>
      <c r="I1940" s="11">
        <f t="shared" si="630"/>
        <v>0</v>
      </c>
      <c r="J1940" s="11">
        <f t="shared" si="631"/>
        <v>0.12647289866457201</v>
      </c>
      <c r="K1940" s="11">
        <f ca="1">IF(ROW(data!B1940)&gt;rsi+1,100-100/(1+AVERAGE(OFFSET(I1940,0,0,-rsi,1))/AVERAGE(OFFSET(J1940,0,0,-rsi,1))),"")</f>
        <v>13.867540181332771</v>
      </c>
      <c r="L1940" s="11"/>
      <c r="M1940" s="11">
        <f t="shared" si="632"/>
        <v>0.87352710133542799</v>
      </c>
      <c r="N1940" s="11">
        <f t="shared" ca="1" si="633"/>
        <v>0.45111561866125766</v>
      </c>
      <c r="S1940" s="13" t="str">
        <f ca="1">pricein</f>
        <v/>
      </c>
      <c r="T1940" s="13" t="str">
        <f ca="1">priceout</f>
        <v/>
      </c>
      <c r="U1940" s="16" t="str">
        <f t="shared" ca="1" si="634"/>
        <v/>
      </c>
      <c r="V1940" s="16" t="str">
        <f t="shared" ca="1" si="641"/>
        <v/>
      </c>
      <c r="W1940" s="16" t="str">
        <f t="shared" ca="1" si="642"/>
        <v/>
      </c>
      <c r="X1940" s="16">
        <f t="shared" ca="1" si="643"/>
        <v>2.0116218992622392</v>
      </c>
      <c r="Y1940" s="16"/>
      <c r="Z1940" s="13" t="str">
        <f ca="1">priceincross</f>
        <v/>
      </c>
      <c r="AA1940" s="13" t="str">
        <f ca="1">priceoutcross</f>
        <v/>
      </c>
      <c r="AB1940" s="13" t="str">
        <f t="shared" ca="1" si="635"/>
        <v/>
      </c>
      <c r="AC1940" s="13" t="str">
        <f t="shared" ca="1" si="644"/>
        <v/>
      </c>
      <c r="AD1940" s="13" t="str">
        <f t="shared" ca="1" si="645"/>
        <v/>
      </c>
      <c r="AE1940" s="13">
        <f t="shared" ca="1" si="646"/>
        <v>3.3465780983988931</v>
      </c>
      <c r="AG1940" s="32">
        <f ca="1">IF(ROW(data!B1940)&gt;fib+1,MIN(OFFSET(data!B1940,0,0,-fib,1)),"")</f>
        <v>11.12</v>
      </c>
      <c r="AH1940" s="32">
        <f ca="1">IF(ROW(data!B1940)&gt;fib+1,MAX(OFFSET(data!B1940,0,0,-fib,1)),"")</f>
        <v>27.96</v>
      </c>
      <c r="AI1940" s="32">
        <f t="shared" ca="1" si="636"/>
        <v>16.840000000000003</v>
      </c>
      <c r="AJ1940" s="31">
        <f t="shared" ca="1" si="637"/>
        <v>15.094239999999999</v>
      </c>
      <c r="AK1940" s="31">
        <f t="shared" ca="1" si="638"/>
        <v>17.552880000000002</v>
      </c>
      <c r="AL1940" s="31">
        <f t="shared" ca="1" si="639"/>
        <v>19.54</v>
      </c>
      <c r="AM1940" s="31">
        <f t="shared" ca="1" si="640"/>
        <v>21.527120000000004</v>
      </c>
      <c r="AO1940" s="32">
        <f t="shared" ca="1" si="647"/>
        <v>2.3321937512499562</v>
      </c>
      <c r="AP1940" s="32">
        <f t="shared" ca="1" si="648"/>
        <v>0.65647120488797417</v>
      </c>
      <c r="AQ1940" s="32">
        <f t="shared" ca="1" si="649"/>
        <v>2.4685224841136817</v>
      </c>
      <c r="AR1940" s="32">
        <f t="shared" ca="1" si="650"/>
        <v>3.6438529784537321E-2</v>
      </c>
    </row>
    <row r="1941" spans="1:44">
      <c r="A1941" s="10">
        <v>39745</v>
      </c>
      <c r="B1941" s="11">
        <f ca="1">IF(ROW(data!B1941)&gt;singleSMA,AVERAGE(OFFSET(data!B1941,0,0,-singleSMA,1)),"")</f>
        <v>22.40270000000001</v>
      </c>
      <c r="C1941" s="11" t="str">
        <f ca="1">IF(ROW(data!B1939)&gt;singleSMA+2,IF(SIGN(data!B1940-indicators!B1940)&lt;&gt;SIGN(data!B1939-indicators!B1939),IF(SIGN(data!B1940-indicators!B1940)&gt;0,"BUY","SELL"),""),"")</f>
        <v/>
      </c>
      <c r="D1941" s="11">
        <f ca="1">IF(ROW(data!B1941)&gt;fastSMA,AVERAGE(OFFSET(data!B1941,0,0,-fastSMA,1)),"")</f>
        <v>18.021000000000001</v>
      </c>
      <c r="E1941" s="11">
        <f ca="1">IF(ROW(data!B1941)&gt;slowSMA,AVERAGE(OFFSET(data!B1941,0,0,-slowSMA,1)),"")</f>
        <v>22.40270000000001</v>
      </c>
      <c r="F1941" s="11" t="str">
        <f ca="1">IF(ROW(data!B1941)&gt;MAX(fastSMA,slowSMA)+2,IF(SIGN(D1940-E1940)&lt;&gt;SIGN(D1939-E1939),IF(SIGN(D1940-E1940)&gt;0,"BUY","SELL"),""),"")</f>
        <v/>
      </c>
      <c r="G1941" s="11"/>
      <c r="H1941" s="11">
        <f>(data!B1941/data!B1940)-1</f>
        <v>-0.16097122302158262</v>
      </c>
      <c r="I1941" s="11">
        <f t="shared" si="630"/>
        <v>0</v>
      </c>
      <c r="J1941" s="11">
        <f t="shared" si="631"/>
        <v>0.16097122302158262</v>
      </c>
      <c r="K1941" s="11">
        <f ca="1">IF(ROW(data!B1941)&gt;rsi+1,100-100/(1+AVERAGE(OFFSET(I1941,0,0,-rsi,1))/AVERAGE(OFFSET(J1941,0,0,-rsi,1))),"")</f>
        <v>12.116251961783021</v>
      </c>
      <c r="L1941" s="11"/>
      <c r="M1941" s="11">
        <f t="shared" si="632"/>
        <v>0.83902877697841738</v>
      </c>
      <c r="N1941" s="11">
        <f t="shared" ca="1" si="633"/>
        <v>0.38269073010664484</v>
      </c>
      <c r="S1941" s="13" t="str">
        <f ca="1">pricein</f>
        <v/>
      </c>
      <c r="T1941" s="13" t="str">
        <f ca="1">priceout</f>
        <v/>
      </c>
      <c r="U1941" s="16" t="str">
        <f t="shared" ca="1" si="634"/>
        <v/>
      </c>
      <c r="V1941" s="16" t="str">
        <f t="shared" ca="1" si="641"/>
        <v/>
      </c>
      <c r="W1941" s="16" t="str">
        <f t="shared" ca="1" si="642"/>
        <v/>
      </c>
      <c r="X1941" s="16">
        <f t="shared" ca="1" si="643"/>
        <v>2.0116218992622392</v>
      </c>
      <c r="Y1941" s="16"/>
      <c r="Z1941" s="13" t="str">
        <f ca="1">priceincross</f>
        <v/>
      </c>
      <c r="AA1941" s="13" t="str">
        <f ca="1">priceoutcross</f>
        <v/>
      </c>
      <c r="AB1941" s="13" t="str">
        <f t="shared" ca="1" si="635"/>
        <v/>
      </c>
      <c r="AC1941" s="13" t="str">
        <f t="shared" ca="1" si="644"/>
        <v/>
      </c>
      <c r="AD1941" s="13" t="str">
        <f t="shared" ca="1" si="645"/>
        <v/>
      </c>
      <c r="AE1941" s="13">
        <f t="shared" ca="1" si="646"/>
        <v>3.3465780983988931</v>
      </c>
      <c r="AG1941" s="32">
        <f ca="1">IF(ROW(data!B1941)&gt;fib+1,MIN(OFFSET(data!B1941,0,0,-fib,1)),"")</f>
        <v>9.33</v>
      </c>
      <c r="AH1941" s="32">
        <f ca="1">IF(ROW(data!B1941)&gt;fib+1,MAX(OFFSET(data!B1941,0,0,-fib,1)),"")</f>
        <v>27.1</v>
      </c>
      <c r="AI1941" s="32">
        <f t="shared" ca="1" si="636"/>
        <v>17.770000000000003</v>
      </c>
      <c r="AJ1941" s="31">
        <f t="shared" ca="1" si="637"/>
        <v>13.523720000000001</v>
      </c>
      <c r="AK1941" s="31">
        <f t="shared" ca="1" si="638"/>
        <v>16.11814</v>
      </c>
      <c r="AL1941" s="31">
        <f t="shared" ca="1" si="639"/>
        <v>18.215000000000003</v>
      </c>
      <c r="AM1941" s="31">
        <f t="shared" ca="1" si="640"/>
        <v>20.311860000000003</v>
      </c>
      <c r="AO1941" s="32">
        <f t="shared" ca="1" si="647"/>
        <v>2.3321937512499562</v>
      </c>
      <c r="AP1941" s="32">
        <f t="shared" ca="1" si="648"/>
        <v>0.65647120488797417</v>
      </c>
      <c r="AQ1941" s="32">
        <f t="shared" ca="1" si="649"/>
        <v>2.4685224841136817</v>
      </c>
      <c r="AR1941" s="32">
        <f t="shared" ca="1" si="650"/>
        <v>3.6438529784537321E-2</v>
      </c>
    </row>
    <row r="1942" spans="1:44">
      <c r="A1942" s="10">
        <v>39748</v>
      </c>
      <c r="B1942" s="11">
        <f ca="1">IF(ROW(data!B1942)&gt;singleSMA,AVERAGE(OFFSET(data!B1942,0,0,-singleSMA,1)),"")</f>
        <v>22.237700000000007</v>
      </c>
      <c r="C1942" s="11" t="str">
        <f ca="1">IF(ROW(data!B1940)&gt;singleSMA+2,IF(SIGN(data!B1941-indicators!B1941)&lt;&gt;SIGN(data!B1940-indicators!B1940),IF(SIGN(data!B1941-indicators!B1941)&gt;0,"BUY","SELL"),""),"")</f>
        <v/>
      </c>
      <c r="D1942" s="11">
        <f ca="1">IF(ROW(data!B1942)&gt;fastSMA,AVERAGE(OFFSET(data!B1942,0,0,-fastSMA,1)),"")</f>
        <v>17.414000000000001</v>
      </c>
      <c r="E1942" s="11">
        <f ca="1">IF(ROW(data!B1942)&gt;slowSMA,AVERAGE(OFFSET(data!B1942,0,0,-slowSMA,1)),"")</f>
        <v>22.237700000000007</v>
      </c>
      <c r="F1942" s="11" t="str">
        <f ca="1">IF(ROW(data!B1942)&gt;MAX(fastSMA,slowSMA)+2,IF(SIGN(D1941-E1941)&lt;&gt;SIGN(D1940-E1940),IF(SIGN(D1941-E1941)&gt;0,"BUY","SELL"),""),"")</f>
        <v/>
      </c>
      <c r="G1942" s="11"/>
      <c r="H1942" s="11">
        <f>(data!B1942/data!B1941)-1</f>
        <v>0.13612004287245449</v>
      </c>
      <c r="I1942" s="11">
        <f t="shared" si="630"/>
        <v>0.13612004287245449</v>
      </c>
      <c r="J1942" s="11">
        <f t="shared" si="631"/>
        <v>0</v>
      </c>
      <c r="K1942" s="11">
        <f ca="1">IF(ROW(data!B1942)&gt;rsi+1,100-100/(1+AVERAGE(OFFSET(I1942,0,0,-rsi,1))/AVERAGE(OFFSET(J1942,0,0,-rsi,1))),"")</f>
        <v>22.283447623985367</v>
      </c>
      <c r="L1942" s="11"/>
      <c r="M1942" s="11">
        <f t="shared" si="632"/>
        <v>1.1361200428724545</v>
      </c>
      <c r="N1942" s="11">
        <f t="shared" ca="1" si="633"/>
        <v>0.4661389621811789</v>
      </c>
      <c r="S1942" s="13" t="str">
        <f ca="1">pricein</f>
        <v/>
      </c>
      <c r="T1942" s="13" t="str">
        <f ca="1">priceout</f>
        <v/>
      </c>
      <c r="U1942" s="16" t="str">
        <f t="shared" ca="1" si="634"/>
        <v/>
      </c>
      <c r="V1942" s="16" t="str">
        <f t="shared" ca="1" si="641"/>
        <v/>
      </c>
      <c r="W1942" s="16" t="str">
        <f t="shared" ca="1" si="642"/>
        <v/>
      </c>
      <c r="X1942" s="16">
        <f t="shared" ca="1" si="643"/>
        <v>2.0116218992622392</v>
      </c>
      <c r="Y1942" s="16"/>
      <c r="Z1942" s="13" t="str">
        <f ca="1">priceincross</f>
        <v/>
      </c>
      <c r="AA1942" s="13" t="str">
        <f ca="1">priceoutcross</f>
        <v/>
      </c>
      <c r="AB1942" s="13" t="str">
        <f t="shared" ca="1" si="635"/>
        <v/>
      </c>
      <c r="AC1942" s="13" t="str">
        <f t="shared" ca="1" si="644"/>
        <v/>
      </c>
      <c r="AD1942" s="13" t="str">
        <f t="shared" ca="1" si="645"/>
        <v/>
      </c>
      <c r="AE1942" s="13">
        <f t="shared" ca="1" si="646"/>
        <v>3.3465780983988931</v>
      </c>
      <c r="AG1942" s="32">
        <f ca="1">IF(ROW(data!B1942)&gt;fib+1,MIN(OFFSET(data!B1942,0,0,-fib,1)),"")</f>
        <v>9.33</v>
      </c>
      <c r="AH1942" s="32">
        <f ca="1">IF(ROW(data!B1942)&gt;fib+1,MAX(OFFSET(data!B1942,0,0,-fib,1)),"")</f>
        <v>26.8</v>
      </c>
      <c r="AI1942" s="32">
        <f t="shared" ca="1" si="636"/>
        <v>17.47</v>
      </c>
      <c r="AJ1942" s="31">
        <f t="shared" ca="1" si="637"/>
        <v>13.452919999999999</v>
      </c>
      <c r="AK1942" s="31">
        <f t="shared" ca="1" si="638"/>
        <v>16.003540000000001</v>
      </c>
      <c r="AL1942" s="31">
        <f t="shared" ca="1" si="639"/>
        <v>18.064999999999998</v>
      </c>
      <c r="AM1942" s="31">
        <f t="shared" ca="1" si="640"/>
        <v>20.126460000000002</v>
      </c>
      <c r="AO1942" s="32">
        <f t="shared" ca="1" si="647"/>
        <v>2.3321937512499562</v>
      </c>
      <c r="AP1942" s="32">
        <f t="shared" ca="1" si="648"/>
        <v>0.65647120488797417</v>
      </c>
      <c r="AQ1942" s="32">
        <f t="shared" ca="1" si="649"/>
        <v>2.4685224841136817</v>
      </c>
      <c r="AR1942" s="32">
        <f t="shared" ca="1" si="650"/>
        <v>3.6438529784537321E-2</v>
      </c>
    </row>
    <row r="1943" spans="1:44">
      <c r="A1943" s="10">
        <v>39750</v>
      </c>
      <c r="B1943" s="11">
        <f ca="1">IF(ROW(data!B1943)&gt;singleSMA,AVERAGE(OFFSET(data!B1943,0,0,-singleSMA,1)),"")</f>
        <v>22.093100000000007</v>
      </c>
      <c r="C1943" s="11" t="str">
        <f ca="1">IF(ROW(data!B1941)&gt;singleSMA+2,IF(SIGN(data!B1942-indicators!B1942)&lt;&gt;SIGN(data!B1941-indicators!B1941),IF(SIGN(data!B1942-indicators!B1942)&gt;0,"BUY","SELL"),""),"")</f>
        <v/>
      </c>
      <c r="D1943" s="11">
        <f ca="1">IF(ROW(data!B1943)&gt;fastSMA,AVERAGE(OFFSET(data!B1943,0,0,-fastSMA,1)),"")</f>
        <v>16.9315</v>
      </c>
      <c r="E1943" s="11">
        <f ca="1">IF(ROW(data!B1943)&gt;slowSMA,AVERAGE(OFFSET(data!B1943,0,0,-slowSMA,1)),"")</f>
        <v>22.093100000000007</v>
      </c>
      <c r="F1943" s="11" t="str">
        <f ca="1">IF(ROW(data!B1943)&gt;MAX(fastSMA,slowSMA)+2,IF(SIGN(D1942-E1942)&lt;&gt;SIGN(D1941-E1941),IF(SIGN(D1942-E1942)&gt;0,"BUY","SELL"),""),"")</f>
        <v/>
      </c>
      <c r="G1943" s="11"/>
      <c r="H1943" s="11">
        <f>(data!B1943/data!B1942)-1</f>
        <v>0.16415094339622649</v>
      </c>
      <c r="I1943" s="11">
        <f t="shared" si="630"/>
        <v>0.16415094339622649</v>
      </c>
      <c r="J1943" s="11">
        <f t="shared" si="631"/>
        <v>0</v>
      </c>
      <c r="K1943" s="11">
        <f ca="1">IF(ROW(data!B1943)&gt;rsi+1,100-100/(1+AVERAGE(OFFSET(I1943,0,0,-rsi,1))/AVERAGE(OFFSET(J1943,0,0,-rsi,1))),"")</f>
        <v>32.004501159176726</v>
      </c>
      <c r="L1943" s="11"/>
      <c r="M1943" s="11">
        <f t="shared" si="632"/>
        <v>1.1641509433962265</v>
      </c>
      <c r="N1943" s="11">
        <f t="shared" ca="1" si="633"/>
        <v>0.56116416552978643</v>
      </c>
      <c r="S1943" s="13" t="str">
        <f ca="1">pricein</f>
        <v/>
      </c>
      <c r="T1943" s="13" t="str">
        <f ca="1">priceout</f>
        <v/>
      </c>
      <c r="U1943" s="16" t="str">
        <f t="shared" ca="1" si="634"/>
        <v/>
      </c>
      <c r="V1943" s="16" t="str">
        <f t="shared" ca="1" si="641"/>
        <v/>
      </c>
      <c r="W1943" s="16" t="str">
        <f t="shared" ca="1" si="642"/>
        <v/>
      </c>
      <c r="X1943" s="16">
        <f t="shared" ca="1" si="643"/>
        <v>2.0116218992622392</v>
      </c>
      <c r="Y1943" s="16"/>
      <c r="Z1943" s="13" t="str">
        <f ca="1">priceincross</f>
        <v/>
      </c>
      <c r="AA1943" s="13" t="str">
        <f ca="1">priceoutcross</f>
        <v/>
      </c>
      <c r="AB1943" s="13" t="str">
        <f t="shared" ca="1" si="635"/>
        <v/>
      </c>
      <c r="AC1943" s="13" t="str">
        <f t="shared" ca="1" si="644"/>
        <v/>
      </c>
      <c r="AD1943" s="13" t="str">
        <f t="shared" ca="1" si="645"/>
        <v/>
      </c>
      <c r="AE1943" s="13">
        <f t="shared" ca="1" si="646"/>
        <v>3.3465780983988931</v>
      </c>
      <c r="AG1943" s="32">
        <f ca="1">IF(ROW(data!B1943)&gt;fib+1,MIN(OFFSET(data!B1943,0,0,-fib,1)),"")</f>
        <v>9.33</v>
      </c>
      <c r="AH1943" s="32">
        <f ca="1">IF(ROW(data!B1943)&gt;fib+1,MAX(OFFSET(data!B1943,0,0,-fib,1)),"")</f>
        <v>26.55</v>
      </c>
      <c r="AI1943" s="32">
        <f t="shared" ca="1" si="636"/>
        <v>17.22</v>
      </c>
      <c r="AJ1943" s="31">
        <f t="shared" ca="1" si="637"/>
        <v>13.39392</v>
      </c>
      <c r="AK1943" s="31">
        <f t="shared" ca="1" si="638"/>
        <v>15.90804</v>
      </c>
      <c r="AL1943" s="31">
        <f t="shared" ca="1" si="639"/>
        <v>17.939999999999998</v>
      </c>
      <c r="AM1943" s="31">
        <f t="shared" ca="1" si="640"/>
        <v>19.971959999999999</v>
      </c>
      <c r="AO1943" s="32">
        <f t="shared" ca="1" si="647"/>
        <v>2.3321937512499562</v>
      </c>
      <c r="AP1943" s="32">
        <f t="shared" ca="1" si="648"/>
        <v>0.65647120488797417</v>
      </c>
      <c r="AQ1943" s="32">
        <f t="shared" ca="1" si="649"/>
        <v>2.4685224841136817</v>
      </c>
      <c r="AR1943" s="32">
        <f t="shared" ca="1" si="650"/>
        <v>3.6438529784537321E-2</v>
      </c>
    </row>
    <row r="1944" spans="1:44">
      <c r="A1944" s="10">
        <v>39751</v>
      </c>
      <c r="B1944" s="11">
        <f ca="1">IF(ROW(data!B1944)&gt;singleSMA,AVERAGE(OFFSET(data!B1944,0,0,-singleSMA,1)),"")</f>
        <v>21.956700000000005</v>
      </c>
      <c r="C1944" s="11" t="str">
        <f ca="1">IF(ROW(data!B1942)&gt;singleSMA+2,IF(SIGN(data!B1943-indicators!B1943)&lt;&gt;SIGN(data!B1942-indicators!B1942),IF(SIGN(data!B1943-indicators!B1943)&gt;0,"BUY","SELL"),""),"")</f>
        <v/>
      </c>
      <c r="D1944" s="11">
        <f ca="1">IF(ROW(data!B1944)&gt;fastSMA,AVERAGE(OFFSET(data!B1944,0,0,-fastSMA,1)),"")</f>
        <v>16.442</v>
      </c>
      <c r="E1944" s="11">
        <f ca="1">IF(ROW(data!B1944)&gt;slowSMA,AVERAGE(OFFSET(data!B1944,0,0,-slowSMA,1)),"")</f>
        <v>21.956700000000005</v>
      </c>
      <c r="F1944" s="11" t="str">
        <f ca="1">IF(ROW(data!B1944)&gt;MAX(fastSMA,slowSMA)+2,IF(SIGN(D1943-E1943)&lt;&gt;SIGN(D1942-E1942),IF(SIGN(D1943-E1943)&gt;0,"BUY","SELL"),""),"")</f>
        <v/>
      </c>
      <c r="G1944" s="11"/>
      <c r="H1944" s="11">
        <f>(data!B1944/data!B1943)-1</f>
        <v>4.6191247974068039E-2</v>
      </c>
      <c r="I1944" s="11">
        <f t="shared" si="630"/>
        <v>4.6191247974068039E-2</v>
      </c>
      <c r="J1944" s="11">
        <f t="shared" si="631"/>
        <v>0</v>
      </c>
      <c r="K1944" s="11">
        <f ca="1">IF(ROW(data!B1944)&gt;rsi+1,100-100/(1+AVERAGE(OFFSET(I1944,0,0,-rsi,1))/AVERAGE(OFFSET(J1944,0,0,-rsi,1))),"")</f>
        <v>32.678900396259337</v>
      </c>
      <c r="L1944" s="11"/>
      <c r="M1944" s="11">
        <f t="shared" si="632"/>
        <v>1.046191247974068</v>
      </c>
      <c r="N1944" s="11">
        <f t="shared" ca="1" si="633"/>
        <v>0.56872246696035267</v>
      </c>
      <c r="S1944" s="13" t="str">
        <f ca="1">pricein</f>
        <v/>
      </c>
      <c r="T1944" s="13" t="str">
        <f ca="1">priceout</f>
        <v/>
      </c>
      <c r="U1944" s="16" t="str">
        <f t="shared" ca="1" si="634"/>
        <v/>
      </c>
      <c r="V1944" s="16" t="str">
        <f t="shared" ca="1" si="641"/>
        <v/>
      </c>
      <c r="W1944" s="16" t="str">
        <f t="shared" ca="1" si="642"/>
        <v/>
      </c>
      <c r="X1944" s="16">
        <f t="shared" ca="1" si="643"/>
        <v>2.0116218992622392</v>
      </c>
      <c r="Y1944" s="16"/>
      <c r="Z1944" s="13" t="str">
        <f ca="1">priceincross</f>
        <v/>
      </c>
      <c r="AA1944" s="13" t="str">
        <f ca="1">priceoutcross</f>
        <v/>
      </c>
      <c r="AB1944" s="13" t="str">
        <f t="shared" ca="1" si="635"/>
        <v/>
      </c>
      <c r="AC1944" s="13" t="str">
        <f t="shared" ca="1" si="644"/>
        <v/>
      </c>
      <c r="AD1944" s="13" t="str">
        <f t="shared" ca="1" si="645"/>
        <v/>
      </c>
      <c r="AE1944" s="13">
        <f t="shared" ca="1" si="646"/>
        <v>3.3465780983988931</v>
      </c>
      <c r="AG1944" s="32">
        <f ca="1">IF(ROW(data!B1944)&gt;fib+1,MIN(OFFSET(data!B1944,0,0,-fib,1)),"")</f>
        <v>9.33</v>
      </c>
      <c r="AH1944" s="32">
        <f ca="1">IF(ROW(data!B1944)&gt;fib+1,MAX(OFFSET(data!B1944,0,0,-fib,1)),"")</f>
        <v>26</v>
      </c>
      <c r="AI1944" s="32">
        <f t="shared" ca="1" si="636"/>
        <v>16.670000000000002</v>
      </c>
      <c r="AJ1944" s="31">
        <f t="shared" ca="1" si="637"/>
        <v>13.26412</v>
      </c>
      <c r="AK1944" s="31">
        <f t="shared" ca="1" si="638"/>
        <v>15.697940000000001</v>
      </c>
      <c r="AL1944" s="31">
        <f t="shared" ca="1" si="639"/>
        <v>17.664999999999999</v>
      </c>
      <c r="AM1944" s="31">
        <f t="shared" ca="1" si="640"/>
        <v>19.632060000000003</v>
      </c>
      <c r="AO1944" s="32">
        <f t="shared" ca="1" si="647"/>
        <v>2.3321937512499562</v>
      </c>
      <c r="AP1944" s="32">
        <f t="shared" ca="1" si="648"/>
        <v>0.65647120488797417</v>
      </c>
      <c r="AQ1944" s="32">
        <f t="shared" ca="1" si="649"/>
        <v>2.4685224841136817</v>
      </c>
      <c r="AR1944" s="32">
        <f t="shared" ca="1" si="650"/>
        <v>3.6438529784537321E-2</v>
      </c>
    </row>
    <row r="1945" spans="1:44">
      <c r="A1945" s="10">
        <v>39752</v>
      </c>
      <c r="B1945" s="11">
        <f ca="1">IF(ROW(data!B1945)&gt;singleSMA,AVERAGE(OFFSET(data!B1945,0,0,-singleSMA,1)),"")</f>
        <v>21.832600000000006</v>
      </c>
      <c r="C1945" s="11" t="str">
        <f ca="1">IF(ROW(data!B1943)&gt;singleSMA+2,IF(SIGN(data!B1944-indicators!B1944)&lt;&gt;SIGN(data!B1943-indicators!B1943),IF(SIGN(data!B1944-indicators!B1944)&gt;0,"BUY","SELL"),""),"")</f>
        <v/>
      </c>
      <c r="D1945" s="11">
        <f ca="1">IF(ROW(data!B1945)&gt;fastSMA,AVERAGE(OFFSET(data!B1945,0,0,-fastSMA,1)),"")</f>
        <v>15.946999999999997</v>
      </c>
      <c r="E1945" s="11">
        <f ca="1">IF(ROW(data!B1945)&gt;slowSMA,AVERAGE(OFFSET(data!B1945,0,0,-slowSMA,1)),"")</f>
        <v>21.832600000000006</v>
      </c>
      <c r="F1945" s="11" t="str">
        <f ca="1">IF(ROW(data!B1945)&gt;MAX(fastSMA,slowSMA)+2,IF(SIGN(D1944-E1944)&lt;&gt;SIGN(D1943-E1943),IF(SIGN(D1944-E1944)&gt;0,"BUY","SELL"),""),"")</f>
        <v/>
      </c>
      <c r="G1945" s="11"/>
      <c r="H1945" s="11">
        <f>(data!B1945/data!B1944)-1</f>
        <v>4.027885360185901E-2</v>
      </c>
      <c r="I1945" s="11">
        <f t="shared" si="630"/>
        <v>4.027885360185901E-2</v>
      </c>
      <c r="J1945" s="11">
        <f t="shared" si="631"/>
        <v>0</v>
      </c>
      <c r="K1945" s="11">
        <f ca="1">IF(ROW(data!B1945)&gt;rsi+1,100-100/(1+AVERAGE(OFFSET(I1945,0,0,-rsi,1))/AVERAGE(OFFSET(J1945,0,0,-rsi,1))),"")</f>
        <v>33.275093253338895</v>
      </c>
      <c r="L1945" s="11"/>
      <c r="M1945" s="11">
        <f t="shared" si="632"/>
        <v>1.040278853601859</v>
      </c>
      <c r="N1945" s="11">
        <f t="shared" ca="1" si="633"/>
        <v>0.57565366480925839</v>
      </c>
      <c r="S1945" s="13" t="str">
        <f ca="1">pricein</f>
        <v/>
      </c>
      <c r="T1945" s="13" t="str">
        <f ca="1">priceout</f>
        <v/>
      </c>
      <c r="U1945" s="16" t="str">
        <f t="shared" ca="1" si="634"/>
        <v/>
      </c>
      <c r="V1945" s="16" t="str">
        <f t="shared" ca="1" si="641"/>
        <v/>
      </c>
      <c r="W1945" s="16" t="str">
        <f t="shared" ca="1" si="642"/>
        <v/>
      </c>
      <c r="X1945" s="16">
        <f t="shared" ca="1" si="643"/>
        <v>2.0116218992622392</v>
      </c>
      <c r="Y1945" s="16"/>
      <c r="Z1945" s="13" t="str">
        <f ca="1">priceincross</f>
        <v/>
      </c>
      <c r="AA1945" s="13" t="str">
        <f ca="1">priceoutcross</f>
        <v/>
      </c>
      <c r="AB1945" s="13" t="str">
        <f t="shared" ca="1" si="635"/>
        <v/>
      </c>
      <c r="AC1945" s="13" t="str">
        <f t="shared" ca="1" si="644"/>
        <v/>
      </c>
      <c r="AD1945" s="13" t="str">
        <f t="shared" ca="1" si="645"/>
        <v/>
      </c>
      <c r="AE1945" s="13">
        <f t="shared" ca="1" si="646"/>
        <v>3.3465780983988931</v>
      </c>
      <c r="AG1945" s="32">
        <f ca="1">IF(ROW(data!B1945)&gt;fib+1,MIN(OFFSET(data!B1945,0,0,-fib,1)),"")</f>
        <v>9.33</v>
      </c>
      <c r="AH1945" s="32">
        <f ca="1">IF(ROW(data!B1945)&gt;fib+1,MAX(OFFSET(data!B1945,0,0,-fib,1)),"")</f>
        <v>26</v>
      </c>
      <c r="AI1945" s="32">
        <f t="shared" ca="1" si="636"/>
        <v>16.670000000000002</v>
      </c>
      <c r="AJ1945" s="31">
        <f t="shared" ca="1" si="637"/>
        <v>13.26412</v>
      </c>
      <c r="AK1945" s="31">
        <f t="shared" ca="1" si="638"/>
        <v>15.697940000000001</v>
      </c>
      <c r="AL1945" s="31">
        <f t="shared" ca="1" si="639"/>
        <v>17.664999999999999</v>
      </c>
      <c r="AM1945" s="31">
        <f t="shared" ca="1" si="640"/>
        <v>19.632060000000003</v>
      </c>
      <c r="AO1945" s="32">
        <f t="shared" ca="1" si="647"/>
        <v>2.3321937512499562</v>
      </c>
      <c r="AP1945" s="32">
        <f t="shared" ca="1" si="648"/>
        <v>0.65647120488797417</v>
      </c>
      <c r="AQ1945" s="32">
        <f t="shared" ca="1" si="649"/>
        <v>2.4685224841136817</v>
      </c>
      <c r="AR1945" s="32">
        <f t="shared" ca="1" si="650"/>
        <v>3.6438529784537321E-2</v>
      </c>
    </row>
    <row r="1946" spans="1:44">
      <c r="A1946" s="10">
        <v>39755</v>
      </c>
      <c r="B1946" s="11">
        <f ca="1">IF(ROW(data!B1946)&gt;singleSMA,AVERAGE(OFFSET(data!B1946,0,0,-singleSMA,1)),"")</f>
        <v>21.718500000000002</v>
      </c>
      <c r="C1946" s="11" t="str">
        <f ca="1">IF(ROW(data!B1944)&gt;singleSMA+2,IF(SIGN(data!B1945-indicators!B1945)&lt;&gt;SIGN(data!B1944-indicators!B1944),IF(SIGN(data!B1945-indicators!B1945)&gt;0,"BUY","SELL"),""),"")</f>
        <v/>
      </c>
      <c r="D1946" s="11">
        <f ca="1">IF(ROW(data!B1946)&gt;fastSMA,AVERAGE(OFFSET(data!B1946,0,0,-fastSMA,1)),"")</f>
        <v>15.514000000000001</v>
      </c>
      <c r="E1946" s="11">
        <f ca="1">IF(ROW(data!B1946)&gt;slowSMA,AVERAGE(OFFSET(data!B1946,0,0,-slowSMA,1)),"")</f>
        <v>21.718500000000002</v>
      </c>
      <c r="F1946" s="11" t="str">
        <f ca="1">IF(ROW(data!B1946)&gt;MAX(fastSMA,slowSMA)+2,IF(SIGN(D1945-E1945)&lt;&gt;SIGN(D1944-E1944),IF(SIGN(D1945-E1945)&gt;0,"BUY","SELL"),""),"")</f>
        <v/>
      </c>
      <c r="G1946" s="11"/>
      <c r="H1946" s="11">
        <f>(data!B1946/data!B1945)-1</f>
        <v>5.1377513030528732E-2</v>
      </c>
      <c r="I1946" s="11">
        <f t="shared" si="630"/>
        <v>5.1377513030528732E-2</v>
      </c>
      <c r="J1946" s="11">
        <f t="shared" si="631"/>
        <v>0</v>
      </c>
      <c r="K1946" s="11">
        <f ca="1">IF(ROW(data!B1946)&gt;rsi+1,100-100/(1+AVERAGE(OFFSET(I1946,0,0,-rsi,1))/AVERAGE(OFFSET(J1946,0,0,-rsi,1))),"")</f>
        <v>36.196123789523703</v>
      </c>
      <c r="L1946" s="11"/>
      <c r="M1946" s="11">
        <f t="shared" si="632"/>
        <v>1.0513775130305287</v>
      </c>
      <c r="N1946" s="11">
        <f t="shared" ca="1" si="633"/>
        <v>0.61984196663740143</v>
      </c>
      <c r="S1946" s="13" t="str">
        <f ca="1">pricein</f>
        <v/>
      </c>
      <c r="T1946" s="13" t="str">
        <f ca="1">priceout</f>
        <v/>
      </c>
      <c r="U1946" s="16" t="str">
        <f t="shared" ca="1" si="634"/>
        <v/>
      </c>
      <c r="V1946" s="16" t="str">
        <f t="shared" ca="1" si="641"/>
        <v/>
      </c>
      <c r="W1946" s="16" t="str">
        <f t="shared" ca="1" si="642"/>
        <v/>
      </c>
      <c r="X1946" s="16">
        <f t="shared" ca="1" si="643"/>
        <v>2.0116218992622392</v>
      </c>
      <c r="Y1946" s="16"/>
      <c r="Z1946" s="13" t="str">
        <f ca="1">priceincross</f>
        <v/>
      </c>
      <c r="AA1946" s="13" t="str">
        <f ca="1">priceoutcross</f>
        <v/>
      </c>
      <c r="AB1946" s="13" t="str">
        <f t="shared" ca="1" si="635"/>
        <v/>
      </c>
      <c r="AC1946" s="13" t="str">
        <f t="shared" ca="1" si="644"/>
        <v/>
      </c>
      <c r="AD1946" s="13" t="str">
        <f t="shared" ca="1" si="645"/>
        <v/>
      </c>
      <c r="AE1946" s="13">
        <f t="shared" ca="1" si="646"/>
        <v>3.3465780983988931</v>
      </c>
      <c r="AG1946" s="32">
        <f ca="1">IF(ROW(data!B1946)&gt;fib+1,MIN(OFFSET(data!B1946,0,0,-fib,1)),"")</f>
        <v>9.33</v>
      </c>
      <c r="AH1946" s="32">
        <f ca="1">IF(ROW(data!B1946)&gt;fib+1,MAX(OFFSET(data!B1946,0,0,-fib,1)),"")</f>
        <v>26</v>
      </c>
      <c r="AI1946" s="32">
        <f t="shared" ca="1" si="636"/>
        <v>16.670000000000002</v>
      </c>
      <c r="AJ1946" s="31">
        <f t="shared" ca="1" si="637"/>
        <v>13.26412</v>
      </c>
      <c r="AK1946" s="31">
        <f t="shared" ca="1" si="638"/>
        <v>15.697940000000001</v>
      </c>
      <c r="AL1946" s="31">
        <f t="shared" ca="1" si="639"/>
        <v>17.664999999999999</v>
      </c>
      <c r="AM1946" s="31">
        <f t="shared" ca="1" si="640"/>
        <v>19.632060000000003</v>
      </c>
      <c r="AO1946" s="32">
        <f t="shared" ca="1" si="647"/>
        <v>2.3321937512499562</v>
      </c>
      <c r="AP1946" s="32">
        <f t="shared" ca="1" si="648"/>
        <v>0.65647120488797417</v>
      </c>
      <c r="AQ1946" s="32">
        <f t="shared" ca="1" si="649"/>
        <v>2.4685224841136817</v>
      </c>
      <c r="AR1946" s="32">
        <f t="shared" ca="1" si="650"/>
        <v>3.6438529784537321E-2</v>
      </c>
    </row>
    <row r="1947" spans="1:44">
      <c r="A1947" s="10">
        <v>39756</v>
      </c>
      <c r="B1947" s="11">
        <f ca="1">IF(ROW(data!B1947)&gt;singleSMA,AVERAGE(OFFSET(data!B1947,0,0,-singleSMA,1)),"")</f>
        <v>21.616700000000005</v>
      </c>
      <c r="C1947" s="11" t="str">
        <f ca="1">IF(ROW(data!B1945)&gt;singleSMA+2,IF(SIGN(data!B1946-indicators!B1946)&lt;&gt;SIGN(data!B1945-indicators!B1945),IF(SIGN(data!B1946-indicators!B1946)&gt;0,"BUY","SELL"),""),"")</f>
        <v/>
      </c>
      <c r="D1947" s="11">
        <f ca="1">IF(ROW(data!B1947)&gt;fastSMA,AVERAGE(OFFSET(data!B1947,0,0,-fastSMA,1)),"")</f>
        <v>15.235499999999998</v>
      </c>
      <c r="E1947" s="11">
        <f ca="1">IF(ROW(data!B1947)&gt;slowSMA,AVERAGE(OFFSET(data!B1947,0,0,-slowSMA,1)),"")</f>
        <v>21.616700000000005</v>
      </c>
      <c r="F1947" s="11" t="str">
        <f ca="1">IF(ROW(data!B1947)&gt;MAX(fastSMA,slowSMA)+2,IF(SIGN(D1946-E1946)&lt;&gt;SIGN(D1945-E1945),IF(SIGN(D1946-E1946)&gt;0,"BUY","SELL"),""),"")</f>
        <v/>
      </c>
      <c r="G1947" s="11"/>
      <c r="H1947" s="11">
        <f>(data!B1947/data!B1946)-1</f>
        <v>0.10694050991501425</v>
      </c>
      <c r="I1947" s="11">
        <f t="shared" si="630"/>
        <v>0.10694050991501425</v>
      </c>
      <c r="J1947" s="11">
        <f t="shared" si="631"/>
        <v>0</v>
      </c>
      <c r="K1947" s="11">
        <f ca="1">IF(ROW(data!B1947)&gt;rsi+1,100-100/(1+AVERAGE(OFFSET(I1947,0,0,-rsi,1))/AVERAGE(OFFSET(J1947,0,0,-rsi,1))),"")</f>
        <v>42.50378403346874</v>
      </c>
      <c r="L1947" s="11"/>
      <c r="M1947" s="11">
        <f t="shared" si="632"/>
        <v>1.1069405099150142</v>
      </c>
      <c r="N1947" s="11">
        <f t="shared" ca="1" si="633"/>
        <v>0.73726415094339637</v>
      </c>
      <c r="S1947" s="13" t="str">
        <f ca="1">pricein</f>
        <v/>
      </c>
      <c r="T1947" s="13" t="str">
        <f ca="1">priceout</f>
        <v/>
      </c>
      <c r="U1947" s="16" t="str">
        <f t="shared" ca="1" si="634"/>
        <v/>
      </c>
      <c r="V1947" s="16" t="str">
        <f t="shared" ca="1" si="641"/>
        <v/>
      </c>
      <c r="W1947" s="16" t="str">
        <f t="shared" ca="1" si="642"/>
        <v/>
      </c>
      <c r="X1947" s="16">
        <f t="shared" ca="1" si="643"/>
        <v>2.0116218992622392</v>
      </c>
      <c r="Y1947" s="16"/>
      <c r="Z1947" s="13" t="str">
        <f ca="1">priceincross</f>
        <v/>
      </c>
      <c r="AA1947" s="13" t="str">
        <f ca="1">priceoutcross</f>
        <v/>
      </c>
      <c r="AB1947" s="13" t="str">
        <f t="shared" ca="1" si="635"/>
        <v/>
      </c>
      <c r="AC1947" s="13" t="str">
        <f t="shared" ca="1" si="644"/>
        <v/>
      </c>
      <c r="AD1947" s="13" t="str">
        <f t="shared" ca="1" si="645"/>
        <v/>
      </c>
      <c r="AE1947" s="13">
        <f t="shared" ca="1" si="646"/>
        <v>3.3465780983988931</v>
      </c>
      <c r="AG1947" s="32">
        <f ca="1">IF(ROW(data!B1947)&gt;fib+1,MIN(OFFSET(data!B1947,0,0,-fib,1)),"")</f>
        <v>9.33</v>
      </c>
      <c r="AH1947" s="32">
        <f ca="1">IF(ROW(data!B1947)&gt;fib+1,MAX(OFFSET(data!B1947,0,0,-fib,1)),"")</f>
        <v>26</v>
      </c>
      <c r="AI1947" s="32">
        <f t="shared" ca="1" si="636"/>
        <v>16.670000000000002</v>
      </c>
      <c r="AJ1947" s="31">
        <f t="shared" ca="1" si="637"/>
        <v>13.26412</v>
      </c>
      <c r="AK1947" s="31">
        <f t="shared" ca="1" si="638"/>
        <v>15.697940000000001</v>
      </c>
      <c r="AL1947" s="31">
        <f t="shared" ca="1" si="639"/>
        <v>17.664999999999999</v>
      </c>
      <c r="AM1947" s="31">
        <f t="shared" ca="1" si="640"/>
        <v>19.632060000000003</v>
      </c>
      <c r="AO1947" s="32">
        <f t="shared" ca="1" si="647"/>
        <v>2.3321937512499562</v>
      </c>
      <c r="AP1947" s="32">
        <f t="shared" ca="1" si="648"/>
        <v>0.65647120488797417</v>
      </c>
      <c r="AQ1947" s="32">
        <f t="shared" ca="1" si="649"/>
        <v>2.4685224841136817</v>
      </c>
      <c r="AR1947" s="32">
        <f t="shared" ca="1" si="650"/>
        <v>3.6438529784537321E-2</v>
      </c>
    </row>
    <row r="1948" spans="1:44">
      <c r="A1948" s="10">
        <v>39757</v>
      </c>
      <c r="B1948" s="11">
        <f ca="1">IF(ROW(data!B1948)&gt;singleSMA,AVERAGE(OFFSET(data!B1948,0,0,-singleSMA,1)),"")</f>
        <v>21.513099999999998</v>
      </c>
      <c r="C1948" s="11" t="str">
        <f ca="1">IF(ROW(data!B1946)&gt;singleSMA+2,IF(SIGN(data!B1947-indicators!B1947)&lt;&gt;SIGN(data!B1946-indicators!B1946),IF(SIGN(data!B1947-indicators!B1947)&gt;0,"BUY","SELL"),""),"")</f>
        <v/>
      </c>
      <c r="D1948" s="11">
        <f ca="1">IF(ROW(data!B1948)&gt;fastSMA,AVERAGE(OFFSET(data!B1948,0,0,-fastSMA,1)),"")</f>
        <v>14.938499999999999</v>
      </c>
      <c r="E1948" s="11">
        <f ca="1">IF(ROW(data!B1948)&gt;slowSMA,AVERAGE(OFFSET(data!B1948,0,0,-slowSMA,1)),"")</f>
        <v>21.513099999999998</v>
      </c>
      <c r="F1948" s="11" t="str">
        <f ca="1">IF(ROW(data!B1948)&gt;MAX(fastSMA,slowSMA)+2,IF(SIGN(D1947-E1947)&lt;&gt;SIGN(D1946-E1946),IF(SIGN(D1947-E1947)&gt;0,"BUY","SELL"),""),"")</f>
        <v/>
      </c>
      <c r="G1948" s="11"/>
      <c r="H1948" s="11">
        <f>(data!B1948/data!B1947)-1</f>
        <v>-4.350607805502249E-2</v>
      </c>
      <c r="I1948" s="11">
        <f t="shared" si="630"/>
        <v>0</v>
      </c>
      <c r="J1948" s="11">
        <f t="shared" si="631"/>
        <v>4.350607805502249E-2</v>
      </c>
      <c r="K1948" s="11">
        <f ca="1">IF(ROW(data!B1948)&gt;rsi+1,100-100/(1+AVERAGE(OFFSET(I1948,0,0,-rsi,1))/AVERAGE(OFFSET(J1948,0,0,-rsi,1))),"")</f>
        <v>41.690029843411622</v>
      </c>
      <c r="L1948" s="11"/>
      <c r="M1948" s="11">
        <f t="shared" si="632"/>
        <v>0.95649392194497751</v>
      </c>
      <c r="N1948" s="11">
        <f t="shared" ca="1" si="633"/>
        <v>0.71565342269028265</v>
      </c>
      <c r="S1948" s="13" t="str">
        <f ca="1">pricein</f>
        <v/>
      </c>
      <c r="T1948" s="13" t="str">
        <f ca="1">priceout</f>
        <v/>
      </c>
      <c r="U1948" s="16" t="str">
        <f t="shared" ca="1" si="634"/>
        <v/>
      </c>
      <c r="V1948" s="16" t="str">
        <f t="shared" ca="1" si="641"/>
        <v/>
      </c>
      <c r="W1948" s="16" t="str">
        <f t="shared" ca="1" si="642"/>
        <v/>
      </c>
      <c r="X1948" s="16">
        <f t="shared" ca="1" si="643"/>
        <v>2.0116218992622392</v>
      </c>
      <c r="Y1948" s="16"/>
      <c r="Z1948" s="13" t="str">
        <f ca="1">priceincross</f>
        <v/>
      </c>
      <c r="AA1948" s="13" t="str">
        <f ca="1">priceoutcross</f>
        <v/>
      </c>
      <c r="AB1948" s="13" t="str">
        <f t="shared" ca="1" si="635"/>
        <v/>
      </c>
      <c r="AC1948" s="13" t="str">
        <f t="shared" ca="1" si="644"/>
        <v/>
      </c>
      <c r="AD1948" s="13" t="str">
        <f t="shared" ca="1" si="645"/>
        <v/>
      </c>
      <c r="AE1948" s="13">
        <f t="shared" ca="1" si="646"/>
        <v>3.3465780983988931</v>
      </c>
      <c r="AG1948" s="32">
        <f ca="1">IF(ROW(data!B1948)&gt;fib+1,MIN(OFFSET(data!B1948,0,0,-fib,1)),"")</f>
        <v>9.33</v>
      </c>
      <c r="AH1948" s="32">
        <f ca="1">IF(ROW(data!B1948)&gt;fib+1,MAX(OFFSET(data!B1948,0,0,-fib,1)),"")</f>
        <v>26</v>
      </c>
      <c r="AI1948" s="32">
        <f t="shared" ca="1" si="636"/>
        <v>16.670000000000002</v>
      </c>
      <c r="AJ1948" s="31">
        <f t="shared" ca="1" si="637"/>
        <v>13.26412</v>
      </c>
      <c r="AK1948" s="31">
        <f t="shared" ca="1" si="638"/>
        <v>15.697940000000001</v>
      </c>
      <c r="AL1948" s="31">
        <f t="shared" ca="1" si="639"/>
        <v>17.664999999999999</v>
      </c>
      <c r="AM1948" s="31">
        <f t="shared" ca="1" si="640"/>
        <v>19.632060000000003</v>
      </c>
      <c r="AO1948" s="32">
        <f t="shared" ca="1" si="647"/>
        <v>2.3321937512499562</v>
      </c>
      <c r="AP1948" s="32">
        <f t="shared" ca="1" si="648"/>
        <v>0.65647120488797417</v>
      </c>
      <c r="AQ1948" s="32">
        <f t="shared" ca="1" si="649"/>
        <v>2.4685224841136817</v>
      </c>
      <c r="AR1948" s="32">
        <f t="shared" ca="1" si="650"/>
        <v>3.6438529784537321E-2</v>
      </c>
    </row>
    <row r="1949" spans="1:44">
      <c r="A1949" s="10">
        <v>39758</v>
      </c>
      <c r="B1949" s="11">
        <f ca="1">IF(ROW(data!B1949)&gt;singleSMA,AVERAGE(OFFSET(data!B1949,0,0,-singleSMA,1)),"")</f>
        <v>21.403199999999998</v>
      </c>
      <c r="C1949" s="11" t="str">
        <f ca="1">IF(ROW(data!B1947)&gt;singleSMA+2,IF(SIGN(data!B1948-indicators!B1948)&lt;&gt;SIGN(data!B1947-indicators!B1947),IF(SIGN(data!B1948-indicators!B1948)&gt;0,"BUY","SELL"),""),"")</f>
        <v/>
      </c>
      <c r="D1949" s="11">
        <f ca="1">IF(ROW(data!B1949)&gt;fastSMA,AVERAGE(OFFSET(data!B1949,0,0,-fastSMA,1)),"")</f>
        <v>14.664000000000001</v>
      </c>
      <c r="E1949" s="11">
        <f ca="1">IF(ROW(data!B1949)&gt;slowSMA,AVERAGE(OFFSET(data!B1949,0,0,-slowSMA,1)),"")</f>
        <v>21.403199999999998</v>
      </c>
      <c r="F1949" s="11" t="str">
        <f ca="1">IF(ROW(data!B1949)&gt;MAX(fastSMA,slowSMA)+2,IF(SIGN(D1948-E1948)&lt;&gt;SIGN(D1947-E1947),IF(SIGN(D1948-E1948)&gt;0,"BUY","SELL"),""),"")</f>
        <v/>
      </c>
      <c r="G1949" s="11"/>
      <c r="H1949" s="11">
        <f>(data!B1949/data!B1948)-1</f>
        <v>-8.026755852842804E-2</v>
      </c>
      <c r="I1949" s="11">
        <f t="shared" si="630"/>
        <v>0</v>
      </c>
      <c r="J1949" s="11">
        <f t="shared" si="631"/>
        <v>8.026755852842804E-2</v>
      </c>
      <c r="K1949" s="11">
        <f ca="1">IF(ROW(data!B1949)&gt;rsi+1,100-100/(1+AVERAGE(OFFSET(I1949,0,0,-rsi,1))/AVERAGE(OFFSET(J1949,0,0,-rsi,1))),"")</f>
        <v>41.654621724099123</v>
      </c>
      <c r="L1949" s="11"/>
      <c r="M1949" s="11">
        <f t="shared" si="632"/>
        <v>0.91973244147157196</v>
      </c>
      <c r="N1949" s="11">
        <f t="shared" ca="1" si="633"/>
        <v>0.71465696465696471</v>
      </c>
      <c r="S1949" s="13" t="str">
        <f ca="1">pricein</f>
        <v/>
      </c>
      <c r="T1949" s="13" t="str">
        <f ca="1">priceout</f>
        <v/>
      </c>
      <c r="U1949" s="16" t="str">
        <f t="shared" ca="1" si="634"/>
        <v/>
      </c>
      <c r="V1949" s="16" t="str">
        <f t="shared" ca="1" si="641"/>
        <v/>
      </c>
      <c r="W1949" s="16" t="str">
        <f t="shared" ca="1" si="642"/>
        <v/>
      </c>
      <c r="X1949" s="16">
        <f t="shared" ca="1" si="643"/>
        <v>2.0116218992622392</v>
      </c>
      <c r="Y1949" s="16"/>
      <c r="Z1949" s="13" t="str">
        <f ca="1">priceincross</f>
        <v/>
      </c>
      <c r="AA1949" s="13" t="str">
        <f ca="1">priceoutcross</f>
        <v/>
      </c>
      <c r="AB1949" s="13" t="str">
        <f t="shared" ca="1" si="635"/>
        <v/>
      </c>
      <c r="AC1949" s="13" t="str">
        <f t="shared" ca="1" si="644"/>
        <v/>
      </c>
      <c r="AD1949" s="13" t="str">
        <f t="shared" ca="1" si="645"/>
        <v/>
      </c>
      <c r="AE1949" s="13">
        <f t="shared" ca="1" si="646"/>
        <v>3.3465780983988931</v>
      </c>
      <c r="AG1949" s="32">
        <f ca="1">IF(ROW(data!B1949)&gt;fib+1,MIN(OFFSET(data!B1949,0,0,-fib,1)),"")</f>
        <v>9.33</v>
      </c>
      <c r="AH1949" s="32">
        <f ca="1">IF(ROW(data!B1949)&gt;fib+1,MAX(OFFSET(data!B1949,0,0,-fib,1)),"")</f>
        <v>26</v>
      </c>
      <c r="AI1949" s="32">
        <f t="shared" ca="1" si="636"/>
        <v>16.670000000000002</v>
      </c>
      <c r="AJ1949" s="31">
        <f t="shared" ca="1" si="637"/>
        <v>13.26412</v>
      </c>
      <c r="AK1949" s="31">
        <f t="shared" ca="1" si="638"/>
        <v>15.697940000000001</v>
      </c>
      <c r="AL1949" s="31">
        <f t="shared" ca="1" si="639"/>
        <v>17.664999999999999</v>
      </c>
      <c r="AM1949" s="31">
        <f t="shared" ca="1" si="640"/>
        <v>19.632060000000003</v>
      </c>
      <c r="AO1949" s="32">
        <f t="shared" ca="1" si="647"/>
        <v>2.3321937512499562</v>
      </c>
      <c r="AP1949" s="32">
        <f t="shared" ca="1" si="648"/>
        <v>0.65647120488797417</v>
      </c>
      <c r="AQ1949" s="32">
        <f t="shared" ca="1" si="649"/>
        <v>2.4685224841136817</v>
      </c>
      <c r="AR1949" s="32">
        <f t="shared" ca="1" si="650"/>
        <v>3.6438529784537321E-2</v>
      </c>
    </row>
    <row r="1950" spans="1:44">
      <c r="A1950" s="10">
        <v>39759</v>
      </c>
      <c r="B1950" s="11">
        <f ca="1">IF(ROW(data!B1950)&gt;singleSMA,AVERAGE(OFFSET(data!B1950,0,0,-singleSMA,1)),"")</f>
        <v>21.299199999999999</v>
      </c>
      <c r="C1950" s="11" t="str">
        <f ca="1">IF(ROW(data!B1948)&gt;singleSMA+2,IF(SIGN(data!B1949-indicators!B1949)&lt;&gt;SIGN(data!B1948-indicators!B1948),IF(SIGN(data!B1949-indicators!B1949)&gt;0,"BUY","SELL"),""),"")</f>
        <v/>
      </c>
      <c r="D1950" s="11">
        <f ca="1">IF(ROW(data!B1950)&gt;fastSMA,AVERAGE(OFFSET(data!B1950,0,0,-fastSMA,1)),"")</f>
        <v>14.432500000000001</v>
      </c>
      <c r="E1950" s="11">
        <f ca="1">IF(ROW(data!B1950)&gt;slowSMA,AVERAGE(OFFSET(data!B1950,0,0,-slowSMA,1)),"")</f>
        <v>21.299199999999999</v>
      </c>
      <c r="F1950" s="11" t="str">
        <f ca="1">IF(ROW(data!B1950)&gt;MAX(fastSMA,slowSMA)+2,IF(SIGN(D1949-E1949)&lt;&gt;SIGN(D1948-E1948),IF(SIGN(D1949-E1949)&gt;0,"BUY","SELL"),""),"")</f>
        <v/>
      </c>
      <c r="G1950" s="11"/>
      <c r="H1950" s="11">
        <f>(data!B1950/data!B1949)-1</f>
        <v>4.509090909090907E-2</v>
      </c>
      <c r="I1950" s="11">
        <f t="shared" si="630"/>
        <v>4.509090909090907E-2</v>
      </c>
      <c r="J1950" s="11">
        <f t="shared" si="631"/>
        <v>0</v>
      </c>
      <c r="K1950" s="11">
        <f ca="1">IF(ROW(data!B1950)&gt;rsi+1,100-100/(1+AVERAGE(OFFSET(I1950,0,0,-rsi,1))/AVERAGE(OFFSET(J1950,0,0,-rsi,1))),"")</f>
        <v>43.697009510575029</v>
      </c>
      <c r="L1950" s="11"/>
      <c r="M1950" s="11">
        <f t="shared" si="632"/>
        <v>1.0450909090909091</v>
      </c>
      <c r="N1950" s="11">
        <f t="shared" ca="1" si="633"/>
        <v>0.75631578947368461</v>
      </c>
      <c r="S1950" s="13" t="str">
        <f ca="1">pricein</f>
        <v/>
      </c>
      <c r="T1950" s="13" t="str">
        <f ca="1">priceout</f>
        <v/>
      </c>
      <c r="U1950" s="16" t="str">
        <f t="shared" ca="1" si="634"/>
        <v/>
      </c>
      <c r="V1950" s="16" t="str">
        <f t="shared" ca="1" si="641"/>
        <v/>
      </c>
      <c r="W1950" s="16" t="str">
        <f t="shared" ca="1" si="642"/>
        <v/>
      </c>
      <c r="X1950" s="16">
        <f t="shared" ca="1" si="643"/>
        <v>2.0116218992622392</v>
      </c>
      <c r="Y1950" s="16"/>
      <c r="Z1950" s="13" t="str">
        <f ca="1">priceincross</f>
        <v/>
      </c>
      <c r="AA1950" s="13" t="str">
        <f ca="1">priceoutcross</f>
        <v/>
      </c>
      <c r="AB1950" s="13" t="str">
        <f t="shared" ca="1" si="635"/>
        <v/>
      </c>
      <c r="AC1950" s="13" t="str">
        <f t="shared" ca="1" si="644"/>
        <v/>
      </c>
      <c r="AD1950" s="13" t="str">
        <f t="shared" ca="1" si="645"/>
        <v/>
      </c>
      <c r="AE1950" s="13">
        <f t="shared" ca="1" si="646"/>
        <v>3.3465780983988931</v>
      </c>
      <c r="AG1950" s="32">
        <f ca="1">IF(ROW(data!B1950)&gt;fib+1,MIN(OFFSET(data!B1950,0,0,-fib,1)),"")</f>
        <v>9.33</v>
      </c>
      <c r="AH1950" s="32">
        <f ca="1">IF(ROW(data!B1950)&gt;fib+1,MAX(OFFSET(data!B1950,0,0,-fib,1)),"")</f>
        <v>26</v>
      </c>
      <c r="AI1950" s="32">
        <f t="shared" ca="1" si="636"/>
        <v>16.670000000000002</v>
      </c>
      <c r="AJ1950" s="31">
        <f t="shared" ca="1" si="637"/>
        <v>13.26412</v>
      </c>
      <c r="AK1950" s="31">
        <f t="shared" ca="1" si="638"/>
        <v>15.697940000000001</v>
      </c>
      <c r="AL1950" s="31">
        <f t="shared" ca="1" si="639"/>
        <v>17.664999999999999</v>
      </c>
      <c r="AM1950" s="31">
        <f t="shared" ca="1" si="640"/>
        <v>19.632060000000003</v>
      </c>
      <c r="AO1950" s="32">
        <f t="shared" ca="1" si="647"/>
        <v>2.3321937512499562</v>
      </c>
      <c r="AP1950" s="32">
        <f t="shared" ca="1" si="648"/>
        <v>0.65647120488797417</v>
      </c>
      <c r="AQ1950" s="32">
        <f t="shared" ca="1" si="649"/>
        <v>2.4685224841136817</v>
      </c>
      <c r="AR1950" s="32">
        <f t="shared" ca="1" si="650"/>
        <v>3.6438529784537321E-2</v>
      </c>
    </row>
    <row r="1951" spans="1:44">
      <c r="A1951" s="10">
        <v>39762</v>
      </c>
      <c r="B1951" s="11">
        <f ca="1">IF(ROW(data!B1951)&gt;singleSMA,AVERAGE(OFFSET(data!B1951,0,0,-singleSMA,1)),"")</f>
        <v>21.207399999999996</v>
      </c>
      <c r="C1951" s="11" t="str">
        <f ca="1">IF(ROW(data!B1949)&gt;singleSMA+2,IF(SIGN(data!B1950-indicators!B1950)&lt;&gt;SIGN(data!B1949-indicators!B1949),IF(SIGN(data!B1950-indicators!B1950)&gt;0,"BUY","SELL"),""),"")</f>
        <v/>
      </c>
      <c r="D1951" s="11">
        <f ca="1">IF(ROW(data!B1951)&gt;fastSMA,AVERAGE(OFFSET(data!B1951,0,0,-fastSMA,1)),"")</f>
        <v>14.2835</v>
      </c>
      <c r="E1951" s="11">
        <f ca="1">IF(ROW(data!B1951)&gt;slowSMA,AVERAGE(OFFSET(data!B1951,0,0,-slowSMA,1)),"")</f>
        <v>21.207399999999996</v>
      </c>
      <c r="F1951" s="11" t="str">
        <f ca="1">IF(ROW(data!B1951)&gt;MAX(fastSMA,slowSMA)+2,IF(SIGN(D1950-E1950)&lt;&gt;SIGN(D1949-E1949),IF(SIGN(D1950-E1950)&gt;0,"BUY","SELL"),""),"")</f>
        <v/>
      </c>
      <c r="G1951" s="11"/>
      <c r="H1951" s="11">
        <f>(data!B1951/data!B1950)-1</f>
        <v>6.0542797494780975E-2</v>
      </c>
      <c r="I1951" s="11">
        <f t="shared" si="630"/>
        <v>6.0542797494780975E-2</v>
      </c>
      <c r="J1951" s="11">
        <f t="shared" si="631"/>
        <v>0</v>
      </c>
      <c r="K1951" s="11">
        <f ca="1">IF(ROW(data!B1951)&gt;rsi+1,100-100/(1+AVERAGE(OFFSET(I1951,0,0,-rsi,1))/AVERAGE(OFFSET(J1951,0,0,-rsi,1))),"")</f>
        <v>47.027705655335879</v>
      </c>
      <c r="L1951" s="11"/>
      <c r="M1951" s="11">
        <f t="shared" si="632"/>
        <v>1.060542797494781</v>
      </c>
      <c r="N1951" s="11">
        <f t="shared" ca="1" si="633"/>
        <v>0.83644346871569741</v>
      </c>
      <c r="S1951" s="13" t="str">
        <f ca="1">pricein</f>
        <v/>
      </c>
      <c r="T1951" s="13" t="str">
        <f ca="1">priceout</f>
        <v/>
      </c>
      <c r="U1951" s="16" t="str">
        <f t="shared" ca="1" si="634"/>
        <v/>
      </c>
      <c r="V1951" s="16" t="str">
        <f t="shared" ca="1" si="641"/>
        <v/>
      </c>
      <c r="W1951" s="16" t="str">
        <f t="shared" ca="1" si="642"/>
        <v/>
      </c>
      <c r="X1951" s="16">
        <f t="shared" ca="1" si="643"/>
        <v>2.0116218992622392</v>
      </c>
      <c r="Y1951" s="16"/>
      <c r="Z1951" s="13" t="str">
        <f ca="1">priceincross</f>
        <v/>
      </c>
      <c r="AA1951" s="13" t="str">
        <f ca="1">priceoutcross</f>
        <v/>
      </c>
      <c r="AB1951" s="13" t="str">
        <f t="shared" ca="1" si="635"/>
        <v/>
      </c>
      <c r="AC1951" s="13" t="str">
        <f t="shared" ca="1" si="644"/>
        <v/>
      </c>
      <c r="AD1951" s="13" t="str">
        <f t="shared" ca="1" si="645"/>
        <v/>
      </c>
      <c r="AE1951" s="13">
        <f t="shared" ca="1" si="646"/>
        <v>3.3465780983988931</v>
      </c>
      <c r="AG1951" s="32">
        <f ca="1">IF(ROW(data!B1951)&gt;fib+1,MIN(OFFSET(data!B1951,0,0,-fib,1)),"")</f>
        <v>9.33</v>
      </c>
      <c r="AH1951" s="32">
        <f ca="1">IF(ROW(data!B1951)&gt;fib+1,MAX(OFFSET(data!B1951,0,0,-fib,1)),"")</f>
        <v>26</v>
      </c>
      <c r="AI1951" s="32">
        <f t="shared" ca="1" si="636"/>
        <v>16.670000000000002</v>
      </c>
      <c r="AJ1951" s="31">
        <f t="shared" ca="1" si="637"/>
        <v>13.26412</v>
      </c>
      <c r="AK1951" s="31">
        <f t="shared" ca="1" si="638"/>
        <v>15.697940000000001</v>
      </c>
      <c r="AL1951" s="31">
        <f t="shared" ca="1" si="639"/>
        <v>17.664999999999999</v>
      </c>
      <c r="AM1951" s="31">
        <f t="shared" ca="1" si="640"/>
        <v>19.632060000000003</v>
      </c>
      <c r="AO1951" s="32">
        <f t="shared" ca="1" si="647"/>
        <v>2.3321937512499562</v>
      </c>
      <c r="AP1951" s="32">
        <f t="shared" ca="1" si="648"/>
        <v>0.65647120488797417</v>
      </c>
      <c r="AQ1951" s="32">
        <f t="shared" ca="1" si="649"/>
        <v>2.4685224841136817</v>
      </c>
      <c r="AR1951" s="32">
        <f t="shared" ca="1" si="650"/>
        <v>3.6438529784537321E-2</v>
      </c>
    </row>
    <row r="1952" spans="1:44">
      <c r="A1952" s="10">
        <v>39763</v>
      </c>
      <c r="B1952" s="11">
        <f ca="1">IF(ROW(data!B1952)&gt;singleSMA,AVERAGE(OFFSET(data!B1952,0,0,-singleSMA,1)),"")</f>
        <v>21.106400000000004</v>
      </c>
      <c r="C1952" s="11" t="str">
        <f ca="1">IF(ROW(data!B1950)&gt;singleSMA+2,IF(SIGN(data!B1951-indicators!B1951)&lt;&gt;SIGN(data!B1950-indicators!B1950),IF(SIGN(data!B1951-indicators!B1951)&gt;0,"BUY","SELL"),""),"")</f>
        <v/>
      </c>
      <c r="D1952" s="11">
        <f ca="1">IF(ROW(data!B1952)&gt;fastSMA,AVERAGE(OFFSET(data!B1952,0,0,-fastSMA,1)),"")</f>
        <v>14.020999999999997</v>
      </c>
      <c r="E1952" s="11">
        <f ca="1">IF(ROW(data!B1952)&gt;slowSMA,AVERAGE(OFFSET(data!B1952,0,0,-slowSMA,1)),"")</f>
        <v>21.106400000000004</v>
      </c>
      <c r="F1952" s="11" t="str">
        <f ca="1">IF(ROW(data!B1952)&gt;MAX(fastSMA,slowSMA)+2,IF(SIGN(D1951-E1951)&lt;&gt;SIGN(D1950-E1950),IF(SIGN(D1951-E1951)&gt;0,"BUY","SELL"),""),"")</f>
        <v/>
      </c>
      <c r="G1952" s="11"/>
      <c r="H1952" s="11">
        <f>(data!B1952/data!B1951)-1</f>
        <v>-9.1863517060367439E-2</v>
      </c>
      <c r="I1952" s="11">
        <f t="shared" si="630"/>
        <v>0</v>
      </c>
      <c r="J1952" s="11">
        <f t="shared" si="631"/>
        <v>9.1863517060367439E-2</v>
      </c>
      <c r="K1952" s="11">
        <f ca="1">IF(ROW(data!B1952)&gt;rsi+1,100-100/(1+AVERAGE(OFFSET(I1952,0,0,-rsi,1))/AVERAGE(OFFSET(J1952,0,0,-rsi,1))),"")</f>
        <v>42.763093242678011</v>
      </c>
      <c r="L1952" s="11"/>
      <c r="M1952" s="11">
        <f t="shared" si="632"/>
        <v>0.90813648293963256</v>
      </c>
      <c r="N1952" s="11">
        <f t="shared" ca="1" si="633"/>
        <v>0.7249869041382927</v>
      </c>
      <c r="S1952" s="13" t="str">
        <f ca="1">pricein</f>
        <v/>
      </c>
      <c r="T1952" s="13" t="str">
        <f ca="1">priceout</f>
        <v/>
      </c>
      <c r="U1952" s="16" t="str">
        <f t="shared" ca="1" si="634"/>
        <v/>
      </c>
      <c r="V1952" s="16" t="str">
        <f t="shared" ca="1" si="641"/>
        <v/>
      </c>
      <c r="W1952" s="16" t="str">
        <f t="shared" ca="1" si="642"/>
        <v/>
      </c>
      <c r="X1952" s="16">
        <f t="shared" ca="1" si="643"/>
        <v>2.0116218992622392</v>
      </c>
      <c r="Y1952" s="16"/>
      <c r="Z1952" s="13" t="str">
        <f ca="1">priceincross</f>
        <v/>
      </c>
      <c r="AA1952" s="13" t="str">
        <f ca="1">priceoutcross</f>
        <v/>
      </c>
      <c r="AB1952" s="13" t="str">
        <f t="shared" ca="1" si="635"/>
        <v/>
      </c>
      <c r="AC1952" s="13" t="str">
        <f t="shared" ca="1" si="644"/>
        <v/>
      </c>
      <c r="AD1952" s="13" t="str">
        <f t="shared" ca="1" si="645"/>
        <v/>
      </c>
      <c r="AE1952" s="13">
        <f t="shared" ca="1" si="646"/>
        <v>3.3465780983988931</v>
      </c>
      <c r="AG1952" s="32">
        <f ca="1">IF(ROW(data!B1952)&gt;fib+1,MIN(OFFSET(data!B1952,0,0,-fib,1)),"")</f>
        <v>9.33</v>
      </c>
      <c r="AH1952" s="32">
        <f ca="1">IF(ROW(data!B1952)&gt;fib+1,MAX(OFFSET(data!B1952,0,0,-fib,1)),"")</f>
        <v>26</v>
      </c>
      <c r="AI1952" s="32">
        <f t="shared" ca="1" si="636"/>
        <v>16.670000000000002</v>
      </c>
      <c r="AJ1952" s="31">
        <f t="shared" ca="1" si="637"/>
        <v>13.26412</v>
      </c>
      <c r="AK1952" s="31">
        <f t="shared" ca="1" si="638"/>
        <v>15.697940000000001</v>
      </c>
      <c r="AL1952" s="31">
        <f t="shared" ca="1" si="639"/>
        <v>17.664999999999999</v>
      </c>
      <c r="AM1952" s="31">
        <f t="shared" ca="1" si="640"/>
        <v>19.632060000000003</v>
      </c>
      <c r="AO1952" s="32">
        <f t="shared" ca="1" si="647"/>
        <v>2.3321937512499562</v>
      </c>
      <c r="AP1952" s="32">
        <f t="shared" ca="1" si="648"/>
        <v>0.65647120488797417</v>
      </c>
      <c r="AQ1952" s="32">
        <f t="shared" ca="1" si="649"/>
        <v>2.4685224841136817</v>
      </c>
      <c r="AR1952" s="32">
        <f t="shared" ca="1" si="650"/>
        <v>3.6438529784537321E-2</v>
      </c>
    </row>
    <row r="1953" spans="1:44">
      <c r="A1953" s="10">
        <v>39764</v>
      </c>
      <c r="B1953" s="11">
        <f ca="1">IF(ROW(data!B1953)&gt;singleSMA,AVERAGE(OFFSET(data!B1953,0,0,-singleSMA,1)),"")</f>
        <v>20.999700000000004</v>
      </c>
      <c r="C1953" s="11" t="str">
        <f ca="1">IF(ROW(data!B1951)&gt;singleSMA+2,IF(SIGN(data!B1952-indicators!B1952)&lt;&gt;SIGN(data!B1951-indicators!B1951),IF(SIGN(data!B1952-indicators!B1952)&gt;0,"BUY","SELL"),""),"")</f>
        <v/>
      </c>
      <c r="D1953" s="11">
        <f ca="1">IF(ROW(data!B1953)&gt;fastSMA,AVERAGE(OFFSET(data!B1953,0,0,-fastSMA,1)),"")</f>
        <v>13.677999999999997</v>
      </c>
      <c r="E1953" s="11">
        <f ca="1">IF(ROW(data!B1953)&gt;slowSMA,AVERAGE(OFFSET(data!B1953,0,0,-slowSMA,1)),"")</f>
        <v>20.999700000000004</v>
      </c>
      <c r="F1953" s="11" t="str">
        <f ca="1">IF(ROW(data!B1953)&gt;MAX(fastSMA,slowSMA)+2,IF(SIGN(D1952-E1952)&lt;&gt;SIGN(D1951-E1951),IF(SIGN(D1952-E1952)&gt;0,"BUY","SELL"),""),"")</f>
        <v/>
      </c>
      <c r="G1953" s="11"/>
      <c r="H1953" s="11">
        <f>(data!B1953/data!B1952)-1</f>
        <v>-7.7312138728323765E-2</v>
      </c>
      <c r="I1953" s="11">
        <f t="shared" si="630"/>
        <v>0</v>
      </c>
      <c r="J1953" s="11">
        <f t="shared" si="631"/>
        <v>7.7312138728323765E-2</v>
      </c>
      <c r="K1953" s="11">
        <f ca="1">IF(ROW(data!B1953)&gt;rsi+1,100-100/(1+AVERAGE(OFFSET(I1953,0,0,-rsi,1))/AVERAGE(OFFSET(J1953,0,0,-rsi,1))),"")</f>
        <v>39.787447344693994</v>
      </c>
      <c r="L1953" s="11"/>
      <c r="M1953" s="11">
        <f t="shared" si="632"/>
        <v>0.92268786127167624</v>
      </c>
      <c r="N1953" s="11">
        <f t="shared" ca="1" si="633"/>
        <v>0.6505348955680087</v>
      </c>
      <c r="S1953" s="13" t="str">
        <f ca="1">pricein</f>
        <v/>
      </c>
      <c r="T1953" s="13" t="str">
        <f ca="1">priceout</f>
        <v/>
      </c>
      <c r="U1953" s="16" t="str">
        <f t="shared" ca="1" si="634"/>
        <v/>
      </c>
      <c r="V1953" s="16" t="str">
        <f t="shared" ca="1" si="641"/>
        <v/>
      </c>
      <c r="W1953" s="16" t="str">
        <f t="shared" ca="1" si="642"/>
        <v/>
      </c>
      <c r="X1953" s="16">
        <f t="shared" ca="1" si="643"/>
        <v>2.0116218992622392</v>
      </c>
      <c r="Y1953" s="16"/>
      <c r="Z1953" s="13" t="str">
        <f ca="1">priceincross</f>
        <v/>
      </c>
      <c r="AA1953" s="13" t="str">
        <f ca="1">priceoutcross</f>
        <v/>
      </c>
      <c r="AB1953" s="13" t="str">
        <f t="shared" ca="1" si="635"/>
        <v/>
      </c>
      <c r="AC1953" s="13" t="str">
        <f t="shared" ca="1" si="644"/>
        <v/>
      </c>
      <c r="AD1953" s="13" t="str">
        <f t="shared" ca="1" si="645"/>
        <v/>
      </c>
      <c r="AE1953" s="13">
        <f t="shared" ca="1" si="646"/>
        <v>3.3465780983988931</v>
      </c>
      <c r="AG1953" s="32">
        <f ca="1">IF(ROW(data!B1953)&gt;fib+1,MIN(OFFSET(data!B1953,0,0,-fib,1)),"")</f>
        <v>9.33</v>
      </c>
      <c r="AH1953" s="32">
        <f ca="1">IF(ROW(data!B1953)&gt;fib+1,MAX(OFFSET(data!B1953,0,0,-fib,1)),"")</f>
        <v>26</v>
      </c>
      <c r="AI1953" s="32">
        <f t="shared" ca="1" si="636"/>
        <v>16.670000000000002</v>
      </c>
      <c r="AJ1953" s="31">
        <f t="shared" ca="1" si="637"/>
        <v>13.26412</v>
      </c>
      <c r="AK1953" s="31">
        <f t="shared" ca="1" si="638"/>
        <v>15.697940000000001</v>
      </c>
      <c r="AL1953" s="31">
        <f t="shared" ca="1" si="639"/>
        <v>17.664999999999999</v>
      </c>
      <c r="AM1953" s="31">
        <f t="shared" ca="1" si="640"/>
        <v>19.632060000000003</v>
      </c>
      <c r="AO1953" s="32">
        <f t="shared" ca="1" si="647"/>
        <v>2.3321937512499562</v>
      </c>
      <c r="AP1953" s="32">
        <f t="shared" ca="1" si="648"/>
        <v>0.65647120488797417</v>
      </c>
      <c r="AQ1953" s="32">
        <f t="shared" ca="1" si="649"/>
        <v>2.4685224841136817</v>
      </c>
      <c r="AR1953" s="32">
        <f t="shared" ca="1" si="650"/>
        <v>3.6438529784537321E-2</v>
      </c>
    </row>
    <row r="1954" spans="1:44">
      <c r="A1954" s="10">
        <v>39765</v>
      </c>
      <c r="B1954" s="11">
        <f ca="1">IF(ROW(data!B1954)&gt;singleSMA,AVERAGE(OFFSET(data!B1954,0,0,-singleSMA,1)),"")</f>
        <v>20.895000000000003</v>
      </c>
      <c r="C1954" s="11" t="str">
        <f ca="1">IF(ROW(data!B1952)&gt;singleSMA+2,IF(SIGN(data!B1953-indicators!B1953)&lt;&gt;SIGN(data!B1952-indicators!B1952),IF(SIGN(data!B1953-indicators!B1953)&gt;0,"BUY","SELL"),""),"")</f>
        <v/>
      </c>
      <c r="D1954" s="11">
        <f ca="1">IF(ROW(data!B1954)&gt;fastSMA,AVERAGE(OFFSET(data!B1954,0,0,-fastSMA,1)),"")</f>
        <v>13.375</v>
      </c>
      <c r="E1954" s="11">
        <f ca="1">IF(ROW(data!B1954)&gt;slowSMA,AVERAGE(OFFSET(data!B1954,0,0,-slowSMA,1)),"")</f>
        <v>20.895000000000003</v>
      </c>
      <c r="F1954" s="11" t="str">
        <f ca="1">IF(ROW(data!B1954)&gt;MAX(fastSMA,slowSMA)+2,IF(SIGN(D1953-E1953)&lt;&gt;SIGN(D1952-E1952),IF(SIGN(D1953-E1953)&gt;0,"BUY","SELL"),""),"")</f>
        <v/>
      </c>
      <c r="G1954" s="11"/>
      <c r="H1954" s="11">
        <f>(data!B1954/data!B1953)-1</f>
        <v>-6.6562255285826155E-2</v>
      </c>
      <c r="I1954" s="11">
        <f t="shared" si="630"/>
        <v>0</v>
      </c>
      <c r="J1954" s="11">
        <f t="shared" si="631"/>
        <v>6.6562255285826155E-2</v>
      </c>
      <c r="K1954" s="11">
        <f ca="1">IF(ROW(data!B1954)&gt;rsi+1,100-100/(1+AVERAGE(OFFSET(I1954,0,0,-rsi,1))/AVERAGE(OFFSET(J1954,0,0,-rsi,1))),"")</f>
        <v>40.212437446195253</v>
      </c>
      <c r="L1954" s="11"/>
      <c r="M1954" s="11">
        <f t="shared" si="632"/>
        <v>0.93343774471417384</v>
      </c>
      <c r="N1954" s="11">
        <f t="shared" ca="1" si="633"/>
        <v>0.66295884315906595</v>
      </c>
      <c r="S1954" s="13" t="str">
        <f ca="1">pricein</f>
        <v/>
      </c>
      <c r="T1954" s="13" t="str">
        <f ca="1">priceout</f>
        <v/>
      </c>
      <c r="U1954" s="16" t="str">
        <f t="shared" ca="1" si="634"/>
        <v/>
      </c>
      <c r="V1954" s="16" t="str">
        <f t="shared" ca="1" si="641"/>
        <v/>
      </c>
      <c r="W1954" s="16" t="str">
        <f t="shared" ca="1" si="642"/>
        <v/>
      </c>
      <c r="X1954" s="16">
        <f t="shared" ca="1" si="643"/>
        <v>2.0116218992622392</v>
      </c>
      <c r="Y1954" s="16"/>
      <c r="Z1954" s="13" t="str">
        <f ca="1">priceincross</f>
        <v/>
      </c>
      <c r="AA1954" s="13" t="str">
        <f ca="1">priceoutcross</f>
        <v/>
      </c>
      <c r="AB1954" s="13" t="str">
        <f t="shared" ca="1" si="635"/>
        <v/>
      </c>
      <c r="AC1954" s="13" t="str">
        <f t="shared" ca="1" si="644"/>
        <v/>
      </c>
      <c r="AD1954" s="13" t="str">
        <f t="shared" ca="1" si="645"/>
        <v/>
      </c>
      <c r="AE1954" s="13">
        <f t="shared" ca="1" si="646"/>
        <v>3.3465780983988931</v>
      </c>
      <c r="AG1954" s="32">
        <f ca="1">IF(ROW(data!B1954)&gt;fib+1,MIN(OFFSET(data!B1954,0,0,-fib,1)),"")</f>
        <v>9.33</v>
      </c>
      <c r="AH1954" s="32">
        <f ca="1">IF(ROW(data!B1954)&gt;fib+1,MAX(OFFSET(data!B1954,0,0,-fib,1)),"")</f>
        <v>26</v>
      </c>
      <c r="AI1954" s="32">
        <f t="shared" ca="1" si="636"/>
        <v>16.670000000000002</v>
      </c>
      <c r="AJ1954" s="31">
        <f t="shared" ca="1" si="637"/>
        <v>13.26412</v>
      </c>
      <c r="AK1954" s="31">
        <f t="shared" ca="1" si="638"/>
        <v>15.697940000000001</v>
      </c>
      <c r="AL1954" s="31">
        <f t="shared" ca="1" si="639"/>
        <v>17.664999999999999</v>
      </c>
      <c r="AM1954" s="31">
        <f t="shared" ca="1" si="640"/>
        <v>19.632060000000003</v>
      </c>
      <c r="AO1954" s="32">
        <f t="shared" ca="1" si="647"/>
        <v>2.3321937512499562</v>
      </c>
      <c r="AP1954" s="32">
        <f t="shared" ca="1" si="648"/>
        <v>0.65647120488797417</v>
      </c>
      <c r="AQ1954" s="32">
        <f t="shared" ca="1" si="649"/>
        <v>2.4685224841136817</v>
      </c>
      <c r="AR1954" s="32">
        <f t="shared" ca="1" si="650"/>
        <v>3.6438529784537321E-2</v>
      </c>
    </row>
    <row r="1955" spans="1:44">
      <c r="A1955" s="10">
        <v>39766</v>
      </c>
      <c r="B1955" s="11">
        <f ca="1">IF(ROW(data!B1955)&gt;singleSMA,AVERAGE(OFFSET(data!B1955,0,0,-singleSMA,1)),"")</f>
        <v>20.798500000000004</v>
      </c>
      <c r="C1955" s="11" t="str">
        <f ca="1">IF(ROW(data!B1953)&gt;singleSMA+2,IF(SIGN(data!B1954-indicators!B1954)&lt;&gt;SIGN(data!B1953-indicators!B1953),IF(SIGN(data!B1954-indicators!B1954)&gt;0,"BUY","SELL"),""),"")</f>
        <v/>
      </c>
      <c r="D1955" s="11">
        <f ca="1">IF(ROW(data!B1955)&gt;fastSMA,AVERAGE(OFFSET(data!B1955,0,0,-fastSMA,1)),"")</f>
        <v>13.175000000000001</v>
      </c>
      <c r="E1955" s="11">
        <f ca="1">IF(ROW(data!B1955)&gt;slowSMA,AVERAGE(OFFSET(data!B1955,0,0,-slowSMA,1)),"")</f>
        <v>20.798500000000004</v>
      </c>
      <c r="F1955" s="11" t="str">
        <f ca="1">IF(ROW(data!B1955)&gt;MAX(fastSMA,slowSMA)+2,IF(SIGN(D1954-E1954)&lt;&gt;SIGN(D1953-E1953),IF(SIGN(D1954-E1954)&gt;0,"BUY","SELL"),""),"")</f>
        <v/>
      </c>
      <c r="G1955" s="11"/>
      <c r="H1955" s="11">
        <f>(data!B1955/data!B1954)-1</f>
        <v>3.5234899328859148E-2</v>
      </c>
      <c r="I1955" s="11">
        <f t="shared" si="630"/>
        <v>3.5234899328859148E-2</v>
      </c>
      <c r="J1955" s="11">
        <f t="shared" si="631"/>
        <v>0</v>
      </c>
      <c r="K1955" s="11">
        <f ca="1">IF(ROW(data!B1955)&gt;rsi+1,100-100/(1+AVERAGE(OFFSET(I1955,0,0,-rsi,1))/AVERAGE(OFFSET(J1955,0,0,-rsi,1))),"")</f>
        <v>43.863269889637564</v>
      </c>
      <c r="L1955" s="11"/>
      <c r="M1955" s="11">
        <f t="shared" si="632"/>
        <v>1.0352348993288591</v>
      </c>
      <c r="N1955" s="11">
        <f t="shared" ca="1" si="633"/>
        <v>0.75520195838433335</v>
      </c>
      <c r="S1955" s="13" t="str">
        <f ca="1">pricein</f>
        <v/>
      </c>
      <c r="T1955" s="13" t="str">
        <f ca="1">priceout</f>
        <v/>
      </c>
      <c r="U1955" s="16" t="str">
        <f t="shared" ca="1" si="634"/>
        <v/>
      </c>
      <c r="V1955" s="16" t="str">
        <f t="shared" ca="1" si="641"/>
        <v/>
      </c>
      <c r="W1955" s="16" t="str">
        <f t="shared" ca="1" si="642"/>
        <v/>
      </c>
      <c r="X1955" s="16">
        <f t="shared" ca="1" si="643"/>
        <v>2.0116218992622392</v>
      </c>
      <c r="Y1955" s="16"/>
      <c r="Z1955" s="13" t="str">
        <f ca="1">priceincross</f>
        <v/>
      </c>
      <c r="AA1955" s="13" t="str">
        <f ca="1">priceoutcross</f>
        <v/>
      </c>
      <c r="AB1955" s="13" t="str">
        <f t="shared" ca="1" si="635"/>
        <v/>
      </c>
      <c r="AC1955" s="13" t="str">
        <f t="shared" ca="1" si="644"/>
        <v/>
      </c>
      <c r="AD1955" s="13" t="str">
        <f t="shared" ca="1" si="645"/>
        <v/>
      </c>
      <c r="AE1955" s="13">
        <f t="shared" ca="1" si="646"/>
        <v>3.3465780983988931</v>
      </c>
      <c r="AG1955" s="32">
        <f ca="1">IF(ROW(data!B1955)&gt;fib+1,MIN(OFFSET(data!B1955,0,0,-fib,1)),"")</f>
        <v>9.33</v>
      </c>
      <c r="AH1955" s="32">
        <f ca="1">IF(ROW(data!B1955)&gt;fib+1,MAX(OFFSET(data!B1955,0,0,-fib,1)),"")</f>
        <v>26</v>
      </c>
      <c r="AI1955" s="32">
        <f t="shared" ca="1" si="636"/>
        <v>16.670000000000002</v>
      </c>
      <c r="AJ1955" s="31">
        <f t="shared" ca="1" si="637"/>
        <v>13.26412</v>
      </c>
      <c r="AK1955" s="31">
        <f t="shared" ca="1" si="638"/>
        <v>15.697940000000001</v>
      </c>
      <c r="AL1955" s="31">
        <f t="shared" ca="1" si="639"/>
        <v>17.664999999999999</v>
      </c>
      <c r="AM1955" s="31">
        <f t="shared" ca="1" si="640"/>
        <v>19.632060000000003</v>
      </c>
      <c r="AO1955" s="32">
        <f t="shared" ca="1" si="647"/>
        <v>2.3321937512499562</v>
      </c>
      <c r="AP1955" s="32">
        <f t="shared" ca="1" si="648"/>
        <v>0.65647120488797417</v>
      </c>
      <c r="AQ1955" s="32">
        <f t="shared" ca="1" si="649"/>
        <v>2.4685224841136817</v>
      </c>
      <c r="AR1955" s="32">
        <f t="shared" ca="1" si="650"/>
        <v>3.6438529784537321E-2</v>
      </c>
    </row>
    <row r="1956" spans="1:44">
      <c r="A1956" s="10">
        <v>39769</v>
      </c>
      <c r="B1956" s="11">
        <f ca="1">IF(ROW(data!B1956)&gt;singleSMA,AVERAGE(OFFSET(data!B1956,0,0,-singleSMA,1)),"")</f>
        <v>20.684600000000003</v>
      </c>
      <c r="C1956" s="11" t="str">
        <f ca="1">IF(ROW(data!B1954)&gt;singleSMA+2,IF(SIGN(data!B1955-indicators!B1955)&lt;&gt;SIGN(data!B1954-indicators!B1954),IF(SIGN(data!B1955-indicators!B1955)&gt;0,"BUY","SELL"),""),"")</f>
        <v/>
      </c>
      <c r="D1956" s="11">
        <f ca="1">IF(ROW(data!B1956)&gt;fastSMA,AVERAGE(OFFSET(data!B1956,0,0,-fastSMA,1)),"")</f>
        <v>13.056999999999999</v>
      </c>
      <c r="E1956" s="11">
        <f ca="1">IF(ROW(data!B1956)&gt;slowSMA,AVERAGE(OFFSET(data!B1956,0,0,-slowSMA,1)),"")</f>
        <v>20.684600000000003</v>
      </c>
      <c r="F1956" s="11" t="str">
        <f ca="1">IF(ROW(data!B1956)&gt;MAX(fastSMA,slowSMA)+2,IF(SIGN(D1955-E1955)&lt;&gt;SIGN(D1954-E1954),IF(SIGN(D1955-E1955)&gt;0,"BUY","SELL"),""),"")</f>
        <v/>
      </c>
      <c r="G1956" s="11"/>
      <c r="H1956" s="11">
        <f>(data!B1956/data!B1955)-1</f>
        <v>-5.8346839546191354E-2</v>
      </c>
      <c r="I1956" s="11">
        <f t="shared" si="630"/>
        <v>0</v>
      </c>
      <c r="J1956" s="11">
        <f t="shared" si="631"/>
        <v>5.8346839546191354E-2</v>
      </c>
      <c r="K1956" s="11">
        <f ca="1">IF(ROW(data!B1956)&gt;rsi+1,100-100/(1+AVERAGE(OFFSET(I1956,0,0,-rsi,1))/AVERAGE(OFFSET(J1956,0,0,-rsi,1))),"")</f>
        <v>46.387950019533207</v>
      </c>
      <c r="L1956" s="11"/>
      <c r="M1956" s="11">
        <f t="shared" si="632"/>
        <v>0.94165316045380865</v>
      </c>
      <c r="N1956" s="11">
        <f t="shared" ca="1" si="633"/>
        <v>0.83118741058655243</v>
      </c>
      <c r="S1956" s="13" t="str">
        <f ca="1">pricein</f>
        <v/>
      </c>
      <c r="T1956" s="13" t="str">
        <f ca="1">priceout</f>
        <v/>
      </c>
      <c r="U1956" s="16" t="str">
        <f t="shared" ca="1" si="634"/>
        <v/>
      </c>
      <c r="V1956" s="16" t="str">
        <f t="shared" ca="1" si="641"/>
        <v/>
      </c>
      <c r="W1956" s="16" t="str">
        <f t="shared" ca="1" si="642"/>
        <v/>
      </c>
      <c r="X1956" s="16">
        <f t="shared" ca="1" si="643"/>
        <v>2.0116218992622392</v>
      </c>
      <c r="Y1956" s="16"/>
      <c r="Z1956" s="13" t="str">
        <f ca="1">priceincross</f>
        <v/>
      </c>
      <c r="AA1956" s="13" t="str">
        <f ca="1">priceoutcross</f>
        <v/>
      </c>
      <c r="AB1956" s="13" t="str">
        <f t="shared" ca="1" si="635"/>
        <v/>
      </c>
      <c r="AC1956" s="13" t="str">
        <f t="shared" ca="1" si="644"/>
        <v/>
      </c>
      <c r="AD1956" s="13" t="str">
        <f t="shared" ca="1" si="645"/>
        <v/>
      </c>
      <c r="AE1956" s="13">
        <f t="shared" ca="1" si="646"/>
        <v>3.3465780983988931</v>
      </c>
      <c r="AG1956" s="32">
        <f ca="1">IF(ROW(data!B1956)&gt;fib+1,MIN(OFFSET(data!B1956,0,0,-fib,1)),"")</f>
        <v>9.33</v>
      </c>
      <c r="AH1956" s="32">
        <f ca="1">IF(ROW(data!B1956)&gt;fib+1,MAX(OFFSET(data!B1956,0,0,-fib,1)),"")</f>
        <v>26</v>
      </c>
      <c r="AI1956" s="32">
        <f t="shared" ca="1" si="636"/>
        <v>16.670000000000002</v>
      </c>
      <c r="AJ1956" s="31">
        <f t="shared" ca="1" si="637"/>
        <v>13.26412</v>
      </c>
      <c r="AK1956" s="31">
        <f t="shared" ca="1" si="638"/>
        <v>15.697940000000001</v>
      </c>
      <c r="AL1956" s="31">
        <f t="shared" ca="1" si="639"/>
        <v>17.664999999999999</v>
      </c>
      <c r="AM1956" s="31">
        <f t="shared" ca="1" si="640"/>
        <v>19.632060000000003</v>
      </c>
      <c r="AO1956" s="32">
        <f t="shared" ca="1" si="647"/>
        <v>2.3321937512499562</v>
      </c>
      <c r="AP1956" s="32">
        <f t="shared" ca="1" si="648"/>
        <v>0.65647120488797417</v>
      </c>
      <c r="AQ1956" s="32">
        <f t="shared" ca="1" si="649"/>
        <v>2.4685224841136817</v>
      </c>
      <c r="AR1956" s="32">
        <f t="shared" ca="1" si="650"/>
        <v>3.6438529784537321E-2</v>
      </c>
    </row>
    <row r="1957" spans="1:44">
      <c r="A1957" s="10">
        <v>39770</v>
      </c>
      <c r="B1957" s="11">
        <f ca="1">IF(ROW(data!B1957)&gt;singleSMA,AVERAGE(OFFSET(data!B1957,0,0,-singleSMA,1)),"")</f>
        <v>20.571600000000004</v>
      </c>
      <c r="C1957" s="11" t="str">
        <f ca="1">IF(ROW(data!B1955)&gt;singleSMA+2,IF(SIGN(data!B1956-indicators!B1956)&lt;&gt;SIGN(data!B1955-indicators!B1955),IF(SIGN(data!B1956-indicators!B1956)&gt;0,"BUY","SELL"),""),"")</f>
        <v/>
      </c>
      <c r="D1957" s="11">
        <f ca="1">IF(ROW(data!B1957)&gt;fastSMA,AVERAGE(OFFSET(data!B1957,0,0,-fastSMA,1)),"")</f>
        <v>12.9095</v>
      </c>
      <c r="E1957" s="11">
        <f ca="1">IF(ROW(data!B1957)&gt;slowSMA,AVERAGE(OFFSET(data!B1957,0,0,-slowSMA,1)),"")</f>
        <v>20.571600000000004</v>
      </c>
      <c r="F1957" s="11" t="str">
        <f ca="1">IF(ROW(data!B1957)&gt;MAX(fastSMA,slowSMA)+2,IF(SIGN(D1956-E1956)&lt;&gt;SIGN(D1955-E1955),IF(SIGN(D1956-E1956)&gt;0,"BUY","SELL"),""),"")</f>
        <v/>
      </c>
      <c r="G1957" s="11"/>
      <c r="H1957" s="11">
        <f>(data!B1957/data!B1956)-1</f>
        <v>-4.561101549053348E-2</v>
      </c>
      <c r="I1957" s="11">
        <f t="shared" si="630"/>
        <v>0</v>
      </c>
      <c r="J1957" s="11">
        <f t="shared" si="631"/>
        <v>4.561101549053348E-2</v>
      </c>
      <c r="K1957" s="11">
        <f ca="1">IF(ROW(data!B1957)&gt;rsi+1,100-100/(1+AVERAGE(OFFSET(I1957,0,0,-rsi,1))/AVERAGE(OFFSET(J1957,0,0,-rsi,1))),"")</f>
        <v>44.861592930175142</v>
      </c>
      <c r="L1957" s="11"/>
      <c r="M1957" s="11">
        <f t="shared" si="632"/>
        <v>0.95438898450946652</v>
      </c>
      <c r="N1957" s="11">
        <f t="shared" ca="1" si="633"/>
        <v>0.78988603988604034</v>
      </c>
      <c r="S1957" s="13" t="str">
        <f ca="1">pricein</f>
        <v/>
      </c>
      <c r="T1957" s="13" t="str">
        <f ca="1">priceout</f>
        <v/>
      </c>
      <c r="U1957" s="16" t="str">
        <f t="shared" ca="1" si="634"/>
        <v/>
      </c>
      <c r="V1957" s="16" t="str">
        <f t="shared" ca="1" si="641"/>
        <v/>
      </c>
      <c r="W1957" s="16" t="str">
        <f t="shared" ca="1" si="642"/>
        <v/>
      </c>
      <c r="X1957" s="16">
        <f t="shared" ca="1" si="643"/>
        <v>2.0116218992622392</v>
      </c>
      <c r="Y1957" s="16"/>
      <c r="Z1957" s="13" t="str">
        <f ca="1">priceincross</f>
        <v/>
      </c>
      <c r="AA1957" s="13" t="str">
        <f ca="1">priceoutcross</f>
        <v/>
      </c>
      <c r="AB1957" s="13" t="str">
        <f t="shared" ca="1" si="635"/>
        <v/>
      </c>
      <c r="AC1957" s="13" t="str">
        <f t="shared" ca="1" si="644"/>
        <v/>
      </c>
      <c r="AD1957" s="13" t="str">
        <f t="shared" ca="1" si="645"/>
        <v/>
      </c>
      <c r="AE1957" s="13">
        <f t="shared" ca="1" si="646"/>
        <v>3.3465780983988931</v>
      </c>
      <c r="AG1957" s="32">
        <f ca="1">IF(ROW(data!B1957)&gt;fib+1,MIN(OFFSET(data!B1957,0,0,-fib,1)),"")</f>
        <v>9.33</v>
      </c>
      <c r="AH1957" s="32">
        <f ca="1">IF(ROW(data!B1957)&gt;fib+1,MAX(OFFSET(data!B1957,0,0,-fib,1)),"")</f>
        <v>26</v>
      </c>
      <c r="AI1957" s="32">
        <f t="shared" ca="1" si="636"/>
        <v>16.670000000000002</v>
      </c>
      <c r="AJ1957" s="31">
        <f t="shared" ca="1" si="637"/>
        <v>13.26412</v>
      </c>
      <c r="AK1957" s="31">
        <f t="shared" ca="1" si="638"/>
        <v>15.697940000000001</v>
      </c>
      <c r="AL1957" s="31">
        <f t="shared" ca="1" si="639"/>
        <v>17.664999999999999</v>
      </c>
      <c r="AM1957" s="31">
        <f t="shared" ca="1" si="640"/>
        <v>19.632060000000003</v>
      </c>
      <c r="AO1957" s="32">
        <f t="shared" ca="1" si="647"/>
        <v>2.3321937512499562</v>
      </c>
      <c r="AP1957" s="32">
        <f t="shared" ca="1" si="648"/>
        <v>0.65647120488797417</v>
      </c>
      <c r="AQ1957" s="32">
        <f t="shared" ca="1" si="649"/>
        <v>2.4685224841136817</v>
      </c>
      <c r="AR1957" s="32">
        <f t="shared" ca="1" si="650"/>
        <v>3.6438529784537321E-2</v>
      </c>
    </row>
    <row r="1958" spans="1:44">
      <c r="A1958" s="10">
        <v>39771</v>
      </c>
      <c r="B1958" s="11">
        <f ca="1">IF(ROW(data!B1958)&gt;singleSMA,AVERAGE(OFFSET(data!B1958,0,0,-singleSMA,1)),"")</f>
        <v>20.456400000000002</v>
      </c>
      <c r="C1958" s="11" t="str">
        <f ca="1">IF(ROW(data!B1956)&gt;singleSMA+2,IF(SIGN(data!B1957-indicators!B1957)&lt;&gt;SIGN(data!B1956-indicators!B1956),IF(SIGN(data!B1957-indicators!B1957)&gt;0,"BUY","SELL"),""),"")</f>
        <v/>
      </c>
      <c r="D1958" s="11">
        <f ca="1">IF(ROW(data!B1958)&gt;fastSMA,AVERAGE(OFFSET(data!B1958,0,0,-fastSMA,1)),"")</f>
        <v>12.749000000000002</v>
      </c>
      <c r="E1958" s="11">
        <f ca="1">IF(ROW(data!B1958)&gt;slowSMA,AVERAGE(OFFSET(data!B1958,0,0,-slowSMA,1)),"")</f>
        <v>20.456400000000002</v>
      </c>
      <c r="F1958" s="11" t="str">
        <f ca="1">IF(ROW(data!B1958)&gt;MAX(fastSMA,slowSMA)+2,IF(SIGN(D1957-E1957)&lt;&gt;SIGN(D1956-E1956),IF(SIGN(D1957-E1957)&gt;0,"BUY","SELL"),""),"")</f>
        <v/>
      </c>
      <c r="G1958" s="11"/>
      <c r="H1958" s="11">
        <f>(data!B1958/data!B1957)-1</f>
        <v>-1.8935978358881833E-2</v>
      </c>
      <c r="I1958" s="11">
        <f t="shared" si="630"/>
        <v>0</v>
      </c>
      <c r="J1958" s="11">
        <f t="shared" si="631"/>
        <v>1.8935978358881833E-2</v>
      </c>
      <c r="K1958" s="11">
        <f ca="1">IF(ROW(data!B1958)&gt;rsi+1,100-100/(1+AVERAGE(OFFSET(I1958,0,0,-rsi,1))/AVERAGE(OFFSET(J1958,0,0,-rsi,1))),"")</f>
        <v>44.187844114054236</v>
      </c>
      <c r="L1958" s="11"/>
      <c r="M1958" s="11">
        <f t="shared" si="632"/>
        <v>0.98106402164111817</v>
      </c>
      <c r="N1958" s="11">
        <f t="shared" ca="1" si="633"/>
        <v>0.77217885024840327</v>
      </c>
      <c r="S1958" s="13" t="str">
        <f ca="1">pricein</f>
        <v/>
      </c>
      <c r="T1958" s="13" t="str">
        <f ca="1">priceout</f>
        <v/>
      </c>
      <c r="U1958" s="16" t="str">
        <f t="shared" ca="1" si="634"/>
        <v/>
      </c>
      <c r="V1958" s="16" t="str">
        <f t="shared" ca="1" si="641"/>
        <v/>
      </c>
      <c r="W1958" s="16" t="str">
        <f t="shared" ca="1" si="642"/>
        <v/>
      </c>
      <c r="X1958" s="16">
        <f t="shared" ca="1" si="643"/>
        <v>2.0116218992622392</v>
      </c>
      <c r="Y1958" s="16"/>
      <c r="Z1958" s="13" t="str">
        <f ca="1">priceincross</f>
        <v/>
      </c>
      <c r="AA1958" s="13" t="str">
        <f ca="1">priceoutcross</f>
        <v/>
      </c>
      <c r="AB1958" s="13" t="str">
        <f t="shared" ca="1" si="635"/>
        <v/>
      </c>
      <c r="AC1958" s="13" t="str">
        <f t="shared" ca="1" si="644"/>
        <v/>
      </c>
      <c r="AD1958" s="13" t="str">
        <f t="shared" ca="1" si="645"/>
        <v/>
      </c>
      <c r="AE1958" s="13">
        <f t="shared" ca="1" si="646"/>
        <v>3.3465780983988931</v>
      </c>
      <c r="AG1958" s="32">
        <f ca="1">IF(ROW(data!B1958)&gt;fib+1,MIN(OFFSET(data!B1958,0,0,-fib,1)),"")</f>
        <v>9.33</v>
      </c>
      <c r="AH1958" s="32">
        <f ca="1">IF(ROW(data!B1958)&gt;fib+1,MAX(OFFSET(data!B1958,0,0,-fib,1)),"")</f>
        <v>26</v>
      </c>
      <c r="AI1958" s="32">
        <f t="shared" ca="1" si="636"/>
        <v>16.670000000000002</v>
      </c>
      <c r="AJ1958" s="31">
        <f t="shared" ca="1" si="637"/>
        <v>13.26412</v>
      </c>
      <c r="AK1958" s="31">
        <f t="shared" ca="1" si="638"/>
        <v>15.697940000000001</v>
      </c>
      <c r="AL1958" s="31">
        <f t="shared" ca="1" si="639"/>
        <v>17.664999999999999</v>
      </c>
      <c r="AM1958" s="31">
        <f t="shared" ca="1" si="640"/>
        <v>19.632060000000003</v>
      </c>
      <c r="AO1958" s="32">
        <f t="shared" ca="1" si="647"/>
        <v>2.3321937512499562</v>
      </c>
      <c r="AP1958" s="32">
        <f t="shared" ca="1" si="648"/>
        <v>0.65647120488797417</v>
      </c>
      <c r="AQ1958" s="32">
        <f t="shared" ca="1" si="649"/>
        <v>2.4685224841136817</v>
      </c>
      <c r="AR1958" s="32">
        <f t="shared" ca="1" si="650"/>
        <v>3.6438529784537321E-2</v>
      </c>
    </row>
    <row r="1959" spans="1:44">
      <c r="A1959" s="10">
        <v>39772</v>
      </c>
      <c r="B1959" s="11">
        <f ca="1">IF(ROW(data!B1959)&gt;singleSMA,AVERAGE(OFFSET(data!B1959,0,0,-singleSMA,1)),"")</f>
        <v>20.334099999999999</v>
      </c>
      <c r="C1959" s="11" t="str">
        <f ca="1">IF(ROW(data!B1957)&gt;singleSMA+2,IF(SIGN(data!B1958-indicators!B1958)&lt;&gt;SIGN(data!B1957-indicators!B1957),IF(SIGN(data!B1958-indicators!B1958)&gt;0,"BUY","SELL"),""),"")</f>
        <v/>
      </c>
      <c r="D1959" s="11">
        <f ca="1">IF(ROW(data!B1959)&gt;fastSMA,AVERAGE(OFFSET(data!B1959,0,0,-fastSMA,1)),"")</f>
        <v>12.625000000000002</v>
      </c>
      <c r="E1959" s="11">
        <f ca="1">IF(ROW(data!B1959)&gt;slowSMA,AVERAGE(OFFSET(data!B1959,0,0,-slowSMA,1)),"")</f>
        <v>20.334099999999999</v>
      </c>
      <c r="F1959" s="11" t="str">
        <f ca="1">IF(ROW(data!B1959)&gt;MAX(fastSMA,slowSMA)+2,IF(SIGN(D1958-E1958)&lt;&gt;SIGN(D1957-E1957),IF(SIGN(D1958-E1958)&gt;0,"BUY","SELL"),""),"")</f>
        <v/>
      </c>
      <c r="G1959" s="11"/>
      <c r="H1959" s="11">
        <f>(data!B1959/data!B1958)-1</f>
        <v>-5.7904411764705954E-2</v>
      </c>
      <c r="I1959" s="11">
        <f t="shared" si="630"/>
        <v>0</v>
      </c>
      <c r="J1959" s="11">
        <f t="shared" si="631"/>
        <v>5.7904411764705954E-2</v>
      </c>
      <c r="K1959" s="11">
        <f ca="1">IF(ROW(data!B1959)&gt;rsi+1,100-100/(1+AVERAGE(OFFSET(I1959,0,0,-rsi,1))/AVERAGE(OFFSET(J1959,0,0,-rsi,1))),"")</f>
        <v>45.315190629404555</v>
      </c>
      <c r="L1959" s="11"/>
      <c r="M1959" s="11">
        <f t="shared" si="632"/>
        <v>0.94209558823529405</v>
      </c>
      <c r="N1959" s="11">
        <f t="shared" ca="1" si="633"/>
        <v>0.8051846032992932</v>
      </c>
      <c r="S1959" s="13" t="str">
        <f ca="1">pricein</f>
        <v/>
      </c>
      <c r="T1959" s="13" t="str">
        <f ca="1">priceout</f>
        <v/>
      </c>
      <c r="U1959" s="16" t="str">
        <f t="shared" ca="1" si="634"/>
        <v/>
      </c>
      <c r="V1959" s="16" t="str">
        <f t="shared" ca="1" si="641"/>
        <v/>
      </c>
      <c r="W1959" s="16" t="str">
        <f t="shared" ca="1" si="642"/>
        <v/>
      </c>
      <c r="X1959" s="16">
        <f t="shared" ca="1" si="643"/>
        <v>2.0116218992622392</v>
      </c>
      <c r="Y1959" s="16"/>
      <c r="Z1959" s="13" t="str">
        <f ca="1">priceincross</f>
        <v/>
      </c>
      <c r="AA1959" s="13" t="str">
        <f ca="1">priceoutcross</f>
        <v/>
      </c>
      <c r="AB1959" s="13" t="str">
        <f t="shared" ca="1" si="635"/>
        <v/>
      </c>
      <c r="AC1959" s="13" t="str">
        <f t="shared" ca="1" si="644"/>
        <v/>
      </c>
      <c r="AD1959" s="13" t="str">
        <f t="shared" ca="1" si="645"/>
        <v/>
      </c>
      <c r="AE1959" s="13">
        <f t="shared" ca="1" si="646"/>
        <v>3.3465780983988931</v>
      </c>
      <c r="AG1959" s="32">
        <f ca="1">IF(ROW(data!B1959)&gt;fib+1,MIN(OFFSET(data!B1959,0,0,-fib,1)),"")</f>
        <v>9.33</v>
      </c>
      <c r="AH1959" s="32">
        <f ca="1">IF(ROW(data!B1959)&gt;fib+1,MAX(OFFSET(data!B1959,0,0,-fib,1)),"")</f>
        <v>26</v>
      </c>
      <c r="AI1959" s="32">
        <f t="shared" ca="1" si="636"/>
        <v>16.670000000000002</v>
      </c>
      <c r="AJ1959" s="31">
        <f t="shared" ca="1" si="637"/>
        <v>13.26412</v>
      </c>
      <c r="AK1959" s="31">
        <f t="shared" ca="1" si="638"/>
        <v>15.697940000000001</v>
      </c>
      <c r="AL1959" s="31">
        <f t="shared" ca="1" si="639"/>
        <v>17.664999999999999</v>
      </c>
      <c r="AM1959" s="31">
        <f t="shared" ca="1" si="640"/>
        <v>19.632060000000003</v>
      </c>
      <c r="AO1959" s="32">
        <f t="shared" ca="1" si="647"/>
        <v>2.3321937512499562</v>
      </c>
      <c r="AP1959" s="32">
        <f t="shared" ca="1" si="648"/>
        <v>0.65647120488797417</v>
      </c>
      <c r="AQ1959" s="32">
        <f t="shared" ca="1" si="649"/>
        <v>2.4685224841136817</v>
      </c>
      <c r="AR1959" s="32">
        <f t="shared" ca="1" si="650"/>
        <v>3.6438529784537321E-2</v>
      </c>
    </row>
    <row r="1960" spans="1:44">
      <c r="A1960" s="10">
        <v>39773</v>
      </c>
      <c r="B1960" s="11">
        <f ca="1">IF(ROW(data!B1960)&gt;singleSMA,AVERAGE(OFFSET(data!B1960,0,0,-singleSMA,1)),"")</f>
        <v>20.227799999999998</v>
      </c>
      <c r="C1960" s="11" t="str">
        <f ca="1">IF(ROW(data!B1958)&gt;singleSMA+2,IF(SIGN(data!B1959-indicators!B1959)&lt;&gt;SIGN(data!B1958-indicators!B1958),IF(SIGN(data!B1959-indicators!B1959)&gt;0,"BUY","SELL"),""),"")</f>
        <v/>
      </c>
      <c r="D1960" s="11">
        <f ca="1">IF(ROW(data!B1960)&gt;fastSMA,AVERAGE(OFFSET(data!B1960,0,0,-fastSMA,1)),"")</f>
        <v>12.5975</v>
      </c>
      <c r="E1960" s="11">
        <f ca="1">IF(ROW(data!B1960)&gt;slowSMA,AVERAGE(OFFSET(data!B1960,0,0,-slowSMA,1)),"")</f>
        <v>20.227799999999998</v>
      </c>
      <c r="F1960" s="11" t="str">
        <f ca="1">IF(ROW(data!B1960)&gt;MAX(fastSMA,slowSMA)+2,IF(SIGN(D1959-E1959)&lt;&gt;SIGN(D1958-E1958),IF(SIGN(D1959-E1959)&gt;0,"BUY","SELL"),""),"")</f>
        <v/>
      </c>
      <c r="G1960" s="11"/>
      <c r="H1960" s="11">
        <f>(data!B1960/data!B1959)-1</f>
        <v>3.1219512195121979E-2</v>
      </c>
      <c r="I1960" s="11">
        <f t="shared" si="630"/>
        <v>3.1219512195121979E-2</v>
      </c>
      <c r="J1960" s="11">
        <f t="shared" si="631"/>
        <v>0</v>
      </c>
      <c r="K1960" s="11">
        <f ca="1">IF(ROW(data!B1960)&gt;rsi+1,100-100/(1+AVERAGE(OFFSET(I1960,0,0,-rsi,1))/AVERAGE(OFFSET(J1960,0,0,-rsi,1))),"")</f>
        <v>50.559288533586376</v>
      </c>
      <c r="L1960" s="11"/>
      <c r="M1960" s="11">
        <f t="shared" si="632"/>
        <v>1.031219512195122</v>
      </c>
      <c r="N1960" s="11">
        <f t="shared" ca="1" si="633"/>
        <v>0.95053956834532416</v>
      </c>
      <c r="S1960" s="13" t="str">
        <f ca="1">pricein</f>
        <v/>
      </c>
      <c r="T1960" s="13" t="str">
        <f ca="1">priceout</f>
        <v/>
      </c>
      <c r="U1960" s="16" t="str">
        <f t="shared" ca="1" si="634"/>
        <v/>
      </c>
      <c r="V1960" s="16" t="str">
        <f t="shared" ca="1" si="641"/>
        <v/>
      </c>
      <c r="W1960" s="16" t="str">
        <f t="shared" ca="1" si="642"/>
        <v/>
      </c>
      <c r="X1960" s="16">
        <f t="shared" ca="1" si="643"/>
        <v>2.0116218992622392</v>
      </c>
      <c r="Y1960" s="16"/>
      <c r="Z1960" s="13" t="str">
        <f ca="1">priceincross</f>
        <v/>
      </c>
      <c r="AA1960" s="13" t="str">
        <f ca="1">priceoutcross</f>
        <v/>
      </c>
      <c r="AB1960" s="13" t="str">
        <f t="shared" ca="1" si="635"/>
        <v/>
      </c>
      <c r="AC1960" s="13" t="str">
        <f t="shared" ca="1" si="644"/>
        <v/>
      </c>
      <c r="AD1960" s="13" t="str">
        <f t="shared" ca="1" si="645"/>
        <v/>
      </c>
      <c r="AE1960" s="13">
        <f t="shared" ca="1" si="646"/>
        <v>3.3465780983988931</v>
      </c>
      <c r="AG1960" s="32">
        <f ca="1">IF(ROW(data!B1960)&gt;fib+1,MIN(OFFSET(data!B1960,0,0,-fib,1)),"")</f>
        <v>9.33</v>
      </c>
      <c r="AH1960" s="32">
        <f ca="1">IF(ROW(data!B1960)&gt;fib+1,MAX(OFFSET(data!B1960,0,0,-fib,1)),"")</f>
        <v>26</v>
      </c>
      <c r="AI1960" s="32">
        <f t="shared" ca="1" si="636"/>
        <v>16.670000000000002</v>
      </c>
      <c r="AJ1960" s="31">
        <f t="shared" ca="1" si="637"/>
        <v>13.26412</v>
      </c>
      <c r="AK1960" s="31">
        <f t="shared" ca="1" si="638"/>
        <v>15.697940000000001</v>
      </c>
      <c r="AL1960" s="31">
        <f t="shared" ca="1" si="639"/>
        <v>17.664999999999999</v>
      </c>
      <c r="AM1960" s="31">
        <f t="shared" ca="1" si="640"/>
        <v>19.632060000000003</v>
      </c>
      <c r="AO1960" s="32">
        <f t="shared" ca="1" si="647"/>
        <v>2.3321937512499562</v>
      </c>
      <c r="AP1960" s="32">
        <f t="shared" ca="1" si="648"/>
        <v>0.65647120488797417</v>
      </c>
      <c r="AQ1960" s="32">
        <f t="shared" ca="1" si="649"/>
        <v>2.4685224841136817</v>
      </c>
      <c r="AR1960" s="32">
        <f t="shared" ca="1" si="650"/>
        <v>3.6438529784537321E-2</v>
      </c>
    </row>
    <row r="1961" spans="1:44">
      <c r="A1961" s="10">
        <v>39776</v>
      </c>
      <c r="B1961" s="11">
        <f ca="1">IF(ROW(data!B1961)&gt;singleSMA,AVERAGE(OFFSET(data!B1961,0,0,-singleSMA,1)),"")</f>
        <v>20.1355</v>
      </c>
      <c r="C1961" s="11" t="str">
        <f ca="1">IF(ROW(data!B1959)&gt;singleSMA+2,IF(SIGN(data!B1960-indicators!B1960)&lt;&gt;SIGN(data!B1959-indicators!B1959),IF(SIGN(data!B1960-indicators!B1960)&gt;0,"BUY","SELL"),""),"")</f>
        <v/>
      </c>
      <c r="D1961" s="11">
        <f ca="1">IF(ROW(data!B1961)&gt;fastSMA,AVERAGE(OFFSET(data!B1961,0,0,-fastSMA,1)),"")</f>
        <v>12.692499999999999</v>
      </c>
      <c r="E1961" s="11">
        <f ca="1">IF(ROW(data!B1961)&gt;slowSMA,AVERAGE(OFFSET(data!B1961,0,0,-slowSMA,1)),"")</f>
        <v>20.1355</v>
      </c>
      <c r="F1961" s="11" t="str">
        <f ca="1">IF(ROW(data!B1961)&gt;MAX(fastSMA,slowSMA)+2,IF(SIGN(D1960-E1960)&lt;&gt;SIGN(D1959-E1959),IF(SIGN(D1960-E1960)&gt;0,"BUY","SELL"),""),"")</f>
        <v/>
      </c>
      <c r="G1961" s="11"/>
      <c r="H1961" s="11">
        <f>(data!B1961/data!B1960)-1</f>
        <v>6.2440870387890257E-2</v>
      </c>
      <c r="I1961" s="11">
        <f t="shared" si="630"/>
        <v>6.2440870387890257E-2</v>
      </c>
      <c r="J1961" s="11">
        <f t="shared" si="631"/>
        <v>0</v>
      </c>
      <c r="K1961" s="11">
        <f ca="1">IF(ROW(data!B1961)&gt;rsi+1,100-100/(1+AVERAGE(OFFSET(I1961,0,0,-rsi,1))/AVERAGE(OFFSET(J1961,0,0,-rsi,1))),"")</f>
        <v>59.064273376770309</v>
      </c>
      <c r="L1961" s="11"/>
      <c r="M1961" s="11">
        <f t="shared" si="632"/>
        <v>1.0624408703878903</v>
      </c>
      <c r="N1961" s="11">
        <f t="shared" ca="1" si="633"/>
        <v>1.2036441586280819</v>
      </c>
      <c r="S1961" s="13" t="str">
        <f ca="1">pricein</f>
        <v/>
      </c>
      <c r="T1961" s="13" t="str">
        <f ca="1">priceout</f>
        <v/>
      </c>
      <c r="U1961" s="16" t="str">
        <f t="shared" ca="1" si="634"/>
        <v/>
      </c>
      <c r="V1961" s="16" t="str">
        <f t="shared" ca="1" si="641"/>
        <v/>
      </c>
      <c r="W1961" s="16" t="str">
        <f t="shared" ca="1" si="642"/>
        <v/>
      </c>
      <c r="X1961" s="16">
        <f t="shared" ca="1" si="643"/>
        <v>2.0116218992622392</v>
      </c>
      <c r="Y1961" s="16"/>
      <c r="Z1961" s="13" t="str">
        <f ca="1">priceincross</f>
        <v/>
      </c>
      <c r="AA1961" s="13" t="str">
        <f ca="1">priceoutcross</f>
        <v/>
      </c>
      <c r="AB1961" s="13" t="str">
        <f t="shared" ca="1" si="635"/>
        <v/>
      </c>
      <c r="AC1961" s="13" t="str">
        <f t="shared" ca="1" si="644"/>
        <v/>
      </c>
      <c r="AD1961" s="13" t="str">
        <f t="shared" ca="1" si="645"/>
        <v/>
      </c>
      <c r="AE1961" s="13">
        <f t="shared" ca="1" si="646"/>
        <v>3.3465780983988931</v>
      </c>
      <c r="AG1961" s="32">
        <f ca="1">IF(ROW(data!B1961)&gt;fib+1,MIN(OFFSET(data!B1961,0,0,-fib,1)),"")</f>
        <v>9.33</v>
      </c>
      <c r="AH1961" s="32">
        <f ca="1">IF(ROW(data!B1961)&gt;fib+1,MAX(OFFSET(data!B1961,0,0,-fib,1)),"")</f>
        <v>26</v>
      </c>
      <c r="AI1961" s="32">
        <f t="shared" ca="1" si="636"/>
        <v>16.670000000000002</v>
      </c>
      <c r="AJ1961" s="31">
        <f t="shared" ca="1" si="637"/>
        <v>13.26412</v>
      </c>
      <c r="AK1961" s="31">
        <f t="shared" ca="1" si="638"/>
        <v>15.697940000000001</v>
      </c>
      <c r="AL1961" s="31">
        <f t="shared" ca="1" si="639"/>
        <v>17.664999999999999</v>
      </c>
      <c r="AM1961" s="31">
        <f t="shared" ca="1" si="640"/>
        <v>19.632060000000003</v>
      </c>
      <c r="AO1961" s="32">
        <f t="shared" ca="1" si="647"/>
        <v>2.3321937512499562</v>
      </c>
      <c r="AP1961" s="32">
        <f t="shared" ca="1" si="648"/>
        <v>0.65647120488797417</v>
      </c>
      <c r="AQ1961" s="32">
        <f t="shared" ca="1" si="649"/>
        <v>2.4685224841136817</v>
      </c>
      <c r="AR1961" s="32">
        <f t="shared" ca="1" si="650"/>
        <v>3.6438529784537321E-2</v>
      </c>
    </row>
    <row r="1962" spans="1:44">
      <c r="A1962" s="10">
        <v>39777</v>
      </c>
      <c r="B1962" s="11">
        <f ca="1">IF(ROW(data!B1962)&gt;singleSMA,AVERAGE(OFFSET(data!B1962,0,0,-singleSMA,1)),"")</f>
        <v>20.033900000000003</v>
      </c>
      <c r="C1962" s="11" t="str">
        <f ca="1">IF(ROW(data!B1960)&gt;singleSMA+2,IF(SIGN(data!B1961-indicators!B1961)&lt;&gt;SIGN(data!B1960-indicators!B1960),IF(SIGN(data!B1961-indicators!B1961)&gt;0,"BUY","SELL"),""),"")</f>
        <v/>
      </c>
      <c r="D1962" s="11">
        <f ca="1">IF(ROW(data!B1962)&gt;fastSMA,AVERAGE(OFFSET(data!B1962,0,0,-fastSMA,1)),"")</f>
        <v>12.745999999999999</v>
      </c>
      <c r="E1962" s="11">
        <f ca="1">IF(ROW(data!B1962)&gt;slowSMA,AVERAGE(OFFSET(data!B1962,0,0,-slowSMA,1)),"")</f>
        <v>20.033900000000003</v>
      </c>
      <c r="F1962" s="11" t="str">
        <f ca="1">IF(ROW(data!B1962)&gt;MAX(fastSMA,slowSMA)+2,IF(SIGN(D1961-E1961)&lt;&gt;SIGN(D1960-E1960),IF(SIGN(D1961-E1961)&gt;0,"BUY","SELL"),""),"")</f>
        <v/>
      </c>
      <c r="G1962" s="11"/>
      <c r="H1962" s="11">
        <f>(data!B1962/data!B1961)-1</f>
        <v>3.9180765805877149E-2</v>
      </c>
      <c r="I1962" s="11">
        <f t="shared" si="630"/>
        <v>3.9180765805877149E-2</v>
      </c>
      <c r="J1962" s="11">
        <f t="shared" si="631"/>
        <v>0</v>
      </c>
      <c r="K1962" s="11">
        <f ca="1">IF(ROW(data!B1962)&gt;rsi+1,100-100/(1+AVERAGE(OFFSET(I1962,0,0,-rsi,1))/AVERAGE(OFFSET(J1962,0,0,-rsi,1))),"")</f>
        <v>55.819454053981495</v>
      </c>
      <c r="L1962" s="11"/>
      <c r="M1962" s="11">
        <f t="shared" si="632"/>
        <v>1.0391807658058771</v>
      </c>
      <c r="N1962" s="11">
        <f t="shared" ca="1" si="633"/>
        <v>1.100943396226415</v>
      </c>
      <c r="S1962" s="13" t="str">
        <f ca="1">pricein</f>
        <v/>
      </c>
      <c r="T1962" s="13" t="str">
        <f ca="1">priceout</f>
        <v/>
      </c>
      <c r="U1962" s="16" t="str">
        <f t="shared" ca="1" si="634"/>
        <v/>
      </c>
      <c r="V1962" s="16" t="str">
        <f t="shared" ca="1" si="641"/>
        <v/>
      </c>
      <c r="W1962" s="16" t="str">
        <f t="shared" ca="1" si="642"/>
        <v/>
      </c>
      <c r="X1962" s="16">
        <f t="shared" ca="1" si="643"/>
        <v>2.0116218992622392</v>
      </c>
      <c r="Y1962" s="16"/>
      <c r="Z1962" s="13" t="str">
        <f ca="1">priceincross</f>
        <v/>
      </c>
      <c r="AA1962" s="13" t="str">
        <f ca="1">priceoutcross</f>
        <v/>
      </c>
      <c r="AB1962" s="13" t="str">
        <f t="shared" ca="1" si="635"/>
        <v/>
      </c>
      <c r="AC1962" s="13" t="str">
        <f t="shared" ca="1" si="644"/>
        <v/>
      </c>
      <c r="AD1962" s="13" t="str">
        <f t="shared" ca="1" si="645"/>
        <v/>
      </c>
      <c r="AE1962" s="13">
        <f t="shared" ca="1" si="646"/>
        <v>3.3465780983988931</v>
      </c>
      <c r="AG1962" s="32">
        <f ca="1">IF(ROW(data!B1962)&gt;fib+1,MIN(OFFSET(data!B1962,0,0,-fib,1)),"")</f>
        <v>9.33</v>
      </c>
      <c r="AH1962" s="32">
        <f ca="1">IF(ROW(data!B1962)&gt;fib+1,MAX(OFFSET(data!B1962,0,0,-fib,1)),"")</f>
        <v>26</v>
      </c>
      <c r="AI1962" s="32">
        <f t="shared" ca="1" si="636"/>
        <v>16.670000000000002</v>
      </c>
      <c r="AJ1962" s="31">
        <f t="shared" ca="1" si="637"/>
        <v>13.26412</v>
      </c>
      <c r="AK1962" s="31">
        <f t="shared" ca="1" si="638"/>
        <v>15.697940000000001</v>
      </c>
      <c r="AL1962" s="31">
        <f t="shared" ca="1" si="639"/>
        <v>17.664999999999999</v>
      </c>
      <c r="AM1962" s="31">
        <f t="shared" ca="1" si="640"/>
        <v>19.632060000000003</v>
      </c>
      <c r="AO1962" s="32">
        <f t="shared" ca="1" si="647"/>
        <v>2.3321937512499562</v>
      </c>
      <c r="AP1962" s="32">
        <f t="shared" ca="1" si="648"/>
        <v>0.65647120488797417</v>
      </c>
      <c r="AQ1962" s="32">
        <f t="shared" ca="1" si="649"/>
        <v>2.4685224841136817</v>
      </c>
      <c r="AR1962" s="32">
        <f t="shared" ca="1" si="650"/>
        <v>3.6438529784537321E-2</v>
      </c>
    </row>
    <row r="1963" spans="1:44">
      <c r="A1963" s="10">
        <v>39778</v>
      </c>
      <c r="B1963" s="11">
        <f ca="1">IF(ROW(data!B1963)&gt;singleSMA,AVERAGE(OFFSET(data!B1963,0,0,-singleSMA,1)),"")</f>
        <v>19.930900000000001</v>
      </c>
      <c r="C1963" s="11" t="str">
        <f ca="1">IF(ROW(data!B1961)&gt;singleSMA+2,IF(SIGN(data!B1962-indicators!B1962)&lt;&gt;SIGN(data!B1961-indicators!B1961),IF(SIGN(data!B1962-indicators!B1962)&gt;0,"BUY","SELL"),""),"")</f>
        <v/>
      </c>
      <c r="D1963" s="11">
        <f ca="1">IF(ROW(data!B1963)&gt;fastSMA,AVERAGE(OFFSET(data!B1963,0,0,-fastSMA,1)),"")</f>
        <v>12.6785</v>
      </c>
      <c r="E1963" s="11">
        <f ca="1">IF(ROW(data!B1963)&gt;slowSMA,AVERAGE(OFFSET(data!B1963,0,0,-slowSMA,1)),"")</f>
        <v>19.930900000000001</v>
      </c>
      <c r="F1963" s="11" t="str">
        <f ca="1">IF(ROW(data!B1963)&gt;MAX(fastSMA,slowSMA)+2,IF(SIGN(D1962-E1962)&lt;&gt;SIGN(D1961-E1961),IF(SIGN(D1962-E1962)&gt;0,"BUY","SELL"),""),"")</f>
        <v/>
      </c>
      <c r="G1963" s="11"/>
      <c r="H1963" s="11">
        <f>(data!B1963/data!B1962)-1</f>
        <v>-5.8269065981148227E-2</v>
      </c>
      <c r="I1963" s="11">
        <f t="shared" si="630"/>
        <v>0</v>
      </c>
      <c r="J1963" s="11">
        <f t="shared" si="631"/>
        <v>5.8269065981148227E-2</v>
      </c>
      <c r="K1963" s="11">
        <f ca="1">IF(ROW(data!B1963)&gt;rsi+1,100-100/(1+AVERAGE(OFFSET(I1963,0,0,-rsi,1))/AVERAGE(OFFSET(J1963,0,0,-rsi,1))),"")</f>
        <v>46.415600769521589</v>
      </c>
      <c r="L1963" s="11"/>
      <c r="M1963" s="11">
        <f t="shared" si="632"/>
        <v>0.94173093401885177</v>
      </c>
      <c r="N1963" s="11">
        <f t="shared" ca="1" si="633"/>
        <v>0.89059967585089184</v>
      </c>
      <c r="S1963" s="13" t="str">
        <f ca="1">pricein</f>
        <v/>
      </c>
      <c r="T1963" s="13" t="str">
        <f ca="1">priceout</f>
        <v/>
      </c>
      <c r="U1963" s="16" t="str">
        <f t="shared" ca="1" si="634"/>
        <v/>
      </c>
      <c r="V1963" s="16" t="str">
        <f t="shared" ca="1" si="641"/>
        <v/>
      </c>
      <c r="W1963" s="16" t="str">
        <f t="shared" ca="1" si="642"/>
        <v/>
      </c>
      <c r="X1963" s="16">
        <f t="shared" ca="1" si="643"/>
        <v>2.0116218992622392</v>
      </c>
      <c r="Y1963" s="16"/>
      <c r="Z1963" s="13" t="str">
        <f ca="1">priceincross</f>
        <v/>
      </c>
      <c r="AA1963" s="13" t="str">
        <f ca="1">priceoutcross</f>
        <v/>
      </c>
      <c r="AB1963" s="13" t="str">
        <f t="shared" ca="1" si="635"/>
        <v/>
      </c>
      <c r="AC1963" s="13" t="str">
        <f t="shared" ca="1" si="644"/>
        <v/>
      </c>
      <c r="AD1963" s="13" t="str">
        <f t="shared" ca="1" si="645"/>
        <v/>
      </c>
      <c r="AE1963" s="13">
        <f t="shared" ca="1" si="646"/>
        <v>3.3465780983988931</v>
      </c>
      <c r="AG1963" s="32">
        <f ca="1">IF(ROW(data!B1963)&gt;fib+1,MIN(OFFSET(data!B1963,0,0,-fib,1)),"")</f>
        <v>9.33</v>
      </c>
      <c r="AH1963" s="32">
        <f ca="1">IF(ROW(data!B1963)&gt;fib+1,MAX(OFFSET(data!B1963,0,0,-fib,1)),"")</f>
        <v>26</v>
      </c>
      <c r="AI1963" s="32">
        <f t="shared" ca="1" si="636"/>
        <v>16.670000000000002</v>
      </c>
      <c r="AJ1963" s="31">
        <f t="shared" ca="1" si="637"/>
        <v>13.26412</v>
      </c>
      <c r="AK1963" s="31">
        <f t="shared" ca="1" si="638"/>
        <v>15.697940000000001</v>
      </c>
      <c r="AL1963" s="31">
        <f t="shared" ca="1" si="639"/>
        <v>17.664999999999999</v>
      </c>
      <c r="AM1963" s="31">
        <f t="shared" ca="1" si="640"/>
        <v>19.632060000000003</v>
      </c>
      <c r="AO1963" s="32">
        <f t="shared" ca="1" si="647"/>
        <v>2.3321937512499562</v>
      </c>
      <c r="AP1963" s="32">
        <f t="shared" ca="1" si="648"/>
        <v>0.65647120488797417</v>
      </c>
      <c r="AQ1963" s="32">
        <f t="shared" ca="1" si="649"/>
        <v>2.4685224841136817</v>
      </c>
      <c r="AR1963" s="32">
        <f t="shared" ca="1" si="650"/>
        <v>3.6438529784537321E-2</v>
      </c>
    </row>
    <row r="1964" spans="1:44">
      <c r="A1964" s="10">
        <v>39779</v>
      </c>
      <c r="B1964" s="11">
        <f ca="1">IF(ROW(data!B1964)&gt;singleSMA,AVERAGE(OFFSET(data!B1964,0,0,-singleSMA,1)),"")</f>
        <v>19.827600000000004</v>
      </c>
      <c r="C1964" s="11" t="str">
        <f ca="1">IF(ROW(data!B1962)&gt;singleSMA+2,IF(SIGN(data!B1963-indicators!B1963)&lt;&gt;SIGN(data!B1962-indicators!B1962),IF(SIGN(data!B1963-indicators!B1963)&gt;0,"BUY","SELL"),""),"")</f>
        <v/>
      </c>
      <c r="D1964" s="11">
        <f ca="1">IF(ROW(data!B1964)&gt;fastSMA,AVERAGE(OFFSET(data!B1964,0,0,-fastSMA,1)),"")</f>
        <v>12.607999999999999</v>
      </c>
      <c r="E1964" s="11">
        <f ca="1">IF(ROW(data!B1964)&gt;slowSMA,AVERAGE(OFFSET(data!B1964,0,0,-slowSMA,1)),"")</f>
        <v>19.827600000000004</v>
      </c>
      <c r="F1964" s="11" t="str">
        <f ca="1">IF(ROW(data!B1964)&gt;MAX(fastSMA,slowSMA)+2,IF(SIGN(D1963-E1963)&lt;&gt;SIGN(D1962-E1962),IF(SIGN(D1963-E1963)&gt;0,"BUY","SELL"),""),"")</f>
        <v/>
      </c>
      <c r="G1964" s="11"/>
      <c r="H1964" s="11">
        <f>(data!B1964/data!B1963)-1</f>
        <v>4.6405823475887065E-2</v>
      </c>
      <c r="I1964" s="11">
        <f t="shared" si="630"/>
        <v>4.6405823475887065E-2</v>
      </c>
      <c r="J1964" s="11">
        <f t="shared" si="631"/>
        <v>0</v>
      </c>
      <c r="K1964" s="11">
        <f ca="1">IF(ROW(data!B1964)&gt;rsi+1,100-100/(1+AVERAGE(OFFSET(I1964,0,0,-rsi,1))/AVERAGE(OFFSET(J1964,0,0,-rsi,1))),"")</f>
        <v>46.425891639252221</v>
      </c>
      <c r="L1964" s="11"/>
      <c r="M1964" s="11">
        <f t="shared" si="632"/>
        <v>1.0464058234758871</v>
      </c>
      <c r="N1964" s="11">
        <f t="shared" ca="1" si="633"/>
        <v>0.89078233927188244</v>
      </c>
      <c r="S1964" s="13" t="str">
        <f ca="1">pricein</f>
        <v/>
      </c>
      <c r="T1964" s="13" t="str">
        <f ca="1">priceout</f>
        <v/>
      </c>
      <c r="U1964" s="16" t="str">
        <f t="shared" ca="1" si="634"/>
        <v/>
      </c>
      <c r="V1964" s="16" t="str">
        <f t="shared" ca="1" si="641"/>
        <v/>
      </c>
      <c r="W1964" s="16" t="str">
        <f t="shared" ca="1" si="642"/>
        <v/>
      </c>
      <c r="X1964" s="16">
        <f t="shared" ca="1" si="643"/>
        <v>2.0116218992622392</v>
      </c>
      <c r="Y1964" s="16"/>
      <c r="Z1964" s="13" t="str">
        <f ca="1">priceincross</f>
        <v/>
      </c>
      <c r="AA1964" s="13" t="str">
        <f ca="1">priceoutcross</f>
        <v/>
      </c>
      <c r="AB1964" s="13" t="str">
        <f t="shared" ca="1" si="635"/>
        <v/>
      </c>
      <c r="AC1964" s="13" t="str">
        <f t="shared" ca="1" si="644"/>
        <v/>
      </c>
      <c r="AD1964" s="13" t="str">
        <f t="shared" ca="1" si="645"/>
        <v/>
      </c>
      <c r="AE1964" s="13">
        <f t="shared" ca="1" si="646"/>
        <v>3.3465780983988931</v>
      </c>
      <c r="AG1964" s="32">
        <f ca="1">IF(ROW(data!B1964)&gt;fib+1,MIN(OFFSET(data!B1964,0,0,-fib,1)),"")</f>
        <v>9.33</v>
      </c>
      <c r="AH1964" s="32">
        <f ca="1">IF(ROW(data!B1964)&gt;fib+1,MAX(OFFSET(data!B1964,0,0,-fib,1)),"")</f>
        <v>26</v>
      </c>
      <c r="AI1964" s="32">
        <f t="shared" ca="1" si="636"/>
        <v>16.670000000000002</v>
      </c>
      <c r="AJ1964" s="31">
        <f t="shared" ca="1" si="637"/>
        <v>13.26412</v>
      </c>
      <c r="AK1964" s="31">
        <f t="shared" ca="1" si="638"/>
        <v>15.697940000000001</v>
      </c>
      <c r="AL1964" s="31">
        <f t="shared" ca="1" si="639"/>
        <v>17.664999999999999</v>
      </c>
      <c r="AM1964" s="31">
        <f t="shared" ca="1" si="640"/>
        <v>19.632060000000003</v>
      </c>
      <c r="AO1964" s="32">
        <f t="shared" ca="1" si="647"/>
        <v>2.3321937512499562</v>
      </c>
      <c r="AP1964" s="32">
        <f t="shared" ca="1" si="648"/>
        <v>0.65647120488797417</v>
      </c>
      <c r="AQ1964" s="32">
        <f t="shared" ca="1" si="649"/>
        <v>2.4685224841136817</v>
      </c>
      <c r="AR1964" s="32">
        <f t="shared" ca="1" si="650"/>
        <v>3.6438529784537321E-2</v>
      </c>
    </row>
    <row r="1965" spans="1:44">
      <c r="A1965" s="10">
        <v>39780</v>
      </c>
      <c r="B1965" s="11">
        <f ca="1">IF(ROW(data!B1965)&gt;singleSMA,AVERAGE(OFFSET(data!B1965,0,0,-singleSMA,1)),"")</f>
        <v>19.7301</v>
      </c>
      <c r="C1965" s="11" t="str">
        <f ca="1">IF(ROW(data!B1963)&gt;singleSMA+2,IF(SIGN(data!B1964-indicators!B1964)&lt;&gt;SIGN(data!B1963-indicators!B1963),IF(SIGN(data!B1964-indicators!B1964)&gt;0,"BUY","SELL"),""),"")</f>
        <v/>
      </c>
      <c r="D1965" s="11">
        <f ca="1">IF(ROW(data!B1965)&gt;fastSMA,AVERAGE(OFFSET(data!B1965,0,0,-fastSMA,1)),"")</f>
        <v>12.5175</v>
      </c>
      <c r="E1965" s="11">
        <f ca="1">IF(ROW(data!B1965)&gt;slowSMA,AVERAGE(OFFSET(data!B1965,0,0,-slowSMA,1)),"")</f>
        <v>19.7301</v>
      </c>
      <c r="F1965" s="11" t="str">
        <f ca="1">IF(ROW(data!B1965)&gt;MAX(fastSMA,slowSMA)+2,IF(SIGN(D1964-E1964)&lt;&gt;SIGN(D1963-E1963),IF(SIGN(D1964-E1964)&gt;0,"BUY","SELL"),""),"")</f>
        <v/>
      </c>
      <c r="G1965" s="11"/>
      <c r="H1965" s="11">
        <f>(data!B1965/data!B1964)-1</f>
        <v>1.0434782608695681E-2</v>
      </c>
      <c r="I1965" s="11">
        <f t="shared" si="630"/>
        <v>1.0434782608695681E-2</v>
      </c>
      <c r="J1965" s="11">
        <f t="shared" si="631"/>
        <v>0</v>
      </c>
      <c r="K1965" s="11">
        <f ca="1">IF(ROW(data!B1965)&gt;rsi+1,100-100/(1+AVERAGE(OFFSET(I1965,0,0,-rsi,1))/AVERAGE(OFFSET(J1965,0,0,-rsi,1))),"")</f>
        <v>44.955595489365031</v>
      </c>
      <c r="L1965" s="11"/>
      <c r="M1965" s="11">
        <f t="shared" si="632"/>
        <v>1.0104347826086957</v>
      </c>
      <c r="N1965" s="11">
        <f t="shared" ca="1" si="633"/>
        <v>0.86522710349962773</v>
      </c>
      <c r="S1965" s="13" t="str">
        <f ca="1">pricein</f>
        <v/>
      </c>
      <c r="T1965" s="13" t="str">
        <f ca="1">priceout</f>
        <v/>
      </c>
      <c r="U1965" s="16" t="str">
        <f t="shared" ca="1" si="634"/>
        <v/>
      </c>
      <c r="V1965" s="16" t="str">
        <f t="shared" ca="1" si="641"/>
        <v/>
      </c>
      <c r="W1965" s="16" t="str">
        <f t="shared" ca="1" si="642"/>
        <v/>
      </c>
      <c r="X1965" s="16">
        <f t="shared" ca="1" si="643"/>
        <v>2.0116218992622392</v>
      </c>
      <c r="Y1965" s="16"/>
      <c r="Z1965" s="13" t="str">
        <f ca="1">priceincross</f>
        <v/>
      </c>
      <c r="AA1965" s="13" t="str">
        <f ca="1">priceoutcross</f>
        <v/>
      </c>
      <c r="AB1965" s="13" t="str">
        <f t="shared" ca="1" si="635"/>
        <v/>
      </c>
      <c r="AC1965" s="13" t="str">
        <f t="shared" ca="1" si="644"/>
        <v/>
      </c>
      <c r="AD1965" s="13" t="str">
        <f t="shared" ca="1" si="645"/>
        <v/>
      </c>
      <c r="AE1965" s="13">
        <f t="shared" ca="1" si="646"/>
        <v>3.3465780983988931</v>
      </c>
      <c r="AG1965" s="32">
        <f ca="1">IF(ROW(data!B1965)&gt;fib+1,MIN(OFFSET(data!B1965,0,0,-fib,1)),"")</f>
        <v>9.33</v>
      </c>
      <c r="AH1965" s="32">
        <f ca="1">IF(ROW(data!B1965)&gt;fib+1,MAX(OFFSET(data!B1965,0,0,-fib,1)),"")</f>
        <v>26</v>
      </c>
      <c r="AI1965" s="32">
        <f t="shared" ca="1" si="636"/>
        <v>16.670000000000002</v>
      </c>
      <c r="AJ1965" s="31">
        <f t="shared" ca="1" si="637"/>
        <v>13.26412</v>
      </c>
      <c r="AK1965" s="31">
        <f t="shared" ca="1" si="638"/>
        <v>15.697940000000001</v>
      </c>
      <c r="AL1965" s="31">
        <f t="shared" ca="1" si="639"/>
        <v>17.664999999999999</v>
      </c>
      <c r="AM1965" s="31">
        <f t="shared" ca="1" si="640"/>
        <v>19.632060000000003</v>
      </c>
      <c r="AO1965" s="32">
        <f t="shared" ca="1" si="647"/>
        <v>2.3321937512499562</v>
      </c>
      <c r="AP1965" s="32">
        <f t="shared" ca="1" si="648"/>
        <v>0.65647120488797417</v>
      </c>
      <c r="AQ1965" s="32">
        <f t="shared" ca="1" si="649"/>
        <v>2.4685224841136817</v>
      </c>
      <c r="AR1965" s="32">
        <f t="shared" ca="1" si="650"/>
        <v>3.6438529784537321E-2</v>
      </c>
    </row>
    <row r="1966" spans="1:44">
      <c r="A1966" s="10">
        <v>39783</v>
      </c>
      <c r="B1966" s="11">
        <f ca="1">IF(ROW(data!B1966)&gt;singleSMA,AVERAGE(OFFSET(data!B1966,0,0,-singleSMA,1)),"")</f>
        <v>19.616</v>
      </c>
      <c r="C1966" s="11" t="str">
        <f ca="1">IF(ROW(data!B1964)&gt;singleSMA+2,IF(SIGN(data!B1965-indicators!B1965)&lt;&gt;SIGN(data!B1964-indicators!B1964),IF(SIGN(data!B1965-indicators!B1965)&gt;0,"BUY","SELL"),""),"")</f>
        <v/>
      </c>
      <c r="D1966" s="11">
        <f ca="1">IF(ROW(data!B1966)&gt;fastSMA,AVERAGE(OFFSET(data!B1966,0,0,-fastSMA,1)),"")</f>
        <v>12.360499999999998</v>
      </c>
      <c r="E1966" s="11">
        <f ca="1">IF(ROW(data!B1966)&gt;slowSMA,AVERAGE(OFFSET(data!B1966,0,0,-slowSMA,1)),"")</f>
        <v>19.616</v>
      </c>
      <c r="F1966" s="11" t="str">
        <f ca="1">IF(ROW(data!B1966)&gt;MAX(fastSMA,slowSMA)+2,IF(SIGN(D1965-E1965)&lt;&gt;SIGN(D1964-E1964),IF(SIGN(D1965-E1965)&gt;0,"BUY","SELL"),""),"")</f>
        <v/>
      </c>
      <c r="G1966" s="11"/>
      <c r="H1966" s="11">
        <f>(data!B1966/data!B1965)-1</f>
        <v>-5.5077452667814053E-2</v>
      </c>
      <c r="I1966" s="11">
        <f t="shared" si="630"/>
        <v>0</v>
      </c>
      <c r="J1966" s="11">
        <f t="shared" si="631"/>
        <v>5.5077452667814053E-2</v>
      </c>
      <c r="K1966" s="11">
        <f ca="1">IF(ROW(data!B1966)&gt;rsi+1,100-100/(1+AVERAGE(OFFSET(I1966,0,0,-rsi,1))/AVERAGE(OFFSET(J1966,0,0,-rsi,1))),"")</f>
        <v>40.094579137642086</v>
      </c>
      <c r="L1966" s="11"/>
      <c r="M1966" s="11">
        <f t="shared" si="632"/>
        <v>0.94492254733218595</v>
      </c>
      <c r="N1966" s="11">
        <f t="shared" ca="1" si="633"/>
        <v>0.77762039660056692</v>
      </c>
      <c r="S1966" s="13" t="str">
        <f ca="1">pricein</f>
        <v/>
      </c>
      <c r="T1966" s="13" t="str">
        <f ca="1">priceout</f>
        <v/>
      </c>
      <c r="U1966" s="16" t="str">
        <f t="shared" ca="1" si="634"/>
        <v/>
      </c>
      <c r="V1966" s="16" t="str">
        <f t="shared" ca="1" si="641"/>
        <v/>
      </c>
      <c r="W1966" s="16" t="str">
        <f t="shared" ca="1" si="642"/>
        <v/>
      </c>
      <c r="X1966" s="16">
        <f t="shared" ca="1" si="643"/>
        <v>2.0116218992622392</v>
      </c>
      <c r="Y1966" s="16"/>
      <c r="Z1966" s="13" t="str">
        <f ca="1">priceincross</f>
        <v/>
      </c>
      <c r="AA1966" s="13" t="str">
        <f ca="1">priceoutcross</f>
        <v/>
      </c>
      <c r="AB1966" s="13" t="str">
        <f t="shared" ca="1" si="635"/>
        <v/>
      </c>
      <c r="AC1966" s="13" t="str">
        <f t="shared" ca="1" si="644"/>
        <v/>
      </c>
      <c r="AD1966" s="13" t="str">
        <f t="shared" ca="1" si="645"/>
        <v/>
      </c>
      <c r="AE1966" s="13">
        <f t="shared" ca="1" si="646"/>
        <v>3.3465780983988931</v>
      </c>
      <c r="AG1966" s="32">
        <f ca="1">IF(ROW(data!B1966)&gt;fib+1,MIN(OFFSET(data!B1966,0,0,-fib,1)),"")</f>
        <v>9.33</v>
      </c>
      <c r="AH1966" s="32">
        <f ca="1">IF(ROW(data!B1966)&gt;fib+1,MAX(OFFSET(data!B1966,0,0,-fib,1)),"")</f>
        <v>26</v>
      </c>
      <c r="AI1966" s="32">
        <f t="shared" ca="1" si="636"/>
        <v>16.670000000000002</v>
      </c>
      <c r="AJ1966" s="31">
        <f t="shared" ca="1" si="637"/>
        <v>13.26412</v>
      </c>
      <c r="AK1966" s="31">
        <f t="shared" ca="1" si="638"/>
        <v>15.697940000000001</v>
      </c>
      <c r="AL1966" s="31">
        <f t="shared" ca="1" si="639"/>
        <v>17.664999999999999</v>
      </c>
      <c r="AM1966" s="31">
        <f t="shared" ca="1" si="640"/>
        <v>19.632060000000003</v>
      </c>
      <c r="AO1966" s="32">
        <f t="shared" ca="1" si="647"/>
        <v>2.3321937512499562</v>
      </c>
      <c r="AP1966" s="32">
        <f t="shared" ca="1" si="648"/>
        <v>0.65647120488797417</v>
      </c>
      <c r="AQ1966" s="32">
        <f t="shared" ca="1" si="649"/>
        <v>2.4685224841136817</v>
      </c>
      <c r="AR1966" s="32">
        <f t="shared" ca="1" si="650"/>
        <v>3.6438529784537321E-2</v>
      </c>
    </row>
    <row r="1967" spans="1:44">
      <c r="A1967" s="10">
        <v>39784</v>
      </c>
      <c r="B1967" s="11">
        <f ca="1">IF(ROW(data!B1967)&gt;singleSMA,AVERAGE(OFFSET(data!B1967,0,0,-singleSMA,1)),"")</f>
        <v>19.505499999999998</v>
      </c>
      <c r="C1967" s="11" t="str">
        <f ca="1">IF(ROW(data!B1965)&gt;singleSMA+2,IF(SIGN(data!B1966-indicators!B1966)&lt;&gt;SIGN(data!B1965-indicators!B1965),IF(SIGN(data!B1966-indicators!B1966)&gt;0,"BUY","SELL"),""),"")</f>
        <v/>
      </c>
      <c r="D1967" s="11">
        <f ca="1">IF(ROW(data!B1967)&gt;fastSMA,AVERAGE(OFFSET(data!B1967,0,0,-fastSMA,1)),"")</f>
        <v>12.116999999999999</v>
      </c>
      <c r="E1967" s="11">
        <f ca="1">IF(ROW(data!B1967)&gt;slowSMA,AVERAGE(OFFSET(data!B1967,0,0,-slowSMA,1)),"")</f>
        <v>19.505499999999998</v>
      </c>
      <c r="F1967" s="11" t="str">
        <f ca="1">IF(ROW(data!B1967)&gt;MAX(fastSMA,slowSMA)+2,IF(SIGN(D1966-E1966)&lt;&gt;SIGN(D1965-E1965),IF(SIGN(D1966-E1966)&gt;0,"BUY","SELL"),""),"")</f>
        <v/>
      </c>
      <c r="G1967" s="11"/>
      <c r="H1967" s="11">
        <f>(data!B1967/data!B1966)-1</f>
        <v>-2.0036429872495543E-2</v>
      </c>
      <c r="I1967" s="11">
        <f t="shared" si="630"/>
        <v>0</v>
      </c>
      <c r="J1967" s="11">
        <f t="shared" si="631"/>
        <v>2.0036429872495543E-2</v>
      </c>
      <c r="K1967" s="11">
        <f ca="1">IF(ROW(data!B1967)&gt;rsi+1,100-100/(1+AVERAGE(OFFSET(I1967,0,0,-rsi,1))/AVERAGE(OFFSET(J1967,0,0,-rsi,1))),"")</f>
        <v>32.91537276375837</v>
      </c>
      <c r="L1967" s="11"/>
      <c r="M1967" s="11">
        <f t="shared" si="632"/>
        <v>0.97996357012750446</v>
      </c>
      <c r="N1967" s="11">
        <f t="shared" ca="1" si="633"/>
        <v>0.6884197056941781</v>
      </c>
      <c r="S1967" s="13" t="str">
        <f ca="1">pricein</f>
        <v/>
      </c>
      <c r="T1967" s="13" t="str">
        <f ca="1">priceout</f>
        <v/>
      </c>
      <c r="U1967" s="16" t="str">
        <f t="shared" ca="1" si="634"/>
        <v/>
      </c>
      <c r="V1967" s="16" t="str">
        <f t="shared" ca="1" si="641"/>
        <v/>
      </c>
      <c r="W1967" s="16" t="str">
        <f t="shared" ca="1" si="642"/>
        <v/>
      </c>
      <c r="X1967" s="16">
        <f t="shared" ca="1" si="643"/>
        <v>2.0116218992622392</v>
      </c>
      <c r="Y1967" s="16"/>
      <c r="Z1967" s="13" t="str">
        <f ca="1">priceincross</f>
        <v/>
      </c>
      <c r="AA1967" s="13" t="str">
        <f ca="1">priceoutcross</f>
        <v/>
      </c>
      <c r="AB1967" s="13" t="str">
        <f t="shared" ca="1" si="635"/>
        <v/>
      </c>
      <c r="AC1967" s="13" t="str">
        <f t="shared" ca="1" si="644"/>
        <v/>
      </c>
      <c r="AD1967" s="13" t="str">
        <f t="shared" ca="1" si="645"/>
        <v/>
      </c>
      <c r="AE1967" s="13">
        <f t="shared" ca="1" si="646"/>
        <v>3.3465780983988931</v>
      </c>
      <c r="AG1967" s="32">
        <f ca="1">IF(ROW(data!B1967)&gt;fib+1,MIN(OFFSET(data!B1967,0,0,-fib,1)),"")</f>
        <v>9.33</v>
      </c>
      <c r="AH1967" s="32">
        <f ca="1">IF(ROW(data!B1967)&gt;fib+1,MAX(OFFSET(data!B1967,0,0,-fib,1)),"")</f>
        <v>26</v>
      </c>
      <c r="AI1967" s="32">
        <f t="shared" ca="1" si="636"/>
        <v>16.670000000000002</v>
      </c>
      <c r="AJ1967" s="31">
        <f t="shared" ca="1" si="637"/>
        <v>13.26412</v>
      </c>
      <c r="AK1967" s="31">
        <f t="shared" ca="1" si="638"/>
        <v>15.697940000000001</v>
      </c>
      <c r="AL1967" s="31">
        <f t="shared" ca="1" si="639"/>
        <v>17.664999999999999</v>
      </c>
      <c r="AM1967" s="31">
        <f t="shared" ca="1" si="640"/>
        <v>19.632060000000003</v>
      </c>
      <c r="AO1967" s="32">
        <f t="shared" ca="1" si="647"/>
        <v>2.3321937512499562</v>
      </c>
      <c r="AP1967" s="32">
        <f t="shared" ca="1" si="648"/>
        <v>0.65647120488797417</v>
      </c>
      <c r="AQ1967" s="32">
        <f t="shared" ca="1" si="649"/>
        <v>2.4685224841136817</v>
      </c>
      <c r="AR1967" s="32">
        <f t="shared" ca="1" si="650"/>
        <v>3.6438529784537321E-2</v>
      </c>
    </row>
    <row r="1968" spans="1:44">
      <c r="A1968" s="10">
        <v>39785</v>
      </c>
      <c r="B1968" s="11">
        <f ca="1">IF(ROW(data!B1968)&gt;singleSMA,AVERAGE(OFFSET(data!B1968,0,0,-singleSMA,1)),"")</f>
        <v>19.408100000000001</v>
      </c>
      <c r="C1968" s="11" t="str">
        <f ca="1">IF(ROW(data!B1966)&gt;singleSMA+2,IF(SIGN(data!B1967-indicators!B1967)&lt;&gt;SIGN(data!B1966-indicators!B1966),IF(SIGN(data!B1967-indicators!B1967)&gt;0,"BUY","SELL"),""),"")</f>
        <v/>
      </c>
      <c r="D1968" s="11">
        <f ca="1">IF(ROW(data!B1968)&gt;fastSMA,AVERAGE(OFFSET(data!B1968,0,0,-fastSMA,1)),"")</f>
        <v>11.915499999999998</v>
      </c>
      <c r="E1968" s="11">
        <f ca="1">IF(ROW(data!B1968)&gt;slowSMA,AVERAGE(OFFSET(data!B1968,0,0,-slowSMA,1)),"")</f>
        <v>19.408100000000001</v>
      </c>
      <c r="F1968" s="11" t="str">
        <f ca="1">IF(ROW(data!B1968)&gt;MAX(fastSMA,slowSMA)+2,IF(SIGN(D1967-E1967)&lt;&gt;SIGN(D1966-E1966),IF(SIGN(D1967-E1967)&gt;0,"BUY","SELL"),""),"")</f>
        <v/>
      </c>
      <c r="G1968" s="11"/>
      <c r="H1968" s="11">
        <f>(data!B1968/data!B1967)-1</f>
        <v>1.4869888475836479E-2</v>
      </c>
      <c r="I1968" s="11">
        <f t="shared" si="630"/>
        <v>1.4869888475836479E-2</v>
      </c>
      <c r="J1968" s="11">
        <f t="shared" si="631"/>
        <v>0</v>
      </c>
      <c r="K1968" s="11">
        <f ca="1">IF(ROW(data!B1968)&gt;rsi+1,100-100/(1+AVERAGE(OFFSET(I1968,0,0,-rsi,1))/AVERAGE(OFFSET(J1968,0,0,-rsi,1))),"")</f>
        <v>35.405678717788163</v>
      </c>
      <c r="L1968" s="11"/>
      <c r="M1968" s="11">
        <f t="shared" si="632"/>
        <v>1.0148698884758365</v>
      </c>
      <c r="N1968" s="11">
        <f t="shared" ca="1" si="633"/>
        <v>0.73043478260869577</v>
      </c>
      <c r="S1968" s="13" t="str">
        <f ca="1">pricein</f>
        <v/>
      </c>
      <c r="T1968" s="13" t="str">
        <f ca="1">priceout</f>
        <v/>
      </c>
      <c r="U1968" s="16" t="str">
        <f t="shared" ca="1" si="634"/>
        <v/>
      </c>
      <c r="V1968" s="16" t="str">
        <f t="shared" ca="1" si="641"/>
        <v/>
      </c>
      <c r="W1968" s="16" t="str">
        <f t="shared" ca="1" si="642"/>
        <v/>
      </c>
      <c r="X1968" s="16">
        <f t="shared" ca="1" si="643"/>
        <v>2.0116218992622392</v>
      </c>
      <c r="Y1968" s="16"/>
      <c r="Z1968" s="13" t="str">
        <f ca="1">priceincross</f>
        <v/>
      </c>
      <c r="AA1968" s="13" t="str">
        <f ca="1">priceoutcross</f>
        <v/>
      </c>
      <c r="AB1968" s="13" t="str">
        <f t="shared" ca="1" si="635"/>
        <v/>
      </c>
      <c r="AC1968" s="13" t="str">
        <f t="shared" ca="1" si="644"/>
        <v/>
      </c>
      <c r="AD1968" s="13" t="str">
        <f t="shared" ca="1" si="645"/>
        <v/>
      </c>
      <c r="AE1968" s="13">
        <f t="shared" ca="1" si="646"/>
        <v>3.3465780983988931</v>
      </c>
      <c r="AG1968" s="32">
        <f ca="1">IF(ROW(data!B1968)&gt;fib+1,MIN(OFFSET(data!B1968,0,0,-fib,1)),"")</f>
        <v>9.33</v>
      </c>
      <c r="AH1968" s="32">
        <f ca="1">IF(ROW(data!B1968)&gt;fib+1,MAX(OFFSET(data!B1968,0,0,-fib,1)),"")</f>
        <v>26</v>
      </c>
      <c r="AI1968" s="32">
        <f t="shared" ca="1" si="636"/>
        <v>16.670000000000002</v>
      </c>
      <c r="AJ1968" s="31">
        <f t="shared" ca="1" si="637"/>
        <v>13.26412</v>
      </c>
      <c r="AK1968" s="31">
        <f t="shared" ca="1" si="638"/>
        <v>15.697940000000001</v>
      </c>
      <c r="AL1968" s="31">
        <f t="shared" ca="1" si="639"/>
        <v>17.664999999999999</v>
      </c>
      <c r="AM1968" s="31">
        <f t="shared" ca="1" si="640"/>
        <v>19.632060000000003</v>
      </c>
      <c r="AO1968" s="32">
        <f t="shared" ca="1" si="647"/>
        <v>2.3321937512499562</v>
      </c>
      <c r="AP1968" s="32">
        <f t="shared" ca="1" si="648"/>
        <v>0.65647120488797417</v>
      </c>
      <c r="AQ1968" s="32">
        <f t="shared" ca="1" si="649"/>
        <v>2.4685224841136817</v>
      </c>
      <c r="AR1968" s="32">
        <f t="shared" ca="1" si="650"/>
        <v>3.6438529784537321E-2</v>
      </c>
    </row>
    <row r="1969" spans="1:44">
      <c r="A1969" s="10">
        <v>39786</v>
      </c>
      <c r="B1969" s="11">
        <f ca="1">IF(ROW(data!B1969)&gt;singleSMA,AVERAGE(OFFSET(data!B1969,0,0,-singleSMA,1)),"")</f>
        <v>19.308999999999997</v>
      </c>
      <c r="C1969" s="11" t="str">
        <f ca="1">IF(ROW(data!B1967)&gt;singleSMA+2,IF(SIGN(data!B1968-indicators!B1968)&lt;&gt;SIGN(data!B1967-indicators!B1967),IF(SIGN(data!B1968-indicators!B1968)&gt;0,"BUY","SELL"),""),"")</f>
        <v/>
      </c>
      <c r="D1969" s="11">
        <f ca="1">IF(ROW(data!B1969)&gt;fastSMA,AVERAGE(OFFSET(data!B1969,0,0,-fastSMA,1)),"")</f>
        <v>11.792499999999999</v>
      </c>
      <c r="E1969" s="11">
        <f ca="1">IF(ROW(data!B1969)&gt;slowSMA,AVERAGE(OFFSET(data!B1969,0,0,-slowSMA,1)),"")</f>
        <v>19.308999999999997</v>
      </c>
      <c r="F1969" s="11" t="str">
        <f ca="1">IF(ROW(data!B1969)&gt;MAX(fastSMA,slowSMA)+2,IF(SIGN(D1968-E1968)&lt;&gt;SIGN(D1967-E1967),IF(SIGN(D1968-E1968)&gt;0,"BUY","SELL"),""),"")</f>
        <v/>
      </c>
      <c r="G1969" s="11"/>
      <c r="H1969" s="11">
        <f>(data!B1969/data!B1968)-1</f>
        <v>3.3882783882783762E-2</v>
      </c>
      <c r="I1969" s="11">
        <f t="shared" si="630"/>
        <v>3.3882783882783762E-2</v>
      </c>
      <c r="J1969" s="11">
        <f t="shared" si="631"/>
        <v>0</v>
      </c>
      <c r="K1969" s="11">
        <f ca="1">IF(ROW(data!B1969)&gt;rsi+1,100-100/(1+AVERAGE(OFFSET(I1969,0,0,-rsi,1))/AVERAGE(OFFSET(J1969,0,0,-rsi,1))),"")</f>
        <v>40.819414157085326</v>
      </c>
      <c r="L1969" s="11"/>
      <c r="M1969" s="11">
        <f t="shared" si="632"/>
        <v>1.0338827838827838</v>
      </c>
      <c r="N1969" s="11">
        <f t="shared" ca="1" si="633"/>
        <v>0.8210909090909092</v>
      </c>
      <c r="S1969" s="13" t="str">
        <f ca="1">pricein</f>
        <v/>
      </c>
      <c r="T1969" s="13" t="str">
        <f ca="1">priceout</f>
        <v/>
      </c>
      <c r="U1969" s="16" t="str">
        <f t="shared" ca="1" si="634"/>
        <v/>
      </c>
      <c r="V1969" s="16" t="str">
        <f t="shared" ca="1" si="641"/>
        <v/>
      </c>
      <c r="W1969" s="16" t="str">
        <f t="shared" ca="1" si="642"/>
        <v/>
      </c>
      <c r="X1969" s="16">
        <f t="shared" ca="1" si="643"/>
        <v>2.0116218992622392</v>
      </c>
      <c r="Y1969" s="16"/>
      <c r="Z1969" s="13" t="str">
        <f ca="1">priceincross</f>
        <v/>
      </c>
      <c r="AA1969" s="13" t="str">
        <f ca="1">priceoutcross</f>
        <v/>
      </c>
      <c r="AB1969" s="13" t="str">
        <f t="shared" ca="1" si="635"/>
        <v/>
      </c>
      <c r="AC1969" s="13" t="str">
        <f t="shared" ca="1" si="644"/>
        <v/>
      </c>
      <c r="AD1969" s="13" t="str">
        <f t="shared" ca="1" si="645"/>
        <v/>
      </c>
      <c r="AE1969" s="13">
        <f t="shared" ca="1" si="646"/>
        <v>3.3465780983988931</v>
      </c>
      <c r="AG1969" s="32">
        <f ca="1">IF(ROW(data!B1969)&gt;fib+1,MIN(OFFSET(data!B1969,0,0,-fib,1)),"")</f>
        <v>9.33</v>
      </c>
      <c r="AH1969" s="32">
        <f ca="1">IF(ROW(data!B1969)&gt;fib+1,MAX(OFFSET(data!B1969,0,0,-fib,1)),"")</f>
        <v>26</v>
      </c>
      <c r="AI1969" s="32">
        <f t="shared" ca="1" si="636"/>
        <v>16.670000000000002</v>
      </c>
      <c r="AJ1969" s="31">
        <f t="shared" ca="1" si="637"/>
        <v>13.26412</v>
      </c>
      <c r="AK1969" s="31">
        <f t="shared" ca="1" si="638"/>
        <v>15.697940000000001</v>
      </c>
      <c r="AL1969" s="31">
        <f t="shared" ca="1" si="639"/>
        <v>17.664999999999999</v>
      </c>
      <c r="AM1969" s="31">
        <f t="shared" ca="1" si="640"/>
        <v>19.632060000000003</v>
      </c>
      <c r="AO1969" s="32">
        <f t="shared" ca="1" si="647"/>
        <v>2.3321937512499562</v>
      </c>
      <c r="AP1969" s="32">
        <f t="shared" ca="1" si="648"/>
        <v>0.65647120488797417</v>
      </c>
      <c r="AQ1969" s="32">
        <f t="shared" ca="1" si="649"/>
        <v>2.4685224841136817</v>
      </c>
      <c r="AR1969" s="32">
        <f t="shared" ca="1" si="650"/>
        <v>3.6438529784537321E-2</v>
      </c>
    </row>
    <row r="1970" spans="1:44">
      <c r="A1970" s="10">
        <v>39787</v>
      </c>
      <c r="B1970" s="11">
        <f ca="1">IF(ROW(data!B1970)&gt;singleSMA,AVERAGE(OFFSET(data!B1970,0,0,-singleSMA,1)),"")</f>
        <v>19.215499999999999</v>
      </c>
      <c r="C1970" s="11" t="str">
        <f ca="1">IF(ROW(data!B1968)&gt;singleSMA+2,IF(SIGN(data!B1969-indicators!B1969)&lt;&gt;SIGN(data!B1968-indicators!B1968),IF(SIGN(data!B1969-indicators!B1969)&gt;0,"BUY","SELL"),""),"")</f>
        <v/>
      </c>
      <c r="D1970" s="11">
        <f ca="1">IF(ROW(data!B1970)&gt;fastSMA,AVERAGE(OFFSET(data!B1970,0,0,-fastSMA,1)),"")</f>
        <v>11.611999999999998</v>
      </c>
      <c r="E1970" s="11">
        <f ca="1">IF(ROW(data!B1970)&gt;slowSMA,AVERAGE(OFFSET(data!B1970,0,0,-slowSMA,1)),"")</f>
        <v>19.215499999999999</v>
      </c>
      <c r="F1970" s="11" t="str">
        <f ca="1">IF(ROW(data!B1970)&gt;MAX(fastSMA,slowSMA)+2,IF(SIGN(D1969-E1969)&lt;&gt;SIGN(D1968-E1968),IF(SIGN(D1969-E1969)&gt;0,"BUY","SELL"),""),"")</f>
        <v/>
      </c>
      <c r="G1970" s="11"/>
      <c r="H1970" s="11">
        <f>(data!B1970/data!B1969)-1</f>
        <v>-4.6944198405668658E-2</v>
      </c>
      <c r="I1970" s="11">
        <f t="shared" si="630"/>
        <v>0</v>
      </c>
      <c r="J1970" s="11">
        <f t="shared" si="631"/>
        <v>4.6944198405668658E-2</v>
      </c>
      <c r="K1970" s="11">
        <f ca="1">IF(ROW(data!B1970)&gt;rsi+1,100-100/(1+AVERAGE(OFFSET(I1970,0,0,-rsi,1))/AVERAGE(OFFSET(J1970,0,0,-rsi,1))),"")</f>
        <v>35.895279161005462</v>
      </c>
      <c r="L1970" s="11"/>
      <c r="M1970" s="11">
        <f t="shared" si="632"/>
        <v>0.95305580159433134</v>
      </c>
      <c r="N1970" s="11">
        <f t="shared" ca="1" si="633"/>
        <v>0.74878218510786343</v>
      </c>
      <c r="S1970" s="13" t="str">
        <f ca="1">pricein</f>
        <v/>
      </c>
      <c r="T1970" s="13" t="str">
        <f ca="1">priceout</f>
        <v/>
      </c>
      <c r="U1970" s="16" t="str">
        <f t="shared" ca="1" si="634"/>
        <v/>
      </c>
      <c r="V1970" s="16" t="str">
        <f t="shared" ca="1" si="641"/>
        <v/>
      </c>
      <c r="W1970" s="16" t="str">
        <f t="shared" ca="1" si="642"/>
        <v/>
      </c>
      <c r="X1970" s="16">
        <f t="shared" ca="1" si="643"/>
        <v>2.0116218992622392</v>
      </c>
      <c r="Y1970" s="16"/>
      <c r="Z1970" s="13" t="str">
        <f ca="1">priceincross</f>
        <v/>
      </c>
      <c r="AA1970" s="13" t="str">
        <f ca="1">priceoutcross</f>
        <v/>
      </c>
      <c r="AB1970" s="13" t="str">
        <f t="shared" ca="1" si="635"/>
        <v/>
      </c>
      <c r="AC1970" s="13" t="str">
        <f t="shared" ca="1" si="644"/>
        <v/>
      </c>
      <c r="AD1970" s="13" t="str">
        <f t="shared" ca="1" si="645"/>
        <v/>
      </c>
      <c r="AE1970" s="13">
        <f t="shared" ca="1" si="646"/>
        <v>3.3465780983988931</v>
      </c>
      <c r="AG1970" s="32">
        <f ca="1">IF(ROW(data!B1970)&gt;fib+1,MIN(OFFSET(data!B1970,0,0,-fib,1)),"")</f>
        <v>9.33</v>
      </c>
      <c r="AH1970" s="32">
        <f ca="1">IF(ROW(data!B1970)&gt;fib+1,MAX(OFFSET(data!B1970,0,0,-fib,1)),"")</f>
        <v>26</v>
      </c>
      <c r="AI1970" s="32">
        <f t="shared" ca="1" si="636"/>
        <v>16.670000000000002</v>
      </c>
      <c r="AJ1970" s="31">
        <f t="shared" ca="1" si="637"/>
        <v>13.26412</v>
      </c>
      <c r="AK1970" s="31">
        <f t="shared" ca="1" si="638"/>
        <v>15.697940000000001</v>
      </c>
      <c r="AL1970" s="31">
        <f t="shared" ca="1" si="639"/>
        <v>17.664999999999999</v>
      </c>
      <c r="AM1970" s="31">
        <f t="shared" ca="1" si="640"/>
        <v>19.632060000000003</v>
      </c>
      <c r="AO1970" s="32">
        <f t="shared" ca="1" si="647"/>
        <v>2.3321937512499562</v>
      </c>
      <c r="AP1970" s="32">
        <f t="shared" ca="1" si="648"/>
        <v>0.65647120488797417</v>
      </c>
      <c r="AQ1970" s="32">
        <f t="shared" ca="1" si="649"/>
        <v>2.4685224841136817</v>
      </c>
      <c r="AR1970" s="32">
        <f t="shared" ca="1" si="650"/>
        <v>3.6438529784537321E-2</v>
      </c>
    </row>
    <row r="1971" spans="1:44">
      <c r="A1971" s="10">
        <v>39790</v>
      </c>
      <c r="B1971" s="11">
        <f ca="1">IF(ROW(data!B1971)&gt;singleSMA,AVERAGE(OFFSET(data!B1971,0,0,-singleSMA,1)),"")</f>
        <v>19.129099999999998</v>
      </c>
      <c r="C1971" s="11" t="str">
        <f ca="1">IF(ROW(data!B1969)&gt;singleSMA+2,IF(SIGN(data!B1970-indicators!B1970)&lt;&gt;SIGN(data!B1969-indicators!B1969),IF(SIGN(data!B1970-indicators!B1970)&gt;0,"BUY","SELL"),""),"")</f>
        <v/>
      </c>
      <c r="D1971" s="11">
        <f ca="1">IF(ROW(data!B1971)&gt;fastSMA,AVERAGE(OFFSET(data!B1971,0,0,-fastSMA,1)),"")</f>
        <v>11.411499999999998</v>
      </c>
      <c r="E1971" s="11">
        <f ca="1">IF(ROW(data!B1971)&gt;slowSMA,AVERAGE(OFFSET(data!B1971,0,0,-slowSMA,1)),"")</f>
        <v>19.129099999999998</v>
      </c>
      <c r="F1971" s="11" t="str">
        <f ca="1">IF(ROW(data!B1971)&gt;MAX(fastSMA,slowSMA)+2,IF(SIGN(D1970-E1970)&lt;&gt;SIGN(D1969-E1969),IF(SIGN(D1970-E1970)&gt;0,"BUY","SELL"),""),"")</f>
        <v/>
      </c>
      <c r="G1971" s="11"/>
      <c r="H1971" s="11">
        <f>(data!B1971/data!B1970)-1</f>
        <v>4.3680297397769685E-2</v>
      </c>
      <c r="I1971" s="11">
        <f t="shared" si="630"/>
        <v>4.3680297397769685E-2</v>
      </c>
      <c r="J1971" s="11">
        <f t="shared" si="631"/>
        <v>0</v>
      </c>
      <c r="K1971" s="11">
        <f ca="1">IF(ROW(data!B1971)&gt;rsi+1,100-100/(1+AVERAGE(OFFSET(I1971,0,0,-rsi,1))/AVERAGE(OFFSET(J1971,0,0,-rsi,1))),"")</f>
        <v>34.712878617574177</v>
      </c>
      <c r="L1971" s="11"/>
      <c r="M1971" s="11">
        <f t="shared" si="632"/>
        <v>1.0436802973977697</v>
      </c>
      <c r="N1971" s="11">
        <f t="shared" ca="1" si="633"/>
        <v>0.73687664041994749</v>
      </c>
      <c r="S1971" s="13" t="str">
        <f ca="1">pricein</f>
        <v/>
      </c>
      <c r="T1971" s="13" t="str">
        <f ca="1">priceout</f>
        <v/>
      </c>
      <c r="U1971" s="16" t="str">
        <f t="shared" ca="1" si="634"/>
        <v/>
      </c>
      <c r="V1971" s="16" t="str">
        <f t="shared" ca="1" si="641"/>
        <v/>
      </c>
      <c r="W1971" s="16" t="str">
        <f t="shared" ca="1" si="642"/>
        <v/>
      </c>
      <c r="X1971" s="16">
        <f t="shared" ca="1" si="643"/>
        <v>2.0116218992622392</v>
      </c>
      <c r="Y1971" s="16"/>
      <c r="Z1971" s="13" t="str">
        <f ca="1">priceincross</f>
        <v/>
      </c>
      <c r="AA1971" s="13" t="str">
        <f ca="1">priceoutcross</f>
        <v/>
      </c>
      <c r="AB1971" s="13" t="str">
        <f t="shared" ca="1" si="635"/>
        <v/>
      </c>
      <c r="AC1971" s="13" t="str">
        <f t="shared" ca="1" si="644"/>
        <v/>
      </c>
      <c r="AD1971" s="13" t="str">
        <f t="shared" ca="1" si="645"/>
        <v/>
      </c>
      <c r="AE1971" s="13">
        <f t="shared" ca="1" si="646"/>
        <v>3.3465780983988931</v>
      </c>
      <c r="AG1971" s="32">
        <f ca="1">IF(ROW(data!B1971)&gt;fib+1,MIN(OFFSET(data!B1971,0,0,-fib,1)),"")</f>
        <v>9.33</v>
      </c>
      <c r="AH1971" s="32">
        <f ca="1">IF(ROW(data!B1971)&gt;fib+1,MAX(OFFSET(data!B1971,0,0,-fib,1)),"")</f>
        <v>26</v>
      </c>
      <c r="AI1971" s="32">
        <f t="shared" ca="1" si="636"/>
        <v>16.670000000000002</v>
      </c>
      <c r="AJ1971" s="31">
        <f t="shared" ca="1" si="637"/>
        <v>13.26412</v>
      </c>
      <c r="AK1971" s="31">
        <f t="shared" ca="1" si="638"/>
        <v>15.697940000000001</v>
      </c>
      <c r="AL1971" s="31">
        <f t="shared" ca="1" si="639"/>
        <v>17.664999999999999</v>
      </c>
      <c r="AM1971" s="31">
        <f t="shared" ca="1" si="640"/>
        <v>19.632060000000003</v>
      </c>
      <c r="AO1971" s="32">
        <f t="shared" ca="1" si="647"/>
        <v>2.3321937512499562</v>
      </c>
      <c r="AP1971" s="32">
        <f t="shared" ca="1" si="648"/>
        <v>0.65647120488797417</v>
      </c>
      <c r="AQ1971" s="32">
        <f t="shared" ca="1" si="649"/>
        <v>2.4685224841136817</v>
      </c>
      <c r="AR1971" s="32">
        <f t="shared" ca="1" si="650"/>
        <v>3.6438529784537321E-2</v>
      </c>
    </row>
    <row r="1972" spans="1:44">
      <c r="A1972" s="10">
        <v>39791</v>
      </c>
      <c r="B1972" s="11">
        <f ca="1">IF(ROW(data!B1972)&gt;singleSMA,AVERAGE(OFFSET(data!B1972,0,0,-singleSMA,1)),"")</f>
        <v>19.014199999999999</v>
      </c>
      <c r="C1972" s="11" t="str">
        <f ca="1">IF(ROW(data!B1970)&gt;singleSMA+2,IF(SIGN(data!B1971-indicators!B1971)&lt;&gt;SIGN(data!B1970-indicators!B1970),IF(SIGN(data!B1971-indicators!B1971)&gt;0,"BUY","SELL"),""),"")</f>
        <v/>
      </c>
      <c r="D1972" s="11">
        <f ca="1">IF(ROW(data!B1972)&gt;fastSMA,AVERAGE(OFFSET(data!B1972,0,0,-fastSMA,1)),"")</f>
        <v>11.261499999999996</v>
      </c>
      <c r="E1972" s="11">
        <f ca="1">IF(ROW(data!B1972)&gt;slowSMA,AVERAGE(OFFSET(data!B1972,0,0,-slowSMA,1)),"")</f>
        <v>19.014199999999999</v>
      </c>
      <c r="F1972" s="11" t="str">
        <f ca="1">IF(ROW(data!B1972)&gt;MAX(fastSMA,slowSMA)+2,IF(SIGN(D1971-E1971)&lt;&gt;SIGN(D1970-E1970),IF(SIGN(D1971-E1971)&gt;0,"BUY","SELL"),""),"")</f>
        <v/>
      </c>
      <c r="G1972" s="11"/>
      <c r="H1972" s="11">
        <f>(data!B1972/data!B1971)-1</f>
        <v>-3.4728406055209327E-2</v>
      </c>
      <c r="I1972" s="11">
        <f t="shared" si="630"/>
        <v>0</v>
      </c>
      <c r="J1972" s="11">
        <f t="shared" si="631"/>
        <v>3.4728406055209327E-2</v>
      </c>
      <c r="K1972" s="11">
        <f ca="1">IF(ROW(data!B1972)&gt;rsi+1,100-100/(1+AVERAGE(OFFSET(I1972,0,0,-rsi,1))/AVERAGE(OFFSET(J1972,0,0,-rsi,1))),"")</f>
        <v>37.026932413807295</v>
      </c>
      <c r="L1972" s="11"/>
      <c r="M1972" s="11">
        <f t="shared" si="632"/>
        <v>0.96527159394479067</v>
      </c>
      <c r="N1972" s="11">
        <f t="shared" ca="1" si="633"/>
        <v>0.78323699421965309</v>
      </c>
      <c r="S1972" s="13" t="str">
        <f ca="1">pricein</f>
        <v/>
      </c>
      <c r="T1972" s="13" t="str">
        <f ca="1">priceout</f>
        <v/>
      </c>
      <c r="U1972" s="16" t="str">
        <f t="shared" ca="1" si="634"/>
        <v/>
      </c>
      <c r="V1972" s="16" t="str">
        <f t="shared" ca="1" si="641"/>
        <v/>
      </c>
      <c r="W1972" s="16" t="str">
        <f t="shared" ca="1" si="642"/>
        <v/>
      </c>
      <c r="X1972" s="16">
        <f t="shared" ca="1" si="643"/>
        <v>2.0116218992622392</v>
      </c>
      <c r="Y1972" s="16"/>
      <c r="Z1972" s="13" t="str">
        <f ca="1">priceincross</f>
        <v/>
      </c>
      <c r="AA1972" s="13" t="str">
        <f ca="1">priceoutcross</f>
        <v/>
      </c>
      <c r="AB1972" s="13" t="str">
        <f t="shared" ca="1" si="635"/>
        <v/>
      </c>
      <c r="AC1972" s="13" t="str">
        <f t="shared" ca="1" si="644"/>
        <v/>
      </c>
      <c r="AD1972" s="13" t="str">
        <f t="shared" ca="1" si="645"/>
        <v/>
      </c>
      <c r="AE1972" s="13">
        <f t="shared" ca="1" si="646"/>
        <v>3.3465780983988931</v>
      </c>
      <c r="AG1972" s="32">
        <f ca="1">IF(ROW(data!B1972)&gt;fib+1,MIN(OFFSET(data!B1972,0,0,-fib,1)),"")</f>
        <v>9.33</v>
      </c>
      <c r="AH1972" s="32">
        <f ca="1">IF(ROW(data!B1972)&gt;fib+1,MAX(OFFSET(data!B1972,0,0,-fib,1)),"")</f>
        <v>26</v>
      </c>
      <c r="AI1972" s="32">
        <f t="shared" ca="1" si="636"/>
        <v>16.670000000000002</v>
      </c>
      <c r="AJ1972" s="31">
        <f t="shared" ca="1" si="637"/>
        <v>13.26412</v>
      </c>
      <c r="AK1972" s="31">
        <f t="shared" ca="1" si="638"/>
        <v>15.697940000000001</v>
      </c>
      <c r="AL1972" s="31">
        <f t="shared" ca="1" si="639"/>
        <v>17.664999999999999</v>
      </c>
      <c r="AM1972" s="31">
        <f t="shared" ca="1" si="640"/>
        <v>19.632060000000003</v>
      </c>
      <c r="AO1972" s="32">
        <f t="shared" ca="1" si="647"/>
        <v>2.3321937512499562</v>
      </c>
      <c r="AP1972" s="32">
        <f t="shared" ca="1" si="648"/>
        <v>0.65647120488797417</v>
      </c>
      <c r="AQ1972" s="32">
        <f t="shared" ca="1" si="649"/>
        <v>2.4685224841136817</v>
      </c>
      <c r="AR1972" s="32">
        <f t="shared" ca="1" si="650"/>
        <v>3.6438529784537321E-2</v>
      </c>
    </row>
    <row r="1973" spans="1:44">
      <c r="A1973" s="10">
        <v>39792</v>
      </c>
      <c r="B1973" s="11">
        <f ca="1">IF(ROW(data!B1973)&gt;singleSMA,AVERAGE(OFFSET(data!B1973,0,0,-singleSMA,1)),"")</f>
        <v>18.882299999999997</v>
      </c>
      <c r="C1973" s="11" t="str">
        <f ca="1">IF(ROW(data!B1971)&gt;singleSMA+2,IF(SIGN(data!B1972-indicators!B1972)&lt;&gt;SIGN(data!B1971-indicators!B1971),IF(SIGN(data!B1972-indicators!B1972)&gt;0,"BUY","SELL"),""),"")</f>
        <v/>
      </c>
      <c r="D1973" s="11">
        <f ca="1">IF(ROW(data!B1973)&gt;fastSMA,AVERAGE(OFFSET(data!B1973,0,0,-fastSMA,1)),"")</f>
        <v>11.149499999999996</v>
      </c>
      <c r="E1973" s="11">
        <f ca="1">IF(ROW(data!B1973)&gt;slowSMA,AVERAGE(OFFSET(data!B1973,0,0,-slowSMA,1)),"")</f>
        <v>18.882299999999997</v>
      </c>
      <c r="F1973" s="11" t="str">
        <f ca="1">IF(ROW(data!B1973)&gt;MAX(fastSMA,slowSMA)+2,IF(SIGN(D1972-E1972)&lt;&gt;SIGN(D1971-E1971),IF(SIGN(D1972-E1972)&gt;0,"BUY","SELL"),""),"")</f>
        <v/>
      </c>
      <c r="G1973" s="11"/>
      <c r="H1973" s="11">
        <f>(data!B1973/data!B1972)-1</f>
        <v>-2.859778597785978E-2</v>
      </c>
      <c r="I1973" s="11">
        <f t="shared" si="630"/>
        <v>0</v>
      </c>
      <c r="J1973" s="11">
        <f t="shared" si="631"/>
        <v>2.859778597785978E-2</v>
      </c>
      <c r="K1973" s="11">
        <f ca="1">IF(ROW(data!B1973)&gt;rsi+1,100-100/(1+AVERAGE(OFFSET(I1973,0,0,-rsi,1))/AVERAGE(OFFSET(J1973,0,0,-rsi,1))),"")</f>
        <v>39.258283940084482</v>
      </c>
      <c r="L1973" s="11"/>
      <c r="M1973" s="11">
        <f t="shared" si="632"/>
        <v>0.97140221402214022</v>
      </c>
      <c r="N1973" s="11">
        <f t="shared" ca="1" si="633"/>
        <v>0.82458888018794052</v>
      </c>
      <c r="S1973" s="13" t="str">
        <f ca="1">pricein</f>
        <v/>
      </c>
      <c r="T1973" s="13" t="str">
        <f ca="1">priceout</f>
        <v/>
      </c>
      <c r="U1973" s="16" t="str">
        <f t="shared" ca="1" si="634"/>
        <v/>
      </c>
      <c r="V1973" s="16" t="str">
        <f t="shared" ca="1" si="641"/>
        <v/>
      </c>
      <c r="W1973" s="16" t="str">
        <f t="shared" ca="1" si="642"/>
        <v/>
      </c>
      <c r="X1973" s="16">
        <f t="shared" ca="1" si="643"/>
        <v>2.0116218992622392</v>
      </c>
      <c r="Y1973" s="16"/>
      <c r="Z1973" s="13" t="str">
        <f ca="1">priceincross</f>
        <v/>
      </c>
      <c r="AA1973" s="13" t="str">
        <f ca="1">priceoutcross</f>
        <v/>
      </c>
      <c r="AB1973" s="13" t="str">
        <f t="shared" ca="1" si="635"/>
        <v/>
      </c>
      <c r="AC1973" s="13" t="str">
        <f t="shared" ca="1" si="644"/>
        <v/>
      </c>
      <c r="AD1973" s="13" t="str">
        <f t="shared" ca="1" si="645"/>
        <v/>
      </c>
      <c r="AE1973" s="13">
        <f t="shared" ca="1" si="646"/>
        <v>3.3465780983988931</v>
      </c>
      <c r="AG1973" s="32">
        <f ca="1">IF(ROW(data!B1973)&gt;fib+1,MIN(OFFSET(data!B1973,0,0,-fib,1)),"")</f>
        <v>9.33</v>
      </c>
      <c r="AH1973" s="32">
        <f ca="1">IF(ROW(data!B1973)&gt;fib+1,MAX(OFFSET(data!B1973,0,0,-fib,1)),"")</f>
        <v>26</v>
      </c>
      <c r="AI1973" s="32">
        <f t="shared" ca="1" si="636"/>
        <v>16.670000000000002</v>
      </c>
      <c r="AJ1973" s="31">
        <f t="shared" ca="1" si="637"/>
        <v>13.26412</v>
      </c>
      <c r="AK1973" s="31">
        <f t="shared" ca="1" si="638"/>
        <v>15.697940000000001</v>
      </c>
      <c r="AL1973" s="31">
        <f t="shared" ca="1" si="639"/>
        <v>17.664999999999999</v>
      </c>
      <c r="AM1973" s="31">
        <f t="shared" ca="1" si="640"/>
        <v>19.632060000000003</v>
      </c>
      <c r="AO1973" s="32">
        <f t="shared" ca="1" si="647"/>
        <v>2.3321937512499562</v>
      </c>
      <c r="AP1973" s="32">
        <f t="shared" ca="1" si="648"/>
        <v>0.65647120488797417</v>
      </c>
      <c r="AQ1973" s="32">
        <f t="shared" ca="1" si="649"/>
        <v>2.4685224841136817</v>
      </c>
      <c r="AR1973" s="32">
        <f t="shared" ca="1" si="650"/>
        <v>3.6438529784537321E-2</v>
      </c>
    </row>
    <row r="1974" spans="1:44">
      <c r="A1974" s="10">
        <v>39793</v>
      </c>
      <c r="B1974" s="11">
        <f ca="1">IF(ROW(data!B1974)&gt;singleSMA,AVERAGE(OFFSET(data!B1974,0,0,-singleSMA,1)),"")</f>
        <v>18.751799999999996</v>
      </c>
      <c r="C1974" s="11" t="str">
        <f ca="1">IF(ROW(data!B1972)&gt;singleSMA+2,IF(SIGN(data!B1973-indicators!B1973)&lt;&gt;SIGN(data!B1972-indicators!B1972),IF(SIGN(data!B1973-indicators!B1973)&gt;0,"BUY","SELL"),""),"")</f>
        <v/>
      </c>
      <c r="D1974" s="11">
        <f ca="1">IF(ROW(data!B1974)&gt;fastSMA,AVERAGE(OFFSET(data!B1974,0,0,-fastSMA,1)),"")</f>
        <v>11.082999999999998</v>
      </c>
      <c r="E1974" s="11">
        <f ca="1">IF(ROW(data!B1974)&gt;slowSMA,AVERAGE(OFFSET(data!B1974,0,0,-slowSMA,1)),"")</f>
        <v>18.751799999999996</v>
      </c>
      <c r="F1974" s="11" t="str">
        <f ca="1">IF(ROW(data!B1974)&gt;MAX(fastSMA,slowSMA)+2,IF(SIGN(D1973-E1973)&lt;&gt;SIGN(D1972-E1972),IF(SIGN(D1973-E1973)&gt;0,"BUY","SELL"),""),"")</f>
        <v/>
      </c>
      <c r="G1974" s="11"/>
      <c r="H1974" s="11">
        <f>(data!B1974/data!B1973)-1</f>
        <v>5.6980056980058258E-3</v>
      </c>
      <c r="I1974" s="11">
        <f t="shared" si="630"/>
        <v>5.6980056980058258E-3</v>
      </c>
      <c r="J1974" s="11">
        <f t="shared" si="631"/>
        <v>0</v>
      </c>
      <c r="K1974" s="11">
        <f ca="1">IF(ROW(data!B1974)&gt;rsi+1,100-100/(1+AVERAGE(OFFSET(I1974,0,0,-rsi,1))/AVERAGE(OFFSET(J1974,0,0,-rsi,1))),"")</f>
        <v>43.217119627080713</v>
      </c>
      <c r="L1974" s="11"/>
      <c r="M1974" s="11">
        <f t="shared" si="632"/>
        <v>1.0056980056980058</v>
      </c>
      <c r="N1974" s="11">
        <f t="shared" ca="1" si="633"/>
        <v>0.88842281879194673</v>
      </c>
      <c r="S1974" s="13" t="str">
        <f ca="1">pricein</f>
        <v/>
      </c>
      <c r="T1974" s="13" t="str">
        <f ca="1">priceout</f>
        <v/>
      </c>
      <c r="U1974" s="16" t="str">
        <f t="shared" ca="1" si="634"/>
        <v/>
      </c>
      <c r="V1974" s="16" t="str">
        <f t="shared" ca="1" si="641"/>
        <v/>
      </c>
      <c r="W1974" s="16" t="str">
        <f t="shared" ca="1" si="642"/>
        <v/>
      </c>
      <c r="X1974" s="16">
        <f t="shared" ca="1" si="643"/>
        <v>2.0116218992622392</v>
      </c>
      <c r="Y1974" s="16"/>
      <c r="Z1974" s="13" t="str">
        <f ca="1">priceincross</f>
        <v/>
      </c>
      <c r="AA1974" s="13" t="str">
        <f ca="1">priceoutcross</f>
        <v/>
      </c>
      <c r="AB1974" s="13" t="str">
        <f t="shared" ca="1" si="635"/>
        <v/>
      </c>
      <c r="AC1974" s="13" t="str">
        <f t="shared" ca="1" si="644"/>
        <v/>
      </c>
      <c r="AD1974" s="13" t="str">
        <f t="shared" ca="1" si="645"/>
        <v/>
      </c>
      <c r="AE1974" s="13">
        <f t="shared" ca="1" si="646"/>
        <v>3.3465780983988931</v>
      </c>
      <c r="AG1974" s="32">
        <f ca="1">IF(ROW(data!B1974)&gt;fib+1,MIN(OFFSET(data!B1974,0,0,-fib,1)),"")</f>
        <v>9.33</v>
      </c>
      <c r="AH1974" s="32">
        <f ca="1">IF(ROW(data!B1974)&gt;fib+1,MAX(OFFSET(data!B1974,0,0,-fib,1)),"")</f>
        <v>26</v>
      </c>
      <c r="AI1974" s="32">
        <f t="shared" ca="1" si="636"/>
        <v>16.670000000000002</v>
      </c>
      <c r="AJ1974" s="31">
        <f t="shared" ca="1" si="637"/>
        <v>13.26412</v>
      </c>
      <c r="AK1974" s="31">
        <f t="shared" ca="1" si="638"/>
        <v>15.697940000000001</v>
      </c>
      <c r="AL1974" s="31">
        <f t="shared" ca="1" si="639"/>
        <v>17.664999999999999</v>
      </c>
      <c r="AM1974" s="31">
        <f t="shared" ca="1" si="640"/>
        <v>19.632060000000003</v>
      </c>
      <c r="AO1974" s="32">
        <f t="shared" ca="1" si="647"/>
        <v>2.3321937512499562</v>
      </c>
      <c r="AP1974" s="32">
        <f t="shared" ca="1" si="648"/>
        <v>0.65647120488797417</v>
      </c>
      <c r="AQ1974" s="32">
        <f t="shared" ca="1" si="649"/>
        <v>2.4685224841136817</v>
      </c>
      <c r="AR1974" s="32">
        <f t="shared" ca="1" si="650"/>
        <v>3.6438529784537321E-2</v>
      </c>
    </row>
    <row r="1975" spans="1:44">
      <c r="A1975" s="10">
        <v>39794</v>
      </c>
      <c r="B1975" s="11">
        <f ca="1">IF(ROW(data!B1975)&gt;singleSMA,AVERAGE(OFFSET(data!B1975,0,0,-singleSMA,1)),"")</f>
        <v>18.631799999999995</v>
      </c>
      <c r="C1975" s="11" t="str">
        <f ca="1">IF(ROW(data!B1973)&gt;singleSMA+2,IF(SIGN(data!B1974-indicators!B1974)&lt;&gt;SIGN(data!B1973-indicators!B1973),IF(SIGN(data!B1974-indicators!B1974)&gt;0,"BUY","SELL"),""),"")</f>
        <v/>
      </c>
      <c r="D1975" s="11">
        <f ca="1">IF(ROW(data!B1975)&gt;fastSMA,AVERAGE(OFFSET(data!B1975,0,0,-fastSMA,1)),"")</f>
        <v>10.988999999999999</v>
      </c>
      <c r="E1975" s="11">
        <f ca="1">IF(ROW(data!B1975)&gt;slowSMA,AVERAGE(OFFSET(data!B1975,0,0,-slowSMA,1)),"")</f>
        <v>18.631799999999995</v>
      </c>
      <c r="F1975" s="11" t="str">
        <f ca="1">IF(ROW(data!B1975)&gt;MAX(fastSMA,slowSMA)+2,IF(SIGN(D1974-E1974)&lt;&gt;SIGN(D1973-E1973),IF(SIGN(D1974-E1974)&gt;0,"BUY","SELL"),""),"")</f>
        <v/>
      </c>
      <c r="G1975" s="11"/>
      <c r="H1975" s="11">
        <f>(data!B1975/data!B1974)-1</f>
        <v>-1.227573182247399E-2</v>
      </c>
      <c r="I1975" s="11">
        <f t="shared" si="630"/>
        <v>0</v>
      </c>
      <c r="J1975" s="11">
        <f t="shared" si="631"/>
        <v>1.227573182247399E-2</v>
      </c>
      <c r="K1975" s="11">
        <f ca="1">IF(ROW(data!B1975)&gt;rsi+1,100-100/(1+AVERAGE(OFFSET(I1975,0,0,-rsi,1))/AVERAGE(OFFSET(J1975,0,0,-rsi,1))),"")</f>
        <v>39.72350894448293</v>
      </c>
      <c r="L1975" s="11"/>
      <c r="M1975" s="11">
        <f t="shared" si="632"/>
        <v>0.98772426817752601</v>
      </c>
      <c r="N1975" s="11">
        <f t="shared" ca="1" si="633"/>
        <v>0.84764991896272313</v>
      </c>
      <c r="S1975" s="13" t="str">
        <f ca="1">pricein</f>
        <v/>
      </c>
      <c r="T1975" s="13" t="str">
        <f ca="1">priceout</f>
        <v/>
      </c>
      <c r="U1975" s="16" t="str">
        <f t="shared" ca="1" si="634"/>
        <v/>
      </c>
      <c r="V1975" s="16" t="str">
        <f t="shared" ca="1" si="641"/>
        <v/>
      </c>
      <c r="W1975" s="16" t="str">
        <f t="shared" ca="1" si="642"/>
        <v/>
      </c>
      <c r="X1975" s="16">
        <f t="shared" ca="1" si="643"/>
        <v>2.0116218992622392</v>
      </c>
      <c r="Y1975" s="16"/>
      <c r="Z1975" s="13" t="str">
        <f ca="1">priceincross</f>
        <v/>
      </c>
      <c r="AA1975" s="13" t="str">
        <f ca="1">priceoutcross</f>
        <v/>
      </c>
      <c r="AB1975" s="13" t="str">
        <f t="shared" ca="1" si="635"/>
        <v/>
      </c>
      <c r="AC1975" s="13" t="str">
        <f t="shared" ca="1" si="644"/>
        <v/>
      </c>
      <c r="AD1975" s="13" t="str">
        <f t="shared" ca="1" si="645"/>
        <v/>
      </c>
      <c r="AE1975" s="13">
        <f t="shared" ca="1" si="646"/>
        <v>3.3465780983988931</v>
      </c>
      <c r="AG1975" s="32">
        <f ca="1">IF(ROW(data!B1975)&gt;fib+1,MIN(OFFSET(data!B1975,0,0,-fib,1)),"")</f>
        <v>9.33</v>
      </c>
      <c r="AH1975" s="32">
        <f ca="1">IF(ROW(data!B1975)&gt;fib+1,MAX(OFFSET(data!B1975,0,0,-fib,1)),"")</f>
        <v>26</v>
      </c>
      <c r="AI1975" s="32">
        <f t="shared" ca="1" si="636"/>
        <v>16.670000000000002</v>
      </c>
      <c r="AJ1975" s="31">
        <f t="shared" ca="1" si="637"/>
        <v>13.26412</v>
      </c>
      <c r="AK1975" s="31">
        <f t="shared" ca="1" si="638"/>
        <v>15.697940000000001</v>
      </c>
      <c r="AL1975" s="31">
        <f t="shared" ca="1" si="639"/>
        <v>17.664999999999999</v>
      </c>
      <c r="AM1975" s="31">
        <f t="shared" ca="1" si="640"/>
        <v>19.632060000000003</v>
      </c>
      <c r="AO1975" s="32">
        <f t="shared" ca="1" si="647"/>
        <v>2.3321937512499562</v>
      </c>
      <c r="AP1975" s="32">
        <f t="shared" ca="1" si="648"/>
        <v>0.65647120488797417</v>
      </c>
      <c r="AQ1975" s="32">
        <f t="shared" ca="1" si="649"/>
        <v>2.4685224841136817</v>
      </c>
      <c r="AR1975" s="32">
        <f t="shared" ca="1" si="650"/>
        <v>3.6438529784537321E-2</v>
      </c>
    </row>
    <row r="1976" spans="1:44">
      <c r="A1976" s="10">
        <v>39797</v>
      </c>
      <c r="B1976" s="11">
        <f ca="1">IF(ROW(data!B1976)&gt;singleSMA,AVERAGE(OFFSET(data!B1976,0,0,-singleSMA,1)),"")</f>
        <v>18.491999999999994</v>
      </c>
      <c r="C1976" s="11" t="str">
        <f ca="1">IF(ROW(data!B1974)&gt;singleSMA+2,IF(SIGN(data!B1975-indicators!B1975)&lt;&gt;SIGN(data!B1974-indicators!B1974),IF(SIGN(data!B1975-indicators!B1975)&gt;0,"BUY","SELL"),""),"")</f>
        <v/>
      </c>
      <c r="D1976" s="11">
        <f ca="1">IF(ROW(data!B1976)&gt;fastSMA,AVERAGE(OFFSET(data!B1976,0,0,-fastSMA,1)),"")</f>
        <v>10.922499999999999</v>
      </c>
      <c r="E1976" s="11">
        <f ca="1">IF(ROW(data!B1976)&gt;slowSMA,AVERAGE(OFFSET(data!B1976,0,0,-slowSMA,1)),"")</f>
        <v>18.491999999999994</v>
      </c>
      <c r="F1976" s="11" t="str">
        <f ca="1">IF(ROW(data!B1976)&gt;MAX(fastSMA,slowSMA)+2,IF(SIGN(D1975-E1975)&lt;&gt;SIGN(D1974-E1974),IF(SIGN(D1975-E1975)&gt;0,"BUY","SELL"),""),"")</f>
        <v/>
      </c>
      <c r="G1976" s="11"/>
      <c r="H1976" s="11">
        <f>(data!B1976/data!B1975)-1</f>
        <v>-1.6252390057361565E-2</v>
      </c>
      <c r="I1976" s="11">
        <f t="shared" si="630"/>
        <v>0</v>
      </c>
      <c r="J1976" s="11">
        <f t="shared" si="631"/>
        <v>1.6252390057361565E-2</v>
      </c>
      <c r="K1976" s="11">
        <f ca="1">IF(ROW(data!B1976)&gt;rsi+1,100-100/(1+AVERAGE(OFFSET(I1976,0,0,-rsi,1))/AVERAGE(OFFSET(J1976,0,0,-rsi,1))),"")</f>
        <v>42.173725122369412</v>
      </c>
      <c r="L1976" s="11"/>
      <c r="M1976" s="11">
        <f t="shared" si="632"/>
        <v>0.98374760994263843</v>
      </c>
      <c r="N1976" s="11">
        <f t="shared" ca="1" si="633"/>
        <v>0.88554216867469882</v>
      </c>
      <c r="S1976" s="13" t="str">
        <f ca="1">pricein</f>
        <v/>
      </c>
      <c r="T1976" s="13" t="str">
        <f ca="1">priceout</f>
        <v/>
      </c>
      <c r="U1976" s="16" t="str">
        <f t="shared" ca="1" si="634"/>
        <v/>
      </c>
      <c r="V1976" s="16" t="str">
        <f t="shared" ca="1" si="641"/>
        <v/>
      </c>
      <c r="W1976" s="16" t="str">
        <f t="shared" ca="1" si="642"/>
        <v/>
      </c>
      <c r="X1976" s="16">
        <f t="shared" ca="1" si="643"/>
        <v>2.0116218992622392</v>
      </c>
      <c r="Y1976" s="16"/>
      <c r="Z1976" s="13" t="str">
        <f ca="1">priceincross</f>
        <v/>
      </c>
      <c r="AA1976" s="13" t="str">
        <f ca="1">priceoutcross</f>
        <v/>
      </c>
      <c r="AB1976" s="13" t="str">
        <f t="shared" ca="1" si="635"/>
        <v/>
      </c>
      <c r="AC1976" s="13" t="str">
        <f t="shared" ca="1" si="644"/>
        <v/>
      </c>
      <c r="AD1976" s="13" t="str">
        <f t="shared" ca="1" si="645"/>
        <v/>
      </c>
      <c r="AE1976" s="13">
        <f t="shared" ca="1" si="646"/>
        <v>3.3465780983988931</v>
      </c>
      <c r="AG1976" s="32">
        <f ca="1">IF(ROW(data!B1976)&gt;fib+1,MIN(OFFSET(data!B1976,0,0,-fib,1)),"")</f>
        <v>9.33</v>
      </c>
      <c r="AH1976" s="32">
        <f ca="1">IF(ROW(data!B1976)&gt;fib+1,MAX(OFFSET(data!B1976,0,0,-fib,1)),"")</f>
        <v>26</v>
      </c>
      <c r="AI1976" s="32">
        <f t="shared" ca="1" si="636"/>
        <v>16.670000000000002</v>
      </c>
      <c r="AJ1976" s="31">
        <f t="shared" ca="1" si="637"/>
        <v>13.26412</v>
      </c>
      <c r="AK1976" s="31">
        <f t="shared" ca="1" si="638"/>
        <v>15.697940000000001</v>
      </c>
      <c r="AL1976" s="31">
        <f t="shared" ca="1" si="639"/>
        <v>17.664999999999999</v>
      </c>
      <c r="AM1976" s="31">
        <f t="shared" ca="1" si="640"/>
        <v>19.632060000000003</v>
      </c>
      <c r="AO1976" s="32">
        <f t="shared" ca="1" si="647"/>
        <v>2.3321937512499562</v>
      </c>
      <c r="AP1976" s="32">
        <f t="shared" ca="1" si="648"/>
        <v>0.65647120488797417</v>
      </c>
      <c r="AQ1976" s="32">
        <f t="shared" ca="1" si="649"/>
        <v>2.4685224841136817</v>
      </c>
      <c r="AR1976" s="32">
        <f t="shared" ca="1" si="650"/>
        <v>3.6438529784537321E-2</v>
      </c>
    </row>
    <row r="1977" spans="1:44">
      <c r="A1977" s="10">
        <v>39798</v>
      </c>
      <c r="B1977" s="11">
        <f ca="1">IF(ROW(data!B1977)&gt;singleSMA,AVERAGE(OFFSET(data!B1977,0,0,-singleSMA,1)),"")</f>
        <v>18.342699999999994</v>
      </c>
      <c r="C1977" s="11" t="str">
        <f ca="1">IF(ROW(data!B1975)&gt;singleSMA+2,IF(SIGN(data!B1976-indicators!B1976)&lt;&gt;SIGN(data!B1975-indicators!B1975),IF(SIGN(data!B1976-indicators!B1976)&gt;0,"BUY","SELL"),""),"")</f>
        <v/>
      </c>
      <c r="D1977" s="11">
        <f ca="1">IF(ROW(data!B1977)&gt;fastSMA,AVERAGE(OFFSET(data!B1977,0,0,-fastSMA,1)),"")</f>
        <v>10.851000000000001</v>
      </c>
      <c r="E1977" s="11">
        <f ca="1">IF(ROW(data!B1977)&gt;slowSMA,AVERAGE(OFFSET(data!B1977,0,0,-slowSMA,1)),"")</f>
        <v>18.342699999999994</v>
      </c>
      <c r="F1977" s="11" t="str">
        <f ca="1">IF(ROW(data!B1977)&gt;MAX(fastSMA,slowSMA)+2,IF(SIGN(D1976-E1976)&lt;&gt;SIGN(D1975-E1975),IF(SIGN(D1976-E1976)&gt;0,"BUY","SELL"),""),"")</f>
        <v/>
      </c>
      <c r="G1977" s="11"/>
      <c r="H1977" s="11">
        <f>(data!B1977/data!B1976)-1</f>
        <v>-6.1224489795918324E-2</v>
      </c>
      <c r="I1977" s="11">
        <f t="shared" si="630"/>
        <v>0</v>
      </c>
      <c r="J1977" s="11">
        <f t="shared" si="631"/>
        <v>6.1224489795918324E-2</v>
      </c>
      <c r="K1977" s="11">
        <f ca="1">IF(ROW(data!B1977)&gt;rsi+1,100-100/(1+AVERAGE(OFFSET(I1977,0,0,-rsi,1))/AVERAGE(OFFSET(J1977,0,0,-rsi,1))),"")</f>
        <v>41.230426193652612</v>
      </c>
      <c r="L1977" s="11"/>
      <c r="M1977" s="11">
        <f t="shared" si="632"/>
        <v>0.93877551020408168</v>
      </c>
      <c r="N1977" s="11">
        <f t="shared" ca="1" si="633"/>
        <v>0.87105500450856654</v>
      </c>
      <c r="S1977" s="13" t="str">
        <f ca="1">pricein</f>
        <v/>
      </c>
      <c r="T1977" s="13" t="str">
        <f ca="1">priceout</f>
        <v/>
      </c>
      <c r="U1977" s="16" t="str">
        <f t="shared" ca="1" si="634"/>
        <v/>
      </c>
      <c r="V1977" s="16" t="str">
        <f t="shared" ca="1" si="641"/>
        <v/>
      </c>
      <c r="W1977" s="16" t="str">
        <f t="shared" ca="1" si="642"/>
        <v/>
      </c>
      <c r="X1977" s="16">
        <f t="shared" ca="1" si="643"/>
        <v>2.0116218992622392</v>
      </c>
      <c r="Y1977" s="16"/>
      <c r="Z1977" s="13" t="str">
        <f ca="1">priceincross</f>
        <v/>
      </c>
      <c r="AA1977" s="13" t="str">
        <f ca="1">priceoutcross</f>
        <v/>
      </c>
      <c r="AB1977" s="13" t="str">
        <f t="shared" ca="1" si="635"/>
        <v/>
      </c>
      <c r="AC1977" s="13" t="str">
        <f t="shared" ca="1" si="644"/>
        <v/>
      </c>
      <c r="AD1977" s="13" t="str">
        <f t="shared" ca="1" si="645"/>
        <v/>
      </c>
      <c r="AE1977" s="13">
        <f t="shared" ca="1" si="646"/>
        <v>3.3465780983988931</v>
      </c>
      <c r="AG1977" s="32">
        <f ca="1">IF(ROW(data!B1977)&gt;fib+1,MIN(OFFSET(data!B1977,0,0,-fib,1)),"")</f>
        <v>9.33</v>
      </c>
      <c r="AH1977" s="32">
        <f ca="1">IF(ROW(data!B1977)&gt;fib+1,MAX(OFFSET(data!B1977,0,0,-fib,1)),"")</f>
        <v>26</v>
      </c>
      <c r="AI1977" s="32">
        <f t="shared" ca="1" si="636"/>
        <v>16.670000000000002</v>
      </c>
      <c r="AJ1977" s="31">
        <f t="shared" ca="1" si="637"/>
        <v>13.26412</v>
      </c>
      <c r="AK1977" s="31">
        <f t="shared" ca="1" si="638"/>
        <v>15.697940000000001</v>
      </c>
      <c r="AL1977" s="31">
        <f t="shared" ca="1" si="639"/>
        <v>17.664999999999999</v>
      </c>
      <c r="AM1977" s="31">
        <f t="shared" ca="1" si="640"/>
        <v>19.632060000000003</v>
      </c>
      <c r="AO1977" s="32">
        <f t="shared" ca="1" si="647"/>
        <v>2.3321937512499562</v>
      </c>
      <c r="AP1977" s="32">
        <f t="shared" ca="1" si="648"/>
        <v>0.65647120488797417</v>
      </c>
      <c r="AQ1977" s="32">
        <f t="shared" ca="1" si="649"/>
        <v>2.4685224841136817</v>
      </c>
      <c r="AR1977" s="32">
        <f t="shared" ca="1" si="650"/>
        <v>3.6438529784537321E-2</v>
      </c>
    </row>
    <row r="1978" spans="1:44">
      <c r="A1978" s="10">
        <v>39799</v>
      </c>
      <c r="B1978" s="11">
        <f ca="1">IF(ROW(data!B1978)&gt;singleSMA,AVERAGE(OFFSET(data!B1978,0,0,-singleSMA,1)),"")</f>
        <v>18.201999999999991</v>
      </c>
      <c r="C1978" s="11" t="str">
        <f ca="1">IF(ROW(data!B1976)&gt;singleSMA+2,IF(SIGN(data!B1977-indicators!B1977)&lt;&gt;SIGN(data!B1976-indicators!B1976),IF(SIGN(data!B1977-indicators!B1977)&gt;0,"BUY","SELL"),""),"")</f>
        <v/>
      </c>
      <c r="D1978" s="11">
        <f ca="1">IF(ROW(data!B1978)&gt;fastSMA,AVERAGE(OFFSET(data!B1978,0,0,-fastSMA,1)),"")</f>
        <v>10.788</v>
      </c>
      <c r="E1978" s="11">
        <f ca="1">IF(ROW(data!B1978)&gt;slowSMA,AVERAGE(OFFSET(data!B1978,0,0,-slowSMA,1)),"")</f>
        <v>18.201999999999991</v>
      </c>
      <c r="F1978" s="11" t="str">
        <f ca="1">IF(ROW(data!B1978)&gt;MAX(fastSMA,slowSMA)+2,IF(SIGN(D1977-E1977)&lt;&gt;SIGN(D1976-E1976),IF(SIGN(D1977-E1977)&gt;0,"BUY","SELL"),""),"")</f>
        <v/>
      </c>
      <c r="G1978" s="11"/>
      <c r="H1978" s="11">
        <f>(data!B1978/data!B1977)-1</f>
        <v>-4.1407867494824835E-3</v>
      </c>
      <c r="I1978" s="11">
        <f t="shared" si="630"/>
        <v>0</v>
      </c>
      <c r="J1978" s="11">
        <f t="shared" si="631"/>
        <v>4.1407867494824835E-3</v>
      </c>
      <c r="K1978" s="11">
        <f ca="1">IF(ROW(data!B1978)&gt;rsi+1,100-100/(1+AVERAGE(OFFSET(I1978,0,0,-rsi,1))/AVERAGE(OFFSET(J1978,0,0,-rsi,1))),"")</f>
        <v>42.123217506571763</v>
      </c>
      <c r="L1978" s="11"/>
      <c r="M1978" s="11">
        <f t="shared" si="632"/>
        <v>0.99585921325051752</v>
      </c>
      <c r="N1978" s="11">
        <f t="shared" ca="1" si="633"/>
        <v>0.88419117647058809</v>
      </c>
      <c r="S1978" s="13" t="str">
        <f ca="1">pricein</f>
        <v/>
      </c>
      <c r="T1978" s="13" t="str">
        <f ca="1">priceout</f>
        <v/>
      </c>
      <c r="U1978" s="16" t="str">
        <f t="shared" ca="1" si="634"/>
        <v/>
      </c>
      <c r="V1978" s="16" t="str">
        <f t="shared" ca="1" si="641"/>
        <v/>
      </c>
      <c r="W1978" s="16" t="str">
        <f t="shared" ca="1" si="642"/>
        <v/>
      </c>
      <c r="X1978" s="16">
        <f t="shared" ca="1" si="643"/>
        <v>2.0116218992622392</v>
      </c>
      <c r="Y1978" s="16"/>
      <c r="Z1978" s="13" t="str">
        <f ca="1">priceincross</f>
        <v/>
      </c>
      <c r="AA1978" s="13" t="str">
        <f ca="1">priceoutcross</f>
        <v/>
      </c>
      <c r="AB1978" s="13" t="str">
        <f t="shared" ca="1" si="635"/>
        <v/>
      </c>
      <c r="AC1978" s="13" t="str">
        <f t="shared" ca="1" si="644"/>
        <v/>
      </c>
      <c r="AD1978" s="13" t="str">
        <f t="shared" ca="1" si="645"/>
        <v/>
      </c>
      <c r="AE1978" s="13">
        <f t="shared" ca="1" si="646"/>
        <v>3.3465780983988931</v>
      </c>
      <c r="AG1978" s="32">
        <f ca="1">IF(ROW(data!B1978)&gt;fib+1,MIN(OFFSET(data!B1978,0,0,-fib,1)),"")</f>
        <v>9.33</v>
      </c>
      <c r="AH1978" s="32">
        <f ca="1">IF(ROW(data!B1978)&gt;fib+1,MAX(OFFSET(data!B1978,0,0,-fib,1)),"")</f>
        <v>26</v>
      </c>
      <c r="AI1978" s="32">
        <f t="shared" ca="1" si="636"/>
        <v>16.670000000000002</v>
      </c>
      <c r="AJ1978" s="31">
        <f t="shared" ca="1" si="637"/>
        <v>13.26412</v>
      </c>
      <c r="AK1978" s="31">
        <f t="shared" ca="1" si="638"/>
        <v>15.697940000000001</v>
      </c>
      <c r="AL1978" s="31">
        <f t="shared" ca="1" si="639"/>
        <v>17.664999999999999</v>
      </c>
      <c r="AM1978" s="31">
        <f t="shared" ca="1" si="640"/>
        <v>19.632060000000003</v>
      </c>
      <c r="AO1978" s="32">
        <f t="shared" ca="1" si="647"/>
        <v>2.3321937512499562</v>
      </c>
      <c r="AP1978" s="32">
        <f t="shared" ca="1" si="648"/>
        <v>0.65647120488797417</v>
      </c>
      <c r="AQ1978" s="32">
        <f t="shared" ca="1" si="649"/>
        <v>2.4685224841136817</v>
      </c>
      <c r="AR1978" s="32">
        <f t="shared" ca="1" si="650"/>
        <v>3.6438529784537321E-2</v>
      </c>
    </row>
    <row r="1979" spans="1:44">
      <c r="A1979" s="10">
        <v>39800</v>
      </c>
      <c r="B1979" s="11">
        <f ca="1">IF(ROW(data!B1979)&gt;singleSMA,AVERAGE(OFFSET(data!B1979,0,0,-singleSMA,1)),"")</f>
        <v>18.056899999999992</v>
      </c>
      <c r="C1979" s="11" t="str">
        <f ca="1">IF(ROW(data!B1977)&gt;singleSMA+2,IF(SIGN(data!B1978-indicators!B1978)&lt;&gt;SIGN(data!B1977-indicators!B1977),IF(SIGN(data!B1978-indicators!B1978)&gt;0,"BUY","SELL"),""),"")</f>
        <v/>
      </c>
      <c r="D1979" s="11">
        <f ca="1">IF(ROW(data!B1979)&gt;fastSMA,AVERAGE(OFFSET(data!B1979,0,0,-fastSMA,1)),"")</f>
        <v>10.740500000000001</v>
      </c>
      <c r="E1979" s="11">
        <f ca="1">IF(ROW(data!B1979)&gt;slowSMA,AVERAGE(OFFSET(data!B1979,0,0,-slowSMA,1)),"")</f>
        <v>18.056899999999992</v>
      </c>
      <c r="F1979" s="11" t="str">
        <f ca="1">IF(ROW(data!B1979)&gt;MAX(fastSMA,slowSMA)+2,IF(SIGN(D1978-E1978)&lt;&gt;SIGN(D1977-E1977),IF(SIGN(D1978-E1978)&gt;0,"BUY","SELL"),""),"")</f>
        <v/>
      </c>
      <c r="G1979" s="11"/>
      <c r="H1979" s="11">
        <f>(data!B1979/data!B1978)-1</f>
        <v>-3.3264033264033155E-2</v>
      </c>
      <c r="I1979" s="11">
        <f t="shared" si="630"/>
        <v>0</v>
      </c>
      <c r="J1979" s="11">
        <f t="shared" si="631"/>
        <v>3.3264033264033155E-2</v>
      </c>
      <c r="K1979" s="11">
        <f ca="1">IF(ROW(data!B1979)&gt;rsi+1,100-100/(1+AVERAGE(OFFSET(I1979,0,0,-rsi,1))/AVERAGE(OFFSET(J1979,0,0,-rsi,1))),"")</f>
        <v>43.699128512052546</v>
      </c>
      <c r="L1979" s="11"/>
      <c r="M1979" s="11">
        <f t="shared" si="632"/>
        <v>0.96673596673596685</v>
      </c>
      <c r="N1979" s="11">
        <f t="shared" ca="1" si="633"/>
        <v>0.90731707317073196</v>
      </c>
      <c r="S1979" s="13" t="str">
        <f ca="1">pricein</f>
        <v/>
      </c>
      <c r="T1979" s="13" t="str">
        <f ca="1">priceout</f>
        <v/>
      </c>
      <c r="U1979" s="16" t="str">
        <f t="shared" ca="1" si="634"/>
        <v/>
      </c>
      <c r="V1979" s="16" t="str">
        <f t="shared" ca="1" si="641"/>
        <v/>
      </c>
      <c r="W1979" s="16" t="str">
        <f t="shared" ca="1" si="642"/>
        <v/>
      </c>
      <c r="X1979" s="16">
        <f t="shared" ca="1" si="643"/>
        <v>2.0116218992622392</v>
      </c>
      <c r="Y1979" s="16"/>
      <c r="Z1979" s="13" t="str">
        <f ca="1">priceincross</f>
        <v/>
      </c>
      <c r="AA1979" s="13" t="str">
        <f ca="1">priceoutcross</f>
        <v/>
      </c>
      <c r="AB1979" s="13" t="str">
        <f t="shared" ca="1" si="635"/>
        <v/>
      </c>
      <c r="AC1979" s="13" t="str">
        <f t="shared" ca="1" si="644"/>
        <v/>
      </c>
      <c r="AD1979" s="13" t="str">
        <f t="shared" ca="1" si="645"/>
        <v/>
      </c>
      <c r="AE1979" s="13">
        <f t="shared" ca="1" si="646"/>
        <v>3.3465780983988931</v>
      </c>
      <c r="AG1979" s="32">
        <f ca="1">IF(ROW(data!B1979)&gt;fib+1,MIN(OFFSET(data!B1979,0,0,-fib,1)),"")</f>
        <v>9.3000000000000007</v>
      </c>
      <c r="AH1979" s="32">
        <f ca="1">IF(ROW(data!B1979)&gt;fib+1,MAX(OFFSET(data!B1979,0,0,-fib,1)),"")</f>
        <v>26</v>
      </c>
      <c r="AI1979" s="32">
        <f t="shared" ca="1" si="636"/>
        <v>16.7</v>
      </c>
      <c r="AJ1979" s="31">
        <f t="shared" ca="1" si="637"/>
        <v>13.241200000000001</v>
      </c>
      <c r="AK1979" s="31">
        <f t="shared" ca="1" si="638"/>
        <v>15.679400000000001</v>
      </c>
      <c r="AL1979" s="31">
        <f t="shared" ca="1" si="639"/>
        <v>17.649999999999999</v>
      </c>
      <c r="AM1979" s="31">
        <f t="shared" ca="1" si="640"/>
        <v>19.6206</v>
      </c>
      <c r="AO1979" s="32">
        <f t="shared" ca="1" si="647"/>
        <v>2.3321937512499562</v>
      </c>
      <c r="AP1979" s="32">
        <f t="shared" ca="1" si="648"/>
        <v>0.65647120488797417</v>
      </c>
      <c r="AQ1979" s="32">
        <f t="shared" ca="1" si="649"/>
        <v>2.4685224841136817</v>
      </c>
      <c r="AR1979" s="32">
        <f t="shared" ca="1" si="650"/>
        <v>3.6438529784537321E-2</v>
      </c>
    </row>
    <row r="1980" spans="1:44">
      <c r="A1980" s="10">
        <v>39801</v>
      </c>
      <c r="B1980" s="11">
        <f ca="1">IF(ROW(data!B1980)&gt;singleSMA,AVERAGE(OFFSET(data!B1980,0,0,-singleSMA,1)),"")</f>
        <v>17.912399999999991</v>
      </c>
      <c r="C1980" s="11" t="str">
        <f ca="1">IF(ROW(data!B1978)&gt;singleSMA+2,IF(SIGN(data!B1979-indicators!B1979)&lt;&gt;SIGN(data!B1978-indicators!B1978),IF(SIGN(data!B1979-indicators!B1979)&gt;0,"BUY","SELL"),""),"")</f>
        <v/>
      </c>
      <c r="D1980" s="11">
        <f ca="1">IF(ROW(data!B1980)&gt;fastSMA,AVERAGE(OFFSET(data!B1980,0,0,-fastSMA,1)),"")</f>
        <v>10.672500000000003</v>
      </c>
      <c r="E1980" s="11">
        <f ca="1">IF(ROW(data!B1980)&gt;slowSMA,AVERAGE(OFFSET(data!B1980,0,0,-slowSMA,1)),"")</f>
        <v>17.912399999999991</v>
      </c>
      <c r="F1980" s="11" t="str">
        <f ca="1">IF(ROW(data!B1980)&gt;MAX(fastSMA,slowSMA)+2,IF(SIGN(D1979-E1979)&lt;&gt;SIGN(D1978-E1978),IF(SIGN(D1979-E1979)&gt;0,"BUY","SELL"),""),"")</f>
        <v/>
      </c>
      <c r="G1980" s="11"/>
      <c r="H1980" s="11">
        <f>(data!B1980/data!B1979)-1</f>
        <v>-9.6774193548386789E-3</v>
      </c>
      <c r="I1980" s="11">
        <f t="shared" si="630"/>
        <v>0</v>
      </c>
      <c r="J1980" s="11">
        <f t="shared" si="631"/>
        <v>9.6774193548386789E-3</v>
      </c>
      <c r="K1980" s="11">
        <f ca="1">IF(ROW(data!B1980)&gt;rsi+1,100-100/(1+AVERAGE(OFFSET(I1980,0,0,-rsi,1))/AVERAGE(OFFSET(J1980,0,0,-rsi,1))),"")</f>
        <v>40.276362583579385</v>
      </c>
      <c r="L1980" s="11"/>
      <c r="M1980" s="11">
        <f t="shared" si="632"/>
        <v>0.99032258064516132</v>
      </c>
      <c r="N1980" s="11">
        <f t="shared" ca="1" si="633"/>
        <v>0.87133396404919583</v>
      </c>
      <c r="S1980" s="13" t="str">
        <f ca="1">pricein</f>
        <v/>
      </c>
      <c r="T1980" s="13" t="str">
        <f ca="1">priceout</f>
        <v/>
      </c>
      <c r="U1980" s="16" t="str">
        <f t="shared" ca="1" si="634"/>
        <v/>
      </c>
      <c r="V1980" s="16" t="str">
        <f t="shared" ca="1" si="641"/>
        <v/>
      </c>
      <c r="W1980" s="16" t="str">
        <f t="shared" ca="1" si="642"/>
        <v/>
      </c>
      <c r="X1980" s="16">
        <f t="shared" ca="1" si="643"/>
        <v>2.0116218992622392</v>
      </c>
      <c r="Y1980" s="16"/>
      <c r="Z1980" s="13" t="str">
        <f ca="1">priceincross</f>
        <v/>
      </c>
      <c r="AA1980" s="13" t="str">
        <f ca="1">priceoutcross</f>
        <v/>
      </c>
      <c r="AB1980" s="13" t="str">
        <f t="shared" ca="1" si="635"/>
        <v/>
      </c>
      <c r="AC1980" s="13" t="str">
        <f t="shared" ca="1" si="644"/>
        <v/>
      </c>
      <c r="AD1980" s="13" t="str">
        <f t="shared" ca="1" si="645"/>
        <v/>
      </c>
      <c r="AE1980" s="13">
        <f t="shared" ca="1" si="646"/>
        <v>3.3465780983988931</v>
      </c>
      <c r="AG1980" s="32">
        <f ca="1">IF(ROW(data!B1980)&gt;fib+1,MIN(OFFSET(data!B1980,0,0,-fib,1)),"")</f>
        <v>9.2100000000000009</v>
      </c>
      <c r="AH1980" s="32">
        <f ca="1">IF(ROW(data!B1980)&gt;fib+1,MAX(OFFSET(data!B1980,0,0,-fib,1)),"")</f>
        <v>26</v>
      </c>
      <c r="AI1980" s="32">
        <f t="shared" ca="1" si="636"/>
        <v>16.79</v>
      </c>
      <c r="AJ1980" s="31">
        <f t="shared" ca="1" si="637"/>
        <v>13.17244</v>
      </c>
      <c r="AK1980" s="31">
        <f t="shared" ca="1" si="638"/>
        <v>15.62378</v>
      </c>
      <c r="AL1980" s="31">
        <f t="shared" ca="1" si="639"/>
        <v>17.605</v>
      </c>
      <c r="AM1980" s="31">
        <f t="shared" ca="1" si="640"/>
        <v>19.586220000000001</v>
      </c>
      <c r="AO1980" s="32">
        <f t="shared" ca="1" si="647"/>
        <v>2.3321937512499562</v>
      </c>
      <c r="AP1980" s="32">
        <f t="shared" ca="1" si="648"/>
        <v>0.65647120488797417</v>
      </c>
      <c r="AQ1980" s="32">
        <f t="shared" ca="1" si="649"/>
        <v>2.4685224841136817</v>
      </c>
      <c r="AR1980" s="32">
        <f t="shared" ca="1" si="650"/>
        <v>3.6438529784537321E-2</v>
      </c>
    </row>
    <row r="1981" spans="1:44">
      <c r="A1981" s="10">
        <v>39804</v>
      </c>
      <c r="B1981" s="11">
        <f ca="1">IF(ROW(data!B1981)&gt;singleSMA,AVERAGE(OFFSET(data!B1981,0,0,-singleSMA,1)),"")</f>
        <v>17.767299999999992</v>
      </c>
      <c r="C1981" s="11" t="str">
        <f ca="1">IF(ROW(data!B1979)&gt;singleSMA+2,IF(SIGN(data!B1980-indicators!B1980)&lt;&gt;SIGN(data!B1979-indicators!B1979),IF(SIGN(data!B1980-indicators!B1980)&gt;0,"BUY","SELL"),""),"")</f>
        <v/>
      </c>
      <c r="D1981" s="11">
        <f ca="1">IF(ROW(data!B1981)&gt;fastSMA,AVERAGE(OFFSET(data!B1981,0,0,-fastSMA,1)),"")</f>
        <v>10.567000000000002</v>
      </c>
      <c r="E1981" s="11">
        <f ca="1">IF(ROW(data!B1981)&gt;slowSMA,AVERAGE(OFFSET(data!B1981,0,0,-slowSMA,1)),"")</f>
        <v>17.767299999999992</v>
      </c>
      <c r="F1981" s="11" t="str">
        <f ca="1">IF(ROW(data!B1981)&gt;MAX(fastSMA,slowSMA)+2,IF(SIGN(D1980-E1980)&lt;&gt;SIGN(D1979-E1979),IF(SIGN(D1980-E1980)&gt;0,"BUY","SELL"),""),"")</f>
        <v/>
      </c>
      <c r="G1981" s="11"/>
      <c r="H1981" s="11">
        <f>(data!B1981/data!B1980)-1</f>
        <v>-9.7719869706842655E-3</v>
      </c>
      <c r="I1981" s="11">
        <f t="shared" si="630"/>
        <v>0</v>
      </c>
      <c r="J1981" s="11">
        <f t="shared" si="631"/>
        <v>9.7719869706842655E-3</v>
      </c>
      <c r="K1981" s="11">
        <f ca="1">IF(ROW(data!B1981)&gt;rsi+1,100-100/(1+AVERAGE(OFFSET(I1981,0,0,-rsi,1))/AVERAGE(OFFSET(J1981,0,0,-rsi,1))),"")</f>
        <v>33.221797833784592</v>
      </c>
      <c r="L1981" s="11"/>
      <c r="M1981" s="11">
        <f t="shared" si="632"/>
        <v>0.99022801302931573</v>
      </c>
      <c r="N1981" s="11">
        <f t="shared" ca="1" si="633"/>
        <v>0.81211041852181631</v>
      </c>
      <c r="S1981" s="13" t="str">
        <f ca="1">pricein</f>
        <v/>
      </c>
      <c r="T1981" s="13" t="str">
        <f ca="1">priceout</f>
        <v/>
      </c>
      <c r="U1981" s="16" t="str">
        <f t="shared" ca="1" si="634"/>
        <v/>
      </c>
      <c r="V1981" s="16" t="str">
        <f t="shared" ca="1" si="641"/>
        <v/>
      </c>
      <c r="W1981" s="16" t="str">
        <f t="shared" ca="1" si="642"/>
        <v/>
      </c>
      <c r="X1981" s="16">
        <f t="shared" ca="1" si="643"/>
        <v>2.0116218992622392</v>
      </c>
      <c r="Y1981" s="16"/>
      <c r="Z1981" s="13" t="str">
        <f ca="1">priceincross</f>
        <v/>
      </c>
      <c r="AA1981" s="13" t="str">
        <f ca="1">priceoutcross</f>
        <v/>
      </c>
      <c r="AB1981" s="13" t="str">
        <f t="shared" ca="1" si="635"/>
        <v/>
      </c>
      <c r="AC1981" s="13" t="str">
        <f t="shared" ca="1" si="644"/>
        <v/>
      </c>
      <c r="AD1981" s="13" t="str">
        <f t="shared" ca="1" si="645"/>
        <v/>
      </c>
      <c r="AE1981" s="13">
        <f t="shared" ca="1" si="646"/>
        <v>3.3465780983988931</v>
      </c>
      <c r="AG1981" s="32">
        <f ca="1">IF(ROW(data!B1981)&gt;fib+1,MIN(OFFSET(data!B1981,0,0,-fib,1)),"")</f>
        <v>9.1199999999999992</v>
      </c>
      <c r="AH1981" s="32">
        <f ca="1">IF(ROW(data!B1981)&gt;fib+1,MAX(OFFSET(data!B1981,0,0,-fib,1)),"")</f>
        <v>26</v>
      </c>
      <c r="AI1981" s="32">
        <f t="shared" ca="1" si="636"/>
        <v>16.880000000000003</v>
      </c>
      <c r="AJ1981" s="31">
        <f t="shared" ca="1" si="637"/>
        <v>13.103680000000001</v>
      </c>
      <c r="AK1981" s="31">
        <f t="shared" ca="1" si="638"/>
        <v>15.568160000000001</v>
      </c>
      <c r="AL1981" s="31">
        <f t="shared" ca="1" si="639"/>
        <v>17.560000000000002</v>
      </c>
      <c r="AM1981" s="31">
        <f t="shared" ca="1" si="640"/>
        <v>19.551839999999999</v>
      </c>
      <c r="AO1981" s="32">
        <f t="shared" ca="1" si="647"/>
        <v>2.3321937512499562</v>
      </c>
      <c r="AP1981" s="32">
        <f t="shared" ca="1" si="648"/>
        <v>0.65647120488797417</v>
      </c>
      <c r="AQ1981" s="32">
        <f t="shared" ca="1" si="649"/>
        <v>2.4685224841136817</v>
      </c>
      <c r="AR1981" s="32">
        <f t="shared" ca="1" si="650"/>
        <v>3.6438529784537321E-2</v>
      </c>
    </row>
    <row r="1982" spans="1:44">
      <c r="A1982" s="10">
        <v>39805</v>
      </c>
      <c r="B1982" s="11">
        <f ca="1">IF(ROW(data!B1982)&gt;singleSMA,AVERAGE(OFFSET(data!B1982,0,0,-singleSMA,1)),"")</f>
        <v>17.620199999999993</v>
      </c>
      <c r="C1982" s="11" t="str">
        <f ca="1">IF(ROW(data!B1980)&gt;singleSMA+2,IF(SIGN(data!B1981-indicators!B1981)&lt;&gt;SIGN(data!B1980-indicators!B1980),IF(SIGN(data!B1981-indicators!B1981)&gt;0,"BUY","SELL"),""),"")</f>
        <v/>
      </c>
      <c r="D1982" s="11">
        <f ca="1">IF(ROW(data!B1982)&gt;fastSMA,AVERAGE(OFFSET(data!B1982,0,0,-fastSMA,1)),"")</f>
        <v>10.445000000000002</v>
      </c>
      <c r="E1982" s="11">
        <f ca="1">IF(ROW(data!B1982)&gt;slowSMA,AVERAGE(OFFSET(data!B1982,0,0,-slowSMA,1)),"")</f>
        <v>17.620199999999993</v>
      </c>
      <c r="F1982" s="11" t="str">
        <f ca="1">IF(ROW(data!B1982)&gt;MAX(fastSMA,slowSMA)+2,IF(SIGN(D1981-E1981)&lt;&gt;SIGN(D1980-E1980),IF(SIGN(D1981-E1981)&gt;0,"BUY","SELL"),""),"")</f>
        <v/>
      </c>
      <c r="G1982" s="11"/>
      <c r="H1982" s="11">
        <f>(data!B1982/data!B1981)-1</f>
        <v>1.2061403508772051E-2</v>
      </c>
      <c r="I1982" s="11">
        <f t="shared" si="630"/>
        <v>1.2061403508772051E-2</v>
      </c>
      <c r="J1982" s="11">
        <f t="shared" si="631"/>
        <v>0</v>
      </c>
      <c r="K1982" s="11">
        <f ca="1">IF(ROW(data!B1982)&gt;rsi+1,100-100/(1+AVERAGE(OFFSET(I1982,0,0,-rsi,1))/AVERAGE(OFFSET(J1982,0,0,-rsi,1))),"")</f>
        <v>29.972193529432758</v>
      </c>
      <c r="L1982" s="11"/>
      <c r="M1982" s="11">
        <f t="shared" si="632"/>
        <v>1.0120614035087721</v>
      </c>
      <c r="N1982" s="11">
        <f t="shared" ca="1" si="633"/>
        <v>0.79091688089117385</v>
      </c>
      <c r="S1982" s="13" t="str">
        <f ca="1">pricein</f>
        <v/>
      </c>
      <c r="T1982" s="13" t="str">
        <f ca="1">priceout</f>
        <v/>
      </c>
      <c r="U1982" s="16" t="str">
        <f t="shared" ca="1" si="634"/>
        <v/>
      </c>
      <c r="V1982" s="16" t="str">
        <f t="shared" ca="1" si="641"/>
        <v/>
      </c>
      <c r="W1982" s="16" t="str">
        <f t="shared" ca="1" si="642"/>
        <v/>
      </c>
      <c r="X1982" s="16">
        <f t="shared" ca="1" si="643"/>
        <v>2.0116218992622392</v>
      </c>
      <c r="Y1982" s="16"/>
      <c r="Z1982" s="13" t="str">
        <f ca="1">priceincross</f>
        <v/>
      </c>
      <c r="AA1982" s="13" t="str">
        <f ca="1">priceoutcross</f>
        <v/>
      </c>
      <c r="AB1982" s="13" t="str">
        <f t="shared" ca="1" si="635"/>
        <v/>
      </c>
      <c r="AC1982" s="13" t="str">
        <f t="shared" ca="1" si="644"/>
        <v/>
      </c>
      <c r="AD1982" s="13" t="str">
        <f t="shared" ca="1" si="645"/>
        <v/>
      </c>
      <c r="AE1982" s="13">
        <f t="shared" ca="1" si="646"/>
        <v>3.3465780983988931</v>
      </c>
      <c r="AG1982" s="32">
        <f ca="1">IF(ROW(data!B1982)&gt;fib+1,MIN(OFFSET(data!B1982,0,0,-fib,1)),"")</f>
        <v>9.1199999999999992</v>
      </c>
      <c r="AH1982" s="32">
        <f ca="1">IF(ROW(data!B1982)&gt;fib+1,MAX(OFFSET(data!B1982,0,0,-fib,1)),"")</f>
        <v>26</v>
      </c>
      <c r="AI1982" s="32">
        <f t="shared" ca="1" si="636"/>
        <v>16.880000000000003</v>
      </c>
      <c r="AJ1982" s="31">
        <f t="shared" ca="1" si="637"/>
        <v>13.103680000000001</v>
      </c>
      <c r="AK1982" s="31">
        <f t="shared" ca="1" si="638"/>
        <v>15.568160000000001</v>
      </c>
      <c r="AL1982" s="31">
        <f t="shared" ca="1" si="639"/>
        <v>17.560000000000002</v>
      </c>
      <c r="AM1982" s="31">
        <f t="shared" ca="1" si="640"/>
        <v>19.551839999999999</v>
      </c>
      <c r="AO1982" s="32">
        <f t="shared" ca="1" si="647"/>
        <v>2.3321937512499562</v>
      </c>
      <c r="AP1982" s="32">
        <f t="shared" ca="1" si="648"/>
        <v>0.65647120488797417</v>
      </c>
      <c r="AQ1982" s="32">
        <f t="shared" ca="1" si="649"/>
        <v>2.4685224841136817</v>
      </c>
      <c r="AR1982" s="32">
        <f t="shared" ca="1" si="650"/>
        <v>3.6438529784537321E-2</v>
      </c>
    </row>
    <row r="1983" spans="1:44">
      <c r="A1983" s="10">
        <v>39806</v>
      </c>
      <c r="B1983" s="11">
        <f ca="1">IF(ROW(data!B1983)&gt;singleSMA,AVERAGE(OFFSET(data!B1983,0,0,-singleSMA,1)),"")</f>
        <v>17.473899999999993</v>
      </c>
      <c r="C1983" s="11" t="str">
        <f ca="1">IF(ROW(data!B1981)&gt;singleSMA+2,IF(SIGN(data!B1982-indicators!B1982)&lt;&gt;SIGN(data!B1981-indicators!B1981),IF(SIGN(data!B1982-indicators!B1982)&gt;0,"BUY","SELL"),""),"")</f>
        <v/>
      </c>
      <c r="D1983" s="11">
        <f ca="1">IF(ROW(data!B1983)&gt;fastSMA,AVERAGE(OFFSET(data!B1983,0,0,-fastSMA,1)),"")</f>
        <v>10.362000000000002</v>
      </c>
      <c r="E1983" s="11">
        <f ca="1">IF(ROW(data!B1983)&gt;slowSMA,AVERAGE(OFFSET(data!B1983,0,0,-slowSMA,1)),"")</f>
        <v>17.473899999999993</v>
      </c>
      <c r="F1983" s="11" t="str">
        <f ca="1">IF(ROW(data!B1983)&gt;MAX(fastSMA,slowSMA)+2,IF(SIGN(D1982-E1982)&lt;&gt;SIGN(D1981-E1981),IF(SIGN(D1982-E1982)&gt;0,"BUY","SELL"),""),"")</f>
        <v/>
      </c>
      <c r="G1983" s="11"/>
      <c r="H1983" s="11">
        <f>(data!B1983/data!B1982)-1</f>
        <v>1.0834236186348933E-2</v>
      </c>
      <c r="I1983" s="11">
        <f t="shared" si="630"/>
        <v>1.0834236186348933E-2</v>
      </c>
      <c r="J1983" s="11">
        <f t="shared" si="631"/>
        <v>0</v>
      </c>
      <c r="K1983" s="11">
        <f ca="1">IF(ROW(data!B1983)&gt;rsi+1,100-100/(1+AVERAGE(OFFSET(I1983,0,0,-rsi,1))/AVERAGE(OFFSET(J1983,0,0,-rsi,1))),"")</f>
        <v>34.885616256749032</v>
      </c>
      <c r="L1983" s="11"/>
      <c r="M1983" s="11">
        <f t="shared" si="632"/>
        <v>1.0108342361863489</v>
      </c>
      <c r="N1983" s="11">
        <f t="shared" ca="1" si="633"/>
        <v>0.84895359417652438</v>
      </c>
      <c r="S1983" s="13" t="str">
        <f ca="1">pricein</f>
        <v/>
      </c>
      <c r="T1983" s="13" t="str">
        <f ca="1">priceout</f>
        <v/>
      </c>
      <c r="U1983" s="16" t="str">
        <f t="shared" ca="1" si="634"/>
        <v/>
      </c>
      <c r="V1983" s="16" t="str">
        <f t="shared" ca="1" si="641"/>
        <v/>
      </c>
      <c r="W1983" s="16" t="str">
        <f t="shared" ca="1" si="642"/>
        <v/>
      </c>
      <c r="X1983" s="16">
        <f t="shared" ca="1" si="643"/>
        <v>2.0116218992622392</v>
      </c>
      <c r="Y1983" s="16"/>
      <c r="Z1983" s="13" t="str">
        <f ca="1">priceincross</f>
        <v/>
      </c>
      <c r="AA1983" s="13" t="str">
        <f ca="1">priceoutcross</f>
        <v/>
      </c>
      <c r="AB1983" s="13" t="str">
        <f t="shared" ca="1" si="635"/>
        <v/>
      </c>
      <c r="AC1983" s="13" t="str">
        <f t="shared" ca="1" si="644"/>
        <v/>
      </c>
      <c r="AD1983" s="13" t="str">
        <f t="shared" ca="1" si="645"/>
        <v/>
      </c>
      <c r="AE1983" s="13">
        <f t="shared" ca="1" si="646"/>
        <v>3.3465780983988931</v>
      </c>
      <c r="AG1983" s="32">
        <f ca="1">IF(ROW(data!B1983)&gt;fib+1,MIN(OFFSET(data!B1983,0,0,-fib,1)),"")</f>
        <v>9.1199999999999992</v>
      </c>
      <c r="AH1983" s="32">
        <f ca="1">IF(ROW(data!B1983)&gt;fib+1,MAX(OFFSET(data!B1983,0,0,-fib,1)),"")</f>
        <v>26</v>
      </c>
      <c r="AI1983" s="32">
        <f t="shared" ca="1" si="636"/>
        <v>16.880000000000003</v>
      </c>
      <c r="AJ1983" s="31">
        <f t="shared" ca="1" si="637"/>
        <v>13.103680000000001</v>
      </c>
      <c r="AK1983" s="31">
        <f t="shared" ca="1" si="638"/>
        <v>15.568160000000001</v>
      </c>
      <c r="AL1983" s="31">
        <f t="shared" ca="1" si="639"/>
        <v>17.560000000000002</v>
      </c>
      <c r="AM1983" s="31">
        <f t="shared" ca="1" si="640"/>
        <v>19.551839999999999</v>
      </c>
      <c r="AO1983" s="32">
        <f t="shared" ca="1" si="647"/>
        <v>2.3321937512499562</v>
      </c>
      <c r="AP1983" s="32">
        <f t="shared" ca="1" si="648"/>
        <v>0.65647120488797417</v>
      </c>
      <c r="AQ1983" s="32">
        <f t="shared" ca="1" si="649"/>
        <v>2.4685224841136817</v>
      </c>
      <c r="AR1983" s="32">
        <f t="shared" ca="1" si="650"/>
        <v>3.6438529784537321E-2</v>
      </c>
    </row>
    <row r="1984" spans="1:44">
      <c r="A1984" s="10">
        <v>39811</v>
      </c>
      <c r="B1984" s="11">
        <f ca="1">IF(ROW(data!B1984)&gt;singleSMA,AVERAGE(OFFSET(data!B1984,0,0,-singleSMA,1)),"")</f>
        <v>17.32889999999999</v>
      </c>
      <c r="C1984" s="11" t="str">
        <f ca="1">IF(ROW(data!B1982)&gt;singleSMA+2,IF(SIGN(data!B1983-indicators!B1983)&lt;&gt;SIGN(data!B1982-indicators!B1982),IF(SIGN(data!B1983-indicators!B1983)&gt;0,"BUY","SELL"),""),"")</f>
        <v/>
      </c>
      <c r="D1984" s="11">
        <f ca="1">IF(ROW(data!B1984)&gt;fastSMA,AVERAGE(OFFSET(data!B1984,0,0,-fastSMA,1)),"")</f>
        <v>10.274500000000002</v>
      </c>
      <c r="E1984" s="11">
        <f ca="1">IF(ROW(data!B1984)&gt;slowSMA,AVERAGE(OFFSET(data!B1984,0,0,-slowSMA,1)),"")</f>
        <v>17.32889999999999</v>
      </c>
      <c r="F1984" s="11" t="str">
        <f ca="1">IF(ROW(data!B1984)&gt;MAX(fastSMA,slowSMA)+2,IF(SIGN(D1983-E1983)&lt;&gt;SIGN(D1982-E1982),IF(SIGN(D1983-E1983)&gt;0,"BUY","SELL"),""),"")</f>
        <v/>
      </c>
      <c r="G1984" s="11"/>
      <c r="H1984" s="11">
        <f>(data!B1984/data!B1983)-1</f>
        <v>4.5016077170418001E-2</v>
      </c>
      <c r="I1984" s="11">
        <f t="shared" si="630"/>
        <v>4.5016077170418001E-2</v>
      </c>
      <c r="J1984" s="11">
        <f t="shared" si="631"/>
        <v>0</v>
      </c>
      <c r="K1984" s="11">
        <f ca="1">IF(ROW(data!B1984)&gt;rsi+1,100-100/(1+AVERAGE(OFFSET(I1984,0,0,-rsi,1))/AVERAGE(OFFSET(J1984,0,0,-rsi,1))),"")</f>
        <v>34.70764562740149</v>
      </c>
      <c r="L1984" s="11"/>
      <c r="M1984" s="11">
        <f t="shared" si="632"/>
        <v>1.045016077170418</v>
      </c>
      <c r="N1984" s="11">
        <f t="shared" ca="1" si="633"/>
        <v>0.84782608695652184</v>
      </c>
      <c r="S1984" s="13" t="str">
        <f ca="1">pricein</f>
        <v/>
      </c>
      <c r="T1984" s="13" t="str">
        <f ca="1">priceout</f>
        <v/>
      </c>
      <c r="U1984" s="16" t="str">
        <f t="shared" ca="1" si="634"/>
        <v/>
      </c>
      <c r="V1984" s="16" t="str">
        <f t="shared" ca="1" si="641"/>
        <v/>
      </c>
      <c r="W1984" s="16" t="str">
        <f t="shared" ca="1" si="642"/>
        <v/>
      </c>
      <c r="X1984" s="16">
        <f t="shared" ca="1" si="643"/>
        <v>2.0116218992622392</v>
      </c>
      <c r="Y1984" s="16"/>
      <c r="Z1984" s="13" t="str">
        <f ca="1">priceincross</f>
        <v/>
      </c>
      <c r="AA1984" s="13" t="str">
        <f ca="1">priceoutcross</f>
        <v/>
      </c>
      <c r="AB1984" s="13" t="str">
        <f t="shared" ca="1" si="635"/>
        <v/>
      </c>
      <c r="AC1984" s="13" t="str">
        <f t="shared" ca="1" si="644"/>
        <v/>
      </c>
      <c r="AD1984" s="13" t="str">
        <f t="shared" ca="1" si="645"/>
        <v/>
      </c>
      <c r="AE1984" s="13">
        <f t="shared" ca="1" si="646"/>
        <v>3.3465780983988931</v>
      </c>
      <c r="AG1984" s="32">
        <f ca="1">IF(ROW(data!B1984)&gt;fib+1,MIN(OFFSET(data!B1984,0,0,-fib,1)),"")</f>
        <v>9.1199999999999992</v>
      </c>
      <c r="AH1984" s="32">
        <f ca="1">IF(ROW(data!B1984)&gt;fib+1,MAX(OFFSET(data!B1984,0,0,-fib,1)),"")</f>
        <v>26</v>
      </c>
      <c r="AI1984" s="32">
        <f t="shared" ca="1" si="636"/>
        <v>16.880000000000003</v>
      </c>
      <c r="AJ1984" s="31">
        <f t="shared" ca="1" si="637"/>
        <v>13.103680000000001</v>
      </c>
      <c r="AK1984" s="31">
        <f t="shared" ca="1" si="638"/>
        <v>15.568160000000001</v>
      </c>
      <c r="AL1984" s="31">
        <f t="shared" ca="1" si="639"/>
        <v>17.560000000000002</v>
      </c>
      <c r="AM1984" s="31">
        <f t="shared" ca="1" si="640"/>
        <v>19.551839999999999</v>
      </c>
      <c r="AO1984" s="32">
        <f t="shared" ca="1" si="647"/>
        <v>2.3321937512499562</v>
      </c>
      <c r="AP1984" s="32">
        <f t="shared" ca="1" si="648"/>
        <v>0.65647120488797417</v>
      </c>
      <c r="AQ1984" s="32">
        <f t="shared" ca="1" si="649"/>
        <v>2.4685224841136817</v>
      </c>
      <c r="AR1984" s="32">
        <f t="shared" ca="1" si="650"/>
        <v>3.6438529784537321E-2</v>
      </c>
    </row>
    <row r="1985" spans="1:44">
      <c r="A1985" s="10">
        <v>39812</v>
      </c>
      <c r="B1985" s="11">
        <f ca="1">IF(ROW(data!B1985)&gt;singleSMA,AVERAGE(OFFSET(data!B1985,0,0,-singleSMA,1)),"")</f>
        <v>17.18279999999999</v>
      </c>
      <c r="C1985" s="11" t="str">
        <f ca="1">IF(ROW(data!B1983)&gt;singleSMA+2,IF(SIGN(data!B1984-indicators!B1984)&lt;&gt;SIGN(data!B1983-indicators!B1983),IF(SIGN(data!B1984-indicators!B1984)&gt;0,"BUY","SELL"),""),"")</f>
        <v/>
      </c>
      <c r="D1985" s="11">
        <f ca="1">IF(ROW(data!B1985)&gt;fastSMA,AVERAGE(OFFSET(data!B1985,0,0,-fastSMA,1)),"")</f>
        <v>10.223500000000001</v>
      </c>
      <c r="E1985" s="11">
        <f ca="1">IF(ROW(data!B1985)&gt;slowSMA,AVERAGE(OFFSET(data!B1985,0,0,-slowSMA,1)),"")</f>
        <v>17.18279999999999</v>
      </c>
      <c r="F1985" s="11" t="str">
        <f ca="1">IF(ROW(data!B1985)&gt;MAX(fastSMA,slowSMA)+2,IF(SIGN(D1984-E1984)&lt;&gt;SIGN(D1983-E1983),IF(SIGN(D1984-E1984)&gt;0,"BUY","SELL"),""),"")</f>
        <v/>
      </c>
      <c r="G1985" s="11"/>
      <c r="H1985" s="11">
        <f>(data!B1985/data!B1984)-1</f>
        <v>8.7179487179487092E-2</v>
      </c>
      <c r="I1985" s="11">
        <f t="shared" si="630"/>
        <v>8.7179487179487092E-2</v>
      </c>
      <c r="J1985" s="11">
        <f t="shared" si="631"/>
        <v>0</v>
      </c>
      <c r="K1985" s="11">
        <f ca="1">IF(ROW(data!B1985)&gt;rsi+1,100-100/(1+AVERAGE(OFFSET(I1985,0,0,-rsi,1))/AVERAGE(OFFSET(J1985,0,0,-rsi,1))),"")</f>
        <v>43.270066420738182</v>
      </c>
      <c r="L1985" s="11"/>
      <c r="M1985" s="11">
        <f t="shared" si="632"/>
        <v>1.0871794871794871</v>
      </c>
      <c r="N1985" s="11">
        <f t="shared" ca="1" si="633"/>
        <v>0.91222030981067137</v>
      </c>
      <c r="S1985" s="13" t="str">
        <f ca="1">pricein</f>
        <v/>
      </c>
      <c r="T1985" s="13" t="str">
        <f ca="1">priceout</f>
        <v/>
      </c>
      <c r="U1985" s="16" t="str">
        <f t="shared" ca="1" si="634"/>
        <v/>
      </c>
      <c r="V1985" s="16" t="str">
        <f t="shared" ca="1" si="641"/>
        <v/>
      </c>
      <c r="W1985" s="16" t="str">
        <f t="shared" ca="1" si="642"/>
        <v/>
      </c>
      <c r="X1985" s="16">
        <f t="shared" ca="1" si="643"/>
        <v>2.0116218992622392</v>
      </c>
      <c r="Y1985" s="16"/>
      <c r="Z1985" s="13" t="str">
        <f ca="1">priceincross</f>
        <v/>
      </c>
      <c r="AA1985" s="13" t="str">
        <f ca="1">priceoutcross</f>
        <v/>
      </c>
      <c r="AB1985" s="13" t="str">
        <f t="shared" ca="1" si="635"/>
        <v/>
      </c>
      <c r="AC1985" s="13" t="str">
        <f t="shared" ca="1" si="644"/>
        <v/>
      </c>
      <c r="AD1985" s="13" t="str">
        <f t="shared" ca="1" si="645"/>
        <v/>
      </c>
      <c r="AE1985" s="13">
        <f t="shared" ca="1" si="646"/>
        <v>3.3465780983988931</v>
      </c>
      <c r="AG1985" s="32">
        <f ca="1">IF(ROW(data!B1985)&gt;fib+1,MIN(OFFSET(data!B1985,0,0,-fib,1)),"")</f>
        <v>9.1199999999999992</v>
      </c>
      <c r="AH1985" s="32">
        <f ca="1">IF(ROW(data!B1985)&gt;fib+1,MAX(OFFSET(data!B1985,0,0,-fib,1)),"")</f>
        <v>26</v>
      </c>
      <c r="AI1985" s="32">
        <f t="shared" ca="1" si="636"/>
        <v>16.880000000000003</v>
      </c>
      <c r="AJ1985" s="31">
        <f t="shared" ca="1" si="637"/>
        <v>13.103680000000001</v>
      </c>
      <c r="AK1985" s="31">
        <f t="shared" ca="1" si="638"/>
        <v>15.568160000000001</v>
      </c>
      <c r="AL1985" s="31">
        <f t="shared" ca="1" si="639"/>
        <v>17.560000000000002</v>
      </c>
      <c r="AM1985" s="31">
        <f t="shared" ca="1" si="640"/>
        <v>19.551839999999999</v>
      </c>
      <c r="AO1985" s="32">
        <f t="shared" ca="1" si="647"/>
        <v>2.3321937512499562</v>
      </c>
      <c r="AP1985" s="32">
        <f t="shared" ca="1" si="648"/>
        <v>0.65647120488797417</v>
      </c>
      <c r="AQ1985" s="32">
        <f t="shared" ca="1" si="649"/>
        <v>2.4685224841136817</v>
      </c>
      <c r="AR1985" s="32">
        <f t="shared" ca="1" si="650"/>
        <v>3.6438529784537321E-2</v>
      </c>
    </row>
    <row r="1986" spans="1:44">
      <c r="A1986" s="10">
        <v>39813</v>
      </c>
      <c r="B1986" s="11">
        <f ca="1">IF(ROW(data!B1986)&gt;singleSMA,AVERAGE(OFFSET(data!B1986,0,0,-singleSMA,1)),"")</f>
        <v>17.035999999999987</v>
      </c>
      <c r="C1986" s="11" t="str">
        <f ca="1">IF(ROW(data!B1984)&gt;singleSMA+2,IF(SIGN(data!B1985-indicators!B1985)&lt;&gt;SIGN(data!B1984-indicators!B1984),IF(SIGN(data!B1985-indicators!B1985)&gt;0,"BUY","SELL"),""),"")</f>
        <v/>
      </c>
      <c r="D1986" s="11">
        <f ca="1">IF(ROW(data!B1986)&gt;fastSMA,AVERAGE(OFFSET(data!B1986,0,0,-fastSMA,1)),"")</f>
        <v>10.192500000000001</v>
      </c>
      <c r="E1986" s="11">
        <f ca="1">IF(ROW(data!B1986)&gt;slowSMA,AVERAGE(OFFSET(data!B1986,0,0,-slowSMA,1)),"")</f>
        <v>17.035999999999987</v>
      </c>
      <c r="F1986" s="11" t="str">
        <f ca="1">IF(ROW(data!B1986)&gt;MAX(fastSMA,slowSMA)+2,IF(SIGN(D1985-E1985)&lt;&gt;SIGN(D1984-E1984),IF(SIGN(D1985-E1985)&gt;0,"BUY","SELL"),""),"")</f>
        <v/>
      </c>
      <c r="G1986" s="11"/>
      <c r="H1986" s="11">
        <f>(data!B1986/data!B1985)-1</f>
        <v>-2.2641509433962259E-2</v>
      </c>
      <c r="I1986" s="11">
        <f t="shared" si="630"/>
        <v>0</v>
      </c>
      <c r="J1986" s="11">
        <f t="shared" si="631"/>
        <v>2.2641509433962259E-2</v>
      </c>
      <c r="K1986" s="11">
        <f ca="1">IF(ROW(data!B1986)&gt;rsi+1,100-100/(1+AVERAGE(OFFSET(I1986,0,0,-rsi,1))/AVERAGE(OFFSET(J1986,0,0,-rsi,1))),"")</f>
        <v>45.809073174734955</v>
      </c>
      <c r="L1986" s="11"/>
      <c r="M1986" s="11">
        <f t="shared" si="632"/>
        <v>0.97735849056603774</v>
      </c>
      <c r="N1986" s="11">
        <f t="shared" ca="1" si="633"/>
        <v>0.94353369763205819</v>
      </c>
      <c r="S1986" s="13" t="str">
        <f ca="1">pricein</f>
        <v/>
      </c>
      <c r="T1986" s="13" t="str">
        <f ca="1">priceout</f>
        <v/>
      </c>
      <c r="U1986" s="16" t="str">
        <f t="shared" ca="1" si="634"/>
        <v/>
      </c>
      <c r="V1986" s="16" t="str">
        <f t="shared" ca="1" si="641"/>
        <v/>
      </c>
      <c r="W1986" s="16" t="str">
        <f t="shared" ca="1" si="642"/>
        <v/>
      </c>
      <c r="X1986" s="16">
        <f t="shared" ca="1" si="643"/>
        <v>2.0116218992622392</v>
      </c>
      <c r="Y1986" s="16"/>
      <c r="Z1986" s="13" t="str">
        <f ca="1">priceincross</f>
        <v/>
      </c>
      <c r="AA1986" s="13" t="str">
        <f ca="1">priceoutcross</f>
        <v/>
      </c>
      <c r="AB1986" s="13" t="str">
        <f t="shared" ca="1" si="635"/>
        <v/>
      </c>
      <c r="AC1986" s="13" t="str">
        <f t="shared" ca="1" si="644"/>
        <v/>
      </c>
      <c r="AD1986" s="13" t="str">
        <f t="shared" ca="1" si="645"/>
        <v/>
      </c>
      <c r="AE1986" s="13">
        <f t="shared" ca="1" si="646"/>
        <v>3.3465780983988931</v>
      </c>
      <c r="AG1986" s="32">
        <f ca="1">IF(ROW(data!B1986)&gt;fib+1,MIN(OFFSET(data!B1986,0,0,-fib,1)),"")</f>
        <v>9.1199999999999992</v>
      </c>
      <c r="AH1986" s="32">
        <f ca="1">IF(ROW(data!B1986)&gt;fib+1,MAX(OFFSET(data!B1986,0,0,-fib,1)),"")</f>
        <v>26</v>
      </c>
      <c r="AI1986" s="32">
        <f t="shared" ca="1" si="636"/>
        <v>16.880000000000003</v>
      </c>
      <c r="AJ1986" s="31">
        <f t="shared" ca="1" si="637"/>
        <v>13.103680000000001</v>
      </c>
      <c r="AK1986" s="31">
        <f t="shared" ca="1" si="638"/>
        <v>15.568160000000001</v>
      </c>
      <c r="AL1986" s="31">
        <f t="shared" ca="1" si="639"/>
        <v>17.560000000000002</v>
      </c>
      <c r="AM1986" s="31">
        <f t="shared" ca="1" si="640"/>
        <v>19.551839999999999</v>
      </c>
      <c r="AO1986" s="32">
        <f t="shared" ca="1" si="647"/>
        <v>2.3321937512499562</v>
      </c>
      <c r="AP1986" s="32">
        <f t="shared" ca="1" si="648"/>
        <v>0.65647120488797417</v>
      </c>
      <c r="AQ1986" s="32">
        <f t="shared" ca="1" si="649"/>
        <v>2.4685224841136817</v>
      </c>
      <c r="AR1986" s="32">
        <f t="shared" ca="1" si="650"/>
        <v>3.6438529784537321E-2</v>
      </c>
    </row>
    <row r="1987" spans="1:44">
      <c r="A1987" s="10">
        <v>39815</v>
      </c>
      <c r="B1987" s="11">
        <f ca="1">IF(ROW(data!B1987)&gt;singleSMA,AVERAGE(OFFSET(data!B1987,0,0,-singleSMA,1)),"")</f>
        <v>16.894299999999991</v>
      </c>
      <c r="C1987" s="11" t="str">
        <f ca="1">IF(ROW(data!B1985)&gt;singleSMA+2,IF(SIGN(data!B1986-indicators!B1986)&lt;&gt;SIGN(data!B1985-indicators!B1985),IF(SIGN(data!B1986-indicators!B1986)&gt;0,"BUY","SELL"),""),"")</f>
        <v/>
      </c>
      <c r="D1987" s="11">
        <f ca="1">IF(ROW(data!B1987)&gt;fastSMA,AVERAGE(OFFSET(data!B1987,0,0,-fastSMA,1)),"")</f>
        <v>10.184499999999998</v>
      </c>
      <c r="E1987" s="11">
        <f ca="1">IF(ROW(data!B1987)&gt;slowSMA,AVERAGE(OFFSET(data!B1987,0,0,-slowSMA,1)),"")</f>
        <v>16.894299999999991</v>
      </c>
      <c r="F1987" s="11" t="str">
        <f ca="1">IF(ROW(data!B1987)&gt;MAX(fastSMA,slowSMA)+2,IF(SIGN(D1986-E1986)&lt;&gt;SIGN(D1985-E1985),IF(SIGN(D1986-E1986)&gt;0,"BUY","SELL"),""),"")</f>
        <v/>
      </c>
      <c r="G1987" s="11"/>
      <c r="H1987" s="11">
        <f>(data!B1987/data!B1986)-1</f>
        <v>2.316602316602312E-2</v>
      </c>
      <c r="I1987" s="11">
        <f t="shared" ref="I1987:I2050" si="651">IF(H1987&gt;0,H1987,0)</f>
        <v>2.316602316602312E-2</v>
      </c>
      <c r="J1987" s="11">
        <f t="shared" ref="J1987:J2050" si="652">IF(H1987&lt;0,-H1987,0)</f>
        <v>0</v>
      </c>
      <c r="K1987" s="11">
        <f ca="1">IF(ROW(data!B1987)&gt;rsi+1,100-100/(1+AVERAGE(OFFSET(I1987,0,0,-rsi,1))/AVERAGE(OFFSET(J1987,0,0,-rsi,1))),"")</f>
        <v>49.7184299211183</v>
      </c>
      <c r="L1987" s="11"/>
      <c r="M1987" s="11">
        <f t="shared" ref="M1987:M2050" si="653">1+H1987</f>
        <v>1.0231660231660231</v>
      </c>
      <c r="N1987" s="11">
        <f t="shared" ref="N1987:N2050" ca="1" si="654">IF(ROW(M1987)&gt;priceindex+1,PRODUCT(OFFSET(M1987,0,0,-priceindex,1)),"")</f>
        <v>0.9851301115241633</v>
      </c>
      <c r="S1987" s="13" t="str">
        <f ca="1">pricein</f>
        <v/>
      </c>
      <c r="T1987" s="13" t="str">
        <f ca="1">priceout</f>
        <v/>
      </c>
      <c r="U1987" s="16" t="str">
        <f t="shared" ref="U1987:U2050" ca="1" si="655">IF(S1987&lt;&gt;"",OFFSET(C1987,MATCH("SELL",C1988:C6985,0),17),"")</f>
        <v/>
      </c>
      <c r="V1987" s="16" t="str">
        <f t="shared" ca="1" si="641"/>
        <v/>
      </c>
      <c r="W1987" s="16" t="str">
        <f t="shared" ca="1" si="642"/>
        <v/>
      </c>
      <c r="X1987" s="16">
        <f t="shared" ca="1" si="643"/>
        <v>2.0116218992622392</v>
      </c>
      <c r="Y1987" s="16"/>
      <c r="Z1987" s="13" t="str">
        <f ca="1">priceincross</f>
        <v/>
      </c>
      <c r="AA1987" s="13" t="str">
        <f ca="1">priceoutcross</f>
        <v/>
      </c>
      <c r="AB1987" s="13" t="str">
        <f t="shared" ref="AB1987:AB2050" ca="1" si="656">IF(Z1987&lt;&gt;"",OFFSET(F1987,MATCH("SELL",F1988:F6985,0),21),"")</f>
        <v/>
      </c>
      <c r="AC1987" s="13" t="str">
        <f t="shared" ca="1" si="644"/>
        <v/>
      </c>
      <c r="AD1987" s="13" t="str">
        <f t="shared" ca="1" si="645"/>
        <v/>
      </c>
      <c r="AE1987" s="13">
        <f t="shared" ca="1" si="646"/>
        <v>3.3465780983988931</v>
      </c>
      <c r="AG1987" s="32">
        <f ca="1">IF(ROW(data!B1987)&gt;fib+1,MIN(OFFSET(data!B1987,0,0,-fib,1)),"")</f>
        <v>9.1199999999999992</v>
      </c>
      <c r="AH1987" s="32">
        <f ca="1">IF(ROW(data!B1987)&gt;fib+1,MAX(OFFSET(data!B1987,0,0,-fib,1)),"")</f>
        <v>26</v>
      </c>
      <c r="AI1987" s="32">
        <f t="shared" ref="AI1987:AI2050" ca="1" si="657">IF(AG1987&lt;&gt;"",AH1987-AG1987,"")</f>
        <v>16.880000000000003</v>
      </c>
      <c r="AJ1987" s="31">
        <f t="shared" ref="AJ1987:AJ2050" ca="1" si="658">IF(AI1987&lt;&gt;"",AG1987+0.236*AI1987,"")</f>
        <v>13.103680000000001</v>
      </c>
      <c r="AK1987" s="31">
        <f t="shared" ref="AK1987:AK2050" ca="1" si="659">IF(AI1987&lt;&gt;"",AG1987+0.382*AI1987,"")</f>
        <v>15.568160000000001</v>
      </c>
      <c r="AL1987" s="31">
        <f t="shared" ref="AL1987:AL2050" ca="1" si="660">IF(AI1987&lt;&gt;"",AG1987+0.5*AI1987,"")</f>
        <v>17.560000000000002</v>
      </c>
      <c r="AM1987" s="31">
        <f t="shared" ref="AM1987:AM2050" ca="1" si="661">IF(AI1987&lt;&gt;"",AG1987+0.618*AI1987,"")</f>
        <v>19.551839999999999</v>
      </c>
      <c r="AO1987" s="32">
        <f t="shared" ca="1" si="647"/>
        <v>2.3321937512499562</v>
      </c>
      <c r="AP1987" s="32">
        <f t="shared" ca="1" si="648"/>
        <v>0.65647120488797417</v>
      </c>
      <c r="AQ1987" s="32">
        <f t="shared" ca="1" si="649"/>
        <v>2.4685224841136817</v>
      </c>
      <c r="AR1987" s="32">
        <f t="shared" ca="1" si="650"/>
        <v>3.6438529784537321E-2</v>
      </c>
    </row>
    <row r="1988" spans="1:44">
      <c r="A1988" s="10">
        <v>39818</v>
      </c>
      <c r="B1988" s="11">
        <f ca="1">IF(ROW(data!B1988)&gt;singleSMA,AVERAGE(OFFSET(data!B1988,0,0,-singleSMA,1)),"")</f>
        <v>16.767399999999988</v>
      </c>
      <c r="C1988" s="11" t="str">
        <f ca="1">IF(ROW(data!B1986)&gt;singleSMA+2,IF(SIGN(data!B1987-indicators!B1987)&lt;&gt;SIGN(data!B1986-indicators!B1986),IF(SIGN(data!B1987-indicators!B1987)&gt;0,"BUY","SELL"),""),"")</f>
        <v/>
      </c>
      <c r="D1988" s="11">
        <f ca="1">IF(ROW(data!B1988)&gt;fastSMA,AVERAGE(OFFSET(data!B1988,0,0,-fastSMA,1)),"")</f>
        <v>10.190000000000001</v>
      </c>
      <c r="E1988" s="11">
        <f ca="1">IF(ROW(data!B1988)&gt;slowSMA,AVERAGE(OFFSET(data!B1988,0,0,-slowSMA,1)),"")</f>
        <v>16.767399999999988</v>
      </c>
      <c r="F1988" s="11" t="str">
        <f ca="1">IF(ROW(data!B1988)&gt;MAX(fastSMA,slowSMA)+2,IF(SIGN(D1987-E1987)&lt;&gt;SIGN(D1986-E1986),IF(SIGN(D1987-E1987)&gt;0,"BUY","SELL"),""),"")</f>
        <v/>
      </c>
      <c r="G1988" s="11"/>
      <c r="H1988" s="11">
        <f>(data!B1988/data!B1987)-1</f>
        <v>4.0566037735848992E-2</v>
      </c>
      <c r="I1988" s="11">
        <f t="shared" si="651"/>
        <v>4.0566037735848992E-2</v>
      </c>
      <c r="J1988" s="11">
        <f t="shared" si="652"/>
        <v>0</v>
      </c>
      <c r="K1988" s="11">
        <f ca="1">IF(ROW(data!B1988)&gt;rsi+1,100-100/(1+AVERAGE(OFFSET(I1988,0,0,-rsi,1))/AVERAGE(OFFSET(J1988,0,0,-rsi,1))),"")</f>
        <v>51.939949635173214</v>
      </c>
      <c r="L1988" s="11"/>
      <c r="M1988" s="11">
        <f t="shared" si="653"/>
        <v>1.040566037735849</v>
      </c>
      <c r="N1988" s="11">
        <f t="shared" ca="1" si="654"/>
        <v>1.0100732600732598</v>
      </c>
      <c r="S1988" s="13" t="str">
        <f ca="1">pricein</f>
        <v/>
      </c>
      <c r="T1988" s="13" t="str">
        <f ca="1">priceout</f>
        <v/>
      </c>
      <c r="U1988" s="16" t="str">
        <f t="shared" ca="1" si="655"/>
        <v/>
      </c>
      <c r="V1988" s="16" t="str">
        <f t="shared" ref="V1988:V2051" ca="1" si="662">IF(IFERROR(U1988,"")&lt;&gt;"",U1988/S1988,"")</f>
        <v/>
      </c>
      <c r="W1988" s="16" t="str">
        <f t="shared" ref="W1988:W2051" ca="1" si="663">IF(V1988&lt;&gt;"",V1988-1,"")</f>
        <v/>
      </c>
      <c r="X1988" s="16">
        <f t="shared" ref="X1988:X2051" ca="1" si="664">IF(V1988&lt;&gt;"",V1988*X1987,X1987)</f>
        <v>2.0116218992622392</v>
      </c>
      <c r="Y1988" s="16"/>
      <c r="Z1988" s="13" t="str">
        <f ca="1">priceincross</f>
        <v/>
      </c>
      <c r="AA1988" s="13" t="str">
        <f ca="1">priceoutcross</f>
        <v/>
      </c>
      <c r="AB1988" s="13" t="str">
        <f t="shared" ca="1" si="656"/>
        <v/>
      </c>
      <c r="AC1988" s="13" t="str">
        <f t="shared" ref="AC1988:AC2051" ca="1" si="665">IF(IFERROR(AB1988,"")&lt;&gt;"",AB1988/Z1988,"")</f>
        <v/>
      </c>
      <c r="AD1988" s="13" t="str">
        <f t="shared" ref="AD1988:AD2051" ca="1" si="666">IF(AC1988&lt;&gt;"",AC1988-1,"")</f>
        <v/>
      </c>
      <c r="AE1988" s="13">
        <f t="shared" ref="AE1988:AE2051" ca="1" si="667">IF(AC1988&lt;&gt;"",AC1988*AE1987,AE1987)</f>
        <v>3.3465780983988931</v>
      </c>
      <c r="AG1988" s="32">
        <f ca="1">IF(ROW(data!B1988)&gt;fib+1,MIN(OFFSET(data!B1988,0,0,-fib,1)),"")</f>
        <v>9.1199999999999992</v>
      </c>
      <c r="AH1988" s="32">
        <f ca="1">IF(ROW(data!B1988)&gt;fib+1,MAX(OFFSET(data!B1988,0,0,-fib,1)),"")</f>
        <v>26</v>
      </c>
      <c r="AI1988" s="32">
        <f t="shared" ca="1" si="657"/>
        <v>16.880000000000003</v>
      </c>
      <c r="AJ1988" s="31">
        <f t="shared" ca="1" si="658"/>
        <v>13.103680000000001</v>
      </c>
      <c r="AK1988" s="31">
        <f t="shared" ca="1" si="659"/>
        <v>15.568160000000001</v>
      </c>
      <c r="AL1988" s="31">
        <f t="shared" ca="1" si="660"/>
        <v>17.560000000000002</v>
      </c>
      <c r="AM1988" s="31">
        <f t="shared" ca="1" si="661"/>
        <v>19.551839999999999</v>
      </c>
      <c r="AO1988" s="32">
        <f t="shared" ref="AO1988:AO2051" ca="1" si="668">MAX(AO1987,X1988-1)</f>
        <v>2.3321937512499562</v>
      </c>
      <c r="AP1988" s="32">
        <f t="shared" ref="AP1988:AP2051" ca="1" si="669">((1+AO1988)/X1988)-1</f>
        <v>0.65647120488797417</v>
      </c>
      <c r="AQ1988" s="32">
        <f t="shared" ref="AQ1988:AQ2051" ca="1" si="670">MAX(AQ1987,AE1988-1)</f>
        <v>2.4685224841136817</v>
      </c>
      <c r="AR1988" s="32">
        <f t="shared" ref="AR1988:AR2051" ca="1" si="671">((1+AQ1988)/AE1988)-1</f>
        <v>3.6438529784537321E-2</v>
      </c>
    </row>
    <row r="1989" spans="1:44">
      <c r="A1989" s="10">
        <v>39820</v>
      </c>
      <c r="B1989" s="11">
        <f ca="1">IF(ROW(data!B1989)&gt;singleSMA,AVERAGE(OFFSET(data!B1989,0,0,-singleSMA,1)),"")</f>
        <v>16.646399999999986</v>
      </c>
      <c r="C1989" s="11" t="str">
        <f ca="1">IF(ROW(data!B1987)&gt;singleSMA+2,IF(SIGN(data!B1988-indicators!B1988)&lt;&gt;SIGN(data!B1987-indicators!B1987),IF(SIGN(data!B1988-indicators!B1988)&gt;0,"BUY","SELL"),""),"")</f>
        <v/>
      </c>
      <c r="D1989" s="11">
        <f ca="1">IF(ROW(data!B1989)&gt;fastSMA,AVERAGE(OFFSET(data!B1989,0,0,-fastSMA,1)),"")</f>
        <v>10.218500000000001</v>
      </c>
      <c r="E1989" s="11">
        <f ca="1">IF(ROW(data!B1989)&gt;slowSMA,AVERAGE(OFFSET(data!B1989,0,0,-slowSMA,1)),"")</f>
        <v>16.646399999999986</v>
      </c>
      <c r="F1989" s="11" t="str">
        <f ca="1">IF(ROW(data!B1989)&gt;MAX(fastSMA,slowSMA)+2,IF(SIGN(D1988-E1988)&lt;&gt;SIGN(D1987-E1987),IF(SIGN(D1988-E1988)&gt;0,"BUY","SELL"),""),"")</f>
        <v/>
      </c>
      <c r="G1989" s="11"/>
      <c r="H1989" s="11">
        <f>(data!B1989/data!B1988)-1</f>
        <v>7.5249320036264722E-2</v>
      </c>
      <c r="I1989" s="11">
        <f t="shared" si="651"/>
        <v>7.5249320036264722E-2</v>
      </c>
      <c r="J1989" s="11">
        <f t="shared" si="652"/>
        <v>0</v>
      </c>
      <c r="K1989" s="11">
        <f ca="1">IF(ROW(data!B1989)&gt;rsi+1,100-100/(1+AVERAGE(OFFSET(I1989,0,0,-rsi,1))/AVERAGE(OFFSET(J1989,0,0,-rsi,1))),"")</f>
        <v>55.131241358057075</v>
      </c>
      <c r="L1989" s="11"/>
      <c r="M1989" s="11">
        <f t="shared" si="653"/>
        <v>1.0752493200362647</v>
      </c>
      <c r="N1989" s="11">
        <f t="shared" ca="1" si="654"/>
        <v>1.050487156775908</v>
      </c>
      <c r="S1989" s="13" t="str">
        <f ca="1">pricein</f>
        <v/>
      </c>
      <c r="T1989" s="13" t="str">
        <f ca="1">priceout</f>
        <v/>
      </c>
      <c r="U1989" s="16" t="str">
        <f t="shared" ca="1" si="655"/>
        <v/>
      </c>
      <c r="V1989" s="16" t="str">
        <f t="shared" ca="1" si="662"/>
        <v/>
      </c>
      <c r="W1989" s="16" t="str">
        <f t="shared" ca="1" si="663"/>
        <v/>
      </c>
      <c r="X1989" s="16">
        <f t="shared" ca="1" si="664"/>
        <v>2.0116218992622392</v>
      </c>
      <c r="Y1989" s="16"/>
      <c r="Z1989" s="13" t="str">
        <f ca="1">priceincross</f>
        <v/>
      </c>
      <c r="AA1989" s="13" t="str">
        <f ca="1">priceoutcross</f>
        <v/>
      </c>
      <c r="AB1989" s="13" t="str">
        <f t="shared" ca="1" si="656"/>
        <v/>
      </c>
      <c r="AC1989" s="13" t="str">
        <f t="shared" ca="1" si="665"/>
        <v/>
      </c>
      <c r="AD1989" s="13" t="str">
        <f t="shared" ca="1" si="666"/>
        <v/>
      </c>
      <c r="AE1989" s="13">
        <f t="shared" ca="1" si="667"/>
        <v>3.3465780983988931</v>
      </c>
      <c r="AG1989" s="32">
        <f ca="1">IF(ROW(data!B1989)&gt;fib+1,MIN(OFFSET(data!B1989,0,0,-fib,1)),"")</f>
        <v>9.1199999999999992</v>
      </c>
      <c r="AH1989" s="32">
        <f ca="1">IF(ROW(data!B1989)&gt;fib+1,MAX(OFFSET(data!B1989,0,0,-fib,1)),"")</f>
        <v>26</v>
      </c>
      <c r="AI1989" s="32">
        <f t="shared" ca="1" si="657"/>
        <v>16.880000000000003</v>
      </c>
      <c r="AJ1989" s="31">
        <f t="shared" ca="1" si="658"/>
        <v>13.103680000000001</v>
      </c>
      <c r="AK1989" s="31">
        <f t="shared" ca="1" si="659"/>
        <v>15.568160000000001</v>
      </c>
      <c r="AL1989" s="31">
        <f t="shared" ca="1" si="660"/>
        <v>17.560000000000002</v>
      </c>
      <c r="AM1989" s="31">
        <f t="shared" ca="1" si="661"/>
        <v>19.551839999999999</v>
      </c>
      <c r="AO1989" s="32">
        <f t="shared" ca="1" si="668"/>
        <v>2.3321937512499562</v>
      </c>
      <c r="AP1989" s="32">
        <f t="shared" ca="1" si="669"/>
        <v>0.65647120488797417</v>
      </c>
      <c r="AQ1989" s="32">
        <f t="shared" ca="1" si="670"/>
        <v>2.4685224841136817</v>
      </c>
      <c r="AR1989" s="32">
        <f t="shared" ca="1" si="671"/>
        <v>3.6438529784537321E-2</v>
      </c>
    </row>
    <row r="1990" spans="1:44">
      <c r="A1990" s="10">
        <v>39821</v>
      </c>
      <c r="B1990" s="11">
        <f ca="1">IF(ROW(data!B1990)&gt;singleSMA,AVERAGE(OFFSET(data!B1990,0,0,-singleSMA,1)),"")</f>
        <v>16.517099999999989</v>
      </c>
      <c r="C1990" s="11" t="str">
        <f ca="1">IF(ROW(data!B1988)&gt;singleSMA+2,IF(SIGN(data!B1989-indicators!B1989)&lt;&gt;SIGN(data!B1988-indicators!B1988),IF(SIGN(data!B1989-indicators!B1989)&gt;0,"BUY","SELL"),""),"")</f>
        <v/>
      </c>
      <c r="D1990" s="11">
        <f ca="1">IF(ROW(data!B1990)&gt;fastSMA,AVERAGE(OFFSET(data!B1990,0,0,-fastSMA,1)),"")</f>
        <v>10.250500000000001</v>
      </c>
      <c r="E1990" s="11">
        <f ca="1">IF(ROW(data!B1990)&gt;slowSMA,AVERAGE(OFFSET(data!B1990,0,0,-slowSMA,1)),"")</f>
        <v>16.517099999999989</v>
      </c>
      <c r="F1990" s="11" t="str">
        <f ca="1">IF(ROW(data!B1990)&gt;MAX(fastSMA,slowSMA)+2,IF(SIGN(D1989-E1989)&lt;&gt;SIGN(D1988-E1988),IF(SIGN(D1989-E1989)&gt;0,"BUY","SELL"),""),"")</f>
        <v/>
      </c>
      <c r="G1990" s="11"/>
      <c r="H1990" s="11">
        <f>(data!B1990/data!B1989)-1</f>
        <v>-3.8785834738617075E-2</v>
      </c>
      <c r="I1990" s="11">
        <f t="shared" si="651"/>
        <v>0</v>
      </c>
      <c r="J1990" s="11">
        <f t="shared" si="652"/>
        <v>3.8785834738617075E-2</v>
      </c>
      <c r="K1990" s="11">
        <f ca="1">IF(ROW(data!B1990)&gt;rsi+1,100-100/(1+AVERAGE(OFFSET(I1990,0,0,-rsi,1))/AVERAGE(OFFSET(J1990,0,0,-rsi,1))),"")</f>
        <v>55.862816630007785</v>
      </c>
      <c r="L1990" s="11"/>
      <c r="M1990" s="11">
        <f t="shared" si="653"/>
        <v>0.96121416526138292</v>
      </c>
      <c r="N1990" s="11">
        <f t="shared" ca="1" si="654"/>
        <v>1.0594795539033455</v>
      </c>
      <c r="S1990" s="13" t="str">
        <f ca="1">pricein</f>
        <v/>
      </c>
      <c r="T1990" s="13" t="str">
        <f ca="1">priceout</f>
        <v/>
      </c>
      <c r="U1990" s="16" t="str">
        <f t="shared" ca="1" si="655"/>
        <v/>
      </c>
      <c r="V1990" s="16" t="str">
        <f t="shared" ca="1" si="662"/>
        <v/>
      </c>
      <c r="W1990" s="16" t="str">
        <f t="shared" ca="1" si="663"/>
        <v/>
      </c>
      <c r="X1990" s="16">
        <f t="shared" ca="1" si="664"/>
        <v>2.0116218992622392</v>
      </c>
      <c r="Y1990" s="16"/>
      <c r="Z1990" s="13" t="str">
        <f ca="1">priceincross</f>
        <v/>
      </c>
      <c r="AA1990" s="13" t="str">
        <f ca="1">priceoutcross</f>
        <v/>
      </c>
      <c r="AB1990" s="13" t="str">
        <f t="shared" ca="1" si="656"/>
        <v/>
      </c>
      <c r="AC1990" s="13" t="str">
        <f t="shared" ca="1" si="665"/>
        <v/>
      </c>
      <c r="AD1990" s="13" t="str">
        <f t="shared" ca="1" si="666"/>
        <v/>
      </c>
      <c r="AE1990" s="13">
        <f t="shared" ca="1" si="667"/>
        <v>3.3465780983988931</v>
      </c>
      <c r="AG1990" s="32">
        <f ca="1">IF(ROW(data!B1990)&gt;fib+1,MIN(OFFSET(data!B1990,0,0,-fib,1)),"")</f>
        <v>9.1199999999999992</v>
      </c>
      <c r="AH1990" s="32">
        <f ca="1">IF(ROW(data!B1990)&gt;fib+1,MAX(OFFSET(data!B1990,0,0,-fib,1)),"")</f>
        <v>26</v>
      </c>
      <c r="AI1990" s="32">
        <f t="shared" ca="1" si="657"/>
        <v>16.880000000000003</v>
      </c>
      <c r="AJ1990" s="31">
        <f t="shared" ca="1" si="658"/>
        <v>13.103680000000001</v>
      </c>
      <c r="AK1990" s="31">
        <f t="shared" ca="1" si="659"/>
        <v>15.568160000000001</v>
      </c>
      <c r="AL1990" s="31">
        <f t="shared" ca="1" si="660"/>
        <v>17.560000000000002</v>
      </c>
      <c r="AM1990" s="31">
        <f t="shared" ca="1" si="661"/>
        <v>19.551839999999999</v>
      </c>
      <c r="AO1990" s="32">
        <f t="shared" ca="1" si="668"/>
        <v>2.3321937512499562</v>
      </c>
      <c r="AP1990" s="32">
        <f t="shared" ca="1" si="669"/>
        <v>0.65647120488797417</v>
      </c>
      <c r="AQ1990" s="32">
        <f t="shared" ca="1" si="670"/>
        <v>2.4685224841136817</v>
      </c>
      <c r="AR1990" s="32">
        <f t="shared" ca="1" si="671"/>
        <v>3.6438529784537321E-2</v>
      </c>
    </row>
    <row r="1991" spans="1:44">
      <c r="A1991" s="10">
        <v>39822</v>
      </c>
      <c r="B1991" s="11">
        <f ca="1">IF(ROW(data!B1991)&gt;singleSMA,AVERAGE(OFFSET(data!B1991,0,0,-singleSMA,1)),"")</f>
        <v>16.391099999999991</v>
      </c>
      <c r="C1991" s="11" t="str">
        <f ca="1">IF(ROW(data!B1989)&gt;singleSMA+2,IF(SIGN(data!B1990-indicators!B1990)&lt;&gt;SIGN(data!B1989-indicators!B1989),IF(SIGN(data!B1990-indicators!B1990)&gt;0,"BUY","SELL"),""),"")</f>
        <v/>
      </c>
      <c r="D1991" s="11">
        <f ca="1">IF(ROW(data!B1991)&gt;fastSMA,AVERAGE(OFFSET(data!B1991,0,0,-fastSMA,1)),"")</f>
        <v>10.241</v>
      </c>
      <c r="E1991" s="11">
        <f ca="1">IF(ROW(data!B1991)&gt;slowSMA,AVERAGE(OFFSET(data!B1991,0,0,-slowSMA,1)),"")</f>
        <v>16.391099999999991</v>
      </c>
      <c r="F1991" s="11" t="str">
        <f ca="1">IF(ROW(data!B1991)&gt;MAX(fastSMA,slowSMA)+2,IF(SIGN(D1990-E1990)&lt;&gt;SIGN(D1989-E1989),IF(SIGN(D1990-E1990)&gt;0,"BUY","SELL"),""),"")</f>
        <v/>
      </c>
      <c r="G1991" s="11"/>
      <c r="H1991" s="11">
        <f>(data!B1991/data!B1990)-1</f>
        <v>-3.1578947368421151E-2</v>
      </c>
      <c r="I1991" s="11">
        <f t="shared" si="651"/>
        <v>0</v>
      </c>
      <c r="J1991" s="11">
        <f t="shared" si="652"/>
        <v>3.1578947368421151E-2</v>
      </c>
      <c r="K1991" s="11">
        <f ca="1">IF(ROW(data!B1991)&gt;rsi+1,100-100/(1+AVERAGE(OFFSET(I1991,0,0,-rsi,1))/AVERAGE(OFFSET(J1991,0,0,-rsi,1))),"")</f>
        <v>49.737126365173033</v>
      </c>
      <c r="L1991" s="11"/>
      <c r="M1991" s="11">
        <f t="shared" si="653"/>
        <v>0.96842105263157885</v>
      </c>
      <c r="N1991" s="11">
        <f t="shared" ca="1" si="654"/>
        <v>0.98308103294746174</v>
      </c>
      <c r="S1991" s="13" t="str">
        <f ca="1">pricein</f>
        <v/>
      </c>
      <c r="T1991" s="13" t="str">
        <f ca="1">priceout</f>
        <v/>
      </c>
      <c r="U1991" s="16" t="str">
        <f t="shared" ca="1" si="655"/>
        <v/>
      </c>
      <c r="V1991" s="16" t="str">
        <f t="shared" ca="1" si="662"/>
        <v/>
      </c>
      <c r="W1991" s="16" t="str">
        <f t="shared" ca="1" si="663"/>
        <v/>
      </c>
      <c r="X1991" s="16">
        <f t="shared" ca="1" si="664"/>
        <v>2.0116218992622392</v>
      </c>
      <c r="Y1991" s="16"/>
      <c r="Z1991" s="13" t="str">
        <f ca="1">priceincross</f>
        <v/>
      </c>
      <c r="AA1991" s="13" t="str">
        <f ca="1">priceoutcross</f>
        <v/>
      </c>
      <c r="AB1991" s="13" t="str">
        <f t="shared" ca="1" si="656"/>
        <v/>
      </c>
      <c r="AC1991" s="13" t="str">
        <f t="shared" ca="1" si="665"/>
        <v/>
      </c>
      <c r="AD1991" s="13" t="str">
        <f t="shared" ca="1" si="666"/>
        <v/>
      </c>
      <c r="AE1991" s="13">
        <f t="shared" ca="1" si="667"/>
        <v>3.3465780983988931</v>
      </c>
      <c r="AG1991" s="32">
        <f ca="1">IF(ROW(data!B1991)&gt;fib+1,MIN(OFFSET(data!B1991,0,0,-fib,1)),"")</f>
        <v>9.1199999999999992</v>
      </c>
      <c r="AH1991" s="32">
        <f ca="1">IF(ROW(data!B1991)&gt;fib+1,MAX(OFFSET(data!B1991,0,0,-fib,1)),"")</f>
        <v>26</v>
      </c>
      <c r="AI1991" s="32">
        <f t="shared" ca="1" si="657"/>
        <v>16.880000000000003</v>
      </c>
      <c r="AJ1991" s="31">
        <f t="shared" ca="1" si="658"/>
        <v>13.103680000000001</v>
      </c>
      <c r="AK1991" s="31">
        <f t="shared" ca="1" si="659"/>
        <v>15.568160000000001</v>
      </c>
      <c r="AL1991" s="31">
        <f t="shared" ca="1" si="660"/>
        <v>17.560000000000002</v>
      </c>
      <c r="AM1991" s="31">
        <f t="shared" ca="1" si="661"/>
        <v>19.551839999999999</v>
      </c>
      <c r="AO1991" s="32">
        <f t="shared" ca="1" si="668"/>
        <v>2.3321937512499562</v>
      </c>
      <c r="AP1991" s="32">
        <f t="shared" ca="1" si="669"/>
        <v>0.65647120488797417</v>
      </c>
      <c r="AQ1991" s="32">
        <f t="shared" ca="1" si="670"/>
        <v>2.4685224841136817</v>
      </c>
      <c r="AR1991" s="32">
        <f t="shared" ca="1" si="671"/>
        <v>3.6438529784537321E-2</v>
      </c>
    </row>
    <row r="1992" spans="1:44">
      <c r="A1992" s="10">
        <v>39825</v>
      </c>
      <c r="B1992" s="11">
        <f ca="1">IF(ROW(data!B1992)&gt;singleSMA,AVERAGE(OFFSET(data!B1992,0,0,-singleSMA,1)),"")</f>
        <v>16.26189999999999</v>
      </c>
      <c r="C1992" s="11" t="str">
        <f ca="1">IF(ROW(data!B1990)&gt;singleSMA+2,IF(SIGN(data!B1991-indicators!B1991)&lt;&gt;SIGN(data!B1990-indicators!B1990),IF(SIGN(data!B1991-indicators!B1991)&gt;0,"BUY","SELL"),""),"")</f>
        <v/>
      </c>
      <c r="D1992" s="11">
        <f ca="1">IF(ROW(data!B1992)&gt;fastSMA,AVERAGE(OFFSET(data!B1992,0,0,-fastSMA,1)),"")</f>
        <v>10.2315</v>
      </c>
      <c r="E1992" s="11">
        <f ca="1">IF(ROW(data!B1992)&gt;slowSMA,AVERAGE(OFFSET(data!B1992,0,0,-slowSMA,1)),"")</f>
        <v>16.26189999999999</v>
      </c>
      <c r="F1992" s="11" t="str">
        <f ca="1">IF(ROW(data!B1992)&gt;MAX(fastSMA,slowSMA)+2,IF(SIGN(D1991-E1991)&lt;&gt;SIGN(D1990-E1990),IF(SIGN(D1991-E1991)&gt;0,"BUY","SELL"),""),"")</f>
        <v/>
      </c>
      <c r="G1992" s="11"/>
      <c r="H1992" s="11">
        <f>(data!B1992/data!B1991)-1</f>
        <v>-3.5326086956521618E-2</v>
      </c>
      <c r="I1992" s="11">
        <f t="shared" si="651"/>
        <v>0</v>
      </c>
      <c r="J1992" s="11">
        <f t="shared" si="652"/>
        <v>3.5326086956521618E-2</v>
      </c>
      <c r="K1992" s="11">
        <f ca="1">IF(ROW(data!B1992)&gt;rsi+1,100-100/(1+AVERAGE(OFFSET(I1992,0,0,-rsi,1))/AVERAGE(OFFSET(J1992,0,0,-rsi,1))),"")</f>
        <v>49.687853107466537</v>
      </c>
      <c r="L1992" s="11"/>
      <c r="M1992" s="11">
        <f t="shared" si="653"/>
        <v>0.96467391304347838</v>
      </c>
      <c r="N1992" s="11">
        <f t="shared" ca="1" si="654"/>
        <v>0.9824723247232473</v>
      </c>
      <c r="S1992" s="13" t="str">
        <f ca="1">pricein</f>
        <v/>
      </c>
      <c r="T1992" s="13" t="str">
        <f ca="1">priceout</f>
        <v/>
      </c>
      <c r="U1992" s="16" t="str">
        <f t="shared" ca="1" si="655"/>
        <v/>
      </c>
      <c r="V1992" s="16" t="str">
        <f t="shared" ca="1" si="662"/>
        <v/>
      </c>
      <c r="W1992" s="16" t="str">
        <f t="shared" ca="1" si="663"/>
        <v/>
      </c>
      <c r="X1992" s="16">
        <f t="shared" ca="1" si="664"/>
        <v>2.0116218992622392</v>
      </c>
      <c r="Y1992" s="16"/>
      <c r="Z1992" s="13" t="str">
        <f ca="1">priceincross</f>
        <v/>
      </c>
      <c r="AA1992" s="13" t="str">
        <f ca="1">priceoutcross</f>
        <v/>
      </c>
      <c r="AB1992" s="13" t="str">
        <f t="shared" ca="1" si="656"/>
        <v/>
      </c>
      <c r="AC1992" s="13" t="str">
        <f t="shared" ca="1" si="665"/>
        <v/>
      </c>
      <c r="AD1992" s="13" t="str">
        <f t="shared" ca="1" si="666"/>
        <v/>
      </c>
      <c r="AE1992" s="13">
        <f t="shared" ca="1" si="667"/>
        <v>3.3465780983988931</v>
      </c>
      <c r="AG1992" s="32">
        <f ca="1">IF(ROW(data!B1992)&gt;fib+1,MIN(OFFSET(data!B1992,0,0,-fib,1)),"")</f>
        <v>9.1199999999999992</v>
      </c>
      <c r="AH1992" s="32">
        <f ca="1">IF(ROW(data!B1992)&gt;fib+1,MAX(OFFSET(data!B1992,0,0,-fib,1)),"")</f>
        <v>26</v>
      </c>
      <c r="AI1992" s="32">
        <f t="shared" ca="1" si="657"/>
        <v>16.880000000000003</v>
      </c>
      <c r="AJ1992" s="31">
        <f t="shared" ca="1" si="658"/>
        <v>13.103680000000001</v>
      </c>
      <c r="AK1992" s="31">
        <f t="shared" ca="1" si="659"/>
        <v>15.568160000000001</v>
      </c>
      <c r="AL1992" s="31">
        <f t="shared" ca="1" si="660"/>
        <v>17.560000000000002</v>
      </c>
      <c r="AM1992" s="31">
        <f t="shared" ca="1" si="661"/>
        <v>19.551839999999999</v>
      </c>
      <c r="AO1992" s="32">
        <f t="shared" ca="1" si="668"/>
        <v>2.3321937512499562</v>
      </c>
      <c r="AP1992" s="32">
        <f t="shared" ca="1" si="669"/>
        <v>0.65647120488797417</v>
      </c>
      <c r="AQ1992" s="32">
        <f t="shared" ca="1" si="670"/>
        <v>2.4685224841136817</v>
      </c>
      <c r="AR1992" s="32">
        <f t="shared" ca="1" si="671"/>
        <v>3.6438529784537321E-2</v>
      </c>
    </row>
    <row r="1993" spans="1:44">
      <c r="A1993" s="10">
        <v>39826</v>
      </c>
      <c r="B1993" s="11">
        <f ca="1">IF(ROW(data!B1993)&gt;singleSMA,AVERAGE(OFFSET(data!B1993,0,0,-singleSMA,1)),"")</f>
        <v>16.127699999999994</v>
      </c>
      <c r="C1993" s="11" t="str">
        <f ca="1">IF(ROW(data!B1991)&gt;singleSMA+2,IF(SIGN(data!B1992-indicators!B1992)&lt;&gt;SIGN(data!B1991-indicators!B1991),IF(SIGN(data!B1992-indicators!B1992)&gt;0,"BUY","SELL"),""),"")</f>
        <v/>
      </c>
      <c r="D1993" s="11">
        <f ca="1">IF(ROW(data!B1993)&gt;fastSMA,AVERAGE(OFFSET(data!B1993,0,0,-fastSMA,1)),"")</f>
        <v>10.228</v>
      </c>
      <c r="E1993" s="11">
        <f ca="1">IF(ROW(data!B1993)&gt;slowSMA,AVERAGE(OFFSET(data!B1993,0,0,-slowSMA,1)),"")</f>
        <v>16.127699999999994</v>
      </c>
      <c r="F1993" s="11" t="str">
        <f ca="1">IF(ROW(data!B1993)&gt;MAX(fastSMA,slowSMA)+2,IF(SIGN(D1992-E1992)&lt;&gt;SIGN(D1991-E1991),IF(SIGN(D1992-E1992)&gt;0,"BUY","SELL"),""),"")</f>
        <v/>
      </c>
      <c r="G1993" s="11"/>
      <c r="H1993" s="11">
        <f>(data!B1993/data!B1992)-1</f>
        <v>-1.7840375586854362E-2</v>
      </c>
      <c r="I1993" s="11">
        <f t="shared" si="651"/>
        <v>0</v>
      </c>
      <c r="J1993" s="11">
        <f t="shared" si="652"/>
        <v>1.7840375586854362E-2</v>
      </c>
      <c r="K1993" s="11">
        <f ca="1">IF(ROW(data!B1993)&gt;rsi+1,100-100/(1+AVERAGE(OFFSET(I1993,0,0,-rsi,1))/AVERAGE(OFFSET(J1993,0,0,-rsi,1))),"")</f>
        <v>50.589907723021618</v>
      </c>
      <c r="L1993" s="11"/>
      <c r="M1993" s="11">
        <f t="shared" si="653"/>
        <v>0.98215962441314564</v>
      </c>
      <c r="N1993" s="11">
        <f t="shared" ca="1" si="654"/>
        <v>0.99335232668566031</v>
      </c>
      <c r="S1993" s="13" t="str">
        <f ca="1">pricein</f>
        <v/>
      </c>
      <c r="T1993" s="13" t="str">
        <f ca="1">priceout</f>
        <v/>
      </c>
      <c r="U1993" s="16" t="str">
        <f t="shared" ca="1" si="655"/>
        <v/>
      </c>
      <c r="V1993" s="16" t="str">
        <f t="shared" ca="1" si="662"/>
        <v/>
      </c>
      <c r="W1993" s="16" t="str">
        <f t="shared" ca="1" si="663"/>
        <v/>
      </c>
      <c r="X1993" s="16">
        <f t="shared" ca="1" si="664"/>
        <v>2.0116218992622392</v>
      </c>
      <c r="Y1993" s="16"/>
      <c r="Z1993" s="13" t="str">
        <f ca="1">priceincross</f>
        <v/>
      </c>
      <c r="AA1993" s="13" t="str">
        <f ca="1">priceoutcross</f>
        <v/>
      </c>
      <c r="AB1993" s="13" t="str">
        <f t="shared" ca="1" si="656"/>
        <v/>
      </c>
      <c r="AC1993" s="13" t="str">
        <f t="shared" ca="1" si="665"/>
        <v/>
      </c>
      <c r="AD1993" s="13" t="str">
        <f t="shared" ca="1" si="666"/>
        <v/>
      </c>
      <c r="AE1993" s="13">
        <f t="shared" ca="1" si="667"/>
        <v>3.3465780983988931</v>
      </c>
      <c r="AG1993" s="32">
        <f ca="1">IF(ROW(data!B1993)&gt;fib+1,MIN(OFFSET(data!B1993,0,0,-fib,1)),"")</f>
        <v>9.1199999999999992</v>
      </c>
      <c r="AH1993" s="32">
        <f ca="1">IF(ROW(data!B1993)&gt;fib+1,MAX(OFFSET(data!B1993,0,0,-fib,1)),"")</f>
        <v>26</v>
      </c>
      <c r="AI1993" s="32">
        <f t="shared" ca="1" si="657"/>
        <v>16.880000000000003</v>
      </c>
      <c r="AJ1993" s="31">
        <f t="shared" ca="1" si="658"/>
        <v>13.103680000000001</v>
      </c>
      <c r="AK1993" s="31">
        <f t="shared" ca="1" si="659"/>
        <v>15.568160000000001</v>
      </c>
      <c r="AL1993" s="31">
        <f t="shared" ca="1" si="660"/>
        <v>17.560000000000002</v>
      </c>
      <c r="AM1993" s="31">
        <f t="shared" ca="1" si="661"/>
        <v>19.551839999999999</v>
      </c>
      <c r="AO1993" s="32">
        <f t="shared" ca="1" si="668"/>
        <v>2.3321937512499562</v>
      </c>
      <c r="AP1993" s="32">
        <f t="shared" ca="1" si="669"/>
        <v>0.65647120488797417</v>
      </c>
      <c r="AQ1993" s="32">
        <f t="shared" ca="1" si="670"/>
        <v>2.4685224841136817</v>
      </c>
      <c r="AR1993" s="32">
        <f t="shared" ca="1" si="671"/>
        <v>3.6438529784537321E-2</v>
      </c>
    </row>
    <row r="1994" spans="1:44">
      <c r="A1994" s="10">
        <v>39827</v>
      </c>
      <c r="B1994" s="11">
        <f ca="1">IF(ROW(data!B1994)&gt;singleSMA,AVERAGE(OFFSET(data!B1994,0,0,-singleSMA,1)),"")</f>
        <v>15.991799999999994</v>
      </c>
      <c r="C1994" s="11" t="str">
        <f ca="1">IF(ROW(data!B1992)&gt;singleSMA+2,IF(SIGN(data!B1993-indicators!B1993)&lt;&gt;SIGN(data!B1992-indicators!B1992),IF(SIGN(data!B1993-indicators!B1993)&gt;0,"BUY","SELL"),""),"")</f>
        <v/>
      </c>
      <c r="D1994" s="11">
        <f ca="1">IF(ROW(data!B1994)&gt;fastSMA,AVERAGE(OFFSET(data!B1994,0,0,-fastSMA,1)),"")</f>
        <v>10.185499999999999</v>
      </c>
      <c r="E1994" s="11">
        <f ca="1">IF(ROW(data!B1994)&gt;slowSMA,AVERAGE(OFFSET(data!B1994,0,0,-slowSMA,1)),"")</f>
        <v>15.991799999999994</v>
      </c>
      <c r="F1994" s="11" t="str">
        <f ca="1">IF(ROW(data!B1994)&gt;MAX(fastSMA,slowSMA)+2,IF(SIGN(D1993-E1993)&lt;&gt;SIGN(D1992-E1992),IF(SIGN(D1993-E1993)&gt;0,"BUY","SELL"),""),"")</f>
        <v/>
      </c>
      <c r="G1994" s="11"/>
      <c r="H1994" s="11">
        <f>(data!B1994/data!B1993)-1</f>
        <v>-6.8833652007648238E-2</v>
      </c>
      <c r="I1994" s="11">
        <f t="shared" si="651"/>
        <v>0</v>
      </c>
      <c r="J1994" s="11">
        <f t="shared" si="652"/>
        <v>6.8833652007648238E-2</v>
      </c>
      <c r="K1994" s="11">
        <f ca="1">IF(ROW(data!B1994)&gt;rsi+1,100-100/(1+AVERAGE(OFFSET(I1994,0,0,-rsi,1))/AVERAGE(OFFSET(J1994,0,0,-rsi,1))),"")</f>
        <v>44.849617291760502</v>
      </c>
      <c r="L1994" s="11"/>
      <c r="M1994" s="11">
        <f t="shared" si="653"/>
        <v>0.93116634799235176</v>
      </c>
      <c r="N1994" s="11">
        <f t="shared" ca="1" si="654"/>
        <v>0.91973559962228524</v>
      </c>
      <c r="S1994" s="13" t="str">
        <f ca="1">pricein</f>
        <v/>
      </c>
      <c r="T1994" s="13" t="str">
        <f ca="1">priceout</f>
        <v/>
      </c>
      <c r="U1994" s="16" t="str">
        <f t="shared" ca="1" si="655"/>
        <v/>
      </c>
      <c r="V1994" s="16" t="str">
        <f t="shared" ca="1" si="662"/>
        <v/>
      </c>
      <c r="W1994" s="16" t="str">
        <f t="shared" ca="1" si="663"/>
        <v/>
      </c>
      <c r="X1994" s="16">
        <f t="shared" ca="1" si="664"/>
        <v>2.0116218992622392</v>
      </c>
      <c r="Y1994" s="16"/>
      <c r="Z1994" s="13" t="str">
        <f ca="1">priceincross</f>
        <v/>
      </c>
      <c r="AA1994" s="13" t="str">
        <f ca="1">priceoutcross</f>
        <v/>
      </c>
      <c r="AB1994" s="13" t="str">
        <f t="shared" ca="1" si="656"/>
        <v/>
      </c>
      <c r="AC1994" s="13" t="str">
        <f t="shared" ca="1" si="665"/>
        <v/>
      </c>
      <c r="AD1994" s="13" t="str">
        <f t="shared" ca="1" si="666"/>
        <v/>
      </c>
      <c r="AE1994" s="13">
        <f t="shared" ca="1" si="667"/>
        <v>3.3465780983988931</v>
      </c>
      <c r="AG1994" s="32">
        <f ca="1">IF(ROW(data!B1994)&gt;fib+1,MIN(OFFSET(data!B1994,0,0,-fib,1)),"")</f>
        <v>9.1199999999999992</v>
      </c>
      <c r="AH1994" s="32">
        <f ca="1">IF(ROW(data!B1994)&gt;fib+1,MAX(OFFSET(data!B1994,0,0,-fib,1)),"")</f>
        <v>26</v>
      </c>
      <c r="AI1994" s="32">
        <f t="shared" ca="1" si="657"/>
        <v>16.880000000000003</v>
      </c>
      <c r="AJ1994" s="31">
        <f t="shared" ca="1" si="658"/>
        <v>13.103680000000001</v>
      </c>
      <c r="AK1994" s="31">
        <f t="shared" ca="1" si="659"/>
        <v>15.568160000000001</v>
      </c>
      <c r="AL1994" s="31">
        <f t="shared" ca="1" si="660"/>
        <v>17.560000000000002</v>
      </c>
      <c r="AM1994" s="31">
        <f t="shared" ca="1" si="661"/>
        <v>19.551839999999999</v>
      </c>
      <c r="AO1994" s="32">
        <f t="shared" ca="1" si="668"/>
        <v>2.3321937512499562</v>
      </c>
      <c r="AP1994" s="32">
        <f t="shared" ca="1" si="669"/>
        <v>0.65647120488797417</v>
      </c>
      <c r="AQ1994" s="32">
        <f t="shared" ca="1" si="670"/>
        <v>2.4685224841136817</v>
      </c>
      <c r="AR1994" s="32">
        <f t="shared" ca="1" si="671"/>
        <v>3.6438529784537321E-2</v>
      </c>
    </row>
    <row r="1995" spans="1:44">
      <c r="A1995" s="10">
        <v>39828</v>
      </c>
      <c r="B1995" s="11">
        <f ca="1">IF(ROW(data!B1995)&gt;singleSMA,AVERAGE(OFFSET(data!B1995,0,0,-singleSMA,1)),"")</f>
        <v>15.852099999999993</v>
      </c>
      <c r="C1995" s="11" t="str">
        <f ca="1">IF(ROW(data!B1993)&gt;singleSMA+2,IF(SIGN(data!B1994-indicators!B1994)&lt;&gt;SIGN(data!B1993-indicators!B1993),IF(SIGN(data!B1994-indicators!B1994)&gt;0,"BUY","SELL"),""),"")</f>
        <v/>
      </c>
      <c r="D1995" s="11">
        <f ca="1">IF(ROW(data!B1995)&gt;fastSMA,AVERAGE(OFFSET(data!B1995,0,0,-fastSMA,1)),"")</f>
        <v>10.131499999999999</v>
      </c>
      <c r="E1995" s="11">
        <f ca="1">IF(ROW(data!B1995)&gt;slowSMA,AVERAGE(OFFSET(data!B1995,0,0,-slowSMA,1)),"")</f>
        <v>15.852099999999993</v>
      </c>
      <c r="F1995" s="11" t="str">
        <f ca="1">IF(ROW(data!B1995)&gt;MAX(fastSMA,slowSMA)+2,IF(SIGN(D1994-E1994)&lt;&gt;SIGN(D1993-E1993),IF(SIGN(D1994-E1994)&gt;0,"BUY","SELL"),""),"")</f>
        <v/>
      </c>
      <c r="G1995" s="11"/>
      <c r="H1995" s="11">
        <f>(data!B1995/data!B1994)-1</f>
        <v>-3.696098562628336E-2</v>
      </c>
      <c r="I1995" s="11">
        <f t="shared" si="651"/>
        <v>0</v>
      </c>
      <c r="J1995" s="11">
        <f t="shared" si="652"/>
        <v>3.696098562628336E-2</v>
      </c>
      <c r="K1995" s="11">
        <f ca="1">IF(ROW(data!B1995)&gt;rsi+1,100-100/(1+AVERAGE(OFFSET(I1995,0,0,-rsi,1))/AVERAGE(OFFSET(J1995,0,0,-rsi,1))),"")</f>
        <v>43.222381488113548</v>
      </c>
      <c r="L1995" s="11"/>
      <c r="M1995" s="11">
        <f t="shared" si="653"/>
        <v>0.96303901437371664</v>
      </c>
      <c r="N1995" s="11">
        <f t="shared" ca="1" si="654"/>
        <v>0.89674952198852753</v>
      </c>
      <c r="S1995" s="13" t="str">
        <f ca="1">pricein</f>
        <v/>
      </c>
      <c r="T1995" s="13" t="str">
        <f ca="1">priceout</f>
        <v/>
      </c>
      <c r="U1995" s="16" t="str">
        <f t="shared" ca="1" si="655"/>
        <v/>
      </c>
      <c r="V1995" s="16" t="str">
        <f t="shared" ca="1" si="662"/>
        <v/>
      </c>
      <c r="W1995" s="16" t="str">
        <f t="shared" ca="1" si="663"/>
        <v/>
      </c>
      <c r="X1995" s="16">
        <f t="shared" ca="1" si="664"/>
        <v>2.0116218992622392</v>
      </c>
      <c r="Y1995" s="16"/>
      <c r="Z1995" s="13" t="str">
        <f ca="1">priceincross</f>
        <v/>
      </c>
      <c r="AA1995" s="13" t="str">
        <f ca="1">priceoutcross</f>
        <v/>
      </c>
      <c r="AB1995" s="13" t="str">
        <f t="shared" ca="1" si="656"/>
        <v/>
      </c>
      <c r="AC1995" s="13" t="str">
        <f t="shared" ca="1" si="665"/>
        <v/>
      </c>
      <c r="AD1995" s="13" t="str">
        <f t="shared" ca="1" si="666"/>
        <v/>
      </c>
      <c r="AE1995" s="13">
        <f t="shared" ca="1" si="667"/>
        <v>3.3465780983988931</v>
      </c>
      <c r="AG1995" s="32">
        <f ca="1">IF(ROW(data!B1995)&gt;fib+1,MIN(OFFSET(data!B1995,0,0,-fib,1)),"")</f>
        <v>9.1199999999999992</v>
      </c>
      <c r="AH1995" s="32">
        <f ca="1">IF(ROW(data!B1995)&gt;fib+1,MAX(OFFSET(data!B1995,0,0,-fib,1)),"")</f>
        <v>26</v>
      </c>
      <c r="AI1995" s="32">
        <f t="shared" ca="1" si="657"/>
        <v>16.880000000000003</v>
      </c>
      <c r="AJ1995" s="31">
        <f t="shared" ca="1" si="658"/>
        <v>13.103680000000001</v>
      </c>
      <c r="AK1995" s="31">
        <f t="shared" ca="1" si="659"/>
        <v>15.568160000000001</v>
      </c>
      <c r="AL1995" s="31">
        <f t="shared" ca="1" si="660"/>
        <v>17.560000000000002</v>
      </c>
      <c r="AM1995" s="31">
        <f t="shared" ca="1" si="661"/>
        <v>19.551839999999999</v>
      </c>
      <c r="AO1995" s="32">
        <f t="shared" ca="1" si="668"/>
        <v>2.3321937512499562</v>
      </c>
      <c r="AP1995" s="32">
        <f t="shared" ca="1" si="669"/>
        <v>0.65647120488797417</v>
      </c>
      <c r="AQ1995" s="32">
        <f t="shared" ca="1" si="670"/>
        <v>2.4685224841136817</v>
      </c>
      <c r="AR1995" s="32">
        <f t="shared" ca="1" si="671"/>
        <v>3.6438529784537321E-2</v>
      </c>
    </row>
    <row r="1996" spans="1:44">
      <c r="A1996" s="10">
        <v>39829</v>
      </c>
      <c r="B1996" s="11">
        <f ca="1">IF(ROW(data!B1996)&gt;singleSMA,AVERAGE(OFFSET(data!B1996,0,0,-singleSMA,1)),"")</f>
        <v>15.725399999999995</v>
      </c>
      <c r="C1996" s="11" t="str">
        <f ca="1">IF(ROW(data!B1994)&gt;singleSMA+2,IF(SIGN(data!B1995-indicators!B1995)&lt;&gt;SIGN(data!B1994-indicators!B1994),IF(SIGN(data!B1995-indicators!B1995)&gt;0,"BUY","SELL"),""),"")</f>
        <v/>
      </c>
      <c r="D1996" s="11">
        <f ca="1">IF(ROW(data!B1996)&gt;fastSMA,AVERAGE(OFFSET(data!B1996,0,0,-fastSMA,1)),"")</f>
        <v>10.1175</v>
      </c>
      <c r="E1996" s="11">
        <f ca="1">IF(ROW(data!B1996)&gt;slowSMA,AVERAGE(OFFSET(data!B1996,0,0,-slowSMA,1)),"")</f>
        <v>15.725399999999995</v>
      </c>
      <c r="F1996" s="11" t="str">
        <f ca="1">IF(ROW(data!B1996)&gt;MAX(fastSMA,slowSMA)+2,IF(SIGN(D1995-E1995)&lt;&gt;SIGN(D1994-E1994),IF(SIGN(D1995-E1995)&gt;0,"BUY","SELL"),""),"")</f>
        <v/>
      </c>
      <c r="G1996" s="11"/>
      <c r="H1996" s="11">
        <f>(data!B1996/data!B1995)-1</f>
        <v>6.7164179104477473E-2</v>
      </c>
      <c r="I1996" s="11">
        <f t="shared" si="651"/>
        <v>6.7164179104477473E-2</v>
      </c>
      <c r="J1996" s="11">
        <f t="shared" si="652"/>
        <v>0</v>
      </c>
      <c r="K1996" s="11">
        <f ca="1">IF(ROW(data!B1996)&gt;rsi+1,100-100/(1+AVERAGE(OFFSET(I1996,0,0,-rsi,1))/AVERAGE(OFFSET(J1996,0,0,-rsi,1))),"")</f>
        <v>49.397678784528097</v>
      </c>
      <c r="L1996" s="11"/>
      <c r="M1996" s="11">
        <f t="shared" si="653"/>
        <v>1.0671641791044775</v>
      </c>
      <c r="N1996" s="11">
        <f t="shared" ca="1" si="654"/>
        <v>0.97278911564625847</v>
      </c>
      <c r="S1996" s="13" t="str">
        <f ca="1">pricein</f>
        <v/>
      </c>
      <c r="T1996" s="13" t="str">
        <f ca="1">priceout</f>
        <v/>
      </c>
      <c r="U1996" s="16" t="str">
        <f t="shared" ca="1" si="655"/>
        <v/>
      </c>
      <c r="V1996" s="16" t="str">
        <f t="shared" ca="1" si="662"/>
        <v/>
      </c>
      <c r="W1996" s="16" t="str">
        <f t="shared" ca="1" si="663"/>
        <v/>
      </c>
      <c r="X1996" s="16">
        <f t="shared" ca="1" si="664"/>
        <v>2.0116218992622392</v>
      </c>
      <c r="Y1996" s="16"/>
      <c r="Z1996" s="13" t="str">
        <f ca="1">priceincross</f>
        <v/>
      </c>
      <c r="AA1996" s="13" t="str">
        <f ca="1">priceoutcross</f>
        <v/>
      </c>
      <c r="AB1996" s="13" t="str">
        <f t="shared" ca="1" si="656"/>
        <v/>
      </c>
      <c r="AC1996" s="13" t="str">
        <f t="shared" ca="1" si="665"/>
        <v/>
      </c>
      <c r="AD1996" s="13" t="str">
        <f t="shared" ca="1" si="666"/>
        <v/>
      </c>
      <c r="AE1996" s="13">
        <f t="shared" ca="1" si="667"/>
        <v>3.3465780983988931</v>
      </c>
      <c r="AG1996" s="32">
        <f ca="1">IF(ROW(data!B1996)&gt;fib+1,MIN(OFFSET(data!B1996,0,0,-fib,1)),"")</f>
        <v>9.1199999999999992</v>
      </c>
      <c r="AH1996" s="32">
        <f ca="1">IF(ROW(data!B1996)&gt;fib+1,MAX(OFFSET(data!B1996,0,0,-fib,1)),"")</f>
        <v>26</v>
      </c>
      <c r="AI1996" s="32">
        <f t="shared" ca="1" si="657"/>
        <v>16.880000000000003</v>
      </c>
      <c r="AJ1996" s="31">
        <f t="shared" ca="1" si="658"/>
        <v>13.103680000000001</v>
      </c>
      <c r="AK1996" s="31">
        <f t="shared" ca="1" si="659"/>
        <v>15.568160000000001</v>
      </c>
      <c r="AL1996" s="31">
        <f t="shared" ca="1" si="660"/>
        <v>17.560000000000002</v>
      </c>
      <c r="AM1996" s="31">
        <f t="shared" ca="1" si="661"/>
        <v>19.551839999999999</v>
      </c>
      <c r="AO1996" s="32">
        <f t="shared" ca="1" si="668"/>
        <v>2.3321937512499562</v>
      </c>
      <c r="AP1996" s="32">
        <f t="shared" ca="1" si="669"/>
        <v>0.65647120488797417</v>
      </c>
      <c r="AQ1996" s="32">
        <f t="shared" ca="1" si="670"/>
        <v>2.4685224841136817</v>
      </c>
      <c r="AR1996" s="32">
        <f t="shared" ca="1" si="671"/>
        <v>3.6438529784537321E-2</v>
      </c>
    </row>
    <row r="1997" spans="1:44">
      <c r="A1997" s="10">
        <v>39832</v>
      </c>
      <c r="B1997" s="11">
        <f ca="1">IF(ROW(data!B1997)&gt;singleSMA,AVERAGE(OFFSET(data!B1997,0,0,-singleSMA,1)),"")</f>
        <v>15.588999999999993</v>
      </c>
      <c r="C1997" s="11" t="str">
        <f ca="1">IF(ROW(data!B1995)&gt;singleSMA+2,IF(SIGN(data!B1996-indicators!B1996)&lt;&gt;SIGN(data!B1995-indicators!B1995),IF(SIGN(data!B1996-indicators!B1996)&gt;0,"BUY","SELL"),""),"")</f>
        <v/>
      </c>
      <c r="D1997" s="11">
        <f ca="1">IF(ROW(data!B1997)&gt;fastSMA,AVERAGE(OFFSET(data!B1997,0,0,-fastSMA,1)),"")</f>
        <v>10.086</v>
      </c>
      <c r="E1997" s="11">
        <f ca="1">IF(ROW(data!B1997)&gt;slowSMA,AVERAGE(OFFSET(data!B1997,0,0,-slowSMA,1)),"")</f>
        <v>15.588999999999993</v>
      </c>
      <c r="F1997" s="11" t="str">
        <f ca="1">IF(ROW(data!B1997)&gt;MAX(fastSMA,slowSMA)+2,IF(SIGN(D1996-E1996)&lt;&gt;SIGN(D1995-E1995),IF(SIGN(D1996-E1996)&gt;0,"BUY","SELL"),""),"")</f>
        <v/>
      </c>
      <c r="G1997" s="11"/>
      <c r="H1997" s="11">
        <f>(data!B1997/data!B1996)-1</f>
        <v>-9.7902097902097918E-2</v>
      </c>
      <c r="I1997" s="11">
        <f t="shared" si="651"/>
        <v>0</v>
      </c>
      <c r="J1997" s="11">
        <f t="shared" si="652"/>
        <v>9.7902097902097918E-2</v>
      </c>
      <c r="K1997" s="11">
        <f ca="1">IF(ROW(data!B1997)&gt;rsi+1,100-100/(1+AVERAGE(OFFSET(I1997,0,0,-rsi,1))/AVERAGE(OFFSET(J1997,0,0,-rsi,1))),"")</f>
        <v>47.038457508320263</v>
      </c>
      <c r="L1997" s="11"/>
      <c r="M1997" s="11">
        <f t="shared" si="653"/>
        <v>0.90209790209790208</v>
      </c>
      <c r="N1997" s="11">
        <f t="shared" ca="1" si="654"/>
        <v>0.93478260869565233</v>
      </c>
      <c r="S1997" s="13" t="str">
        <f ca="1">pricein</f>
        <v/>
      </c>
      <c r="T1997" s="13" t="str">
        <f ca="1">priceout</f>
        <v/>
      </c>
      <c r="U1997" s="16" t="str">
        <f t="shared" ca="1" si="655"/>
        <v/>
      </c>
      <c r="V1997" s="16" t="str">
        <f t="shared" ca="1" si="662"/>
        <v/>
      </c>
      <c r="W1997" s="16" t="str">
        <f t="shared" ca="1" si="663"/>
        <v/>
      </c>
      <c r="X1997" s="16">
        <f t="shared" ca="1" si="664"/>
        <v>2.0116218992622392</v>
      </c>
      <c r="Y1997" s="16"/>
      <c r="Z1997" s="13" t="str">
        <f ca="1">priceincross</f>
        <v/>
      </c>
      <c r="AA1997" s="13" t="str">
        <f ca="1">priceoutcross</f>
        <v/>
      </c>
      <c r="AB1997" s="13" t="str">
        <f t="shared" ca="1" si="656"/>
        <v/>
      </c>
      <c r="AC1997" s="13" t="str">
        <f t="shared" ca="1" si="665"/>
        <v/>
      </c>
      <c r="AD1997" s="13" t="str">
        <f t="shared" ca="1" si="666"/>
        <v/>
      </c>
      <c r="AE1997" s="13">
        <f t="shared" ca="1" si="667"/>
        <v>3.3465780983988931</v>
      </c>
      <c r="AG1997" s="32">
        <f ca="1">IF(ROW(data!B1997)&gt;fib+1,MIN(OFFSET(data!B1997,0,0,-fib,1)),"")</f>
        <v>9.0299999999999994</v>
      </c>
      <c r="AH1997" s="32">
        <f ca="1">IF(ROW(data!B1997)&gt;fib+1,MAX(OFFSET(data!B1997,0,0,-fib,1)),"")</f>
        <v>26</v>
      </c>
      <c r="AI1997" s="32">
        <f t="shared" ca="1" si="657"/>
        <v>16.97</v>
      </c>
      <c r="AJ1997" s="31">
        <f t="shared" ca="1" si="658"/>
        <v>13.03492</v>
      </c>
      <c r="AK1997" s="31">
        <f t="shared" ca="1" si="659"/>
        <v>15.512539999999998</v>
      </c>
      <c r="AL1997" s="31">
        <f t="shared" ca="1" si="660"/>
        <v>17.515000000000001</v>
      </c>
      <c r="AM1997" s="31">
        <f t="shared" ca="1" si="661"/>
        <v>19.51746</v>
      </c>
      <c r="AO1997" s="32">
        <f t="shared" ca="1" si="668"/>
        <v>2.3321937512499562</v>
      </c>
      <c r="AP1997" s="32">
        <f t="shared" ca="1" si="669"/>
        <v>0.65647120488797417</v>
      </c>
      <c r="AQ1997" s="32">
        <f t="shared" ca="1" si="670"/>
        <v>2.4685224841136817</v>
      </c>
      <c r="AR1997" s="32">
        <f t="shared" ca="1" si="671"/>
        <v>3.6438529784537321E-2</v>
      </c>
    </row>
    <row r="1998" spans="1:44">
      <c r="A1998" s="10">
        <v>39833</v>
      </c>
      <c r="B1998" s="11">
        <f ca="1">IF(ROW(data!B1998)&gt;singleSMA,AVERAGE(OFFSET(data!B1998,0,0,-singleSMA,1)),"")</f>
        <v>15.456199999999994</v>
      </c>
      <c r="C1998" s="11" t="str">
        <f ca="1">IF(ROW(data!B1996)&gt;singleSMA+2,IF(SIGN(data!B1997-indicators!B1997)&lt;&gt;SIGN(data!B1996-indicators!B1996),IF(SIGN(data!B1997-indicators!B1997)&gt;0,"BUY","SELL"),""),"")</f>
        <v/>
      </c>
      <c r="D1998" s="11">
        <f ca="1">IF(ROW(data!B1998)&gt;fastSMA,AVERAGE(OFFSET(data!B1998,0,0,-fastSMA,1)),"")</f>
        <v>10.0715</v>
      </c>
      <c r="E1998" s="11">
        <f ca="1">IF(ROW(data!B1998)&gt;slowSMA,AVERAGE(OFFSET(data!B1998,0,0,-slowSMA,1)),"")</f>
        <v>15.456199999999994</v>
      </c>
      <c r="F1998" s="11" t="str">
        <f ca="1">IF(ROW(data!B1998)&gt;MAX(fastSMA,slowSMA)+2,IF(SIGN(D1997-E1997)&lt;&gt;SIGN(D1996-E1996),IF(SIGN(D1997-E1997)&gt;0,"BUY","SELL"),""),"")</f>
        <v/>
      </c>
      <c r="G1998" s="11"/>
      <c r="H1998" s="11">
        <f>(data!B1998/data!B1997)-1</f>
        <v>3.3222591362126241E-2</v>
      </c>
      <c r="I1998" s="11">
        <f t="shared" si="651"/>
        <v>3.3222591362126241E-2</v>
      </c>
      <c r="J1998" s="11">
        <f t="shared" si="652"/>
        <v>0</v>
      </c>
      <c r="K1998" s="11">
        <f ca="1">IF(ROW(data!B1998)&gt;rsi+1,100-100/(1+AVERAGE(OFFSET(I1998,0,0,-rsi,1))/AVERAGE(OFFSET(J1998,0,0,-rsi,1))),"")</f>
        <v>49.490392547764039</v>
      </c>
      <c r="L1998" s="11"/>
      <c r="M1998" s="11">
        <f t="shared" si="653"/>
        <v>1.0332225913621262</v>
      </c>
      <c r="N1998" s="11">
        <f t="shared" ca="1" si="654"/>
        <v>0.96985446985446977</v>
      </c>
      <c r="S1998" s="13" t="str">
        <f ca="1">pricein</f>
        <v/>
      </c>
      <c r="T1998" s="13" t="str">
        <f ca="1">priceout</f>
        <v/>
      </c>
      <c r="U1998" s="16" t="str">
        <f t="shared" ca="1" si="655"/>
        <v/>
      </c>
      <c r="V1998" s="16" t="str">
        <f t="shared" ca="1" si="662"/>
        <v/>
      </c>
      <c r="W1998" s="16" t="str">
        <f t="shared" ca="1" si="663"/>
        <v/>
      </c>
      <c r="X1998" s="16">
        <f t="shared" ca="1" si="664"/>
        <v>2.0116218992622392</v>
      </c>
      <c r="Y1998" s="16"/>
      <c r="Z1998" s="13" t="str">
        <f ca="1">priceincross</f>
        <v/>
      </c>
      <c r="AA1998" s="13" t="str">
        <f ca="1">priceoutcross</f>
        <v/>
      </c>
      <c r="AB1998" s="13" t="str">
        <f t="shared" ca="1" si="656"/>
        <v/>
      </c>
      <c r="AC1998" s="13" t="str">
        <f t="shared" ca="1" si="665"/>
        <v/>
      </c>
      <c r="AD1998" s="13" t="str">
        <f t="shared" ca="1" si="666"/>
        <v/>
      </c>
      <c r="AE1998" s="13">
        <f t="shared" ca="1" si="667"/>
        <v>3.3465780983988931</v>
      </c>
      <c r="AG1998" s="32">
        <f ca="1">IF(ROW(data!B1998)&gt;fib+1,MIN(OFFSET(data!B1998,0,0,-fib,1)),"")</f>
        <v>9.0299999999999994</v>
      </c>
      <c r="AH1998" s="32">
        <f ca="1">IF(ROW(data!B1998)&gt;fib+1,MAX(OFFSET(data!B1998,0,0,-fib,1)),"")</f>
        <v>26</v>
      </c>
      <c r="AI1998" s="32">
        <f t="shared" ca="1" si="657"/>
        <v>16.97</v>
      </c>
      <c r="AJ1998" s="31">
        <f t="shared" ca="1" si="658"/>
        <v>13.03492</v>
      </c>
      <c r="AK1998" s="31">
        <f t="shared" ca="1" si="659"/>
        <v>15.512539999999998</v>
      </c>
      <c r="AL1998" s="31">
        <f t="shared" ca="1" si="660"/>
        <v>17.515000000000001</v>
      </c>
      <c r="AM1998" s="31">
        <f t="shared" ca="1" si="661"/>
        <v>19.51746</v>
      </c>
      <c r="AO1998" s="32">
        <f t="shared" ca="1" si="668"/>
        <v>2.3321937512499562</v>
      </c>
      <c r="AP1998" s="32">
        <f t="shared" ca="1" si="669"/>
        <v>0.65647120488797417</v>
      </c>
      <c r="AQ1998" s="32">
        <f t="shared" ca="1" si="670"/>
        <v>2.4685224841136817</v>
      </c>
      <c r="AR1998" s="32">
        <f t="shared" ca="1" si="671"/>
        <v>3.6438529784537321E-2</v>
      </c>
    </row>
    <row r="1999" spans="1:44">
      <c r="A1999" s="10">
        <v>39834</v>
      </c>
      <c r="B1999" s="11">
        <f ca="1">IF(ROW(data!B1999)&gt;singleSMA,AVERAGE(OFFSET(data!B1999,0,0,-singleSMA,1)),"")</f>
        <v>15.329699999999995</v>
      </c>
      <c r="C1999" s="11" t="str">
        <f ca="1">IF(ROW(data!B1997)&gt;singleSMA+2,IF(SIGN(data!B1998-indicators!B1998)&lt;&gt;SIGN(data!B1997-indicators!B1997),IF(SIGN(data!B1998-indicators!B1998)&gt;0,"BUY","SELL"),""),"")</f>
        <v/>
      </c>
      <c r="D1999" s="11">
        <f ca="1">IF(ROW(data!B1999)&gt;fastSMA,AVERAGE(OFFSET(data!B1999,0,0,-fastSMA,1)),"")</f>
        <v>10.085000000000001</v>
      </c>
      <c r="E1999" s="11">
        <f ca="1">IF(ROW(data!B1999)&gt;slowSMA,AVERAGE(OFFSET(data!B1999,0,0,-slowSMA,1)),"")</f>
        <v>15.329699999999995</v>
      </c>
      <c r="F1999" s="11" t="str">
        <f ca="1">IF(ROW(data!B1999)&gt;MAX(fastSMA,slowSMA)+2,IF(SIGN(D1998-E1998)&lt;&gt;SIGN(D1997-E1997),IF(SIGN(D1998-E1998)&gt;0,"BUY","SELL"),""),"")</f>
        <v/>
      </c>
      <c r="G1999" s="11"/>
      <c r="H1999" s="11">
        <f>(data!B1999/data!B1998)-1</f>
        <v>2.5723472668810254E-2</v>
      </c>
      <c r="I1999" s="11">
        <f t="shared" si="651"/>
        <v>2.5723472668810254E-2</v>
      </c>
      <c r="J1999" s="11">
        <f t="shared" si="652"/>
        <v>0</v>
      </c>
      <c r="K1999" s="11">
        <f ca="1">IF(ROW(data!B1999)&gt;rsi+1,100-100/(1+AVERAGE(OFFSET(I1999,0,0,-rsi,1))/AVERAGE(OFFSET(J1999,0,0,-rsi,1))),"")</f>
        <v>53.221267960682255</v>
      </c>
      <c r="L1999" s="11"/>
      <c r="M1999" s="11">
        <f t="shared" si="653"/>
        <v>1.0257234726688103</v>
      </c>
      <c r="N1999" s="11">
        <f t="shared" ca="1" si="654"/>
        <v>1.0290322580645161</v>
      </c>
      <c r="S1999" s="13" t="str">
        <f ca="1">pricein</f>
        <v/>
      </c>
      <c r="T1999" s="13" t="str">
        <f ca="1">priceout</f>
        <v/>
      </c>
      <c r="U1999" s="16" t="str">
        <f t="shared" ca="1" si="655"/>
        <v/>
      </c>
      <c r="V1999" s="16" t="str">
        <f t="shared" ca="1" si="662"/>
        <v/>
      </c>
      <c r="W1999" s="16" t="str">
        <f t="shared" ca="1" si="663"/>
        <v/>
      </c>
      <c r="X1999" s="16">
        <f t="shared" ca="1" si="664"/>
        <v>2.0116218992622392</v>
      </c>
      <c r="Y1999" s="16"/>
      <c r="Z1999" s="13" t="str">
        <f ca="1">priceincross</f>
        <v/>
      </c>
      <c r="AA1999" s="13" t="str">
        <f ca="1">priceoutcross</f>
        <v/>
      </c>
      <c r="AB1999" s="13" t="str">
        <f t="shared" ca="1" si="656"/>
        <v/>
      </c>
      <c r="AC1999" s="13" t="str">
        <f t="shared" ca="1" si="665"/>
        <v/>
      </c>
      <c r="AD1999" s="13" t="str">
        <f t="shared" ca="1" si="666"/>
        <v/>
      </c>
      <c r="AE1999" s="13">
        <f t="shared" ca="1" si="667"/>
        <v>3.3465780983988931</v>
      </c>
      <c r="AG1999" s="32">
        <f ca="1">IF(ROW(data!B1999)&gt;fib+1,MIN(OFFSET(data!B1999,0,0,-fib,1)),"")</f>
        <v>9.0299999999999994</v>
      </c>
      <c r="AH1999" s="32">
        <f ca="1">IF(ROW(data!B1999)&gt;fib+1,MAX(OFFSET(data!B1999,0,0,-fib,1)),"")</f>
        <v>26</v>
      </c>
      <c r="AI1999" s="32">
        <f t="shared" ca="1" si="657"/>
        <v>16.97</v>
      </c>
      <c r="AJ1999" s="31">
        <f t="shared" ca="1" si="658"/>
        <v>13.03492</v>
      </c>
      <c r="AK1999" s="31">
        <f t="shared" ca="1" si="659"/>
        <v>15.512539999999998</v>
      </c>
      <c r="AL1999" s="31">
        <f t="shared" ca="1" si="660"/>
        <v>17.515000000000001</v>
      </c>
      <c r="AM1999" s="31">
        <f t="shared" ca="1" si="661"/>
        <v>19.51746</v>
      </c>
      <c r="AO1999" s="32">
        <f t="shared" ca="1" si="668"/>
        <v>2.3321937512499562</v>
      </c>
      <c r="AP1999" s="32">
        <f t="shared" ca="1" si="669"/>
        <v>0.65647120488797417</v>
      </c>
      <c r="AQ1999" s="32">
        <f t="shared" ca="1" si="670"/>
        <v>2.4685224841136817</v>
      </c>
      <c r="AR1999" s="32">
        <f t="shared" ca="1" si="671"/>
        <v>3.6438529784537321E-2</v>
      </c>
    </row>
    <row r="2000" spans="1:44">
      <c r="A2000" s="10">
        <v>39835</v>
      </c>
      <c r="B2000" s="11">
        <f ca="1">IF(ROW(data!B2000)&gt;singleSMA,AVERAGE(OFFSET(data!B2000,0,0,-singleSMA,1)),"")</f>
        <v>15.200799999999994</v>
      </c>
      <c r="C2000" s="11" t="str">
        <f ca="1">IF(ROW(data!B1998)&gt;singleSMA+2,IF(SIGN(data!B1999-indicators!B1999)&lt;&gt;SIGN(data!B1998-indicators!B1998),IF(SIGN(data!B1999-indicators!B1999)&gt;0,"BUY","SELL"),""),"")</f>
        <v/>
      </c>
      <c r="D2000" s="11">
        <f ca="1">IF(ROW(data!B2000)&gt;fastSMA,AVERAGE(OFFSET(data!B2000,0,0,-fastSMA,1)),"")</f>
        <v>10.077000000000002</v>
      </c>
      <c r="E2000" s="11">
        <f ca="1">IF(ROW(data!B2000)&gt;slowSMA,AVERAGE(OFFSET(data!B2000,0,0,-slowSMA,1)),"")</f>
        <v>15.200799999999994</v>
      </c>
      <c r="F2000" s="11" t="str">
        <f ca="1">IF(ROW(data!B2000)&gt;MAX(fastSMA,slowSMA)+2,IF(SIGN(D1999-E1999)&lt;&gt;SIGN(D1998-E1998),IF(SIGN(D1999-E1999)&gt;0,"BUY","SELL"),""),"")</f>
        <v/>
      </c>
      <c r="G2000" s="11"/>
      <c r="H2000" s="11">
        <f>(data!B2000/data!B1999)-1</f>
        <v>-5.4336468129571491E-2</v>
      </c>
      <c r="I2000" s="11">
        <f t="shared" si="651"/>
        <v>0</v>
      </c>
      <c r="J2000" s="11">
        <f t="shared" si="652"/>
        <v>5.4336468129571491E-2</v>
      </c>
      <c r="K2000" s="11">
        <f ca="1">IF(ROW(data!B2000)&gt;rsi+1,100-100/(1+AVERAGE(OFFSET(I2000,0,0,-rsi,1))/AVERAGE(OFFSET(J2000,0,0,-rsi,1))),"")</f>
        <v>50.371923710629282</v>
      </c>
      <c r="L2000" s="11"/>
      <c r="M2000" s="11">
        <f t="shared" si="653"/>
        <v>0.94566353187042851</v>
      </c>
      <c r="N2000" s="11">
        <f t="shared" ca="1" si="654"/>
        <v>0.98262757871878426</v>
      </c>
      <c r="S2000" s="13" t="str">
        <f ca="1">pricein</f>
        <v/>
      </c>
      <c r="T2000" s="13" t="str">
        <f ca="1">priceout</f>
        <v/>
      </c>
      <c r="U2000" s="16" t="str">
        <f t="shared" ca="1" si="655"/>
        <v/>
      </c>
      <c r="V2000" s="16" t="str">
        <f t="shared" ca="1" si="662"/>
        <v/>
      </c>
      <c r="W2000" s="16" t="str">
        <f t="shared" ca="1" si="663"/>
        <v/>
      </c>
      <c r="X2000" s="16">
        <f t="shared" ca="1" si="664"/>
        <v>2.0116218992622392</v>
      </c>
      <c r="Y2000" s="16"/>
      <c r="Z2000" s="13" t="str">
        <f ca="1">priceincross</f>
        <v/>
      </c>
      <c r="AA2000" s="13" t="str">
        <f ca="1">priceoutcross</f>
        <v/>
      </c>
      <c r="AB2000" s="13" t="str">
        <f t="shared" ca="1" si="656"/>
        <v/>
      </c>
      <c r="AC2000" s="13" t="str">
        <f t="shared" ca="1" si="665"/>
        <v/>
      </c>
      <c r="AD2000" s="13" t="str">
        <f t="shared" ca="1" si="666"/>
        <v/>
      </c>
      <c r="AE2000" s="13">
        <f t="shared" ca="1" si="667"/>
        <v>3.3465780983988931</v>
      </c>
      <c r="AG2000" s="32">
        <f ca="1">IF(ROW(data!B2000)&gt;fib+1,MIN(OFFSET(data!B2000,0,0,-fib,1)),"")</f>
        <v>9.0299999999999994</v>
      </c>
      <c r="AH2000" s="32">
        <f ca="1">IF(ROW(data!B2000)&gt;fib+1,MAX(OFFSET(data!B2000,0,0,-fib,1)),"")</f>
        <v>26</v>
      </c>
      <c r="AI2000" s="32">
        <f t="shared" ca="1" si="657"/>
        <v>16.97</v>
      </c>
      <c r="AJ2000" s="31">
        <f t="shared" ca="1" si="658"/>
        <v>13.03492</v>
      </c>
      <c r="AK2000" s="31">
        <f t="shared" ca="1" si="659"/>
        <v>15.512539999999998</v>
      </c>
      <c r="AL2000" s="31">
        <f t="shared" ca="1" si="660"/>
        <v>17.515000000000001</v>
      </c>
      <c r="AM2000" s="31">
        <f t="shared" ca="1" si="661"/>
        <v>19.51746</v>
      </c>
      <c r="AO2000" s="32">
        <f t="shared" ca="1" si="668"/>
        <v>2.3321937512499562</v>
      </c>
      <c r="AP2000" s="32">
        <f t="shared" ca="1" si="669"/>
        <v>0.65647120488797417</v>
      </c>
      <c r="AQ2000" s="32">
        <f t="shared" ca="1" si="670"/>
        <v>2.4685224841136817</v>
      </c>
      <c r="AR2000" s="32">
        <f t="shared" ca="1" si="671"/>
        <v>3.6438529784537321E-2</v>
      </c>
    </row>
    <row r="2001" spans="1:44">
      <c r="A2001" s="10">
        <v>39836</v>
      </c>
      <c r="B2001" s="11">
        <f ca="1">IF(ROW(data!B2001)&gt;singleSMA,AVERAGE(OFFSET(data!B2001,0,0,-singleSMA,1)),"")</f>
        <v>15.064199999999994</v>
      </c>
      <c r="C2001" s="11" t="str">
        <f ca="1">IF(ROW(data!B1999)&gt;singleSMA+2,IF(SIGN(data!B2000-indicators!B2000)&lt;&gt;SIGN(data!B1999-indicators!B1999),IF(SIGN(data!B2000-indicators!B2000)&gt;0,"BUY","SELL"),""),"")</f>
        <v/>
      </c>
      <c r="D2001" s="11">
        <f ca="1">IF(ROW(data!B2001)&gt;fastSMA,AVERAGE(OFFSET(data!B2001,0,0,-fastSMA,1)),"")</f>
        <v>10.076000000000002</v>
      </c>
      <c r="E2001" s="11">
        <f ca="1">IF(ROW(data!B2001)&gt;slowSMA,AVERAGE(OFFSET(data!B2001,0,0,-slowSMA,1)),"")</f>
        <v>15.064199999999994</v>
      </c>
      <c r="F2001" s="11" t="str">
        <f ca="1">IF(ROW(data!B2001)&gt;MAX(fastSMA,slowSMA)+2,IF(SIGN(D2000-E2000)&lt;&gt;SIGN(D1999-E1999),IF(SIGN(D2000-E2000)&gt;0,"BUY","SELL"),""),"")</f>
        <v/>
      </c>
      <c r="G2001" s="11"/>
      <c r="H2001" s="11">
        <f>(data!B2001/data!B2000)-1</f>
        <v>5.5248618784529135E-3</v>
      </c>
      <c r="I2001" s="11">
        <f t="shared" si="651"/>
        <v>5.5248618784529135E-3</v>
      </c>
      <c r="J2001" s="11">
        <f t="shared" si="652"/>
        <v>0</v>
      </c>
      <c r="K2001" s="11">
        <f ca="1">IF(ROW(data!B2001)&gt;rsi+1,100-100/(1+AVERAGE(OFFSET(I2001,0,0,-rsi,1))/AVERAGE(OFFSET(J2001,0,0,-rsi,1))),"")</f>
        <v>51.295419849126702</v>
      </c>
      <c r="L2001" s="11"/>
      <c r="M2001" s="11">
        <f t="shared" si="653"/>
        <v>1.0055248618784529</v>
      </c>
      <c r="N2001" s="11">
        <f t="shared" ca="1" si="654"/>
        <v>0.99780701754385925</v>
      </c>
      <c r="S2001" s="13" t="str">
        <f ca="1">pricein</f>
        <v/>
      </c>
      <c r="T2001" s="13" t="str">
        <f ca="1">priceout</f>
        <v/>
      </c>
      <c r="U2001" s="16" t="str">
        <f t="shared" ca="1" si="655"/>
        <v/>
      </c>
      <c r="V2001" s="16" t="str">
        <f t="shared" ca="1" si="662"/>
        <v/>
      </c>
      <c r="W2001" s="16" t="str">
        <f t="shared" ca="1" si="663"/>
        <v/>
      </c>
      <c r="X2001" s="16">
        <f t="shared" ca="1" si="664"/>
        <v>2.0116218992622392</v>
      </c>
      <c r="Y2001" s="16"/>
      <c r="Z2001" s="13" t="str">
        <f ca="1">priceincross</f>
        <v/>
      </c>
      <c r="AA2001" s="13" t="str">
        <f ca="1">priceoutcross</f>
        <v/>
      </c>
      <c r="AB2001" s="13" t="str">
        <f t="shared" ca="1" si="656"/>
        <v/>
      </c>
      <c r="AC2001" s="13" t="str">
        <f t="shared" ca="1" si="665"/>
        <v/>
      </c>
      <c r="AD2001" s="13" t="str">
        <f t="shared" ca="1" si="666"/>
        <v/>
      </c>
      <c r="AE2001" s="13">
        <f t="shared" ca="1" si="667"/>
        <v>3.3465780983988931</v>
      </c>
      <c r="AG2001" s="32">
        <f ca="1">IF(ROW(data!B2001)&gt;fib+1,MIN(OFFSET(data!B2001,0,0,-fib,1)),"")</f>
        <v>9.0299999999999994</v>
      </c>
      <c r="AH2001" s="32">
        <f ca="1">IF(ROW(data!B2001)&gt;fib+1,MAX(OFFSET(data!B2001,0,0,-fib,1)),"")</f>
        <v>26</v>
      </c>
      <c r="AI2001" s="32">
        <f t="shared" ca="1" si="657"/>
        <v>16.97</v>
      </c>
      <c r="AJ2001" s="31">
        <f t="shared" ca="1" si="658"/>
        <v>13.03492</v>
      </c>
      <c r="AK2001" s="31">
        <f t="shared" ca="1" si="659"/>
        <v>15.512539999999998</v>
      </c>
      <c r="AL2001" s="31">
        <f t="shared" ca="1" si="660"/>
        <v>17.515000000000001</v>
      </c>
      <c r="AM2001" s="31">
        <f t="shared" ca="1" si="661"/>
        <v>19.51746</v>
      </c>
      <c r="AO2001" s="32">
        <f t="shared" ca="1" si="668"/>
        <v>2.3321937512499562</v>
      </c>
      <c r="AP2001" s="32">
        <f t="shared" ca="1" si="669"/>
        <v>0.65647120488797417</v>
      </c>
      <c r="AQ2001" s="32">
        <f t="shared" ca="1" si="670"/>
        <v>2.4685224841136817</v>
      </c>
      <c r="AR2001" s="32">
        <f t="shared" ca="1" si="671"/>
        <v>3.6438529784537321E-2</v>
      </c>
    </row>
    <row r="2002" spans="1:44">
      <c r="A2002" s="10">
        <v>39839</v>
      </c>
      <c r="B2002" s="11">
        <f ca="1">IF(ROW(data!B2002)&gt;singleSMA,AVERAGE(OFFSET(data!B2002,0,0,-singleSMA,1)),"")</f>
        <v>14.922199999999997</v>
      </c>
      <c r="C2002" s="11" t="str">
        <f ca="1">IF(ROW(data!B2000)&gt;singleSMA+2,IF(SIGN(data!B2001-indicators!B2001)&lt;&gt;SIGN(data!B2000-indicators!B2000),IF(SIGN(data!B2001-indicators!B2001)&gt;0,"BUY","SELL"),""),"")</f>
        <v/>
      </c>
      <c r="D2002" s="11">
        <f ca="1">IF(ROW(data!B2002)&gt;fastSMA,AVERAGE(OFFSET(data!B2002,0,0,-fastSMA,1)),"")</f>
        <v>10.086500000000001</v>
      </c>
      <c r="E2002" s="11">
        <f ca="1">IF(ROW(data!B2002)&gt;slowSMA,AVERAGE(OFFSET(data!B2002,0,0,-slowSMA,1)),"")</f>
        <v>14.922199999999997</v>
      </c>
      <c r="F2002" s="11" t="str">
        <f ca="1">IF(ROW(data!B2002)&gt;MAX(fastSMA,slowSMA)+2,IF(SIGN(D2001-E2001)&lt;&gt;SIGN(D2000-E2000),IF(SIGN(D2001-E2001)&gt;0,"BUY","SELL"),""),"")</f>
        <v/>
      </c>
      <c r="G2002" s="11"/>
      <c r="H2002" s="11">
        <f>(data!B2002/data!B2001)-1</f>
        <v>3.7362637362637452E-2</v>
      </c>
      <c r="I2002" s="11">
        <f t="shared" si="651"/>
        <v>3.7362637362637452E-2</v>
      </c>
      <c r="J2002" s="11">
        <f t="shared" si="652"/>
        <v>0</v>
      </c>
      <c r="K2002" s="11">
        <f ca="1">IF(ROW(data!B2002)&gt;rsi+1,100-100/(1+AVERAGE(OFFSET(I2002,0,0,-rsi,1))/AVERAGE(OFFSET(J2002,0,0,-rsi,1))),"")</f>
        <v>52.736327857935983</v>
      </c>
      <c r="L2002" s="11"/>
      <c r="M2002" s="11">
        <f t="shared" si="653"/>
        <v>1.0373626373626375</v>
      </c>
      <c r="N2002" s="11">
        <f t="shared" ca="1" si="654"/>
        <v>1.0227518959913326</v>
      </c>
      <c r="S2002" s="13" t="str">
        <f ca="1">pricein</f>
        <v/>
      </c>
      <c r="T2002" s="13" t="str">
        <f ca="1">priceout</f>
        <v/>
      </c>
      <c r="U2002" s="16" t="str">
        <f t="shared" ca="1" si="655"/>
        <v/>
      </c>
      <c r="V2002" s="16" t="str">
        <f t="shared" ca="1" si="662"/>
        <v/>
      </c>
      <c r="W2002" s="16" t="str">
        <f t="shared" ca="1" si="663"/>
        <v/>
      </c>
      <c r="X2002" s="16">
        <f t="shared" ca="1" si="664"/>
        <v>2.0116218992622392</v>
      </c>
      <c r="Y2002" s="16"/>
      <c r="Z2002" s="13" t="str">
        <f ca="1">priceincross</f>
        <v/>
      </c>
      <c r="AA2002" s="13" t="str">
        <f ca="1">priceoutcross</f>
        <v/>
      </c>
      <c r="AB2002" s="13" t="str">
        <f t="shared" ca="1" si="656"/>
        <v/>
      </c>
      <c r="AC2002" s="13" t="str">
        <f t="shared" ca="1" si="665"/>
        <v/>
      </c>
      <c r="AD2002" s="13" t="str">
        <f t="shared" ca="1" si="666"/>
        <v/>
      </c>
      <c r="AE2002" s="13">
        <f t="shared" ca="1" si="667"/>
        <v>3.3465780983988931</v>
      </c>
      <c r="AG2002" s="32">
        <f ca="1">IF(ROW(data!B2002)&gt;fib+1,MIN(OFFSET(data!B2002,0,0,-fib,1)),"")</f>
        <v>9.0299999999999994</v>
      </c>
      <c r="AH2002" s="32">
        <f ca="1">IF(ROW(data!B2002)&gt;fib+1,MAX(OFFSET(data!B2002,0,0,-fib,1)),"")</f>
        <v>26</v>
      </c>
      <c r="AI2002" s="32">
        <f t="shared" ca="1" si="657"/>
        <v>16.97</v>
      </c>
      <c r="AJ2002" s="31">
        <f t="shared" ca="1" si="658"/>
        <v>13.03492</v>
      </c>
      <c r="AK2002" s="31">
        <f t="shared" ca="1" si="659"/>
        <v>15.512539999999998</v>
      </c>
      <c r="AL2002" s="31">
        <f t="shared" ca="1" si="660"/>
        <v>17.515000000000001</v>
      </c>
      <c r="AM2002" s="31">
        <f t="shared" ca="1" si="661"/>
        <v>19.51746</v>
      </c>
      <c r="AO2002" s="32">
        <f t="shared" ca="1" si="668"/>
        <v>2.3321937512499562</v>
      </c>
      <c r="AP2002" s="32">
        <f t="shared" ca="1" si="669"/>
        <v>0.65647120488797417</v>
      </c>
      <c r="AQ2002" s="32">
        <f t="shared" ca="1" si="670"/>
        <v>2.4685224841136817</v>
      </c>
      <c r="AR2002" s="32">
        <f t="shared" ca="1" si="671"/>
        <v>3.6438529784537321E-2</v>
      </c>
    </row>
    <row r="2003" spans="1:44">
      <c r="A2003" s="10">
        <v>39840</v>
      </c>
      <c r="B2003" s="11">
        <f ca="1">IF(ROW(data!B2003)&gt;singleSMA,AVERAGE(OFFSET(data!B2003,0,0,-singleSMA,1)),"")</f>
        <v>14.767599999999995</v>
      </c>
      <c r="C2003" s="11" t="str">
        <f ca="1">IF(ROW(data!B2001)&gt;singleSMA+2,IF(SIGN(data!B2002-indicators!B2002)&lt;&gt;SIGN(data!B2001-indicators!B2001),IF(SIGN(data!B2002-indicators!B2002)&gt;0,"BUY","SELL"),""),"")</f>
        <v/>
      </c>
      <c r="D2003" s="11">
        <f ca="1">IF(ROW(data!B2003)&gt;fastSMA,AVERAGE(OFFSET(data!B2003,0,0,-fastSMA,1)),"")</f>
        <v>10.099000000000002</v>
      </c>
      <c r="E2003" s="11">
        <f ca="1">IF(ROW(data!B2003)&gt;slowSMA,AVERAGE(OFFSET(data!B2003,0,0,-slowSMA,1)),"")</f>
        <v>14.767599999999995</v>
      </c>
      <c r="F2003" s="11" t="str">
        <f ca="1">IF(ROW(data!B2003)&gt;MAX(fastSMA,slowSMA)+2,IF(SIGN(D2002-E2002)&lt;&gt;SIGN(D2001-E2001),IF(SIGN(D2002-E2002)&gt;0,"BUY","SELL"),""),"")</f>
        <v/>
      </c>
      <c r="G2003" s="11"/>
      <c r="H2003" s="11">
        <f>(data!B2003/data!B2002)-1</f>
        <v>1.4830508474576343E-2</v>
      </c>
      <c r="I2003" s="11">
        <f t="shared" si="651"/>
        <v>1.4830508474576343E-2</v>
      </c>
      <c r="J2003" s="11">
        <f t="shared" si="652"/>
        <v>0</v>
      </c>
      <c r="K2003" s="11">
        <f ca="1">IF(ROW(data!B2003)&gt;rsi+1,100-100/(1+AVERAGE(OFFSET(I2003,0,0,-rsi,1))/AVERAGE(OFFSET(J2003,0,0,-rsi,1))),"")</f>
        <v>52.956155664367792</v>
      </c>
      <c r="L2003" s="11"/>
      <c r="M2003" s="11">
        <f t="shared" si="653"/>
        <v>1.0148305084745763</v>
      </c>
      <c r="N2003" s="11">
        <f t="shared" ca="1" si="654"/>
        <v>1.0267952840300103</v>
      </c>
      <c r="S2003" s="13" t="str">
        <f ca="1">pricein</f>
        <v/>
      </c>
      <c r="T2003" s="13" t="str">
        <f ca="1">priceout</f>
        <v/>
      </c>
      <c r="U2003" s="16" t="str">
        <f t="shared" ca="1" si="655"/>
        <v/>
      </c>
      <c r="V2003" s="16" t="str">
        <f t="shared" ca="1" si="662"/>
        <v/>
      </c>
      <c r="W2003" s="16" t="str">
        <f t="shared" ca="1" si="663"/>
        <v/>
      </c>
      <c r="X2003" s="16">
        <f t="shared" ca="1" si="664"/>
        <v>2.0116218992622392</v>
      </c>
      <c r="Y2003" s="16"/>
      <c r="Z2003" s="13" t="str">
        <f ca="1">priceincross</f>
        <v/>
      </c>
      <c r="AA2003" s="13" t="str">
        <f ca="1">priceoutcross</f>
        <v/>
      </c>
      <c r="AB2003" s="13" t="str">
        <f t="shared" ca="1" si="656"/>
        <v/>
      </c>
      <c r="AC2003" s="13" t="str">
        <f t="shared" ca="1" si="665"/>
        <v/>
      </c>
      <c r="AD2003" s="13" t="str">
        <f t="shared" ca="1" si="666"/>
        <v/>
      </c>
      <c r="AE2003" s="13">
        <f t="shared" ca="1" si="667"/>
        <v>3.3465780983988931</v>
      </c>
      <c r="AG2003" s="32">
        <f ca="1">IF(ROW(data!B2003)&gt;fib+1,MIN(OFFSET(data!B2003,0,0,-fib,1)),"")</f>
        <v>9.0299999999999994</v>
      </c>
      <c r="AH2003" s="32">
        <f ca="1">IF(ROW(data!B2003)&gt;fib+1,MAX(OFFSET(data!B2003,0,0,-fib,1)),"")</f>
        <v>26</v>
      </c>
      <c r="AI2003" s="32">
        <f t="shared" ca="1" si="657"/>
        <v>16.97</v>
      </c>
      <c r="AJ2003" s="31">
        <f t="shared" ca="1" si="658"/>
        <v>13.03492</v>
      </c>
      <c r="AK2003" s="31">
        <f t="shared" ca="1" si="659"/>
        <v>15.512539999999998</v>
      </c>
      <c r="AL2003" s="31">
        <f t="shared" ca="1" si="660"/>
        <v>17.515000000000001</v>
      </c>
      <c r="AM2003" s="31">
        <f t="shared" ca="1" si="661"/>
        <v>19.51746</v>
      </c>
      <c r="AO2003" s="32">
        <f t="shared" ca="1" si="668"/>
        <v>2.3321937512499562</v>
      </c>
      <c r="AP2003" s="32">
        <f t="shared" ca="1" si="669"/>
        <v>0.65647120488797417</v>
      </c>
      <c r="AQ2003" s="32">
        <f t="shared" ca="1" si="670"/>
        <v>2.4685224841136817</v>
      </c>
      <c r="AR2003" s="32">
        <f t="shared" ca="1" si="671"/>
        <v>3.6438529784537321E-2</v>
      </c>
    </row>
    <row r="2004" spans="1:44">
      <c r="A2004" s="10">
        <v>39841</v>
      </c>
      <c r="B2004" s="11">
        <f ca="1">IF(ROW(data!B2004)&gt;singleSMA,AVERAGE(OFFSET(data!B2004,0,0,-singleSMA,1)),"")</f>
        <v>14.618599999999994</v>
      </c>
      <c r="C2004" s="11" t="str">
        <f ca="1">IF(ROW(data!B2002)&gt;singleSMA+2,IF(SIGN(data!B2003-indicators!B2003)&lt;&gt;SIGN(data!B2002-indicators!B2002),IF(SIGN(data!B2003-indicators!B2003)&gt;0,"BUY","SELL"),""),"")</f>
        <v/>
      </c>
      <c r="D2004" s="11">
        <f ca="1">IF(ROW(data!B2004)&gt;fastSMA,AVERAGE(OFFSET(data!B2004,0,0,-fastSMA,1)),"")</f>
        <v>10.115500000000003</v>
      </c>
      <c r="E2004" s="11">
        <f ca="1">IF(ROW(data!B2004)&gt;slowSMA,AVERAGE(OFFSET(data!B2004,0,0,-slowSMA,1)),"")</f>
        <v>14.618599999999994</v>
      </c>
      <c r="F2004" s="11" t="str">
        <f ca="1">IF(ROW(data!B2004)&gt;MAX(fastSMA,slowSMA)+2,IF(SIGN(D2003-E2003)&lt;&gt;SIGN(D2002-E2002),IF(SIGN(D2003-E2003)&gt;0,"BUY","SELL"),""),"")</f>
        <v/>
      </c>
      <c r="G2004" s="11"/>
      <c r="H2004" s="11">
        <f>(data!B2004/data!B2003)-1</f>
        <v>5.2192066805845538E-2</v>
      </c>
      <c r="I2004" s="11">
        <f t="shared" si="651"/>
        <v>5.2192066805845538E-2</v>
      </c>
      <c r="J2004" s="11">
        <f t="shared" si="652"/>
        <v>0</v>
      </c>
      <c r="K2004" s="11">
        <f ca="1">IF(ROW(data!B2004)&gt;rsi+1,100-100/(1+AVERAGE(OFFSET(I2004,0,0,-rsi,1))/AVERAGE(OFFSET(J2004,0,0,-rsi,1))),"")</f>
        <v>53.345803804793604</v>
      </c>
      <c r="L2004" s="11"/>
      <c r="M2004" s="11">
        <f t="shared" si="653"/>
        <v>1.0521920668058455</v>
      </c>
      <c r="N2004" s="11">
        <f t="shared" ca="1" si="654"/>
        <v>1.0338461538461536</v>
      </c>
      <c r="S2004" s="13" t="str">
        <f ca="1">pricein</f>
        <v/>
      </c>
      <c r="T2004" s="13" t="str">
        <f ca="1">priceout</f>
        <v/>
      </c>
      <c r="U2004" s="16" t="str">
        <f t="shared" ca="1" si="655"/>
        <v/>
      </c>
      <c r="V2004" s="16" t="str">
        <f t="shared" ca="1" si="662"/>
        <v/>
      </c>
      <c r="W2004" s="16" t="str">
        <f t="shared" ca="1" si="663"/>
        <v/>
      </c>
      <c r="X2004" s="16">
        <f t="shared" ca="1" si="664"/>
        <v>2.0116218992622392</v>
      </c>
      <c r="Y2004" s="16"/>
      <c r="Z2004" s="13" t="str">
        <f ca="1">priceincross</f>
        <v/>
      </c>
      <c r="AA2004" s="13" t="str">
        <f ca="1">priceoutcross</f>
        <v/>
      </c>
      <c r="AB2004" s="13" t="str">
        <f t="shared" ca="1" si="656"/>
        <v/>
      </c>
      <c r="AC2004" s="13" t="str">
        <f t="shared" ca="1" si="665"/>
        <v/>
      </c>
      <c r="AD2004" s="13" t="str">
        <f t="shared" ca="1" si="666"/>
        <v/>
      </c>
      <c r="AE2004" s="13">
        <f t="shared" ca="1" si="667"/>
        <v>3.3465780983988931</v>
      </c>
      <c r="AG2004" s="32">
        <f ca="1">IF(ROW(data!B2004)&gt;fib+1,MIN(OFFSET(data!B2004,0,0,-fib,1)),"")</f>
        <v>9.0299999999999994</v>
      </c>
      <c r="AH2004" s="32">
        <f ca="1">IF(ROW(data!B2004)&gt;fib+1,MAX(OFFSET(data!B2004,0,0,-fib,1)),"")</f>
        <v>26</v>
      </c>
      <c r="AI2004" s="32">
        <f t="shared" ca="1" si="657"/>
        <v>16.97</v>
      </c>
      <c r="AJ2004" s="31">
        <f t="shared" ca="1" si="658"/>
        <v>13.03492</v>
      </c>
      <c r="AK2004" s="31">
        <f t="shared" ca="1" si="659"/>
        <v>15.512539999999998</v>
      </c>
      <c r="AL2004" s="31">
        <f t="shared" ca="1" si="660"/>
        <v>17.515000000000001</v>
      </c>
      <c r="AM2004" s="31">
        <f t="shared" ca="1" si="661"/>
        <v>19.51746</v>
      </c>
      <c r="AO2004" s="32">
        <f t="shared" ca="1" si="668"/>
        <v>2.3321937512499562</v>
      </c>
      <c r="AP2004" s="32">
        <f t="shared" ca="1" si="669"/>
        <v>0.65647120488797417</v>
      </c>
      <c r="AQ2004" s="32">
        <f t="shared" ca="1" si="670"/>
        <v>2.4685224841136817</v>
      </c>
      <c r="AR2004" s="32">
        <f t="shared" ca="1" si="671"/>
        <v>3.6438529784537321E-2</v>
      </c>
    </row>
    <row r="2005" spans="1:44">
      <c r="A2005" s="10">
        <v>39842</v>
      </c>
      <c r="B2005" s="11">
        <f ca="1">IF(ROW(data!B2005)&gt;singleSMA,AVERAGE(OFFSET(data!B2005,0,0,-singleSMA,1)),"")</f>
        <v>14.476899999999995</v>
      </c>
      <c r="C2005" s="11" t="str">
        <f ca="1">IF(ROW(data!B2003)&gt;singleSMA+2,IF(SIGN(data!B2004-indicators!B2004)&lt;&gt;SIGN(data!B2003-indicators!B2003),IF(SIGN(data!B2004-indicators!B2004)&gt;0,"BUY","SELL"),""),"")</f>
        <v/>
      </c>
      <c r="D2005" s="11">
        <f ca="1">IF(ROW(data!B2005)&gt;fastSMA,AVERAGE(OFFSET(data!B2005,0,0,-fastSMA,1)),"")</f>
        <v>10.081000000000001</v>
      </c>
      <c r="E2005" s="11">
        <f ca="1">IF(ROW(data!B2005)&gt;slowSMA,AVERAGE(OFFSET(data!B2005,0,0,-slowSMA,1)),"")</f>
        <v>14.476899999999995</v>
      </c>
      <c r="F2005" s="11" t="str">
        <f ca="1">IF(ROW(data!B2005)&gt;MAX(fastSMA,slowSMA)+2,IF(SIGN(D2004-E2004)&lt;&gt;SIGN(D2003-E2003),IF(SIGN(D2004-E2004)&gt;0,"BUY","SELL"),""),"")</f>
        <v/>
      </c>
      <c r="G2005" s="11"/>
      <c r="H2005" s="11">
        <f>(data!B2005/data!B2004)-1</f>
        <v>-1.6865079365079305E-2</v>
      </c>
      <c r="I2005" s="11">
        <f t="shared" si="651"/>
        <v>0</v>
      </c>
      <c r="J2005" s="11">
        <f t="shared" si="652"/>
        <v>1.6865079365079305E-2</v>
      </c>
      <c r="K2005" s="11">
        <f ca="1">IF(ROW(data!B2005)&gt;rsi+1,100-100/(1+AVERAGE(OFFSET(I2005,0,0,-rsi,1))/AVERAGE(OFFSET(J2005,0,0,-rsi,1))),"")</f>
        <v>47.106461730604394</v>
      </c>
      <c r="L2005" s="11"/>
      <c r="M2005" s="11">
        <f t="shared" si="653"/>
        <v>0.98313492063492069</v>
      </c>
      <c r="N2005" s="11">
        <f t="shared" ca="1" si="654"/>
        <v>0.93490566037735845</v>
      </c>
      <c r="S2005" s="13" t="str">
        <f ca="1">pricein</f>
        <v/>
      </c>
      <c r="T2005" s="13" t="str">
        <f ca="1">priceout</f>
        <v/>
      </c>
      <c r="U2005" s="16" t="str">
        <f t="shared" ca="1" si="655"/>
        <v/>
      </c>
      <c r="V2005" s="16" t="str">
        <f t="shared" ca="1" si="662"/>
        <v/>
      </c>
      <c r="W2005" s="16" t="str">
        <f t="shared" ca="1" si="663"/>
        <v/>
      </c>
      <c r="X2005" s="16">
        <f t="shared" ca="1" si="664"/>
        <v>2.0116218992622392</v>
      </c>
      <c r="Y2005" s="16"/>
      <c r="Z2005" s="13" t="str">
        <f ca="1">priceincross</f>
        <v/>
      </c>
      <c r="AA2005" s="13" t="str">
        <f ca="1">priceoutcross</f>
        <v/>
      </c>
      <c r="AB2005" s="13" t="str">
        <f t="shared" ca="1" si="656"/>
        <v/>
      </c>
      <c r="AC2005" s="13" t="str">
        <f t="shared" ca="1" si="665"/>
        <v/>
      </c>
      <c r="AD2005" s="13" t="str">
        <f t="shared" ca="1" si="666"/>
        <v/>
      </c>
      <c r="AE2005" s="13">
        <f t="shared" ca="1" si="667"/>
        <v>3.3465780983988931</v>
      </c>
      <c r="AG2005" s="32">
        <f ca="1">IF(ROW(data!B2005)&gt;fib+1,MIN(OFFSET(data!B2005,0,0,-fib,1)),"")</f>
        <v>9.0299999999999994</v>
      </c>
      <c r="AH2005" s="32">
        <f ca="1">IF(ROW(data!B2005)&gt;fib+1,MAX(OFFSET(data!B2005,0,0,-fib,1)),"")</f>
        <v>26</v>
      </c>
      <c r="AI2005" s="32">
        <f t="shared" ca="1" si="657"/>
        <v>16.97</v>
      </c>
      <c r="AJ2005" s="31">
        <f t="shared" ca="1" si="658"/>
        <v>13.03492</v>
      </c>
      <c r="AK2005" s="31">
        <f t="shared" ca="1" si="659"/>
        <v>15.512539999999998</v>
      </c>
      <c r="AL2005" s="31">
        <f t="shared" ca="1" si="660"/>
        <v>17.515000000000001</v>
      </c>
      <c r="AM2005" s="31">
        <f t="shared" ca="1" si="661"/>
        <v>19.51746</v>
      </c>
      <c r="AO2005" s="32">
        <f t="shared" ca="1" si="668"/>
        <v>2.3321937512499562</v>
      </c>
      <c r="AP2005" s="32">
        <f t="shared" ca="1" si="669"/>
        <v>0.65647120488797417</v>
      </c>
      <c r="AQ2005" s="32">
        <f t="shared" ca="1" si="670"/>
        <v>2.4685224841136817</v>
      </c>
      <c r="AR2005" s="32">
        <f t="shared" ca="1" si="671"/>
        <v>3.6438529784537321E-2</v>
      </c>
    </row>
    <row r="2006" spans="1:44">
      <c r="A2006" s="10">
        <v>39843</v>
      </c>
      <c r="B2006" s="11">
        <f ca="1">IF(ROW(data!B2006)&gt;singleSMA,AVERAGE(OFFSET(data!B2006,0,0,-singleSMA,1)),"")</f>
        <v>14.345199999999993</v>
      </c>
      <c r="C2006" s="11" t="str">
        <f ca="1">IF(ROW(data!B2004)&gt;singleSMA+2,IF(SIGN(data!B2005-indicators!B2005)&lt;&gt;SIGN(data!B2004-indicators!B2004),IF(SIGN(data!B2005-indicators!B2005)&gt;0,"BUY","SELL"),""),"")</f>
        <v/>
      </c>
      <c r="D2006" s="11">
        <f ca="1">IF(ROW(data!B2006)&gt;fastSMA,AVERAGE(OFFSET(data!B2006,0,0,-fastSMA,1)),"")</f>
        <v>10.081</v>
      </c>
      <c r="E2006" s="11">
        <f ca="1">IF(ROW(data!B2006)&gt;slowSMA,AVERAGE(OFFSET(data!B2006,0,0,-slowSMA,1)),"")</f>
        <v>14.345199999999993</v>
      </c>
      <c r="F2006" s="11" t="str">
        <f ca="1">IF(ROW(data!B2006)&gt;MAX(fastSMA,slowSMA)+2,IF(SIGN(D2005-E2005)&lt;&gt;SIGN(D2004-E2004),IF(SIGN(D2005-E2005)&gt;0,"BUY","SELL"),""),"")</f>
        <v/>
      </c>
      <c r="G2006" s="11"/>
      <c r="H2006" s="11">
        <f>(data!B2006/data!B2005)-1</f>
        <v>4.540867810292637E-2</v>
      </c>
      <c r="I2006" s="11">
        <f t="shared" si="651"/>
        <v>4.540867810292637E-2</v>
      </c>
      <c r="J2006" s="11">
        <f t="shared" si="652"/>
        <v>0</v>
      </c>
      <c r="K2006" s="11">
        <f ca="1">IF(ROW(data!B2006)&gt;rsi+1,100-100/(1+AVERAGE(OFFSET(I2006,0,0,-rsi,1))/AVERAGE(OFFSET(J2006,0,0,-rsi,1))),"")</f>
        <v>51.342194542507222</v>
      </c>
      <c r="L2006" s="11"/>
      <c r="M2006" s="11">
        <f t="shared" si="653"/>
        <v>1.0454086781029264</v>
      </c>
      <c r="N2006" s="11">
        <f t="shared" ca="1" si="654"/>
        <v>1.0000000000000004</v>
      </c>
      <c r="S2006" s="13" t="str">
        <f ca="1">pricein</f>
        <v/>
      </c>
      <c r="T2006" s="13" t="str">
        <f ca="1">priceout</f>
        <v/>
      </c>
      <c r="U2006" s="16" t="str">
        <f t="shared" ca="1" si="655"/>
        <v/>
      </c>
      <c r="V2006" s="16" t="str">
        <f t="shared" ca="1" si="662"/>
        <v/>
      </c>
      <c r="W2006" s="16" t="str">
        <f t="shared" ca="1" si="663"/>
        <v/>
      </c>
      <c r="X2006" s="16">
        <f t="shared" ca="1" si="664"/>
        <v>2.0116218992622392</v>
      </c>
      <c r="Y2006" s="16"/>
      <c r="Z2006" s="13" t="str">
        <f ca="1">priceincross</f>
        <v/>
      </c>
      <c r="AA2006" s="13" t="str">
        <f ca="1">priceoutcross</f>
        <v/>
      </c>
      <c r="AB2006" s="13" t="str">
        <f t="shared" ca="1" si="656"/>
        <v/>
      </c>
      <c r="AC2006" s="13" t="str">
        <f t="shared" ca="1" si="665"/>
        <v/>
      </c>
      <c r="AD2006" s="13" t="str">
        <f t="shared" ca="1" si="666"/>
        <v/>
      </c>
      <c r="AE2006" s="13">
        <f t="shared" ca="1" si="667"/>
        <v>3.3465780983988931</v>
      </c>
      <c r="AG2006" s="32">
        <f ca="1">IF(ROW(data!B2006)&gt;fib+1,MIN(OFFSET(data!B2006,0,0,-fib,1)),"")</f>
        <v>9.0299999999999994</v>
      </c>
      <c r="AH2006" s="32">
        <f ca="1">IF(ROW(data!B2006)&gt;fib+1,MAX(OFFSET(data!B2006,0,0,-fib,1)),"")</f>
        <v>26</v>
      </c>
      <c r="AI2006" s="32">
        <f t="shared" ca="1" si="657"/>
        <v>16.97</v>
      </c>
      <c r="AJ2006" s="31">
        <f t="shared" ca="1" si="658"/>
        <v>13.03492</v>
      </c>
      <c r="AK2006" s="31">
        <f t="shared" ca="1" si="659"/>
        <v>15.512539999999998</v>
      </c>
      <c r="AL2006" s="31">
        <f t="shared" ca="1" si="660"/>
        <v>17.515000000000001</v>
      </c>
      <c r="AM2006" s="31">
        <f t="shared" ca="1" si="661"/>
        <v>19.51746</v>
      </c>
      <c r="AO2006" s="32">
        <f t="shared" ca="1" si="668"/>
        <v>2.3321937512499562</v>
      </c>
      <c r="AP2006" s="32">
        <f t="shared" ca="1" si="669"/>
        <v>0.65647120488797417</v>
      </c>
      <c r="AQ2006" s="32">
        <f t="shared" ca="1" si="670"/>
        <v>2.4685224841136817</v>
      </c>
      <c r="AR2006" s="32">
        <f t="shared" ca="1" si="671"/>
        <v>3.6438529784537321E-2</v>
      </c>
    </row>
    <row r="2007" spans="1:44">
      <c r="A2007" s="10">
        <v>39846</v>
      </c>
      <c r="B2007" s="11">
        <f ca="1">IF(ROW(data!B2007)&gt;singleSMA,AVERAGE(OFFSET(data!B2007,0,0,-singleSMA,1)),"")</f>
        <v>14.183399999999992</v>
      </c>
      <c r="C2007" s="11" t="str">
        <f ca="1">IF(ROW(data!B2005)&gt;singleSMA+2,IF(SIGN(data!B2006-indicators!B2006)&lt;&gt;SIGN(data!B2005-indicators!B2005),IF(SIGN(data!B2006-indicators!B2006)&gt;0,"BUY","SELL"),""),"")</f>
        <v/>
      </c>
      <c r="D2007" s="11">
        <f ca="1">IF(ROW(data!B2007)&gt;fastSMA,AVERAGE(OFFSET(data!B2007,0,0,-fastSMA,1)),"")</f>
        <v>10.042000000000002</v>
      </c>
      <c r="E2007" s="11">
        <f ca="1">IF(ROW(data!B2007)&gt;slowSMA,AVERAGE(OFFSET(data!B2007,0,0,-slowSMA,1)),"")</f>
        <v>14.183399999999992</v>
      </c>
      <c r="F2007" s="11" t="str">
        <f ca="1">IF(ROW(data!B2007)&gt;MAX(fastSMA,slowSMA)+2,IF(SIGN(D2006-E2006)&lt;&gt;SIGN(D2005-E2005),IF(SIGN(D2006-E2006)&gt;0,"BUY","SELL"),""),"")</f>
        <v/>
      </c>
      <c r="G2007" s="11"/>
      <c r="H2007" s="11">
        <f>(data!B2007/data!B2006)-1</f>
        <v>-5.2123552123552019E-2</v>
      </c>
      <c r="I2007" s="11">
        <f t="shared" si="651"/>
        <v>0</v>
      </c>
      <c r="J2007" s="11">
        <f t="shared" si="652"/>
        <v>5.2123552123552019E-2</v>
      </c>
      <c r="K2007" s="11">
        <f ca="1">IF(ROW(data!B2007)&gt;rsi+1,100-100/(1+AVERAGE(OFFSET(I2007,0,0,-rsi,1))/AVERAGE(OFFSET(J2007,0,0,-rsi,1))),"")</f>
        <v>46.856045785437374</v>
      </c>
      <c r="L2007" s="11"/>
      <c r="M2007" s="11">
        <f t="shared" si="653"/>
        <v>0.94787644787644798</v>
      </c>
      <c r="N2007" s="11">
        <f t="shared" ca="1" si="654"/>
        <v>0.92641509433962277</v>
      </c>
      <c r="S2007" s="13" t="str">
        <f ca="1">pricein</f>
        <v/>
      </c>
      <c r="T2007" s="13" t="str">
        <f ca="1">priceout</f>
        <v/>
      </c>
      <c r="U2007" s="16" t="str">
        <f t="shared" ca="1" si="655"/>
        <v/>
      </c>
      <c r="V2007" s="16" t="str">
        <f t="shared" ca="1" si="662"/>
        <v/>
      </c>
      <c r="W2007" s="16" t="str">
        <f t="shared" ca="1" si="663"/>
        <v/>
      </c>
      <c r="X2007" s="16">
        <f t="shared" ca="1" si="664"/>
        <v>2.0116218992622392</v>
      </c>
      <c r="Y2007" s="16"/>
      <c r="Z2007" s="13" t="str">
        <f ca="1">priceincross</f>
        <v/>
      </c>
      <c r="AA2007" s="13" t="str">
        <f ca="1">priceoutcross</f>
        <v/>
      </c>
      <c r="AB2007" s="13" t="str">
        <f t="shared" ca="1" si="656"/>
        <v/>
      </c>
      <c r="AC2007" s="13" t="str">
        <f t="shared" ca="1" si="665"/>
        <v/>
      </c>
      <c r="AD2007" s="13" t="str">
        <f t="shared" ca="1" si="666"/>
        <v/>
      </c>
      <c r="AE2007" s="13">
        <f t="shared" ca="1" si="667"/>
        <v>3.3465780983988931</v>
      </c>
      <c r="AG2007" s="32">
        <f ca="1">IF(ROW(data!B2007)&gt;fib+1,MIN(OFFSET(data!B2007,0,0,-fib,1)),"")</f>
        <v>9.0299999999999994</v>
      </c>
      <c r="AH2007" s="32">
        <f ca="1">IF(ROW(data!B2007)&gt;fib+1,MAX(OFFSET(data!B2007,0,0,-fib,1)),"")</f>
        <v>25.77</v>
      </c>
      <c r="AI2007" s="32">
        <f t="shared" ca="1" si="657"/>
        <v>16.740000000000002</v>
      </c>
      <c r="AJ2007" s="31">
        <f t="shared" ca="1" si="658"/>
        <v>12.980639999999999</v>
      </c>
      <c r="AK2007" s="31">
        <f t="shared" ca="1" si="659"/>
        <v>15.42468</v>
      </c>
      <c r="AL2007" s="31">
        <f t="shared" ca="1" si="660"/>
        <v>17.399999999999999</v>
      </c>
      <c r="AM2007" s="31">
        <f t="shared" ca="1" si="661"/>
        <v>19.375320000000002</v>
      </c>
      <c r="AO2007" s="32">
        <f t="shared" ca="1" si="668"/>
        <v>2.3321937512499562</v>
      </c>
      <c r="AP2007" s="32">
        <f t="shared" ca="1" si="669"/>
        <v>0.65647120488797417</v>
      </c>
      <c r="AQ2007" s="32">
        <f t="shared" ca="1" si="670"/>
        <v>2.4685224841136817</v>
      </c>
      <c r="AR2007" s="32">
        <f t="shared" ca="1" si="671"/>
        <v>3.6438529784537321E-2</v>
      </c>
    </row>
    <row r="2008" spans="1:44">
      <c r="A2008" s="10">
        <v>39847</v>
      </c>
      <c r="B2008" s="11">
        <f ca="1">IF(ROW(data!B2008)&gt;singleSMA,AVERAGE(OFFSET(data!B2008,0,0,-singleSMA,1)),"")</f>
        <v>14.025399999999991</v>
      </c>
      <c r="C2008" s="11" t="str">
        <f ca="1">IF(ROW(data!B2006)&gt;singleSMA+2,IF(SIGN(data!B2007-indicators!B2007)&lt;&gt;SIGN(data!B2006-indicators!B2006),IF(SIGN(data!B2007-indicators!B2007)&gt;0,"BUY","SELL"),""),"")</f>
        <v/>
      </c>
      <c r="D2008" s="11">
        <f ca="1">IF(ROW(data!B2008)&gt;fastSMA,AVERAGE(OFFSET(data!B2008,0,0,-fastSMA,1)),"")</f>
        <v>9.9890000000000008</v>
      </c>
      <c r="E2008" s="11">
        <f ca="1">IF(ROW(data!B2008)&gt;slowSMA,AVERAGE(OFFSET(data!B2008,0,0,-slowSMA,1)),"")</f>
        <v>14.025399999999991</v>
      </c>
      <c r="F2008" s="11" t="str">
        <f ca="1">IF(ROW(data!B2008)&gt;MAX(fastSMA,slowSMA)+2,IF(SIGN(D2007-E2007)&lt;&gt;SIGN(D2006-E2006),IF(SIGN(D2007-E2007)&gt;0,"BUY","SELL"),""),"")</f>
        <v/>
      </c>
      <c r="G2008" s="11"/>
      <c r="H2008" s="11">
        <f>(data!B2008/data!B2007)-1</f>
        <v>1.5274949083503131E-2</v>
      </c>
      <c r="I2008" s="11">
        <f t="shared" si="651"/>
        <v>1.5274949083503131E-2</v>
      </c>
      <c r="J2008" s="11">
        <f t="shared" si="652"/>
        <v>0</v>
      </c>
      <c r="K2008" s="11">
        <f ca="1">IF(ROW(data!B2008)&gt;rsi+1,100-100/(1+AVERAGE(OFFSET(I2008,0,0,-rsi,1))/AVERAGE(OFFSET(J2008,0,0,-rsi,1))),"")</f>
        <v>45.221932606781408</v>
      </c>
      <c r="L2008" s="11"/>
      <c r="M2008" s="11">
        <f t="shared" si="653"/>
        <v>1.0152749490835031</v>
      </c>
      <c r="N2008" s="11">
        <f t="shared" ca="1" si="654"/>
        <v>0.90389845874886698</v>
      </c>
      <c r="S2008" s="13" t="str">
        <f ca="1">pricein</f>
        <v/>
      </c>
      <c r="T2008" s="13" t="str">
        <f ca="1">priceout</f>
        <v/>
      </c>
      <c r="U2008" s="16" t="str">
        <f t="shared" ca="1" si="655"/>
        <v/>
      </c>
      <c r="V2008" s="16" t="str">
        <f t="shared" ca="1" si="662"/>
        <v/>
      </c>
      <c r="W2008" s="16" t="str">
        <f t="shared" ca="1" si="663"/>
        <v/>
      </c>
      <c r="X2008" s="16">
        <f t="shared" ca="1" si="664"/>
        <v>2.0116218992622392</v>
      </c>
      <c r="Y2008" s="16"/>
      <c r="Z2008" s="13" t="str">
        <f ca="1">priceincross</f>
        <v/>
      </c>
      <c r="AA2008" s="13" t="str">
        <f ca="1">priceoutcross</f>
        <v/>
      </c>
      <c r="AB2008" s="13" t="str">
        <f t="shared" ca="1" si="656"/>
        <v/>
      </c>
      <c r="AC2008" s="13" t="str">
        <f t="shared" ca="1" si="665"/>
        <v/>
      </c>
      <c r="AD2008" s="13" t="str">
        <f t="shared" ca="1" si="666"/>
        <v/>
      </c>
      <c r="AE2008" s="13">
        <f t="shared" ca="1" si="667"/>
        <v>3.3465780983988931</v>
      </c>
      <c r="AG2008" s="32">
        <f ca="1">IF(ROW(data!B2008)&gt;fib+1,MIN(OFFSET(data!B2008,0,0,-fib,1)),"")</f>
        <v>9.0299999999999994</v>
      </c>
      <c r="AH2008" s="32">
        <f ca="1">IF(ROW(data!B2008)&gt;fib+1,MAX(OFFSET(data!B2008,0,0,-fib,1)),"")</f>
        <v>25.14</v>
      </c>
      <c r="AI2008" s="32">
        <f t="shared" ca="1" si="657"/>
        <v>16.11</v>
      </c>
      <c r="AJ2008" s="31">
        <f t="shared" ca="1" si="658"/>
        <v>12.831959999999999</v>
      </c>
      <c r="AK2008" s="31">
        <f t="shared" ca="1" si="659"/>
        <v>15.18402</v>
      </c>
      <c r="AL2008" s="31">
        <f t="shared" ca="1" si="660"/>
        <v>17.085000000000001</v>
      </c>
      <c r="AM2008" s="31">
        <f t="shared" ca="1" si="661"/>
        <v>18.985979999999998</v>
      </c>
      <c r="AO2008" s="32">
        <f t="shared" ca="1" si="668"/>
        <v>2.3321937512499562</v>
      </c>
      <c r="AP2008" s="32">
        <f t="shared" ca="1" si="669"/>
        <v>0.65647120488797417</v>
      </c>
      <c r="AQ2008" s="32">
        <f t="shared" ca="1" si="670"/>
        <v>2.4685224841136817</v>
      </c>
      <c r="AR2008" s="32">
        <f t="shared" ca="1" si="671"/>
        <v>3.6438529784537321E-2</v>
      </c>
    </row>
    <row r="2009" spans="1:44">
      <c r="A2009" s="10">
        <v>39848</v>
      </c>
      <c r="B2009" s="11">
        <f ca="1">IF(ROW(data!B2009)&gt;singleSMA,AVERAGE(OFFSET(data!B2009,0,0,-singleSMA,1)),"")</f>
        <v>13.876099999999994</v>
      </c>
      <c r="C2009" s="11" t="str">
        <f ca="1">IF(ROW(data!B2007)&gt;singleSMA+2,IF(SIGN(data!B2008-indicators!B2008)&lt;&gt;SIGN(data!B2007-indicators!B2007),IF(SIGN(data!B2008-indicators!B2008)&gt;0,"BUY","SELL"),""),"")</f>
        <v/>
      </c>
      <c r="D2009" s="11">
        <f ca="1">IF(ROW(data!B2009)&gt;fastSMA,AVERAGE(OFFSET(data!B2009,0,0,-fastSMA,1)),"")</f>
        <v>9.906500000000003</v>
      </c>
      <c r="E2009" s="11">
        <f ca="1">IF(ROW(data!B2009)&gt;slowSMA,AVERAGE(OFFSET(data!B2009,0,0,-slowSMA,1)),"")</f>
        <v>13.876099999999994</v>
      </c>
      <c r="F2009" s="11" t="str">
        <f ca="1">IF(ROW(data!B2009)&gt;MAX(fastSMA,slowSMA)+2,IF(SIGN(D2008-E2008)&lt;&gt;SIGN(D2007-E2007),IF(SIGN(D2008-E2008)&gt;0,"BUY","SELL"),""),"")</f>
        <v/>
      </c>
      <c r="G2009" s="11"/>
      <c r="H2009" s="11">
        <f>(data!B2009/data!B2008)-1</f>
        <v>2.4072216649949851E-2</v>
      </c>
      <c r="I2009" s="11">
        <f t="shared" si="651"/>
        <v>2.4072216649949851E-2</v>
      </c>
      <c r="J2009" s="11">
        <f t="shared" si="652"/>
        <v>0</v>
      </c>
      <c r="K2009" s="11">
        <f ca="1">IF(ROW(data!B2009)&gt;rsi+1,100-100/(1+AVERAGE(OFFSET(I2009,0,0,-rsi,1))/AVERAGE(OFFSET(J2009,0,0,-rsi,1))),"")</f>
        <v>41.587449861685577</v>
      </c>
      <c r="L2009" s="11"/>
      <c r="M2009" s="11">
        <f t="shared" si="653"/>
        <v>1.0240722166499499</v>
      </c>
      <c r="N2009" s="11">
        <f t="shared" ca="1" si="654"/>
        <v>0.86087689713322124</v>
      </c>
      <c r="S2009" s="13" t="str">
        <f ca="1">pricein</f>
        <v/>
      </c>
      <c r="T2009" s="13" t="str">
        <f ca="1">priceout</f>
        <v/>
      </c>
      <c r="U2009" s="16" t="str">
        <f t="shared" ca="1" si="655"/>
        <v/>
      </c>
      <c r="V2009" s="16" t="str">
        <f t="shared" ca="1" si="662"/>
        <v/>
      </c>
      <c r="W2009" s="16" t="str">
        <f t="shared" ca="1" si="663"/>
        <v/>
      </c>
      <c r="X2009" s="16">
        <f t="shared" ca="1" si="664"/>
        <v>2.0116218992622392</v>
      </c>
      <c r="Y2009" s="16"/>
      <c r="Z2009" s="13" t="str">
        <f ca="1">priceincross</f>
        <v/>
      </c>
      <c r="AA2009" s="13" t="str">
        <f ca="1">priceoutcross</f>
        <v/>
      </c>
      <c r="AB2009" s="13" t="str">
        <f t="shared" ca="1" si="656"/>
        <v/>
      </c>
      <c r="AC2009" s="13" t="str">
        <f t="shared" ca="1" si="665"/>
        <v/>
      </c>
      <c r="AD2009" s="13" t="str">
        <f t="shared" ca="1" si="666"/>
        <v/>
      </c>
      <c r="AE2009" s="13">
        <f t="shared" ca="1" si="667"/>
        <v>3.3465780983988931</v>
      </c>
      <c r="AG2009" s="32">
        <f ca="1">IF(ROW(data!B2009)&gt;fib+1,MIN(OFFSET(data!B2009,0,0,-fib,1)),"")</f>
        <v>9.0299999999999994</v>
      </c>
      <c r="AH2009" s="32">
        <f ca="1">IF(ROW(data!B2009)&gt;fib+1,MAX(OFFSET(data!B2009,0,0,-fib,1)),"")</f>
        <v>24.82</v>
      </c>
      <c r="AI2009" s="32">
        <f t="shared" ca="1" si="657"/>
        <v>15.790000000000001</v>
      </c>
      <c r="AJ2009" s="31">
        <f t="shared" ca="1" si="658"/>
        <v>12.75644</v>
      </c>
      <c r="AK2009" s="31">
        <f t="shared" ca="1" si="659"/>
        <v>15.061779999999999</v>
      </c>
      <c r="AL2009" s="31">
        <f t="shared" ca="1" si="660"/>
        <v>16.925000000000001</v>
      </c>
      <c r="AM2009" s="31">
        <f t="shared" ca="1" si="661"/>
        <v>18.788219999999999</v>
      </c>
      <c r="AO2009" s="32">
        <f t="shared" ca="1" si="668"/>
        <v>2.3321937512499562</v>
      </c>
      <c r="AP2009" s="32">
        <f t="shared" ca="1" si="669"/>
        <v>0.65647120488797417</v>
      </c>
      <c r="AQ2009" s="32">
        <f t="shared" ca="1" si="670"/>
        <v>2.4685224841136817</v>
      </c>
      <c r="AR2009" s="32">
        <f t="shared" ca="1" si="671"/>
        <v>3.6438529784537321E-2</v>
      </c>
    </row>
    <row r="2010" spans="1:44">
      <c r="A2010" s="10">
        <v>39849</v>
      </c>
      <c r="B2010" s="11">
        <f ca="1">IF(ROW(data!B2010)&gt;singleSMA,AVERAGE(OFFSET(data!B2010,0,0,-singleSMA,1)),"")</f>
        <v>13.736099999999995</v>
      </c>
      <c r="C2010" s="11" t="str">
        <f ca="1">IF(ROW(data!B2008)&gt;singleSMA+2,IF(SIGN(data!B2009-indicators!B2009)&lt;&gt;SIGN(data!B2008-indicators!B2008),IF(SIGN(data!B2009-indicators!B2009)&gt;0,"BUY","SELL"),""),"")</f>
        <v/>
      </c>
      <c r="D2010" s="11">
        <f ca="1">IF(ROW(data!B2010)&gt;fastSMA,AVERAGE(OFFSET(data!B2010,0,0,-fastSMA,1)),"")</f>
        <v>9.834500000000002</v>
      </c>
      <c r="E2010" s="11">
        <f ca="1">IF(ROW(data!B2010)&gt;slowSMA,AVERAGE(OFFSET(data!B2010,0,0,-slowSMA,1)),"")</f>
        <v>13.736099999999995</v>
      </c>
      <c r="F2010" s="11" t="str">
        <f ca="1">IF(ROW(data!B2010)&gt;MAX(fastSMA,slowSMA)+2,IF(SIGN(D2009-E2009)&lt;&gt;SIGN(D2008-E2008),IF(SIGN(D2009-E2009)&gt;0,"BUY","SELL"),""),"")</f>
        <v/>
      </c>
      <c r="G2010" s="11"/>
      <c r="H2010" s="11">
        <f>(data!B2010/data!B2009)-1</f>
        <v>-2.4485798237022571E-2</v>
      </c>
      <c r="I2010" s="11">
        <f t="shared" si="651"/>
        <v>0</v>
      </c>
      <c r="J2010" s="11">
        <f t="shared" si="652"/>
        <v>2.4485798237022571E-2</v>
      </c>
      <c r="K2010" s="11">
        <f ca="1">IF(ROW(data!B2010)&gt;rsi+1,100-100/(1+AVERAGE(OFFSET(I2010,0,0,-rsi,1))/AVERAGE(OFFSET(J2010,0,0,-rsi,1))),"")</f>
        <v>42.37302332075749</v>
      </c>
      <c r="L2010" s="11"/>
      <c r="M2010" s="11">
        <f t="shared" si="653"/>
        <v>0.97551420176297743</v>
      </c>
      <c r="N2010" s="11">
        <f t="shared" ca="1" si="654"/>
        <v>0.87368421052631573</v>
      </c>
      <c r="S2010" s="13" t="str">
        <f ca="1">pricein</f>
        <v/>
      </c>
      <c r="T2010" s="13" t="str">
        <f ca="1">priceout</f>
        <v/>
      </c>
      <c r="U2010" s="16" t="str">
        <f t="shared" ca="1" si="655"/>
        <v/>
      </c>
      <c r="V2010" s="16" t="str">
        <f t="shared" ca="1" si="662"/>
        <v/>
      </c>
      <c r="W2010" s="16" t="str">
        <f t="shared" ca="1" si="663"/>
        <v/>
      </c>
      <c r="X2010" s="16">
        <f t="shared" ca="1" si="664"/>
        <v>2.0116218992622392</v>
      </c>
      <c r="Y2010" s="16"/>
      <c r="Z2010" s="13" t="str">
        <f ca="1">priceincross</f>
        <v/>
      </c>
      <c r="AA2010" s="13" t="str">
        <f ca="1">priceoutcross</f>
        <v/>
      </c>
      <c r="AB2010" s="13" t="str">
        <f t="shared" ca="1" si="656"/>
        <v/>
      </c>
      <c r="AC2010" s="13" t="str">
        <f t="shared" ca="1" si="665"/>
        <v/>
      </c>
      <c r="AD2010" s="13" t="str">
        <f t="shared" ca="1" si="666"/>
        <v/>
      </c>
      <c r="AE2010" s="13">
        <f t="shared" ca="1" si="667"/>
        <v>3.3465780983988931</v>
      </c>
      <c r="AG2010" s="32">
        <f ca="1">IF(ROW(data!B2010)&gt;fib+1,MIN(OFFSET(data!B2010,0,0,-fib,1)),"")</f>
        <v>9.0299999999999994</v>
      </c>
      <c r="AH2010" s="32">
        <f ca="1">IF(ROW(data!B2010)&gt;fib+1,MAX(OFFSET(data!B2010,0,0,-fib,1)),"")</f>
        <v>24.82</v>
      </c>
      <c r="AI2010" s="32">
        <f t="shared" ca="1" si="657"/>
        <v>15.790000000000001</v>
      </c>
      <c r="AJ2010" s="31">
        <f t="shared" ca="1" si="658"/>
        <v>12.75644</v>
      </c>
      <c r="AK2010" s="31">
        <f t="shared" ca="1" si="659"/>
        <v>15.061779999999999</v>
      </c>
      <c r="AL2010" s="31">
        <f t="shared" ca="1" si="660"/>
        <v>16.925000000000001</v>
      </c>
      <c r="AM2010" s="31">
        <f t="shared" ca="1" si="661"/>
        <v>18.788219999999999</v>
      </c>
      <c r="AO2010" s="32">
        <f t="shared" ca="1" si="668"/>
        <v>2.3321937512499562</v>
      </c>
      <c r="AP2010" s="32">
        <f t="shared" ca="1" si="669"/>
        <v>0.65647120488797417</v>
      </c>
      <c r="AQ2010" s="32">
        <f t="shared" ca="1" si="670"/>
        <v>2.4685224841136817</v>
      </c>
      <c r="AR2010" s="32">
        <f t="shared" ca="1" si="671"/>
        <v>3.6438529784537321E-2</v>
      </c>
    </row>
    <row r="2011" spans="1:44">
      <c r="A2011" s="10">
        <v>39850</v>
      </c>
      <c r="B2011" s="11">
        <f ca="1">IF(ROW(data!B2011)&gt;singleSMA,AVERAGE(OFFSET(data!B2011,0,0,-singleSMA,1)),"")</f>
        <v>13.600799999999992</v>
      </c>
      <c r="C2011" s="11" t="str">
        <f ca="1">IF(ROW(data!B2009)&gt;singleSMA+2,IF(SIGN(data!B2010-indicators!B2010)&lt;&gt;SIGN(data!B2009-indicators!B2009),IF(SIGN(data!B2010-indicators!B2010)&gt;0,"BUY","SELL"),""),"")</f>
        <v/>
      </c>
      <c r="D2011" s="11">
        <f ca="1">IF(ROW(data!B2011)&gt;fastSMA,AVERAGE(OFFSET(data!B2011,0,0,-fastSMA,1)),"")</f>
        <v>9.7960000000000012</v>
      </c>
      <c r="E2011" s="11">
        <f ca="1">IF(ROW(data!B2011)&gt;slowSMA,AVERAGE(OFFSET(data!B2011,0,0,-slowSMA,1)),"")</f>
        <v>13.600799999999992</v>
      </c>
      <c r="F2011" s="11" t="str">
        <f ca="1">IF(ROW(data!B2011)&gt;MAX(fastSMA,slowSMA)+2,IF(SIGN(D2010-E2010)&lt;&gt;SIGN(D2009-E2009),IF(SIGN(D2010-E2010)&gt;0,"BUY","SELL"),""),"")</f>
        <v/>
      </c>
      <c r="G2011" s="11"/>
      <c r="H2011" s="11">
        <f>(data!B2011/data!B2010)-1</f>
        <v>3.1124497991967814E-2</v>
      </c>
      <c r="I2011" s="11">
        <f t="shared" si="651"/>
        <v>3.1124497991967814E-2</v>
      </c>
      <c r="J2011" s="11">
        <f t="shared" si="652"/>
        <v>0</v>
      </c>
      <c r="K2011" s="11">
        <f ca="1">IF(ROW(data!B2011)&gt;rsi+1,100-100/(1+AVERAGE(OFFSET(I2011,0,0,-rsi,1))/AVERAGE(OFFSET(J2011,0,0,-rsi,1))),"")</f>
        <v>46.512344875948983</v>
      </c>
      <c r="L2011" s="11"/>
      <c r="M2011" s="11">
        <f t="shared" si="653"/>
        <v>1.0311244979919678</v>
      </c>
      <c r="N2011" s="11">
        <f t="shared" ca="1" si="654"/>
        <v>0.93025362318840599</v>
      </c>
      <c r="S2011" s="13" t="str">
        <f ca="1">pricein</f>
        <v/>
      </c>
      <c r="T2011" s="13" t="str">
        <f ca="1">priceout</f>
        <v/>
      </c>
      <c r="U2011" s="16" t="str">
        <f t="shared" ca="1" si="655"/>
        <v/>
      </c>
      <c r="V2011" s="16" t="str">
        <f t="shared" ca="1" si="662"/>
        <v/>
      </c>
      <c r="W2011" s="16" t="str">
        <f t="shared" ca="1" si="663"/>
        <v/>
      </c>
      <c r="X2011" s="16">
        <f t="shared" ca="1" si="664"/>
        <v>2.0116218992622392</v>
      </c>
      <c r="Y2011" s="16"/>
      <c r="Z2011" s="13" t="str">
        <f ca="1">priceincross</f>
        <v/>
      </c>
      <c r="AA2011" s="13" t="str">
        <f ca="1">priceoutcross</f>
        <v/>
      </c>
      <c r="AB2011" s="13" t="str">
        <f t="shared" ca="1" si="656"/>
        <v/>
      </c>
      <c r="AC2011" s="13" t="str">
        <f t="shared" ca="1" si="665"/>
        <v/>
      </c>
      <c r="AD2011" s="13" t="str">
        <f t="shared" ca="1" si="666"/>
        <v/>
      </c>
      <c r="AE2011" s="13">
        <f t="shared" ca="1" si="667"/>
        <v>3.3465780983988931</v>
      </c>
      <c r="AG2011" s="32">
        <f ca="1">IF(ROW(data!B2011)&gt;fib+1,MIN(OFFSET(data!B2011,0,0,-fib,1)),"")</f>
        <v>9.0299999999999994</v>
      </c>
      <c r="AH2011" s="32">
        <f ca="1">IF(ROW(data!B2011)&gt;fib+1,MAX(OFFSET(data!B2011,0,0,-fib,1)),"")</f>
        <v>24.82</v>
      </c>
      <c r="AI2011" s="32">
        <f t="shared" ca="1" si="657"/>
        <v>15.790000000000001</v>
      </c>
      <c r="AJ2011" s="31">
        <f t="shared" ca="1" si="658"/>
        <v>12.75644</v>
      </c>
      <c r="AK2011" s="31">
        <f t="shared" ca="1" si="659"/>
        <v>15.061779999999999</v>
      </c>
      <c r="AL2011" s="31">
        <f t="shared" ca="1" si="660"/>
        <v>16.925000000000001</v>
      </c>
      <c r="AM2011" s="31">
        <f t="shared" ca="1" si="661"/>
        <v>18.788219999999999</v>
      </c>
      <c r="AO2011" s="32">
        <f t="shared" ca="1" si="668"/>
        <v>2.3321937512499562</v>
      </c>
      <c r="AP2011" s="32">
        <f t="shared" ca="1" si="669"/>
        <v>0.65647120488797417</v>
      </c>
      <c r="AQ2011" s="32">
        <f t="shared" ca="1" si="670"/>
        <v>2.4685224841136817</v>
      </c>
      <c r="AR2011" s="32">
        <f t="shared" ca="1" si="671"/>
        <v>3.6438529784537321E-2</v>
      </c>
    </row>
    <row r="2012" spans="1:44">
      <c r="A2012" s="10">
        <v>39853</v>
      </c>
      <c r="B2012" s="11">
        <f ca="1">IF(ROW(data!B2012)&gt;singleSMA,AVERAGE(OFFSET(data!B2012,0,0,-singleSMA,1)),"")</f>
        <v>13.474899999999993</v>
      </c>
      <c r="C2012" s="11" t="str">
        <f ca="1">IF(ROW(data!B2010)&gt;singleSMA+2,IF(SIGN(data!B2011-indicators!B2011)&lt;&gt;SIGN(data!B2010-indicators!B2010),IF(SIGN(data!B2011-indicators!B2011)&gt;0,"BUY","SELL"),""),"")</f>
        <v/>
      </c>
      <c r="D2012" s="11">
        <f ca="1">IF(ROW(data!B2012)&gt;fastSMA,AVERAGE(OFFSET(data!B2012,0,0,-fastSMA,1)),"")</f>
        <v>9.7729999999999997</v>
      </c>
      <c r="E2012" s="11">
        <f ca="1">IF(ROW(data!B2012)&gt;slowSMA,AVERAGE(OFFSET(data!B2012,0,0,-slowSMA,1)),"")</f>
        <v>13.474899999999993</v>
      </c>
      <c r="F2012" s="11" t="str">
        <f ca="1">IF(ROW(data!B2012)&gt;MAX(fastSMA,slowSMA)+2,IF(SIGN(D2011-E2011)&lt;&gt;SIGN(D2010-E2010),IF(SIGN(D2011-E2011)&gt;0,"BUY","SELL"),""),"")</f>
        <v/>
      </c>
      <c r="G2012" s="11"/>
      <c r="H2012" s="11">
        <f>(data!B2012/data!B2011)-1</f>
        <v>-7.789678675754641E-3</v>
      </c>
      <c r="I2012" s="11">
        <f t="shared" si="651"/>
        <v>0</v>
      </c>
      <c r="J2012" s="11">
        <f t="shared" si="652"/>
        <v>7.789678675754641E-3</v>
      </c>
      <c r="K2012" s="11">
        <f ca="1">IF(ROW(data!B2012)&gt;rsi+1,100-100/(1+AVERAGE(OFFSET(I2012,0,0,-rsi,1))/AVERAGE(OFFSET(J2012,0,0,-rsi,1))),"")</f>
        <v>48.269156329867656</v>
      </c>
      <c r="L2012" s="11"/>
      <c r="M2012" s="11">
        <f t="shared" si="653"/>
        <v>0.99221032132424536</v>
      </c>
      <c r="N2012" s="11">
        <f t="shared" ca="1" si="654"/>
        <v>0.95680751173708933</v>
      </c>
      <c r="S2012" s="13" t="str">
        <f ca="1">pricein</f>
        <v/>
      </c>
      <c r="T2012" s="13" t="str">
        <f ca="1">priceout</f>
        <v/>
      </c>
      <c r="U2012" s="16" t="str">
        <f t="shared" ca="1" si="655"/>
        <v/>
      </c>
      <c r="V2012" s="16" t="str">
        <f t="shared" ca="1" si="662"/>
        <v/>
      </c>
      <c r="W2012" s="16" t="str">
        <f t="shared" ca="1" si="663"/>
        <v/>
      </c>
      <c r="X2012" s="16">
        <f t="shared" ca="1" si="664"/>
        <v>2.0116218992622392</v>
      </c>
      <c r="Y2012" s="16"/>
      <c r="Z2012" s="13" t="str">
        <f ca="1">priceincross</f>
        <v/>
      </c>
      <c r="AA2012" s="13" t="str">
        <f ca="1">priceoutcross</f>
        <v/>
      </c>
      <c r="AB2012" s="13" t="str">
        <f t="shared" ca="1" si="656"/>
        <v/>
      </c>
      <c r="AC2012" s="13" t="str">
        <f t="shared" ca="1" si="665"/>
        <v/>
      </c>
      <c r="AD2012" s="13" t="str">
        <f t="shared" ca="1" si="666"/>
        <v/>
      </c>
      <c r="AE2012" s="13">
        <f t="shared" ca="1" si="667"/>
        <v>3.3465780983988931</v>
      </c>
      <c r="AG2012" s="32">
        <f ca="1">IF(ROW(data!B2012)&gt;fib+1,MIN(OFFSET(data!B2012,0,0,-fib,1)),"")</f>
        <v>9.0299999999999994</v>
      </c>
      <c r="AH2012" s="32">
        <f ca="1">IF(ROW(data!B2012)&gt;fib+1,MAX(OFFSET(data!B2012,0,0,-fib,1)),"")</f>
        <v>24.82</v>
      </c>
      <c r="AI2012" s="32">
        <f t="shared" ca="1" si="657"/>
        <v>15.790000000000001</v>
      </c>
      <c r="AJ2012" s="31">
        <f t="shared" ca="1" si="658"/>
        <v>12.75644</v>
      </c>
      <c r="AK2012" s="31">
        <f t="shared" ca="1" si="659"/>
        <v>15.061779999999999</v>
      </c>
      <c r="AL2012" s="31">
        <f t="shared" ca="1" si="660"/>
        <v>16.925000000000001</v>
      </c>
      <c r="AM2012" s="31">
        <f t="shared" ca="1" si="661"/>
        <v>18.788219999999999</v>
      </c>
      <c r="AO2012" s="32">
        <f t="shared" ca="1" si="668"/>
        <v>2.3321937512499562</v>
      </c>
      <c r="AP2012" s="32">
        <f t="shared" ca="1" si="669"/>
        <v>0.65647120488797417</v>
      </c>
      <c r="AQ2012" s="32">
        <f t="shared" ca="1" si="670"/>
        <v>2.4685224841136817</v>
      </c>
      <c r="AR2012" s="32">
        <f t="shared" ca="1" si="671"/>
        <v>3.6438529784537321E-2</v>
      </c>
    </row>
    <row r="2013" spans="1:44">
      <c r="A2013" s="10">
        <v>39854</v>
      </c>
      <c r="B2013" s="11">
        <f ca="1">IF(ROW(data!B2013)&gt;singleSMA,AVERAGE(OFFSET(data!B2013,0,0,-singleSMA,1)),"")</f>
        <v>13.359799999999996</v>
      </c>
      <c r="C2013" s="11" t="str">
        <f ca="1">IF(ROW(data!B2011)&gt;singleSMA+2,IF(SIGN(data!B2012-indicators!B2012)&lt;&gt;SIGN(data!B2011-indicators!B2011),IF(SIGN(data!B2012-indicators!B2012)&gt;0,"BUY","SELL"),""),"")</f>
        <v/>
      </c>
      <c r="D2013" s="11">
        <f ca="1">IF(ROW(data!B2013)&gt;fastSMA,AVERAGE(OFFSET(data!B2013,0,0,-fastSMA,1)),"")</f>
        <v>9.7624999999999993</v>
      </c>
      <c r="E2013" s="11">
        <f ca="1">IF(ROW(data!B2013)&gt;slowSMA,AVERAGE(OFFSET(data!B2013,0,0,-slowSMA,1)),"")</f>
        <v>13.359799999999996</v>
      </c>
      <c r="F2013" s="11" t="str">
        <f ca="1">IF(ROW(data!B2013)&gt;MAX(fastSMA,slowSMA)+2,IF(SIGN(D2012-E2012)&lt;&gt;SIGN(D2011-E2011),IF(SIGN(D2012-E2012)&gt;0,"BUY","SELL"),""),"")</f>
        <v/>
      </c>
      <c r="G2013" s="11"/>
      <c r="H2013" s="11">
        <f>(data!B2013/data!B2012)-1</f>
        <v>5.8881256133465065E-3</v>
      </c>
      <c r="I2013" s="11">
        <f t="shared" si="651"/>
        <v>5.8881256133465065E-3</v>
      </c>
      <c r="J2013" s="11">
        <f t="shared" si="652"/>
        <v>0</v>
      </c>
      <c r="K2013" s="11">
        <f ca="1">IF(ROW(data!B2013)&gt;rsi+1,100-100/(1+AVERAGE(OFFSET(I2013,0,0,-rsi,1))/AVERAGE(OFFSET(J2013,0,0,-rsi,1))),"")</f>
        <v>49.894815491866858</v>
      </c>
      <c r="L2013" s="11"/>
      <c r="M2013" s="11">
        <f t="shared" si="653"/>
        <v>1.0058881256133465</v>
      </c>
      <c r="N2013" s="11">
        <f t="shared" ca="1" si="654"/>
        <v>0.97992351816443624</v>
      </c>
      <c r="S2013" s="13" t="str">
        <f ca="1">pricein</f>
        <v/>
      </c>
      <c r="T2013" s="13" t="str">
        <f ca="1">priceout</f>
        <v/>
      </c>
      <c r="U2013" s="16" t="str">
        <f t="shared" ca="1" si="655"/>
        <v/>
      </c>
      <c r="V2013" s="16" t="str">
        <f t="shared" ca="1" si="662"/>
        <v/>
      </c>
      <c r="W2013" s="16" t="str">
        <f t="shared" ca="1" si="663"/>
        <v/>
      </c>
      <c r="X2013" s="16">
        <f t="shared" ca="1" si="664"/>
        <v>2.0116218992622392</v>
      </c>
      <c r="Y2013" s="16"/>
      <c r="Z2013" s="13" t="str">
        <f ca="1">priceincross</f>
        <v/>
      </c>
      <c r="AA2013" s="13" t="str">
        <f ca="1">priceoutcross</f>
        <v/>
      </c>
      <c r="AB2013" s="13" t="str">
        <f t="shared" ca="1" si="656"/>
        <v/>
      </c>
      <c r="AC2013" s="13" t="str">
        <f t="shared" ca="1" si="665"/>
        <v/>
      </c>
      <c r="AD2013" s="13" t="str">
        <f t="shared" ca="1" si="666"/>
        <v/>
      </c>
      <c r="AE2013" s="13">
        <f t="shared" ca="1" si="667"/>
        <v>3.3465780983988931</v>
      </c>
      <c r="AG2013" s="32">
        <f ca="1">IF(ROW(data!B2013)&gt;fib+1,MIN(OFFSET(data!B2013,0,0,-fib,1)),"")</f>
        <v>9.0299999999999994</v>
      </c>
      <c r="AH2013" s="32">
        <f ca="1">IF(ROW(data!B2013)&gt;fib+1,MAX(OFFSET(data!B2013,0,0,-fib,1)),"")</f>
        <v>24.82</v>
      </c>
      <c r="AI2013" s="32">
        <f t="shared" ca="1" si="657"/>
        <v>15.790000000000001</v>
      </c>
      <c r="AJ2013" s="31">
        <f t="shared" ca="1" si="658"/>
        <v>12.75644</v>
      </c>
      <c r="AK2013" s="31">
        <f t="shared" ca="1" si="659"/>
        <v>15.061779999999999</v>
      </c>
      <c r="AL2013" s="31">
        <f t="shared" ca="1" si="660"/>
        <v>16.925000000000001</v>
      </c>
      <c r="AM2013" s="31">
        <f t="shared" ca="1" si="661"/>
        <v>18.788219999999999</v>
      </c>
      <c r="AO2013" s="32">
        <f t="shared" ca="1" si="668"/>
        <v>2.3321937512499562</v>
      </c>
      <c r="AP2013" s="32">
        <f t="shared" ca="1" si="669"/>
        <v>0.65647120488797417</v>
      </c>
      <c r="AQ2013" s="32">
        <f t="shared" ca="1" si="670"/>
        <v>2.4685224841136817</v>
      </c>
      <c r="AR2013" s="32">
        <f t="shared" ca="1" si="671"/>
        <v>3.6438529784537321E-2</v>
      </c>
    </row>
    <row r="2014" spans="1:44">
      <c r="A2014" s="10">
        <v>39855</v>
      </c>
      <c r="B2014" s="11">
        <f ca="1">IF(ROW(data!B2014)&gt;singleSMA,AVERAGE(OFFSET(data!B2014,0,0,-singleSMA,1)),"")</f>
        <v>13.242299999999995</v>
      </c>
      <c r="C2014" s="11" t="str">
        <f ca="1">IF(ROW(data!B2012)&gt;singleSMA+2,IF(SIGN(data!B2013-indicators!B2013)&lt;&gt;SIGN(data!B2012-indicators!B2012),IF(SIGN(data!B2013-indicators!B2013)&gt;0,"BUY","SELL"),""),"")</f>
        <v/>
      </c>
      <c r="D2014" s="11">
        <f ca="1">IF(ROW(data!B2014)&gt;fastSMA,AVERAGE(OFFSET(data!B2014,0,0,-fastSMA,1)),"")</f>
        <v>9.7795000000000023</v>
      </c>
      <c r="E2014" s="11">
        <f ca="1">IF(ROW(data!B2014)&gt;slowSMA,AVERAGE(OFFSET(data!B2014,0,0,-slowSMA,1)),"")</f>
        <v>13.242299999999995</v>
      </c>
      <c r="F2014" s="11" t="str">
        <f ca="1">IF(ROW(data!B2014)&gt;MAX(fastSMA,slowSMA)+2,IF(SIGN(D2013-E2013)&lt;&gt;SIGN(D2012-E2012),IF(SIGN(D2013-E2013)&gt;0,"BUY","SELL"),""),"")</f>
        <v/>
      </c>
      <c r="G2014" s="11"/>
      <c r="H2014" s="11">
        <f>(data!B2014/data!B2013)-1</f>
        <v>-1.6585365853658551E-2</v>
      </c>
      <c r="I2014" s="11">
        <f t="shared" si="651"/>
        <v>0</v>
      </c>
      <c r="J2014" s="11">
        <f t="shared" si="652"/>
        <v>1.6585365853658551E-2</v>
      </c>
      <c r="K2014" s="11">
        <f ca="1">IF(ROW(data!B2014)&gt;rsi+1,100-100/(1+AVERAGE(OFFSET(I2014,0,0,-rsi,1))/AVERAGE(OFFSET(J2014,0,0,-rsi,1))),"")</f>
        <v>53.815950171997038</v>
      </c>
      <c r="L2014" s="11"/>
      <c r="M2014" s="11">
        <f t="shared" si="653"/>
        <v>0.98341463414634145</v>
      </c>
      <c r="N2014" s="11">
        <f t="shared" ca="1" si="654"/>
        <v>1.0349075975359341</v>
      </c>
      <c r="S2014" s="13" t="str">
        <f ca="1">pricein</f>
        <v/>
      </c>
      <c r="T2014" s="13" t="str">
        <f ca="1">priceout</f>
        <v/>
      </c>
      <c r="U2014" s="16" t="str">
        <f t="shared" ca="1" si="655"/>
        <v/>
      </c>
      <c r="V2014" s="16" t="str">
        <f t="shared" ca="1" si="662"/>
        <v/>
      </c>
      <c r="W2014" s="16" t="str">
        <f t="shared" ca="1" si="663"/>
        <v/>
      </c>
      <c r="X2014" s="16">
        <f t="shared" ca="1" si="664"/>
        <v>2.0116218992622392</v>
      </c>
      <c r="Y2014" s="16"/>
      <c r="Z2014" s="13" t="str">
        <f ca="1">priceincross</f>
        <v/>
      </c>
      <c r="AA2014" s="13" t="str">
        <f ca="1">priceoutcross</f>
        <v/>
      </c>
      <c r="AB2014" s="13" t="str">
        <f t="shared" ca="1" si="656"/>
        <v/>
      </c>
      <c r="AC2014" s="13" t="str">
        <f t="shared" ca="1" si="665"/>
        <v/>
      </c>
      <c r="AD2014" s="13" t="str">
        <f t="shared" ca="1" si="666"/>
        <v/>
      </c>
      <c r="AE2014" s="13">
        <f t="shared" ca="1" si="667"/>
        <v>3.3465780983988931</v>
      </c>
      <c r="AG2014" s="32">
        <f ca="1">IF(ROW(data!B2014)&gt;fib+1,MIN(OFFSET(data!B2014,0,0,-fib,1)),"")</f>
        <v>9.0299999999999994</v>
      </c>
      <c r="AH2014" s="32">
        <f ca="1">IF(ROW(data!B2014)&gt;fib+1,MAX(OFFSET(data!B2014,0,0,-fib,1)),"")</f>
        <v>24.82</v>
      </c>
      <c r="AI2014" s="32">
        <f t="shared" ca="1" si="657"/>
        <v>15.790000000000001</v>
      </c>
      <c r="AJ2014" s="31">
        <f t="shared" ca="1" si="658"/>
        <v>12.75644</v>
      </c>
      <c r="AK2014" s="31">
        <f t="shared" ca="1" si="659"/>
        <v>15.061779999999999</v>
      </c>
      <c r="AL2014" s="31">
        <f t="shared" ca="1" si="660"/>
        <v>16.925000000000001</v>
      </c>
      <c r="AM2014" s="31">
        <f t="shared" ca="1" si="661"/>
        <v>18.788219999999999</v>
      </c>
      <c r="AO2014" s="32">
        <f t="shared" ca="1" si="668"/>
        <v>2.3321937512499562</v>
      </c>
      <c r="AP2014" s="32">
        <f t="shared" ca="1" si="669"/>
        <v>0.65647120488797417</v>
      </c>
      <c r="AQ2014" s="32">
        <f t="shared" ca="1" si="670"/>
        <v>2.4685224841136817</v>
      </c>
      <c r="AR2014" s="32">
        <f t="shared" ca="1" si="671"/>
        <v>3.6438529784537321E-2</v>
      </c>
    </row>
    <row r="2015" spans="1:44">
      <c r="A2015" s="10">
        <v>39856</v>
      </c>
      <c r="B2015" s="11">
        <f ca="1">IF(ROW(data!B2015)&gt;singleSMA,AVERAGE(OFFSET(data!B2015,0,0,-singleSMA,1)),"")</f>
        <v>13.131199999999996</v>
      </c>
      <c r="C2015" s="11" t="str">
        <f ca="1">IF(ROW(data!B2013)&gt;singleSMA+2,IF(SIGN(data!B2014-indicators!B2014)&lt;&gt;SIGN(data!B2013-indicators!B2013),IF(SIGN(data!B2014-indicators!B2014)&gt;0,"BUY","SELL"),""),"")</f>
        <v/>
      </c>
      <c r="D2015" s="11">
        <f ca="1">IF(ROW(data!B2015)&gt;fastSMA,AVERAGE(OFFSET(data!B2015,0,0,-fastSMA,1)),"")</f>
        <v>9.8130000000000024</v>
      </c>
      <c r="E2015" s="11">
        <f ca="1">IF(ROW(data!B2015)&gt;slowSMA,AVERAGE(OFFSET(data!B2015,0,0,-slowSMA,1)),"")</f>
        <v>13.131199999999996</v>
      </c>
      <c r="F2015" s="11" t="str">
        <f ca="1">IF(ROW(data!B2015)&gt;MAX(fastSMA,slowSMA)+2,IF(SIGN(D2014-E2014)&lt;&gt;SIGN(D2013-E2013),IF(SIGN(D2014-E2014)&gt;0,"BUY","SELL"),""),"")</f>
        <v/>
      </c>
      <c r="G2015" s="11"/>
      <c r="H2015" s="11">
        <f>(data!B2015/data!B2014)-1</f>
        <v>-2.9761904761904656E-3</v>
      </c>
      <c r="I2015" s="11">
        <f t="shared" si="651"/>
        <v>0</v>
      </c>
      <c r="J2015" s="11">
        <f t="shared" si="652"/>
        <v>2.9761904761904656E-3</v>
      </c>
      <c r="K2015" s="11">
        <f ca="1">IF(ROW(data!B2015)&gt;rsi+1,100-100/(1+AVERAGE(OFFSET(I2015,0,0,-rsi,1))/AVERAGE(OFFSET(J2015,0,0,-rsi,1))),"")</f>
        <v>56.715078806430519</v>
      </c>
      <c r="L2015" s="11"/>
      <c r="M2015" s="11">
        <f t="shared" si="653"/>
        <v>0.99702380952380953</v>
      </c>
      <c r="N2015" s="11">
        <f t="shared" ca="1" si="654"/>
        <v>1.0714285714285716</v>
      </c>
      <c r="S2015" s="13" t="str">
        <f ca="1">pricein</f>
        <v/>
      </c>
      <c r="T2015" s="13" t="str">
        <f ca="1">priceout</f>
        <v/>
      </c>
      <c r="U2015" s="16" t="str">
        <f t="shared" ca="1" si="655"/>
        <v/>
      </c>
      <c r="V2015" s="16" t="str">
        <f t="shared" ca="1" si="662"/>
        <v/>
      </c>
      <c r="W2015" s="16" t="str">
        <f t="shared" ca="1" si="663"/>
        <v/>
      </c>
      <c r="X2015" s="16">
        <f t="shared" ca="1" si="664"/>
        <v>2.0116218992622392</v>
      </c>
      <c r="Y2015" s="16"/>
      <c r="Z2015" s="13" t="str">
        <f ca="1">priceincross</f>
        <v/>
      </c>
      <c r="AA2015" s="13" t="str">
        <f ca="1">priceoutcross</f>
        <v/>
      </c>
      <c r="AB2015" s="13" t="str">
        <f t="shared" ca="1" si="656"/>
        <v/>
      </c>
      <c r="AC2015" s="13" t="str">
        <f t="shared" ca="1" si="665"/>
        <v/>
      </c>
      <c r="AD2015" s="13" t="str">
        <f t="shared" ca="1" si="666"/>
        <v/>
      </c>
      <c r="AE2015" s="13">
        <f t="shared" ca="1" si="667"/>
        <v>3.3465780983988931</v>
      </c>
      <c r="AG2015" s="32">
        <f ca="1">IF(ROW(data!B2015)&gt;fib+1,MIN(OFFSET(data!B2015,0,0,-fib,1)),"")</f>
        <v>9.0299999999999994</v>
      </c>
      <c r="AH2015" s="32">
        <f ca="1">IF(ROW(data!B2015)&gt;fib+1,MAX(OFFSET(data!B2015,0,0,-fib,1)),"")</f>
        <v>24.82</v>
      </c>
      <c r="AI2015" s="32">
        <f t="shared" ca="1" si="657"/>
        <v>15.790000000000001</v>
      </c>
      <c r="AJ2015" s="31">
        <f t="shared" ca="1" si="658"/>
        <v>12.75644</v>
      </c>
      <c r="AK2015" s="31">
        <f t="shared" ca="1" si="659"/>
        <v>15.061779999999999</v>
      </c>
      <c r="AL2015" s="31">
        <f t="shared" ca="1" si="660"/>
        <v>16.925000000000001</v>
      </c>
      <c r="AM2015" s="31">
        <f t="shared" ca="1" si="661"/>
        <v>18.788219999999999</v>
      </c>
      <c r="AO2015" s="32">
        <f t="shared" ca="1" si="668"/>
        <v>2.3321937512499562</v>
      </c>
      <c r="AP2015" s="32">
        <f t="shared" ca="1" si="669"/>
        <v>0.65647120488797417</v>
      </c>
      <c r="AQ2015" s="32">
        <f t="shared" ca="1" si="670"/>
        <v>2.4685224841136817</v>
      </c>
      <c r="AR2015" s="32">
        <f t="shared" ca="1" si="671"/>
        <v>3.6438529784537321E-2</v>
      </c>
    </row>
    <row r="2016" spans="1:44">
      <c r="A2016" s="10">
        <v>39857</v>
      </c>
      <c r="B2016" s="11">
        <f ca="1">IF(ROW(data!B2016)&gt;singleSMA,AVERAGE(OFFSET(data!B2016,0,0,-singleSMA,1)),"")</f>
        <v>12.983799999999999</v>
      </c>
      <c r="C2016" s="11" t="str">
        <f ca="1">IF(ROW(data!B2014)&gt;singleSMA+2,IF(SIGN(data!B2015-indicators!B2015)&lt;&gt;SIGN(data!B2014-indicators!B2014),IF(SIGN(data!B2015-indicators!B2015)&gt;0,"BUY","SELL"),""),"")</f>
        <v/>
      </c>
      <c r="D2016" s="11">
        <f ca="1">IF(ROW(data!B2016)&gt;fastSMA,AVERAGE(OFFSET(data!B2016,0,0,-fastSMA,1)),"")</f>
        <v>9.8165000000000031</v>
      </c>
      <c r="E2016" s="11">
        <f ca="1">IF(ROW(data!B2016)&gt;slowSMA,AVERAGE(OFFSET(data!B2016,0,0,-slowSMA,1)),"")</f>
        <v>12.983799999999999</v>
      </c>
      <c r="F2016" s="11" t="str">
        <f ca="1">IF(ROW(data!B2016)&gt;MAX(fastSMA,slowSMA)+2,IF(SIGN(D2015-E2015)&lt;&gt;SIGN(D2014-E2014),IF(SIGN(D2015-E2015)&gt;0,"BUY","SELL"),""),"")</f>
        <v/>
      </c>
      <c r="G2016" s="11"/>
      <c r="H2016" s="11">
        <f>(data!B2016/data!B2015)-1</f>
        <v>2.9850746268655914E-3</v>
      </c>
      <c r="I2016" s="11">
        <f t="shared" si="651"/>
        <v>2.9850746268655914E-3</v>
      </c>
      <c r="J2016" s="11">
        <f t="shared" si="652"/>
        <v>0</v>
      </c>
      <c r="K2016" s="11">
        <f ca="1">IF(ROW(data!B2016)&gt;rsi+1,100-100/(1+AVERAGE(OFFSET(I2016,0,0,-rsi,1))/AVERAGE(OFFSET(J2016,0,0,-rsi,1))),"")</f>
        <v>51.812810634594491</v>
      </c>
      <c r="L2016" s="11"/>
      <c r="M2016" s="11">
        <f t="shared" si="653"/>
        <v>1.0029850746268656</v>
      </c>
      <c r="N2016" s="11">
        <f t="shared" ca="1" si="654"/>
        <v>1.0069930069930075</v>
      </c>
      <c r="S2016" s="13" t="str">
        <f ca="1">pricein</f>
        <v/>
      </c>
      <c r="T2016" s="13" t="str">
        <f ca="1">priceout</f>
        <v/>
      </c>
      <c r="U2016" s="16" t="str">
        <f t="shared" ca="1" si="655"/>
        <v/>
      </c>
      <c r="V2016" s="16" t="str">
        <f t="shared" ca="1" si="662"/>
        <v/>
      </c>
      <c r="W2016" s="16" t="str">
        <f t="shared" ca="1" si="663"/>
        <v/>
      </c>
      <c r="X2016" s="16">
        <f t="shared" ca="1" si="664"/>
        <v>2.0116218992622392</v>
      </c>
      <c r="Y2016" s="16"/>
      <c r="Z2016" s="13" t="str">
        <f ca="1">priceincross</f>
        <v/>
      </c>
      <c r="AA2016" s="13" t="str">
        <f ca="1">priceoutcross</f>
        <v/>
      </c>
      <c r="AB2016" s="13" t="str">
        <f t="shared" ca="1" si="656"/>
        <v/>
      </c>
      <c r="AC2016" s="13" t="str">
        <f t="shared" ca="1" si="665"/>
        <v/>
      </c>
      <c r="AD2016" s="13" t="str">
        <f t="shared" ca="1" si="666"/>
        <v/>
      </c>
      <c r="AE2016" s="13">
        <f t="shared" ca="1" si="667"/>
        <v>3.3465780983988931</v>
      </c>
      <c r="AG2016" s="32">
        <f ca="1">IF(ROW(data!B2016)&gt;fib+1,MIN(OFFSET(data!B2016,0,0,-fib,1)),"")</f>
        <v>9.0299999999999994</v>
      </c>
      <c r="AH2016" s="32">
        <f ca="1">IF(ROW(data!B2016)&gt;fib+1,MAX(OFFSET(data!B2016,0,0,-fib,1)),"")</f>
        <v>24.66</v>
      </c>
      <c r="AI2016" s="32">
        <f t="shared" ca="1" si="657"/>
        <v>15.63</v>
      </c>
      <c r="AJ2016" s="31">
        <f t="shared" ca="1" si="658"/>
        <v>12.718679999999999</v>
      </c>
      <c r="AK2016" s="31">
        <f t="shared" ca="1" si="659"/>
        <v>15.00066</v>
      </c>
      <c r="AL2016" s="31">
        <f t="shared" ca="1" si="660"/>
        <v>16.844999999999999</v>
      </c>
      <c r="AM2016" s="31">
        <f t="shared" ca="1" si="661"/>
        <v>18.689340000000001</v>
      </c>
      <c r="AO2016" s="32">
        <f t="shared" ca="1" si="668"/>
        <v>2.3321937512499562</v>
      </c>
      <c r="AP2016" s="32">
        <f t="shared" ca="1" si="669"/>
        <v>0.65647120488797417</v>
      </c>
      <c r="AQ2016" s="32">
        <f t="shared" ca="1" si="670"/>
        <v>2.4685224841136817</v>
      </c>
      <c r="AR2016" s="32">
        <f t="shared" ca="1" si="671"/>
        <v>3.6438529784537321E-2</v>
      </c>
    </row>
    <row r="2017" spans="1:44">
      <c r="A2017" s="10">
        <v>39860</v>
      </c>
      <c r="B2017" s="11">
        <f ca="1">IF(ROW(data!B2017)&gt;singleSMA,AVERAGE(OFFSET(data!B2017,0,0,-singleSMA,1)),"")</f>
        <v>12.835999999999999</v>
      </c>
      <c r="C2017" s="11" t="str">
        <f ca="1">IF(ROW(data!B2015)&gt;singleSMA+2,IF(SIGN(data!B2016-indicators!B2016)&lt;&gt;SIGN(data!B2015-indicators!B2015),IF(SIGN(data!B2016-indicators!B2016)&gt;0,"BUY","SELL"),""),"")</f>
        <v/>
      </c>
      <c r="D2017" s="11">
        <f ca="1">IF(ROW(data!B2017)&gt;fastSMA,AVERAGE(OFFSET(data!B2017,0,0,-fastSMA,1)),"")</f>
        <v>9.8590000000000018</v>
      </c>
      <c r="E2017" s="11">
        <f ca="1">IF(ROW(data!B2017)&gt;slowSMA,AVERAGE(OFFSET(data!B2017,0,0,-slowSMA,1)),"")</f>
        <v>12.835999999999999</v>
      </c>
      <c r="F2017" s="11" t="str">
        <f ca="1">IF(ROW(data!B2017)&gt;MAX(fastSMA,slowSMA)+2,IF(SIGN(D2016-E2016)&lt;&gt;SIGN(D2015-E2015),IF(SIGN(D2016-E2016)&gt;0,"BUY","SELL"),""),"")</f>
        <v/>
      </c>
      <c r="G2017" s="11"/>
      <c r="H2017" s="11">
        <f>(data!B2017/data!B2016)-1</f>
        <v>-1.9841269841269771E-2</v>
      </c>
      <c r="I2017" s="11">
        <f t="shared" si="651"/>
        <v>0</v>
      </c>
      <c r="J2017" s="11">
        <f t="shared" si="652"/>
        <v>1.9841269841269771E-2</v>
      </c>
      <c r="K2017" s="11">
        <f ca="1">IF(ROW(data!B2017)&gt;rsi+1,100-100/(1+AVERAGE(OFFSET(I2017,0,0,-rsi,1))/AVERAGE(OFFSET(J2017,0,0,-rsi,1))),"")</f>
        <v>60.090425459780768</v>
      </c>
      <c r="L2017" s="11"/>
      <c r="M2017" s="11">
        <f t="shared" si="653"/>
        <v>0.98015873015873023</v>
      </c>
      <c r="N2017" s="11">
        <f t="shared" ca="1" si="654"/>
        <v>1.0941306755260245</v>
      </c>
      <c r="S2017" s="13" t="str">
        <f ca="1">pricein</f>
        <v/>
      </c>
      <c r="T2017" s="13" t="str">
        <f ca="1">priceout</f>
        <v/>
      </c>
      <c r="U2017" s="16" t="str">
        <f t="shared" ca="1" si="655"/>
        <v/>
      </c>
      <c r="V2017" s="16" t="str">
        <f t="shared" ca="1" si="662"/>
        <v/>
      </c>
      <c r="W2017" s="16" t="str">
        <f t="shared" ca="1" si="663"/>
        <v/>
      </c>
      <c r="X2017" s="16">
        <f t="shared" ca="1" si="664"/>
        <v>2.0116218992622392</v>
      </c>
      <c r="Y2017" s="16"/>
      <c r="Z2017" s="13" t="str">
        <f ca="1">priceincross</f>
        <v/>
      </c>
      <c r="AA2017" s="13" t="str">
        <f ca="1">priceoutcross</f>
        <v/>
      </c>
      <c r="AB2017" s="13" t="str">
        <f t="shared" ca="1" si="656"/>
        <v/>
      </c>
      <c r="AC2017" s="13" t="str">
        <f t="shared" ca="1" si="665"/>
        <v/>
      </c>
      <c r="AD2017" s="13" t="str">
        <f t="shared" ca="1" si="666"/>
        <v/>
      </c>
      <c r="AE2017" s="13">
        <f t="shared" ca="1" si="667"/>
        <v>3.3465780983988931</v>
      </c>
      <c r="AG2017" s="32">
        <f ca="1">IF(ROW(data!B2017)&gt;fib+1,MIN(OFFSET(data!B2017,0,0,-fib,1)),"")</f>
        <v>9.0299999999999994</v>
      </c>
      <c r="AH2017" s="32">
        <f ca="1">IF(ROW(data!B2017)&gt;fib+1,MAX(OFFSET(data!B2017,0,0,-fib,1)),"")</f>
        <v>24.65</v>
      </c>
      <c r="AI2017" s="32">
        <f t="shared" ca="1" si="657"/>
        <v>15.62</v>
      </c>
      <c r="AJ2017" s="31">
        <f t="shared" ca="1" si="658"/>
        <v>12.71632</v>
      </c>
      <c r="AK2017" s="31">
        <f t="shared" ca="1" si="659"/>
        <v>14.996839999999999</v>
      </c>
      <c r="AL2017" s="31">
        <f t="shared" ca="1" si="660"/>
        <v>16.84</v>
      </c>
      <c r="AM2017" s="31">
        <f t="shared" ca="1" si="661"/>
        <v>18.683160000000001</v>
      </c>
      <c r="AO2017" s="32">
        <f t="shared" ca="1" si="668"/>
        <v>2.3321937512499562</v>
      </c>
      <c r="AP2017" s="32">
        <f t="shared" ca="1" si="669"/>
        <v>0.65647120488797417</v>
      </c>
      <c r="AQ2017" s="32">
        <f t="shared" ca="1" si="670"/>
        <v>2.4685224841136817</v>
      </c>
      <c r="AR2017" s="32">
        <f t="shared" ca="1" si="671"/>
        <v>3.6438529784537321E-2</v>
      </c>
    </row>
    <row r="2018" spans="1:44">
      <c r="A2018" s="10">
        <v>39861</v>
      </c>
      <c r="B2018" s="11">
        <f ca="1">IF(ROW(data!B2018)&gt;singleSMA,AVERAGE(OFFSET(data!B2018,0,0,-singleSMA,1)),"")</f>
        <v>12.691599999999999</v>
      </c>
      <c r="C2018" s="11" t="str">
        <f ca="1">IF(ROW(data!B2016)&gt;singleSMA+2,IF(SIGN(data!B2017-indicators!B2017)&lt;&gt;SIGN(data!B2016-indicators!B2016),IF(SIGN(data!B2017-indicators!B2017)&gt;0,"BUY","SELL"),""),"")</f>
        <v/>
      </c>
      <c r="D2018" s="11">
        <f ca="1">IF(ROW(data!B2018)&gt;fastSMA,AVERAGE(OFFSET(data!B2018,0,0,-fastSMA,1)),"")</f>
        <v>9.8400000000000016</v>
      </c>
      <c r="E2018" s="11">
        <f ca="1">IF(ROW(data!B2018)&gt;slowSMA,AVERAGE(OFFSET(data!B2018,0,0,-slowSMA,1)),"")</f>
        <v>12.691599999999999</v>
      </c>
      <c r="F2018" s="11" t="str">
        <f ca="1">IF(ROW(data!B2018)&gt;MAX(fastSMA,slowSMA)+2,IF(SIGN(D2017-E2017)&lt;&gt;SIGN(D2016-E2016),IF(SIGN(D2017-E2017)&gt;0,"BUY","SELL"),""),"")</f>
        <v/>
      </c>
      <c r="G2018" s="11"/>
      <c r="H2018" s="11">
        <f>(data!B2018/data!B2017)-1</f>
        <v>-9.4129554655870584E-2</v>
      </c>
      <c r="I2018" s="11">
        <f t="shared" si="651"/>
        <v>0</v>
      </c>
      <c r="J2018" s="11">
        <f t="shared" si="652"/>
        <v>9.4129554655870584E-2</v>
      </c>
      <c r="K2018" s="11">
        <f ca="1">IF(ROW(data!B2018)&gt;rsi+1,100-100/(1+AVERAGE(OFFSET(I2018,0,0,-rsi,1))/AVERAGE(OFFSET(J2018,0,0,-rsi,1))),"")</f>
        <v>47.384456829549428</v>
      </c>
      <c r="L2018" s="11"/>
      <c r="M2018" s="11">
        <f t="shared" si="653"/>
        <v>0.90587044534412942</v>
      </c>
      <c r="N2018" s="11">
        <f t="shared" ca="1" si="654"/>
        <v>0.95927116827438386</v>
      </c>
      <c r="S2018" s="13" t="str">
        <f ca="1">pricein</f>
        <v/>
      </c>
      <c r="T2018" s="13" t="str">
        <f ca="1">priceout</f>
        <v/>
      </c>
      <c r="U2018" s="16" t="str">
        <f t="shared" ca="1" si="655"/>
        <v/>
      </c>
      <c r="V2018" s="16" t="str">
        <f t="shared" ca="1" si="662"/>
        <v/>
      </c>
      <c r="W2018" s="16" t="str">
        <f t="shared" ca="1" si="663"/>
        <v/>
      </c>
      <c r="X2018" s="16">
        <f t="shared" ca="1" si="664"/>
        <v>2.0116218992622392</v>
      </c>
      <c r="Y2018" s="16"/>
      <c r="Z2018" s="13" t="str">
        <f ca="1">priceincross</f>
        <v/>
      </c>
      <c r="AA2018" s="13" t="str">
        <f ca="1">priceoutcross</f>
        <v/>
      </c>
      <c r="AB2018" s="13" t="str">
        <f t="shared" ca="1" si="656"/>
        <v/>
      </c>
      <c r="AC2018" s="13" t="str">
        <f t="shared" ca="1" si="665"/>
        <v/>
      </c>
      <c r="AD2018" s="13" t="str">
        <f t="shared" ca="1" si="666"/>
        <v/>
      </c>
      <c r="AE2018" s="13">
        <f t="shared" ca="1" si="667"/>
        <v>3.3465780983988931</v>
      </c>
      <c r="AG2018" s="32">
        <f ca="1">IF(ROW(data!B2018)&gt;fib+1,MIN(OFFSET(data!B2018,0,0,-fib,1)),"")</f>
        <v>8.9499999999999993</v>
      </c>
      <c r="AH2018" s="32">
        <f ca="1">IF(ROW(data!B2018)&gt;fib+1,MAX(OFFSET(data!B2018,0,0,-fib,1)),"")</f>
        <v>24.65</v>
      </c>
      <c r="AI2018" s="32">
        <f t="shared" ca="1" si="657"/>
        <v>15.7</v>
      </c>
      <c r="AJ2018" s="31">
        <f t="shared" ca="1" si="658"/>
        <v>12.655199999999999</v>
      </c>
      <c r="AK2018" s="31">
        <f t="shared" ca="1" si="659"/>
        <v>14.947399999999998</v>
      </c>
      <c r="AL2018" s="31">
        <f t="shared" ca="1" si="660"/>
        <v>16.799999999999997</v>
      </c>
      <c r="AM2018" s="31">
        <f t="shared" ca="1" si="661"/>
        <v>18.6526</v>
      </c>
      <c r="AO2018" s="32">
        <f t="shared" ca="1" si="668"/>
        <v>2.3321937512499562</v>
      </c>
      <c r="AP2018" s="32">
        <f t="shared" ca="1" si="669"/>
        <v>0.65647120488797417</v>
      </c>
      <c r="AQ2018" s="32">
        <f t="shared" ca="1" si="670"/>
        <v>2.4685224841136817</v>
      </c>
      <c r="AR2018" s="32">
        <f t="shared" ca="1" si="671"/>
        <v>3.6438529784537321E-2</v>
      </c>
    </row>
    <row r="2019" spans="1:44">
      <c r="A2019" s="10">
        <v>39862</v>
      </c>
      <c r="B2019" s="11">
        <f ca="1">IF(ROW(data!B2019)&gt;singleSMA,AVERAGE(OFFSET(data!B2019,0,0,-singleSMA,1)),"")</f>
        <v>12.538799999999998</v>
      </c>
      <c r="C2019" s="11" t="str">
        <f ca="1">IF(ROW(data!B2017)&gt;singleSMA+2,IF(SIGN(data!B2018-indicators!B2018)&lt;&gt;SIGN(data!B2017-indicators!B2017),IF(SIGN(data!B2018-indicators!B2018)&gt;0,"BUY","SELL"),""),"")</f>
        <v/>
      </c>
      <c r="D2019" s="11">
        <f ca="1">IF(ROW(data!B2019)&gt;fastSMA,AVERAGE(OFFSET(data!B2019,0,0,-fastSMA,1)),"")</f>
        <v>9.7934999999999999</v>
      </c>
      <c r="E2019" s="11">
        <f ca="1">IF(ROW(data!B2019)&gt;slowSMA,AVERAGE(OFFSET(data!B2019,0,0,-slowSMA,1)),"")</f>
        <v>12.538799999999998</v>
      </c>
      <c r="F2019" s="11" t="str">
        <f ca="1">IF(ROW(data!B2019)&gt;MAX(fastSMA,slowSMA)+2,IF(SIGN(D2018-E2018)&lt;&gt;SIGN(D2017-E2017),IF(SIGN(D2018-E2018)&gt;0,"BUY","SELL"),""),"")</f>
        <v/>
      </c>
      <c r="G2019" s="11"/>
      <c r="H2019" s="11">
        <f>(data!B2019/data!B2018)-1</f>
        <v>-3.4636871508379796E-2</v>
      </c>
      <c r="I2019" s="11">
        <f t="shared" si="651"/>
        <v>0</v>
      </c>
      <c r="J2019" s="11">
        <f t="shared" si="652"/>
        <v>3.4636871508379796E-2</v>
      </c>
      <c r="K2019" s="11">
        <f ca="1">IF(ROW(data!B2019)&gt;rsi+1,100-100/(1+AVERAGE(OFFSET(I2019,0,0,-rsi,1))/AVERAGE(OFFSET(J2019,0,0,-rsi,1))),"")</f>
        <v>42.021769738070667</v>
      </c>
      <c r="L2019" s="11"/>
      <c r="M2019" s="11">
        <f t="shared" si="653"/>
        <v>0.9653631284916202</v>
      </c>
      <c r="N2019" s="11">
        <f t="shared" ca="1" si="654"/>
        <v>0.90282131661442011</v>
      </c>
      <c r="S2019" s="13" t="str">
        <f ca="1">pricein</f>
        <v/>
      </c>
      <c r="T2019" s="13" t="str">
        <f ca="1">priceout</f>
        <v/>
      </c>
      <c r="U2019" s="16" t="str">
        <f t="shared" ca="1" si="655"/>
        <v/>
      </c>
      <c r="V2019" s="16" t="str">
        <f t="shared" ca="1" si="662"/>
        <v/>
      </c>
      <c r="W2019" s="16" t="str">
        <f t="shared" ca="1" si="663"/>
        <v/>
      </c>
      <c r="X2019" s="16">
        <f t="shared" ca="1" si="664"/>
        <v>2.0116218992622392</v>
      </c>
      <c r="Y2019" s="16"/>
      <c r="Z2019" s="13" t="str">
        <f ca="1">priceincross</f>
        <v/>
      </c>
      <c r="AA2019" s="13" t="str">
        <f ca="1">priceoutcross</f>
        <v/>
      </c>
      <c r="AB2019" s="13" t="str">
        <f t="shared" ca="1" si="656"/>
        <v/>
      </c>
      <c r="AC2019" s="13" t="str">
        <f t="shared" ca="1" si="665"/>
        <v/>
      </c>
      <c r="AD2019" s="13" t="str">
        <f t="shared" ca="1" si="666"/>
        <v/>
      </c>
      <c r="AE2019" s="13">
        <f t="shared" ca="1" si="667"/>
        <v>3.3465780983988931</v>
      </c>
      <c r="AG2019" s="32">
        <f ca="1">IF(ROW(data!B2019)&gt;fib+1,MIN(OFFSET(data!B2019,0,0,-fib,1)),"")</f>
        <v>8.64</v>
      </c>
      <c r="AH2019" s="32">
        <f ca="1">IF(ROW(data!B2019)&gt;fib+1,MAX(OFFSET(data!B2019,0,0,-fib,1)),"")</f>
        <v>24.65</v>
      </c>
      <c r="AI2019" s="32">
        <f t="shared" ca="1" si="657"/>
        <v>16.009999999999998</v>
      </c>
      <c r="AJ2019" s="31">
        <f t="shared" ca="1" si="658"/>
        <v>12.41836</v>
      </c>
      <c r="AK2019" s="31">
        <f t="shared" ca="1" si="659"/>
        <v>14.75582</v>
      </c>
      <c r="AL2019" s="31">
        <f t="shared" ca="1" si="660"/>
        <v>16.645</v>
      </c>
      <c r="AM2019" s="31">
        <f t="shared" ca="1" si="661"/>
        <v>18.534179999999999</v>
      </c>
      <c r="AO2019" s="32">
        <f t="shared" ca="1" si="668"/>
        <v>2.3321937512499562</v>
      </c>
      <c r="AP2019" s="32">
        <f t="shared" ca="1" si="669"/>
        <v>0.65647120488797417</v>
      </c>
      <c r="AQ2019" s="32">
        <f t="shared" ca="1" si="670"/>
        <v>2.4685224841136817</v>
      </c>
      <c r="AR2019" s="32">
        <f t="shared" ca="1" si="671"/>
        <v>3.6438529784537321E-2</v>
      </c>
    </row>
    <row r="2020" spans="1:44">
      <c r="A2020" s="10">
        <v>39863</v>
      </c>
      <c r="B2020" s="11">
        <f ca="1">IF(ROW(data!B2020)&gt;singleSMA,AVERAGE(OFFSET(data!B2020,0,0,-singleSMA,1)),"")</f>
        <v>12.3774</v>
      </c>
      <c r="C2020" s="11" t="str">
        <f ca="1">IF(ROW(data!B2018)&gt;singleSMA+2,IF(SIGN(data!B2019-indicators!B2019)&lt;&gt;SIGN(data!B2018-indicators!B2018),IF(SIGN(data!B2019-indicators!B2019)&gt;0,"BUY","SELL"),""),"")</f>
        <v/>
      </c>
      <c r="D2020" s="11">
        <f ca="1">IF(ROW(data!B2020)&gt;fastSMA,AVERAGE(OFFSET(data!B2020,0,0,-fastSMA,1)),"")</f>
        <v>9.7664999999999988</v>
      </c>
      <c r="E2020" s="11">
        <f ca="1">IF(ROW(data!B2020)&gt;slowSMA,AVERAGE(OFFSET(data!B2020,0,0,-slowSMA,1)),"")</f>
        <v>12.3774</v>
      </c>
      <c r="F2020" s="11" t="str">
        <f ca="1">IF(ROW(data!B2020)&gt;MAX(fastSMA,slowSMA)+2,IF(SIGN(D2019-E2019)&lt;&gt;SIGN(D2018-E2018),IF(SIGN(D2019-E2019)&gt;0,"BUY","SELL"),""),"")</f>
        <v/>
      </c>
      <c r="G2020" s="11"/>
      <c r="H2020" s="11">
        <f>(data!B2020/data!B2019)-1</f>
        <v>-1.5046296296296391E-2</v>
      </c>
      <c r="I2020" s="11">
        <f t="shared" si="651"/>
        <v>0</v>
      </c>
      <c r="J2020" s="11">
        <f t="shared" si="652"/>
        <v>1.5046296296296391E-2</v>
      </c>
      <c r="K2020" s="11">
        <f ca="1">IF(ROW(data!B2020)&gt;rsi+1,100-100/(1+AVERAGE(OFFSET(I2020,0,0,-rsi,1))/AVERAGE(OFFSET(J2020,0,0,-rsi,1))),"")</f>
        <v>45.202091313315861</v>
      </c>
      <c r="L2020" s="11"/>
      <c r="M2020" s="11">
        <f t="shared" si="653"/>
        <v>0.98495370370370361</v>
      </c>
      <c r="N2020" s="11">
        <f t="shared" ca="1" si="654"/>
        <v>0.94033149171270702</v>
      </c>
      <c r="S2020" s="13" t="str">
        <f ca="1">pricein</f>
        <v/>
      </c>
      <c r="T2020" s="13" t="str">
        <f ca="1">priceout</f>
        <v/>
      </c>
      <c r="U2020" s="16" t="str">
        <f t="shared" ca="1" si="655"/>
        <v/>
      </c>
      <c r="V2020" s="16" t="str">
        <f t="shared" ca="1" si="662"/>
        <v/>
      </c>
      <c r="W2020" s="16" t="str">
        <f t="shared" ca="1" si="663"/>
        <v/>
      </c>
      <c r="X2020" s="16">
        <f t="shared" ca="1" si="664"/>
        <v>2.0116218992622392</v>
      </c>
      <c r="Y2020" s="16"/>
      <c r="Z2020" s="13" t="str">
        <f ca="1">priceincross</f>
        <v/>
      </c>
      <c r="AA2020" s="13" t="str">
        <f ca="1">priceoutcross</f>
        <v/>
      </c>
      <c r="AB2020" s="13" t="str">
        <f t="shared" ca="1" si="656"/>
        <v/>
      </c>
      <c r="AC2020" s="13" t="str">
        <f t="shared" ca="1" si="665"/>
        <v/>
      </c>
      <c r="AD2020" s="13" t="str">
        <f t="shared" ca="1" si="666"/>
        <v/>
      </c>
      <c r="AE2020" s="13">
        <f t="shared" ca="1" si="667"/>
        <v>3.3465780983988931</v>
      </c>
      <c r="AG2020" s="32">
        <f ca="1">IF(ROW(data!B2020)&gt;fib+1,MIN(OFFSET(data!B2020,0,0,-fib,1)),"")</f>
        <v>8.51</v>
      </c>
      <c r="AH2020" s="32">
        <f ca="1">IF(ROW(data!B2020)&gt;fib+1,MAX(OFFSET(data!B2020,0,0,-fib,1)),"")</f>
        <v>24.38</v>
      </c>
      <c r="AI2020" s="32">
        <f t="shared" ca="1" si="657"/>
        <v>15.87</v>
      </c>
      <c r="AJ2020" s="31">
        <f t="shared" ca="1" si="658"/>
        <v>12.255319999999999</v>
      </c>
      <c r="AK2020" s="31">
        <f t="shared" ca="1" si="659"/>
        <v>14.572340000000001</v>
      </c>
      <c r="AL2020" s="31">
        <f t="shared" ca="1" si="660"/>
        <v>16.445</v>
      </c>
      <c r="AM2020" s="31">
        <f t="shared" ca="1" si="661"/>
        <v>18.31766</v>
      </c>
      <c r="AO2020" s="32">
        <f t="shared" ca="1" si="668"/>
        <v>2.3321937512499562</v>
      </c>
      <c r="AP2020" s="32">
        <f t="shared" ca="1" si="669"/>
        <v>0.65647120488797417</v>
      </c>
      <c r="AQ2020" s="32">
        <f t="shared" ca="1" si="670"/>
        <v>2.4685224841136817</v>
      </c>
      <c r="AR2020" s="32">
        <f t="shared" ca="1" si="671"/>
        <v>3.6438529784537321E-2</v>
      </c>
    </row>
    <row r="2021" spans="1:44">
      <c r="A2021" s="10">
        <v>39864</v>
      </c>
      <c r="B2021" s="11">
        <f ca="1">IF(ROW(data!B2021)&gt;singleSMA,AVERAGE(OFFSET(data!B2021,0,0,-singleSMA,1)),"")</f>
        <v>12.216900000000001</v>
      </c>
      <c r="C2021" s="11" t="str">
        <f ca="1">IF(ROW(data!B2019)&gt;singleSMA+2,IF(SIGN(data!B2020-indicators!B2020)&lt;&gt;SIGN(data!B2019-indicators!B2019),IF(SIGN(data!B2020-indicators!B2020)&gt;0,"BUY","SELL"),""),"")</f>
        <v/>
      </c>
      <c r="D2021" s="11">
        <f ca="1">IF(ROW(data!B2021)&gt;fastSMA,AVERAGE(OFFSET(data!B2021,0,0,-fastSMA,1)),"")</f>
        <v>9.7280000000000015</v>
      </c>
      <c r="E2021" s="11">
        <f ca="1">IF(ROW(data!B2021)&gt;slowSMA,AVERAGE(OFFSET(data!B2021,0,0,-slowSMA,1)),"")</f>
        <v>12.216900000000001</v>
      </c>
      <c r="F2021" s="11" t="str">
        <f ca="1">IF(ROW(data!B2021)&gt;MAX(fastSMA,slowSMA)+2,IF(SIGN(D2020-E2020)&lt;&gt;SIGN(D2019-E2019),IF(SIGN(D2020-E2020)&gt;0,"BUY","SELL"),""),"")</f>
        <v/>
      </c>
      <c r="G2021" s="11"/>
      <c r="H2021" s="11">
        <f>(data!B2021/data!B2020)-1</f>
        <v>-2.1151586368977626E-2</v>
      </c>
      <c r="I2021" s="11">
        <f t="shared" si="651"/>
        <v>0</v>
      </c>
      <c r="J2021" s="11">
        <f t="shared" si="652"/>
        <v>2.1151586368977626E-2</v>
      </c>
      <c r="K2021" s="11">
        <f ca="1">IF(ROW(data!B2021)&gt;rsi+1,100-100/(1+AVERAGE(OFFSET(I2021,0,0,-rsi,1))/AVERAGE(OFFSET(J2021,0,0,-rsi,1))),"")</f>
        <v>42.848094605133966</v>
      </c>
      <c r="L2021" s="11"/>
      <c r="M2021" s="11">
        <f t="shared" si="653"/>
        <v>0.97884841363102237</v>
      </c>
      <c r="N2021" s="11">
        <f t="shared" ca="1" si="654"/>
        <v>0.91538461538461591</v>
      </c>
      <c r="S2021" s="13" t="str">
        <f ca="1">pricein</f>
        <v/>
      </c>
      <c r="T2021" s="13" t="str">
        <f ca="1">priceout</f>
        <v/>
      </c>
      <c r="U2021" s="16" t="str">
        <f t="shared" ca="1" si="655"/>
        <v/>
      </c>
      <c r="V2021" s="16" t="str">
        <f t="shared" ca="1" si="662"/>
        <v/>
      </c>
      <c r="W2021" s="16" t="str">
        <f t="shared" ca="1" si="663"/>
        <v/>
      </c>
      <c r="X2021" s="16">
        <f t="shared" ca="1" si="664"/>
        <v>2.0116218992622392</v>
      </c>
      <c r="Y2021" s="16"/>
      <c r="Z2021" s="13" t="str">
        <f ca="1">priceincross</f>
        <v/>
      </c>
      <c r="AA2021" s="13" t="str">
        <f ca="1">priceoutcross</f>
        <v/>
      </c>
      <c r="AB2021" s="13" t="str">
        <f t="shared" ca="1" si="656"/>
        <v/>
      </c>
      <c r="AC2021" s="13" t="str">
        <f t="shared" ca="1" si="665"/>
        <v/>
      </c>
      <c r="AD2021" s="13" t="str">
        <f t="shared" ca="1" si="666"/>
        <v/>
      </c>
      <c r="AE2021" s="13">
        <f t="shared" ca="1" si="667"/>
        <v>3.3465780983988931</v>
      </c>
      <c r="AG2021" s="32">
        <f ca="1">IF(ROW(data!B2021)&gt;fib+1,MIN(OFFSET(data!B2021,0,0,-fib,1)),"")</f>
        <v>8.33</v>
      </c>
      <c r="AH2021" s="32">
        <f ca="1">IF(ROW(data!B2021)&gt;fib+1,MAX(OFFSET(data!B2021,0,0,-fib,1)),"")</f>
        <v>23.33</v>
      </c>
      <c r="AI2021" s="32">
        <f t="shared" ca="1" si="657"/>
        <v>14.999999999999998</v>
      </c>
      <c r="AJ2021" s="31">
        <f t="shared" ca="1" si="658"/>
        <v>11.87</v>
      </c>
      <c r="AK2021" s="31">
        <f t="shared" ca="1" si="659"/>
        <v>14.059999999999999</v>
      </c>
      <c r="AL2021" s="31">
        <f t="shared" ca="1" si="660"/>
        <v>15.829999999999998</v>
      </c>
      <c r="AM2021" s="31">
        <f t="shared" ca="1" si="661"/>
        <v>17.600000000000001</v>
      </c>
      <c r="AO2021" s="32">
        <f t="shared" ca="1" si="668"/>
        <v>2.3321937512499562</v>
      </c>
      <c r="AP2021" s="32">
        <f t="shared" ca="1" si="669"/>
        <v>0.65647120488797417</v>
      </c>
      <c r="AQ2021" s="32">
        <f t="shared" ca="1" si="670"/>
        <v>2.4685224841136817</v>
      </c>
      <c r="AR2021" s="32">
        <f t="shared" ca="1" si="671"/>
        <v>3.6438529784537321E-2</v>
      </c>
    </row>
    <row r="2022" spans="1:44">
      <c r="A2022" s="10">
        <v>39867</v>
      </c>
      <c r="B2022" s="11">
        <f ca="1">IF(ROW(data!B2022)&gt;singleSMA,AVERAGE(OFFSET(data!B2022,0,0,-singleSMA,1)),"")</f>
        <v>12.066800000000002</v>
      </c>
      <c r="C2022" s="11" t="str">
        <f ca="1">IF(ROW(data!B2020)&gt;singleSMA+2,IF(SIGN(data!B2021-indicators!B2021)&lt;&gt;SIGN(data!B2020-indicators!B2020),IF(SIGN(data!B2021-indicators!B2021)&gt;0,"BUY","SELL"),""),"")</f>
        <v/>
      </c>
      <c r="D2022" s="11">
        <f ca="1">IF(ROW(data!B2022)&gt;fastSMA,AVERAGE(OFFSET(data!B2022,0,0,-fastSMA,1)),"")</f>
        <v>9.6425000000000018</v>
      </c>
      <c r="E2022" s="11">
        <f ca="1">IF(ROW(data!B2022)&gt;slowSMA,AVERAGE(OFFSET(data!B2022,0,0,-slowSMA,1)),"")</f>
        <v>12.066800000000002</v>
      </c>
      <c r="F2022" s="11" t="str">
        <f ca="1">IF(ROW(data!B2022)&gt;MAX(fastSMA,slowSMA)+2,IF(SIGN(D2021-E2021)&lt;&gt;SIGN(D2020-E2020),IF(SIGN(D2021-E2021)&gt;0,"BUY","SELL"),""),"")</f>
        <v/>
      </c>
      <c r="G2022" s="11"/>
      <c r="H2022" s="11">
        <f>(data!B2022/data!B2021)-1</f>
        <v>-7.2028811524609826E-2</v>
      </c>
      <c r="I2022" s="11">
        <f t="shared" si="651"/>
        <v>0</v>
      </c>
      <c r="J2022" s="11">
        <f t="shared" si="652"/>
        <v>7.2028811524609826E-2</v>
      </c>
      <c r="K2022" s="11">
        <f ca="1">IF(ROW(data!B2022)&gt;rsi+1,100-100/(1+AVERAGE(OFFSET(I2022,0,0,-rsi,1))/AVERAGE(OFFSET(J2022,0,0,-rsi,1))),"")</f>
        <v>33.678246427968304</v>
      </c>
      <c r="L2022" s="11"/>
      <c r="M2022" s="11">
        <f t="shared" si="653"/>
        <v>0.92797118847539017</v>
      </c>
      <c r="N2022" s="11">
        <f t="shared" ca="1" si="654"/>
        <v>0.81885593220338992</v>
      </c>
      <c r="S2022" s="13" t="str">
        <f ca="1">pricein</f>
        <v/>
      </c>
      <c r="T2022" s="13" t="str">
        <f ca="1">priceout</f>
        <v/>
      </c>
      <c r="U2022" s="16" t="str">
        <f t="shared" ca="1" si="655"/>
        <v/>
      </c>
      <c r="V2022" s="16" t="str">
        <f t="shared" ca="1" si="662"/>
        <v/>
      </c>
      <c r="W2022" s="16" t="str">
        <f t="shared" ca="1" si="663"/>
        <v/>
      </c>
      <c r="X2022" s="16">
        <f t="shared" ca="1" si="664"/>
        <v>2.0116218992622392</v>
      </c>
      <c r="Y2022" s="16"/>
      <c r="Z2022" s="13" t="str">
        <f ca="1">priceincross</f>
        <v/>
      </c>
      <c r="AA2022" s="13" t="str">
        <f ca="1">priceoutcross</f>
        <v/>
      </c>
      <c r="AB2022" s="13" t="str">
        <f t="shared" ca="1" si="656"/>
        <v/>
      </c>
      <c r="AC2022" s="13" t="str">
        <f t="shared" ca="1" si="665"/>
        <v/>
      </c>
      <c r="AD2022" s="13" t="str">
        <f t="shared" ca="1" si="666"/>
        <v/>
      </c>
      <c r="AE2022" s="13">
        <f t="shared" ca="1" si="667"/>
        <v>3.3465780983988931</v>
      </c>
      <c r="AG2022" s="32">
        <f ca="1">IF(ROW(data!B2022)&gt;fib+1,MIN(OFFSET(data!B2022,0,0,-fib,1)),"")</f>
        <v>7.73</v>
      </c>
      <c r="AH2022" s="32">
        <f ca="1">IF(ROW(data!B2022)&gt;fib+1,MAX(OFFSET(data!B2022,0,0,-fib,1)),"")</f>
        <v>23.33</v>
      </c>
      <c r="AI2022" s="32">
        <f t="shared" ca="1" si="657"/>
        <v>15.599999999999998</v>
      </c>
      <c r="AJ2022" s="31">
        <f t="shared" ca="1" si="658"/>
        <v>11.4116</v>
      </c>
      <c r="AK2022" s="31">
        <f t="shared" ca="1" si="659"/>
        <v>13.6892</v>
      </c>
      <c r="AL2022" s="31">
        <f t="shared" ca="1" si="660"/>
        <v>15.53</v>
      </c>
      <c r="AM2022" s="31">
        <f t="shared" ca="1" si="661"/>
        <v>17.370799999999999</v>
      </c>
      <c r="AO2022" s="32">
        <f t="shared" ca="1" si="668"/>
        <v>2.3321937512499562</v>
      </c>
      <c r="AP2022" s="32">
        <f t="shared" ca="1" si="669"/>
        <v>0.65647120488797417</v>
      </c>
      <c r="AQ2022" s="32">
        <f t="shared" ca="1" si="670"/>
        <v>2.4685224841136817</v>
      </c>
      <c r="AR2022" s="32">
        <f t="shared" ca="1" si="671"/>
        <v>3.6438529784537321E-2</v>
      </c>
    </row>
    <row r="2023" spans="1:44">
      <c r="A2023" s="10">
        <v>39868</v>
      </c>
      <c r="B2023" s="11">
        <f ca="1">IF(ROW(data!B2023)&gt;singleSMA,AVERAGE(OFFSET(data!B2023,0,0,-singleSMA,1)),"")</f>
        <v>11.923900000000003</v>
      </c>
      <c r="C2023" s="11" t="str">
        <f ca="1">IF(ROW(data!B2021)&gt;singleSMA+2,IF(SIGN(data!B2022-indicators!B2022)&lt;&gt;SIGN(data!B2021-indicators!B2021),IF(SIGN(data!B2022-indicators!B2022)&gt;0,"BUY","SELL"),""),"")</f>
        <v/>
      </c>
      <c r="D2023" s="11">
        <f ca="1">IF(ROW(data!B2023)&gt;fastSMA,AVERAGE(OFFSET(data!B2023,0,0,-fastSMA,1)),"")</f>
        <v>9.5484999999999989</v>
      </c>
      <c r="E2023" s="11">
        <f ca="1">IF(ROW(data!B2023)&gt;slowSMA,AVERAGE(OFFSET(data!B2023,0,0,-slowSMA,1)),"")</f>
        <v>11.923900000000003</v>
      </c>
      <c r="F2023" s="11" t="str">
        <f ca="1">IF(ROW(data!B2023)&gt;MAX(fastSMA,slowSMA)+2,IF(SIGN(D2022-E2022)&lt;&gt;SIGN(D2021-E2021),IF(SIGN(D2022-E2022)&gt;0,"BUY","SELL"),""),"")</f>
        <v/>
      </c>
      <c r="G2023" s="11"/>
      <c r="H2023" s="11">
        <f>(data!B2023/data!B2022)-1</f>
        <v>-3.8809831824062613E-3</v>
      </c>
      <c r="I2023" s="11">
        <f t="shared" si="651"/>
        <v>0</v>
      </c>
      <c r="J2023" s="11">
        <f t="shared" si="652"/>
        <v>3.8809831824062613E-3</v>
      </c>
      <c r="K2023" s="11">
        <f ca="1">IF(ROW(data!B2023)&gt;rsi+1,100-100/(1+AVERAGE(OFFSET(I2023,0,0,-rsi,1))/AVERAGE(OFFSET(J2023,0,0,-rsi,1))),"")</f>
        <v>31.68305094313942</v>
      </c>
      <c r="L2023" s="11"/>
      <c r="M2023" s="11">
        <f t="shared" si="653"/>
        <v>0.99611901681759374</v>
      </c>
      <c r="N2023" s="11">
        <f t="shared" ca="1" si="654"/>
        <v>0.80375782881002111</v>
      </c>
      <c r="S2023" s="13" t="str">
        <f ca="1">pricein</f>
        <v/>
      </c>
      <c r="T2023" s="13" t="str">
        <f ca="1">priceout</f>
        <v/>
      </c>
      <c r="U2023" s="16" t="str">
        <f t="shared" ca="1" si="655"/>
        <v/>
      </c>
      <c r="V2023" s="16" t="str">
        <f t="shared" ca="1" si="662"/>
        <v/>
      </c>
      <c r="W2023" s="16" t="str">
        <f t="shared" ca="1" si="663"/>
        <v/>
      </c>
      <c r="X2023" s="16">
        <f t="shared" ca="1" si="664"/>
        <v>2.0116218992622392</v>
      </c>
      <c r="Y2023" s="16"/>
      <c r="Z2023" s="13" t="str">
        <f ca="1">priceincross</f>
        <v/>
      </c>
      <c r="AA2023" s="13" t="str">
        <f ca="1">priceoutcross</f>
        <v/>
      </c>
      <c r="AB2023" s="13" t="str">
        <f t="shared" ca="1" si="656"/>
        <v/>
      </c>
      <c r="AC2023" s="13" t="str">
        <f t="shared" ca="1" si="665"/>
        <v/>
      </c>
      <c r="AD2023" s="13" t="str">
        <f t="shared" ca="1" si="666"/>
        <v/>
      </c>
      <c r="AE2023" s="13">
        <f t="shared" ca="1" si="667"/>
        <v>3.3465780983988931</v>
      </c>
      <c r="AG2023" s="32">
        <f ca="1">IF(ROW(data!B2023)&gt;fib+1,MIN(OFFSET(data!B2023,0,0,-fib,1)),"")</f>
        <v>7.7</v>
      </c>
      <c r="AH2023" s="32">
        <f ca="1">IF(ROW(data!B2023)&gt;fib+1,MAX(OFFSET(data!B2023,0,0,-fib,1)),"")</f>
        <v>23.33</v>
      </c>
      <c r="AI2023" s="32">
        <f t="shared" ca="1" si="657"/>
        <v>15.629999999999999</v>
      </c>
      <c r="AJ2023" s="31">
        <f t="shared" ca="1" si="658"/>
        <v>11.388680000000001</v>
      </c>
      <c r="AK2023" s="31">
        <f t="shared" ca="1" si="659"/>
        <v>13.67066</v>
      </c>
      <c r="AL2023" s="31">
        <f t="shared" ca="1" si="660"/>
        <v>15.515000000000001</v>
      </c>
      <c r="AM2023" s="31">
        <f t="shared" ca="1" si="661"/>
        <v>17.35934</v>
      </c>
      <c r="AO2023" s="32">
        <f t="shared" ca="1" si="668"/>
        <v>2.3321937512499562</v>
      </c>
      <c r="AP2023" s="32">
        <f t="shared" ca="1" si="669"/>
        <v>0.65647120488797417</v>
      </c>
      <c r="AQ2023" s="32">
        <f t="shared" ca="1" si="670"/>
        <v>2.4685224841136817</v>
      </c>
      <c r="AR2023" s="32">
        <f t="shared" ca="1" si="671"/>
        <v>3.6438529784537321E-2</v>
      </c>
    </row>
    <row r="2024" spans="1:44">
      <c r="A2024" s="10">
        <v>39869</v>
      </c>
      <c r="B2024" s="11">
        <f ca="1">IF(ROW(data!B2024)&gt;singleSMA,AVERAGE(OFFSET(data!B2024,0,0,-singleSMA,1)),"")</f>
        <v>11.770700000000003</v>
      </c>
      <c r="C2024" s="11" t="str">
        <f ca="1">IF(ROW(data!B2022)&gt;singleSMA+2,IF(SIGN(data!B2023-indicators!B2023)&lt;&gt;SIGN(data!B2022-indicators!B2022),IF(SIGN(data!B2023-indicators!B2023)&gt;0,"BUY","SELL"),""),"")</f>
        <v/>
      </c>
      <c r="D2024" s="11">
        <f ca="1">IF(ROW(data!B2024)&gt;fastSMA,AVERAGE(OFFSET(data!B2024,0,0,-fastSMA,1)),"")</f>
        <v>9.4134999999999991</v>
      </c>
      <c r="E2024" s="11">
        <f ca="1">IF(ROW(data!B2024)&gt;slowSMA,AVERAGE(OFFSET(data!B2024,0,0,-slowSMA,1)),"")</f>
        <v>11.770700000000003</v>
      </c>
      <c r="F2024" s="11" t="str">
        <f ca="1">IF(ROW(data!B2024)&gt;MAX(fastSMA,slowSMA)+2,IF(SIGN(D2023-E2023)&lt;&gt;SIGN(D2022-E2022),IF(SIGN(D2023-E2023)&gt;0,"BUY","SELL"),""),"")</f>
        <v/>
      </c>
      <c r="G2024" s="11"/>
      <c r="H2024" s="11">
        <f>(data!B2024/data!B2023)-1</f>
        <v>-4.1558441558441572E-2</v>
      </c>
      <c r="I2024" s="11">
        <f t="shared" si="651"/>
        <v>0</v>
      </c>
      <c r="J2024" s="11">
        <f t="shared" si="652"/>
        <v>4.1558441558441572E-2</v>
      </c>
      <c r="K2024" s="11">
        <f ca="1">IF(ROW(data!B2024)&gt;rsi+1,100-100/(1+AVERAGE(OFFSET(I2024,0,0,-rsi,1))/AVERAGE(OFFSET(J2024,0,0,-rsi,1))),"")</f>
        <v>22.771352373531315</v>
      </c>
      <c r="L2024" s="11"/>
      <c r="M2024" s="11">
        <f t="shared" si="653"/>
        <v>0.95844155844155843</v>
      </c>
      <c r="N2024" s="11">
        <f t="shared" ca="1" si="654"/>
        <v>0.73214285714285754</v>
      </c>
      <c r="S2024" s="13" t="str">
        <f ca="1">pricein</f>
        <v/>
      </c>
      <c r="T2024" s="13" t="str">
        <f ca="1">priceout</f>
        <v/>
      </c>
      <c r="U2024" s="16" t="str">
        <f t="shared" ca="1" si="655"/>
        <v/>
      </c>
      <c r="V2024" s="16" t="str">
        <f t="shared" ca="1" si="662"/>
        <v/>
      </c>
      <c r="W2024" s="16" t="str">
        <f t="shared" ca="1" si="663"/>
        <v/>
      </c>
      <c r="X2024" s="16">
        <f t="shared" ca="1" si="664"/>
        <v>2.0116218992622392</v>
      </c>
      <c r="Y2024" s="16"/>
      <c r="Z2024" s="13" t="str">
        <f ca="1">priceincross</f>
        <v/>
      </c>
      <c r="AA2024" s="13" t="str">
        <f ca="1">priceoutcross</f>
        <v/>
      </c>
      <c r="AB2024" s="13" t="str">
        <f t="shared" ca="1" si="656"/>
        <v/>
      </c>
      <c r="AC2024" s="13" t="str">
        <f t="shared" ca="1" si="665"/>
        <v/>
      </c>
      <c r="AD2024" s="13" t="str">
        <f t="shared" ca="1" si="666"/>
        <v/>
      </c>
      <c r="AE2024" s="13">
        <f t="shared" ca="1" si="667"/>
        <v>3.3465780983988931</v>
      </c>
      <c r="AG2024" s="32">
        <f ca="1">IF(ROW(data!B2024)&gt;fib+1,MIN(OFFSET(data!B2024,0,0,-fib,1)),"")</f>
        <v>7.38</v>
      </c>
      <c r="AH2024" s="32">
        <f ca="1">IF(ROW(data!B2024)&gt;fib+1,MAX(OFFSET(data!B2024,0,0,-fib,1)),"")</f>
        <v>23.33</v>
      </c>
      <c r="AI2024" s="32">
        <f t="shared" ca="1" si="657"/>
        <v>15.95</v>
      </c>
      <c r="AJ2024" s="31">
        <f t="shared" ca="1" si="658"/>
        <v>11.1442</v>
      </c>
      <c r="AK2024" s="31">
        <f t="shared" ca="1" si="659"/>
        <v>13.472899999999999</v>
      </c>
      <c r="AL2024" s="31">
        <f t="shared" ca="1" si="660"/>
        <v>15.355</v>
      </c>
      <c r="AM2024" s="31">
        <f t="shared" ca="1" si="661"/>
        <v>17.237099999999998</v>
      </c>
      <c r="AO2024" s="32">
        <f t="shared" ca="1" si="668"/>
        <v>2.3321937512499562</v>
      </c>
      <c r="AP2024" s="32">
        <f t="shared" ca="1" si="669"/>
        <v>0.65647120488797417</v>
      </c>
      <c r="AQ2024" s="32">
        <f t="shared" ca="1" si="670"/>
        <v>2.4685224841136817</v>
      </c>
      <c r="AR2024" s="32">
        <f t="shared" ca="1" si="671"/>
        <v>3.6438529784537321E-2</v>
      </c>
    </row>
    <row r="2025" spans="1:44">
      <c r="A2025" s="10">
        <v>39870</v>
      </c>
      <c r="B2025" s="11">
        <f ca="1">IF(ROW(data!B2025)&gt;singleSMA,AVERAGE(OFFSET(data!B2025,0,0,-singleSMA,1)),"")</f>
        <v>11.615600000000002</v>
      </c>
      <c r="C2025" s="11" t="str">
        <f ca="1">IF(ROW(data!B2023)&gt;singleSMA+2,IF(SIGN(data!B2024-indicators!B2024)&lt;&gt;SIGN(data!B2023-indicators!B2023),IF(SIGN(data!B2024-indicators!B2024)&gt;0,"BUY","SELL"),""),"")</f>
        <v/>
      </c>
      <c r="D2025" s="11">
        <f ca="1">IF(ROW(data!B2025)&gt;fastSMA,AVERAGE(OFFSET(data!B2025,0,0,-fastSMA,1)),"")</f>
        <v>9.3089999999999975</v>
      </c>
      <c r="E2025" s="11">
        <f ca="1">IF(ROW(data!B2025)&gt;slowSMA,AVERAGE(OFFSET(data!B2025,0,0,-slowSMA,1)),"")</f>
        <v>11.615600000000002</v>
      </c>
      <c r="F2025" s="11" t="str">
        <f ca="1">IF(ROW(data!B2025)&gt;MAX(fastSMA,slowSMA)+2,IF(SIGN(D2024-E2024)&lt;&gt;SIGN(D2023-E2023),IF(SIGN(D2024-E2024)&gt;0,"BUY","SELL"),""),"")</f>
        <v/>
      </c>
      <c r="G2025" s="11"/>
      <c r="H2025" s="11">
        <f>(data!B2025/data!B2024)-1</f>
        <v>5.9620596205962162E-2</v>
      </c>
      <c r="I2025" s="11">
        <f t="shared" si="651"/>
        <v>5.9620596205962162E-2</v>
      </c>
      <c r="J2025" s="11">
        <f t="shared" si="652"/>
        <v>0</v>
      </c>
      <c r="K2025" s="11">
        <f ca="1">IF(ROW(data!B2025)&gt;rsi+1,100-100/(1+AVERAGE(OFFSET(I2025,0,0,-rsi,1))/AVERAGE(OFFSET(J2025,0,0,-rsi,1))),"")</f>
        <v>31.217655389602697</v>
      </c>
      <c r="L2025" s="11"/>
      <c r="M2025" s="11">
        <f t="shared" si="653"/>
        <v>1.0596205962059622</v>
      </c>
      <c r="N2025" s="11">
        <f t="shared" ca="1" si="654"/>
        <v>0.78910191725529766</v>
      </c>
      <c r="S2025" s="13" t="str">
        <f ca="1">pricein</f>
        <v/>
      </c>
      <c r="T2025" s="13" t="str">
        <f ca="1">priceout</f>
        <v/>
      </c>
      <c r="U2025" s="16" t="str">
        <f t="shared" ca="1" si="655"/>
        <v/>
      </c>
      <c r="V2025" s="16" t="str">
        <f t="shared" ca="1" si="662"/>
        <v/>
      </c>
      <c r="W2025" s="16" t="str">
        <f t="shared" ca="1" si="663"/>
        <v/>
      </c>
      <c r="X2025" s="16">
        <f t="shared" ca="1" si="664"/>
        <v>2.0116218992622392</v>
      </c>
      <c r="Y2025" s="16"/>
      <c r="Z2025" s="13" t="str">
        <f ca="1">priceincross</f>
        <v/>
      </c>
      <c r="AA2025" s="13" t="str">
        <f ca="1">priceoutcross</f>
        <v/>
      </c>
      <c r="AB2025" s="13" t="str">
        <f t="shared" ca="1" si="656"/>
        <v/>
      </c>
      <c r="AC2025" s="13" t="str">
        <f t="shared" ca="1" si="665"/>
        <v/>
      </c>
      <c r="AD2025" s="13" t="str">
        <f t="shared" ca="1" si="666"/>
        <v/>
      </c>
      <c r="AE2025" s="13">
        <f t="shared" ca="1" si="667"/>
        <v>3.3465780983988931</v>
      </c>
      <c r="AG2025" s="32">
        <f ca="1">IF(ROW(data!B2025)&gt;fib+1,MIN(OFFSET(data!B2025,0,0,-fib,1)),"")</f>
        <v>7.38</v>
      </c>
      <c r="AH2025" s="32">
        <f ca="1">IF(ROW(data!B2025)&gt;fib+1,MAX(OFFSET(data!B2025,0,0,-fib,1)),"")</f>
        <v>22.78</v>
      </c>
      <c r="AI2025" s="32">
        <f t="shared" ca="1" si="657"/>
        <v>15.400000000000002</v>
      </c>
      <c r="AJ2025" s="31">
        <f t="shared" ca="1" si="658"/>
        <v>11.0144</v>
      </c>
      <c r="AK2025" s="31">
        <f t="shared" ca="1" si="659"/>
        <v>13.2628</v>
      </c>
      <c r="AL2025" s="31">
        <f t="shared" ca="1" si="660"/>
        <v>15.080000000000002</v>
      </c>
      <c r="AM2025" s="31">
        <f t="shared" ca="1" si="661"/>
        <v>16.897200000000002</v>
      </c>
      <c r="AO2025" s="32">
        <f t="shared" ca="1" si="668"/>
        <v>2.3321937512499562</v>
      </c>
      <c r="AP2025" s="32">
        <f t="shared" ca="1" si="669"/>
        <v>0.65647120488797417</v>
      </c>
      <c r="AQ2025" s="32">
        <f t="shared" ca="1" si="670"/>
        <v>2.4685224841136817</v>
      </c>
      <c r="AR2025" s="32">
        <f t="shared" ca="1" si="671"/>
        <v>3.6438529784537321E-2</v>
      </c>
    </row>
    <row r="2026" spans="1:44">
      <c r="A2026" s="10">
        <v>39871</v>
      </c>
      <c r="B2026" s="11">
        <f ca="1">IF(ROW(data!B2026)&gt;singleSMA,AVERAGE(OFFSET(data!B2026,0,0,-singleSMA,1)),"")</f>
        <v>11.464900000000005</v>
      </c>
      <c r="C2026" s="11" t="str">
        <f ca="1">IF(ROW(data!B2024)&gt;singleSMA+2,IF(SIGN(data!B2025-indicators!B2025)&lt;&gt;SIGN(data!B2024-indicators!B2024),IF(SIGN(data!B2025-indicators!B2025)&gt;0,"BUY","SELL"),""),"")</f>
        <v/>
      </c>
      <c r="D2026" s="11">
        <f ca="1">IF(ROW(data!B2026)&gt;fastSMA,AVERAGE(OFFSET(data!B2026,0,0,-fastSMA,1)),"")</f>
        <v>9.176499999999999</v>
      </c>
      <c r="E2026" s="11">
        <f ca="1">IF(ROW(data!B2026)&gt;slowSMA,AVERAGE(OFFSET(data!B2026,0,0,-slowSMA,1)),"")</f>
        <v>11.464900000000005</v>
      </c>
      <c r="F2026" s="11" t="str">
        <f ca="1">IF(ROW(data!B2026)&gt;MAX(fastSMA,slowSMA)+2,IF(SIGN(D2025-E2025)&lt;&gt;SIGN(D2024-E2024),IF(SIGN(D2025-E2025)&gt;0,"BUY","SELL"),""),"")</f>
        <v/>
      </c>
      <c r="G2026" s="11"/>
      <c r="H2026" s="11">
        <f>(data!B2026/data!B2025)-1</f>
        <v>-1.406649616368294E-2</v>
      </c>
      <c r="I2026" s="11">
        <f t="shared" si="651"/>
        <v>0</v>
      </c>
      <c r="J2026" s="11">
        <f t="shared" si="652"/>
        <v>1.406649616368294E-2</v>
      </c>
      <c r="K2026" s="11">
        <f ca="1">IF(ROW(data!B2026)&gt;rsi+1,100-100/(1+AVERAGE(OFFSET(I2026,0,0,-rsi,1))/AVERAGE(OFFSET(J2026,0,0,-rsi,1))),"")</f>
        <v>24.847813304388822</v>
      </c>
      <c r="L2026" s="11"/>
      <c r="M2026" s="11">
        <f t="shared" si="653"/>
        <v>0.98593350383631706</v>
      </c>
      <c r="N2026" s="11">
        <f t="shared" ca="1" si="654"/>
        <v>0.74420849420849433</v>
      </c>
      <c r="S2026" s="13" t="str">
        <f ca="1">pricein</f>
        <v/>
      </c>
      <c r="T2026" s="13" t="str">
        <f ca="1">priceout</f>
        <v/>
      </c>
      <c r="U2026" s="16" t="str">
        <f t="shared" ca="1" si="655"/>
        <v/>
      </c>
      <c r="V2026" s="16" t="str">
        <f t="shared" ca="1" si="662"/>
        <v/>
      </c>
      <c r="W2026" s="16" t="str">
        <f t="shared" ca="1" si="663"/>
        <v/>
      </c>
      <c r="X2026" s="16">
        <f t="shared" ca="1" si="664"/>
        <v>2.0116218992622392</v>
      </c>
      <c r="Y2026" s="16"/>
      <c r="Z2026" s="13" t="str">
        <f ca="1">priceincross</f>
        <v/>
      </c>
      <c r="AA2026" s="13" t="str">
        <f ca="1">priceoutcross</f>
        <v/>
      </c>
      <c r="AB2026" s="13" t="str">
        <f t="shared" ca="1" si="656"/>
        <v/>
      </c>
      <c r="AC2026" s="13" t="str">
        <f t="shared" ca="1" si="665"/>
        <v/>
      </c>
      <c r="AD2026" s="13" t="str">
        <f t="shared" ca="1" si="666"/>
        <v/>
      </c>
      <c r="AE2026" s="13">
        <f t="shared" ca="1" si="667"/>
        <v>3.3465780983988931</v>
      </c>
      <c r="AG2026" s="32">
        <f ca="1">IF(ROW(data!B2026)&gt;fib+1,MIN(OFFSET(data!B2026,0,0,-fib,1)),"")</f>
        <v>7.38</v>
      </c>
      <c r="AH2026" s="32">
        <f ca="1">IF(ROW(data!B2026)&gt;fib+1,MAX(OFFSET(data!B2026,0,0,-fib,1)),"")</f>
        <v>21.2</v>
      </c>
      <c r="AI2026" s="32">
        <f t="shared" ca="1" si="657"/>
        <v>13.82</v>
      </c>
      <c r="AJ2026" s="31">
        <f t="shared" ca="1" si="658"/>
        <v>10.64152</v>
      </c>
      <c r="AK2026" s="31">
        <f t="shared" ca="1" si="659"/>
        <v>12.65924</v>
      </c>
      <c r="AL2026" s="31">
        <f t="shared" ca="1" si="660"/>
        <v>14.29</v>
      </c>
      <c r="AM2026" s="31">
        <f t="shared" ca="1" si="661"/>
        <v>15.920760000000001</v>
      </c>
      <c r="AO2026" s="32">
        <f t="shared" ca="1" si="668"/>
        <v>2.3321937512499562</v>
      </c>
      <c r="AP2026" s="32">
        <f t="shared" ca="1" si="669"/>
        <v>0.65647120488797417</v>
      </c>
      <c r="AQ2026" s="32">
        <f t="shared" ca="1" si="670"/>
        <v>2.4685224841136817</v>
      </c>
      <c r="AR2026" s="32">
        <f t="shared" ca="1" si="671"/>
        <v>3.6438529784537321E-2</v>
      </c>
    </row>
    <row r="2027" spans="1:44">
      <c r="A2027" s="10">
        <v>39875</v>
      </c>
      <c r="B2027" s="11">
        <f ca="1">IF(ROW(data!B2027)&gt;singleSMA,AVERAGE(OFFSET(data!B2027,0,0,-singleSMA,1)),"")</f>
        <v>11.326600000000006</v>
      </c>
      <c r="C2027" s="11" t="str">
        <f ca="1">IF(ROW(data!B2025)&gt;singleSMA+2,IF(SIGN(data!B2026-indicators!B2026)&lt;&gt;SIGN(data!B2025-indicators!B2025),IF(SIGN(data!B2026-indicators!B2026)&gt;0,"BUY","SELL"),""),"")</f>
        <v/>
      </c>
      <c r="D2027" s="11">
        <f ca="1">IF(ROW(data!B2027)&gt;fastSMA,AVERAGE(OFFSET(data!B2027,0,0,-fastSMA,1)),"")</f>
        <v>9.0539999999999985</v>
      </c>
      <c r="E2027" s="11">
        <f ca="1">IF(ROW(data!B2027)&gt;slowSMA,AVERAGE(OFFSET(data!B2027,0,0,-slowSMA,1)),"")</f>
        <v>11.326600000000006</v>
      </c>
      <c r="F2027" s="11" t="str">
        <f ca="1">IF(ROW(data!B2027)&gt;MAX(fastSMA,slowSMA)+2,IF(SIGN(D2026-E2026)&lt;&gt;SIGN(D2025-E2025),IF(SIGN(D2026-E2026)&gt;0,"BUY","SELL"),""),"")</f>
        <v/>
      </c>
      <c r="G2027" s="11"/>
      <c r="H2027" s="11">
        <f>(data!B2027/data!B2026)-1</f>
        <v>-4.4098573281452613E-2</v>
      </c>
      <c r="I2027" s="11">
        <f t="shared" si="651"/>
        <v>0</v>
      </c>
      <c r="J2027" s="11">
        <f t="shared" si="652"/>
        <v>4.4098573281452613E-2</v>
      </c>
      <c r="K2027" s="11">
        <f ca="1">IF(ROW(data!B2027)&gt;rsi+1,100-100/(1+AVERAGE(OFFSET(I2027,0,0,-rsi,1))/AVERAGE(OFFSET(J2027,0,0,-rsi,1))),"")</f>
        <v>25.209548079883291</v>
      </c>
      <c r="L2027" s="11"/>
      <c r="M2027" s="11">
        <f t="shared" si="653"/>
        <v>0.95590142671854739</v>
      </c>
      <c r="N2027" s="11">
        <f t="shared" ca="1" si="654"/>
        <v>0.75050916496945019</v>
      </c>
      <c r="S2027" s="13" t="str">
        <f ca="1">pricein</f>
        <v/>
      </c>
      <c r="T2027" s="13" t="str">
        <f ca="1">priceout</f>
        <v/>
      </c>
      <c r="U2027" s="16" t="str">
        <f t="shared" ca="1" si="655"/>
        <v/>
      </c>
      <c r="V2027" s="16" t="str">
        <f t="shared" ca="1" si="662"/>
        <v/>
      </c>
      <c r="W2027" s="16" t="str">
        <f t="shared" ca="1" si="663"/>
        <v/>
      </c>
      <c r="X2027" s="16">
        <f t="shared" ca="1" si="664"/>
        <v>2.0116218992622392</v>
      </c>
      <c r="Y2027" s="16"/>
      <c r="Z2027" s="13" t="str">
        <f ca="1">priceincross</f>
        <v/>
      </c>
      <c r="AA2027" s="13" t="str">
        <f ca="1">priceoutcross</f>
        <v/>
      </c>
      <c r="AB2027" s="13" t="str">
        <f t="shared" ca="1" si="656"/>
        <v/>
      </c>
      <c r="AC2027" s="13" t="str">
        <f t="shared" ca="1" si="665"/>
        <v/>
      </c>
      <c r="AD2027" s="13" t="str">
        <f t="shared" ca="1" si="666"/>
        <v/>
      </c>
      <c r="AE2027" s="13">
        <f t="shared" ca="1" si="667"/>
        <v>3.3465780983988931</v>
      </c>
      <c r="AG2027" s="32">
        <f ca="1">IF(ROW(data!B2027)&gt;fib+1,MIN(OFFSET(data!B2027,0,0,-fib,1)),"")</f>
        <v>7.37</v>
      </c>
      <c r="AH2027" s="32">
        <f ca="1">IF(ROW(data!B2027)&gt;fib+1,MAX(OFFSET(data!B2027,0,0,-fib,1)),"")</f>
        <v>20.89</v>
      </c>
      <c r="AI2027" s="32">
        <f t="shared" ca="1" si="657"/>
        <v>13.52</v>
      </c>
      <c r="AJ2027" s="31">
        <f t="shared" ca="1" si="658"/>
        <v>10.56072</v>
      </c>
      <c r="AK2027" s="31">
        <f t="shared" ca="1" si="659"/>
        <v>12.53464</v>
      </c>
      <c r="AL2027" s="31">
        <f t="shared" ca="1" si="660"/>
        <v>14.129999999999999</v>
      </c>
      <c r="AM2027" s="31">
        <f t="shared" ca="1" si="661"/>
        <v>15.725359999999998</v>
      </c>
      <c r="AO2027" s="32">
        <f t="shared" ca="1" si="668"/>
        <v>2.3321937512499562</v>
      </c>
      <c r="AP2027" s="32">
        <f t="shared" ca="1" si="669"/>
        <v>0.65647120488797417</v>
      </c>
      <c r="AQ2027" s="32">
        <f t="shared" ca="1" si="670"/>
        <v>2.4685224841136817</v>
      </c>
      <c r="AR2027" s="32">
        <f t="shared" ca="1" si="671"/>
        <v>3.6438529784537321E-2</v>
      </c>
    </row>
    <row r="2028" spans="1:44">
      <c r="A2028" s="10">
        <v>39876</v>
      </c>
      <c r="B2028" s="11">
        <f ca="1">IF(ROW(data!B2028)&gt;singleSMA,AVERAGE(OFFSET(data!B2028,0,0,-singleSMA,1)),"")</f>
        <v>11.191900000000006</v>
      </c>
      <c r="C2028" s="11" t="str">
        <f ca="1">IF(ROW(data!B2026)&gt;singleSMA+2,IF(SIGN(data!B2027-indicators!B2027)&lt;&gt;SIGN(data!B2026-indicators!B2026),IF(SIGN(data!B2027-indicators!B2027)&gt;0,"BUY","SELL"),""),"")</f>
        <v/>
      </c>
      <c r="D2028" s="11">
        <f ca="1">IF(ROW(data!B2028)&gt;fastSMA,AVERAGE(OFFSET(data!B2028,0,0,-fastSMA,1)),"")</f>
        <v>8.926499999999999</v>
      </c>
      <c r="E2028" s="11">
        <f ca="1">IF(ROW(data!B2028)&gt;slowSMA,AVERAGE(OFFSET(data!B2028,0,0,-slowSMA,1)),"")</f>
        <v>11.191900000000006</v>
      </c>
      <c r="F2028" s="11" t="str">
        <f ca="1">IF(ROW(data!B2028)&gt;MAX(fastSMA,slowSMA)+2,IF(SIGN(D2027-E2027)&lt;&gt;SIGN(D2026-E2026),IF(SIGN(D2027-E2027)&gt;0,"BUY","SELL"),""),"")</f>
        <v/>
      </c>
      <c r="G2028" s="11"/>
      <c r="H2028" s="11">
        <f>(data!B2028/data!B2027)-1</f>
        <v>6.7842605156038793E-3</v>
      </c>
      <c r="I2028" s="11">
        <f t="shared" si="651"/>
        <v>6.7842605156038793E-3</v>
      </c>
      <c r="J2028" s="11">
        <f t="shared" si="652"/>
        <v>0</v>
      </c>
      <c r="K2028" s="11">
        <f ca="1">IF(ROW(data!B2028)&gt;rsi+1,100-100/(1+AVERAGE(OFFSET(I2028,0,0,-rsi,1))/AVERAGE(OFFSET(J2028,0,0,-rsi,1))),"")</f>
        <v>24.039540472873639</v>
      </c>
      <c r="L2028" s="11"/>
      <c r="M2028" s="11">
        <f t="shared" si="653"/>
        <v>1.0067842605156039</v>
      </c>
      <c r="N2028" s="11">
        <f t="shared" ca="1" si="654"/>
        <v>0.74423269809428283</v>
      </c>
      <c r="S2028" s="13" t="str">
        <f ca="1">pricein</f>
        <v/>
      </c>
      <c r="T2028" s="13" t="str">
        <f ca="1">priceout</f>
        <v/>
      </c>
      <c r="U2028" s="16" t="str">
        <f t="shared" ca="1" si="655"/>
        <v/>
      </c>
      <c r="V2028" s="16" t="str">
        <f t="shared" ca="1" si="662"/>
        <v/>
      </c>
      <c r="W2028" s="16" t="str">
        <f t="shared" ca="1" si="663"/>
        <v/>
      </c>
      <c r="X2028" s="16">
        <f t="shared" ca="1" si="664"/>
        <v>2.0116218992622392</v>
      </c>
      <c r="Y2028" s="16"/>
      <c r="Z2028" s="13" t="str">
        <f ca="1">priceincross</f>
        <v/>
      </c>
      <c r="AA2028" s="13" t="str">
        <f ca="1">priceoutcross</f>
        <v/>
      </c>
      <c r="AB2028" s="13" t="str">
        <f t="shared" ca="1" si="656"/>
        <v/>
      </c>
      <c r="AC2028" s="13" t="str">
        <f t="shared" ca="1" si="665"/>
        <v/>
      </c>
      <c r="AD2028" s="13" t="str">
        <f t="shared" ca="1" si="666"/>
        <v/>
      </c>
      <c r="AE2028" s="13">
        <f t="shared" ca="1" si="667"/>
        <v>3.3465780983988931</v>
      </c>
      <c r="AG2028" s="32">
        <f ca="1">IF(ROW(data!B2028)&gt;fib+1,MIN(OFFSET(data!B2028,0,0,-fib,1)),"")</f>
        <v>7.37</v>
      </c>
      <c r="AH2028" s="32">
        <f ca="1">IF(ROW(data!B2028)&gt;fib+1,MAX(OFFSET(data!B2028,0,0,-fib,1)),"")</f>
        <v>19.63</v>
      </c>
      <c r="AI2028" s="32">
        <f t="shared" ca="1" si="657"/>
        <v>12.259999999999998</v>
      </c>
      <c r="AJ2028" s="31">
        <f t="shared" ca="1" si="658"/>
        <v>10.263359999999999</v>
      </c>
      <c r="AK2028" s="31">
        <f t="shared" ca="1" si="659"/>
        <v>12.053319999999999</v>
      </c>
      <c r="AL2028" s="31">
        <f t="shared" ca="1" si="660"/>
        <v>13.5</v>
      </c>
      <c r="AM2028" s="31">
        <f t="shared" ca="1" si="661"/>
        <v>14.946679999999999</v>
      </c>
      <c r="AO2028" s="32">
        <f t="shared" ca="1" si="668"/>
        <v>2.3321937512499562</v>
      </c>
      <c r="AP2028" s="32">
        <f t="shared" ca="1" si="669"/>
        <v>0.65647120488797417</v>
      </c>
      <c r="AQ2028" s="32">
        <f t="shared" ca="1" si="670"/>
        <v>2.4685224841136817</v>
      </c>
      <c r="AR2028" s="32">
        <f t="shared" ca="1" si="671"/>
        <v>3.6438529784537321E-2</v>
      </c>
    </row>
    <row r="2029" spans="1:44">
      <c r="A2029" s="10">
        <v>39877</v>
      </c>
      <c r="B2029" s="11">
        <f ca="1">IF(ROW(data!B2029)&gt;singleSMA,AVERAGE(OFFSET(data!B2029,0,0,-singleSMA,1)),"")</f>
        <v>11.071500000000006</v>
      </c>
      <c r="C2029" s="11" t="str">
        <f ca="1">IF(ROW(data!B2027)&gt;singleSMA+2,IF(SIGN(data!B2028-indicators!B2028)&lt;&gt;SIGN(data!B2027-indicators!B2027),IF(SIGN(data!B2028-indicators!B2028)&gt;0,"BUY","SELL"),""),"")</f>
        <v/>
      </c>
      <c r="D2029" s="11">
        <f ca="1">IF(ROW(data!B2029)&gt;fastSMA,AVERAGE(OFFSET(data!B2029,0,0,-fastSMA,1)),"")</f>
        <v>8.7759999999999998</v>
      </c>
      <c r="E2029" s="11">
        <f ca="1">IF(ROW(data!B2029)&gt;slowSMA,AVERAGE(OFFSET(data!B2029,0,0,-slowSMA,1)),"")</f>
        <v>11.071500000000006</v>
      </c>
      <c r="F2029" s="11" t="str">
        <f ca="1">IF(ROW(data!B2029)&gt;MAX(fastSMA,slowSMA)+2,IF(SIGN(D2028-E2028)&lt;&gt;SIGN(D2027-E2027),IF(SIGN(D2028-E2028)&gt;0,"BUY","SELL"),""),"")</f>
        <v/>
      </c>
      <c r="G2029" s="11"/>
      <c r="H2029" s="11">
        <f>(data!B2029/data!B2028)-1</f>
        <v>-2.9649595687331498E-2</v>
      </c>
      <c r="I2029" s="11">
        <f t="shared" si="651"/>
        <v>0</v>
      </c>
      <c r="J2029" s="11">
        <f t="shared" si="652"/>
        <v>2.9649595687331498E-2</v>
      </c>
      <c r="K2029" s="11">
        <f ca="1">IF(ROW(data!B2029)&gt;rsi+1,100-100/(1+AVERAGE(OFFSET(I2029,0,0,-rsi,1))/AVERAGE(OFFSET(J2029,0,0,-rsi,1))),"")</f>
        <v>19.404907593077169</v>
      </c>
      <c r="L2029" s="11"/>
      <c r="M2029" s="11">
        <f t="shared" si="653"/>
        <v>0.9703504043126685</v>
      </c>
      <c r="N2029" s="11">
        <f t="shared" ca="1" si="654"/>
        <v>0.7051909892262489</v>
      </c>
      <c r="S2029" s="13" t="str">
        <f ca="1">pricein</f>
        <v/>
      </c>
      <c r="T2029" s="13" t="str">
        <f ca="1">priceout</f>
        <v/>
      </c>
      <c r="U2029" s="16" t="str">
        <f t="shared" ca="1" si="655"/>
        <v/>
      </c>
      <c r="V2029" s="16" t="str">
        <f t="shared" ca="1" si="662"/>
        <v/>
      </c>
      <c r="W2029" s="16" t="str">
        <f t="shared" ca="1" si="663"/>
        <v/>
      </c>
      <c r="X2029" s="16">
        <f t="shared" ca="1" si="664"/>
        <v>2.0116218992622392</v>
      </c>
      <c r="Y2029" s="16"/>
      <c r="Z2029" s="13" t="str">
        <f ca="1">priceincross</f>
        <v/>
      </c>
      <c r="AA2029" s="13" t="str">
        <f ca="1">priceoutcross</f>
        <v/>
      </c>
      <c r="AB2029" s="13" t="str">
        <f t="shared" ca="1" si="656"/>
        <v/>
      </c>
      <c r="AC2029" s="13" t="str">
        <f t="shared" ca="1" si="665"/>
        <v/>
      </c>
      <c r="AD2029" s="13" t="str">
        <f t="shared" ca="1" si="666"/>
        <v/>
      </c>
      <c r="AE2029" s="13">
        <f t="shared" ca="1" si="667"/>
        <v>3.3465780983988931</v>
      </c>
      <c r="AG2029" s="32">
        <f ca="1">IF(ROW(data!B2029)&gt;fib+1,MIN(OFFSET(data!B2029,0,0,-fib,1)),"")</f>
        <v>7.2</v>
      </c>
      <c r="AH2029" s="32">
        <f ca="1">IF(ROW(data!B2029)&gt;fib+1,MAX(OFFSET(data!B2029,0,0,-fib,1)),"")</f>
        <v>19.63</v>
      </c>
      <c r="AI2029" s="32">
        <f t="shared" ca="1" si="657"/>
        <v>12.43</v>
      </c>
      <c r="AJ2029" s="31">
        <f t="shared" ca="1" si="658"/>
        <v>10.13348</v>
      </c>
      <c r="AK2029" s="31">
        <f t="shared" ca="1" si="659"/>
        <v>11.948260000000001</v>
      </c>
      <c r="AL2029" s="31">
        <f t="shared" ca="1" si="660"/>
        <v>13.414999999999999</v>
      </c>
      <c r="AM2029" s="31">
        <f t="shared" ca="1" si="661"/>
        <v>14.881740000000001</v>
      </c>
      <c r="AO2029" s="32">
        <f t="shared" ca="1" si="668"/>
        <v>2.3321937512499562</v>
      </c>
      <c r="AP2029" s="32">
        <f t="shared" ca="1" si="669"/>
        <v>0.65647120488797417</v>
      </c>
      <c r="AQ2029" s="32">
        <f t="shared" ca="1" si="670"/>
        <v>2.4685224841136817</v>
      </c>
      <c r="AR2029" s="32">
        <f t="shared" ca="1" si="671"/>
        <v>3.6438529784537321E-2</v>
      </c>
    </row>
    <row r="2030" spans="1:44">
      <c r="A2030" s="10">
        <v>39878</v>
      </c>
      <c r="B2030" s="11">
        <f ca="1">IF(ROW(data!B2030)&gt;singleSMA,AVERAGE(OFFSET(data!B2030,0,0,-singleSMA,1)),"")</f>
        <v>10.951800000000008</v>
      </c>
      <c r="C2030" s="11" t="str">
        <f ca="1">IF(ROW(data!B2028)&gt;singleSMA+2,IF(SIGN(data!B2029-indicators!B2029)&lt;&gt;SIGN(data!B2028-indicators!B2028),IF(SIGN(data!B2029-indicators!B2029)&gt;0,"BUY","SELL"),""),"")</f>
        <v/>
      </c>
      <c r="D2030" s="11">
        <f ca="1">IF(ROW(data!B2030)&gt;fastSMA,AVERAGE(OFFSET(data!B2030,0,0,-fastSMA,1)),"")</f>
        <v>8.6295000000000002</v>
      </c>
      <c r="E2030" s="11">
        <f ca="1">IF(ROW(data!B2030)&gt;slowSMA,AVERAGE(OFFSET(data!B2030,0,0,-slowSMA,1)),"")</f>
        <v>10.951800000000008</v>
      </c>
      <c r="F2030" s="11" t="str">
        <f ca="1">IF(ROW(data!B2030)&gt;MAX(fastSMA,slowSMA)+2,IF(SIGN(D2029-E2029)&lt;&gt;SIGN(D2028-E2028),IF(SIGN(D2029-E2029)&gt;0,"BUY","SELL"),""),"")</f>
        <v/>
      </c>
      <c r="G2030" s="11"/>
      <c r="H2030" s="11">
        <f>(data!B2030/data!B2029)-1</f>
        <v>-2.3611111111111138E-2</v>
      </c>
      <c r="I2030" s="11">
        <f t="shared" si="651"/>
        <v>0</v>
      </c>
      <c r="J2030" s="11">
        <f t="shared" si="652"/>
        <v>2.3611111111111138E-2</v>
      </c>
      <c r="K2030" s="11">
        <f ca="1">IF(ROW(data!B2030)&gt;rsi+1,100-100/(1+AVERAGE(OFFSET(I2030,0,0,-rsi,1))/AVERAGE(OFFSET(J2030,0,0,-rsi,1))),"")</f>
        <v>19.435911553297203</v>
      </c>
      <c r="L2030" s="11"/>
      <c r="M2030" s="11">
        <f t="shared" si="653"/>
        <v>0.97638888888888886</v>
      </c>
      <c r="N2030" s="11">
        <f t="shared" ca="1" si="654"/>
        <v>0.70582329317269066</v>
      </c>
      <c r="S2030" s="13" t="str">
        <f ca="1">pricein</f>
        <v/>
      </c>
      <c r="T2030" s="13" t="str">
        <f ca="1">priceout</f>
        <v/>
      </c>
      <c r="U2030" s="16" t="str">
        <f t="shared" ca="1" si="655"/>
        <v/>
      </c>
      <c r="V2030" s="16" t="str">
        <f t="shared" ca="1" si="662"/>
        <v/>
      </c>
      <c r="W2030" s="16" t="str">
        <f t="shared" ca="1" si="663"/>
        <v/>
      </c>
      <c r="X2030" s="16">
        <f t="shared" ca="1" si="664"/>
        <v>2.0116218992622392</v>
      </c>
      <c r="Y2030" s="16"/>
      <c r="Z2030" s="13" t="str">
        <f ca="1">priceincross</f>
        <v/>
      </c>
      <c r="AA2030" s="13" t="str">
        <f ca="1">priceoutcross</f>
        <v/>
      </c>
      <c r="AB2030" s="13" t="str">
        <f t="shared" ca="1" si="656"/>
        <v/>
      </c>
      <c r="AC2030" s="13" t="str">
        <f t="shared" ca="1" si="665"/>
        <v/>
      </c>
      <c r="AD2030" s="13" t="str">
        <f t="shared" ca="1" si="666"/>
        <v/>
      </c>
      <c r="AE2030" s="13">
        <f t="shared" ca="1" si="667"/>
        <v>3.3465780983988931</v>
      </c>
      <c r="AG2030" s="32">
        <f ca="1">IF(ROW(data!B2030)&gt;fib+1,MIN(OFFSET(data!B2030,0,0,-fib,1)),"")</f>
        <v>7.03</v>
      </c>
      <c r="AH2030" s="32">
        <f ca="1">IF(ROW(data!B2030)&gt;fib+1,MAX(OFFSET(data!B2030,0,0,-fib,1)),"")</f>
        <v>19.63</v>
      </c>
      <c r="AI2030" s="32">
        <f t="shared" ca="1" si="657"/>
        <v>12.599999999999998</v>
      </c>
      <c r="AJ2030" s="31">
        <f t="shared" ca="1" si="658"/>
        <v>10.003599999999999</v>
      </c>
      <c r="AK2030" s="31">
        <f t="shared" ca="1" si="659"/>
        <v>11.8432</v>
      </c>
      <c r="AL2030" s="31">
        <f t="shared" ca="1" si="660"/>
        <v>13.329999999999998</v>
      </c>
      <c r="AM2030" s="31">
        <f t="shared" ca="1" si="661"/>
        <v>14.816799999999999</v>
      </c>
      <c r="AO2030" s="32">
        <f t="shared" ca="1" si="668"/>
        <v>2.3321937512499562</v>
      </c>
      <c r="AP2030" s="32">
        <f t="shared" ca="1" si="669"/>
        <v>0.65647120488797417</v>
      </c>
      <c r="AQ2030" s="32">
        <f t="shared" ca="1" si="670"/>
        <v>2.4685224841136817</v>
      </c>
      <c r="AR2030" s="32">
        <f t="shared" ca="1" si="671"/>
        <v>3.6438529784537321E-2</v>
      </c>
    </row>
    <row r="2031" spans="1:44">
      <c r="A2031" s="10">
        <v>39881</v>
      </c>
      <c r="B2031" s="11">
        <f ca="1">IF(ROW(data!B2031)&gt;singleSMA,AVERAGE(OFFSET(data!B2031,0,0,-singleSMA,1)),"")</f>
        <v>10.839900000000005</v>
      </c>
      <c r="C2031" s="11" t="str">
        <f ca="1">IF(ROW(data!B2029)&gt;singleSMA+2,IF(SIGN(data!B2030-indicators!B2030)&lt;&gt;SIGN(data!B2029-indicators!B2029),IF(SIGN(data!B2030-indicators!B2030)&gt;0,"BUY","SELL"),""),"")</f>
        <v/>
      </c>
      <c r="D2031" s="11">
        <f ca="1">IF(ROW(data!B2031)&gt;fastSMA,AVERAGE(OFFSET(data!B2031,0,0,-fastSMA,1)),"")</f>
        <v>8.4674999999999994</v>
      </c>
      <c r="E2031" s="11">
        <f ca="1">IF(ROW(data!B2031)&gt;slowSMA,AVERAGE(OFFSET(data!B2031,0,0,-slowSMA,1)),"")</f>
        <v>10.839900000000005</v>
      </c>
      <c r="F2031" s="11" t="str">
        <f ca="1">IF(ROW(data!B2031)&gt;MAX(fastSMA,slowSMA)+2,IF(SIGN(D2030-E2030)&lt;&gt;SIGN(D2029-E2029),IF(SIGN(D2030-E2030)&gt;0,"BUY","SELL"),""),"")</f>
        <v/>
      </c>
      <c r="G2031" s="11"/>
      <c r="H2031" s="11">
        <f>(data!B2031/data!B2030)-1</f>
        <v>0</v>
      </c>
      <c r="I2031" s="11">
        <f t="shared" si="651"/>
        <v>0</v>
      </c>
      <c r="J2031" s="11">
        <f t="shared" si="652"/>
        <v>0</v>
      </c>
      <c r="K2031" s="11">
        <f ca="1">IF(ROW(data!B2031)&gt;rsi+1,100-100/(1+AVERAGE(OFFSET(I2031,0,0,-rsi,1))/AVERAGE(OFFSET(J2031,0,0,-rsi,1))),"")</f>
        <v>14.579478200586237</v>
      </c>
      <c r="L2031" s="11"/>
      <c r="M2031" s="11">
        <f t="shared" si="653"/>
        <v>1</v>
      </c>
      <c r="N2031" s="11">
        <f t="shared" ca="1" si="654"/>
        <v>0.68451801363193765</v>
      </c>
      <c r="S2031" s="13" t="str">
        <f ca="1">pricein</f>
        <v/>
      </c>
      <c r="T2031" s="13" t="str">
        <f ca="1">priceout</f>
        <v/>
      </c>
      <c r="U2031" s="16" t="str">
        <f t="shared" ca="1" si="655"/>
        <v/>
      </c>
      <c r="V2031" s="16" t="str">
        <f t="shared" ca="1" si="662"/>
        <v/>
      </c>
      <c r="W2031" s="16" t="str">
        <f t="shared" ca="1" si="663"/>
        <v/>
      </c>
      <c r="X2031" s="16">
        <f t="shared" ca="1" si="664"/>
        <v>2.0116218992622392</v>
      </c>
      <c r="Y2031" s="16"/>
      <c r="Z2031" s="13" t="str">
        <f ca="1">priceincross</f>
        <v/>
      </c>
      <c r="AA2031" s="13" t="str">
        <f ca="1">priceoutcross</f>
        <v/>
      </c>
      <c r="AB2031" s="13" t="str">
        <f t="shared" ca="1" si="656"/>
        <v/>
      </c>
      <c r="AC2031" s="13" t="str">
        <f t="shared" ca="1" si="665"/>
        <v/>
      </c>
      <c r="AD2031" s="13" t="str">
        <f t="shared" ca="1" si="666"/>
        <v/>
      </c>
      <c r="AE2031" s="13">
        <f t="shared" ca="1" si="667"/>
        <v>3.3465780983988931</v>
      </c>
      <c r="AG2031" s="32">
        <f ca="1">IF(ROW(data!B2031)&gt;fib+1,MIN(OFFSET(data!B2031,0,0,-fib,1)),"")</f>
        <v>7.03</v>
      </c>
      <c r="AH2031" s="32">
        <f ca="1">IF(ROW(data!B2031)&gt;fib+1,MAX(OFFSET(data!B2031,0,0,-fib,1)),"")</f>
        <v>19.63</v>
      </c>
      <c r="AI2031" s="32">
        <f t="shared" ca="1" si="657"/>
        <v>12.599999999999998</v>
      </c>
      <c r="AJ2031" s="31">
        <f t="shared" ca="1" si="658"/>
        <v>10.003599999999999</v>
      </c>
      <c r="AK2031" s="31">
        <f t="shared" ca="1" si="659"/>
        <v>11.8432</v>
      </c>
      <c r="AL2031" s="31">
        <f t="shared" ca="1" si="660"/>
        <v>13.329999999999998</v>
      </c>
      <c r="AM2031" s="31">
        <f t="shared" ca="1" si="661"/>
        <v>14.816799999999999</v>
      </c>
      <c r="AO2031" s="32">
        <f t="shared" ca="1" si="668"/>
        <v>2.3321937512499562</v>
      </c>
      <c r="AP2031" s="32">
        <f t="shared" ca="1" si="669"/>
        <v>0.65647120488797417</v>
      </c>
      <c r="AQ2031" s="32">
        <f t="shared" ca="1" si="670"/>
        <v>2.4685224841136817</v>
      </c>
      <c r="AR2031" s="32">
        <f t="shared" ca="1" si="671"/>
        <v>3.6438529784537321E-2</v>
      </c>
    </row>
    <row r="2032" spans="1:44">
      <c r="A2032" s="10">
        <v>39882</v>
      </c>
      <c r="B2032" s="11">
        <f ca="1">IF(ROW(data!B2032)&gt;singleSMA,AVERAGE(OFFSET(data!B2032,0,0,-singleSMA,1)),"")</f>
        <v>10.729900000000004</v>
      </c>
      <c r="C2032" s="11" t="str">
        <f ca="1">IF(ROW(data!B2030)&gt;singleSMA+2,IF(SIGN(data!B2031-indicators!B2031)&lt;&gt;SIGN(data!B2030-indicators!B2030),IF(SIGN(data!B2031-indicators!B2031)&gt;0,"BUY","SELL"),""),"")</f>
        <v/>
      </c>
      <c r="D2032" s="11">
        <f ca="1">IF(ROW(data!B2032)&gt;fastSMA,AVERAGE(OFFSET(data!B2032,0,0,-fastSMA,1)),"")</f>
        <v>8.3624999999999989</v>
      </c>
      <c r="E2032" s="11">
        <f ca="1">IF(ROW(data!B2032)&gt;slowSMA,AVERAGE(OFFSET(data!B2032,0,0,-slowSMA,1)),"")</f>
        <v>10.729900000000004</v>
      </c>
      <c r="F2032" s="11" t="str">
        <f ca="1">IF(ROW(data!B2032)&gt;MAX(fastSMA,slowSMA)+2,IF(SIGN(D2031-E2031)&lt;&gt;SIGN(D2030-E2030),IF(SIGN(D2031-E2031)&gt;0,"BUY","SELL"),""),"")</f>
        <v/>
      </c>
      <c r="G2032" s="11"/>
      <c r="H2032" s="11">
        <f>(data!B2032/data!B2031)-1</f>
        <v>0.15078236130867695</v>
      </c>
      <c r="I2032" s="11">
        <f t="shared" si="651"/>
        <v>0.15078236130867695</v>
      </c>
      <c r="J2032" s="11">
        <f t="shared" si="652"/>
        <v>0</v>
      </c>
      <c r="K2032" s="11">
        <f ca="1">IF(ROW(data!B2032)&gt;rsi+1,100-100/(1+AVERAGE(OFFSET(I2032,0,0,-rsi,1))/AVERAGE(OFFSET(J2032,0,0,-rsi,1))),"")</f>
        <v>34.286823001606493</v>
      </c>
      <c r="L2032" s="11"/>
      <c r="M2032" s="11">
        <f t="shared" si="653"/>
        <v>1.1507823613086769</v>
      </c>
      <c r="N2032" s="11">
        <f t="shared" ca="1" si="654"/>
        <v>0.79391560353287538</v>
      </c>
      <c r="S2032" s="13" t="str">
        <f ca="1">pricein</f>
        <v/>
      </c>
      <c r="T2032" s="13" t="str">
        <f ca="1">priceout</f>
        <v/>
      </c>
      <c r="U2032" s="16" t="str">
        <f t="shared" ca="1" si="655"/>
        <v/>
      </c>
      <c r="V2032" s="16" t="str">
        <f t="shared" ca="1" si="662"/>
        <v/>
      </c>
      <c r="W2032" s="16" t="str">
        <f t="shared" ca="1" si="663"/>
        <v/>
      </c>
      <c r="X2032" s="16">
        <f t="shared" ca="1" si="664"/>
        <v>2.0116218992622392</v>
      </c>
      <c r="Y2032" s="16"/>
      <c r="Z2032" s="13" t="str">
        <f ca="1">priceincross</f>
        <v/>
      </c>
      <c r="AA2032" s="13" t="str">
        <f ca="1">priceoutcross</f>
        <v/>
      </c>
      <c r="AB2032" s="13" t="str">
        <f t="shared" ca="1" si="656"/>
        <v/>
      </c>
      <c r="AC2032" s="13" t="str">
        <f t="shared" ca="1" si="665"/>
        <v/>
      </c>
      <c r="AD2032" s="13" t="str">
        <f t="shared" ca="1" si="666"/>
        <v/>
      </c>
      <c r="AE2032" s="13">
        <f t="shared" ca="1" si="667"/>
        <v>3.3465780983988931</v>
      </c>
      <c r="AG2032" s="32">
        <f ca="1">IF(ROW(data!B2032)&gt;fib+1,MIN(OFFSET(data!B2032,0,0,-fib,1)),"")</f>
        <v>7.03</v>
      </c>
      <c r="AH2032" s="32">
        <f ca="1">IF(ROW(data!B2032)&gt;fib+1,MAX(OFFSET(data!B2032,0,0,-fib,1)),"")</f>
        <v>19.63</v>
      </c>
      <c r="AI2032" s="32">
        <f t="shared" ca="1" si="657"/>
        <v>12.599999999999998</v>
      </c>
      <c r="AJ2032" s="31">
        <f t="shared" ca="1" si="658"/>
        <v>10.003599999999999</v>
      </c>
      <c r="AK2032" s="31">
        <f t="shared" ca="1" si="659"/>
        <v>11.8432</v>
      </c>
      <c r="AL2032" s="31">
        <f t="shared" ca="1" si="660"/>
        <v>13.329999999999998</v>
      </c>
      <c r="AM2032" s="31">
        <f t="shared" ca="1" si="661"/>
        <v>14.816799999999999</v>
      </c>
      <c r="AO2032" s="32">
        <f t="shared" ca="1" si="668"/>
        <v>2.3321937512499562</v>
      </c>
      <c r="AP2032" s="32">
        <f t="shared" ca="1" si="669"/>
        <v>0.65647120488797417</v>
      </c>
      <c r="AQ2032" s="32">
        <f t="shared" ca="1" si="670"/>
        <v>2.4685224841136817</v>
      </c>
      <c r="AR2032" s="32">
        <f t="shared" ca="1" si="671"/>
        <v>3.6438529784537321E-2</v>
      </c>
    </row>
    <row r="2033" spans="1:44">
      <c r="A2033" s="10">
        <v>39883</v>
      </c>
      <c r="B2033" s="11">
        <f ca="1">IF(ROW(data!B2033)&gt;singleSMA,AVERAGE(OFFSET(data!B2033,0,0,-singleSMA,1)),"")</f>
        <v>10.612200000000003</v>
      </c>
      <c r="C2033" s="11" t="str">
        <f ca="1">IF(ROW(data!B2031)&gt;singleSMA+2,IF(SIGN(data!B2032-indicators!B2032)&lt;&gt;SIGN(data!B2031-indicators!B2031),IF(SIGN(data!B2032-indicators!B2032)&gt;0,"BUY","SELL"),""),"")</f>
        <v/>
      </c>
      <c r="D2033" s="11">
        <f ca="1">IF(ROW(data!B2033)&gt;fastSMA,AVERAGE(OFFSET(data!B2033,0,0,-fastSMA,1)),"")</f>
        <v>8.2430000000000003</v>
      </c>
      <c r="E2033" s="11">
        <f ca="1">IF(ROW(data!B2033)&gt;slowSMA,AVERAGE(OFFSET(data!B2033,0,0,-slowSMA,1)),"")</f>
        <v>10.612200000000003</v>
      </c>
      <c r="F2033" s="11" t="str">
        <f ca="1">IF(ROW(data!B2033)&gt;MAX(fastSMA,slowSMA)+2,IF(SIGN(D2032-E2032)&lt;&gt;SIGN(D2031-E2031),IF(SIGN(D2032-E2032)&gt;0,"BUY","SELL"),""),"")</f>
        <v/>
      </c>
      <c r="G2033" s="11"/>
      <c r="H2033" s="11">
        <f>(data!B2033/data!B2032)-1</f>
        <v>-2.8430160692212603E-2</v>
      </c>
      <c r="I2033" s="11">
        <f t="shared" si="651"/>
        <v>0</v>
      </c>
      <c r="J2033" s="11">
        <f t="shared" si="652"/>
        <v>2.8430160692212603E-2</v>
      </c>
      <c r="K2033" s="11">
        <f ca="1">IF(ROW(data!B2033)&gt;rsi+1,100-100/(1+AVERAGE(OFFSET(I2033,0,0,-rsi,1))/AVERAGE(OFFSET(J2033,0,0,-rsi,1))),"")</f>
        <v>32.289785285464603</v>
      </c>
      <c r="L2033" s="11"/>
      <c r="M2033" s="11">
        <f t="shared" si="653"/>
        <v>0.9715698393077874</v>
      </c>
      <c r="N2033" s="11">
        <f t="shared" ca="1" si="654"/>
        <v>0.76682926829268283</v>
      </c>
      <c r="S2033" s="13" t="str">
        <f ca="1">pricein</f>
        <v/>
      </c>
      <c r="T2033" s="13" t="str">
        <f ca="1">priceout</f>
        <v/>
      </c>
      <c r="U2033" s="16" t="str">
        <f t="shared" ca="1" si="655"/>
        <v/>
      </c>
      <c r="V2033" s="16" t="str">
        <f t="shared" ca="1" si="662"/>
        <v/>
      </c>
      <c r="W2033" s="16" t="str">
        <f t="shared" ca="1" si="663"/>
        <v/>
      </c>
      <c r="X2033" s="16">
        <f t="shared" ca="1" si="664"/>
        <v>2.0116218992622392</v>
      </c>
      <c r="Y2033" s="16"/>
      <c r="Z2033" s="13" t="str">
        <f ca="1">priceincross</f>
        <v/>
      </c>
      <c r="AA2033" s="13" t="str">
        <f ca="1">priceoutcross</f>
        <v/>
      </c>
      <c r="AB2033" s="13" t="str">
        <f t="shared" ca="1" si="656"/>
        <v/>
      </c>
      <c r="AC2033" s="13" t="str">
        <f t="shared" ca="1" si="665"/>
        <v/>
      </c>
      <c r="AD2033" s="13" t="str">
        <f t="shared" ca="1" si="666"/>
        <v/>
      </c>
      <c r="AE2033" s="13">
        <f t="shared" ca="1" si="667"/>
        <v>3.3465780983988931</v>
      </c>
      <c r="AG2033" s="32">
        <f ca="1">IF(ROW(data!B2033)&gt;fib+1,MIN(OFFSET(data!B2033,0,0,-fib,1)),"")</f>
        <v>7.03</v>
      </c>
      <c r="AH2033" s="32">
        <f ca="1">IF(ROW(data!B2033)&gt;fib+1,MAX(OFFSET(data!B2033,0,0,-fib,1)),"")</f>
        <v>17.98</v>
      </c>
      <c r="AI2033" s="32">
        <f t="shared" ca="1" si="657"/>
        <v>10.95</v>
      </c>
      <c r="AJ2033" s="31">
        <f t="shared" ca="1" si="658"/>
        <v>9.6142000000000003</v>
      </c>
      <c r="AK2033" s="31">
        <f t="shared" ca="1" si="659"/>
        <v>11.212900000000001</v>
      </c>
      <c r="AL2033" s="31">
        <f t="shared" ca="1" si="660"/>
        <v>12.504999999999999</v>
      </c>
      <c r="AM2033" s="31">
        <f t="shared" ca="1" si="661"/>
        <v>13.7971</v>
      </c>
      <c r="AO2033" s="32">
        <f t="shared" ca="1" si="668"/>
        <v>2.3321937512499562</v>
      </c>
      <c r="AP2033" s="32">
        <f t="shared" ca="1" si="669"/>
        <v>0.65647120488797417</v>
      </c>
      <c r="AQ2033" s="32">
        <f t="shared" ca="1" si="670"/>
        <v>2.4685224841136817</v>
      </c>
      <c r="AR2033" s="32">
        <f t="shared" ca="1" si="671"/>
        <v>3.6438529784537321E-2</v>
      </c>
    </row>
    <row r="2034" spans="1:44">
      <c r="A2034" s="10">
        <v>39884</v>
      </c>
      <c r="B2034" s="11">
        <f ca="1">IF(ROW(data!B2034)&gt;singleSMA,AVERAGE(OFFSET(data!B2034,0,0,-singleSMA,1)),"")</f>
        <v>10.511600000000005</v>
      </c>
      <c r="C2034" s="11" t="str">
        <f ca="1">IF(ROW(data!B2032)&gt;singleSMA+2,IF(SIGN(data!B2033-indicators!B2033)&lt;&gt;SIGN(data!B2032-indicators!B2032),IF(SIGN(data!B2033-indicators!B2033)&gt;0,"BUY","SELL"),""),"")</f>
        <v/>
      </c>
      <c r="D2034" s="11">
        <f ca="1">IF(ROW(data!B2034)&gt;fastSMA,AVERAGE(OFFSET(data!B2034,0,0,-fastSMA,1)),"")</f>
        <v>8.1350000000000016</v>
      </c>
      <c r="E2034" s="11">
        <f ca="1">IF(ROW(data!B2034)&gt;slowSMA,AVERAGE(OFFSET(data!B2034,0,0,-slowSMA,1)),"")</f>
        <v>10.511600000000005</v>
      </c>
      <c r="F2034" s="11" t="str">
        <f ca="1">IF(ROW(data!B2034)&gt;MAX(fastSMA,slowSMA)+2,IF(SIGN(D2033-E2033)&lt;&gt;SIGN(D2032-E2032),IF(SIGN(D2033-E2033)&gt;0,"BUY","SELL"),""),"")</f>
        <v/>
      </c>
      <c r="G2034" s="11"/>
      <c r="H2034" s="11">
        <f>(data!B2034/data!B2033)-1</f>
        <v>7.6335877862594437E-3</v>
      </c>
      <c r="I2034" s="11">
        <f t="shared" si="651"/>
        <v>7.6335877862594437E-3</v>
      </c>
      <c r="J2034" s="11">
        <f t="shared" si="652"/>
        <v>0</v>
      </c>
      <c r="K2034" s="11">
        <f ca="1">IF(ROW(data!B2034)&gt;rsi+1,100-100/(1+AVERAGE(OFFSET(I2034,0,0,-rsi,1))/AVERAGE(OFFSET(J2034,0,0,-rsi,1))),"")</f>
        <v>33.853749143283949</v>
      </c>
      <c r="L2034" s="11"/>
      <c r="M2034" s="11">
        <f t="shared" si="653"/>
        <v>1.0076335877862594</v>
      </c>
      <c r="N2034" s="11">
        <f t="shared" ca="1" si="654"/>
        <v>0.7857142857142857</v>
      </c>
      <c r="S2034" s="13" t="str">
        <f ca="1">pricein</f>
        <v/>
      </c>
      <c r="T2034" s="13" t="str">
        <f ca="1">priceout</f>
        <v/>
      </c>
      <c r="U2034" s="16" t="str">
        <f t="shared" ca="1" si="655"/>
        <v/>
      </c>
      <c r="V2034" s="16" t="str">
        <f t="shared" ca="1" si="662"/>
        <v/>
      </c>
      <c r="W2034" s="16" t="str">
        <f t="shared" ca="1" si="663"/>
        <v/>
      </c>
      <c r="X2034" s="16">
        <f t="shared" ca="1" si="664"/>
        <v>2.0116218992622392</v>
      </c>
      <c r="Y2034" s="16"/>
      <c r="Z2034" s="13" t="str">
        <f ca="1">priceincross</f>
        <v/>
      </c>
      <c r="AA2034" s="13" t="str">
        <f ca="1">priceoutcross</f>
        <v/>
      </c>
      <c r="AB2034" s="13" t="str">
        <f t="shared" ca="1" si="656"/>
        <v/>
      </c>
      <c r="AC2034" s="13" t="str">
        <f t="shared" ca="1" si="665"/>
        <v/>
      </c>
      <c r="AD2034" s="13" t="str">
        <f t="shared" ca="1" si="666"/>
        <v/>
      </c>
      <c r="AE2034" s="13">
        <f t="shared" ca="1" si="667"/>
        <v>3.3465780983988931</v>
      </c>
      <c r="AG2034" s="32">
        <f ca="1">IF(ROW(data!B2034)&gt;fib+1,MIN(OFFSET(data!B2034,0,0,-fib,1)),"")</f>
        <v>7.03</v>
      </c>
      <c r="AH2034" s="32">
        <f ca="1">IF(ROW(data!B2034)&gt;fib+1,MAX(OFFSET(data!B2034,0,0,-fib,1)),"")</f>
        <v>16.34</v>
      </c>
      <c r="AI2034" s="32">
        <f t="shared" ca="1" si="657"/>
        <v>9.3099999999999987</v>
      </c>
      <c r="AJ2034" s="31">
        <f t="shared" ca="1" si="658"/>
        <v>9.2271599999999996</v>
      </c>
      <c r="AK2034" s="31">
        <f t="shared" ca="1" si="659"/>
        <v>10.58642</v>
      </c>
      <c r="AL2034" s="31">
        <f t="shared" ca="1" si="660"/>
        <v>11.684999999999999</v>
      </c>
      <c r="AM2034" s="31">
        <f t="shared" ca="1" si="661"/>
        <v>12.783580000000001</v>
      </c>
      <c r="AO2034" s="32">
        <f t="shared" ca="1" si="668"/>
        <v>2.3321937512499562</v>
      </c>
      <c r="AP2034" s="32">
        <f t="shared" ca="1" si="669"/>
        <v>0.65647120488797417</v>
      </c>
      <c r="AQ2034" s="32">
        <f t="shared" ca="1" si="670"/>
        <v>2.4685224841136817</v>
      </c>
      <c r="AR2034" s="32">
        <f t="shared" ca="1" si="671"/>
        <v>3.6438529784537321E-2</v>
      </c>
    </row>
    <row r="2035" spans="1:44">
      <c r="A2035" s="10">
        <v>39885</v>
      </c>
      <c r="B2035" s="11">
        <f ca="1">IF(ROW(data!B2035)&gt;singleSMA,AVERAGE(OFFSET(data!B2035,0,0,-singleSMA,1)),"")</f>
        <v>10.427200000000006</v>
      </c>
      <c r="C2035" s="11" t="str">
        <f ca="1">IF(ROW(data!B2033)&gt;singleSMA+2,IF(SIGN(data!B2034-indicators!B2034)&lt;&gt;SIGN(data!B2033-indicators!B2033),IF(SIGN(data!B2034-indicators!B2034)&gt;0,"BUY","SELL"),""),"")</f>
        <v/>
      </c>
      <c r="D2035" s="11">
        <f ca="1">IF(ROW(data!B2035)&gt;fastSMA,AVERAGE(OFFSET(data!B2035,0,0,-fastSMA,1)),"")</f>
        <v>8.0274999999999999</v>
      </c>
      <c r="E2035" s="11">
        <f ca="1">IF(ROW(data!B2035)&gt;slowSMA,AVERAGE(OFFSET(data!B2035,0,0,-slowSMA,1)),"")</f>
        <v>10.427200000000006</v>
      </c>
      <c r="F2035" s="11" t="str">
        <f ca="1">IF(ROW(data!B2035)&gt;MAX(fastSMA,slowSMA)+2,IF(SIGN(D2034-E2034)&lt;&gt;SIGN(D2033-E2033),IF(SIGN(D2034-E2034)&gt;0,"BUY","SELL"),""),"")</f>
        <v/>
      </c>
      <c r="G2035" s="11"/>
      <c r="H2035" s="11">
        <f>(data!B2035/data!B2034)-1</f>
        <v>-2.525252525252486E-3</v>
      </c>
      <c r="I2035" s="11">
        <f t="shared" si="651"/>
        <v>0</v>
      </c>
      <c r="J2035" s="11">
        <f t="shared" si="652"/>
        <v>2.525252525252486E-3</v>
      </c>
      <c r="K2035" s="11">
        <f ca="1">IF(ROW(data!B2035)&gt;rsi+1,100-100/(1+AVERAGE(OFFSET(I2035,0,0,-rsi,1))/AVERAGE(OFFSET(J2035,0,0,-rsi,1))),"")</f>
        <v>33.876450746625324</v>
      </c>
      <c r="L2035" s="11"/>
      <c r="M2035" s="11">
        <f t="shared" si="653"/>
        <v>0.99747474747474751</v>
      </c>
      <c r="N2035" s="11">
        <f t="shared" ca="1" si="654"/>
        <v>0.78606965174129351</v>
      </c>
      <c r="S2035" s="13" t="str">
        <f ca="1">pricein</f>
        <v/>
      </c>
      <c r="T2035" s="13" t="str">
        <f ca="1">priceout</f>
        <v/>
      </c>
      <c r="U2035" s="16" t="str">
        <f t="shared" ca="1" si="655"/>
        <v/>
      </c>
      <c r="V2035" s="16" t="str">
        <f t="shared" ca="1" si="662"/>
        <v/>
      </c>
      <c r="W2035" s="16" t="str">
        <f t="shared" ca="1" si="663"/>
        <v/>
      </c>
      <c r="X2035" s="16">
        <f t="shared" ca="1" si="664"/>
        <v>2.0116218992622392</v>
      </c>
      <c r="Y2035" s="16"/>
      <c r="Z2035" s="13" t="str">
        <f ca="1">priceincross</f>
        <v/>
      </c>
      <c r="AA2035" s="13" t="str">
        <f ca="1">priceoutcross</f>
        <v/>
      </c>
      <c r="AB2035" s="13" t="str">
        <f t="shared" ca="1" si="656"/>
        <v/>
      </c>
      <c r="AC2035" s="13" t="str">
        <f t="shared" ca="1" si="665"/>
        <v/>
      </c>
      <c r="AD2035" s="13" t="str">
        <f t="shared" ca="1" si="666"/>
        <v/>
      </c>
      <c r="AE2035" s="13">
        <f t="shared" ca="1" si="667"/>
        <v>3.3465780983988931</v>
      </c>
      <c r="AG2035" s="32">
        <f ca="1">IF(ROW(data!B2035)&gt;fib+1,MIN(OFFSET(data!B2035,0,0,-fib,1)),"")</f>
        <v>7.03</v>
      </c>
      <c r="AH2035" s="32">
        <f ca="1">IF(ROW(data!B2035)&gt;fib+1,MAX(OFFSET(data!B2035,0,0,-fib,1)),"")</f>
        <v>15.63</v>
      </c>
      <c r="AI2035" s="32">
        <f t="shared" ca="1" si="657"/>
        <v>8.6000000000000014</v>
      </c>
      <c r="AJ2035" s="31">
        <f t="shared" ca="1" si="658"/>
        <v>9.0595999999999997</v>
      </c>
      <c r="AK2035" s="31">
        <f t="shared" ca="1" si="659"/>
        <v>10.315200000000001</v>
      </c>
      <c r="AL2035" s="31">
        <f t="shared" ca="1" si="660"/>
        <v>11.330000000000002</v>
      </c>
      <c r="AM2035" s="31">
        <f t="shared" ca="1" si="661"/>
        <v>12.344800000000001</v>
      </c>
      <c r="AO2035" s="32">
        <f t="shared" ca="1" si="668"/>
        <v>2.3321937512499562</v>
      </c>
      <c r="AP2035" s="32">
        <f t="shared" ca="1" si="669"/>
        <v>0.65647120488797417</v>
      </c>
      <c r="AQ2035" s="32">
        <f t="shared" ca="1" si="670"/>
        <v>2.4685224841136817</v>
      </c>
      <c r="AR2035" s="32">
        <f t="shared" ca="1" si="671"/>
        <v>3.6438529784537321E-2</v>
      </c>
    </row>
    <row r="2036" spans="1:44">
      <c r="A2036" s="10">
        <v>39888</v>
      </c>
      <c r="B2036" s="11">
        <f ca="1">IF(ROW(data!B2036)&gt;singleSMA,AVERAGE(OFFSET(data!B2036,0,0,-singleSMA,1)),"")</f>
        <v>10.370700000000006</v>
      </c>
      <c r="C2036" s="11" t="str">
        <f ca="1">IF(ROW(data!B2034)&gt;singleSMA+2,IF(SIGN(data!B2035-indicators!B2035)&lt;&gt;SIGN(data!B2034-indicators!B2034),IF(SIGN(data!B2035-indicators!B2035)&gt;0,"BUY","SELL"),""),"")</f>
        <v/>
      </c>
      <c r="D2036" s="11">
        <f ca="1">IF(ROW(data!B2036)&gt;fastSMA,AVERAGE(OFFSET(data!B2036,0,0,-fastSMA,1)),"")</f>
        <v>7.94</v>
      </c>
      <c r="E2036" s="11">
        <f ca="1">IF(ROW(data!B2036)&gt;slowSMA,AVERAGE(OFFSET(data!B2036,0,0,-slowSMA,1)),"")</f>
        <v>10.370700000000006</v>
      </c>
      <c r="F2036" s="11" t="str">
        <f ca="1">IF(ROW(data!B2036)&gt;MAX(fastSMA,slowSMA)+2,IF(SIGN(D2035-E2035)&lt;&gt;SIGN(D2034-E2034),IF(SIGN(D2035-E2035)&gt;0,"BUY","SELL"),""),"")</f>
        <v/>
      </c>
      <c r="G2036" s="11"/>
      <c r="H2036" s="11">
        <f>(data!B2036/data!B2035)-1</f>
        <v>5.4430379746835511E-2</v>
      </c>
      <c r="I2036" s="11">
        <f t="shared" si="651"/>
        <v>5.4430379746835511E-2</v>
      </c>
      <c r="J2036" s="11">
        <f t="shared" si="652"/>
        <v>0</v>
      </c>
      <c r="K2036" s="11">
        <f ca="1">IF(ROW(data!B2036)&gt;rsi+1,100-100/(1+AVERAGE(OFFSET(I2036,0,0,-rsi,1))/AVERAGE(OFFSET(J2036,0,0,-rsi,1))),"")</f>
        <v>38.575604054238575</v>
      </c>
      <c r="L2036" s="11"/>
      <c r="M2036" s="11">
        <f t="shared" si="653"/>
        <v>1.0544303797468355</v>
      </c>
      <c r="N2036" s="11">
        <f t="shared" ca="1" si="654"/>
        <v>0.82638888888888906</v>
      </c>
      <c r="S2036" s="13" t="str">
        <f ca="1">pricein</f>
        <v/>
      </c>
      <c r="T2036" s="13" t="str">
        <f ca="1">priceout</f>
        <v/>
      </c>
      <c r="U2036" s="16" t="str">
        <f t="shared" ca="1" si="655"/>
        <v/>
      </c>
      <c r="V2036" s="16" t="str">
        <f t="shared" ca="1" si="662"/>
        <v/>
      </c>
      <c r="W2036" s="16" t="str">
        <f t="shared" ca="1" si="663"/>
        <v/>
      </c>
      <c r="X2036" s="16">
        <f t="shared" ca="1" si="664"/>
        <v>2.0116218992622392</v>
      </c>
      <c r="Y2036" s="16"/>
      <c r="Z2036" s="13" t="str">
        <f ca="1">priceincross</f>
        <v/>
      </c>
      <c r="AA2036" s="13" t="str">
        <f ca="1">priceoutcross</f>
        <v/>
      </c>
      <c r="AB2036" s="13" t="str">
        <f t="shared" ca="1" si="656"/>
        <v/>
      </c>
      <c r="AC2036" s="13" t="str">
        <f t="shared" ca="1" si="665"/>
        <v/>
      </c>
      <c r="AD2036" s="13" t="str">
        <f t="shared" ca="1" si="666"/>
        <v/>
      </c>
      <c r="AE2036" s="13">
        <f t="shared" ca="1" si="667"/>
        <v>3.3465780983988931</v>
      </c>
      <c r="AG2036" s="32">
        <f ca="1">IF(ROW(data!B2036)&gt;fib+1,MIN(OFFSET(data!B2036,0,0,-fib,1)),"")</f>
        <v>7.03</v>
      </c>
      <c r="AH2036" s="32">
        <f ca="1">IF(ROW(data!B2036)&gt;fib+1,MAX(OFFSET(data!B2036,0,0,-fib,1)),"")</f>
        <v>15.63</v>
      </c>
      <c r="AI2036" s="32">
        <f t="shared" ca="1" si="657"/>
        <v>8.6000000000000014</v>
      </c>
      <c r="AJ2036" s="31">
        <f t="shared" ca="1" si="658"/>
        <v>9.0595999999999997</v>
      </c>
      <c r="AK2036" s="31">
        <f t="shared" ca="1" si="659"/>
        <v>10.315200000000001</v>
      </c>
      <c r="AL2036" s="31">
        <f t="shared" ca="1" si="660"/>
        <v>11.330000000000002</v>
      </c>
      <c r="AM2036" s="31">
        <f t="shared" ca="1" si="661"/>
        <v>12.344800000000001</v>
      </c>
      <c r="AO2036" s="32">
        <f t="shared" ca="1" si="668"/>
        <v>2.3321937512499562</v>
      </c>
      <c r="AP2036" s="32">
        <f t="shared" ca="1" si="669"/>
        <v>0.65647120488797417</v>
      </c>
      <c r="AQ2036" s="32">
        <f t="shared" ca="1" si="670"/>
        <v>2.4685224841136817</v>
      </c>
      <c r="AR2036" s="32">
        <f t="shared" ca="1" si="671"/>
        <v>3.6438529784537321E-2</v>
      </c>
    </row>
    <row r="2037" spans="1:44">
      <c r="A2037" s="10">
        <v>39889</v>
      </c>
      <c r="B2037" s="11">
        <f ca="1">IF(ROW(data!B2037)&gt;singleSMA,AVERAGE(OFFSET(data!B2037,0,0,-singleSMA,1)),"")</f>
        <v>10.313600000000006</v>
      </c>
      <c r="C2037" s="11" t="str">
        <f ca="1">IF(ROW(data!B2035)&gt;singleSMA+2,IF(SIGN(data!B2036-indicators!B2036)&lt;&gt;SIGN(data!B2035-indicators!B2035),IF(SIGN(data!B2036-indicators!B2036)&gt;0,"BUY","SELL"),""),"")</f>
        <v/>
      </c>
      <c r="D2037" s="11">
        <f ca="1">IF(ROW(data!B2037)&gt;fastSMA,AVERAGE(OFFSET(data!B2037,0,0,-fastSMA,1)),"")</f>
        <v>7.8625000000000016</v>
      </c>
      <c r="E2037" s="11">
        <f ca="1">IF(ROW(data!B2037)&gt;slowSMA,AVERAGE(OFFSET(data!B2037,0,0,-slowSMA,1)),"")</f>
        <v>10.313600000000006</v>
      </c>
      <c r="F2037" s="11" t="str">
        <f ca="1">IF(ROW(data!B2037)&gt;MAX(fastSMA,slowSMA)+2,IF(SIGN(D2036-E2036)&lt;&gt;SIGN(D2035-E2035),IF(SIGN(D2036-E2036)&gt;0,"BUY","SELL"),""),"")</f>
        <v/>
      </c>
      <c r="G2037" s="11"/>
      <c r="H2037" s="11">
        <f>(data!B2037/data!B2036)-1</f>
        <v>0</v>
      </c>
      <c r="I2037" s="11">
        <f t="shared" si="651"/>
        <v>0</v>
      </c>
      <c r="J2037" s="11">
        <f t="shared" si="652"/>
        <v>0</v>
      </c>
      <c r="K2037" s="11">
        <f ca="1">IF(ROW(data!B2037)&gt;rsi+1,100-100/(1+AVERAGE(OFFSET(I2037,0,0,-rsi,1))/AVERAGE(OFFSET(J2037,0,0,-rsi,1))),"")</f>
        <v>39.66270404666593</v>
      </c>
      <c r="L2037" s="11"/>
      <c r="M2037" s="11">
        <f t="shared" si="653"/>
        <v>1</v>
      </c>
      <c r="N2037" s="11">
        <f t="shared" ca="1" si="654"/>
        <v>0.84311740890688269</v>
      </c>
      <c r="S2037" s="13" t="str">
        <f ca="1">pricein</f>
        <v/>
      </c>
      <c r="T2037" s="13" t="str">
        <f ca="1">priceout</f>
        <v/>
      </c>
      <c r="U2037" s="16" t="str">
        <f t="shared" ca="1" si="655"/>
        <v/>
      </c>
      <c r="V2037" s="16" t="str">
        <f t="shared" ca="1" si="662"/>
        <v/>
      </c>
      <c r="W2037" s="16" t="str">
        <f t="shared" ca="1" si="663"/>
        <v/>
      </c>
      <c r="X2037" s="16">
        <f t="shared" ca="1" si="664"/>
        <v>2.0116218992622392</v>
      </c>
      <c r="Y2037" s="16"/>
      <c r="Z2037" s="13" t="str">
        <f ca="1">priceincross</f>
        <v/>
      </c>
      <c r="AA2037" s="13" t="str">
        <f ca="1">priceoutcross</f>
        <v/>
      </c>
      <c r="AB2037" s="13" t="str">
        <f t="shared" ca="1" si="656"/>
        <v/>
      </c>
      <c r="AC2037" s="13" t="str">
        <f t="shared" ca="1" si="665"/>
        <v/>
      </c>
      <c r="AD2037" s="13" t="str">
        <f t="shared" ca="1" si="666"/>
        <v/>
      </c>
      <c r="AE2037" s="13">
        <f t="shared" ca="1" si="667"/>
        <v>3.3465780983988931</v>
      </c>
      <c r="AG2037" s="32">
        <f ca="1">IF(ROW(data!B2037)&gt;fib+1,MIN(OFFSET(data!B2037,0,0,-fib,1)),"")</f>
        <v>7.03</v>
      </c>
      <c r="AH2037" s="32">
        <f ca="1">IF(ROW(data!B2037)&gt;fib+1,MAX(OFFSET(data!B2037,0,0,-fib,1)),"")</f>
        <v>15.63</v>
      </c>
      <c r="AI2037" s="32">
        <f t="shared" ca="1" si="657"/>
        <v>8.6000000000000014</v>
      </c>
      <c r="AJ2037" s="31">
        <f t="shared" ca="1" si="658"/>
        <v>9.0595999999999997</v>
      </c>
      <c r="AK2037" s="31">
        <f t="shared" ca="1" si="659"/>
        <v>10.315200000000001</v>
      </c>
      <c r="AL2037" s="31">
        <f t="shared" ca="1" si="660"/>
        <v>11.330000000000002</v>
      </c>
      <c r="AM2037" s="31">
        <f t="shared" ca="1" si="661"/>
        <v>12.344800000000001</v>
      </c>
      <c r="AO2037" s="32">
        <f t="shared" ca="1" si="668"/>
        <v>2.3321937512499562</v>
      </c>
      <c r="AP2037" s="32">
        <f t="shared" ca="1" si="669"/>
        <v>0.65647120488797417</v>
      </c>
      <c r="AQ2037" s="32">
        <f t="shared" ca="1" si="670"/>
        <v>2.4685224841136817</v>
      </c>
      <c r="AR2037" s="32">
        <f t="shared" ca="1" si="671"/>
        <v>3.6438529784537321E-2</v>
      </c>
    </row>
    <row r="2038" spans="1:44">
      <c r="A2038" s="10">
        <v>39890</v>
      </c>
      <c r="B2038" s="11">
        <f ca="1">IF(ROW(data!B2038)&gt;singleSMA,AVERAGE(OFFSET(data!B2038,0,0,-singleSMA,1)),"")</f>
        <v>10.256000000000006</v>
      </c>
      <c r="C2038" s="11" t="str">
        <f ca="1">IF(ROW(data!B2036)&gt;singleSMA+2,IF(SIGN(data!B2037-indicators!B2037)&lt;&gt;SIGN(data!B2036-indicators!B2036),IF(SIGN(data!B2037-indicators!B2037)&gt;0,"BUY","SELL"),""),"")</f>
        <v/>
      </c>
      <c r="D2038" s="11">
        <f ca="1">IF(ROW(data!B2038)&gt;fastSMA,AVERAGE(OFFSET(data!B2038,0,0,-fastSMA,1)),"")</f>
        <v>7.8315000000000028</v>
      </c>
      <c r="E2038" s="11">
        <f ca="1">IF(ROW(data!B2038)&gt;slowSMA,AVERAGE(OFFSET(data!B2038,0,0,-slowSMA,1)),"")</f>
        <v>10.256000000000006</v>
      </c>
      <c r="F2038" s="11" t="str">
        <f ca="1">IF(ROW(data!B2038)&gt;MAX(fastSMA,slowSMA)+2,IF(SIGN(D2037-E2037)&lt;&gt;SIGN(D2036-E2036),IF(SIGN(D2037-E2037)&gt;0,"BUY","SELL"),""),"")</f>
        <v/>
      </c>
      <c r="G2038" s="11"/>
      <c r="H2038" s="11">
        <f>(data!B2038/data!B2037)-1</f>
        <v>0</v>
      </c>
      <c r="I2038" s="11">
        <f t="shared" si="651"/>
        <v>0</v>
      </c>
      <c r="J2038" s="11">
        <f t="shared" si="652"/>
        <v>0</v>
      </c>
      <c r="K2038" s="11">
        <f ca="1">IF(ROW(data!B2038)&gt;rsi+1,100-100/(1+AVERAGE(OFFSET(I2038,0,0,-rsi,1))/AVERAGE(OFFSET(J2038,0,0,-rsi,1))),"")</f>
        <v>45.783734043874247</v>
      </c>
      <c r="L2038" s="11"/>
      <c r="M2038" s="11">
        <f t="shared" si="653"/>
        <v>1</v>
      </c>
      <c r="N2038" s="11">
        <f t="shared" ca="1" si="654"/>
        <v>0.93072625698324007</v>
      </c>
      <c r="S2038" s="13" t="str">
        <f ca="1">pricein</f>
        <v/>
      </c>
      <c r="T2038" s="13" t="str">
        <f ca="1">priceout</f>
        <v/>
      </c>
      <c r="U2038" s="16" t="str">
        <f t="shared" ca="1" si="655"/>
        <v/>
      </c>
      <c r="V2038" s="16" t="str">
        <f t="shared" ca="1" si="662"/>
        <v/>
      </c>
      <c r="W2038" s="16" t="str">
        <f t="shared" ca="1" si="663"/>
        <v/>
      </c>
      <c r="X2038" s="16">
        <f t="shared" ca="1" si="664"/>
        <v>2.0116218992622392</v>
      </c>
      <c r="Y2038" s="16"/>
      <c r="Z2038" s="13" t="str">
        <f ca="1">priceincross</f>
        <v/>
      </c>
      <c r="AA2038" s="13" t="str">
        <f ca="1">priceoutcross</f>
        <v/>
      </c>
      <c r="AB2038" s="13" t="str">
        <f t="shared" ca="1" si="656"/>
        <v/>
      </c>
      <c r="AC2038" s="13" t="str">
        <f t="shared" ca="1" si="665"/>
        <v/>
      </c>
      <c r="AD2038" s="13" t="str">
        <f t="shared" ca="1" si="666"/>
        <v/>
      </c>
      <c r="AE2038" s="13">
        <f t="shared" ca="1" si="667"/>
        <v>3.3465780983988931</v>
      </c>
      <c r="AG2038" s="32">
        <f ca="1">IF(ROW(data!B2038)&gt;fib+1,MIN(OFFSET(data!B2038,0,0,-fib,1)),"")</f>
        <v>7.03</v>
      </c>
      <c r="AH2038" s="32">
        <f ca="1">IF(ROW(data!B2038)&gt;fib+1,MAX(OFFSET(data!B2038,0,0,-fib,1)),"")</f>
        <v>15.63</v>
      </c>
      <c r="AI2038" s="32">
        <f t="shared" ca="1" si="657"/>
        <v>8.6000000000000014</v>
      </c>
      <c r="AJ2038" s="31">
        <f t="shared" ca="1" si="658"/>
        <v>9.0595999999999997</v>
      </c>
      <c r="AK2038" s="31">
        <f t="shared" ca="1" si="659"/>
        <v>10.315200000000001</v>
      </c>
      <c r="AL2038" s="31">
        <f t="shared" ca="1" si="660"/>
        <v>11.330000000000002</v>
      </c>
      <c r="AM2038" s="31">
        <f t="shared" ca="1" si="661"/>
        <v>12.344800000000001</v>
      </c>
      <c r="AO2038" s="32">
        <f t="shared" ca="1" si="668"/>
        <v>2.3321937512499562</v>
      </c>
      <c r="AP2038" s="32">
        <f t="shared" ca="1" si="669"/>
        <v>0.65647120488797417</v>
      </c>
      <c r="AQ2038" s="32">
        <f t="shared" ca="1" si="670"/>
        <v>2.4685224841136817</v>
      </c>
      <c r="AR2038" s="32">
        <f t="shared" ca="1" si="671"/>
        <v>3.6438529784537321E-2</v>
      </c>
    </row>
    <row r="2039" spans="1:44">
      <c r="A2039" s="10">
        <v>39891</v>
      </c>
      <c r="B2039" s="11">
        <f ca="1">IF(ROW(data!B2039)&gt;singleSMA,AVERAGE(OFFSET(data!B2039,0,0,-singleSMA,1)),"")</f>
        <v>10.217100000000007</v>
      </c>
      <c r="C2039" s="11" t="str">
        <f ca="1">IF(ROW(data!B2037)&gt;singleSMA+2,IF(SIGN(data!B2038-indicators!B2038)&lt;&gt;SIGN(data!B2037-indicators!B2037),IF(SIGN(data!B2038-indicators!B2038)&gt;0,"BUY","SELL"),""),"")</f>
        <v/>
      </c>
      <c r="D2039" s="11">
        <f ca="1">IF(ROW(data!B2039)&gt;fastSMA,AVERAGE(OFFSET(data!B2039,0,0,-fastSMA,1)),"")</f>
        <v>7.8415000000000017</v>
      </c>
      <c r="E2039" s="11">
        <f ca="1">IF(ROW(data!B2039)&gt;slowSMA,AVERAGE(OFFSET(data!B2039,0,0,-slowSMA,1)),"")</f>
        <v>10.217100000000007</v>
      </c>
      <c r="F2039" s="11" t="str">
        <f ca="1">IF(ROW(data!B2039)&gt;MAX(fastSMA,slowSMA)+2,IF(SIGN(D2038-E2038)&lt;&gt;SIGN(D2037-E2037),IF(SIGN(D2038-E2038)&gt;0,"BUY","SELL"),""),"")</f>
        <v/>
      </c>
      <c r="G2039" s="11"/>
      <c r="H2039" s="11">
        <f>(data!B2039/data!B2038)-1</f>
        <v>6.1224489795918435E-2</v>
      </c>
      <c r="I2039" s="11">
        <f t="shared" si="651"/>
        <v>6.1224489795918435E-2</v>
      </c>
      <c r="J2039" s="11">
        <f t="shared" si="652"/>
        <v>0</v>
      </c>
      <c r="K2039" s="11">
        <f ca="1">IF(ROW(data!B2039)&gt;rsi+1,100-100/(1+AVERAGE(OFFSET(I2039,0,0,-rsi,1))/AVERAGE(OFFSET(J2039,0,0,-rsi,1))),"")</f>
        <v>53.489926373566661</v>
      </c>
      <c r="L2039" s="11"/>
      <c r="M2039" s="11">
        <f t="shared" si="653"/>
        <v>1.0612244897959184</v>
      </c>
      <c r="N2039" s="11">
        <f t="shared" ca="1" si="654"/>
        <v>1.0231481481481481</v>
      </c>
      <c r="S2039" s="13" t="str">
        <f ca="1">pricein</f>
        <v/>
      </c>
      <c r="T2039" s="13" t="str">
        <f ca="1">priceout</f>
        <v/>
      </c>
      <c r="U2039" s="16" t="str">
        <f t="shared" ca="1" si="655"/>
        <v/>
      </c>
      <c r="V2039" s="16" t="str">
        <f t="shared" ca="1" si="662"/>
        <v/>
      </c>
      <c r="W2039" s="16" t="str">
        <f t="shared" ca="1" si="663"/>
        <v/>
      </c>
      <c r="X2039" s="16">
        <f t="shared" ca="1" si="664"/>
        <v>2.0116218992622392</v>
      </c>
      <c r="Y2039" s="16"/>
      <c r="Z2039" s="13" t="str">
        <f ca="1">priceincross</f>
        <v/>
      </c>
      <c r="AA2039" s="13" t="str">
        <f ca="1">priceoutcross</f>
        <v/>
      </c>
      <c r="AB2039" s="13" t="str">
        <f t="shared" ca="1" si="656"/>
        <v/>
      </c>
      <c r="AC2039" s="13" t="str">
        <f t="shared" ca="1" si="665"/>
        <v/>
      </c>
      <c r="AD2039" s="13" t="str">
        <f t="shared" ca="1" si="666"/>
        <v/>
      </c>
      <c r="AE2039" s="13">
        <f t="shared" ca="1" si="667"/>
        <v>3.3465780983988931</v>
      </c>
      <c r="AG2039" s="32">
        <f ca="1">IF(ROW(data!B2039)&gt;fib+1,MIN(OFFSET(data!B2039,0,0,-fib,1)),"")</f>
        <v>7.03</v>
      </c>
      <c r="AH2039" s="32">
        <f ca="1">IF(ROW(data!B2039)&gt;fib+1,MAX(OFFSET(data!B2039,0,0,-fib,1)),"")</f>
        <v>15.63</v>
      </c>
      <c r="AI2039" s="32">
        <f t="shared" ca="1" si="657"/>
        <v>8.6000000000000014</v>
      </c>
      <c r="AJ2039" s="31">
        <f t="shared" ca="1" si="658"/>
        <v>9.0595999999999997</v>
      </c>
      <c r="AK2039" s="31">
        <f t="shared" ca="1" si="659"/>
        <v>10.315200000000001</v>
      </c>
      <c r="AL2039" s="31">
        <f t="shared" ca="1" si="660"/>
        <v>11.330000000000002</v>
      </c>
      <c r="AM2039" s="31">
        <f t="shared" ca="1" si="661"/>
        <v>12.344800000000001</v>
      </c>
      <c r="AO2039" s="32">
        <f t="shared" ca="1" si="668"/>
        <v>2.3321937512499562</v>
      </c>
      <c r="AP2039" s="32">
        <f t="shared" ca="1" si="669"/>
        <v>0.65647120488797417</v>
      </c>
      <c r="AQ2039" s="32">
        <f t="shared" ca="1" si="670"/>
        <v>2.4685224841136817</v>
      </c>
      <c r="AR2039" s="32">
        <f t="shared" ca="1" si="671"/>
        <v>3.6438529784537321E-2</v>
      </c>
    </row>
    <row r="2040" spans="1:44">
      <c r="A2040" s="10">
        <v>39892</v>
      </c>
      <c r="B2040" s="11">
        <f ca="1">IF(ROW(data!B2040)&gt;singleSMA,AVERAGE(OFFSET(data!B2040,0,0,-singleSMA,1)),"")</f>
        <v>10.196000000000007</v>
      </c>
      <c r="C2040" s="11" t="str">
        <f ca="1">IF(ROW(data!B2038)&gt;singleSMA+2,IF(SIGN(data!B2039-indicators!B2039)&lt;&gt;SIGN(data!B2038-indicators!B2038),IF(SIGN(data!B2039-indicators!B2039)&gt;0,"BUY","SELL"),""),"")</f>
        <v/>
      </c>
      <c r="D2040" s="11">
        <f ca="1">IF(ROW(data!B2040)&gt;fastSMA,AVERAGE(OFFSET(data!B2040,0,0,-fastSMA,1)),"")</f>
        <v>7.8665000000000003</v>
      </c>
      <c r="E2040" s="11">
        <f ca="1">IF(ROW(data!B2040)&gt;slowSMA,AVERAGE(OFFSET(data!B2040,0,0,-slowSMA,1)),"")</f>
        <v>10.196000000000007</v>
      </c>
      <c r="F2040" s="11" t="str">
        <f ca="1">IF(ROW(data!B2040)&gt;MAX(fastSMA,slowSMA)+2,IF(SIGN(D2039-E2039)&lt;&gt;SIGN(D2038-E2038),IF(SIGN(D2039-E2039)&gt;0,"BUY","SELL"),""),"")</f>
        <v/>
      </c>
      <c r="G2040" s="11"/>
      <c r="H2040" s="11">
        <f>(data!B2040/data!B2039)-1</f>
        <v>1.9230769230769162E-2</v>
      </c>
      <c r="I2040" s="11">
        <f t="shared" si="651"/>
        <v>1.9230769230769162E-2</v>
      </c>
      <c r="J2040" s="11">
        <f t="shared" si="652"/>
        <v>0</v>
      </c>
      <c r="K2040" s="11">
        <f ca="1">IF(ROW(data!B2040)&gt;rsi+1,100-100/(1+AVERAGE(OFFSET(I2040,0,0,-rsi,1))/AVERAGE(OFFSET(J2040,0,0,-rsi,1))),"")</f>
        <v>56.14207246016025</v>
      </c>
      <c r="L2040" s="11"/>
      <c r="M2040" s="11">
        <f t="shared" si="653"/>
        <v>1.0192307692307692</v>
      </c>
      <c r="N2040" s="11">
        <f t="shared" ca="1" si="654"/>
        <v>1.0587544065804937</v>
      </c>
      <c r="S2040" s="13" t="str">
        <f ca="1">pricein</f>
        <v/>
      </c>
      <c r="T2040" s="13" t="str">
        <f ca="1">priceout</f>
        <v/>
      </c>
      <c r="U2040" s="16" t="str">
        <f t="shared" ca="1" si="655"/>
        <v/>
      </c>
      <c r="V2040" s="16" t="str">
        <f t="shared" ca="1" si="662"/>
        <v/>
      </c>
      <c r="W2040" s="16" t="str">
        <f t="shared" ca="1" si="663"/>
        <v/>
      </c>
      <c r="X2040" s="16">
        <f t="shared" ca="1" si="664"/>
        <v>2.0116218992622392</v>
      </c>
      <c r="Y2040" s="16"/>
      <c r="Z2040" s="13" t="str">
        <f ca="1">priceincross</f>
        <v/>
      </c>
      <c r="AA2040" s="13" t="str">
        <f ca="1">priceoutcross</f>
        <v/>
      </c>
      <c r="AB2040" s="13" t="str">
        <f t="shared" ca="1" si="656"/>
        <v/>
      </c>
      <c r="AC2040" s="13" t="str">
        <f t="shared" ca="1" si="665"/>
        <v/>
      </c>
      <c r="AD2040" s="13" t="str">
        <f t="shared" ca="1" si="666"/>
        <v/>
      </c>
      <c r="AE2040" s="13">
        <f t="shared" ca="1" si="667"/>
        <v>3.3465780983988931</v>
      </c>
      <c r="AG2040" s="32">
        <f ca="1">IF(ROW(data!B2040)&gt;fib+1,MIN(OFFSET(data!B2040,0,0,-fib,1)),"")</f>
        <v>7.03</v>
      </c>
      <c r="AH2040" s="32">
        <f ca="1">IF(ROW(data!B2040)&gt;fib+1,MAX(OFFSET(data!B2040,0,0,-fib,1)),"")</f>
        <v>15.63</v>
      </c>
      <c r="AI2040" s="32">
        <f t="shared" ca="1" si="657"/>
        <v>8.6000000000000014</v>
      </c>
      <c r="AJ2040" s="31">
        <f t="shared" ca="1" si="658"/>
        <v>9.0595999999999997</v>
      </c>
      <c r="AK2040" s="31">
        <f t="shared" ca="1" si="659"/>
        <v>10.315200000000001</v>
      </c>
      <c r="AL2040" s="31">
        <f t="shared" ca="1" si="660"/>
        <v>11.330000000000002</v>
      </c>
      <c r="AM2040" s="31">
        <f t="shared" ca="1" si="661"/>
        <v>12.344800000000001</v>
      </c>
      <c r="AO2040" s="32">
        <f t="shared" ca="1" si="668"/>
        <v>2.3321937512499562</v>
      </c>
      <c r="AP2040" s="32">
        <f t="shared" ca="1" si="669"/>
        <v>0.65647120488797417</v>
      </c>
      <c r="AQ2040" s="32">
        <f t="shared" ca="1" si="670"/>
        <v>2.4685224841136817</v>
      </c>
      <c r="AR2040" s="32">
        <f t="shared" ca="1" si="671"/>
        <v>3.6438529784537321E-2</v>
      </c>
    </row>
    <row r="2041" spans="1:44">
      <c r="A2041" s="10">
        <v>39895</v>
      </c>
      <c r="B2041" s="11">
        <f ca="1">IF(ROW(data!B2041)&gt;singleSMA,AVERAGE(OFFSET(data!B2041,0,0,-singleSMA,1)),"")</f>
        <v>10.196200000000006</v>
      </c>
      <c r="C2041" s="11" t="str">
        <f ca="1">IF(ROW(data!B2039)&gt;singleSMA+2,IF(SIGN(data!B2040-indicators!B2040)&lt;&gt;SIGN(data!B2039-indicators!B2039),IF(SIGN(data!B2040-indicators!B2040)&gt;0,"BUY","SELL"),""),"")</f>
        <v/>
      </c>
      <c r="D2041" s="11">
        <f ca="1">IF(ROW(data!B2041)&gt;fastSMA,AVERAGE(OFFSET(data!B2041,0,0,-fastSMA,1)),"")</f>
        <v>7.9174999999999995</v>
      </c>
      <c r="E2041" s="11">
        <f ca="1">IF(ROW(data!B2041)&gt;slowSMA,AVERAGE(OFFSET(data!B2041,0,0,-slowSMA,1)),"")</f>
        <v>10.196200000000006</v>
      </c>
      <c r="F2041" s="11" t="str">
        <f ca="1">IF(ROW(data!B2041)&gt;MAX(fastSMA,slowSMA)+2,IF(SIGN(D2040-E2040)&lt;&gt;SIGN(D2039-E2039),IF(SIGN(D2040-E2040)&gt;0,"BUY","SELL"),""),"")</f>
        <v/>
      </c>
      <c r="G2041" s="11"/>
      <c r="H2041" s="11">
        <f>(data!B2041/data!B2040)-1</f>
        <v>3.7735849056603765E-2</v>
      </c>
      <c r="I2041" s="11">
        <f t="shared" si="651"/>
        <v>3.7735849056603765E-2</v>
      </c>
      <c r="J2041" s="11">
        <f t="shared" si="652"/>
        <v>0</v>
      </c>
      <c r="K2041" s="11">
        <f ca="1">IF(ROW(data!B2041)&gt;rsi+1,100-100/(1+AVERAGE(OFFSET(I2041,0,0,-rsi,1))/AVERAGE(OFFSET(J2041,0,0,-rsi,1))),"")</f>
        <v>60.466651553997437</v>
      </c>
      <c r="L2041" s="11"/>
      <c r="M2041" s="11">
        <f t="shared" si="653"/>
        <v>1.0377358490566038</v>
      </c>
      <c r="N2041" s="11">
        <f t="shared" ca="1" si="654"/>
        <v>1.1224489795918369</v>
      </c>
      <c r="S2041" s="13" t="str">
        <f ca="1">pricein</f>
        <v/>
      </c>
      <c r="T2041" s="13" t="str">
        <f ca="1">priceout</f>
        <v/>
      </c>
      <c r="U2041" s="16" t="str">
        <f t="shared" ca="1" si="655"/>
        <v/>
      </c>
      <c r="V2041" s="16" t="str">
        <f t="shared" ca="1" si="662"/>
        <v/>
      </c>
      <c r="W2041" s="16" t="str">
        <f t="shared" ca="1" si="663"/>
        <v/>
      </c>
      <c r="X2041" s="16">
        <f t="shared" ca="1" si="664"/>
        <v>2.0116218992622392</v>
      </c>
      <c r="Y2041" s="16"/>
      <c r="Z2041" s="13" t="str">
        <f ca="1">priceincross</f>
        <v/>
      </c>
      <c r="AA2041" s="13" t="str">
        <f ca="1">priceoutcross</f>
        <v/>
      </c>
      <c r="AB2041" s="13" t="str">
        <f t="shared" ca="1" si="656"/>
        <v/>
      </c>
      <c r="AC2041" s="13" t="str">
        <f t="shared" ca="1" si="665"/>
        <v/>
      </c>
      <c r="AD2041" s="13" t="str">
        <f t="shared" ca="1" si="666"/>
        <v/>
      </c>
      <c r="AE2041" s="13">
        <f t="shared" ca="1" si="667"/>
        <v>3.3465780983988931</v>
      </c>
      <c r="AG2041" s="32">
        <f ca="1">IF(ROW(data!B2041)&gt;fib+1,MIN(OFFSET(data!B2041,0,0,-fib,1)),"")</f>
        <v>7.03</v>
      </c>
      <c r="AH2041" s="32">
        <f ca="1">IF(ROW(data!B2041)&gt;fib+1,MAX(OFFSET(data!B2041,0,0,-fib,1)),"")</f>
        <v>15.63</v>
      </c>
      <c r="AI2041" s="32">
        <f t="shared" ca="1" si="657"/>
        <v>8.6000000000000014</v>
      </c>
      <c r="AJ2041" s="31">
        <f t="shared" ca="1" si="658"/>
        <v>9.0595999999999997</v>
      </c>
      <c r="AK2041" s="31">
        <f t="shared" ca="1" si="659"/>
        <v>10.315200000000001</v>
      </c>
      <c r="AL2041" s="31">
        <f t="shared" ca="1" si="660"/>
        <v>11.330000000000002</v>
      </c>
      <c r="AM2041" s="31">
        <f t="shared" ca="1" si="661"/>
        <v>12.344800000000001</v>
      </c>
      <c r="AO2041" s="32">
        <f t="shared" ca="1" si="668"/>
        <v>2.3321937512499562</v>
      </c>
      <c r="AP2041" s="32">
        <f t="shared" ca="1" si="669"/>
        <v>0.65647120488797417</v>
      </c>
      <c r="AQ2041" s="32">
        <f t="shared" ca="1" si="670"/>
        <v>2.4685224841136817</v>
      </c>
      <c r="AR2041" s="32">
        <f t="shared" ca="1" si="671"/>
        <v>3.6438529784537321E-2</v>
      </c>
    </row>
    <row r="2042" spans="1:44">
      <c r="A2042" s="10">
        <v>39896</v>
      </c>
      <c r="B2042" s="11">
        <f ca="1">IF(ROW(data!B2042)&gt;singleSMA,AVERAGE(OFFSET(data!B2042,0,0,-singleSMA,1)),"")</f>
        <v>10.184300000000006</v>
      </c>
      <c r="C2042" s="11" t="str">
        <f ca="1">IF(ROW(data!B2040)&gt;singleSMA+2,IF(SIGN(data!B2041-indicators!B2041)&lt;&gt;SIGN(data!B2040-indicators!B2040),IF(SIGN(data!B2041-indicators!B2041)&gt;0,"BUY","SELL"),""),"")</f>
        <v/>
      </c>
      <c r="D2042" s="11">
        <f ca="1">IF(ROW(data!B2042)&gt;fastSMA,AVERAGE(OFFSET(data!B2042,0,0,-fastSMA,1)),"")</f>
        <v>8.0014999999999983</v>
      </c>
      <c r="E2042" s="11">
        <f ca="1">IF(ROW(data!B2042)&gt;slowSMA,AVERAGE(OFFSET(data!B2042,0,0,-slowSMA,1)),"")</f>
        <v>10.184300000000006</v>
      </c>
      <c r="F2042" s="11" t="str">
        <f ca="1">IF(ROW(data!B2042)&gt;MAX(fastSMA,slowSMA)+2,IF(SIGN(D2041-E2041)&lt;&gt;SIGN(D2040-E2040),IF(SIGN(D2041-E2041)&gt;0,"BUY","SELL"),""),"")</f>
        <v/>
      </c>
      <c r="G2042" s="11"/>
      <c r="H2042" s="11">
        <f>(data!B2042/data!B2041)-1</f>
        <v>6.4171122994653995E-3</v>
      </c>
      <c r="I2042" s="11">
        <f t="shared" si="651"/>
        <v>6.4171122994653995E-3</v>
      </c>
      <c r="J2042" s="11">
        <f t="shared" si="652"/>
        <v>0</v>
      </c>
      <c r="K2042" s="11">
        <f ca="1">IF(ROW(data!B2042)&gt;rsi+1,100-100/(1+AVERAGE(OFFSET(I2042,0,0,-rsi,1))/AVERAGE(OFFSET(J2042,0,0,-rsi,1))),"")</f>
        <v>68.25638726909942</v>
      </c>
      <c r="L2042" s="11"/>
      <c r="M2042" s="11">
        <f t="shared" si="653"/>
        <v>1.0064171122994654</v>
      </c>
      <c r="N2042" s="11">
        <f t="shared" ca="1" si="654"/>
        <v>1.2173350582147477</v>
      </c>
      <c r="S2042" s="13" t="str">
        <f ca="1">pricein</f>
        <v/>
      </c>
      <c r="T2042" s="13" t="str">
        <f ca="1">priceout</f>
        <v/>
      </c>
      <c r="U2042" s="16" t="str">
        <f t="shared" ca="1" si="655"/>
        <v/>
      </c>
      <c r="V2042" s="16" t="str">
        <f t="shared" ca="1" si="662"/>
        <v/>
      </c>
      <c r="W2042" s="16" t="str">
        <f t="shared" ca="1" si="663"/>
        <v/>
      </c>
      <c r="X2042" s="16">
        <f t="shared" ca="1" si="664"/>
        <v>2.0116218992622392</v>
      </c>
      <c r="Y2042" s="16"/>
      <c r="Z2042" s="13" t="str">
        <f ca="1">priceincross</f>
        <v/>
      </c>
      <c r="AA2042" s="13" t="str">
        <f ca="1">priceoutcross</f>
        <v/>
      </c>
      <c r="AB2042" s="13" t="str">
        <f t="shared" ca="1" si="656"/>
        <v/>
      </c>
      <c r="AC2042" s="13" t="str">
        <f t="shared" ca="1" si="665"/>
        <v/>
      </c>
      <c r="AD2042" s="13" t="str">
        <f t="shared" ca="1" si="666"/>
        <v/>
      </c>
      <c r="AE2042" s="13">
        <f t="shared" ca="1" si="667"/>
        <v>3.3465780983988931</v>
      </c>
      <c r="AG2042" s="32">
        <f ca="1">IF(ROW(data!B2042)&gt;fib+1,MIN(OFFSET(data!B2042,0,0,-fib,1)),"")</f>
        <v>7.03</v>
      </c>
      <c r="AH2042" s="32">
        <f ca="1">IF(ROW(data!B2042)&gt;fib+1,MAX(OFFSET(data!B2042,0,0,-fib,1)),"")</f>
        <v>15.63</v>
      </c>
      <c r="AI2042" s="32">
        <f t="shared" ca="1" si="657"/>
        <v>8.6000000000000014</v>
      </c>
      <c r="AJ2042" s="31">
        <f t="shared" ca="1" si="658"/>
        <v>9.0595999999999997</v>
      </c>
      <c r="AK2042" s="31">
        <f t="shared" ca="1" si="659"/>
        <v>10.315200000000001</v>
      </c>
      <c r="AL2042" s="31">
        <f t="shared" ca="1" si="660"/>
        <v>11.330000000000002</v>
      </c>
      <c r="AM2042" s="31">
        <f t="shared" ca="1" si="661"/>
        <v>12.344800000000001</v>
      </c>
      <c r="AO2042" s="32">
        <f t="shared" ca="1" si="668"/>
        <v>2.3321937512499562</v>
      </c>
      <c r="AP2042" s="32">
        <f t="shared" ca="1" si="669"/>
        <v>0.65647120488797417</v>
      </c>
      <c r="AQ2042" s="32">
        <f t="shared" ca="1" si="670"/>
        <v>2.4685224841136817</v>
      </c>
      <c r="AR2042" s="32">
        <f t="shared" ca="1" si="671"/>
        <v>3.6438529784537321E-2</v>
      </c>
    </row>
    <row r="2043" spans="1:44">
      <c r="A2043" s="10">
        <v>39898</v>
      </c>
      <c r="B2043" s="11">
        <f ca="1">IF(ROW(data!B2043)&gt;singleSMA,AVERAGE(OFFSET(data!B2043,0,0,-singleSMA,1)),"")</f>
        <v>10.157700000000007</v>
      </c>
      <c r="C2043" s="11" t="str">
        <f ca="1">IF(ROW(data!B2041)&gt;singleSMA+2,IF(SIGN(data!B2042-indicators!B2042)&lt;&gt;SIGN(data!B2041-indicators!B2041),IF(SIGN(data!B2042-indicators!B2042)&gt;0,"BUY","SELL"),""),"")</f>
        <v/>
      </c>
      <c r="D2043" s="11">
        <f ca="1">IF(ROW(data!B2043)&gt;fastSMA,AVERAGE(OFFSET(data!B2043,0,0,-fastSMA,1)),"")</f>
        <v>8.1005000000000003</v>
      </c>
      <c r="E2043" s="11">
        <f ca="1">IF(ROW(data!B2043)&gt;slowSMA,AVERAGE(OFFSET(data!B2043,0,0,-slowSMA,1)),"")</f>
        <v>10.157700000000007</v>
      </c>
      <c r="F2043" s="11" t="str">
        <f ca="1">IF(ROW(data!B2043)&gt;MAX(fastSMA,slowSMA)+2,IF(SIGN(D2042-E2042)&lt;&gt;SIGN(D2041-E2041),IF(SIGN(D2042-E2042)&gt;0,"BUY","SELL"),""),"")</f>
        <v/>
      </c>
      <c r="G2043" s="11"/>
      <c r="H2043" s="11">
        <f>(data!B2043/data!B2042)-1</f>
        <v>2.8692879914983926E-2</v>
      </c>
      <c r="I2043" s="11">
        <f t="shared" si="651"/>
        <v>2.8692879914983926E-2</v>
      </c>
      <c r="J2043" s="11">
        <f t="shared" si="652"/>
        <v>0</v>
      </c>
      <c r="K2043" s="11">
        <f ca="1">IF(ROW(data!B2043)&gt;rsi+1,100-100/(1+AVERAGE(OFFSET(I2043,0,0,-rsi,1))/AVERAGE(OFFSET(J2043,0,0,-rsi,1))),"")</f>
        <v>70.163496717002289</v>
      </c>
      <c r="L2043" s="11"/>
      <c r="M2043" s="11">
        <f t="shared" si="653"/>
        <v>1.0286928799149839</v>
      </c>
      <c r="N2043" s="11">
        <f t="shared" ca="1" si="654"/>
        <v>1.2571428571428565</v>
      </c>
      <c r="S2043" s="13" t="str">
        <f ca="1">pricein</f>
        <v/>
      </c>
      <c r="T2043" s="13" t="str">
        <f ca="1">priceout</f>
        <v/>
      </c>
      <c r="U2043" s="16" t="str">
        <f t="shared" ca="1" si="655"/>
        <v/>
      </c>
      <c r="V2043" s="16" t="str">
        <f t="shared" ca="1" si="662"/>
        <v/>
      </c>
      <c r="W2043" s="16" t="str">
        <f t="shared" ca="1" si="663"/>
        <v/>
      </c>
      <c r="X2043" s="16">
        <f t="shared" ca="1" si="664"/>
        <v>2.0116218992622392</v>
      </c>
      <c r="Y2043" s="16"/>
      <c r="Z2043" s="13" t="str">
        <f ca="1">priceincross</f>
        <v/>
      </c>
      <c r="AA2043" s="13" t="str">
        <f ca="1">priceoutcross</f>
        <v/>
      </c>
      <c r="AB2043" s="13" t="str">
        <f t="shared" ca="1" si="656"/>
        <v/>
      </c>
      <c r="AC2043" s="13" t="str">
        <f t="shared" ca="1" si="665"/>
        <v/>
      </c>
      <c r="AD2043" s="13" t="str">
        <f t="shared" ca="1" si="666"/>
        <v/>
      </c>
      <c r="AE2043" s="13">
        <f t="shared" ca="1" si="667"/>
        <v>3.3465780983988931</v>
      </c>
      <c r="AG2043" s="32">
        <f ca="1">IF(ROW(data!B2043)&gt;fib+1,MIN(OFFSET(data!B2043,0,0,-fib,1)),"")</f>
        <v>7.03</v>
      </c>
      <c r="AH2043" s="32">
        <f ca="1">IF(ROW(data!B2043)&gt;fib+1,MAX(OFFSET(data!B2043,0,0,-fib,1)),"")</f>
        <v>15.63</v>
      </c>
      <c r="AI2043" s="32">
        <f t="shared" ca="1" si="657"/>
        <v>8.6000000000000014</v>
      </c>
      <c r="AJ2043" s="31">
        <f t="shared" ca="1" si="658"/>
        <v>9.0595999999999997</v>
      </c>
      <c r="AK2043" s="31">
        <f t="shared" ca="1" si="659"/>
        <v>10.315200000000001</v>
      </c>
      <c r="AL2043" s="31">
        <f t="shared" ca="1" si="660"/>
        <v>11.330000000000002</v>
      </c>
      <c r="AM2043" s="31">
        <f t="shared" ca="1" si="661"/>
        <v>12.344800000000001</v>
      </c>
      <c r="AO2043" s="32">
        <f t="shared" ca="1" si="668"/>
        <v>2.3321937512499562</v>
      </c>
      <c r="AP2043" s="32">
        <f t="shared" ca="1" si="669"/>
        <v>0.65647120488797417</v>
      </c>
      <c r="AQ2043" s="32">
        <f t="shared" ca="1" si="670"/>
        <v>2.4685224841136817</v>
      </c>
      <c r="AR2043" s="32">
        <f t="shared" ca="1" si="671"/>
        <v>3.6438529784537321E-2</v>
      </c>
    </row>
    <row r="2044" spans="1:44">
      <c r="A2044" s="10">
        <v>39899</v>
      </c>
      <c r="B2044" s="11">
        <f ca="1">IF(ROW(data!B2044)&gt;singleSMA,AVERAGE(OFFSET(data!B2044,0,0,-singleSMA,1)),"")</f>
        <v>10.118700000000006</v>
      </c>
      <c r="C2044" s="11" t="str">
        <f ca="1">IF(ROW(data!B2042)&gt;singleSMA+2,IF(SIGN(data!B2043-indicators!B2043)&lt;&gt;SIGN(data!B2042-indicators!B2042),IF(SIGN(data!B2043-indicators!B2043)&gt;0,"BUY","SELL"),""),"")</f>
        <v/>
      </c>
      <c r="D2044" s="11">
        <f ca="1">IF(ROW(data!B2044)&gt;fastSMA,AVERAGE(OFFSET(data!B2044,0,0,-fastSMA,1)),"")</f>
        <v>8.1820000000000004</v>
      </c>
      <c r="E2044" s="11">
        <f ca="1">IF(ROW(data!B2044)&gt;slowSMA,AVERAGE(OFFSET(data!B2044,0,0,-slowSMA,1)),"")</f>
        <v>10.118700000000006</v>
      </c>
      <c r="F2044" s="11" t="str">
        <f ca="1">IF(ROW(data!B2044)&gt;MAX(fastSMA,slowSMA)+2,IF(SIGN(D2043-E2043)&lt;&gt;SIGN(D2042-E2042),IF(SIGN(D2043-E2043)&gt;0,"BUY","SELL"),""),"")</f>
        <v/>
      </c>
      <c r="G2044" s="11"/>
      <c r="H2044" s="11">
        <f>(data!B2044/data!B2043)-1</f>
        <v>-6.9214876033057871E-2</v>
      </c>
      <c r="I2044" s="11">
        <f t="shared" si="651"/>
        <v>0</v>
      </c>
      <c r="J2044" s="11">
        <f t="shared" si="652"/>
        <v>6.9214876033057871E-2</v>
      </c>
      <c r="K2044" s="11">
        <f ca="1">IF(ROW(data!B2044)&gt;rsi+1,100-100/(1+AVERAGE(OFFSET(I2044,0,0,-rsi,1))/AVERAGE(OFFSET(J2044,0,0,-rsi,1))),"")</f>
        <v>67.151035153790488</v>
      </c>
      <c r="L2044" s="11"/>
      <c r="M2044" s="11">
        <f t="shared" si="653"/>
        <v>0.93078512396694213</v>
      </c>
      <c r="N2044" s="11">
        <f t="shared" ca="1" si="654"/>
        <v>1.2208672086720864</v>
      </c>
      <c r="S2044" s="13" t="str">
        <f ca="1">pricein</f>
        <v/>
      </c>
      <c r="T2044" s="13" t="str">
        <f ca="1">priceout</f>
        <v/>
      </c>
      <c r="U2044" s="16" t="str">
        <f t="shared" ca="1" si="655"/>
        <v/>
      </c>
      <c r="V2044" s="16" t="str">
        <f t="shared" ca="1" si="662"/>
        <v/>
      </c>
      <c r="W2044" s="16" t="str">
        <f t="shared" ca="1" si="663"/>
        <v/>
      </c>
      <c r="X2044" s="16">
        <f t="shared" ca="1" si="664"/>
        <v>2.0116218992622392</v>
      </c>
      <c r="Y2044" s="16"/>
      <c r="Z2044" s="13" t="str">
        <f ca="1">priceincross</f>
        <v/>
      </c>
      <c r="AA2044" s="13" t="str">
        <f ca="1">priceoutcross</f>
        <v/>
      </c>
      <c r="AB2044" s="13" t="str">
        <f t="shared" ca="1" si="656"/>
        <v/>
      </c>
      <c r="AC2044" s="13" t="str">
        <f t="shared" ca="1" si="665"/>
        <v/>
      </c>
      <c r="AD2044" s="13" t="str">
        <f t="shared" ca="1" si="666"/>
        <v/>
      </c>
      <c r="AE2044" s="13">
        <f t="shared" ca="1" si="667"/>
        <v>3.3465780983988931</v>
      </c>
      <c r="AG2044" s="32">
        <f ca="1">IF(ROW(data!B2044)&gt;fib+1,MIN(OFFSET(data!B2044,0,0,-fib,1)),"")</f>
        <v>7.03</v>
      </c>
      <c r="AH2044" s="32">
        <f ca="1">IF(ROW(data!B2044)&gt;fib+1,MAX(OFFSET(data!B2044,0,0,-fib,1)),"")</f>
        <v>15.63</v>
      </c>
      <c r="AI2044" s="32">
        <f t="shared" ca="1" si="657"/>
        <v>8.6000000000000014</v>
      </c>
      <c r="AJ2044" s="31">
        <f t="shared" ca="1" si="658"/>
        <v>9.0595999999999997</v>
      </c>
      <c r="AK2044" s="31">
        <f t="shared" ca="1" si="659"/>
        <v>10.315200000000001</v>
      </c>
      <c r="AL2044" s="31">
        <f t="shared" ca="1" si="660"/>
        <v>11.330000000000002</v>
      </c>
      <c r="AM2044" s="31">
        <f t="shared" ca="1" si="661"/>
        <v>12.344800000000001</v>
      </c>
      <c r="AO2044" s="32">
        <f t="shared" ca="1" si="668"/>
        <v>2.3321937512499562</v>
      </c>
      <c r="AP2044" s="32">
        <f t="shared" ca="1" si="669"/>
        <v>0.65647120488797417</v>
      </c>
      <c r="AQ2044" s="32">
        <f t="shared" ca="1" si="670"/>
        <v>2.4685224841136817</v>
      </c>
      <c r="AR2044" s="32">
        <f t="shared" ca="1" si="671"/>
        <v>3.6438529784537321E-2</v>
      </c>
    </row>
    <row r="2045" spans="1:44">
      <c r="A2045" s="10">
        <v>39902</v>
      </c>
      <c r="B2045" s="11">
        <f ca="1">IF(ROW(data!B2045)&gt;singleSMA,AVERAGE(OFFSET(data!B2045,0,0,-singleSMA,1)),"")</f>
        <v>10.067700000000007</v>
      </c>
      <c r="C2045" s="11" t="str">
        <f ca="1">IF(ROW(data!B2043)&gt;singleSMA+2,IF(SIGN(data!B2044-indicators!B2044)&lt;&gt;SIGN(data!B2043-indicators!B2043),IF(SIGN(data!B2044-indicators!B2044)&gt;0,"BUY","SELL"),""),"")</f>
        <v/>
      </c>
      <c r="D2045" s="11">
        <f ca="1">IF(ROW(data!B2045)&gt;fastSMA,AVERAGE(OFFSET(data!B2045,0,0,-fastSMA,1)),"")</f>
        <v>8.2074999999999996</v>
      </c>
      <c r="E2045" s="11">
        <f ca="1">IF(ROW(data!B2045)&gt;slowSMA,AVERAGE(OFFSET(data!B2045,0,0,-slowSMA,1)),"")</f>
        <v>10.067700000000007</v>
      </c>
      <c r="F2045" s="11" t="str">
        <f ca="1">IF(ROW(data!B2045)&gt;MAX(fastSMA,slowSMA)+2,IF(SIGN(D2044-E2044)&lt;&gt;SIGN(D2043-E2043),IF(SIGN(D2044-E2044)&gt;0,"BUY","SELL"),""),"")</f>
        <v/>
      </c>
      <c r="G2045" s="11"/>
      <c r="H2045" s="11">
        <f>(data!B2045/data!B2044)-1</f>
        <v>-7.547169811320753E-2</v>
      </c>
      <c r="I2045" s="11">
        <f t="shared" si="651"/>
        <v>0</v>
      </c>
      <c r="J2045" s="11">
        <f t="shared" si="652"/>
        <v>7.547169811320753E-2</v>
      </c>
      <c r="K2045" s="11">
        <f ca="1">IF(ROW(data!B2045)&gt;rsi+1,100-100/(1+AVERAGE(OFFSET(I2045,0,0,-rsi,1))/AVERAGE(OFFSET(J2045,0,0,-rsi,1))),"")</f>
        <v>56.504848270962661</v>
      </c>
      <c r="L2045" s="11"/>
      <c r="M2045" s="11">
        <f t="shared" si="653"/>
        <v>0.92452830188679247</v>
      </c>
      <c r="N2045" s="11">
        <f t="shared" ca="1" si="654"/>
        <v>1.0652173913043479</v>
      </c>
      <c r="S2045" s="13" t="str">
        <f ca="1">pricein</f>
        <v/>
      </c>
      <c r="T2045" s="13" t="str">
        <f ca="1">priceout</f>
        <v/>
      </c>
      <c r="U2045" s="16" t="str">
        <f t="shared" ca="1" si="655"/>
        <v/>
      </c>
      <c r="V2045" s="16" t="str">
        <f t="shared" ca="1" si="662"/>
        <v/>
      </c>
      <c r="W2045" s="16" t="str">
        <f t="shared" ca="1" si="663"/>
        <v/>
      </c>
      <c r="X2045" s="16">
        <f t="shared" ca="1" si="664"/>
        <v>2.0116218992622392</v>
      </c>
      <c r="Y2045" s="16"/>
      <c r="Z2045" s="13" t="str">
        <f ca="1">priceincross</f>
        <v/>
      </c>
      <c r="AA2045" s="13" t="str">
        <f ca="1">priceoutcross</f>
        <v/>
      </c>
      <c r="AB2045" s="13" t="str">
        <f t="shared" ca="1" si="656"/>
        <v/>
      </c>
      <c r="AC2045" s="13" t="str">
        <f t="shared" ca="1" si="665"/>
        <v/>
      </c>
      <c r="AD2045" s="13" t="str">
        <f t="shared" ca="1" si="666"/>
        <v/>
      </c>
      <c r="AE2045" s="13">
        <f t="shared" ca="1" si="667"/>
        <v>3.3465780983988931</v>
      </c>
      <c r="AG2045" s="32">
        <f ca="1">IF(ROW(data!B2045)&gt;fib+1,MIN(OFFSET(data!B2045,0,0,-fib,1)),"")</f>
        <v>7.03</v>
      </c>
      <c r="AH2045" s="32">
        <f ca="1">IF(ROW(data!B2045)&gt;fib+1,MAX(OFFSET(data!B2045,0,0,-fib,1)),"")</f>
        <v>15.63</v>
      </c>
      <c r="AI2045" s="32">
        <f t="shared" ca="1" si="657"/>
        <v>8.6000000000000014</v>
      </c>
      <c r="AJ2045" s="31">
        <f t="shared" ca="1" si="658"/>
        <v>9.0595999999999997</v>
      </c>
      <c r="AK2045" s="31">
        <f t="shared" ca="1" si="659"/>
        <v>10.315200000000001</v>
      </c>
      <c r="AL2045" s="31">
        <f t="shared" ca="1" si="660"/>
        <v>11.330000000000002</v>
      </c>
      <c r="AM2045" s="31">
        <f t="shared" ca="1" si="661"/>
        <v>12.344800000000001</v>
      </c>
      <c r="AO2045" s="32">
        <f t="shared" ca="1" si="668"/>
        <v>2.3321937512499562</v>
      </c>
      <c r="AP2045" s="32">
        <f t="shared" ca="1" si="669"/>
        <v>0.65647120488797417</v>
      </c>
      <c r="AQ2045" s="32">
        <f t="shared" ca="1" si="670"/>
        <v>2.4685224841136817</v>
      </c>
      <c r="AR2045" s="32">
        <f t="shared" ca="1" si="671"/>
        <v>3.6438529784537321E-2</v>
      </c>
    </row>
    <row r="2046" spans="1:44">
      <c r="A2046" s="10">
        <v>39903</v>
      </c>
      <c r="B2046" s="11">
        <f ca="1">IF(ROW(data!B2046)&gt;singleSMA,AVERAGE(OFFSET(data!B2046,0,0,-singleSMA,1)),"")</f>
        <v>10.016100000000007</v>
      </c>
      <c r="C2046" s="11" t="str">
        <f ca="1">IF(ROW(data!B2044)&gt;singleSMA+2,IF(SIGN(data!B2045-indicators!B2045)&lt;&gt;SIGN(data!B2044-indicators!B2044),IF(SIGN(data!B2045-indicators!B2045)&gt;0,"BUY","SELL"),""),"")</f>
        <v/>
      </c>
      <c r="D2046" s="11">
        <f ca="1">IF(ROW(data!B2046)&gt;fastSMA,AVERAGE(OFFSET(data!B2046,0,0,-fastSMA,1)),"")</f>
        <v>8.2700000000000014</v>
      </c>
      <c r="E2046" s="11">
        <f ca="1">IF(ROW(data!B2046)&gt;slowSMA,AVERAGE(OFFSET(data!B2046,0,0,-slowSMA,1)),"")</f>
        <v>10.016100000000007</v>
      </c>
      <c r="F2046" s="11" t="str">
        <f ca="1">IF(ROW(data!B2046)&gt;MAX(fastSMA,slowSMA)+2,IF(SIGN(D2045-E2045)&lt;&gt;SIGN(D2044-E2044),IF(SIGN(D2045-E2045)&gt;0,"BUY","SELL"),""),"")</f>
        <v/>
      </c>
      <c r="G2046" s="11"/>
      <c r="H2046" s="11">
        <f>(data!B2046/data!B2045)-1</f>
        <v>7.5630252100840512E-2</v>
      </c>
      <c r="I2046" s="11">
        <f t="shared" si="651"/>
        <v>7.5630252100840512E-2</v>
      </c>
      <c r="J2046" s="11">
        <f t="shared" si="652"/>
        <v>0</v>
      </c>
      <c r="K2046" s="11">
        <f ca="1">IF(ROW(data!B2046)&gt;rsi+1,100-100/(1+AVERAGE(OFFSET(I2046,0,0,-rsi,1))/AVERAGE(OFFSET(J2046,0,0,-rsi,1))),"")</f>
        <v>62.165301118046031</v>
      </c>
      <c r="L2046" s="11"/>
      <c r="M2046" s="11">
        <f t="shared" si="653"/>
        <v>1.0756302521008405</v>
      </c>
      <c r="N2046" s="11">
        <f t="shared" ca="1" si="654"/>
        <v>1.1621271076523998</v>
      </c>
      <c r="S2046" s="13" t="str">
        <f ca="1">pricein</f>
        <v/>
      </c>
      <c r="T2046" s="13" t="str">
        <f ca="1">priceout</f>
        <v/>
      </c>
      <c r="U2046" s="16" t="str">
        <f t="shared" ca="1" si="655"/>
        <v/>
      </c>
      <c r="V2046" s="16" t="str">
        <f t="shared" ca="1" si="662"/>
        <v/>
      </c>
      <c r="W2046" s="16" t="str">
        <f t="shared" ca="1" si="663"/>
        <v/>
      </c>
      <c r="X2046" s="16">
        <f t="shared" ca="1" si="664"/>
        <v>2.0116218992622392</v>
      </c>
      <c r="Y2046" s="16"/>
      <c r="Z2046" s="13" t="str">
        <f ca="1">priceincross</f>
        <v/>
      </c>
      <c r="AA2046" s="13" t="str">
        <f ca="1">priceoutcross</f>
        <v/>
      </c>
      <c r="AB2046" s="13" t="str">
        <f t="shared" ca="1" si="656"/>
        <v/>
      </c>
      <c r="AC2046" s="13" t="str">
        <f t="shared" ca="1" si="665"/>
        <v/>
      </c>
      <c r="AD2046" s="13" t="str">
        <f t="shared" ca="1" si="666"/>
        <v/>
      </c>
      <c r="AE2046" s="13">
        <f t="shared" ca="1" si="667"/>
        <v>3.3465780983988931</v>
      </c>
      <c r="AG2046" s="32">
        <f ca="1">IF(ROW(data!B2046)&gt;fib+1,MIN(OFFSET(data!B2046,0,0,-fib,1)),"")</f>
        <v>7.03</v>
      </c>
      <c r="AH2046" s="32">
        <f ca="1">IF(ROW(data!B2046)&gt;fib+1,MAX(OFFSET(data!B2046,0,0,-fib,1)),"")</f>
        <v>15.63</v>
      </c>
      <c r="AI2046" s="32">
        <f t="shared" ca="1" si="657"/>
        <v>8.6000000000000014</v>
      </c>
      <c r="AJ2046" s="31">
        <f t="shared" ca="1" si="658"/>
        <v>9.0595999999999997</v>
      </c>
      <c r="AK2046" s="31">
        <f t="shared" ca="1" si="659"/>
        <v>10.315200000000001</v>
      </c>
      <c r="AL2046" s="31">
        <f t="shared" ca="1" si="660"/>
        <v>11.330000000000002</v>
      </c>
      <c r="AM2046" s="31">
        <f t="shared" ca="1" si="661"/>
        <v>12.344800000000001</v>
      </c>
      <c r="AO2046" s="32">
        <f t="shared" ca="1" si="668"/>
        <v>2.3321937512499562</v>
      </c>
      <c r="AP2046" s="32">
        <f t="shared" ca="1" si="669"/>
        <v>0.65647120488797417</v>
      </c>
      <c r="AQ2046" s="32">
        <f t="shared" ca="1" si="670"/>
        <v>2.4685224841136817</v>
      </c>
      <c r="AR2046" s="32">
        <f t="shared" ca="1" si="671"/>
        <v>3.6438529784537321E-2</v>
      </c>
    </row>
    <row r="2047" spans="1:44">
      <c r="A2047" s="10">
        <v>39904</v>
      </c>
      <c r="B2047" s="11">
        <f ca="1">IF(ROW(data!B2047)&gt;singleSMA,AVERAGE(OFFSET(data!B2047,0,0,-singleSMA,1)),"")</f>
        <v>9.9502000000000059</v>
      </c>
      <c r="C2047" s="11" t="str">
        <f ca="1">IF(ROW(data!B2045)&gt;singleSMA+2,IF(SIGN(data!B2046-indicators!B2046)&lt;&gt;SIGN(data!B2045-indicators!B2045),IF(SIGN(data!B2046-indicators!B2046)&gt;0,"BUY","SELL"),""),"")</f>
        <v/>
      </c>
      <c r="D2047" s="11">
        <f ca="1">IF(ROW(data!B2047)&gt;fastSMA,AVERAGE(OFFSET(data!B2047,0,0,-fastSMA,1)),"")</f>
        <v>8.3535000000000004</v>
      </c>
      <c r="E2047" s="11">
        <f ca="1">IF(ROW(data!B2047)&gt;slowSMA,AVERAGE(OFFSET(data!B2047,0,0,-slowSMA,1)),"")</f>
        <v>9.9502000000000059</v>
      </c>
      <c r="F2047" s="11" t="str">
        <f ca="1">IF(ROW(data!B2047)&gt;MAX(fastSMA,slowSMA)+2,IF(SIGN(D2046-E2046)&lt;&gt;SIGN(D2045-E2045),IF(SIGN(D2046-E2046)&gt;0,"BUY","SELL"),""),"")</f>
        <v/>
      </c>
      <c r="G2047" s="11"/>
      <c r="H2047" s="11">
        <f>(data!B2047/data!B2046)-1</f>
        <v>8.9285714285711748E-3</v>
      </c>
      <c r="I2047" s="11">
        <f t="shared" si="651"/>
        <v>8.9285714285711748E-3</v>
      </c>
      <c r="J2047" s="11">
        <f t="shared" si="652"/>
        <v>0</v>
      </c>
      <c r="K2047" s="11">
        <f ca="1">IF(ROW(data!B2047)&gt;rsi+1,100-100/(1+AVERAGE(OFFSET(I2047,0,0,-rsi,1))/AVERAGE(OFFSET(J2047,0,0,-rsi,1))),"")</f>
        <v>66.65137537607464</v>
      </c>
      <c r="L2047" s="11"/>
      <c r="M2047" s="11">
        <f t="shared" si="653"/>
        <v>1.0089285714285712</v>
      </c>
      <c r="N2047" s="11">
        <f t="shared" ca="1" si="654"/>
        <v>1.2265943012211669</v>
      </c>
      <c r="S2047" s="13" t="str">
        <f ca="1">pricein</f>
        <v/>
      </c>
      <c r="T2047" s="13" t="str">
        <f ca="1">priceout</f>
        <v/>
      </c>
      <c r="U2047" s="16" t="str">
        <f t="shared" ca="1" si="655"/>
        <v/>
      </c>
      <c r="V2047" s="16" t="str">
        <f t="shared" ca="1" si="662"/>
        <v/>
      </c>
      <c r="W2047" s="16" t="str">
        <f t="shared" ca="1" si="663"/>
        <v/>
      </c>
      <c r="X2047" s="16">
        <f t="shared" ca="1" si="664"/>
        <v>2.0116218992622392</v>
      </c>
      <c r="Y2047" s="16"/>
      <c r="Z2047" s="13" t="str">
        <f ca="1">priceincross</f>
        <v/>
      </c>
      <c r="AA2047" s="13" t="str">
        <f ca="1">priceoutcross</f>
        <v/>
      </c>
      <c r="AB2047" s="13" t="str">
        <f t="shared" ca="1" si="656"/>
        <v/>
      </c>
      <c r="AC2047" s="13" t="str">
        <f t="shared" ca="1" si="665"/>
        <v/>
      </c>
      <c r="AD2047" s="13" t="str">
        <f t="shared" ca="1" si="666"/>
        <v/>
      </c>
      <c r="AE2047" s="13">
        <f t="shared" ca="1" si="667"/>
        <v>3.3465780983988931</v>
      </c>
      <c r="AG2047" s="32">
        <f ca="1">IF(ROW(data!B2047)&gt;fib+1,MIN(OFFSET(data!B2047,0,0,-fib,1)),"")</f>
        <v>7.03</v>
      </c>
      <c r="AH2047" s="32">
        <f ca="1">IF(ROW(data!B2047)&gt;fib+1,MAX(OFFSET(data!B2047,0,0,-fib,1)),"")</f>
        <v>15.24</v>
      </c>
      <c r="AI2047" s="32">
        <f t="shared" ca="1" si="657"/>
        <v>8.2100000000000009</v>
      </c>
      <c r="AJ2047" s="31">
        <f t="shared" ca="1" si="658"/>
        <v>8.9675600000000006</v>
      </c>
      <c r="AK2047" s="31">
        <f t="shared" ca="1" si="659"/>
        <v>10.166220000000001</v>
      </c>
      <c r="AL2047" s="31">
        <f t="shared" ca="1" si="660"/>
        <v>11.135000000000002</v>
      </c>
      <c r="AM2047" s="31">
        <f t="shared" ca="1" si="661"/>
        <v>12.10378</v>
      </c>
      <c r="AO2047" s="32">
        <f t="shared" ca="1" si="668"/>
        <v>2.3321937512499562</v>
      </c>
      <c r="AP2047" s="32">
        <f t="shared" ca="1" si="669"/>
        <v>0.65647120488797417</v>
      </c>
      <c r="AQ2047" s="32">
        <f t="shared" ca="1" si="670"/>
        <v>2.4685224841136817</v>
      </c>
      <c r="AR2047" s="32">
        <f t="shared" ca="1" si="671"/>
        <v>3.6438529784537321E-2</v>
      </c>
    </row>
    <row r="2048" spans="1:44">
      <c r="A2048" s="10">
        <v>39905</v>
      </c>
      <c r="B2048" s="11">
        <f ca="1">IF(ROW(data!B2048)&gt;singleSMA,AVERAGE(OFFSET(data!B2048,0,0,-singleSMA,1)),"")</f>
        <v>9.897900000000007</v>
      </c>
      <c r="C2048" s="11" t="str">
        <f ca="1">IF(ROW(data!B2046)&gt;singleSMA+2,IF(SIGN(data!B2047-indicators!B2047)&lt;&gt;SIGN(data!B2046-indicators!B2046),IF(SIGN(data!B2047-indicators!B2047)&gt;0,"BUY","SELL"),""),"")</f>
        <v/>
      </c>
      <c r="D2048" s="11">
        <f ca="1">IF(ROW(data!B2048)&gt;fastSMA,AVERAGE(OFFSET(data!B2048,0,0,-fastSMA,1)),"")</f>
        <v>8.4685000000000006</v>
      </c>
      <c r="E2048" s="11">
        <f ca="1">IF(ROW(data!B2048)&gt;slowSMA,AVERAGE(OFFSET(data!B2048,0,0,-slowSMA,1)),"")</f>
        <v>9.897900000000007</v>
      </c>
      <c r="F2048" s="11" t="str">
        <f ca="1">IF(ROW(data!B2048)&gt;MAX(fastSMA,slowSMA)+2,IF(SIGN(D2047-E2047)&lt;&gt;SIGN(D2046-E2046),IF(SIGN(D2047-E2047)&gt;0,"BUY","SELL"),""),"")</f>
        <v/>
      </c>
      <c r="G2048" s="11"/>
      <c r="H2048" s="11">
        <f>(data!B2048/data!B2047)-1</f>
        <v>7.5221238938053325E-2</v>
      </c>
      <c r="I2048" s="11">
        <f t="shared" si="651"/>
        <v>7.5221238938053325E-2</v>
      </c>
      <c r="J2048" s="11">
        <f t="shared" si="652"/>
        <v>0</v>
      </c>
      <c r="K2048" s="11">
        <f ca="1">IF(ROW(data!B2048)&gt;rsi+1,100-100/(1+AVERAGE(OFFSET(I2048,0,0,-rsi,1))/AVERAGE(OFFSET(J2048,0,0,-rsi,1))),"")</f>
        <v>69.674941665332625</v>
      </c>
      <c r="L2048" s="11"/>
      <c r="M2048" s="11">
        <f t="shared" si="653"/>
        <v>1.0752212389380533</v>
      </c>
      <c r="N2048" s="11">
        <f t="shared" ca="1" si="654"/>
        <v>1.3099730458221026</v>
      </c>
      <c r="S2048" s="13" t="str">
        <f ca="1">pricein</f>
        <v/>
      </c>
      <c r="T2048" s="13" t="str">
        <f ca="1">priceout</f>
        <v/>
      </c>
      <c r="U2048" s="16" t="str">
        <f t="shared" ca="1" si="655"/>
        <v/>
      </c>
      <c r="V2048" s="16" t="str">
        <f t="shared" ca="1" si="662"/>
        <v/>
      </c>
      <c r="W2048" s="16" t="str">
        <f t="shared" ca="1" si="663"/>
        <v/>
      </c>
      <c r="X2048" s="16">
        <f t="shared" ca="1" si="664"/>
        <v>2.0116218992622392</v>
      </c>
      <c r="Y2048" s="16"/>
      <c r="Z2048" s="13" t="str">
        <f ca="1">priceincross</f>
        <v/>
      </c>
      <c r="AA2048" s="13" t="str">
        <f ca="1">priceoutcross</f>
        <v/>
      </c>
      <c r="AB2048" s="13" t="str">
        <f t="shared" ca="1" si="656"/>
        <v/>
      </c>
      <c r="AC2048" s="13" t="str">
        <f t="shared" ca="1" si="665"/>
        <v/>
      </c>
      <c r="AD2048" s="13" t="str">
        <f t="shared" ca="1" si="666"/>
        <v/>
      </c>
      <c r="AE2048" s="13">
        <f t="shared" ca="1" si="667"/>
        <v>3.3465780983988931</v>
      </c>
      <c r="AG2048" s="32">
        <f ca="1">IF(ROW(data!B2048)&gt;fib+1,MIN(OFFSET(data!B2048,0,0,-fib,1)),"")</f>
        <v>7.03</v>
      </c>
      <c r="AH2048" s="32">
        <f ca="1">IF(ROW(data!B2048)&gt;fib+1,MAX(OFFSET(data!B2048,0,0,-fib,1)),"")</f>
        <v>15.24</v>
      </c>
      <c r="AI2048" s="32">
        <f t="shared" ca="1" si="657"/>
        <v>8.2100000000000009</v>
      </c>
      <c r="AJ2048" s="31">
        <f t="shared" ca="1" si="658"/>
        <v>8.9675600000000006</v>
      </c>
      <c r="AK2048" s="31">
        <f t="shared" ca="1" si="659"/>
        <v>10.166220000000001</v>
      </c>
      <c r="AL2048" s="31">
        <f t="shared" ca="1" si="660"/>
        <v>11.135000000000002</v>
      </c>
      <c r="AM2048" s="31">
        <f t="shared" ca="1" si="661"/>
        <v>12.10378</v>
      </c>
      <c r="AO2048" s="32">
        <f t="shared" ca="1" si="668"/>
        <v>2.3321937512499562</v>
      </c>
      <c r="AP2048" s="32">
        <f t="shared" ca="1" si="669"/>
        <v>0.65647120488797417</v>
      </c>
      <c r="AQ2048" s="32">
        <f t="shared" ca="1" si="670"/>
        <v>2.4685224841136817</v>
      </c>
      <c r="AR2048" s="32">
        <f t="shared" ca="1" si="671"/>
        <v>3.6438529784537321E-2</v>
      </c>
    </row>
    <row r="2049" spans="1:44">
      <c r="A2049" s="10">
        <v>39906</v>
      </c>
      <c r="B2049" s="11">
        <f ca="1">IF(ROW(data!B2049)&gt;singleSMA,AVERAGE(OFFSET(data!B2049,0,0,-singleSMA,1)),"")</f>
        <v>9.8617000000000061</v>
      </c>
      <c r="C2049" s="11" t="str">
        <f ca="1">IF(ROW(data!B2047)&gt;singleSMA+2,IF(SIGN(data!B2048-indicators!B2048)&lt;&gt;SIGN(data!B2047-indicators!B2047),IF(SIGN(data!B2048-indicators!B2048)&gt;0,"BUY","SELL"),""),"")</f>
        <v/>
      </c>
      <c r="D2049" s="11">
        <f ca="1">IF(ROW(data!B2049)&gt;fastSMA,AVERAGE(OFFSET(data!B2049,0,0,-fastSMA,1)),"")</f>
        <v>8.6149999999999984</v>
      </c>
      <c r="E2049" s="11">
        <f ca="1">IF(ROW(data!B2049)&gt;slowSMA,AVERAGE(OFFSET(data!B2049,0,0,-slowSMA,1)),"")</f>
        <v>9.8617000000000061</v>
      </c>
      <c r="F2049" s="11" t="str">
        <f ca="1">IF(ROW(data!B2049)&gt;MAX(fastSMA,slowSMA)+2,IF(SIGN(D2048-E2048)&lt;&gt;SIGN(D2047-E2047),IF(SIGN(D2048-E2048)&gt;0,"BUY","SELL"),""),"")</f>
        <v/>
      </c>
      <c r="G2049" s="11"/>
      <c r="H2049" s="11">
        <f>(data!B2049/data!B2048)-1</f>
        <v>4.218106995884785E-2</v>
      </c>
      <c r="I2049" s="11">
        <f t="shared" si="651"/>
        <v>4.218106995884785E-2</v>
      </c>
      <c r="J2049" s="11">
        <f t="shared" si="652"/>
        <v>0</v>
      </c>
      <c r="K2049" s="11">
        <f ca="1">IF(ROW(data!B2049)&gt;rsi+1,100-100/(1+AVERAGE(OFFSET(I2049,0,0,-rsi,1))/AVERAGE(OFFSET(J2049,0,0,-rsi,1))),"")</f>
        <v>74.034003931825055</v>
      </c>
      <c r="L2049" s="11"/>
      <c r="M2049" s="11">
        <f t="shared" si="653"/>
        <v>1.0421810699588478</v>
      </c>
      <c r="N2049" s="11">
        <f t="shared" ca="1" si="654"/>
        <v>1.4069444444444448</v>
      </c>
      <c r="S2049" s="13" t="str">
        <f ca="1">pricein</f>
        <v/>
      </c>
      <c r="T2049" s="13" t="str">
        <f ca="1">priceout</f>
        <v/>
      </c>
      <c r="U2049" s="16" t="str">
        <f t="shared" ca="1" si="655"/>
        <v/>
      </c>
      <c r="V2049" s="16" t="str">
        <f t="shared" ca="1" si="662"/>
        <v/>
      </c>
      <c r="W2049" s="16" t="str">
        <f t="shared" ca="1" si="663"/>
        <v/>
      </c>
      <c r="X2049" s="16">
        <f t="shared" ca="1" si="664"/>
        <v>2.0116218992622392</v>
      </c>
      <c r="Y2049" s="16"/>
      <c r="Z2049" s="13" t="str">
        <f ca="1">priceincross</f>
        <v/>
      </c>
      <c r="AA2049" s="13" t="str">
        <f ca="1">priceoutcross</f>
        <v/>
      </c>
      <c r="AB2049" s="13" t="str">
        <f t="shared" ca="1" si="656"/>
        <v/>
      </c>
      <c r="AC2049" s="13" t="str">
        <f t="shared" ca="1" si="665"/>
        <v/>
      </c>
      <c r="AD2049" s="13" t="str">
        <f t="shared" ca="1" si="666"/>
        <v/>
      </c>
      <c r="AE2049" s="13">
        <f t="shared" ca="1" si="667"/>
        <v>3.3465780983988931</v>
      </c>
      <c r="AG2049" s="32">
        <f ca="1">IF(ROW(data!B2049)&gt;fib+1,MIN(OFFSET(data!B2049,0,0,-fib,1)),"")</f>
        <v>7.03</v>
      </c>
      <c r="AH2049" s="32">
        <f ca="1">IF(ROW(data!B2049)&gt;fib+1,MAX(OFFSET(data!B2049,0,0,-fib,1)),"")</f>
        <v>15.24</v>
      </c>
      <c r="AI2049" s="32">
        <f t="shared" ca="1" si="657"/>
        <v>8.2100000000000009</v>
      </c>
      <c r="AJ2049" s="31">
        <f t="shared" ca="1" si="658"/>
        <v>8.9675600000000006</v>
      </c>
      <c r="AK2049" s="31">
        <f t="shared" ca="1" si="659"/>
        <v>10.166220000000001</v>
      </c>
      <c r="AL2049" s="31">
        <f t="shared" ca="1" si="660"/>
        <v>11.135000000000002</v>
      </c>
      <c r="AM2049" s="31">
        <f t="shared" ca="1" si="661"/>
        <v>12.10378</v>
      </c>
      <c r="AO2049" s="32">
        <f t="shared" ca="1" si="668"/>
        <v>2.3321937512499562</v>
      </c>
      <c r="AP2049" s="32">
        <f t="shared" ca="1" si="669"/>
        <v>0.65647120488797417</v>
      </c>
      <c r="AQ2049" s="32">
        <f t="shared" ca="1" si="670"/>
        <v>2.4685224841136817</v>
      </c>
      <c r="AR2049" s="32">
        <f t="shared" ca="1" si="671"/>
        <v>3.6438529784537321E-2</v>
      </c>
    </row>
    <row r="2050" spans="1:44">
      <c r="A2050" s="10">
        <v>39909</v>
      </c>
      <c r="B2050" s="11">
        <f ca="1">IF(ROW(data!B2050)&gt;singleSMA,AVERAGE(OFFSET(data!B2050,0,0,-singleSMA,1)),"")</f>
        <v>9.8177000000000056</v>
      </c>
      <c r="C2050" s="11" t="str">
        <f ca="1">IF(ROW(data!B2048)&gt;singleSMA+2,IF(SIGN(data!B2049-indicators!B2049)&lt;&gt;SIGN(data!B2048-indicators!B2048),IF(SIGN(data!B2049-indicators!B2049)&gt;0,"BUY","SELL"),""),"")</f>
        <v>BUY</v>
      </c>
      <c r="D2050" s="11">
        <f ca="1">IF(ROW(data!B2050)&gt;fastSMA,AVERAGE(OFFSET(data!B2050,0,0,-fastSMA,1)),"")</f>
        <v>8.7619999999999987</v>
      </c>
      <c r="E2050" s="11">
        <f ca="1">IF(ROW(data!B2050)&gt;slowSMA,AVERAGE(OFFSET(data!B2050,0,0,-slowSMA,1)),"")</f>
        <v>9.8177000000000056</v>
      </c>
      <c r="F2050" s="11" t="str">
        <f ca="1">IF(ROW(data!B2050)&gt;MAX(fastSMA,slowSMA)+2,IF(SIGN(D2049-E2049)&lt;&gt;SIGN(D2048-E2048),IF(SIGN(D2049-E2049)&gt;0,"BUY","SELL"),""),"")</f>
        <v/>
      </c>
      <c r="G2050" s="11"/>
      <c r="H2050" s="11">
        <f>(data!B2050/data!B2049)-1</f>
        <v>-1.5794669299111552E-2</v>
      </c>
      <c r="I2050" s="11">
        <f t="shared" si="651"/>
        <v>0</v>
      </c>
      <c r="J2050" s="11">
        <f t="shared" si="652"/>
        <v>1.5794669299111552E-2</v>
      </c>
      <c r="K2050" s="11">
        <f ca="1">IF(ROW(data!B2050)&gt;rsi+1,100-100/(1+AVERAGE(OFFSET(I2050,0,0,-rsi,1))/AVERAGE(OFFSET(J2050,0,0,-rsi,1))),"")</f>
        <v>74.79588415956448</v>
      </c>
      <c r="L2050" s="11"/>
      <c r="M2050" s="11">
        <f t="shared" si="653"/>
        <v>0.98420533070088845</v>
      </c>
      <c r="N2050" s="11">
        <f t="shared" ca="1" si="654"/>
        <v>1.4182076813655762</v>
      </c>
      <c r="S2050" s="13">
        <f ca="1">pricein</f>
        <v>9.9700000000000006</v>
      </c>
      <c r="T2050" s="13" t="str">
        <f ca="1">priceout</f>
        <v/>
      </c>
      <c r="U2050" s="16">
        <f t="shared" ca="1" si="655"/>
        <v>19.28</v>
      </c>
      <c r="V2050" s="16">
        <f t="shared" ca="1" si="662"/>
        <v>1.9338014042126379</v>
      </c>
      <c r="W2050" s="16">
        <f t="shared" ca="1" si="663"/>
        <v>0.93380140421263791</v>
      </c>
      <c r="X2050" s="16">
        <f t="shared" ca="1" si="664"/>
        <v>3.890077253538212</v>
      </c>
      <c r="Y2050" s="16"/>
      <c r="Z2050" s="13" t="str">
        <f ca="1">priceincross</f>
        <v/>
      </c>
      <c r="AA2050" s="13" t="str">
        <f ca="1">priceoutcross</f>
        <v/>
      </c>
      <c r="AB2050" s="13" t="str">
        <f t="shared" ca="1" si="656"/>
        <v/>
      </c>
      <c r="AC2050" s="13" t="str">
        <f t="shared" ca="1" si="665"/>
        <v/>
      </c>
      <c r="AD2050" s="13" t="str">
        <f t="shared" ca="1" si="666"/>
        <v/>
      </c>
      <c r="AE2050" s="13">
        <f t="shared" ca="1" si="667"/>
        <v>3.3465780983988931</v>
      </c>
      <c r="AG2050" s="32">
        <f ca="1">IF(ROW(data!B2050)&gt;fib+1,MIN(OFFSET(data!B2050,0,0,-fib,1)),"")</f>
        <v>7.03</v>
      </c>
      <c r="AH2050" s="32">
        <f ca="1">IF(ROW(data!B2050)&gt;fib+1,MAX(OFFSET(data!B2050,0,0,-fib,1)),"")</f>
        <v>15.24</v>
      </c>
      <c r="AI2050" s="32">
        <f t="shared" ca="1" si="657"/>
        <v>8.2100000000000009</v>
      </c>
      <c r="AJ2050" s="31">
        <f t="shared" ca="1" si="658"/>
        <v>8.9675600000000006</v>
      </c>
      <c r="AK2050" s="31">
        <f t="shared" ca="1" si="659"/>
        <v>10.166220000000001</v>
      </c>
      <c r="AL2050" s="31">
        <f t="shared" ca="1" si="660"/>
        <v>11.135000000000002</v>
      </c>
      <c r="AM2050" s="31">
        <f t="shared" ca="1" si="661"/>
        <v>12.10378</v>
      </c>
      <c r="AO2050" s="32">
        <f t="shared" ca="1" si="668"/>
        <v>2.890077253538212</v>
      </c>
      <c r="AP2050" s="32">
        <f t="shared" ca="1" si="669"/>
        <v>0</v>
      </c>
      <c r="AQ2050" s="32">
        <f t="shared" ca="1" si="670"/>
        <v>2.4685224841136817</v>
      </c>
      <c r="AR2050" s="32">
        <f t="shared" ca="1" si="671"/>
        <v>3.6438529784537321E-2</v>
      </c>
    </row>
    <row r="2051" spans="1:44">
      <c r="A2051" s="10">
        <v>39910</v>
      </c>
      <c r="B2051" s="11">
        <f ca="1">IF(ROW(data!B2051)&gt;singleSMA,AVERAGE(OFFSET(data!B2051,0,0,-singleSMA,1)),"")</f>
        <v>9.7635000000000058</v>
      </c>
      <c r="C2051" s="11" t="str">
        <f ca="1">IF(ROW(data!B2049)&gt;singleSMA+2,IF(SIGN(data!B2050-indicators!B2050)&lt;&gt;SIGN(data!B2049-indicators!B2049),IF(SIGN(data!B2050-indicators!B2050)&gt;0,"BUY","SELL"),""),"")</f>
        <v/>
      </c>
      <c r="D2051" s="11">
        <f ca="1">IF(ROW(data!B2051)&gt;fastSMA,AVERAGE(OFFSET(data!B2051,0,0,-fastSMA,1)),"")</f>
        <v>8.9014999999999986</v>
      </c>
      <c r="E2051" s="11">
        <f ca="1">IF(ROW(data!B2051)&gt;slowSMA,AVERAGE(OFFSET(data!B2051,0,0,-slowSMA,1)),"")</f>
        <v>9.7635000000000058</v>
      </c>
      <c r="F2051" s="11" t="str">
        <f ca="1">IF(ROW(data!B2051)&gt;MAX(fastSMA,slowSMA)+2,IF(SIGN(D2050-E2050)&lt;&gt;SIGN(D2049-E2049),IF(SIGN(D2050-E2050)&gt;0,"BUY","SELL"),""),"")</f>
        <v/>
      </c>
      <c r="G2051" s="11"/>
      <c r="H2051" s="11">
        <f>(data!B2051/data!B2050)-1</f>
        <v>-1.5045135406218657E-2</v>
      </c>
      <c r="I2051" s="11">
        <f t="shared" ref="I2051:I2114" si="672">IF(H2051&gt;0,H2051,0)</f>
        <v>0</v>
      </c>
      <c r="J2051" s="11">
        <f t="shared" ref="J2051:J2114" si="673">IF(H2051&lt;0,-H2051,0)</f>
        <v>1.5045135406218657E-2</v>
      </c>
      <c r="K2051" s="11">
        <f ca="1">IF(ROW(data!B2051)&gt;rsi+1,100-100/(1+AVERAGE(OFFSET(I2051,0,0,-rsi,1))/AVERAGE(OFFSET(J2051,0,0,-rsi,1))),"")</f>
        <v>73.34309792264871</v>
      </c>
      <c r="L2051" s="11"/>
      <c r="M2051" s="11">
        <f t="shared" ref="M2051:M2114" si="674">1+H2051</f>
        <v>0.98495486459378134</v>
      </c>
      <c r="N2051" s="11">
        <f t="shared" ref="N2051:N2114" ca="1" si="675">IF(ROW(M2051)&gt;priceindex+1,PRODUCT(OFFSET(M2051,0,0,-priceindex,1)),"")</f>
        <v>1.3968705547652918</v>
      </c>
      <c r="S2051" s="13" t="str">
        <f ca="1">pricein</f>
        <v/>
      </c>
      <c r="T2051" s="13" t="str">
        <f ca="1">priceout</f>
        <v/>
      </c>
      <c r="U2051" s="16" t="str">
        <f t="shared" ref="U2051:U2114" ca="1" si="676">IF(S2051&lt;&gt;"",OFFSET(C2051,MATCH("SELL",C2052:C7049,0),17),"")</f>
        <v/>
      </c>
      <c r="V2051" s="16" t="str">
        <f t="shared" ca="1" si="662"/>
        <v/>
      </c>
      <c r="W2051" s="16" t="str">
        <f t="shared" ca="1" si="663"/>
        <v/>
      </c>
      <c r="X2051" s="16">
        <f t="shared" ca="1" si="664"/>
        <v>3.890077253538212</v>
      </c>
      <c r="Y2051" s="16"/>
      <c r="Z2051" s="13" t="str">
        <f ca="1">priceincross</f>
        <v/>
      </c>
      <c r="AA2051" s="13" t="str">
        <f ca="1">priceoutcross</f>
        <v/>
      </c>
      <c r="AB2051" s="13" t="str">
        <f t="shared" ref="AB2051:AB2114" ca="1" si="677">IF(Z2051&lt;&gt;"",OFFSET(F2051,MATCH("SELL",F2052:F7049,0),21),"")</f>
        <v/>
      </c>
      <c r="AC2051" s="13" t="str">
        <f t="shared" ca="1" si="665"/>
        <v/>
      </c>
      <c r="AD2051" s="13" t="str">
        <f t="shared" ca="1" si="666"/>
        <v/>
      </c>
      <c r="AE2051" s="13">
        <f t="shared" ca="1" si="667"/>
        <v>3.3465780983988931</v>
      </c>
      <c r="AG2051" s="32">
        <f ca="1">IF(ROW(data!B2051)&gt;fib+1,MIN(OFFSET(data!B2051,0,0,-fib,1)),"")</f>
        <v>7.03</v>
      </c>
      <c r="AH2051" s="32">
        <f ca="1">IF(ROW(data!B2051)&gt;fib+1,MAX(OFFSET(data!B2051,0,0,-fib,1)),"")</f>
        <v>13.84</v>
      </c>
      <c r="AI2051" s="32">
        <f t="shared" ref="AI2051:AI2114" ca="1" si="678">IF(AG2051&lt;&gt;"",AH2051-AG2051,"")</f>
        <v>6.81</v>
      </c>
      <c r="AJ2051" s="31">
        <f t="shared" ref="AJ2051:AJ2114" ca="1" si="679">IF(AI2051&lt;&gt;"",AG2051+0.236*AI2051,"")</f>
        <v>8.6371599999999997</v>
      </c>
      <c r="AK2051" s="31">
        <f t="shared" ref="AK2051:AK2114" ca="1" si="680">IF(AI2051&lt;&gt;"",AG2051+0.382*AI2051,"")</f>
        <v>9.6314200000000003</v>
      </c>
      <c r="AL2051" s="31">
        <f t="shared" ref="AL2051:AL2114" ca="1" si="681">IF(AI2051&lt;&gt;"",AG2051+0.5*AI2051,"")</f>
        <v>10.435</v>
      </c>
      <c r="AM2051" s="31">
        <f t="shared" ref="AM2051:AM2114" ca="1" si="682">IF(AI2051&lt;&gt;"",AG2051+0.618*AI2051,"")</f>
        <v>11.238579999999999</v>
      </c>
      <c r="AO2051" s="32">
        <f t="shared" ca="1" si="668"/>
        <v>2.890077253538212</v>
      </c>
      <c r="AP2051" s="32">
        <f t="shared" ca="1" si="669"/>
        <v>0</v>
      </c>
      <c r="AQ2051" s="32">
        <f t="shared" ca="1" si="670"/>
        <v>2.4685224841136817</v>
      </c>
      <c r="AR2051" s="32">
        <f t="shared" ca="1" si="671"/>
        <v>3.6438529784537321E-2</v>
      </c>
    </row>
    <row r="2052" spans="1:44">
      <c r="A2052" s="10">
        <v>39911</v>
      </c>
      <c r="B2052" s="11">
        <f ca="1">IF(ROW(data!B2052)&gt;singleSMA,AVERAGE(OFFSET(data!B2052,0,0,-singleSMA,1)),"")</f>
        <v>9.7304000000000066</v>
      </c>
      <c r="C2052" s="11" t="str">
        <f ca="1">IF(ROW(data!B2050)&gt;singleSMA+2,IF(SIGN(data!B2051-indicators!B2051)&lt;&gt;SIGN(data!B2050-indicators!B2050),IF(SIGN(data!B2051-indicators!B2051)&gt;0,"BUY","SELL"),""),"")</f>
        <v/>
      </c>
      <c r="D2052" s="11">
        <f ca="1">IF(ROW(data!B2052)&gt;fastSMA,AVERAGE(OFFSET(data!B2052,0,0,-fastSMA,1)),"")</f>
        <v>9.0234999999999985</v>
      </c>
      <c r="E2052" s="11">
        <f ca="1">IF(ROW(data!B2052)&gt;slowSMA,AVERAGE(OFFSET(data!B2052,0,0,-slowSMA,1)),"")</f>
        <v>9.7304000000000066</v>
      </c>
      <c r="F2052" s="11" t="str">
        <f ca="1">IF(ROW(data!B2052)&gt;MAX(fastSMA,slowSMA)+2,IF(SIGN(D2051-E2051)&lt;&gt;SIGN(D2050-E2050),IF(SIGN(D2051-E2051)&gt;0,"BUY","SELL"),""),"")</f>
        <v/>
      </c>
      <c r="G2052" s="11"/>
      <c r="H2052" s="11">
        <f>(data!B2052/data!B2051)-1</f>
        <v>7.2301425661914331E-2</v>
      </c>
      <c r="I2052" s="11">
        <f t="shared" si="672"/>
        <v>7.2301425661914331E-2</v>
      </c>
      <c r="J2052" s="11">
        <f t="shared" si="673"/>
        <v>0</v>
      </c>
      <c r="K2052" s="11">
        <f ca="1">IF(ROW(data!B2052)&gt;rsi+1,100-100/(1+AVERAGE(OFFSET(I2052,0,0,-rsi,1))/AVERAGE(OFFSET(J2052,0,0,-rsi,1))),"")</f>
        <v>70.337739048865515</v>
      </c>
      <c r="L2052" s="11"/>
      <c r="M2052" s="11">
        <f t="shared" si="674"/>
        <v>1.0723014256619143</v>
      </c>
      <c r="N2052" s="11">
        <f t="shared" ca="1" si="675"/>
        <v>1.3016069221260818</v>
      </c>
      <c r="S2052" s="13" t="str">
        <f ca="1">pricein</f>
        <v/>
      </c>
      <c r="T2052" s="13" t="str">
        <f ca="1">priceout</f>
        <v/>
      </c>
      <c r="U2052" s="16" t="str">
        <f t="shared" ca="1" si="676"/>
        <v/>
      </c>
      <c r="V2052" s="16" t="str">
        <f t="shared" ref="V2052:V2115" ca="1" si="683">IF(IFERROR(U2052,"")&lt;&gt;"",U2052/S2052,"")</f>
        <v/>
      </c>
      <c r="W2052" s="16" t="str">
        <f t="shared" ref="W2052:W2115" ca="1" si="684">IF(V2052&lt;&gt;"",V2052-1,"")</f>
        <v/>
      </c>
      <c r="X2052" s="16">
        <f t="shared" ref="X2052:X2115" ca="1" si="685">IF(V2052&lt;&gt;"",V2052*X2051,X2051)</f>
        <v>3.890077253538212</v>
      </c>
      <c r="Y2052" s="16"/>
      <c r="Z2052" s="13" t="str">
        <f ca="1">priceincross</f>
        <v/>
      </c>
      <c r="AA2052" s="13" t="str">
        <f ca="1">priceoutcross</f>
        <v/>
      </c>
      <c r="AB2052" s="13" t="str">
        <f t="shared" ca="1" si="677"/>
        <v/>
      </c>
      <c r="AC2052" s="13" t="str">
        <f t="shared" ref="AC2052:AC2115" ca="1" si="686">IF(IFERROR(AB2052,"")&lt;&gt;"",AB2052/Z2052,"")</f>
        <v/>
      </c>
      <c r="AD2052" s="13" t="str">
        <f t="shared" ref="AD2052:AD2115" ca="1" si="687">IF(AC2052&lt;&gt;"",AC2052-1,"")</f>
        <v/>
      </c>
      <c r="AE2052" s="13">
        <f t="shared" ref="AE2052:AE2115" ca="1" si="688">IF(AC2052&lt;&gt;"",AC2052*AE2051,AE2051)</f>
        <v>3.3465780983988931</v>
      </c>
      <c r="AG2052" s="32">
        <f ca="1">IF(ROW(data!B2052)&gt;fib+1,MIN(OFFSET(data!B2052,0,0,-fib,1)),"")</f>
        <v>7.03</v>
      </c>
      <c r="AH2052" s="32">
        <f ca="1">IF(ROW(data!B2052)&gt;fib+1,MAX(OFFSET(data!B2052,0,0,-fib,1)),"")</f>
        <v>12.77</v>
      </c>
      <c r="AI2052" s="32">
        <f t="shared" ca="1" si="678"/>
        <v>5.7399999999999993</v>
      </c>
      <c r="AJ2052" s="31">
        <f t="shared" ca="1" si="679"/>
        <v>8.384640000000001</v>
      </c>
      <c r="AK2052" s="31">
        <f t="shared" ca="1" si="680"/>
        <v>9.2226800000000004</v>
      </c>
      <c r="AL2052" s="31">
        <f t="shared" ca="1" si="681"/>
        <v>9.9</v>
      </c>
      <c r="AM2052" s="31">
        <f t="shared" ca="1" si="682"/>
        <v>10.57732</v>
      </c>
      <c r="AO2052" s="32">
        <f t="shared" ref="AO2052:AO2115" ca="1" si="689">MAX(AO2051,X2052-1)</f>
        <v>2.890077253538212</v>
      </c>
      <c r="AP2052" s="32">
        <f t="shared" ref="AP2052:AP2115" ca="1" si="690">((1+AO2052)/X2052)-1</f>
        <v>0</v>
      </c>
      <c r="AQ2052" s="32">
        <f t="shared" ref="AQ2052:AQ2115" ca="1" si="691">MAX(AQ2051,AE2052-1)</f>
        <v>2.4685224841136817</v>
      </c>
      <c r="AR2052" s="32">
        <f t="shared" ref="AR2052:AR2115" ca="1" si="692">((1+AQ2052)/AE2052)-1</f>
        <v>3.6438529784537321E-2</v>
      </c>
    </row>
    <row r="2053" spans="1:44">
      <c r="A2053" s="10">
        <v>39912</v>
      </c>
      <c r="B2053" s="11">
        <f ca="1">IF(ROW(data!B2053)&gt;singleSMA,AVERAGE(OFFSET(data!B2053,0,0,-singleSMA,1)),"")</f>
        <v>9.712800000000005</v>
      </c>
      <c r="C2053" s="11" t="str">
        <f ca="1">IF(ROW(data!B2051)&gt;singleSMA+2,IF(SIGN(data!B2052-indicators!B2052)&lt;&gt;SIGN(data!B2051-indicators!B2051),IF(SIGN(data!B2052-indicators!B2052)&gt;0,"BUY","SELL"),""),"")</f>
        <v/>
      </c>
      <c r="D2053" s="11">
        <f ca="1">IF(ROW(data!B2053)&gt;fastSMA,AVERAGE(OFFSET(data!B2053,0,0,-fastSMA,1)),"")</f>
        <v>9.1809999999999992</v>
      </c>
      <c r="E2053" s="11">
        <f ca="1">IF(ROW(data!B2053)&gt;slowSMA,AVERAGE(OFFSET(data!B2053,0,0,-slowSMA,1)),"")</f>
        <v>9.712800000000005</v>
      </c>
      <c r="F2053" s="11" t="str">
        <f ca="1">IF(ROW(data!B2053)&gt;MAX(fastSMA,slowSMA)+2,IF(SIGN(D2052-E2052)&lt;&gt;SIGN(D2051-E2051),IF(SIGN(D2052-E2052)&gt;0,"BUY","SELL"),""),"")</f>
        <v/>
      </c>
      <c r="G2053" s="11"/>
      <c r="H2053" s="11">
        <f>(data!B2053/data!B2052)-1</f>
        <v>4.5584045584045718E-2</v>
      </c>
      <c r="I2053" s="11">
        <f t="shared" si="672"/>
        <v>4.5584045584045718E-2</v>
      </c>
      <c r="J2053" s="11">
        <f t="shared" si="673"/>
        <v>0</v>
      </c>
      <c r="K2053" s="11">
        <f ca="1">IF(ROW(data!B2053)&gt;rsi+1,100-100/(1+AVERAGE(OFFSET(I2053,0,0,-rsi,1))/AVERAGE(OFFSET(J2053,0,0,-rsi,1))),"")</f>
        <v>75.037040226529854</v>
      </c>
      <c r="L2053" s="11"/>
      <c r="M2053" s="11">
        <f t="shared" si="674"/>
        <v>1.0455840455840457</v>
      </c>
      <c r="N2053" s="11">
        <f t="shared" ca="1" si="675"/>
        <v>1.4007633587786257</v>
      </c>
      <c r="S2053" s="13" t="str">
        <f ca="1">pricein</f>
        <v/>
      </c>
      <c r="T2053" s="13" t="str">
        <f ca="1">priceout</f>
        <v/>
      </c>
      <c r="U2053" s="16" t="str">
        <f t="shared" ca="1" si="676"/>
        <v/>
      </c>
      <c r="V2053" s="16" t="str">
        <f t="shared" ca="1" si="683"/>
        <v/>
      </c>
      <c r="W2053" s="16" t="str">
        <f t="shared" ca="1" si="684"/>
        <v/>
      </c>
      <c r="X2053" s="16">
        <f t="shared" ca="1" si="685"/>
        <v>3.890077253538212</v>
      </c>
      <c r="Y2053" s="16"/>
      <c r="Z2053" s="13" t="str">
        <f ca="1">priceincross</f>
        <v/>
      </c>
      <c r="AA2053" s="13" t="str">
        <f ca="1">priceoutcross</f>
        <v/>
      </c>
      <c r="AB2053" s="13" t="str">
        <f t="shared" ca="1" si="677"/>
        <v/>
      </c>
      <c r="AC2053" s="13" t="str">
        <f t="shared" ca="1" si="686"/>
        <v/>
      </c>
      <c r="AD2053" s="13" t="str">
        <f t="shared" ca="1" si="687"/>
        <v/>
      </c>
      <c r="AE2053" s="13">
        <f t="shared" ca="1" si="688"/>
        <v>3.3465780983988931</v>
      </c>
      <c r="AG2053" s="32">
        <f ca="1">IF(ROW(data!B2053)&gt;fib+1,MIN(OFFSET(data!B2053,0,0,-fib,1)),"")</f>
        <v>7.03</v>
      </c>
      <c r="AH2053" s="32">
        <f ca="1">IF(ROW(data!B2053)&gt;fib+1,MAX(OFFSET(data!B2053,0,0,-fib,1)),"")</f>
        <v>12.34</v>
      </c>
      <c r="AI2053" s="32">
        <f t="shared" ca="1" si="678"/>
        <v>5.31</v>
      </c>
      <c r="AJ2053" s="31">
        <f t="shared" ca="1" si="679"/>
        <v>8.2831600000000005</v>
      </c>
      <c r="AK2053" s="31">
        <f t="shared" ca="1" si="680"/>
        <v>9.0584199999999999</v>
      </c>
      <c r="AL2053" s="31">
        <f t="shared" ca="1" si="681"/>
        <v>9.6850000000000005</v>
      </c>
      <c r="AM2053" s="31">
        <f t="shared" ca="1" si="682"/>
        <v>10.311579999999999</v>
      </c>
      <c r="AO2053" s="32">
        <f t="shared" ca="1" si="689"/>
        <v>2.890077253538212</v>
      </c>
      <c r="AP2053" s="32">
        <f t="shared" ca="1" si="690"/>
        <v>0</v>
      </c>
      <c r="AQ2053" s="32">
        <f t="shared" ca="1" si="691"/>
        <v>2.4685224841136817</v>
      </c>
      <c r="AR2053" s="32">
        <f t="shared" ca="1" si="692"/>
        <v>3.6438529784537321E-2</v>
      </c>
    </row>
    <row r="2054" spans="1:44">
      <c r="A2054" s="10">
        <v>39917</v>
      </c>
      <c r="B2054" s="11">
        <f ca="1">IF(ROW(data!B2054)&gt;singleSMA,AVERAGE(OFFSET(data!B2054,0,0,-singleSMA,1)),"")</f>
        <v>9.704400000000005</v>
      </c>
      <c r="C2054" s="11" t="str">
        <f ca="1">IF(ROW(data!B2052)&gt;singleSMA+2,IF(SIGN(data!B2053-indicators!B2053)&lt;&gt;SIGN(data!B2052-indicators!B2052),IF(SIGN(data!B2053-indicators!B2053)&gt;0,"BUY","SELL"),""),"")</f>
        <v/>
      </c>
      <c r="D2054" s="11">
        <f ca="1">IF(ROW(data!B2054)&gt;fastSMA,AVERAGE(OFFSET(data!B2054,0,0,-fastSMA,1)),"")</f>
        <v>9.3390000000000004</v>
      </c>
      <c r="E2054" s="11">
        <f ca="1">IF(ROW(data!B2054)&gt;slowSMA,AVERAGE(OFFSET(data!B2054,0,0,-slowSMA,1)),"")</f>
        <v>9.704400000000005</v>
      </c>
      <c r="F2054" s="11" t="str">
        <f ca="1">IF(ROW(data!B2054)&gt;MAX(fastSMA,slowSMA)+2,IF(SIGN(D2053-E2053)&lt;&gt;SIGN(D2052-E2052),IF(SIGN(D2053-E2053)&gt;0,"BUY","SELL"),""),"")</f>
        <v/>
      </c>
      <c r="G2054" s="11"/>
      <c r="H2054" s="11">
        <f>(data!B2054/data!B2053)-1</f>
        <v>6.357856494096259E-3</v>
      </c>
      <c r="I2054" s="11">
        <f t="shared" si="672"/>
        <v>6.357856494096259E-3</v>
      </c>
      <c r="J2054" s="11">
        <f t="shared" si="673"/>
        <v>0</v>
      </c>
      <c r="K2054" s="11">
        <f ca="1">IF(ROW(data!B2054)&gt;rsi+1,100-100/(1+AVERAGE(OFFSET(I2054,0,0,-rsi,1))/AVERAGE(OFFSET(J2054,0,0,-rsi,1))),"")</f>
        <v>74.992311877048962</v>
      </c>
      <c r="L2054" s="11"/>
      <c r="M2054" s="11">
        <f t="shared" si="674"/>
        <v>1.0063578564940963</v>
      </c>
      <c r="N2054" s="11">
        <f t="shared" ca="1" si="675"/>
        <v>1.3989898989898994</v>
      </c>
      <c r="S2054" s="13" t="str">
        <f ca="1">pricein</f>
        <v/>
      </c>
      <c r="T2054" s="13" t="str">
        <f ca="1">priceout</f>
        <v/>
      </c>
      <c r="U2054" s="16" t="str">
        <f t="shared" ca="1" si="676"/>
        <v/>
      </c>
      <c r="V2054" s="16" t="str">
        <f t="shared" ca="1" si="683"/>
        <v/>
      </c>
      <c r="W2054" s="16" t="str">
        <f t="shared" ca="1" si="684"/>
        <v/>
      </c>
      <c r="X2054" s="16">
        <f t="shared" ca="1" si="685"/>
        <v>3.890077253538212</v>
      </c>
      <c r="Y2054" s="16"/>
      <c r="Z2054" s="13" t="str">
        <f ca="1">priceincross</f>
        <v/>
      </c>
      <c r="AA2054" s="13" t="str">
        <f ca="1">priceoutcross</f>
        <v/>
      </c>
      <c r="AB2054" s="13" t="str">
        <f t="shared" ca="1" si="677"/>
        <v/>
      </c>
      <c r="AC2054" s="13" t="str">
        <f t="shared" ca="1" si="686"/>
        <v/>
      </c>
      <c r="AD2054" s="13" t="str">
        <f t="shared" ca="1" si="687"/>
        <v/>
      </c>
      <c r="AE2054" s="13">
        <f t="shared" ca="1" si="688"/>
        <v>3.3465780983988931</v>
      </c>
      <c r="AG2054" s="32">
        <f ca="1">IF(ROW(data!B2054)&gt;fib+1,MIN(OFFSET(data!B2054,0,0,-fib,1)),"")</f>
        <v>7.03</v>
      </c>
      <c r="AH2054" s="32">
        <f ca="1">IF(ROW(data!B2054)&gt;fib+1,MAX(OFFSET(data!B2054,0,0,-fib,1)),"")</f>
        <v>12.34</v>
      </c>
      <c r="AI2054" s="32">
        <f t="shared" ca="1" si="678"/>
        <v>5.31</v>
      </c>
      <c r="AJ2054" s="31">
        <f t="shared" ca="1" si="679"/>
        <v>8.2831600000000005</v>
      </c>
      <c r="AK2054" s="31">
        <f t="shared" ca="1" si="680"/>
        <v>9.0584199999999999</v>
      </c>
      <c r="AL2054" s="31">
        <f t="shared" ca="1" si="681"/>
        <v>9.6850000000000005</v>
      </c>
      <c r="AM2054" s="31">
        <f t="shared" ca="1" si="682"/>
        <v>10.311579999999999</v>
      </c>
      <c r="AO2054" s="32">
        <f t="shared" ca="1" si="689"/>
        <v>2.890077253538212</v>
      </c>
      <c r="AP2054" s="32">
        <f t="shared" ca="1" si="690"/>
        <v>0</v>
      </c>
      <c r="AQ2054" s="32">
        <f t="shared" ca="1" si="691"/>
        <v>2.4685224841136817</v>
      </c>
      <c r="AR2054" s="32">
        <f t="shared" ca="1" si="692"/>
        <v>3.6438529784537321E-2</v>
      </c>
    </row>
    <row r="2055" spans="1:44">
      <c r="A2055" s="10">
        <v>39918</v>
      </c>
      <c r="B2055" s="11">
        <f ca="1">IF(ROW(data!B2055)&gt;singleSMA,AVERAGE(OFFSET(data!B2055,0,0,-singleSMA,1)),"")</f>
        <v>9.6902000000000044</v>
      </c>
      <c r="C2055" s="11" t="str">
        <f ca="1">IF(ROW(data!B2053)&gt;singleSMA+2,IF(SIGN(data!B2054-indicators!B2054)&lt;&gt;SIGN(data!B2053-indicators!B2053),IF(SIGN(data!B2054-indicators!B2054)&gt;0,"BUY","SELL"),""),"")</f>
        <v/>
      </c>
      <c r="D2055" s="11">
        <f ca="1">IF(ROW(data!B2055)&gt;fastSMA,AVERAGE(OFFSET(data!B2055,0,0,-fastSMA,1)),"")</f>
        <v>9.4899999999999984</v>
      </c>
      <c r="E2055" s="11">
        <f ca="1">IF(ROW(data!B2055)&gt;slowSMA,AVERAGE(OFFSET(data!B2055,0,0,-slowSMA,1)),"")</f>
        <v>9.6902000000000044</v>
      </c>
      <c r="F2055" s="11" t="str">
        <f ca="1">IF(ROW(data!B2055)&gt;MAX(fastSMA,slowSMA)+2,IF(SIGN(D2054-E2054)&lt;&gt;SIGN(D2053-E2053),IF(SIGN(D2054-E2054)&gt;0,"BUY","SELL"),""),"")</f>
        <v/>
      </c>
      <c r="G2055" s="11"/>
      <c r="H2055" s="11">
        <f>(data!B2055/data!B2054)-1</f>
        <v>-1.4440433212996373E-2</v>
      </c>
      <c r="I2055" s="11">
        <f t="shared" si="672"/>
        <v>0</v>
      </c>
      <c r="J2055" s="11">
        <f t="shared" si="673"/>
        <v>1.4440433212996373E-2</v>
      </c>
      <c r="K2055" s="11">
        <f ca="1">IF(ROW(data!B2055)&gt;rsi+1,100-100/(1+AVERAGE(OFFSET(I2055,0,0,-rsi,1))/AVERAGE(OFFSET(J2055,0,0,-rsi,1))),"")</f>
        <v>73.757965214603104</v>
      </c>
      <c r="L2055" s="11"/>
      <c r="M2055" s="11">
        <f t="shared" si="674"/>
        <v>0.98555956678700363</v>
      </c>
      <c r="N2055" s="11">
        <f t="shared" ca="1" si="675"/>
        <v>1.3822784810126585</v>
      </c>
      <c r="S2055" s="13" t="str">
        <f ca="1">pricein</f>
        <v/>
      </c>
      <c r="T2055" s="13" t="str">
        <f ca="1">priceout</f>
        <v/>
      </c>
      <c r="U2055" s="16" t="str">
        <f t="shared" ca="1" si="676"/>
        <v/>
      </c>
      <c r="V2055" s="16" t="str">
        <f t="shared" ca="1" si="683"/>
        <v/>
      </c>
      <c r="W2055" s="16" t="str">
        <f t="shared" ca="1" si="684"/>
        <v/>
      </c>
      <c r="X2055" s="16">
        <f t="shared" ca="1" si="685"/>
        <v>3.890077253538212</v>
      </c>
      <c r="Y2055" s="16"/>
      <c r="Z2055" s="13" t="str">
        <f ca="1">priceincross</f>
        <v/>
      </c>
      <c r="AA2055" s="13" t="str">
        <f ca="1">priceoutcross</f>
        <v/>
      </c>
      <c r="AB2055" s="13" t="str">
        <f t="shared" ca="1" si="677"/>
        <v/>
      </c>
      <c r="AC2055" s="13" t="str">
        <f t="shared" ca="1" si="686"/>
        <v/>
      </c>
      <c r="AD2055" s="13" t="str">
        <f t="shared" ca="1" si="687"/>
        <v/>
      </c>
      <c r="AE2055" s="13">
        <f t="shared" ca="1" si="688"/>
        <v>3.3465780983988931</v>
      </c>
      <c r="AG2055" s="32">
        <f ca="1">IF(ROW(data!B2055)&gt;fib+1,MIN(OFFSET(data!B2055,0,0,-fib,1)),"")</f>
        <v>7.03</v>
      </c>
      <c r="AH2055" s="32">
        <f ca="1">IF(ROW(data!B2055)&gt;fib+1,MAX(OFFSET(data!B2055,0,0,-fib,1)),"")</f>
        <v>11.86</v>
      </c>
      <c r="AI2055" s="32">
        <f t="shared" ca="1" si="678"/>
        <v>4.8299999999999992</v>
      </c>
      <c r="AJ2055" s="31">
        <f t="shared" ca="1" si="679"/>
        <v>8.1698799999999991</v>
      </c>
      <c r="AK2055" s="31">
        <f t="shared" ca="1" si="680"/>
        <v>8.8750599999999995</v>
      </c>
      <c r="AL2055" s="31">
        <f t="shared" ca="1" si="681"/>
        <v>9.4450000000000003</v>
      </c>
      <c r="AM2055" s="31">
        <f t="shared" ca="1" si="682"/>
        <v>10.014939999999999</v>
      </c>
      <c r="AO2055" s="32">
        <f t="shared" ca="1" si="689"/>
        <v>2.890077253538212</v>
      </c>
      <c r="AP2055" s="32">
        <f t="shared" ca="1" si="690"/>
        <v>0</v>
      </c>
      <c r="AQ2055" s="32">
        <f t="shared" ca="1" si="691"/>
        <v>2.4685224841136817</v>
      </c>
      <c r="AR2055" s="32">
        <f t="shared" ca="1" si="692"/>
        <v>3.6438529784537321E-2</v>
      </c>
    </row>
    <row r="2056" spans="1:44">
      <c r="A2056" s="10">
        <v>39919</v>
      </c>
      <c r="B2056" s="11">
        <f ca="1">IF(ROW(data!B2056)&gt;singleSMA,AVERAGE(OFFSET(data!B2056,0,0,-singleSMA,1)),"")</f>
        <v>9.6895000000000042</v>
      </c>
      <c r="C2056" s="11" t="str">
        <f ca="1">IF(ROW(data!B2054)&gt;singleSMA+2,IF(SIGN(data!B2055-indicators!B2055)&lt;&gt;SIGN(data!B2054-indicators!B2054),IF(SIGN(data!B2055-indicators!B2055)&gt;0,"BUY","SELL"),""),"")</f>
        <v/>
      </c>
      <c r="D2056" s="11">
        <f ca="1">IF(ROW(data!B2056)&gt;fastSMA,AVERAGE(OFFSET(data!B2056,0,0,-fastSMA,1)),"")</f>
        <v>9.6509999999999998</v>
      </c>
      <c r="E2056" s="11">
        <f ca="1">IF(ROW(data!B2056)&gt;slowSMA,AVERAGE(OFFSET(data!B2056,0,0,-slowSMA,1)),"")</f>
        <v>9.6895000000000042</v>
      </c>
      <c r="F2056" s="11" t="str">
        <f ca="1">IF(ROW(data!B2056)&gt;MAX(fastSMA,slowSMA)+2,IF(SIGN(D2055-E2055)&lt;&gt;SIGN(D2054-E2054),IF(SIGN(D2055-E2055)&gt;0,"BUY","SELL"),""),"")</f>
        <v/>
      </c>
      <c r="G2056" s="11"/>
      <c r="H2056" s="11">
        <f>(data!B2056/data!B2055)-1</f>
        <v>5.7692307692307709E-2</v>
      </c>
      <c r="I2056" s="11">
        <f t="shared" si="672"/>
        <v>5.7692307692307709E-2</v>
      </c>
      <c r="J2056" s="11">
        <f t="shared" si="673"/>
        <v>0</v>
      </c>
      <c r="K2056" s="11">
        <f ca="1">IF(ROW(data!B2056)&gt;rsi+1,100-100/(1+AVERAGE(OFFSET(I2056,0,0,-rsi,1))/AVERAGE(OFFSET(J2056,0,0,-rsi,1))),"")</f>
        <v>73.875682189781998</v>
      </c>
      <c r="L2056" s="11"/>
      <c r="M2056" s="11">
        <f t="shared" si="674"/>
        <v>1.0576923076923077</v>
      </c>
      <c r="N2056" s="11">
        <f t="shared" ca="1" si="675"/>
        <v>1.3865546218487401</v>
      </c>
      <c r="S2056" s="13" t="str">
        <f ca="1">pricein</f>
        <v/>
      </c>
      <c r="T2056" s="13" t="str">
        <f ca="1">priceout</f>
        <v/>
      </c>
      <c r="U2056" s="16" t="str">
        <f t="shared" ca="1" si="676"/>
        <v/>
      </c>
      <c r="V2056" s="16" t="str">
        <f t="shared" ca="1" si="683"/>
        <v/>
      </c>
      <c r="W2056" s="16" t="str">
        <f t="shared" ca="1" si="684"/>
        <v/>
      </c>
      <c r="X2056" s="16">
        <f t="shared" ca="1" si="685"/>
        <v>3.890077253538212</v>
      </c>
      <c r="Y2056" s="16"/>
      <c r="Z2056" s="13" t="str">
        <f ca="1">priceincross</f>
        <v/>
      </c>
      <c r="AA2056" s="13" t="str">
        <f ca="1">priceoutcross</f>
        <v/>
      </c>
      <c r="AB2056" s="13" t="str">
        <f t="shared" ca="1" si="677"/>
        <v/>
      </c>
      <c r="AC2056" s="13" t="str">
        <f t="shared" ca="1" si="686"/>
        <v/>
      </c>
      <c r="AD2056" s="13" t="str">
        <f t="shared" ca="1" si="687"/>
        <v/>
      </c>
      <c r="AE2056" s="13">
        <f t="shared" ca="1" si="688"/>
        <v>3.3465780983988931</v>
      </c>
      <c r="AG2056" s="32">
        <f ca="1">IF(ROW(data!B2056)&gt;fib+1,MIN(OFFSET(data!B2056,0,0,-fib,1)),"")</f>
        <v>7.03</v>
      </c>
      <c r="AH2056" s="32">
        <f ca="1">IF(ROW(data!B2056)&gt;fib+1,MAX(OFFSET(data!B2056,0,0,-fib,1)),"")</f>
        <v>11.86</v>
      </c>
      <c r="AI2056" s="32">
        <f t="shared" ca="1" si="678"/>
        <v>4.8299999999999992</v>
      </c>
      <c r="AJ2056" s="31">
        <f t="shared" ca="1" si="679"/>
        <v>8.1698799999999991</v>
      </c>
      <c r="AK2056" s="31">
        <f t="shared" ca="1" si="680"/>
        <v>8.8750599999999995</v>
      </c>
      <c r="AL2056" s="31">
        <f t="shared" ca="1" si="681"/>
        <v>9.4450000000000003</v>
      </c>
      <c r="AM2056" s="31">
        <f t="shared" ca="1" si="682"/>
        <v>10.014939999999999</v>
      </c>
      <c r="AO2056" s="32">
        <f t="shared" ca="1" si="689"/>
        <v>2.890077253538212</v>
      </c>
      <c r="AP2056" s="32">
        <f t="shared" ca="1" si="690"/>
        <v>0</v>
      </c>
      <c r="AQ2056" s="32">
        <f t="shared" ca="1" si="691"/>
        <v>2.4685224841136817</v>
      </c>
      <c r="AR2056" s="32">
        <f t="shared" ca="1" si="692"/>
        <v>3.6438529784537321E-2</v>
      </c>
    </row>
    <row r="2057" spans="1:44">
      <c r="A2057" s="10">
        <v>39924</v>
      </c>
      <c r="B2057" s="11">
        <f ca="1">IF(ROW(data!B2057)&gt;singleSMA,AVERAGE(OFFSET(data!B2057,0,0,-singleSMA,1)),"")</f>
        <v>9.6848000000000045</v>
      </c>
      <c r="C2057" s="11" t="str">
        <f ca="1">IF(ROW(data!B2055)&gt;singleSMA+2,IF(SIGN(data!B2056-indicators!B2056)&lt;&gt;SIGN(data!B2055-indicators!B2055),IF(SIGN(data!B2056-indicators!B2056)&gt;0,"BUY","SELL"),""),"")</f>
        <v/>
      </c>
      <c r="D2057" s="11">
        <f ca="1">IF(ROW(data!B2057)&gt;fastSMA,AVERAGE(OFFSET(data!B2057,0,0,-fastSMA,1)),"")</f>
        <v>9.7654999999999994</v>
      </c>
      <c r="E2057" s="11">
        <f ca="1">IF(ROW(data!B2057)&gt;slowSMA,AVERAGE(OFFSET(data!B2057,0,0,-slowSMA,1)),"")</f>
        <v>9.6848000000000045</v>
      </c>
      <c r="F2057" s="11" t="str">
        <f ca="1">IF(ROW(data!B2057)&gt;MAX(fastSMA,slowSMA)+2,IF(SIGN(D2056-E2056)&lt;&gt;SIGN(D2055-E2055),IF(SIGN(D2056-E2056)&gt;0,"BUY","SELL"),""),"")</f>
        <v/>
      </c>
      <c r="G2057" s="11"/>
      <c r="H2057" s="11">
        <f>(data!B2057/data!B2056)-1</f>
        <v>-8.0519480519480657E-2</v>
      </c>
      <c r="I2057" s="11">
        <f t="shared" si="672"/>
        <v>0</v>
      </c>
      <c r="J2057" s="11">
        <f t="shared" si="673"/>
        <v>8.0519480519480657E-2</v>
      </c>
      <c r="K2057" s="11">
        <f ca="1">IF(ROW(data!B2057)&gt;rsi+1,100-100/(1+AVERAGE(OFFSET(I2057,0,0,-rsi,1))/AVERAGE(OFFSET(J2057,0,0,-rsi,1))),"")</f>
        <v>66.510883123411872</v>
      </c>
      <c r="L2057" s="11"/>
      <c r="M2057" s="11">
        <f t="shared" si="674"/>
        <v>0.91948051948051934</v>
      </c>
      <c r="N2057" s="11">
        <f t="shared" ca="1" si="675"/>
        <v>1.2749099639855945</v>
      </c>
      <c r="S2057" s="13" t="str">
        <f ca="1">pricein</f>
        <v/>
      </c>
      <c r="T2057" s="13" t="str">
        <f ca="1">priceout</f>
        <v/>
      </c>
      <c r="U2057" s="16" t="str">
        <f t="shared" ca="1" si="676"/>
        <v/>
      </c>
      <c r="V2057" s="16" t="str">
        <f t="shared" ca="1" si="683"/>
        <v/>
      </c>
      <c r="W2057" s="16" t="str">
        <f t="shared" ca="1" si="684"/>
        <v/>
      </c>
      <c r="X2057" s="16">
        <f t="shared" ca="1" si="685"/>
        <v>3.890077253538212</v>
      </c>
      <c r="Y2057" s="16"/>
      <c r="Z2057" s="13" t="str">
        <f ca="1">priceincross</f>
        <v/>
      </c>
      <c r="AA2057" s="13" t="str">
        <f ca="1">priceoutcross</f>
        <v/>
      </c>
      <c r="AB2057" s="13" t="str">
        <f t="shared" ca="1" si="677"/>
        <v/>
      </c>
      <c r="AC2057" s="13" t="str">
        <f t="shared" ca="1" si="686"/>
        <v/>
      </c>
      <c r="AD2057" s="13" t="str">
        <f t="shared" ca="1" si="687"/>
        <v/>
      </c>
      <c r="AE2057" s="13">
        <f t="shared" ca="1" si="688"/>
        <v>3.3465780983988931</v>
      </c>
      <c r="AG2057" s="32">
        <f ca="1">IF(ROW(data!B2057)&gt;fib+1,MIN(OFFSET(data!B2057,0,0,-fib,1)),"")</f>
        <v>7.03</v>
      </c>
      <c r="AH2057" s="32">
        <f ca="1">IF(ROW(data!B2057)&gt;fib+1,MAX(OFFSET(data!B2057,0,0,-fib,1)),"")</f>
        <v>11.86</v>
      </c>
      <c r="AI2057" s="32">
        <f t="shared" ca="1" si="678"/>
        <v>4.8299999999999992</v>
      </c>
      <c r="AJ2057" s="31">
        <f t="shared" ca="1" si="679"/>
        <v>8.1698799999999991</v>
      </c>
      <c r="AK2057" s="31">
        <f t="shared" ca="1" si="680"/>
        <v>8.8750599999999995</v>
      </c>
      <c r="AL2057" s="31">
        <f t="shared" ca="1" si="681"/>
        <v>9.4450000000000003</v>
      </c>
      <c r="AM2057" s="31">
        <f t="shared" ca="1" si="682"/>
        <v>10.014939999999999</v>
      </c>
      <c r="AO2057" s="32">
        <f t="shared" ca="1" si="689"/>
        <v>2.890077253538212</v>
      </c>
      <c r="AP2057" s="32">
        <f t="shared" ca="1" si="690"/>
        <v>0</v>
      </c>
      <c r="AQ2057" s="32">
        <f t="shared" ca="1" si="691"/>
        <v>2.4685224841136817</v>
      </c>
      <c r="AR2057" s="32">
        <f t="shared" ca="1" si="692"/>
        <v>3.6438529784537321E-2</v>
      </c>
    </row>
    <row r="2058" spans="1:44">
      <c r="A2058" s="10">
        <v>39925</v>
      </c>
      <c r="B2058" s="11">
        <f ca="1">IF(ROW(data!B2058)&gt;singleSMA,AVERAGE(OFFSET(data!B2058,0,0,-singleSMA,1)),"")</f>
        <v>9.6845000000000052</v>
      </c>
      <c r="C2058" s="11" t="str">
        <f ca="1">IF(ROW(data!B2056)&gt;singleSMA+2,IF(SIGN(data!B2057-indicators!B2057)&lt;&gt;SIGN(data!B2056-indicators!B2056),IF(SIGN(data!B2057-indicators!B2057)&gt;0,"BUY","SELL"),""),"")</f>
        <v/>
      </c>
      <c r="D2058" s="11">
        <f ca="1">IF(ROW(data!B2058)&gt;fastSMA,AVERAGE(OFFSET(data!B2058,0,0,-fastSMA,1)),"")</f>
        <v>9.8914999999999988</v>
      </c>
      <c r="E2058" s="11">
        <f ca="1">IF(ROW(data!B2058)&gt;slowSMA,AVERAGE(OFFSET(data!B2058,0,0,-slowSMA,1)),"")</f>
        <v>9.6845000000000052</v>
      </c>
      <c r="F2058" s="11" t="str">
        <f ca="1">IF(ROW(data!B2058)&gt;MAX(fastSMA,slowSMA)+2,IF(SIGN(D2057-E2057)&lt;&gt;SIGN(D2056-E2056),IF(SIGN(D2057-E2057)&gt;0,"BUY","SELL"),""),"")</f>
        <v>BUY</v>
      </c>
      <c r="G2058" s="11"/>
      <c r="H2058" s="11">
        <f>(data!B2058/data!B2057)-1</f>
        <v>2.1657250470809908E-2</v>
      </c>
      <c r="I2058" s="11">
        <f t="shared" si="672"/>
        <v>2.1657250470809908E-2</v>
      </c>
      <c r="J2058" s="11">
        <f t="shared" si="673"/>
        <v>0</v>
      </c>
      <c r="K2058" s="11">
        <f ca="1">IF(ROW(data!B2058)&gt;rsi+1,100-100/(1+AVERAGE(OFFSET(I2058,0,0,-rsi,1))/AVERAGE(OFFSET(J2058,0,0,-rsi,1))),"")</f>
        <v>67.385411010766717</v>
      </c>
      <c r="L2058" s="11"/>
      <c r="M2058" s="11">
        <f t="shared" si="674"/>
        <v>1.0216572504708099</v>
      </c>
      <c r="N2058" s="11">
        <f t="shared" ca="1" si="675"/>
        <v>1.3025210084033618</v>
      </c>
      <c r="S2058" s="13" t="str">
        <f ca="1">pricein</f>
        <v/>
      </c>
      <c r="T2058" s="13" t="str">
        <f ca="1">priceout</f>
        <v/>
      </c>
      <c r="U2058" s="16" t="str">
        <f t="shared" ca="1" si="676"/>
        <v/>
      </c>
      <c r="V2058" s="16" t="str">
        <f t="shared" ca="1" si="683"/>
        <v/>
      </c>
      <c r="W2058" s="16" t="str">
        <f t="shared" ca="1" si="684"/>
        <v/>
      </c>
      <c r="X2058" s="16">
        <f t="shared" ca="1" si="685"/>
        <v>3.890077253538212</v>
      </c>
      <c r="Y2058" s="16"/>
      <c r="Z2058" s="13">
        <f ca="1">priceincross</f>
        <v>10.85</v>
      </c>
      <c r="AA2058" s="13" t="str">
        <f ca="1">priceoutcross</f>
        <v/>
      </c>
      <c r="AB2058" s="13">
        <f t="shared" ca="1" si="677"/>
        <v>17.170000000000002</v>
      </c>
      <c r="AC2058" s="13">
        <f t="shared" ca="1" si="686"/>
        <v>1.582488479262673</v>
      </c>
      <c r="AD2058" s="13">
        <f t="shared" ca="1" si="687"/>
        <v>0.582488479262673</v>
      </c>
      <c r="AE2058" s="13">
        <f t="shared" ca="1" si="688"/>
        <v>5.2959212856690323</v>
      </c>
      <c r="AG2058" s="32">
        <f ca="1">IF(ROW(data!B2058)&gt;fib+1,MIN(OFFSET(data!B2058,0,0,-fib,1)),"")</f>
        <v>7.03</v>
      </c>
      <c r="AH2058" s="32">
        <f ca="1">IF(ROW(data!B2058)&gt;fib+1,MAX(OFFSET(data!B2058,0,0,-fib,1)),"")</f>
        <v>11.86</v>
      </c>
      <c r="AI2058" s="32">
        <f t="shared" ca="1" si="678"/>
        <v>4.8299999999999992</v>
      </c>
      <c r="AJ2058" s="31">
        <f t="shared" ca="1" si="679"/>
        <v>8.1698799999999991</v>
      </c>
      <c r="AK2058" s="31">
        <f t="shared" ca="1" si="680"/>
        <v>8.8750599999999995</v>
      </c>
      <c r="AL2058" s="31">
        <f t="shared" ca="1" si="681"/>
        <v>9.4450000000000003</v>
      </c>
      <c r="AM2058" s="31">
        <f t="shared" ca="1" si="682"/>
        <v>10.014939999999999</v>
      </c>
      <c r="AO2058" s="32">
        <f t="shared" ca="1" si="689"/>
        <v>2.890077253538212</v>
      </c>
      <c r="AP2058" s="32">
        <f t="shared" ca="1" si="690"/>
        <v>0</v>
      </c>
      <c r="AQ2058" s="32">
        <f t="shared" ca="1" si="691"/>
        <v>4.2959212856690323</v>
      </c>
      <c r="AR2058" s="32">
        <f t="shared" ca="1" si="692"/>
        <v>0</v>
      </c>
    </row>
    <row r="2059" spans="1:44">
      <c r="A2059" s="10">
        <v>39926</v>
      </c>
      <c r="B2059" s="11">
        <f ca="1">IF(ROW(data!B2059)&gt;singleSMA,AVERAGE(OFFSET(data!B2059,0,0,-singleSMA,1)),"")</f>
        <v>9.6908000000000047</v>
      </c>
      <c r="C2059" s="11" t="str">
        <f ca="1">IF(ROW(data!B2057)&gt;singleSMA+2,IF(SIGN(data!B2058-indicators!B2058)&lt;&gt;SIGN(data!B2057-indicators!B2057),IF(SIGN(data!B2058-indicators!B2058)&gt;0,"BUY","SELL"),""),"")</f>
        <v/>
      </c>
      <c r="D2059" s="11">
        <f ca="1">IF(ROW(data!B2059)&gt;fastSMA,AVERAGE(OFFSET(data!B2059,0,0,-fastSMA,1)),"")</f>
        <v>9.9934999999999992</v>
      </c>
      <c r="E2059" s="11">
        <f ca="1">IF(ROW(data!B2059)&gt;slowSMA,AVERAGE(OFFSET(data!B2059,0,0,-slowSMA,1)),"")</f>
        <v>9.6908000000000047</v>
      </c>
      <c r="F2059" s="11" t="str">
        <f ca="1">IF(ROW(data!B2059)&gt;MAX(fastSMA,slowSMA)+2,IF(SIGN(D2058-E2058)&lt;&gt;SIGN(D2057-E2057),IF(SIGN(D2058-E2058)&gt;0,"BUY","SELL"),""),"")</f>
        <v/>
      </c>
      <c r="G2059" s="11"/>
      <c r="H2059" s="11">
        <f>(data!B2059/data!B2058)-1</f>
        <v>2.7649769585254003E-3</v>
      </c>
      <c r="I2059" s="11">
        <f t="shared" si="672"/>
        <v>2.7649769585254003E-3</v>
      </c>
      <c r="J2059" s="11">
        <f t="shared" si="673"/>
        <v>0</v>
      </c>
      <c r="K2059" s="11">
        <f ca="1">IF(ROW(data!B2059)&gt;rsi+1,100-100/(1+AVERAGE(OFFSET(I2059,0,0,-rsi,1))/AVERAGE(OFFSET(J2059,0,0,-rsi,1))),"")</f>
        <v>64.912097021004826</v>
      </c>
      <c r="L2059" s="11"/>
      <c r="M2059" s="11">
        <f t="shared" si="674"/>
        <v>1.0027649769585254</v>
      </c>
      <c r="N2059" s="11">
        <f t="shared" ca="1" si="675"/>
        <v>1.2307692307692313</v>
      </c>
      <c r="S2059" s="13" t="str">
        <f ca="1">pricein</f>
        <v/>
      </c>
      <c r="T2059" s="13" t="str">
        <f ca="1">priceout</f>
        <v/>
      </c>
      <c r="U2059" s="16" t="str">
        <f t="shared" ca="1" si="676"/>
        <v/>
      </c>
      <c r="V2059" s="16" t="str">
        <f t="shared" ca="1" si="683"/>
        <v/>
      </c>
      <c r="W2059" s="16" t="str">
        <f t="shared" ca="1" si="684"/>
        <v/>
      </c>
      <c r="X2059" s="16">
        <f t="shared" ca="1" si="685"/>
        <v>3.890077253538212</v>
      </c>
      <c r="Y2059" s="16"/>
      <c r="Z2059" s="13" t="str">
        <f ca="1">priceincross</f>
        <v/>
      </c>
      <c r="AA2059" s="13" t="str">
        <f ca="1">priceoutcross</f>
        <v/>
      </c>
      <c r="AB2059" s="13" t="str">
        <f t="shared" ca="1" si="677"/>
        <v/>
      </c>
      <c r="AC2059" s="13" t="str">
        <f t="shared" ca="1" si="686"/>
        <v/>
      </c>
      <c r="AD2059" s="13" t="str">
        <f t="shared" ca="1" si="687"/>
        <v/>
      </c>
      <c r="AE2059" s="13">
        <f t="shared" ca="1" si="688"/>
        <v>5.2959212856690323</v>
      </c>
      <c r="AG2059" s="32">
        <f ca="1">IF(ROW(data!B2059)&gt;fib+1,MIN(OFFSET(data!B2059,0,0,-fib,1)),"")</f>
        <v>7.03</v>
      </c>
      <c r="AH2059" s="32">
        <f ca="1">IF(ROW(data!B2059)&gt;fib+1,MAX(OFFSET(data!B2059,0,0,-fib,1)),"")</f>
        <v>11.86</v>
      </c>
      <c r="AI2059" s="32">
        <f t="shared" ca="1" si="678"/>
        <v>4.8299999999999992</v>
      </c>
      <c r="AJ2059" s="31">
        <f t="shared" ca="1" si="679"/>
        <v>8.1698799999999991</v>
      </c>
      <c r="AK2059" s="31">
        <f t="shared" ca="1" si="680"/>
        <v>8.8750599999999995</v>
      </c>
      <c r="AL2059" s="31">
        <f t="shared" ca="1" si="681"/>
        <v>9.4450000000000003</v>
      </c>
      <c r="AM2059" s="31">
        <f t="shared" ca="1" si="682"/>
        <v>10.014939999999999</v>
      </c>
      <c r="AO2059" s="32">
        <f t="shared" ca="1" si="689"/>
        <v>2.890077253538212</v>
      </c>
      <c r="AP2059" s="32">
        <f t="shared" ca="1" si="690"/>
        <v>0</v>
      </c>
      <c r="AQ2059" s="32">
        <f t="shared" ca="1" si="691"/>
        <v>4.2959212856690323</v>
      </c>
      <c r="AR2059" s="32">
        <f t="shared" ca="1" si="692"/>
        <v>0</v>
      </c>
    </row>
    <row r="2060" spans="1:44">
      <c r="A2060" s="10">
        <v>39927</v>
      </c>
      <c r="B2060" s="11">
        <f ca="1">IF(ROW(data!B2060)&gt;singleSMA,AVERAGE(OFFSET(data!B2060,0,0,-singleSMA,1)),"")</f>
        <v>9.6986000000000043</v>
      </c>
      <c r="C2060" s="11" t="str">
        <f ca="1">IF(ROW(data!B2058)&gt;singleSMA+2,IF(SIGN(data!B2059-indicators!B2059)&lt;&gt;SIGN(data!B2058-indicators!B2058),IF(SIGN(data!B2059-indicators!B2059)&gt;0,"BUY","SELL"),""),"")</f>
        <v/>
      </c>
      <c r="D2060" s="11">
        <f ca="1">IF(ROW(data!B2060)&gt;fastSMA,AVERAGE(OFFSET(data!B2060,0,0,-fastSMA,1)),"")</f>
        <v>10.110499999999998</v>
      </c>
      <c r="E2060" s="11">
        <f ca="1">IF(ROW(data!B2060)&gt;slowSMA,AVERAGE(OFFSET(data!B2060,0,0,-slowSMA,1)),"")</f>
        <v>9.6986000000000043</v>
      </c>
      <c r="F2060" s="11" t="str">
        <f ca="1">IF(ROW(data!B2060)&gt;MAX(fastSMA,slowSMA)+2,IF(SIGN(D2059-E2059)&lt;&gt;SIGN(D2058-E2058),IF(SIGN(D2059-E2059)&gt;0,"BUY","SELL"),""),"")</f>
        <v/>
      </c>
      <c r="G2060" s="11"/>
      <c r="H2060" s="11">
        <f>(data!B2060/data!B2059)-1</f>
        <v>4.3198529411764497E-2</v>
      </c>
      <c r="I2060" s="11">
        <f t="shared" si="672"/>
        <v>4.3198529411764497E-2</v>
      </c>
      <c r="J2060" s="11">
        <f t="shared" si="673"/>
        <v>0</v>
      </c>
      <c r="K2060" s="11">
        <f ca="1">IF(ROW(data!B2060)&gt;rsi+1,100-100/(1+AVERAGE(OFFSET(I2060,0,0,-rsi,1))/AVERAGE(OFFSET(J2060,0,0,-rsi,1))),"")</f>
        <v>65.970131625163248</v>
      </c>
      <c r="L2060" s="11"/>
      <c r="M2060" s="11">
        <f t="shared" si="674"/>
        <v>1.0431985294117645</v>
      </c>
      <c r="N2060" s="11">
        <f t="shared" ca="1" si="675"/>
        <v>1.2597114317425082</v>
      </c>
      <c r="S2060" s="13" t="str">
        <f ca="1">pricein</f>
        <v/>
      </c>
      <c r="T2060" s="13" t="str">
        <f ca="1">priceout</f>
        <v/>
      </c>
      <c r="U2060" s="16" t="str">
        <f t="shared" ca="1" si="676"/>
        <v/>
      </c>
      <c r="V2060" s="16" t="str">
        <f t="shared" ca="1" si="683"/>
        <v/>
      </c>
      <c r="W2060" s="16" t="str">
        <f t="shared" ca="1" si="684"/>
        <v/>
      </c>
      <c r="X2060" s="16">
        <f t="shared" ca="1" si="685"/>
        <v>3.890077253538212</v>
      </c>
      <c r="Y2060" s="16"/>
      <c r="Z2060" s="13" t="str">
        <f ca="1">priceincross</f>
        <v/>
      </c>
      <c r="AA2060" s="13" t="str">
        <f ca="1">priceoutcross</f>
        <v/>
      </c>
      <c r="AB2060" s="13" t="str">
        <f t="shared" ca="1" si="677"/>
        <v/>
      </c>
      <c r="AC2060" s="13" t="str">
        <f t="shared" ca="1" si="686"/>
        <v/>
      </c>
      <c r="AD2060" s="13" t="str">
        <f t="shared" ca="1" si="687"/>
        <v/>
      </c>
      <c r="AE2060" s="13">
        <f t="shared" ca="1" si="688"/>
        <v>5.2959212856690323</v>
      </c>
      <c r="AG2060" s="32">
        <f ca="1">IF(ROW(data!B2060)&gt;fib+1,MIN(OFFSET(data!B2060,0,0,-fib,1)),"")</f>
        <v>7.03</v>
      </c>
      <c r="AH2060" s="32">
        <f ca="1">IF(ROW(data!B2060)&gt;fib+1,MAX(OFFSET(data!B2060,0,0,-fib,1)),"")</f>
        <v>11.86</v>
      </c>
      <c r="AI2060" s="32">
        <f t="shared" ca="1" si="678"/>
        <v>4.8299999999999992</v>
      </c>
      <c r="AJ2060" s="31">
        <f t="shared" ca="1" si="679"/>
        <v>8.1698799999999991</v>
      </c>
      <c r="AK2060" s="31">
        <f t="shared" ca="1" si="680"/>
        <v>8.8750599999999995</v>
      </c>
      <c r="AL2060" s="31">
        <f t="shared" ca="1" si="681"/>
        <v>9.4450000000000003</v>
      </c>
      <c r="AM2060" s="31">
        <f t="shared" ca="1" si="682"/>
        <v>10.014939999999999</v>
      </c>
      <c r="AO2060" s="32">
        <f t="shared" ca="1" si="689"/>
        <v>2.890077253538212</v>
      </c>
      <c r="AP2060" s="32">
        <f t="shared" ca="1" si="690"/>
        <v>0</v>
      </c>
      <c r="AQ2060" s="32">
        <f t="shared" ca="1" si="691"/>
        <v>4.2959212856690323</v>
      </c>
      <c r="AR2060" s="32">
        <f t="shared" ca="1" si="692"/>
        <v>0</v>
      </c>
    </row>
    <row r="2061" spans="1:44">
      <c r="A2061" s="10">
        <v>39930</v>
      </c>
      <c r="B2061" s="11">
        <f ca="1">IF(ROW(data!B2061)&gt;singleSMA,AVERAGE(OFFSET(data!B2061,0,0,-singleSMA,1)),"")</f>
        <v>9.6990000000000034</v>
      </c>
      <c r="C2061" s="11" t="str">
        <f ca="1">IF(ROW(data!B2059)&gt;singleSMA+2,IF(SIGN(data!B2060-indicators!B2060)&lt;&gt;SIGN(data!B2059-indicators!B2059),IF(SIGN(data!B2060-indicators!B2060)&gt;0,"BUY","SELL"),""),"")</f>
        <v/>
      </c>
      <c r="D2061" s="11">
        <f ca="1">IF(ROW(data!B2061)&gt;fastSMA,AVERAGE(OFFSET(data!B2061,0,0,-fastSMA,1)),"")</f>
        <v>10.2065</v>
      </c>
      <c r="E2061" s="11">
        <f ca="1">IF(ROW(data!B2061)&gt;slowSMA,AVERAGE(OFFSET(data!B2061,0,0,-slowSMA,1)),"")</f>
        <v>9.6990000000000034</v>
      </c>
      <c r="F2061" s="11" t="str">
        <f ca="1">IF(ROW(data!B2061)&gt;MAX(fastSMA,slowSMA)+2,IF(SIGN(D2060-E2060)&lt;&gt;SIGN(D2059-E2059),IF(SIGN(D2060-E2060)&gt;0,"BUY","SELL"),""),"")</f>
        <v/>
      </c>
      <c r="G2061" s="11"/>
      <c r="H2061" s="11">
        <f>(data!B2061/data!B2060)-1</f>
        <v>-7.0484581497797238E-3</v>
      </c>
      <c r="I2061" s="11">
        <f t="shared" si="672"/>
        <v>0</v>
      </c>
      <c r="J2061" s="11">
        <f t="shared" si="673"/>
        <v>7.0484581497797238E-3</v>
      </c>
      <c r="K2061" s="11">
        <f ca="1">IF(ROW(data!B2061)&gt;rsi+1,100-100/(1+AVERAGE(OFFSET(I2061,0,0,-rsi,1))/AVERAGE(OFFSET(J2061,0,0,-rsi,1))),"")</f>
        <v>63.681175781154096</v>
      </c>
      <c r="L2061" s="11"/>
      <c r="M2061" s="11">
        <f t="shared" si="674"/>
        <v>0.99295154185022028</v>
      </c>
      <c r="N2061" s="11">
        <f t="shared" ca="1" si="675"/>
        <v>1.2053475935828879</v>
      </c>
      <c r="S2061" s="13" t="str">
        <f ca="1">pricein</f>
        <v/>
      </c>
      <c r="T2061" s="13" t="str">
        <f ca="1">priceout</f>
        <v/>
      </c>
      <c r="U2061" s="16" t="str">
        <f t="shared" ca="1" si="676"/>
        <v/>
      </c>
      <c r="V2061" s="16" t="str">
        <f t="shared" ca="1" si="683"/>
        <v/>
      </c>
      <c r="W2061" s="16" t="str">
        <f t="shared" ca="1" si="684"/>
        <v/>
      </c>
      <c r="X2061" s="16">
        <f t="shared" ca="1" si="685"/>
        <v>3.890077253538212</v>
      </c>
      <c r="Y2061" s="16"/>
      <c r="Z2061" s="13" t="str">
        <f ca="1">priceincross</f>
        <v/>
      </c>
      <c r="AA2061" s="13" t="str">
        <f ca="1">priceoutcross</f>
        <v/>
      </c>
      <c r="AB2061" s="13" t="str">
        <f t="shared" ca="1" si="677"/>
        <v/>
      </c>
      <c r="AC2061" s="13" t="str">
        <f t="shared" ca="1" si="686"/>
        <v/>
      </c>
      <c r="AD2061" s="13" t="str">
        <f t="shared" ca="1" si="687"/>
        <v/>
      </c>
      <c r="AE2061" s="13">
        <f t="shared" ca="1" si="688"/>
        <v>5.2959212856690323</v>
      </c>
      <c r="AG2061" s="32">
        <f ca="1">IF(ROW(data!B2061)&gt;fib+1,MIN(OFFSET(data!B2061,0,0,-fib,1)),"")</f>
        <v>7.03</v>
      </c>
      <c r="AH2061" s="32">
        <f ca="1">IF(ROW(data!B2061)&gt;fib+1,MAX(OFFSET(data!B2061,0,0,-fib,1)),"")</f>
        <v>11.86</v>
      </c>
      <c r="AI2061" s="32">
        <f t="shared" ca="1" si="678"/>
        <v>4.8299999999999992</v>
      </c>
      <c r="AJ2061" s="31">
        <f t="shared" ca="1" si="679"/>
        <v>8.1698799999999991</v>
      </c>
      <c r="AK2061" s="31">
        <f t="shared" ca="1" si="680"/>
        <v>8.8750599999999995</v>
      </c>
      <c r="AL2061" s="31">
        <f t="shared" ca="1" si="681"/>
        <v>9.4450000000000003</v>
      </c>
      <c r="AM2061" s="31">
        <f t="shared" ca="1" si="682"/>
        <v>10.014939999999999</v>
      </c>
      <c r="AO2061" s="32">
        <f t="shared" ca="1" si="689"/>
        <v>2.890077253538212</v>
      </c>
      <c r="AP2061" s="32">
        <f t="shared" ca="1" si="690"/>
        <v>0</v>
      </c>
      <c r="AQ2061" s="32">
        <f t="shared" ca="1" si="691"/>
        <v>4.2959212856690323</v>
      </c>
      <c r="AR2061" s="32">
        <f t="shared" ca="1" si="692"/>
        <v>0</v>
      </c>
    </row>
    <row r="2062" spans="1:44">
      <c r="A2062" s="10">
        <v>39931</v>
      </c>
      <c r="B2062" s="11">
        <f ca="1">IF(ROW(data!B2062)&gt;singleSMA,AVERAGE(OFFSET(data!B2062,0,0,-singleSMA,1)),"")</f>
        <v>9.6932000000000045</v>
      </c>
      <c r="C2062" s="11" t="str">
        <f ca="1">IF(ROW(data!B2060)&gt;singleSMA+2,IF(SIGN(data!B2061-indicators!B2061)&lt;&gt;SIGN(data!B2060-indicators!B2060),IF(SIGN(data!B2061-indicators!B2061)&gt;0,"BUY","SELL"),""),"")</f>
        <v/>
      </c>
      <c r="D2062" s="11">
        <f ca="1">IF(ROW(data!B2062)&gt;fastSMA,AVERAGE(OFFSET(data!B2062,0,0,-fastSMA,1)),"")</f>
        <v>10.2905</v>
      </c>
      <c r="E2062" s="11">
        <f ca="1">IF(ROW(data!B2062)&gt;slowSMA,AVERAGE(OFFSET(data!B2062,0,0,-slowSMA,1)),"")</f>
        <v>9.6932000000000045</v>
      </c>
      <c r="F2062" s="11" t="str">
        <f ca="1">IF(ROW(data!B2062)&gt;MAX(fastSMA,slowSMA)+2,IF(SIGN(D2061-E2061)&lt;&gt;SIGN(D2060-E2060),IF(SIGN(D2061-E2061)&gt;0,"BUY","SELL"),""),"")</f>
        <v/>
      </c>
      <c r="G2062" s="11"/>
      <c r="H2062" s="11">
        <f>(data!B2062/data!B2061)-1</f>
        <v>-1.5971606033717833E-2</v>
      </c>
      <c r="I2062" s="11">
        <f t="shared" si="672"/>
        <v>0</v>
      </c>
      <c r="J2062" s="11">
        <f t="shared" si="673"/>
        <v>1.5971606033717833E-2</v>
      </c>
      <c r="K2062" s="11">
        <f ca="1">IF(ROW(data!B2062)&gt;rsi+1,100-100/(1+AVERAGE(OFFSET(I2062,0,0,-rsi,1))/AVERAGE(OFFSET(J2062,0,0,-rsi,1))),"")</f>
        <v>62.065400232096749</v>
      </c>
      <c r="L2062" s="11"/>
      <c r="M2062" s="11">
        <f t="shared" si="674"/>
        <v>0.98402839396628217</v>
      </c>
      <c r="N2062" s="11">
        <f t="shared" ca="1" si="675"/>
        <v>1.1785334750265675</v>
      </c>
      <c r="S2062" s="13" t="str">
        <f ca="1">pricein</f>
        <v/>
      </c>
      <c r="T2062" s="13" t="str">
        <f ca="1">priceout</f>
        <v/>
      </c>
      <c r="U2062" s="16" t="str">
        <f t="shared" ca="1" si="676"/>
        <v/>
      </c>
      <c r="V2062" s="16" t="str">
        <f t="shared" ca="1" si="683"/>
        <v/>
      </c>
      <c r="W2062" s="16" t="str">
        <f t="shared" ca="1" si="684"/>
        <v/>
      </c>
      <c r="X2062" s="16">
        <f t="shared" ca="1" si="685"/>
        <v>3.890077253538212</v>
      </c>
      <c r="Y2062" s="16"/>
      <c r="Z2062" s="13" t="str">
        <f ca="1">priceincross</f>
        <v/>
      </c>
      <c r="AA2062" s="13" t="str">
        <f ca="1">priceoutcross</f>
        <v/>
      </c>
      <c r="AB2062" s="13" t="str">
        <f t="shared" ca="1" si="677"/>
        <v/>
      </c>
      <c r="AC2062" s="13" t="str">
        <f t="shared" ca="1" si="686"/>
        <v/>
      </c>
      <c r="AD2062" s="13" t="str">
        <f t="shared" ca="1" si="687"/>
        <v/>
      </c>
      <c r="AE2062" s="13">
        <f t="shared" ca="1" si="688"/>
        <v>5.2959212856690323</v>
      </c>
      <c r="AG2062" s="32">
        <f ca="1">IF(ROW(data!B2062)&gt;fib+1,MIN(OFFSET(data!B2062,0,0,-fib,1)),"")</f>
        <v>7.03</v>
      </c>
      <c r="AH2062" s="32">
        <f ca="1">IF(ROW(data!B2062)&gt;fib+1,MAX(OFFSET(data!B2062,0,0,-fib,1)),"")</f>
        <v>11.86</v>
      </c>
      <c r="AI2062" s="32">
        <f t="shared" ca="1" si="678"/>
        <v>4.8299999999999992</v>
      </c>
      <c r="AJ2062" s="31">
        <f t="shared" ca="1" si="679"/>
        <v>8.1698799999999991</v>
      </c>
      <c r="AK2062" s="31">
        <f t="shared" ca="1" si="680"/>
        <v>8.8750599999999995</v>
      </c>
      <c r="AL2062" s="31">
        <f t="shared" ca="1" si="681"/>
        <v>9.4450000000000003</v>
      </c>
      <c r="AM2062" s="31">
        <f t="shared" ca="1" si="682"/>
        <v>10.014939999999999</v>
      </c>
      <c r="AO2062" s="32">
        <f t="shared" ca="1" si="689"/>
        <v>2.890077253538212</v>
      </c>
      <c r="AP2062" s="32">
        <f t="shared" ca="1" si="690"/>
        <v>0</v>
      </c>
      <c r="AQ2062" s="32">
        <f t="shared" ca="1" si="691"/>
        <v>4.2959212856690323</v>
      </c>
      <c r="AR2062" s="32">
        <f t="shared" ca="1" si="692"/>
        <v>0</v>
      </c>
    </row>
    <row r="2063" spans="1:44">
      <c r="A2063" s="10">
        <v>39932</v>
      </c>
      <c r="B2063" s="11">
        <f ca="1">IF(ROW(data!B2063)&gt;singleSMA,AVERAGE(OFFSET(data!B2063,0,0,-singleSMA,1)),"")</f>
        <v>9.7010000000000023</v>
      </c>
      <c r="C2063" s="11" t="str">
        <f ca="1">IF(ROW(data!B2061)&gt;singleSMA+2,IF(SIGN(data!B2062-indicators!B2062)&lt;&gt;SIGN(data!B2061-indicators!B2061),IF(SIGN(data!B2062-indicators!B2062)&gt;0,"BUY","SELL"),""),"")</f>
        <v/>
      </c>
      <c r="D2063" s="11">
        <f ca="1">IF(ROW(data!B2063)&gt;fastSMA,AVERAGE(OFFSET(data!B2063,0,0,-fastSMA,1)),"")</f>
        <v>10.395000000000001</v>
      </c>
      <c r="E2063" s="11">
        <f ca="1">IF(ROW(data!B2063)&gt;slowSMA,AVERAGE(OFFSET(data!B2063,0,0,-slowSMA,1)),"")</f>
        <v>9.7010000000000023</v>
      </c>
      <c r="F2063" s="11" t="str">
        <f ca="1">IF(ROW(data!B2063)&gt;MAX(fastSMA,slowSMA)+2,IF(SIGN(D2062-E2062)&lt;&gt;SIGN(D2061-E2061),IF(SIGN(D2062-E2062)&gt;0,"BUY","SELL"),""),"")</f>
        <v/>
      </c>
      <c r="G2063" s="11"/>
      <c r="H2063" s="11">
        <f>(data!B2063/data!B2062)-1</f>
        <v>6.131650135256983E-2</v>
      </c>
      <c r="I2063" s="11">
        <f t="shared" si="672"/>
        <v>6.131650135256983E-2</v>
      </c>
      <c r="J2063" s="11">
        <f t="shared" si="673"/>
        <v>0</v>
      </c>
      <c r="K2063" s="11">
        <f ca="1">IF(ROW(data!B2063)&gt;rsi+1,100-100/(1+AVERAGE(OFFSET(I2063,0,0,-rsi,1))/AVERAGE(OFFSET(J2063,0,0,-rsi,1))),"")</f>
        <v>63.600191306167019</v>
      </c>
      <c r="L2063" s="11"/>
      <c r="M2063" s="11">
        <f t="shared" si="674"/>
        <v>1.0613165013525698</v>
      </c>
      <c r="N2063" s="11">
        <f t="shared" ca="1" si="675"/>
        <v>1.2159090909090908</v>
      </c>
      <c r="S2063" s="13" t="str">
        <f ca="1">pricein</f>
        <v/>
      </c>
      <c r="T2063" s="13" t="str">
        <f ca="1">priceout</f>
        <v/>
      </c>
      <c r="U2063" s="16" t="str">
        <f t="shared" ca="1" si="676"/>
        <v/>
      </c>
      <c r="V2063" s="16" t="str">
        <f t="shared" ca="1" si="683"/>
        <v/>
      </c>
      <c r="W2063" s="16" t="str">
        <f t="shared" ca="1" si="684"/>
        <v/>
      </c>
      <c r="X2063" s="16">
        <f t="shared" ca="1" si="685"/>
        <v>3.890077253538212</v>
      </c>
      <c r="Y2063" s="16"/>
      <c r="Z2063" s="13" t="str">
        <f ca="1">priceincross</f>
        <v/>
      </c>
      <c r="AA2063" s="13" t="str">
        <f ca="1">priceoutcross</f>
        <v/>
      </c>
      <c r="AB2063" s="13" t="str">
        <f t="shared" ca="1" si="677"/>
        <v/>
      </c>
      <c r="AC2063" s="13" t="str">
        <f t="shared" ca="1" si="686"/>
        <v/>
      </c>
      <c r="AD2063" s="13" t="str">
        <f t="shared" ca="1" si="687"/>
        <v/>
      </c>
      <c r="AE2063" s="13">
        <f t="shared" ca="1" si="688"/>
        <v>5.2959212856690323</v>
      </c>
      <c r="AG2063" s="32">
        <f ca="1">IF(ROW(data!B2063)&gt;fib+1,MIN(OFFSET(data!B2063,0,0,-fib,1)),"")</f>
        <v>7.03</v>
      </c>
      <c r="AH2063" s="32">
        <f ca="1">IF(ROW(data!B2063)&gt;fib+1,MAX(OFFSET(data!B2063,0,0,-fib,1)),"")</f>
        <v>11.86</v>
      </c>
      <c r="AI2063" s="32">
        <f t="shared" ca="1" si="678"/>
        <v>4.8299999999999992</v>
      </c>
      <c r="AJ2063" s="31">
        <f t="shared" ca="1" si="679"/>
        <v>8.1698799999999991</v>
      </c>
      <c r="AK2063" s="31">
        <f t="shared" ca="1" si="680"/>
        <v>8.8750599999999995</v>
      </c>
      <c r="AL2063" s="31">
        <f t="shared" ca="1" si="681"/>
        <v>9.4450000000000003</v>
      </c>
      <c r="AM2063" s="31">
        <f t="shared" ca="1" si="682"/>
        <v>10.014939999999999</v>
      </c>
      <c r="AO2063" s="32">
        <f t="shared" ca="1" si="689"/>
        <v>2.890077253538212</v>
      </c>
      <c r="AP2063" s="32">
        <f t="shared" ca="1" si="690"/>
        <v>0</v>
      </c>
      <c r="AQ2063" s="32">
        <f t="shared" ca="1" si="691"/>
        <v>4.2959212856690323</v>
      </c>
      <c r="AR2063" s="32">
        <f t="shared" ca="1" si="692"/>
        <v>0</v>
      </c>
    </row>
    <row r="2064" spans="1:44">
      <c r="A2064" s="10">
        <v>39933</v>
      </c>
      <c r="B2064" s="11">
        <f ca="1">IF(ROW(data!B2064)&gt;singleSMA,AVERAGE(OFFSET(data!B2064,0,0,-singleSMA,1)),"")</f>
        <v>9.7112000000000016</v>
      </c>
      <c r="C2064" s="11" t="str">
        <f ca="1">IF(ROW(data!B2062)&gt;singleSMA+2,IF(SIGN(data!B2063-indicators!B2063)&lt;&gt;SIGN(data!B2062-indicators!B2062),IF(SIGN(data!B2063-indicators!B2063)&gt;0,"BUY","SELL"),""),"")</f>
        <v/>
      </c>
      <c r="D2064" s="11">
        <f ca="1">IF(ROW(data!B2064)&gt;fastSMA,AVERAGE(OFFSET(data!B2064,0,0,-fastSMA,1)),"")</f>
        <v>10.570500000000001</v>
      </c>
      <c r="E2064" s="11">
        <f ca="1">IF(ROW(data!B2064)&gt;slowSMA,AVERAGE(OFFSET(data!B2064,0,0,-slowSMA,1)),"")</f>
        <v>9.7112000000000016</v>
      </c>
      <c r="F2064" s="11" t="str">
        <f ca="1">IF(ROW(data!B2064)&gt;MAX(fastSMA,slowSMA)+2,IF(SIGN(D2063-E2063)&lt;&gt;SIGN(D2062-E2062),IF(SIGN(D2063-E2063)&gt;0,"BUY","SELL"),""),"")</f>
        <v/>
      </c>
      <c r="G2064" s="11"/>
      <c r="H2064" s="11">
        <f>(data!B2064/data!B2063)-1</f>
        <v>6.3721325403568452E-2</v>
      </c>
      <c r="I2064" s="11">
        <f t="shared" si="672"/>
        <v>6.3721325403568452E-2</v>
      </c>
      <c r="J2064" s="11">
        <f t="shared" si="673"/>
        <v>0</v>
      </c>
      <c r="K2064" s="11">
        <f ca="1">IF(ROW(data!B2064)&gt;rsi+1,100-100/(1+AVERAGE(OFFSET(I2064,0,0,-rsi,1))/AVERAGE(OFFSET(J2064,0,0,-rsi,1))),"")</f>
        <v>71.993211221046607</v>
      </c>
      <c r="L2064" s="11"/>
      <c r="M2064" s="11">
        <f t="shared" si="674"/>
        <v>1.0637213254035685</v>
      </c>
      <c r="N2064" s="11">
        <f t="shared" ca="1" si="675"/>
        <v>1.3895671476137625</v>
      </c>
      <c r="S2064" s="13" t="str">
        <f ca="1">pricein</f>
        <v/>
      </c>
      <c r="T2064" s="13" t="str">
        <f ca="1">priceout</f>
        <v/>
      </c>
      <c r="U2064" s="16" t="str">
        <f t="shared" ca="1" si="676"/>
        <v/>
      </c>
      <c r="V2064" s="16" t="str">
        <f t="shared" ca="1" si="683"/>
        <v/>
      </c>
      <c r="W2064" s="16" t="str">
        <f t="shared" ca="1" si="684"/>
        <v/>
      </c>
      <c r="X2064" s="16">
        <f t="shared" ca="1" si="685"/>
        <v>3.890077253538212</v>
      </c>
      <c r="Y2064" s="16"/>
      <c r="Z2064" s="13" t="str">
        <f ca="1">priceincross</f>
        <v/>
      </c>
      <c r="AA2064" s="13" t="str">
        <f ca="1">priceoutcross</f>
        <v/>
      </c>
      <c r="AB2064" s="13" t="str">
        <f t="shared" ca="1" si="677"/>
        <v/>
      </c>
      <c r="AC2064" s="13" t="str">
        <f t="shared" ca="1" si="686"/>
        <v/>
      </c>
      <c r="AD2064" s="13" t="str">
        <f t="shared" ca="1" si="687"/>
        <v/>
      </c>
      <c r="AE2064" s="13">
        <f t="shared" ca="1" si="688"/>
        <v>5.2959212856690323</v>
      </c>
      <c r="AG2064" s="32">
        <f ca="1">IF(ROW(data!B2064)&gt;fib+1,MIN(OFFSET(data!B2064,0,0,-fib,1)),"")</f>
        <v>7.03</v>
      </c>
      <c r="AH2064" s="32">
        <f ca="1">IF(ROW(data!B2064)&gt;fib+1,MAX(OFFSET(data!B2064,0,0,-fib,1)),"")</f>
        <v>12.52</v>
      </c>
      <c r="AI2064" s="32">
        <f t="shared" ca="1" si="678"/>
        <v>5.4899999999999993</v>
      </c>
      <c r="AJ2064" s="31">
        <f t="shared" ca="1" si="679"/>
        <v>8.3256399999999999</v>
      </c>
      <c r="AK2064" s="31">
        <f t="shared" ca="1" si="680"/>
        <v>9.1271799999999992</v>
      </c>
      <c r="AL2064" s="31">
        <f t="shared" ca="1" si="681"/>
        <v>9.7750000000000004</v>
      </c>
      <c r="AM2064" s="31">
        <f t="shared" ca="1" si="682"/>
        <v>10.42282</v>
      </c>
      <c r="AO2064" s="32">
        <f t="shared" ca="1" si="689"/>
        <v>2.890077253538212</v>
      </c>
      <c r="AP2064" s="32">
        <f t="shared" ca="1" si="690"/>
        <v>0</v>
      </c>
      <c r="AQ2064" s="32">
        <f t="shared" ca="1" si="691"/>
        <v>4.2959212856690323</v>
      </c>
      <c r="AR2064" s="32">
        <f t="shared" ca="1" si="692"/>
        <v>0</v>
      </c>
    </row>
    <row r="2065" spans="1:44">
      <c r="A2065" s="10">
        <v>39937</v>
      </c>
      <c r="B2065" s="11">
        <f ca="1">IF(ROW(data!B2065)&gt;singleSMA,AVERAGE(OFFSET(data!B2065,0,0,-singleSMA,1)),"")</f>
        <v>9.7252000000000027</v>
      </c>
      <c r="C2065" s="11" t="str">
        <f ca="1">IF(ROW(data!B2063)&gt;singleSMA+2,IF(SIGN(data!B2064-indicators!B2064)&lt;&gt;SIGN(data!B2063-indicators!B2063),IF(SIGN(data!B2064-indicators!B2064)&gt;0,"BUY","SELL"),""),"")</f>
        <v/>
      </c>
      <c r="D2065" s="11">
        <f ca="1">IF(ROW(data!B2065)&gt;fastSMA,AVERAGE(OFFSET(data!B2065,0,0,-fastSMA,1)),"")</f>
        <v>10.805000000000003</v>
      </c>
      <c r="E2065" s="11">
        <f ca="1">IF(ROW(data!B2065)&gt;slowSMA,AVERAGE(OFFSET(data!B2065,0,0,-slowSMA,1)),"")</f>
        <v>9.7252000000000027</v>
      </c>
      <c r="F2065" s="11" t="str">
        <f ca="1">IF(ROW(data!B2065)&gt;MAX(fastSMA,slowSMA)+2,IF(SIGN(D2064-E2064)&lt;&gt;SIGN(D2063-E2063),IF(SIGN(D2064-E2064)&gt;0,"BUY","SELL"),""),"")</f>
        <v/>
      </c>
      <c r="G2065" s="11"/>
      <c r="H2065" s="11">
        <f>(data!B2065/data!B2064)-1</f>
        <v>3.9936102236421744E-2</v>
      </c>
      <c r="I2065" s="11">
        <f t="shared" si="672"/>
        <v>3.9936102236421744E-2</v>
      </c>
      <c r="J2065" s="11">
        <f t="shared" si="673"/>
        <v>0</v>
      </c>
      <c r="K2065" s="11">
        <f ca="1">IF(ROW(data!B2065)&gt;rsi+1,100-100/(1+AVERAGE(OFFSET(I2065,0,0,-rsi,1))/AVERAGE(OFFSET(J2065,0,0,-rsi,1))),"")</f>
        <v>80.554345008948076</v>
      </c>
      <c r="L2065" s="11"/>
      <c r="M2065" s="11">
        <f t="shared" si="674"/>
        <v>1.0399361022364217</v>
      </c>
      <c r="N2065" s="11">
        <f t="shared" ca="1" si="675"/>
        <v>1.5630252100840338</v>
      </c>
      <c r="S2065" s="13" t="str">
        <f ca="1">pricein</f>
        <v/>
      </c>
      <c r="T2065" s="13" t="str">
        <f ca="1">priceout</f>
        <v/>
      </c>
      <c r="U2065" s="16" t="str">
        <f t="shared" ca="1" si="676"/>
        <v/>
      </c>
      <c r="V2065" s="16" t="str">
        <f t="shared" ca="1" si="683"/>
        <v/>
      </c>
      <c r="W2065" s="16" t="str">
        <f t="shared" ca="1" si="684"/>
        <v/>
      </c>
      <c r="X2065" s="16">
        <f t="shared" ca="1" si="685"/>
        <v>3.890077253538212</v>
      </c>
      <c r="Y2065" s="16"/>
      <c r="Z2065" s="13" t="str">
        <f ca="1">priceincross</f>
        <v/>
      </c>
      <c r="AA2065" s="13" t="str">
        <f ca="1">priceoutcross</f>
        <v/>
      </c>
      <c r="AB2065" s="13" t="str">
        <f t="shared" ca="1" si="677"/>
        <v/>
      </c>
      <c r="AC2065" s="13" t="str">
        <f t="shared" ca="1" si="686"/>
        <v/>
      </c>
      <c r="AD2065" s="13" t="str">
        <f t="shared" ca="1" si="687"/>
        <v/>
      </c>
      <c r="AE2065" s="13">
        <f t="shared" ca="1" si="688"/>
        <v>5.2959212856690323</v>
      </c>
      <c r="AG2065" s="32">
        <f ca="1">IF(ROW(data!B2065)&gt;fib+1,MIN(OFFSET(data!B2065,0,0,-fib,1)),"")</f>
        <v>7.03</v>
      </c>
      <c r="AH2065" s="32">
        <f ca="1">IF(ROW(data!B2065)&gt;fib+1,MAX(OFFSET(data!B2065,0,0,-fib,1)),"")</f>
        <v>13.02</v>
      </c>
      <c r="AI2065" s="32">
        <f t="shared" ca="1" si="678"/>
        <v>5.9899999999999993</v>
      </c>
      <c r="AJ2065" s="31">
        <f t="shared" ca="1" si="679"/>
        <v>8.4436400000000003</v>
      </c>
      <c r="AK2065" s="31">
        <f t="shared" ca="1" si="680"/>
        <v>9.3181799999999999</v>
      </c>
      <c r="AL2065" s="31">
        <f t="shared" ca="1" si="681"/>
        <v>10.025</v>
      </c>
      <c r="AM2065" s="31">
        <f t="shared" ca="1" si="682"/>
        <v>10.731819999999999</v>
      </c>
      <c r="AO2065" s="32">
        <f t="shared" ca="1" si="689"/>
        <v>2.890077253538212</v>
      </c>
      <c r="AP2065" s="32">
        <f t="shared" ca="1" si="690"/>
        <v>0</v>
      </c>
      <c r="AQ2065" s="32">
        <f t="shared" ca="1" si="691"/>
        <v>4.2959212856690323</v>
      </c>
      <c r="AR2065" s="32">
        <f t="shared" ca="1" si="692"/>
        <v>0</v>
      </c>
    </row>
    <row r="2066" spans="1:44">
      <c r="A2066" s="10">
        <v>39938</v>
      </c>
      <c r="B2066" s="11">
        <f ca="1">IF(ROW(data!B2066)&gt;singleSMA,AVERAGE(OFFSET(data!B2066,0,0,-singleSMA,1)),"")</f>
        <v>9.756000000000002</v>
      </c>
      <c r="C2066" s="11" t="str">
        <f ca="1">IF(ROW(data!B2064)&gt;singleSMA+2,IF(SIGN(data!B2065-indicators!B2065)&lt;&gt;SIGN(data!B2064-indicators!B2064),IF(SIGN(data!B2065-indicators!B2065)&gt;0,"BUY","SELL"),""),"")</f>
        <v/>
      </c>
      <c r="D2066" s="11">
        <f ca="1">IF(ROW(data!B2066)&gt;fastSMA,AVERAGE(OFFSET(data!B2066,0,0,-fastSMA,1)),"")</f>
        <v>11.060000000000002</v>
      </c>
      <c r="E2066" s="11">
        <f ca="1">IF(ROW(data!B2066)&gt;slowSMA,AVERAGE(OFFSET(data!B2066,0,0,-slowSMA,1)),"")</f>
        <v>9.756000000000002</v>
      </c>
      <c r="F2066" s="11" t="str">
        <f ca="1">IF(ROW(data!B2066)&gt;MAX(fastSMA,slowSMA)+2,IF(SIGN(D2065-E2065)&lt;&gt;SIGN(D2064-E2064),IF(SIGN(D2065-E2065)&gt;0,"BUY","SELL"),""),"")</f>
        <v/>
      </c>
      <c r="G2066" s="11"/>
      <c r="H2066" s="11">
        <f>(data!B2066/data!B2065)-1</f>
        <v>7.9877112135176676E-2</v>
      </c>
      <c r="I2066" s="11">
        <f t="shared" si="672"/>
        <v>7.9877112135176676E-2</v>
      </c>
      <c r="J2066" s="11">
        <f t="shared" si="673"/>
        <v>0</v>
      </c>
      <c r="K2066" s="11">
        <f ca="1">IF(ROW(data!B2066)&gt;rsi+1,100-100/(1+AVERAGE(OFFSET(I2066,0,0,-rsi,1))/AVERAGE(OFFSET(J2066,0,0,-rsi,1))),"")</f>
        <v>80.661657212425496</v>
      </c>
      <c r="L2066" s="11"/>
      <c r="M2066" s="11">
        <f t="shared" si="674"/>
        <v>1.0798771121351767</v>
      </c>
      <c r="N2066" s="11">
        <f t="shared" ca="1" si="675"/>
        <v>1.569196428571429</v>
      </c>
      <c r="S2066" s="13" t="str">
        <f ca="1">pricein</f>
        <v/>
      </c>
      <c r="T2066" s="13" t="str">
        <f ca="1">priceout</f>
        <v/>
      </c>
      <c r="U2066" s="16" t="str">
        <f t="shared" ca="1" si="676"/>
        <v/>
      </c>
      <c r="V2066" s="16" t="str">
        <f t="shared" ca="1" si="683"/>
        <v/>
      </c>
      <c r="W2066" s="16" t="str">
        <f t="shared" ca="1" si="684"/>
        <v/>
      </c>
      <c r="X2066" s="16">
        <f t="shared" ca="1" si="685"/>
        <v>3.890077253538212</v>
      </c>
      <c r="Y2066" s="16"/>
      <c r="Z2066" s="13" t="str">
        <f ca="1">priceincross</f>
        <v/>
      </c>
      <c r="AA2066" s="13" t="str">
        <f ca="1">priceoutcross</f>
        <v/>
      </c>
      <c r="AB2066" s="13" t="str">
        <f t="shared" ca="1" si="677"/>
        <v/>
      </c>
      <c r="AC2066" s="13" t="str">
        <f t="shared" ca="1" si="686"/>
        <v/>
      </c>
      <c r="AD2066" s="13" t="str">
        <f t="shared" ca="1" si="687"/>
        <v/>
      </c>
      <c r="AE2066" s="13">
        <f t="shared" ca="1" si="688"/>
        <v>5.2959212856690323</v>
      </c>
      <c r="AG2066" s="32">
        <f ca="1">IF(ROW(data!B2066)&gt;fib+1,MIN(OFFSET(data!B2066,0,0,-fib,1)),"")</f>
        <v>7.03</v>
      </c>
      <c r="AH2066" s="32">
        <f ca="1">IF(ROW(data!B2066)&gt;fib+1,MAX(OFFSET(data!B2066,0,0,-fib,1)),"")</f>
        <v>14.06</v>
      </c>
      <c r="AI2066" s="32">
        <f t="shared" ca="1" si="678"/>
        <v>7.03</v>
      </c>
      <c r="AJ2066" s="31">
        <f t="shared" ca="1" si="679"/>
        <v>8.6890800000000006</v>
      </c>
      <c r="AK2066" s="31">
        <f t="shared" ca="1" si="680"/>
        <v>9.7154600000000002</v>
      </c>
      <c r="AL2066" s="31">
        <f t="shared" ca="1" si="681"/>
        <v>10.545</v>
      </c>
      <c r="AM2066" s="31">
        <f t="shared" ca="1" si="682"/>
        <v>11.37454</v>
      </c>
      <c r="AO2066" s="32">
        <f t="shared" ca="1" si="689"/>
        <v>2.890077253538212</v>
      </c>
      <c r="AP2066" s="32">
        <f t="shared" ca="1" si="690"/>
        <v>0</v>
      </c>
      <c r="AQ2066" s="32">
        <f t="shared" ca="1" si="691"/>
        <v>4.2959212856690323</v>
      </c>
      <c r="AR2066" s="32">
        <f t="shared" ca="1" si="692"/>
        <v>0</v>
      </c>
    </row>
    <row r="2067" spans="1:44">
      <c r="A2067" s="10">
        <v>39939</v>
      </c>
      <c r="B2067" s="11">
        <f ca="1">IF(ROW(data!B2067)&gt;singleSMA,AVERAGE(OFFSET(data!B2067,0,0,-singleSMA,1)),"")</f>
        <v>9.7873999999999999</v>
      </c>
      <c r="C2067" s="11" t="str">
        <f ca="1">IF(ROW(data!B2065)&gt;singleSMA+2,IF(SIGN(data!B2066-indicators!B2066)&lt;&gt;SIGN(data!B2065-indicators!B2065),IF(SIGN(data!B2066-indicators!B2066)&gt;0,"BUY","SELL"),""),"")</f>
        <v/>
      </c>
      <c r="D2067" s="11">
        <f ca="1">IF(ROW(data!B2067)&gt;fastSMA,AVERAGE(OFFSET(data!B2067,0,0,-fastSMA,1)),"")</f>
        <v>11.303000000000003</v>
      </c>
      <c r="E2067" s="11">
        <f ca="1">IF(ROW(data!B2067)&gt;slowSMA,AVERAGE(OFFSET(data!B2067,0,0,-slowSMA,1)),"")</f>
        <v>9.7873999999999999</v>
      </c>
      <c r="F2067" s="11" t="str">
        <f ca="1">IF(ROW(data!B2067)&gt;MAX(fastSMA,slowSMA)+2,IF(SIGN(D2066-E2066)&lt;&gt;SIGN(D2065-E2065),IF(SIGN(D2066-E2066)&gt;0,"BUY","SELL"),""),"")</f>
        <v/>
      </c>
      <c r="G2067" s="11"/>
      <c r="H2067" s="11">
        <f>(data!B2067/data!B2066)-1</f>
        <v>-1.1379800853485111E-2</v>
      </c>
      <c r="I2067" s="11">
        <f t="shared" si="672"/>
        <v>0</v>
      </c>
      <c r="J2067" s="11">
        <f t="shared" si="673"/>
        <v>1.1379800853485111E-2</v>
      </c>
      <c r="K2067" s="11">
        <f ca="1">IF(ROW(data!B2067)&gt;rsi+1,100-100/(1+AVERAGE(OFFSET(I2067,0,0,-rsi,1))/AVERAGE(OFFSET(J2067,0,0,-rsi,1))),"")</f>
        <v>79.2490092895695</v>
      </c>
      <c r="L2067" s="11"/>
      <c r="M2067" s="11">
        <f t="shared" si="674"/>
        <v>0.98862019914651489</v>
      </c>
      <c r="N2067" s="11">
        <f t="shared" ca="1" si="675"/>
        <v>1.5376106194690264</v>
      </c>
      <c r="S2067" s="13" t="str">
        <f ca="1">pricein</f>
        <v/>
      </c>
      <c r="T2067" s="13" t="str">
        <f ca="1">priceout</f>
        <v/>
      </c>
      <c r="U2067" s="16" t="str">
        <f t="shared" ca="1" si="676"/>
        <v/>
      </c>
      <c r="V2067" s="16" t="str">
        <f t="shared" ca="1" si="683"/>
        <v/>
      </c>
      <c r="W2067" s="16" t="str">
        <f t="shared" ca="1" si="684"/>
        <v/>
      </c>
      <c r="X2067" s="16">
        <f t="shared" ca="1" si="685"/>
        <v>3.890077253538212</v>
      </c>
      <c r="Y2067" s="16"/>
      <c r="Z2067" s="13" t="str">
        <f ca="1">priceincross</f>
        <v/>
      </c>
      <c r="AA2067" s="13" t="str">
        <f ca="1">priceoutcross</f>
        <v/>
      </c>
      <c r="AB2067" s="13" t="str">
        <f t="shared" ca="1" si="677"/>
        <v/>
      </c>
      <c r="AC2067" s="13" t="str">
        <f t="shared" ca="1" si="686"/>
        <v/>
      </c>
      <c r="AD2067" s="13" t="str">
        <f t="shared" ca="1" si="687"/>
        <v/>
      </c>
      <c r="AE2067" s="13">
        <f t="shared" ca="1" si="688"/>
        <v>5.2959212856690323</v>
      </c>
      <c r="AG2067" s="32">
        <f ca="1">IF(ROW(data!B2067)&gt;fib+1,MIN(OFFSET(data!B2067,0,0,-fib,1)),"")</f>
        <v>7.03</v>
      </c>
      <c r="AH2067" s="32">
        <f ca="1">IF(ROW(data!B2067)&gt;fib+1,MAX(OFFSET(data!B2067,0,0,-fib,1)),"")</f>
        <v>14.06</v>
      </c>
      <c r="AI2067" s="32">
        <f t="shared" ca="1" si="678"/>
        <v>7.03</v>
      </c>
      <c r="AJ2067" s="31">
        <f t="shared" ca="1" si="679"/>
        <v>8.6890800000000006</v>
      </c>
      <c r="AK2067" s="31">
        <f t="shared" ca="1" si="680"/>
        <v>9.7154600000000002</v>
      </c>
      <c r="AL2067" s="31">
        <f t="shared" ca="1" si="681"/>
        <v>10.545</v>
      </c>
      <c r="AM2067" s="31">
        <f t="shared" ca="1" si="682"/>
        <v>11.37454</v>
      </c>
      <c r="AO2067" s="32">
        <f t="shared" ca="1" si="689"/>
        <v>2.890077253538212</v>
      </c>
      <c r="AP2067" s="32">
        <f t="shared" ca="1" si="690"/>
        <v>0</v>
      </c>
      <c r="AQ2067" s="32">
        <f t="shared" ca="1" si="691"/>
        <v>4.2959212856690323</v>
      </c>
      <c r="AR2067" s="32">
        <f t="shared" ca="1" si="692"/>
        <v>0</v>
      </c>
    </row>
    <row r="2068" spans="1:44">
      <c r="A2068" s="10">
        <v>39940</v>
      </c>
      <c r="B2068" s="11">
        <f ca="1">IF(ROW(data!B2068)&gt;singleSMA,AVERAGE(OFFSET(data!B2068,0,0,-singleSMA,1)),"")</f>
        <v>9.8063000000000002</v>
      </c>
      <c r="C2068" s="11" t="str">
        <f ca="1">IF(ROW(data!B2066)&gt;singleSMA+2,IF(SIGN(data!B2067-indicators!B2067)&lt;&gt;SIGN(data!B2066-indicators!B2066),IF(SIGN(data!B2067-indicators!B2067)&gt;0,"BUY","SELL"),""),"")</f>
        <v/>
      </c>
      <c r="D2068" s="11">
        <f ca="1">IF(ROW(data!B2068)&gt;fastSMA,AVERAGE(OFFSET(data!B2068,0,0,-fastSMA,1)),"")</f>
        <v>11.457500000000001</v>
      </c>
      <c r="E2068" s="11">
        <f ca="1">IF(ROW(data!B2068)&gt;slowSMA,AVERAGE(OFFSET(data!B2068,0,0,-slowSMA,1)),"")</f>
        <v>9.8063000000000002</v>
      </c>
      <c r="F2068" s="11" t="str">
        <f ca="1">IF(ROW(data!B2068)&gt;MAX(fastSMA,slowSMA)+2,IF(SIGN(D2067-E2067)&lt;&gt;SIGN(D2066-E2066),IF(SIGN(D2067-E2067)&gt;0,"BUY","SELL"),""),"")</f>
        <v/>
      </c>
      <c r="G2068" s="11"/>
      <c r="H2068" s="11">
        <f>(data!B2068/data!B2067)-1</f>
        <v>-7.8417266187050361E-2</v>
      </c>
      <c r="I2068" s="11">
        <f t="shared" si="672"/>
        <v>0</v>
      </c>
      <c r="J2068" s="11">
        <f t="shared" si="673"/>
        <v>7.8417266187050361E-2</v>
      </c>
      <c r="K2068" s="11">
        <f ca="1">IF(ROW(data!B2068)&gt;rsi+1,100-100/(1+AVERAGE(OFFSET(I2068,0,0,-rsi,1))/AVERAGE(OFFSET(J2068,0,0,-rsi,1))),"")</f>
        <v>69.21888519839689</v>
      </c>
      <c r="L2068" s="11"/>
      <c r="M2068" s="11">
        <f t="shared" si="674"/>
        <v>0.92158273381294964</v>
      </c>
      <c r="N2068" s="11">
        <f t="shared" ca="1" si="675"/>
        <v>1.3179012345679009</v>
      </c>
      <c r="S2068" s="13" t="str">
        <f ca="1">pricein</f>
        <v/>
      </c>
      <c r="T2068" s="13" t="str">
        <f ca="1">priceout</f>
        <v/>
      </c>
      <c r="U2068" s="16" t="str">
        <f t="shared" ca="1" si="676"/>
        <v/>
      </c>
      <c r="V2068" s="16" t="str">
        <f t="shared" ca="1" si="683"/>
        <v/>
      </c>
      <c r="W2068" s="16" t="str">
        <f t="shared" ca="1" si="684"/>
        <v/>
      </c>
      <c r="X2068" s="16">
        <f t="shared" ca="1" si="685"/>
        <v>3.890077253538212</v>
      </c>
      <c r="Y2068" s="16"/>
      <c r="Z2068" s="13" t="str">
        <f ca="1">priceincross</f>
        <v/>
      </c>
      <c r="AA2068" s="13" t="str">
        <f ca="1">priceoutcross</f>
        <v/>
      </c>
      <c r="AB2068" s="13" t="str">
        <f t="shared" ca="1" si="677"/>
        <v/>
      </c>
      <c r="AC2068" s="13" t="str">
        <f t="shared" ca="1" si="686"/>
        <v/>
      </c>
      <c r="AD2068" s="13" t="str">
        <f t="shared" ca="1" si="687"/>
        <v/>
      </c>
      <c r="AE2068" s="13">
        <f t="shared" ca="1" si="688"/>
        <v>5.2959212856690323</v>
      </c>
      <c r="AG2068" s="32">
        <f ca="1">IF(ROW(data!B2068)&gt;fib+1,MIN(OFFSET(data!B2068,0,0,-fib,1)),"")</f>
        <v>7.03</v>
      </c>
      <c r="AH2068" s="32">
        <f ca="1">IF(ROW(data!B2068)&gt;fib+1,MAX(OFFSET(data!B2068,0,0,-fib,1)),"")</f>
        <v>14.06</v>
      </c>
      <c r="AI2068" s="32">
        <f t="shared" ca="1" si="678"/>
        <v>7.03</v>
      </c>
      <c r="AJ2068" s="31">
        <f t="shared" ca="1" si="679"/>
        <v>8.6890800000000006</v>
      </c>
      <c r="AK2068" s="31">
        <f t="shared" ca="1" si="680"/>
        <v>9.7154600000000002</v>
      </c>
      <c r="AL2068" s="31">
        <f t="shared" ca="1" si="681"/>
        <v>10.545</v>
      </c>
      <c r="AM2068" s="31">
        <f t="shared" ca="1" si="682"/>
        <v>11.37454</v>
      </c>
      <c r="AO2068" s="32">
        <f t="shared" ca="1" si="689"/>
        <v>2.890077253538212</v>
      </c>
      <c r="AP2068" s="32">
        <f t="shared" ca="1" si="690"/>
        <v>0</v>
      </c>
      <c r="AQ2068" s="32">
        <f t="shared" ca="1" si="691"/>
        <v>4.2959212856690323</v>
      </c>
      <c r="AR2068" s="32">
        <f t="shared" ca="1" si="692"/>
        <v>0</v>
      </c>
    </row>
    <row r="2069" spans="1:44">
      <c r="A2069" s="10">
        <v>39941</v>
      </c>
      <c r="B2069" s="11">
        <f ca="1">IF(ROW(data!B2069)&gt;singleSMA,AVERAGE(OFFSET(data!B2069,0,0,-singleSMA,1)),"")</f>
        <v>9.8269000000000002</v>
      </c>
      <c r="C2069" s="11" t="str">
        <f ca="1">IF(ROW(data!B2067)&gt;singleSMA+2,IF(SIGN(data!B2068-indicators!B2068)&lt;&gt;SIGN(data!B2067-indicators!B2067),IF(SIGN(data!B2068-indicators!B2068)&gt;0,"BUY","SELL"),""),"")</f>
        <v/>
      </c>
      <c r="D2069" s="11">
        <f ca="1">IF(ROW(data!B2069)&gt;fastSMA,AVERAGE(OFFSET(data!B2069,0,0,-fastSMA,1)),"")</f>
        <v>11.618500000000001</v>
      </c>
      <c r="E2069" s="11">
        <f ca="1">IF(ROW(data!B2069)&gt;slowSMA,AVERAGE(OFFSET(data!B2069,0,0,-slowSMA,1)),"")</f>
        <v>9.8269000000000002</v>
      </c>
      <c r="F2069" s="11" t="str">
        <f ca="1">IF(ROW(data!B2069)&gt;MAX(fastSMA,slowSMA)+2,IF(SIGN(D2068-E2068)&lt;&gt;SIGN(D2067-E2067),IF(SIGN(D2068-E2068)&gt;0,"BUY","SELL"),""),"")</f>
        <v/>
      </c>
      <c r="G2069" s="11"/>
      <c r="H2069" s="11">
        <f>(data!B2069/data!B2068)-1</f>
        <v>4.2154566744730504E-2</v>
      </c>
      <c r="I2069" s="11">
        <f t="shared" si="672"/>
        <v>4.2154566744730504E-2</v>
      </c>
      <c r="J2069" s="11">
        <f t="shared" si="673"/>
        <v>0</v>
      </c>
      <c r="K2069" s="11">
        <f ca="1">IF(ROW(data!B2069)&gt;rsi+1,100-100/(1+AVERAGE(OFFSET(I2069,0,0,-rsi,1))/AVERAGE(OFFSET(J2069,0,0,-rsi,1))),"")</f>
        <v>69.217832798068159</v>
      </c>
      <c r="L2069" s="11"/>
      <c r="M2069" s="11">
        <f t="shared" si="674"/>
        <v>1.0421545667447305</v>
      </c>
      <c r="N2069" s="11">
        <f t="shared" ca="1" si="675"/>
        <v>1.3178677196446194</v>
      </c>
      <c r="S2069" s="13" t="str">
        <f ca="1">pricein</f>
        <v/>
      </c>
      <c r="T2069" s="13" t="str">
        <f ca="1">priceout</f>
        <v/>
      </c>
      <c r="U2069" s="16" t="str">
        <f t="shared" ca="1" si="676"/>
        <v/>
      </c>
      <c r="V2069" s="16" t="str">
        <f t="shared" ca="1" si="683"/>
        <v/>
      </c>
      <c r="W2069" s="16" t="str">
        <f t="shared" ca="1" si="684"/>
        <v/>
      </c>
      <c r="X2069" s="16">
        <f t="shared" ca="1" si="685"/>
        <v>3.890077253538212</v>
      </c>
      <c r="Y2069" s="16"/>
      <c r="Z2069" s="13" t="str">
        <f ca="1">priceincross</f>
        <v/>
      </c>
      <c r="AA2069" s="13" t="str">
        <f ca="1">priceoutcross</f>
        <v/>
      </c>
      <c r="AB2069" s="13" t="str">
        <f t="shared" ca="1" si="677"/>
        <v/>
      </c>
      <c r="AC2069" s="13" t="str">
        <f t="shared" ca="1" si="686"/>
        <v/>
      </c>
      <c r="AD2069" s="13" t="str">
        <f t="shared" ca="1" si="687"/>
        <v/>
      </c>
      <c r="AE2069" s="13">
        <f t="shared" ca="1" si="688"/>
        <v>5.2959212856690323</v>
      </c>
      <c r="AG2069" s="32">
        <f ca="1">IF(ROW(data!B2069)&gt;fib+1,MIN(OFFSET(data!B2069,0,0,-fib,1)),"")</f>
        <v>7.03</v>
      </c>
      <c r="AH2069" s="32">
        <f ca="1">IF(ROW(data!B2069)&gt;fib+1,MAX(OFFSET(data!B2069,0,0,-fib,1)),"")</f>
        <v>14.06</v>
      </c>
      <c r="AI2069" s="32">
        <f t="shared" ca="1" si="678"/>
        <v>7.03</v>
      </c>
      <c r="AJ2069" s="31">
        <f t="shared" ca="1" si="679"/>
        <v>8.6890800000000006</v>
      </c>
      <c r="AK2069" s="31">
        <f t="shared" ca="1" si="680"/>
        <v>9.7154600000000002</v>
      </c>
      <c r="AL2069" s="31">
        <f t="shared" ca="1" si="681"/>
        <v>10.545</v>
      </c>
      <c r="AM2069" s="31">
        <f t="shared" ca="1" si="682"/>
        <v>11.37454</v>
      </c>
      <c r="AO2069" s="32">
        <f t="shared" ca="1" si="689"/>
        <v>2.890077253538212</v>
      </c>
      <c r="AP2069" s="32">
        <f t="shared" ca="1" si="690"/>
        <v>0</v>
      </c>
      <c r="AQ2069" s="32">
        <f t="shared" ca="1" si="691"/>
        <v>4.2959212856690323</v>
      </c>
      <c r="AR2069" s="32">
        <f t="shared" ca="1" si="692"/>
        <v>0</v>
      </c>
    </row>
    <row r="2070" spans="1:44">
      <c r="A2070" s="10">
        <v>39944</v>
      </c>
      <c r="B2070" s="11">
        <f ca="1">IF(ROW(data!B2070)&gt;singleSMA,AVERAGE(OFFSET(data!B2070,0,0,-singleSMA,1)),"")</f>
        <v>9.8523999999999994</v>
      </c>
      <c r="C2070" s="11" t="str">
        <f ca="1">IF(ROW(data!B2068)&gt;singleSMA+2,IF(SIGN(data!B2069-indicators!B2069)&lt;&gt;SIGN(data!B2068-indicators!B2068),IF(SIGN(data!B2069-indicators!B2069)&gt;0,"BUY","SELL"),""),"")</f>
        <v/>
      </c>
      <c r="D2070" s="11">
        <f ca="1">IF(ROW(data!B2070)&gt;fastSMA,AVERAGE(OFFSET(data!B2070,0,0,-fastSMA,1)),"")</f>
        <v>11.785500000000001</v>
      </c>
      <c r="E2070" s="11">
        <f ca="1">IF(ROW(data!B2070)&gt;slowSMA,AVERAGE(OFFSET(data!B2070,0,0,-slowSMA,1)),"")</f>
        <v>9.8523999999999994</v>
      </c>
      <c r="F2070" s="11" t="str">
        <f ca="1">IF(ROW(data!B2070)&gt;MAX(fastSMA,slowSMA)+2,IF(SIGN(D2069-E2069)&lt;&gt;SIGN(D2068-E2068),IF(SIGN(D2069-E2069)&gt;0,"BUY","SELL"),""),"")</f>
        <v/>
      </c>
      <c r="G2070" s="11"/>
      <c r="H2070" s="11">
        <f>(data!B2070/data!B2069)-1</f>
        <v>-2.9962546816478808E-3</v>
      </c>
      <c r="I2070" s="11">
        <f t="shared" si="672"/>
        <v>0</v>
      </c>
      <c r="J2070" s="11">
        <f t="shared" si="673"/>
        <v>2.9962546816478808E-3</v>
      </c>
      <c r="K2070" s="11">
        <f ca="1">IF(ROW(data!B2070)&gt;rsi+1,100-100/(1+AVERAGE(OFFSET(I2070,0,0,-rsi,1))/AVERAGE(OFFSET(J2070,0,0,-rsi,1))),"")</f>
        <v>70.379822904557201</v>
      </c>
      <c r="L2070" s="11"/>
      <c r="M2070" s="11">
        <f t="shared" si="674"/>
        <v>0.99700374531835212</v>
      </c>
      <c r="N2070" s="11">
        <f t="shared" ca="1" si="675"/>
        <v>1.3350050150451349</v>
      </c>
      <c r="S2070" s="13" t="str">
        <f ca="1">pricein</f>
        <v/>
      </c>
      <c r="T2070" s="13" t="str">
        <f ca="1">priceout</f>
        <v/>
      </c>
      <c r="U2070" s="16" t="str">
        <f t="shared" ca="1" si="676"/>
        <v/>
      </c>
      <c r="V2070" s="16" t="str">
        <f t="shared" ca="1" si="683"/>
        <v/>
      </c>
      <c r="W2070" s="16" t="str">
        <f t="shared" ca="1" si="684"/>
        <v/>
      </c>
      <c r="X2070" s="16">
        <f t="shared" ca="1" si="685"/>
        <v>3.890077253538212</v>
      </c>
      <c r="Y2070" s="16"/>
      <c r="Z2070" s="13" t="str">
        <f ca="1">priceincross</f>
        <v/>
      </c>
      <c r="AA2070" s="13" t="str">
        <f ca="1">priceoutcross</f>
        <v/>
      </c>
      <c r="AB2070" s="13" t="str">
        <f t="shared" ca="1" si="677"/>
        <v/>
      </c>
      <c r="AC2070" s="13" t="str">
        <f t="shared" ca="1" si="686"/>
        <v/>
      </c>
      <c r="AD2070" s="13" t="str">
        <f t="shared" ca="1" si="687"/>
        <v/>
      </c>
      <c r="AE2070" s="13">
        <f t="shared" ca="1" si="688"/>
        <v>5.2959212856690323</v>
      </c>
      <c r="AG2070" s="32">
        <f ca="1">IF(ROW(data!B2070)&gt;fib+1,MIN(OFFSET(data!B2070,0,0,-fib,1)),"")</f>
        <v>7.03</v>
      </c>
      <c r="AH2070" s="32">
        <f ca="1">IF(ROW(data!B2070)&gt;fib+1,MAX(OFFSET(data!B2070,0,0,-fib,1)),"")</f>
        <v>14.06</v>
      </c>
      <c r="AI2070" s="32">
        <f t="shared" ca="1" si="678"/>
        <v>7.03</v>
      </c>
      <c r="AJ2070" s="31">
        <f t="shared" ca="1" si="679"/>
        <v>8.6890800000000006</v>
      </c>
      <c r="AK2070" s="31">
        <f t="shared" ca="1" si="680"/>
        <v>9.7154600000000002</v>
      </c>
      <c r="AL2070" s="31">
        <f t="shared" ca="1" si="681"/>
        <v>10.545</v>
      </c>
      <c r="AM2070" s="31">
        <f t="shared" ca="1" si="682"/>
        <v>11.37454</v>
      </c>
      <c r="AO2070" s="32">
        <f t="shared" ca="1" si="689"/>
        <v>2.890077253538212</v>
      </c>
      <c r="AP2070" s="32">
        <f t="shared" ca="1" si="690"/>
        <v>0</v>
      </c>
      <c r="AQ2070" s="32">
        <f t="shared" ca="1" si="691"/>
        <v>4.2959212856690323</v>
      </c>
      <c r="AR2070" s="32">
        <f t="shared" ca="1" si="692"/>
        <v>0</v>
      </c>
    </row>
    <row r="2071" spans="1:44">
      <c r="A2071" s="10">
        <v>39945</v>
      </c>
      <c r="B2071" s="11">
        <f ca="1">IF(ROW(data!B2071)&gt;singleSMA,AVERAGE(OFFSET(data!B2071,0,0,-singleSMA,1)),"")</f>
        <v>9.8758999999999997</v>
      </c>
      <c r="C2071" s="11" t="str">
        <f ca="1">IF(ROW(data!B2069)&gt;singleSMA+2,IF(SIGN(data!B2070-indicators!B2070)&lt;&gt;SIGN(data!B2069-indicators!B2069),IF(SIGN(data!B2070-indicators!B2070)&gt;0,"BUY","SELL"),""),"")</f>
        <v/>
      </c>
      <c r="D2071" s="11">
        <f ca="1">IF(ROW(data!B2071)&gt;fastSMA,AVERAGE(OFFSET(data!B2071,0,0,-fastSMA,1)),"")</f>
        <v>11.973500000000001</v>
      </c>
      <c r="E2071" s="11">
        <f ca="1">IF(ROW(data!B2071)&gt;slowSMA,AVERAGE(OFFSET(data!B2071,0,0,-slowSMA,1)),"")</f>
        <v>9.8758999999999997</v>
      </c>
      <c r="F2071" s="11" t="str">
        <f ca="1">IF(ROW(data!B2071)&gt;MAX(fastSMA,slowSMA)+2,IF(SIGN(D2070-E2070)&lt;&gt;SIGN(D2069-E2069),IF(SIGN(D2070-E2070)&gt;0,"BUY","SELL"),""),"")</f>
        <v/>
      </c>
      <c r="G2071" s="11"/>
      <c r="H2071" s="11">
        <f>(data!B2071/data!B2070)-1</f>
        <v>2.0285499624342673E-2</v>
      </c>
      <c r="I2071" s="11">
        <f t="shared" si="672"/>
        <v>2.0285499624342673E-2</v>
      </c>
      <c r="J2071" s="11">
        <f t="shared" si="673"/>
        <v>0</v>
      </c>
      <c r="K2071" s="11">
        <f ca="1">IF(ROW(data!B2071)&gt;rsi+1,100-100/(1+AVERAGE(OFFSET(I2071,0,0,-rsi,1))/AVERAGE(OFFSET(J2071,0,0,-rsi,1))),"")</f>
        <v>72.542002535550012</v>
      </c>
      <c r="L2071" s="11"/>
      <c r="M2071" s="11">
        <f t="shared" si="674"/>
        <v>1.0202854996243427</v>
      </c>
      <c r="N2071" s="11">
        <f t="shared" ca="1" si="675"/>
        <v>1.3828920570264769</v>
      </c>
      <c r="S2071" s="13" t="str">
        <f ca="1">pricein</f>
        <v/>
      </c>
      <c r="T2071" s="13" t="str">
        <f ca="1">priceout</f>
        <v/>
      </c>
      <c r="U2071" s="16" t="str">
        <f t="shared" ca="1" si="676"/>
        <v/>
      </c>
      <c r="V2071" s="16" t="str">
        <f t="shared" ca="1" si="683"/>
        <v/>
      </c>
      <c r="W2071" s="16" t="str">
        <f t="shared" ca="1" si="684"/>
        <v/>
      </c>
      <c r="X2071" s="16">
        <f t="shared" ca="1" si="685"/>
        <v>3.890077253538212</v>
      </c>
      <c r="Y2071" s="16"/>
      <c r="Z2071" s="13" t="str">
        <f ca="1">priceincross</f>
        <v/>
      </c>
      <c r="AA2071" s="13" t="str">
        <f ca="1">priceoutcross</f>
        <v/>
      </c>
      <c r="AB2071" s="13" t="str">
        <f t="shared" ca="1" si="677"/>
        <v/>
      </c>
      <c r="AC2071" s="13" t="str">
        <f t="shared" ca="1" si="686"/>
        <v/>
      </c>
      <c r="AD2071" s="13" t="str">
        <f t="shared" ca="1" si="687"/>
        <v/>
      </c>
      <c r="AE2071" s="13">
        <f t="shared" ca="1" si="688"/>
        <v>5.2959212856690323</v>
      </c>
      <c r="AG2071" s="32">
        <f ca="1">IF(ROW(data!B2071)&gt;fib+1,MIN(OFFSET(data!B2071,0,0,-fib,1)),"")</f>
        <v>7.03</v>
      </c>
      <c r="AH2071" s="32">
        <f ca="1">IF(ROW(data!B2071)&gt;fib+1,MAX(OFFSET(data!B2071,0,0,-fib,1)),"")</f>
        <v>14.06</v>
      </c>
      <c r="AI2071" s="32">
        <f t="shared" ca="1" si="678"/>
        <v>7.03</v>
      </c>
      <c r="AJ2071" s="31">
        <f t="shared" ca="1" si="679"/>
        <v>8.6890800000000006</v>
      </c>
      <c r="AK2071" s="31">
        <f t="shared" ca="1" si="680"/>
        <v>9.7154600000000002</v>
      </c>
      <c r="AL2071" s="31">
        <f t="shared" ca="1" si="681"/>
        <v>10.545</v>
      </c>
      <c r="AM2071" s="31">
        <f t="shared" ca="1" si="682"/>
        <v>11.37454</v>
      </c>
      <c r="AO2071" s="32">
        <f t="shared" ca="1" si="689"/>
        <v>2.890077253538212</v>
      </c>
      <c r="AP2071" s="32">
        <f t="shared" ca="1" si="690"/>
        <v>0</v>
      </c>
      <c r="AQ2071" s="32">
        <f t="shared" ca="1" si="691"/>
        <v>4.2959212856690323</v>
      </c>
      <c r="AR2071" s="32">
        <f t="shared" ca="1" si="692"/>
        <v>0</v>
      </c>
    </row>
    <row r="2072" spans="1:44">
      <c r="A2072" s="10">
        <v>39946</v>
      </c>
      <c r="B2072" s="11">
        <f ca="1">IF(ROW(data!B2072)&gt;singleSMA,AVERAGE(OFFSET(data!B2072,0,0,-singleSMA,1)),"")</f>
        <v>9.8940000000000001</v>
      </c>
      <c r="C2072" s="11" t="str">
        <f ca="1">IF(ROW(data!B2070)&gt;singleSMA+2,IF(SIGN(data!B2071-indicators!B2071)&lt;&gt;SIGN(data!B2070-indicators!B2070),IF(SIGN(data!B2071-indicators!B2071)&gt;0,"BUY","SELL"),""),"")</f>
        <v/>
      </c>
      <c r="D2072" s="11">
        <f ca="1">IF(ROW(data!B2072)&gt;fastSMA,AVERAGE(OFFSET(data!B2072,0,0,-fastSMA,1)),"")</f>
        <v>12.079500000000001</v>
      </c>
      <c r="E2072" s="11">
        <f ca="1">IF(ROW(data!B2072)&gt;slowSMA,AVERAGE(OFFSET(data!B2072,0,0,-slowSMA,1)),"")</f>
        <v>9.8940000000000001</v>
      </c>
      <c r="F2072" s="11" t="str">
        <f ca="1">IF(ROW(data!B2072)&gt;MAX(fastSMA,slowSMA)+2,IF(SIGN(D2071-E2071)&lt;&gt;SIGN(D2070-E2070),IF(SIGN(D2071-E2071)&gt;0,"BUY","SELL"),""),"")</f>
        <v/>
      </c>
      <c r="G2072" s="11"/>
      <c r="H2072" s="11">
        <f>(data!B2072/data!B2071)-1</f>
        <v>-6.8483063328424132E-2</v>
      </c>
      <c r="I2072" s="11">
        <f t="shared" si="672"/>
        <v>0</v>
      </c>
      <c r="J2072" s="11">
        <f t="shared" si="673"/>
        <v>6.8483063328424132E-2</v>
      </c>
      <c r="K2072" s="11">
        <f ca="1">IF(ROW(data!B2072)&gt;rsi+1,100-100/(1+AVERAGE(OFFSET(I2072,0,0,-rsi,1))/AVERAGE(OFFSET(J2072,0,0,-rsi,1))),"")</f>
        <v>63.438665627197722</v>
      </c>
      <c r="L2072" s="11"/>
      <c r="M2072" s="11">
        <f t="shared" si="674"/>
        <v>0.93151693667157587</v>
      </c>
      <c r="N2072" s="11">
        <f t="shared" ca="1" si="675"/>
        <v>1.2013295346628681</v>
      </c>
      <c r="S2072" s="13" t="str">
        <f ca="1">pricein</f>
        <v/>
      </c>
      <c r="T2072" s="13" t="str">
        <f ca="1">priceout</f>
        <v/>
      </c>
      <c r="U2072" s="16" t="str">
        <f t="shared" ca="1" si="676"/>
        <v/>
      </c>
      <c r="V2072" s="16" t="str">
        <f t="shared" ca="1" si="683"/>
        <v/>
      </c>
      <c r="W2072" s="16" t="str">
        <f t="shared" ca="1" si="684"/>
        <v/>
      </c>
      <c r="X2072" s="16">
        <f t="shared" ca="1" si="685"/>
        <v>3.890077253538212</v>
      </c>
      <c r="Y2072" s="16"/>
      <c r="Z2072" s="13" t="str">
        <f ca="1">priceincross</f>
        <v/>
      </c>
      <c r="AA2072" s="13" t="str">
        <f ca="1">priceoutcross</f>
        <v/>
      </c>
      <c r="AB2072" s="13" t="str">
        <f t="shared" ca="1" si="677"/>
        <v/>
      </c>
      <c r="AC2072" s="13" t="str">
        <f t="shared" ca="1" si="686"/>
        <v/>
      </c>
      <c r="AD2072" s="13" t="str">
        <f t="shared" ca="1" si="687"/>
        <v/>
      </c>
      <c r="AE2072" s="13">
        <f t="shared" ca="1" si="688"/>
        <v>5.2959212856690323</v>
      </c>
      <c r="AG2072" s="32">
        <f ca="1">IF(ROW(data!B2072)&gt;fib+1,MIN(OFFSET(data!B2072,0,0,-fib,1)),"")</f>
        <v>7.03</v>
      </c>
      <c r="AH2072" s="32">
        <f ca="1">IF(ROW(data!B2072)&gt;fib+1,MAX(OFFSET(data!B2072,0,0,-fib,1)),"")</f>
        <v>14.06</v>
      </c>
      <c r="AI2072" s="32">
        <f t="shared" ca="1" si="678"/>
        <v>7.03</v>
      </c>
      <c r="AJ2072" s="31">
        <f t="shared" ca="1" si="679"/>
        <v>8.6890800000000006</v>
      </c>
      <c r="AK2072" s="31">
        <f t="shared" ca="1" si="680"/>
        <v>9.7154600000000002</v>
      </c>
      <c r="AL2072" s="31">
        <f t="shared" ca="1" si="681"/>
        <v>10.545</v>
      </c>
      <c r="AM2072" s="31">
        <f t="shared" ca="1" si="682"/>
        <v>11.37454</v>
      </c>
      <c r="AO2072" s="32">
        <f t="shared" ca="1" si="689"/>
        <v>2.890077253538212</v>
      </c>
      <c r="AP2072" s="32">
        <f t="shared" ca="1" si="690"/>
        <v>0</v>
      </c>
      <c r="AQ2072" s="32">
        <f t="shared" ca="1" si="691"/>
        <v>4.2959212856690323</v>
      </c>
      <c r="AR2072" s="32">
        <f t="shared" ca="1" si="692"/>
        <v>0</v>
      </c>
    </row>
    <row r="2073" spans="1:44">
      <c r="A2073" s="10">
        <v>39947</v>
      </c>
      <c r="B2073" s="11">
        <f ca="1">IF(ROW(data!B2073)&gt;singleSMA,AVERAGE(OFFSET(data!B2073,0,0,-singleSMA,1)),"")</f>
        <v>9.9141999999999992</v>
      </c>
      <c r="C2073" s="11" t="str">
        <f ca="1">IF(ROW(data!B2071)&gt;singleSMA+2,IF(SIGN(data!B2072-indicators!B2072)&lt;&gt;SIGN(data!B2071-indicators!B2071),IF(SIGN(data!B2072-indicators!B2072)&gt;0,"BUY","SELL"),""),"")</f>
        <v/>
      </c>
      <c r="D2073" s="11">
        <f ca="1">IF(ROW(data!B2073)&gt;fastSMA,AVERAGE(OFFSET(data!B2073,0,0,-fastSMA,1)),"")</f>
        <v>12.156500000000001</v>
      </c>
      <c r="E2073" s="11">
        <f ca="1">IF(ROW(data!B2073)&gt;slowSMA,AVERAGE(OFFSET(data!B2073,0,0,-slowSMA,1)),"")</f>
        <v>9.9141999999999992</v>
      </c>
      <c r="F2073" s="11" t="str">
        <f ca="1">IF(ROW(data!B2073)&gt;MAX(fastSMA,slowSMA)+2,IF(SIGN(D2072-E2072)&lt;&gt;SIGN(D2071-E2071),IF(SIGN(D2072-E2072)&gt;0,"BUY","SELL"),""),"")</f>
        <v/>
      </c>
      <c r="G2073" s="11"/>
      <c r="H2073" s="11">
        <f>(data!B2073/data!B2072)-1</f>
        <v>-7.905138339920903E-3</v>
      </c>
      <c r="I2073" s="11">
        <f t="shared" si="672"/>
        <v>0</v>
      </c>
      <c r="J2073" s="11">
        <f t="shared" si="673"/>
        <v>7.905138339920903E-3</v>
      </c>
      <c r="K2073" s="11">
        <f ca="1">IF(ROW(data!B2073)&gt;rsi+1,100-100/(1+AVERAGE(OFFSET(I2073,0,0,-rsi,1))/AVERAGE(OFFSET(J2073,0,0,-rsi,1))),"")</f>
        <v>60.452803206444742</v>
      </c>
      <c r="L2073" s="11"/>
      <c r="M2073" s="11">
        <f t="shared" si="674"/>
        <v>0.9920948616600791</v>
      </c>
      <c r="N2073" s="11">
        <f t="shared" ca="1" si="675"/>
        <v>1.1398728428701181</v>
      </c>
      <c r="S2073" s="13" t="str">
        <f ca="1">pricein</f>
        <v/>
      </c>
      <c r="T2073" s="13" t="str">
        <f ca="1">priceout</f>
        <v/>
      </c>
      <c r="U2073" s="16" t="str">
        <f t="shared" ca="1" si="676"/>
        <v/>
      </c>
      <c r="V2073" s="16" t="str">
        <f t="shared" ca="1" si="683"/>
        <v/>
      </c>
      <c r="W2073" s="16" t="str">
        <f t="shared" ca="1" si="684"/>
        <v/>
      </c>
      <c r="X2073" s="16">
        <f t="shared" ca="1" si="685"/>
        <v>3.890077253538212</v>
      </c>
      <c r="Y2073" s="16"/>
      <c r="Z2073" s="13" t="str">
        <f ca="1">priceincross</f>
        <v/>
      </c>
      <c r="AA2073" s="13" t="str">
        <f ca="1">priceoutcross</f>
        <v/>
      </c>
      <c r="AB2073" s="13" t="str">
        <f t="shared" ca="1" si="677"/>
        <v/>
      </c>
      <c r="AC2073" s="13" t="str">
        <f t="shared" ca="1" si="686"/>
        <v/>
      </c>
      <c r="AD2073" s="13" t="str">
        <f t="shared" ca="1" si="687"/>
        <v/>
      </c>
      <c r="AE2073" s="13">
        <f t="shared" ca="1" si="688"/>
        <v>5.2959212856690323</v>
      </c>
      <c r="AG2073" s="32">
        <f ca="1">IF(ROW(data!B2073)&gt;fib+1,MIN(OFFSET(data!B2073,0,0,-fib,1)),"")</f>
        <v>7.03</v>
      </c>
      <c r="AH2073" s="32">
        <f ca="1">IF(ROW(data!B2073)&gt;fib+1,MAX(OFFSET(data!B2073,0,0,-fib,1)),"")</f>
        <v>14.06</v>
      </c>
      <c r="AI2073" s="32">
        <f t="shared" ca="1" si="678"/>
        <v>7.03</v>
      </c>
      <c r="AJ2073" s="31">
        <f t="shared" ca="1" si="679"/>
        <v>8.6890800000000006</v>
      </c>
      <c r="AK2073" s="31">
        <f t="shared" ca="1" si="680"/>
        <v>9.7154600000000002</v>
      </c>
      <c r="AL2073" s="31">
        <f t="shared" ca="1" si="681"/>
        <v>10.545</v>
      </c>
      <c r="AM2073" s="31">
        <f t="shared" ca="1" si="682"/>
        <v>11.37454</v>
      </c>
      <c r="AO2073" s="32">
        <f t="shared" ca="1" si="689"/>
        <v>2.890077253538212</v>
      </c>
      <c r="AP2073" s="32">
        <f t="shared" ca="1" si="690"/>
        <v>0</v>
      </c>
      <c r="AQ2073" s="32">
        <f t="shared" ca="1" si="691"/>
        <v>4.2959212856690323</v>
      </c>
      <c r="AR2073" s="32">
        <f t="shared" ca="1" si="692"/>
        <v>0</v>
      </c>
    </row>
    <row r="2074" spans="1:44">
      <c r="A2074" s="10">
        <v>39948</v>
      </c>
      <c r="B2074" s="11">
        <f ca="1">IF(ROW(data!B2074)&gt;singleSMA,AVERAGE(OFFSET(data!B2074,0,0,-singleSMA,1)),"")</f>
        <v>9.9409999999999972</v>
      </c>
      <c r="C2074" s="11" t="str">
        <f ca="1">IF(ROW(data!B2072)&gt;singleSMA+2,IF(SIGN(data!B2073-indicators!B2073)&lt;&gt;SIGN(data!B2072-indicators!B2072),IF(SIGN(data!B2073-indicators!B2073)&gt;0,"BUY","SELL"),""),"")</f>
        <v/>
      </c>
      <c r="D2074" s="11">
        <f ca="1">IF(ROW(data!B2074)&gt;fastSMA,AVERAGE(OFFSET(data!B2074,0,0,-fastSMA,1)),"")</f>
        <v>12.266000000000002</v>
      </c>
      <c r="E2074" s="11">
        <f ca="1">IF(ROW(data!B2074)&gt;slowSMA,AVERAGE(OFFSET(data!B2074,0,0,-slowSMA,1)),"")</f>
        <v>9.9409999999999972</v>
      </c>
      <c r="F2074" s="11" t="str">
        <f ca="1">IF(ROW(data!B2074)&gt;MAX(fastSMA,slowSMA)+2,IF(SIGN(D2073-E2073)&lt;&gt;SIGN(D2072-E2072),IF(SIGN(D2073-E2073)&gt;0,"BUY","SELL"),""),"")</f>
        <v/>
      </c>
      <c r="G2074" s="11"/>
      <c r="H2074" s="11">
        <f>(data!B2074/data!B2073)-1</f>
        <v>5.7370517928286846E-2</v>
      </c>
      <c r="I2074" s="11">
        <f t="shared" si="672"/>
        <v>5.7370517928286846E-2</v>
      </c>
      <c r="J2074" s="11">
        <f t="shared" si="673"/>
        <v>0</v>
      </c>
      <c r="K2074" s="11">
        <f ca="1">IF(ROW(data!B2074)&gt;rsi+1,100-100/(1+AVERAGE(OFFSET(I2074,0,0,-rsi,1))/AVERAGE(OFFSET(J2074,0,0,-rsi,1))),"")</f>
        <v>63.048754576843599</v>
      </c>
      <c r="L2074" s="11"/>
      <c r="M2074" s="11">
        <f t="shared" si="674"/>
        <v>1.0573705179282868</v>
      </c>
      <c r="N2074" s="11">
        <f t="shared" ca="1" si="675"/>
        <v>1.1976534296028882</v>
      </c>
      <c r="S2074" s="13" t="str">
        <f ca="1">pricein</f>
        <v/>
      </c>
      <c r="T2074" s="13" t="str">
        <f ca="1">priceout</f>
        <v/>
      </c>
      <c r="U2074" s="16" t="str">
        <f t="shared" ca="1" si="676"/>
        <v/>
      </c>
      <c r="V2074" s="16" t="str">
        <f t="shared" ca="1" si="683"/>
        <v/>
      </c>
      <c r="W2074" s="16" t="str">
        <f t="shared" ca="1" si="684"/>
        <v/>
      </c>
      <c r="X2074" s="16">
        <f t="shared" ca="1" si="685"/>
        <v>3.890077253538212</v>
      </c>
      <c r="Y2074" s="16"/>
      <c r="Z2074" s="13" t="str">
        <f ca="1">priceincross</f>
        <v/>
      </c>
      <c r="AA2074" s="13" t="str">
        <f ca="1">priceoutcross</f>
        <v/>
      </c>
      <c r="AB2074" s="13" t="str">
        <f t="shared" ca="1" si="677"/>
        <v/>
      </c>
      <c r="AC2074" s="13" t="str">
        <f t="shared" ca="1" si="686"/>
        <v/>
      </c>
      <c r="AD2074" s="13" t="str">
        <f t="shared" ca="1" si="687"/>
        <v/>
      </c>
      <c r="AE2074" s="13">
        <f t="shared" ca="1" si="688"/>
        <v>5.2959212856690323</v>
      </c>
      <c r="AG2074" s="32">
        <f ca="1">IF(ROW(data!B2074)&gt;fib+1,MIN(OFFSET(data!B2074,0,0,-fib,1)),"")</f>
        <v>7.03</v>
      </c>
      <c r="AH2074" s="32">
        <f ca="1">IF(ROW(data!B2074)&gt;fib+1,MAX(OFFSET(data!B2074,0,0,-fib,1)),"")</f>
        <v>14.06</v>
      </c>
      <c r="AI2074" s="32">
        <f t="shared" ca="1" si="678"/>
        <v>7.03</v>
      </c>
      <c r="AJ2074" s="31">
        <f t="shared" ca="1" si="679"/>
        <v>8.6890800000000006</v>
      </c>
      <c r="AK2074" s="31">
        <f t="shared" ca="1" si="680"/>
        <v>9.7154600000000002</v>
      </c>
      <c r="AL2074" s="31">
        <f t="shared" ca="1" si="681"/>
        <v>10.545</v>
      </c>
      <c r="AM2074" s="31">
        <f t="shared" ca="1" si="682"/>
        <v>11.37454</v>
      </c>
      <c r="AO2074" s="32">
        <f t="shared" ca="1" si="689"/>
        <v>2.890077253538212</v>
      </c>
      <c r="AP2074" s="32">
        <f t="shared" ca="1" si="690"/>
        <v>0</v>
      </c>
      <c r="AQ2074" s="32">
        <f t="shared" ca="1" si="691"/>
        <v>4.2959212856690323</v>
      </c>
      <c r="AR2074" s="32">
        <f t="shared" ca="1" si="692"/>
        <v>0</v>
      </c>
    </row>
    <row r="2075" spans="1:44">
      <c r="A2075" s="10">
        <v>39951</v>
      </c>
      <c r="B2075" s="11">
        <f ca="1">IF(ROW(data!B2075)&gt;singleSMA,AVERAGE(OFFSET(data!B2075,0,0,-singleSMA,1)),"")</f>
        <v>9.9723999999999986</v>
      </c>
      <c r="C2075" s="11" t="str">
        <f ca="1">IF(ROW(data!B2073)&gt;singleSMA+2,IF(SIGN(data!B2074-indicators!B2074)&lt;&gt;SIGN(data!B2073-indicators!B2073),IF(SIGN(data!B2074-indicators!B2074)&gt;0,"BUY","SELL"),""),"")</f>
        <v/>
      </c>
      <c r="D2075" s="11">
        <f ca="1">IF(ROW(data!B2075)&gt;fastSMA,AVERAGE(OFFSET(data!B2075,0,0,-fastSMA,1)),"")</f>
        <v>12.400000000000002</v>
      </c>
      <c r="E2075" s="11">
        <f ca="1">IF(ROW(data!B2075)&gt;slowSMA,AVERAGE(OFFSET(data!B2075,0,0,-slowSMA,1)),"")</f>
        <v>9.9723999999999986</v>
      </c>
      <c r="F2075" s="11" t="str">
        <f ca="1">IF(ROW(data!B2075)&gt;MAX(fastSMA,slowSMA)+2,IF(SIGN(D2074-E2074)&lt;&gt;SIGN(D2073-E2073),IF(SIGN(D2074-E2074)&gt;0,"BUY","SELL"),""),"")</f>
        <v/>
      </c>
      <c r="G2075" s="11"/>
      <c r="H2075" s="11">
        <f>(data!B2075/data!B2074)-1</f>
        <v>2.4868123587038493E-2</v>
      </c>
      <c r="I2075" s="11">
        <f t="shared" si="672"/>
        <v>2.4868123587038493E-2</v>
      </c>
      <c r="J2075" s="11">
        <f t="shared" si="673"/>
        <v>0</v>
      </c>
      <c r="K2075" s="11">
        <f ca="1">IF(ROW(data!B2075)&gt;rsi+1,100-100/(1+AVERAGE(OFFSET(I2075,0,0,-rsi,1))/AVERAGE(OFFSET(J2075,0,0,-rsi,1))),"")</f>
        <v>65.371562300961614</v>
      </c>
      <c r="L2075" s="11"/>
      <c r="M2075" s="11">
        <f t="shared" si="674"/>
        <v>1.0248681235870385</v>
      </c>
      <c r="N2075" s="11">
        <f t="shared" ca="1" si="675"/>
        <v>1.2454212454212454</v>
      </c>
      <c r="S2075" s="13" t="str">
        <f ca="1">pricein</f>
        <v/>
      </c>
      <c r="T2075" s="13" t="str">
        <f ca="1">priceout</f>
        <v/>
      </c>
      <c r="U2075" s="16" t="str">
        <f t="shared" ca="1" si="676"/>
        <v/>
      </c>
      <c r="V2075" s="16" t="str">
        <f t="shared" ca="1" si="683"/>
        <v/>
      </c>
      <c r="W2075" s="16" t="str">
        <f t="shared" ca="1" si="684"/>
        <v/>
      </c>
      <c r="X2075" s="16">
        <f t="shared" ca="1" si="685"/>
        <v>3.890077253538212</v>
      </c>
      <c r="Y2075" s="16"/>
      <c r="Z2075" s="13" t="str">
        <f ca="1">priceincross</f>
        <v/>
      </c>
      <c r="AA2075" s="13" t="str">
        <f ca="1">priceoutcross</f>
        <v/>
      </c>
      <c r="AB2075" s="13" t="str">
        <f t="shared" ca="1" si="677"/>
        <v/>
      </c>
      <c r="AC2075" s="13" t="str">
        <f t="shared" ca="1" si="686"/>
        <v/>
      </c>
      <c r="AD2075" s="13" t="str">
        <f t="shared" ca="1" si="687"/>
        <v/>
      </c>
      <c r="AE2075" s="13">
        <f t="shared" ca="1" si="688"/>
        <v>5.2959212856690323</v>
      </c>
      <c r="AG2075" s="32">
        <f ca="1">IF(ROW(data!B2075)&gt;fib+1,MIN(OFFSET(data!B2075,0,0,-fib,1)),"")</f>
        <v>7.03</v>
      </c>
      <c r="AH2075" s="32">
        <f ca="1">IF(ROW(data!B2075)&gt;fib+1,MAX(OFFSET(data!B2075,0,0,-fib,1)),"")</f>
        <v>14.06</v>
      </c>
      <c r="AI2075" s="32">
        <f t="shared" ca="1" si="678"/>
        <v>7.03</v>
      </c>
      <c r="AJ2075" s="31">
        <f t="shared" ca="1" si="679"/>
        <v>8.6890800000000006</v>
      </c>
      <c r="AK2075" s="31">
        <f t="shared" ca="1" si="680"/>
        <v>9.7154600000000002</v>
      </c>
      <c r="AL2075" s="31">
        <f t="shared" ca="1" si="681"/>
        <v>10.545</v>
      </c>
      <c r="AM2075" s="31">
        <f t="shared" ca="1" si="682"/>
        <v>11.37454</v>
      </c>
      <c r="AO2075" s="32">
        <f t="shared" ca="1" si="689"/>
        <v>2.890077253538212</v>
      </c>
      <c r="AP2075" s="32">
        <f t="shared" ca="1" si="690"/>
        <v>0</v>
      </c>
      <c r="AQ2075" s="32">
        <f t="shared" ca="1" si="691"/>
        <v>4.2959212856690323</v>
      </c>
      <c r="AR2075" s="32">
        <f t="shared" ca="1" si="692"/>
        <v>0</v>
      </c>
    </row>
    <row r="2076" spans="1:44">
      <c r="A2076" s="10">
        <v>39952</v>
      </c>
      <c r="B2076" s="11">
        <f ca="1">IF(ROW(data!B2076)&gt;singleSMA,AVERAGE(OFFSET(data!B2076,0,0,-singleSMA,1)),"")</f>
        <v>10.015599999999999</v>
      </c>
      <c r="C2076" s="11" t="str">
        <f ca="1">IF(ROW(data!B2074)&gt;singleSMA+2,IF(SIGN(data!B2075-indicators!B2075)&lt;&gt;SIGN(data!B2074-indicators!B2074),IF(SIGN(data!B2075-indicators!B2075)&gt;0,"BUY","SELL"),""),"")</f>
        <v/>
      </c>
      <c r="D2076" s="11">
        <f ca="1">IF(ROW(data!B2076)&gt;fastSMA,AVERAGE(OFFSET(data!B2076,0,0,-fastSMA,1)),"")</f>
        <v>12.553000000000001</v>
      </c>
      <c r="E2076" s="11">
        <f ca="1">IF(ROW(data!B2076)&gt;slowSMA,AVERAGE(OFFSET(data!B2076,0,0,-slowSMA,1)),"")</f>
        <v>10.015599999999999</v>
      </c>
      <c r="F2076" s="11" t="str">
        <f ca="1">IF(ROW(data!B2076)&gt;MAX(fastSMA,slowSMA)+2,IF(SIGN(D2075-E2075)&lt;&gt;SIGN(D2074-E2074),IF(SIGN(D2075-E2075)&gt;0,"BUY","SELL"),""),"")</f>
        <v/>
      </c>
      <c r="G2076" s="11"/>
      <c r="H2076" s="11">
        <f>(data!B2076/data!B2075)-1</f>
        <v>7.4264705882352899E-2</v>
      </c>
      <c r="I2076" s="11">
        <f t="shared" si="672"/>
        <v>7.4264705882352899E-2</v>
      </c>
      <c r="J2076" s="11">
        <f t="shared" si="673"/>
        <v>0</v>
      </c>
      <c r="K2076" s="11">
        <f ca="1">IF(ROW(data!B2076)&gt;rsi+1,100-100/(1+AVERAGE(OFFSET(I2076,0,0,-rsi,1))/AVERAGE(OFFSET(J2076,0,0,-rsi,1))),"")</f>
        <v>66.085217775341647</v>
      </c>
      <c r="L2076" s="11"/>
      <c r="M2076" s="11">
        <f t="shared" si="674"/>
        <v>1.0742647058823529</v>
      </c>
      <c r="N2076" s="11">
        <f t="shared" ca="1" si="675"/>
        <v>1.264935064935065</v>
      </c>
      <c r="S2076" s="13" t="str">
        <f ca="1">pricein</f>
        <v/>
      </c>
      <c r="T2076" s="13" t="str">
        <f ca="1">priceout</f>
        <v/>
      </c>
      <c r="U2076" s="16" t="str">
        <f t="shared" ca="1" si="676"/>
        <v/>
      </c>
      <c r="V2076" s="16" t="str">
        <f t="shared" ca="1" si="683"/>
        <v/>
      </c>
      <c r="W2076" s="16" t="str">
        <f t="shared" ca="1" si="684"/>
        <v/>
      </c>
      <c r="X2076" s="16">
        <f t="shared" ca="1" si="685"/>
        <v>3.890077253538212</v>
      </c>
      <c r="Y2076" s="16"/>
      <c r="Z2076" s="13" t="str">
        <f ca="1">priceincross</f>
        <v/>
      </c>
      <c r="AA2076" s="13" t="str">
        <f ca="1">priceoutcross</f>
        <v/>
      </c>
      <c r="AB2076" s="13" t="str">
        <f t="shared" ca="1" si="677"/>
        <v/>
      </c>
      <c r="AC2076" s="13" t="str">
        <f t="shared" ca="1" si="686"/>
        <v/>
      </c>
      <c r="AD2076" s="13" t="str">
        <f t="shared" ca="1" si="687"/>
        <v/>
      </c>
      <c r="AE2076" s="13">
        <f t="shared" ca="1" si="688"/>
        <v>5.2959212856690323</v>
      </c>
      <c r="AG2076" s="32">
        <f ca="1">IF(ROW(data!B2076)&gt;fib+1,MIN(OFFSET(data!B2076,0,0,-fib,1)),"")</f>
        <v>7.03</v>
      </c>
      <c r="AH2076" s="32">
        <f ca="1">IF(ROW(data!B2076)&gt;fib+1,MAX(OFFSET(data!B2076,0,0,-fib,1)),"")</f>
        <v>14.61</v>
      </c>
      <c r="AI2076" s="32">
        <f t="shared" ca="1" si="678"/>
        <v>7.5799999999999992</v>
      </c>
      <c r="AJ2076" s="31">
        <f t="shared" ca="1" si="679"/>
        <v>8.8188800000000001</v>
      </c>
      <c r="AK2076" s="31">
        <f t="shared" ca="1" si="680"/>
        <v>9.9255600000000008</v>
      </c>
      <c r="AL2076" s="31">
        <f t="shared" ca="1" si="681"/>
        <v>10.82</v>
      </c>
      <c r="AM2076" s="31">
        <f t="shared" ca="1" si="682"/>
        <v>11.71444</v>
      </c>
      <c r="AO2076" s="32">
        <f t="shared" ca="1" si="689"/>
        <v>2.890077253538212</v>
      </c>
      <c r="AP2076" s="32">
        <f t="shared" ca="1" si="690"/>
        <v>0</v>
      </c>
      <c r="AQ2076" s="32">
        <f t="shared" ca="1" si="691"/>
        <v>4.2959212856690323</v>
      </c>
      <c r="AR2076" s="32">
        <f t="shared" ca="1" si="692"/>
        <v>0</v>
      </c>
    </row>
    <row r="2077" spans="1:44">
      <c r="A2077" s="10">
        <v>39953</v>
      </c>
      <c r="B2077" s="11">
        <f ca="1">IF(ROW(data!B2077)&gt;singleSMA,AVERAGE(OFFSET(data!B2077,0,0,-singleSMA,1)),"")</f>
        <v>10.065899999999997</v>
      </c>
      <c r="C2077" s="11" t="str">
        <f ca="1">IF(ROW(data!B2075)&gt;singleSMA+2,IF(SIGN(data!B2076-indicators!B2076)&lt;&gt;SIGN(data!B2075-indicators!B2075),IF(SIGN(data!B2076-indicators!B2076)&gt;0,"BUY","SELL"),""),"")</f>
        <v/>
      </c>
      <c r="D2077" s="11">
        <f ca="1">IF(ROW(data!B2077)&gt;fastSMA,AVERAGE(OFFSET(data!B2077,0,0,-fastSMA,1)),"")</f>
        <v>12.756499999999999</v>
      </c>
      <c r="E2077" s="11">
        <f ca="1">IF(ROW(data!B2077)&gt;slowSMA,AVERAGE(OFFSET(data!B2077,0,0,-slowSMA,1)),"")</f>
        <v>10.065899999999997</v>
      </c>
      <c r="F2077" s="11" t="str">
        <f ca="1">IF(ROW(data!B2077)&gt;MAX(fastSMA,slowSMA)+2,IF(SIGN(D2076-E2076)&lt;&gt;SIGN(D2075-E2075),IF(SIGN(D2076-E2076)&gt;0,"BUY","SELL"),""),"")</f>
        <v/>
      </c>
      <c r="G2077" s="11"/>
      <c r="H2077" s="11">
        <f>(data!B2077/data!B2076)-1</f>
        <v>5.4757015742641357E-3</v>
      </c>
      <c r="I2077" s="11">
        <f t="shared" si="672"/>
        <v>5.4757015742641357E-3</v>
      </c>
      <c r="J2077" s="11">
        <f t="shared" si="673"/>
        <v>0</v>
      </c>
      <c r="K2077" s="11">
        <f ca="1">IF(ROW(data!B2077)&gt;rsi+1,100-100/(1+AVERAGE(OFFSET(I2077,0,0,-rsi,1))/AVERAGE(OFFSET(J2077,0,0,-rsi,1))),"")</f>
        <v>73.638243797457775</v>
      </c>
      <c r="L2077" s="11"/>
      <c r="M2077" s="11">
        <f t="shared" si="674"/>
        <v>1.0054757015742641</v>
      </c>
      <c r="N2077" s="11">
        <f t="shared" ca="1" si="675"/>
        <v>1.3832391713747652</v>
      </c>
      <c r="S2077" s="13" t="str">
        <f ca="1">pricein</f>
        <v/>
      </c>
      <c r="T2077" s="13" t="str">
        <f ca="1">priceout</f>
        <v/>
      </c>
      <c r="U2077" s="16" t="str">
        <f t="shared" ca="1" si="676"/>
        <v/>
      </c>
      <c r="V2077" s="16" t="str">
        <f t="shared" ca="1" si="683"/>
        <v/>
      </c>
      <c r="W2077" s="16" t="str">
        <f t="shared" ca="1" si="684"/>
        <v/>
      </c>
      <c r="X2077" s="16">
        <f t="shared" ca="1" si="685"/>
        <v>3.890077253538212</v>
      </c>
      <c r="Y2077" s="16"/>
      <c r="Z2077" s="13" t="str">
        <f ca="1">priceincross</f>
        <v/>
      </c>
      <c r="AA2077" s="13" t="str">
        <f ca="1">priceoutcross</f>
        <v/>
      </c>
      <c r="AB2077" s="13" t="str">
        <f t="shared" ca="1" si="677"/>
        <v/>
      </c>
      <c r="AC2077" s="13" t="str">
        <f t="shared" ca="1" si="686"/>
        <v/>
      </c>
      <c r="AD2077" s="13" t="str">
        <f t="shared" ca="1" si="687"/>
        <v/>
      </c>
      <c r="AE2077" s="13">
        <f t="shared" ca="1" si="688"/>
        <v>5.2959212856690323</v>
      </c>
      <c r="AG2077" s="32">
        <f ca="1">IF(ROW(data!B2077)&gt;fib+1,MIN(OFFSET(data!B2077,0,0,-fib,1)),"")</f>
        <v>7.03</v>
      </c>
      <c r="AH2077" s="32">
        <f ca="1">IF(ROW(data!B2077)&gt;fib+1,MAX(OFFSET(data!B2077,0,0,-fib,1)),"")</f>
        <v>14.69</v>
      </c>
      <c r="AI2077" s="32">
        <f t="shared" ca="1" si="678"/>
        <v>7.6599999999999993</v>
      </c>
      <c r="AJ2077" s="31">
        <f t="shared" ca="1" si="679"/>
        <v>8.8377599999999994</v>
      </c>
      <c r="AK2077" s="31">
        <f t="shared" ca="1" si="680"/>
        <v>9.9561200000000003</v>
      </c>
      <c r="AL2077" s="31">
        <f t="shared" ca="1" si="681"/>
        <v>10.86</v>
      </c>
      <c r="AM2077" s="31">
        <f t="shared" ca="1" si="682"/>
        <v>11.76388</v>
      </c>
      <c r="AO2077" s="32">
        <f t="shared" ca="1" si="689"/>
        <v>2.890077253538212</v>
      </c>
      <c r="AP2077" s="32">
        <f t="shared" ca="1" si="690"/>
        <v>0</v>
      </c>
      <c r="AQ2077" s="32">
        <f t="shared" ca="1" si="691"/>
        <v>4.2959212856690323</v>
      </c>
      <c r="AR2077" s="32">
        <f t="shared" ca="1" si="692"/>
        <v>0</v>
      </c>
    </row>
    <row r="2078" spans="1:44">
      <c r="A2078" s="10">
        <v>39954</v>
      </c>
      <c r="B2078" s="11">
        <f ca="1">IF(ROW(data!B2078)&gt;singleSMA,AVERAGE(OFFSET(data!B2078,0,0,-singleSMA,1)),"")</f>
        <v>10.108999999999998</v>
      </c>
      <c r="C2078" s="11" t="str">
        <f ca="1">IF(ROW(data!B2076)&gt;singleSMA+2,IF(SIGN(data!B2077-indicators!B2077)&lt;&gt;SIGN(data!B2076-indicators!B2076),IF(SIGN(data!B2077-indicators!B2077)&gt;0,"BUY","SELL"),""),"")</f>
        <v/>
      </c>
      <c r="D2078" s="11">
        <f ca="1">IF(ROW(data!B2078)&gt;fastSMA,AVERAGE(OFFSET(data!B2078,0,0,-fastSMA,1)),"")</f>
        <v>12.910500000000003</v>
      </c>
      <c r="E2078" s="11">
        <f ca="1">IF(ROW(data!B2078)&gt;slowSMA,AVERAGE(OFFSET(data!B2078,0,0,-slowSMA,1)),"")</f>
        <v>10.108999999999998</v>
      </c>
      <c r="F2078" s="11" t="str">
        <f ca="1">IF(ROW(data!B2078)&gt;MAX(fastSMA,slowSMA)+2,IF(SIGN(D2077-E2077)&lt;&gt;SIGN(D2076-E2076),IF(SIGN(D2077-E2077)&gt;0,"BUY","SELL"),""),"")</f>
        <v/>
      </c>
      <c r="G2078" s="11"/>
      <c r="H2078" s="11">
        <f>(data!B2078/data!B2077)-1</f>
        <v>-5.1735874744724297E-2</v>
      </c>
      <c r="I2078" s="11">
        <f t="shared" si="672"/>
        <v>0</v>
      </c>
      <c r="J2078" s="11">
        <f t="shared" si="673"/>
        <v>5.1735874744724297E-2</v>
      </c>
      <c r="K2078" s="11">
        <f ca="1">IF(ROW(data!B2078)&gt;rsi+1,100-100/(1+AVERAGE(OFFSET(I2078,0,0,-rsi,1))/AVERAGE(OFFSET(J2078,0,0,-rsi,1))),"")</f>
        <v>67.867921442869914</v>
      </c>
      <c r="L2078" s="11"/>
      <c r="M2078" s="11">
        <f t="shared" si="674"/>
        <v>0.9482641252552757</v>
      </c>
      <c r="N2078" s="11">
        <f t="shared" ca="1" si="675"/>
        <v>1.2838709677419355</v>
      </c>
      <c r="S2078" s="13" t="str">
        <f ca="1">pricein</f>
        <v/>
      </c>
      <c r="T2078" s="13" t="str">
        <f ca="1">priceout</f>
        <v/>
      </c>
      <c r="U2078" s="16" t="str">
        <f t="shared" ca="1" si="676"/>
        <v/>
      </c>
      <c r="V2078" s="16" t="str">
        <f t="shared" ca="1" si="683"/>
        <v/>
      </c>
      <c r="W2078" s="16" t="str">
        <f t="shared" ca="1" si="684"/>
        <v/>
      </c>
      <c r="X2078" s="16">
        <f t="shared" ca="1" si="685"/>
        <v>3.890077253538212</v>
      </c>
      <c r="Y2078" s="16"/>
      <c r="Z2078" s="13" t="str">
        <f ca="1">priceincross</f>
        <v/>
      </c>
      <c r="AA2078" s="13" t="str">
        <f ca="1">priceoutcross</f>
        <v/>
      </c>
      <c r="AB2078" s="13" t="str">
        <f t="shared" ca="1" si="677"/>
        <v/>
      </c>
      <c r="AC2078" s="13" t="str">
        <f t="shared" ca="1" si="686"/>
        <v/>
      </c>
      <c r="AD2078" s="13" t="str">
        <f t="shared" ca="1" si="687"/>
        <v/>
      </c>
      <c r="AE2078" s="13">
        <f t="shared" ca="1" si="688"/>
        <v>5.2959212856690323</v>
      </c>
      <c r="AG2078" s="32">
        <f ca="1">IF(ROW(data!B2078)&gt;fib+1,MIN(OFFSET(data!B2078,0,0,-fib,1)),"")</f>
        <v>7.03</v>
      </c>
      <c r="AH2078" s="32">
        <f ca="1">IF(ROW(data!B2078)&gt;fib+1,MAX(OFFSET(data!B2078,0,0,-fib,1)),"")</f>
        <v>14.69</v>
      </c>
      <c r="AI2078" s="32">
        <f t="shared" ca="1" si="678"/>
        <v>7.6599999999999993</v>
      </c>
      <c r="AJ2078" s="31">
        <f t="shared" ca="1" si="679"/>
        <v>8.8377599999999994</v>
      </c>
      <c r="AK2078" s="31">
        <f t="shared" ca="1" si="680"/>
        <v>9.9561200000000003</v>
      </c>
      <c r="AL2078" s="31">
        <f t="shared" ca="1" si="681"/>
        <v>10.86</v>
      </c>
      <c r="AM2078" s="31">
        <f t="shared" ca="1" si="682"/>
        <v>11.76388</v>
      </c>
      <c r="AO2078" s="32">
        <f t="shared" ca="1" si="689"/>
        <v>2.890077253538212</v>
      </c>
      <c r="AP2078" s="32">
        <f t="shared" ca="1" si="690"/>
        <v>0</v>
      </c>
      <c r="AQ2078" s="32">
        <f t="shared" ca="1" si="691"/>
        <v>4.2959212856690323</v>
      </c>
      <c r="AR2078" s="32">
        <f t="shared" ca="1" si="692"/>
        <v>0</v>
      </c>
    </row>
    <row r="2079" spans="1:44">
      <c r="A2079" s="10">
        <v>39955</v>
      </c>
      <c r="B2079" s="11">
        <f ca="1">IF(ROW(data!B2079)&gt;singleSMA,AVERAGE(OFFSET(data!B2079,0,0,-singleSMA,1)),"")</f>
        <v>10.158099999999997</v>
      </c>
      <c r="C2079" s="11" t="str">
        <f ca="1">IF(ROW(data!B2077)&gt;singleSMA+2,IF(SIGN(data!B2078-indicators!B2078)&lt;&gt;SIGN(data!B2077-indicators!B2077),IF(SIGN(data!B2078-indicators!B2078)&gt;0,"BUY","SELL"),""),"")</f>
        <v/>
      </c>
      <c r="D2079" s="11">
        <f ca="1">IF(ROW(data!B2079)&gt;fastSMA,AVERAGE(OFFSET(data!B2079,0,0,-fastSMA,1)),"")</f>
        <v>13.077000000000002</v>
      </c>
      <c r="E2079" s="11">
        <f ca="1">IF(ROW(data!B2079)&gt;slowSMA,AVERAGE(OFFSET(data!B2079,0,0,-slowSMA,1)),"")</f>
        <v>10.158099999999997</v>
      </c>
      <c r="F2079" s="11" t="str">
        <f ca="1">IF(ROW(data!B2079)&gt;MAX(fastSMA,slowSMA)+2,IF(SIGN(D2078-E2078)&lt;&gt;SIGN(D2077-E2077),IF(SIGN(D2078-E2078)&gt;0,"BUY","SELL"),""),"")</f>
        <v/>
      </c>
      <c r="G2079" s="11"/>
      <c r="H2079" s="11">
        <f>(data!B2079/data!B2078)-1</f>
        <v>2.0100502512562901E-2</v>
      </c>
      <c r="I2079" s="11">
        <f t="shared" si="672"/>
        <v>2.0100502512562901E-2</v>
      </c>
      <c r="J2079" s="11">
        <f t="shared" si="673"/>
        <v>0</v>
      </c>
      <c r="K2079" s="11">
        <f ca="1">IF(ROW(data!B2079)&gt;rsi+1,100-100/(1+AVERAGE(OFFSET(I2079,0,0,-rsi,1))/AVERAGE(OFFSET(J2079,0,0,-rsi,1))),"")</f>
        <v>68.585270699854178</v>
      </c>
      <c r="L2079" s="11"/>
      <c r="M2079" s="11">
        <f t="shared" si="674"/>
        <v>1.0201005025125629</v>
      </c>
      <c r="N2079" s="11">
        <f t="shared" ca="1" si="675"/>
        <v>1.3060661764705883</v>
      </c>
      <c r="S2079" s="13" t="str">
        <f ca="1">pricein</f>
        <v/>
      </c>
      <c r="T2079" s="13" t="str">
        <f ca="1">priceout</f>
        <v/>
      </c>
      <c r="U2079" s="16" t="str">
        <f t="shared" ca="1" si="676"/>
        <v/>
      </c>
      <c r="V2079" s="16" t="str">
        <f t="shared" ca="1" si="683"/>
        <v/>
      </c>
      <c r="W2079" s="16" t="str">
        <f t="shared" ca="1" si="684"/>
        <v/>
      </c>
      <c r="X2079" s="16">
        <f t="shared" ca="1" si="685"/>
        <v>3.890077253538212</v>
      </c>
      <c r="Y2079" s="16"/>
      <c r="Z2079" s="13" t="str">
        <f ca="1">priceincross</f>
        <v/>
      </c>
      <c r="AA2079" s="13" t="str">
        <f ca="1">priceoutcross</f>
        <v/>
      </c>
      <c r="AB2079" s="13" t="str">
        <f t="shared" ca="1" si="677"/>
        <v/>
      </c>
      <c r="AC2079" s="13" t="str">
        <f t="shared" ca="1" si="686"/>
        <v/>
      </c>
      <c r="AD2079" s="13" t="str">
        <f t="shared" ca="1" si="687"/>
        <v/>
      </c>
      <c r="AE2079" s="13">
        <f t="shared" ca="1" si="688"/>
        <v>5.2959212856690323</v>
      </c>
      <c r="AG2079" s="32">
        <f ca="1">IF(ROW(data!B2079)&gt;fib+1,MIN(OFFSET(data!B2079,0,0,-fib,1)),"")</f>
        <v>7.03</v>
      </c>
      <c r="AH2079" s="32">
        <f ca="1">IF(ROW(data!B2079)&gt;fib+1,MAX(OFFSET(data!B2079,0,0,-fib,1)),"")</f>
        <v>14.69</v>
      </c>
      <c r="AI2079" s="32">
        <f t="shared" ca="1" si="678"/>
        <v>7.6599999999999993</v>
      </c>
      <c r="AJ2079" s="31">
        <f t="shared" ca="1" si="679"/>
        <v>8.8377599999999994</v>
      </c>
      <c r="AK2079" s="31">
        <f t="shared" ca="1" si="680"/>
        <v>9.9561200000000003</v>
      </c>
      <c r="AL2079" s="31">
        <f t="shared" ca="1" si="681"/>
        <v>10.86</v>
      </c>
      <c r="AM2079" s="31">
        <f t="shared" ca="1" si="682"/>
        <v>11.76388</v>
      </c>
      <c r="AO2079" s="32">
        <f t="shared" ca="1" si="689"/>
        <v>2.890077253538212</v>
      </c>
      <c r="AP2079" s="32">
        <f t="shared" ca="1" si="690"/>
        <v>0</v>
      </c>
      <c r="AQ2079" s="32">
        <f t="shared" ca="1" si="691"/>
        <v>4.2959212856690323</v>
      </c>
      <c r="AR2079" s="32">
        <f t="shared" ca="1" si="692"/>
        <v>0</v>
      </c>
    </row>
    <row r="2080" spans="1:44">
      <c r="A2080" s="10">
        <v>39958</v>
      </c>
      <c r="B2080" s="11">
        <f ca="1">IF(ROW(data!B2080)&gt;singleSMA,AVERAGE(OFFSET(data!B2080,0,0,-singleSMA,1)),"")</f>
        <v>10.208999999999998</v>
      </c>
      <c r="C2080" s="11" t="str">
        <f ca="1">IF(ROW(data!B2078)&gt;singleSMA+2,IF(SIGN(data!B2079-indicators!B2079)&lt;&gt;SIGN(data!B2078-indicators!B2078),IF(SIGN(data!B2079-indicators!B2079)&gt;0,"BUY","SELL"),""),"")</f>
        <v/>
      </c>
      <c r="D2080" s="11">
        <f ca="1">IF(ROW(data!B2080)&gt;fastSMA,AVERAGE(OFFSET(data!B2080,0,0,-fastSMA,1)),"")</f>
        <v>13.224500000000001</v>
      </c>
      <c r="E2080" s="11">
        <f ca="1">IF(ROW(data!B2080)&gt;slowSMA,AVERAGE(OFFSET(data!B2080,0,0,-slowSMA,1)),"")</f>
        <v>10.208999999999998</v>
      </c>
      <c r="F2080" s="11" t="str">
        <f ca="1">IF(ROW(data!B2080)&gt;MAX(fastSMA,slowSMA)+2,IF(SIGN(D2079-E2079)&lt;&gt;SIGN(D2078-E2078),IF(SIGN(D2079-E2079)&gt;0,"BUY","SELL"),""),"")</f>
        <v/>
      </c>
      <c r="G2080" s="11"/>
      <c r="H2080" s="11">
        <f>(data!B2080/data!B2079)-1</f>
        <v>6.3335679099225661E-3</v>
      </c>
      <c r="I2080" s="11">
        <f t="shared" si="672"/>
        <v>6.3335679099225661E-3</v>
      </c>
      <c r="J2080" s="11">
        <f t="shared" si="673"/>
        <v>0</v>
      </c>
      <c r="K2080" s="11">
        <f ca="1">IF(ROW(data!B2080)&gt;rsi+1,100-100/(1+AVERAGE(OFFSET(I2080,0,0,-rsi,1))/AVERAGE(OFFSET(J2080,0,0,-rsi,1))),"")</f>
        <v>67.019508786842437</v>
      </c>
      <c r="L2080" s="11"/>
      <c r="M2080" s="11">
        <f t="shared" si="674"/>
        <v>1.0063335679099226</v>
      </c>
      <c r="N2080" s="11">
        <f t="shared" ca="1" si="675"/>
        <v>1.259911894273128</v>
      </c>
      <c r="S2080" s="13" t="str">
        <f ca="1">pricein</f>
        <v/>
      </c>
      <c r="T2080" s="13" t="str">
        <f ca="1">priceout</f>
        <v/>
      </c>
      <c r="U2080" s="16" t="str">
        <f t="shared" ca="1" si="676"/>
        <v/>
      </c>
      <c r="V2080" s="16" t="str">
        <f t="shared" ca="1" si="683"/>
        <v/>
      </c>
      <c r="W2080" s="16" t="str">
        <f t="shared" ca="1" si="684"/>
        <v/>
      </c>
      <c r="X2080" s="16">
        <f t="shared" ca="1" si="685"/>
        <v>3.890077253538212</v>
      </c>
      <c r="Y2080" s="16"/>
      <c r="Z2080" s="13" t="str">
        <f ca="1">priceincross</f>
        <v/>
      </c>
      <c r="AA2080" s="13" t="str">
        <f ca="1">priceoutcross</f>
        <v/>
      </c>
      <c r="AB2080" s="13" t="str">
        <f t="shared" ca="1" si="677"/>
        <v/>
      </c>
      <c r="AC2080" s="13" t="str">
        <f t="shared" ca="1" si="686"/>
        <v/>
      </c>
      <c r="AD2080" s="13" t="str">
        <f t="shared" ca="1" si="687"/>
        <v/>
      </c>
      <c r="AE2080" s="13">
        <f t="shared" ca="1" si="688"/>
        <v>5.2959212856690323</v>
      </c>
      <c r="AG2080" s="32">
        <f ca="1">IF(ROW(data!B2080)&gt;fib+1,MIN(OFFSET(data!B2080,0,0,-fib,1)),"")</f>
        <v>7.03</v>
      </c>
      <c r="AH2080" s="32">
        <f ca="1">IF(ROW(data!B2080)&gt;fib+1,MAX(OFFSET(data!B2080,0,0,-fib,1)),"")</f>
        <v>14.69</v>
      </c>
      <c r="AI2080" s="32">
        <f t="shared" ca="1" si="678"/>
        <v>7.6599999999999993</v>
      </c>
      <c r="AJ2080" s="31">
        <f t="shared" ca="1" si="679"/>
        <v>8.8377599999999994</v>
      </c>
      <c r="AK2080" s="31">
        <f t="shared" ca="1" si="680"/>
        <v>9.9561200000000003</v>
      </c>
      <c r="AL2080" s="31">
        <f t="shared" ca="1" si="681"/>
        <v>10.86</v>
      </c>
      <c r="AM2080" s="31">
        <f t="shared" ca="1" si="682"/>
        <v>11.76388</v>
      </c>
      <c r="AO2080" s="32">
        <f t="shared" ca="1" si="689"/>
        <v>2.890077253538212</v>
      </c>
      <c r="AP2080" s="32">
        <f t="shared" ca="1" si="690"/>
        <v>0</v>
      </c>
      <c r="AQ2080" s="32">
        <f t="shared" ca="1" si="691"/>
        <v>4.2959212856690323</v>
      </c>
      <c r="AR2080" s="32">
        <f t="shared" ca="1" si="692"/>
        <v>0</v>
      </c>
    </row>
    <row r="2081" spans="1:44">
      <c r="A2081" s="10">
        <v>39959</v>
      </c>
      <c r="B2081" s="11">
        <f ca="1">IF(ROW(data!B2081)&gt;singleSMA,AVERAGE(OFFSET(data!B2081,0,0,-singleSMA,1)),"")</f>
        <v>10.259599999999999</v>
      </c>
      <c r="C2081" s="11" t="str">
        <f ca="1">IF(ROW(data!B2079)&gt;singleSMA+2,IF(SIGN(data!B2080-indicators!B2080)&lt;&gt;SIGN(data!B2079-indicators!B2079),IF(SIGN(data!B2080-indicators!B2080)&gt;0,"BUY","SELL"),""),"")</f>
        <v/>
      </c>
      <c r="D2081" s="11">
        <f ca="1">IF(ROW(data!B2081)&gt;fastSMA,AVERAGE(OFFSET(data!B2081,0,0,-fastSMA,1)),"")</f>
        <v>13.370000000000001</v>
      </c>
      <c r="E2081" s="11">
        <f ca="1">IF(ROW(data!B2081)&gt;slowSMA,AVERAGE(OFFSET(data!B2081,0,0,-slowSMA,1)),"")</f>
        <v>10.259599999999999</v>
      </c>
      <c r="F2081" s="11" t="str">
        <f ca="1">IF(ROW(data!B2081)&gt;MAX(fastSMA,slowSMA)+2,IF(SIGN(D2080-E2080)&lt;&gt;SIGN(D2079-E2079),IF(SIGN(D2080-E2080)&gt;0,"BUY","SELL"),""),"")</f>
        <v/>
      </c>
      <c r="G2081" s="11"/>
      <c r="H2081" s="11">
        <f>(data!B2081/data!B2080)-1</f>
        <v>-8.3916083916084627E-3</v>
      </c>
      <c r="I2081" s="11">
        <f t="shared" si="672"/>
        <v>0</v>
      </c>
      <c r="J2081" s="11">
        <f t="shared" si="673"/>
        <v>8.3916083916084627E-3</v>
      </c>
      <c r="K2081" s="11">
        <f ca="1">IF(ROW(data!B2081)&gt;rsi+1,100-100/(1+AVERAGE(OFFSET(I2081,0,0,-rsi,1))/AVERAGE(OFFSET(J2081,0,0,-rsi,1))),"")</f>
        <v>66.898025505887745</v>
      </c>
      <c r="L2081" s="11"/>
      <c r="M2081" s="11">
        <f t="shared" si="674"/>
        <v>0.99160839160839154</v>
      </c>
      <c r="N2081" s="11">
        <f t="shared" ca="1" si="675"/>
        <v>1.258207630878438</v>
      </c>
      <c r="S2081" s="13" t="str">
        <f ca="1">pricein</f>
        <v/>
      </c>
      <c r="T2081" s="13" t="str">
        <f ca="1">priceout</f>
        <v/>
      </c>
      <c r="U2081" s="16" t="str">
        <f t="shared" ca="1" si="676"/>
        <v/>
      </c>
      <c r="V2081" s="16" t="str">
        <f t="shared" ca="1" si="683"/>
        <v/>
      </c>
      <c r="W2081" s="16" t="str">
        <f t="shared" ca="1" si="684"/>
        <v/>
      </c>
      <c r="X2081" s="16">
        <f t="shared" ca="1" si="685"/>
        <v>3.890077253538212</v>
      </c>
      <c r="Y2081" s="16"/>
      <c r="Z2081" s="13" t="str">
        <f ca="1">priceincross</f>
        <v/>
      </c>
      <c r="AA2081" s="13" t="str">
        <f ca="1">priceoutcross</f>
        <v/>
      </c>
      <c r="AB2081" s="13" t="str">
        <f t="shared" ca="1" si="677"/>
        <v/>
      </c>
      <c r="AC2081" s="13" t="str">
        <f t="shared" ca="1" si="686"/>
        <v/>
      </c>
      <c r="AD2081" s="13" t="str">
        <f t="shared" ca="1" si="687"/>
        <v/>
      </c>
      <c r="AE2081" s="13">
        <f t="shared" ca="1" si="688"/>
        <v>5.2959212856690323</v>
      </c>
      <c r="AG2081" s="32">
        <f ca="1">IF(ROW(data!B2081)&gt;fib+1,MIN(OFFSET(data!B2081,0,0,-fib,1)),"")</f>
        <v>7.03</v>
      </c>
      <c r="AH2081" s="32">
        <f ca="1">IF(ROW(data!B2081)&gt;fib+1,MAX(OFFSET(data!B2081,0,0,-fib,1)),"")</f>
        <v>14.69</v>
      </c>
      <c r="AI2081" s="32">
        <f t="shared" ca="1" si="678"/>
        <v>7.6599999999999993</v>
      </c>
      <c r="AJ2081" s="31">
        <f t="shared" ca="1" si="679"/>
        <v>8.8377599999999994</v>
      </c>
      <c r="AK2081" s="31">
        <f t="shared" ca="1" si="680"/>
        <v>9.9561200000000003</v>
      </c>
      <c r="AL2081" s="31">
        <f t="shared" ca="1" si="681"/>
        <v>10.86</v>
      </c>
      <c r="AM2081" s="31">
        <f t="shared" ca="1" si="682"/>
        <v>11.76388</v>
      </c>
      <c r="AO2081" s="32">
        <f t="shared" ca="1" si="689"/>
        <v>2.890077253538212</v>
      </c>
      <c r="AP2081" s="32">
        <f t="shared" ca="1" si="690"/>
        <v>0</v>
      </c>
      <c r="AQ2081" s="32">
        <f t="shared" ca="1" si="691"/>
        <v>4.2959212856690323</v>
      </c>
      <c r="AR2081" s="32">
        <f t="shared" ca="1" si="692"/>
        <v>0</v>
      </c>
    </row>
    <row r="2082" spans="1:44">
      <c r="A2082" s="10">
        <v>39960</v>
      </c>
      <c r="B2082" s="11">
        <f ca="1">IF(ROW(data!B2082)&gt;singleSMA,AVERAGE(OFFSET(data!B2082,0,0,-singleSMA,1)),"")</f>
        <v>10.314199999999996</v>
      </c>
      <c r="C2082" s="11" t="str">
        <f ca="1">IF(ROW(data!B2080)&gt;singleSMA+2,IF(SIGN(data!B2081-indicators!B2081)&lt;&gt;SIGN(data!B2080-indicators!B2080),IF(SIGN(data!B2081-indicators!B2081)&gt;0,"BUY","SELL"),""),"")</f>
        <v/>
      </c>
      <c r="D2082" s="11">
        <f ca="1">IF(ROW(data!B2082)&gt;fastSMA,AVERAGE(OFFSET(data!B2082,0,0,-fastSMA,1)),"")</f>
        <v>13.55</v>
      </c>
      <c r="E2082" s="11">
        <f ca="1">IF(ROW(data!B2082)&gt;slowSMA,AVERAGE(OFFSET(data!B2082,0,0,-slowSMA,1)),"")</f>
        <v>10.314199999999996</v>
      </c>
      <c r="F2082" s="11" t="str">
        <f ca="1">IF(ROW(data!B2082)&gt;MAX(fastSMA,slowSMA)+2,IF(SIGN(D2081-E2081)&lt;&gt;SIGN(D2080-E2080),IF(SIGN(D2081-E2081)&gt;0,"BUY","SELL"),""),"")</f>
        <v/>
      </c>
      <c r="G2082" s="11"/>
      <c r="H2082" s="11">
        <f>(data!B2082/data!B2081)-1</f>
        <v>3.5966149506347023E-2</v>
      </c>
      <c r="I2082" s="11">
        <f t="shared" si="672"/>
        <v>3.5966149506347023E-2</v>
      </c>
      <c r="J2082" s="11">
        <f t="shared" si="673"/>
        <v>0</v>
      </c>
      <c r="K2082" s="11">
        <f ca="1">IF(ROW(data!B2082)&gt;rsi+1,100-100/(1+AVERAGE(OFFSET(I2082,0,0,-rsi,1))/AVERAGE(OFFSET(J2082,0,0,-rsi,1))),"")</f>
        <v>69.866594066500724</v>
      </c>
      <c r="L2082" s="11"/>
      <c r="M2082" s="11">
        <f t="shared" si="674"/>
        <v>1.035966149506347</v>
      </c>
      <c r="N2082" s="11">
        <f t="shared" ca="1" si="675"/>
        <v>1.3246167718665467</v>
      </c>
      <c r="S2082" s="13" t="str">
        <f ca="1">pricein</f>
        <v/>
      </c>
      <c r="T2082" s="13" t="str">
        <f ca="1">priceout</f>
        <v/>
      </c>
      <c r="U2082" s="16" t="str">
        <f t="shared" ca="1" si="676"/>
        <v/>
      </c>
      <c r="V2082" s="16" t="str">
        <f t="shared" ca="1" si="683"/>
        <v/>
      </c>
      <c r="W2082" s="16" t="str">
        <f t="shared" ca="1" si="684"/>
        <v/>
      </c>
      <c r="X2082" s="16">
        <f t="shared" ca="1" si="685"/>
        <v>3.890077253538212</v>
      </c>
      <c r="Y2082" s="16"/>
      <c r="Z2082" s="13" t="str">
        <f ca="1">priceincross</f>
        <v/>
      </c>
      <c r="AA2082" s="13" t="str">
        <f ca="1">priceoutcross</f>
        <v/>
      </c>
      <c r="AB2082" s="13" t="str">
        <f t="shared" ca="1" si="677"/>
        <v/>
      </c>
      <c r="AC2082" s="13" t="str">
        <f t="shared" ca="1" si="686"/>
        <v/>
      </c>
      <c r="AD2082" s="13" t="str">
        <f t="shared" ca="1" si="687"/>
        <v/>
      </c>
      <c r="AE2082" s="13">
        <f t="shared" ca="1" si="688"/>
        <v>5.2959212856690323</v>
      </c>
      <c r="AG2082" s="32">
        <f ca="1">IF(ROW(data!B2082)&gt;fib+1,MIN(OFFSET(data!B2082,0,0,-fib,1)),"")</f>
        <v>7.03</v>
      </c>
      <c r="AH2082" s="32">
        <f ca="1">IF(ROW(data!B2082)&gt;fib+1,MAX(OFFSET(data!B2082,0,0,-fib,1)),"")</f>
        <v>14.69</v>
      </c>
      <c r="AI2082" s="32">
        <f t="shared" ca="1" si="678"/>
        <v>7.6599999999999993</v>
      </c>
      <c r="AJ2082" s="31">
        <f t="shared" ca="1" si="679"/>
        <v>8.8377599999999994</v>
      </c>
      <c r="AK2082" s="31">
        <f t="shared" ca="1" si="680"/>
        <v>9.9561200000000003</v>
      </c>
      <c r="AL2082" s="31">
        <f t="shared" ca="1" si="681"/>
        <v>10.86</v>
      </c>
      <c r="AM2082" s="31">
        <f t="shared" ca="1" si="682"/>
        <v>11.76388</v>
      </c>
      <c r="AO2082" s="32">
        <f t="shared" ca="1" si="689"/>
        <v>2.890077253538212</v>
      </c>
      <c r="AP2082" s="32">
        <f t="shared" ca="1" si="690"/>
        <v>0</v>
      </c>
      <c r="AQ2082" s="32">
        <f t="shared" ca="1" si="691"/>
        <v>4.2959212856690323</v>
      </c>
      <c r="AR2082" s="32">
        <f t="shared" ca="1" si="692"/>
        <v>0</v>
      </c>
    </row>
    <row r="2083" spans="1:44">
      <c r="A2083" s="10">
        <v>39961</v>
      </c>
      <c r="B2083" s="11">
        <f ca="1">IF(ROW(data!B2083)&gt;singleSMA,AVERAGE(OFFSET(data!B2083,0,0,-singleSMA,1)),"")</f>
        <v>10.367399999999996</v>
      </c>
      <c r="C2083" s="11" t="str">
        <f ca="1">IF(ROW(data!B2081)&gt;singleSMA+2,IF(SIGN(data!B2082-indicators!B2082)&lt;&gt;SIGN(data!B2081-indicators!B2081),IF(SIGN(data!B2082-indicators!B2082)&gt;0,"BUY","SELL"),""),"")</f>
        <v/>
      </c>
      <c r="D2083" s="11">
        <f ca="1">IF(ROW(data!B2083)&gt;fastSMA,AVERAGE(OFFSET(data!B2083,0,0,-fastSMA,1)),"")</f>
        <v>13.694000000000003</v>
      </c>
      <c r="E2083" s="11">
        <f ca="1">IF(ROW(data!B2083)&gt;slowSMA,AVERAGE(OFFSET(data!B2083,0,0,-slowSMA,1)),"")</f>
        <v>10.367399999999996</v>
      </c>
      <c r="F2083" s="11" t="str">
        <f ca="1">IF(ROW(data!B2083)&gt;MAX(fastSMA,slowSMA)+2,IF(SIGN(D2082-E2082)&lt;&gt;SIGN(D2081-E2081),IF(SIGN(D2082-E2082)&gt;0,"BUY","SELL"),""),"")</f>
        <v/>
      </c>
      <c r="G2083" s="11"/>
      <c r="H2083" s="11">
        <f>(data!B2083/data!B2082)-1</f>
        <v>-2.7229407760380742E-3</v>
      </c>
      <c r="I2083" s="11">
        <f t="shared" si="672"/>
        <v>0</v>
      </c>
      <c r="J2083" s="11">
        <f t="shared" si="673"/>
        <v>2.7229407760380742E-3</v>
      </c>
      <c r="K2083" s="11">
        <f ca="1">IF(ROW(data!B2083)&gt;rsi+1,100-100/(1+AVERAGE(OFFSET(I2083,0,0,-rsi,1))/AVERAGE(OFFSET(J2083,0,0,-rsi,1))),"")</f>
        <v>66.96517214324318</v>
      </c>
      <c r="L2083" s="11"/>
      <c r="M2083" s="11">
        <f t="shared" si="674"/>
        <v>0.99727705922396193</v>
      </c>
      <c r="N2083" s="11">
        <f t="shared" ca="1" si="675"/>
        <v>1.2446898895497032</v>
      </c>
      <c r="S2083" s="13" t="str">
        <f ca="1">pricein</f>
        <v/>
      </c>
      <c r="T2083" s="13" t="str">
        <f ca="1">priceout</f>
        <v/>
      </c>
      <c r="U2083" s="16" t="str">
        <f t="shared" ca="1" si="676"/>
        <v/>
      </c>
      <c r="V2083" s="16" t="str">
        <f t="shared" ca="1" si="683"/>
        <v/>
      </c>
      <c r="W2083" s="16" t="str">
        <f t="shared" ca="1" si="684"/>
        <v/>
      </c>
      <c r="X2083" s="16">
        <f t="shared" ca="1" si="685"/>
        <v>3.890077253538212</v>
      </c>
      <c r="Y2083" s="16"/>
      <c r="Z2083" s="13" t="str">
        <f ca="1">priceincross</f>
        <v/>
      </c>
      <c r="AA2083" s="13" t="str">
        <f ca="1">priceoutcross</f>
        <v/>
      </c>
      <c r="AB2083" s="13" t="str">
        <f t="shared" ca="1" si="677"/>
        <v/>
      </c>
      <c r="AC2083" s="13" t="str">
        <f t="shared" ca="1" si="686"/>
        <v/>
      </c>
      <c r="AD2083" s="13" t="str">
        <f t="shared" ca="1" si="687"/>
        <v/>
      </c>
      <c r="AE2083" s="13">
        <f t="shared" ca="1" si="688"/>
        <v>5.2959212856690323</v>
      </c>
      <c r="AG2083" s="32">
        <f ca="1">IF(ROW(data!B2083)&gt;fib+1,MIN(OFFSET(data!B2083,0,0,-fib,1)),"")</f>
        <v>7.03</v>
      </c>
      <c r="AH2083" s="32">
        <f ca="1">IF(ROW(data!B2083)&gt;fib+1,MAX(OFFSET(data!B2083,0,0,-fib,1)),"")</f>
        <v>14.69</v>
      </c>
      <c r="AI2083" s="32">
        <f t="shared" ca="1" si="678"/>
        <v>7.6599999999999993</v>
      </c>
      <c r="AJ2083" s="31">
        <f t="shared" ca="1" si="679"/>
        <v>8.8377599999999994</v>
      </c>
      <c r="AK2083" s="31">
        <f t="shared" ca="1" si="680"/>
        <v>9.9561200000000003</v>
      </c>
      <c r="AL2083" s="31">
        <f t="shared" ca="1" si="681"/>
        <v>10.86</v>
      </c>
      <c r="AM2083" s="31">
        <f t="shared" ca="1" si="682"/>
        <v>11.76388</v>
      </c>
      <c r="AO2083" s="32">
        <f t="shared" ca="1" si="689"/>
        <v>2.890077253538212</v>
      </c>
      <c r="AP2083" s="32">
        <f t="shared" ca="1" si="690"/>
        <v>0</v>
      </c>
      <c r="AQ2083" s="32">
        <f t="shared" ca="1" si="691"/>
        <v>4.2959212856690323</v>
      </c>
      <c r="AR2083" s="32">
        <f t="shared" ca="1" si="692"/>
        <v>0</v>
      </c>
    </row>
    <row r="2084" spans="1:44">
      <c r="A2084" s="10">
        <v>39962</v>
      </c>
      <c r="B2084" s="11">
        <f ca="1">IF(ROW(data!B2084)&gt;singleSMA,AVERAGE(OFFSET(data!B2084,0,0,-singleSMA,1)),"")</f>
        <v>10.420999999999994</v>
      </c>
      <c r="C2084" s="11" t="str">
        <f ca="1">IF(ROW(data!B2082)&gt;singleSMA+2,IF(SIGN(data!B2083-indicators!B2083)&lt;&gt;SIGN(data!B2082-indicators!B2082),IF(SIGN(data!B2083-indicators!B2083)&gt;0,"BUY","SELL"),""),"")</f>
        <v/>
      </c>
      <c r="D2084" s="11">
        <f ca="1">IF(ROW(data!B2084)&gt;fastSMA,AVERAGE(OFFSET(data!B2084,0,0,-fastSMA,1)),"")</f>
        <v>13.823500000000001</v>
      </c>
      <c r="E2084" s="11">
        <f ca="1">IF(ROW(data!B2084)&gt;slowSMA,AVERAGE(OFFSET(data!B2084,0,0,-slowSMA,1)),"")</f>
        <v>10.420999999999994</v>
      </c>
      <c r="F2084" s="11" t="str">
        <f ca="1">IF(ROW(data!B2084)&gt;MAX(fastSMA,slowSMA)+2,IF(SIGN(D2083-E2083)&lt;&gt;SIGN(D2082-E2082),IF(SIGN(D2083-E2083)&gt;0,"BUY","SELL"),""),"")</f>
        <v/>
      </c>
      <c r="G2084" s="11"/>
      <c r="H2084" s="11">
        <f>(data!B2084/data!B2083)-1</f>
        <v>3.1399317406143323E-2</v>
      </c>
      <c r="I2084" s="11">
        <f t="shared" si="672"/>
        <v>3.1399317406143323E-2</v>
      </c>
      <c r="J2084" s="11">
        <f t="shared" si="673"/>
        <v>0</v>
      </c>
      <c r="K2084" s="11">
        <f ca="1">IF(ROW(data!B2084)&gt;rsi+1,100-100/(1+AVERAGE(OFFSET(I2084,0,0,-rsi,1))/AVERAGE(OFFSET(J2084,0,0,-rsi,1))),"")</f>
        <v>65.371664260393757</v>
      </c>
      <c r="L2084" s="11"/>
      <c r="M2084" s="11">
        <f t="shared" si="674"/>
        <v>1.0313993174061433</v>
      </c>
      <c r="N2084" s="11">
        <f t="shared" ca="1" si="675"/>
        <v>1.2068690095846644</v>
      </c>
      <c r="S2084" s="13" t="str">
        <f ca="1">pricein</f>
        <v/>
      </c>
      <c r="T2084" s="13" t="str">
        <f ca="1">priceout</f>
        <v/>
      </c>
      <c r="U2084" s="16" t="str">
        <f t="shared" ca="1" si="676"/>
        <v/>
      </c>
      <c r="V2084" s="16" t="str">
        <f t="shared" ca="1" si="683"/>
        <v/>
      </c>
      <c r="W2084" s="16" t="str">
        <f t="shared" ca="1" si="684"/>
        <v/>
      </c>
      <c r="X2084" s="16">
        <f t="shared" ca="1" si="685"/>
        <v>3.890077253538212</v>
      </c>
      <c r="Y2084" s="16"/>
      <c r="Z2084" s="13" t="str">
        <f ca="1">priceincross</f>
        <v/>
      </c>
      <c r="AA2084" s="13" t="str">
        <f ca="1">priceoutcross</f>
        <v/>
      </c>
      <c r="AB2084" s="13" t="str">
        <f t="shared" ca="1" si="677"/>
        <v/>
      </c>
      <c r="AC2084" s="13" t="str">
        <f t="shared" ca="1" si="686"/>
        <v/>
      </c>
      <c r="AD2084" s="13" t="str">
        <f t="shared" ca="1" si="687"/>
        <v/>
      </c>
      <c r="AE2084" s="13">
        <f t="shared" ca="1" si="688"/>
        <v>5.2959212856690323</v>
      </c>
      <c r="AG2084" s="32">
        <f ca="1">IF(ROW(data!B2084)&gt;fib+1,MIN(OFFSET(data!B2084,0,0,-fib,1)),"")</f>
        <v>7.03</v>
      </c>
      <c r="AH2084" s="32">
        <f ca="1">IF(ROW(data!B2084)&gt;fib+1,MAX(OFFSET(data!B2084,0,0,-fib,1)),"")</f>
        <v>15.11</v>
      </c>
      <c r="AI2084" s="32">
        <f t="shared" ca="1" si="678"/>
        <v>8.0799999999999983</v>
      </c>
      <c r="AJ2084" s="31">
        <f t="shared" ca="1" si="679"/>
        <v>8.9368800000000004</v>
      </c>
      <c r="AK2084" s="31">
        <f t="shared" ca="1" si="680"/>
        <v>10.11656</v>
      </c>
      <c r="AL2084" s="31">
        <f t="shared" ca="1" si="681"/>
        <v>11.07</v>
      </c>
      <c r="AM2084" s="31">
        <f t="shared" ca="1" si="682"/>
        <v>12.023439999999999</v>
      </c>
      <c r="AO2084" s="32">
        <f t="shared" ca="1" si="689"/>
        <v>2.890077253538212</v>
      </c>
      <c r="AP2084" s="32">
        <f t="shared" ca="1" si="690"/>
        <v>0</v>
      </c>
      <c r="AQ2084" s="32">
        <f t="shared" ca="1" si="691"/>
        <v>4.2959212856690323</v>
      </c>
      <c r="AR2084" s="32">
        <f t="shared" ca="1" si="692"/>
        <v>0</v>
      </c>
    </row>
    <row r="2085" spans="1:44">
      <c r="A2085" s="10">
        <v>39965</v>
      </c>
      <c r="B2085" s="11">
        <f ca="1">IF(ROW(data!B2085)&gt;singleSMA,AVERAGE(OFFSET(data!B2085,0,0,-singleSMA,1)),"")</f>
        <v>10.477599999999995</v>
      </c>
      <c r="C2085" s="11" t="str">
        <f ca="1">IF(ROW(data!B2083)&gt;singleSMA+2,IF(SIGN(data!B2084-indicators!B2084)&lt;&gt;SIGN(data!B2083-indicators!B2083),IF(SIGN(data!B2084-indicators!B2084)&gt;0,"BUY","SELL"),""),"")</f>
        <v/>
      </c>
      <c r="D2085" s="11">
        <f ca="1">IF(ROW(data!B2085)&gt;fastSMA,AVERAGE(OFFSET(data!B2085,0,0,-fastSMA,1)),"")</f>
        <v>13.985500000000002</v>
      </c>
      <c r="E2085" s="11">
        <f ca="1">IF(ROW(data!B2085)&gt;slowSMA,AVERAGE(OFFSET(data!B2085,0,0,-slowSMA,1)),"")</f>
        <v>10.477599999999995</v>
      </c>
      <c r="F2085" s="11" t="str">
        <f ca="1">IF(ROW(data!B2085)&gt;MAX(fastSMA,slowSMA)+2,IF(SIGN(D2084-E2084)&lt;&gt;SIGN(D2083-E2083),IF(SIGN(D2084-E2084)&gt;0,"BUY","SELL"),""),"")</f>
        <v/>
      </c>
      <c r="G2085" s="11"/>
      <c r="H2085" s="11">
        <f>(data!B2085/data!B2084)-1</f>
        <v>7.6108537392455489E-2</v>
      </c>
      <c r="I2085" s="11">
        <f t="shared" si="672"/>
        <v>7.6108537392455489E-2</v>
      </c>
      <c r="J2085" s="11">
        <f t="shared" si="673"/>
        <v>0</v>
      </c>
      <c r="K2085" s="11">
        <f ca="1">IF(ROW(data!B2085)&gt;rsi+1,100-100/(1+AVERAGE(OFFSET(I2085,0,0,-rsi,1))/AVERAGE(OFFSET(J2085,0,0,-rsi,1))),"")</f>
        <v>67.145279293574959</v>
      </c>
      <c r="L2085" s="11"/>
      <c r="M2085" s="11">
        <f t="shared" si="674"/>
        <v>1.0761085373924555</v>
      </c>
      <c r="N2085" s="11">
        <f t="shared" ca="1" si="675"/>
        <v>1.248847926267282</v>
      </c>
      <c r="S2085" s="13" t="str">
        <f ca="1">pricein</f>
        <v/>
      </c>
      <c r="T2085" s="13" t="str">
        <f ca="1">priceout</f>
        <v/>
      </c>
      <c r="U2085" s="16" t="str">
        <f t="shared" ca="1" si="676"/>
        <v/>
      </c>
      <c r="V2085" s="16" t="str">
        <f t="shared" ca="1" si="683"/>
        <v/>
      </c>
      <c r="W2085" s="16" t="str">
        <f t="shared" ca="1" si="684"/>
        <v/>
      </c>
      <c r="X2085" s="16">
        <f t="shared" ca="1" si="685"/>
        <v>3.890077253538212</v>
      </c>
      <c r="Y2085" s="16"/>
      <c r="Z2085" s="13" t="str">
        <f ca="1">priceincross</f>
        <v/>
      </c>
      <c r="AA2085" s="13" t="str">
        <f ca="1">priceoutcross</f>
        <v/>
      </c>
      <c r="AB2085" s="13" t="str">
        <f t="shared" ca="1" si="677"/>
        <v/>
      </c>
      <c r="AC2085" s="13" t="str">
        <f t="shared" ca="1" si="686"/>
        <v/>
      </c>
      <c r="AD2085" s="13" t="str">
        <f t="shared" ca="1" si="687"/>
        <v/>
      </c>
      <c r="AE2085" s="13">
        <f t="shared" ca="1" si="688"/>
        <v>5.2959212856690323</v>
      </c>
      <c r="AG2085" s="32">
        <f ca="1">IF(ROW(data!B2085)&gt;fib+1,MIN(OFFSET(data!B2085,0,0,-fib,1)),"")</f>
        <v>7.03</v>
      </c>
      <c r="AH2085" s="32">
        <f ca="1">IF(ROW(data!B2085)&gt;fib+1,MAX(OFFSET(data!B2085,0,0,-fib,1)),"")</f>
        <v>16.260000000000002</v>
      </c>
      <c r="AI2085" s="32">
        <f t="shared" ca="1" si="678"/>
        <v>9.23</v>
      </c>
      <c r="AJ2085" s="31">
        <f t="shared" ca="1" si="679"/>
        <v>9.2082800000000002</v>
      </c>
      <c r="AK2085" s="31">
        <f t="shared" ca="1" si="680"/>
        <v>10.555860000000001</v>
      </c>
      <c r="AL2085" s="31">
        <f t="shared" ca="1" si="681"/>
        <v>11.645</v>
      </c>
      <c r="AM2085" s="31">
        <f t="shared" ca="1" si="682"/>
        <v>12.73414</v>
      </c>
      <c r="AO2085" s="32">
        <f t="shared" ca="1" si="689"/>
        <v>2.890077253538212</v>
      </c>
      <c r="AP2085" s="32">
        <f t="shared" ca="1" si="690"/>
        <v>0</v>
      </c>
      <c r="AQ2085" s="32">
        <f t="shared" ca="1" si="691"/>
        <v>4.2959212856690323</v>
      </c>
      <c r="AR2085" s="32">
        <f t="shared" ca="1" si="692"/>
        <v>0</v>
      </c>
    </row>
    <row r="2086" spans="1:44">
      <c r="A2086" s="10">
        <v>39966</v>
      </c>
      <c r="B2086" s="11">
        <f ca="1">IF(ROW(data!B2086)&gt;singleSMA,AVERAGE(OFFSET(data!B2086,0,0,-singleSMA,1)),"")</f>
        <v>10.538099999999996</v>
      </c>
      <c r="C2086" s="11" t="str">
        <f ca="1">IF(ROW(data!B2084)&gt;singleSMA+2,IF(SIGN(data!B2085-indicators!B2085)&lt;&gt;SIGN(data!B2084-indicators!B2084),IF(SIGN(data!B2085-indicators!B2085)&gt;0,"BUY","SELL"),""),"")</f>
        <v/>
      </c>
      <c r="D2086" s="11">
        <f ca="1">IF(ROW(data!B2086)&gt;fastSMA,AVERAGE(OFFSET(data!B2086,0,0,-fastSMA,1)),"")</f>
        <v>14.103000000000003</v>
      </c>
      <c r="E2086" s="11">
        <f ca="1">IF(ROW(data!B2086)&gt;slowSMA,AVERAGE(OFFSET(data!B2086,0,0,-slowSMA,1)),"")</f>
        <v>10.538099999999996</v>
      </c>
      <c r="F2086" s="11" t="str">
        <f ca="1">IF(ROW(data!B2086)&gt;MAX(fastSMA,slowSMA)+2,IF(SIGN(D2085-E2085)&lt;&gt;SIGN(D2084-E2084),IF(SIGN(D2085-E2085)&gt;0,"BUY","SELL"),""),"")</f>
        <v/>
      </c>
      <c r="G2086" s="11"/>
      <c r="H2086" s="11">
        <f>(data!B2086/data!B2085)-1</f>
        <v>9.2250922509224953E-3</v>
      </c>
      <c r="I2086" s="11">
        <f t="shared" si="672"/>
        <v>9.2250922509224953E-3</v>
      </c>
      <c r="J2086" s="11">
        <f t="shared" si="673"/>
        <v>0</v>
      </c>
      <c r="K2086" s="11">
        <f ca="1">IF(ROW(data!B2086)&gt;rsi+1,100-100/(1+AVERAGE(OFFSET(I2086,0,0,-rsi,1))/AVERAGE(OFFSET(J2086,0,0,-rsi,1))),"")</f>
        <v>63.493123886853333</v>
      </c>
      <c r="L2086" s="11"/>
      <c r="M2086" s="11">
        <f t="shared" si="674"/>
        <v>1.0092250922509225</v>
      </c>
      <c r="N2086" s="11">
        <f t="shared" ca="1" si="675"/>
        <v>1.1671408250355619</v>
      </c>
      <c r="S2086" s="13" t="str">
        <f ca="1">pricein</f>
        <v/>
      </c>
      <c r="T2086" s="13" t="str">
        <f ca="1">priceout</f>
        <v/>
      </c>
      <c r="U2086" s="16" t="str">
        <f t="shared" ca="1" si="676"/>
        <v/>
      </c>
      <c r="V2086" s="16" t="str">
        <f t="shared" ca="1" si="683"/>
        <v/>
      </c>
      <c r="W2086" s="16" t="str">
        <f t="shared" ca="1" si="684"/>
        <v/>
      </c>
      <c r="X2086" s="16">
        <f t="shared" ca="1" si="685"/>
        <v>3.890077253538212</v>
      </c>
      <c r="Y2086" s="16"/>
      <c r="Z2086" s="13" t="str">
        <f ca="1">priceincross</f>
        <v/>
      </c>
      <c r="AA2086" s="13" t="str">
        <f ca="1">priceoutcross</f>
        <v/>
      </c>
      <c r="AB2086" s="13" t="str">
        <f t="shared" ca="1" si="677"/>
        <v/>
      </c>
      <c r="AC2086" s="13" t="str">
        <f t="shared" ca="1" si="686"/>
        <v/>
      </c>
      <c r="AD2086" s="13" t="str">
        <f t="shared" ca="1" si="687"/>
        <v/>
      </c>
      <c r="AE2086" s="13">
        <f t="shared" ca="1" si="688"/>
        <v>5.2959212856690323</v>
      </c>
      <c r="AG2086" s="32">
        <f ca="1">IF(ROW(data!B2086)&gt;fib+1,MIN(OFFSET(data!B2086,0,0,-fib,1)),"")</f>
        <v>7.03</v>
      </c>
      <c r="AH2086" s="32">
        <f ca="1">IF(ROW(data!B2086)&gt;fib+1,MAX(OFFSET(data!B2086,0,0,-fib,1)),"")</f>
        <v>16.41</v>
      </c>
      <c r="AI2086" s="32">
        <f t="shared" ca="1" si="678"/>
        <v>9.379999999999999</v>
      </c>
      <c r="AJ2086" s="31">
        <f t="shared" ca="1" si="679"/>
        <v>9.2436799999999995</v>
      </c>
      <c r="AK2086" s="31">
        <f t="shared" ca="1" si="680"/>
        <v>10.613160000000001</v>
      </c>
      <c r="AL2086" s="31">
        <f t="shared" ca="1" si="681"/>
        <v>11.719999999999999</v>
      </c>
      <c r="AM2086" s="31">
        <f t="shared" ca="1" si="682"/>
        <v>12.826840000000001</v>
      </c>
      <c r="AO2086" s="32">
        <f t="shared" ca="1" si="689"/>
        <v>2.890077253538212</v>
      </c>
      <c r="AP2086" s="32">
        <f t="shared" ca="1" si="690"/>
        <v>0</v>
      </c>
      <c r="AQ2086" s="32">
        <f t="shared" ca="1" si="691"/>
        <v>4.2959212856690323</v>
      </c>
      <c r="AR2086" s="32">
        <f t="shared" ca="1" si="692"/>
        <v>0</v>
      </c>
    </row>
    <row r="2087" spans="1:44">
      <c r="A2087" s="10">
        <v>39967</v>
      </c>
      <c r="B2087" s="11">
        <f ca="1">IF(ROW(data!B2087)&gt;singleSMA,AVERAGE(OFFSET(data!B2087,0,0,-singleSMA,1)),"")</f>
        <v>10.589599999999997</v>
      </c>
      <c r="C2087" s="11" t="str">
        <f ca="1">IF(ROW(data!B2085)&gt;singleSMA+2,IF(SIGN(data!B2086-indicators!B2086)&lt;&gt;SIGN(data!B2085-indicators!B2085),IF(SIGN(data!B2086-indicators!B2086)&gt;0,"BUY","SELL"),""),"")</f>
        <v/>
      </c>
      <c r="D2087" s="11">
        <f ca="1">IF(ROW(data!B2087)&gt;fastSMA,AVERAGE(OFFSET(data!B2087,0,0,-fastSMA,1)),"")</f>
        <v>14.195500000000001</v>
      </c>
      <c r="E2087" s="11">
        <f ca="1">IF(ROW(data!B2087)&gt;slowSMA,AVERAGE(OFFSET(data!B2087,0,0,-slowSMA,1)),"")</f>
        <v>10.589599999999997</v>
      </c>
      <c r="F2087" s="11" t="str">
        <f ca="1">IF(ROW(data!B2087)&gt;MAX(fastSMA,slowSMA)+2,IF(SIGN(D2086-E2086)&lt;&gt;SIGN(D2085-E2085),IF(SIGN(D2086-E2086)&gt;0,"BUY","SELL"),""),"")</f>
        <v/>
      </c>
      <c r="G2087" s="11"/>
      <c r="H2087" s="11">
        <f>(data!B2087/data!B2086)-1</f>
        <v>-4.0219378427787889E-2</v>
      </c>
      <c r="I2087" s="11">
        <f t="shared" si="672"/>
        <v>0</v>
      </c>
      <c r="J2087" s="11">
        <f t="shared" si="673"/>
        <v>4.0219378427787889E-2</v>
      </c>
      <c r="K2087" s="11">
        <f ca="1">IF(ROW(data!B2087)&gt;rsi+1,100-100/(1+AVERAGE(OFFSET(I2087,0,0,-rsi,1))/AVERAGE(OFFSET(J2087,0,0,-rsi,1))),"")</f>
        <v>60.73717978621098</v>
      </c>
      <c r="L2087" s="11"/>
      <c r="M2087" s="11">
        <f t="shared" si="674"/>
        <v>0.95978062157221211</v>
      </c>
      <c r="N2087" s="11">
        <f t="shared" ca="1" si="675"/>
        <v>1.1330935251798562</v>
      </c>
      <c r="S2087" s="13" t="str">
        <f ca="1">pricein</f>
        <v/>
      </c>
      <c r="T2087" s="13" t="str">
        <f ca="1">priceout</f>
        <v/>
      </c>
      <c r="U2087" s="16" t="str">
        <f t="shared" ca="1" si="676"/>
        <v/>
      </c>
      <c r="V2087" s="16" t="str">
        <f t="shared" ca="1" si="683"/>
        <v/>
      </c>
      <c r="W2087" s="16" t="str">
        <f t="shared" ca="1" si="684"/>
        <v/>
      </c>
      <c r="X2087" s="16">
        <f t="shared" ca="1" si="685"/>
        <v>3.890077253538212</v>
      </c>
      <c r="Y2087" s="16"/>
      <c r="Z2087" s="13" t="str">
        <f ca="1">priceincross</f>
        <v/>
      </c>
      <c r="AA2087" s="13" t="str">
        <f ca="1">priceoutcross</f>
        <v/>
      </c>
      <c r="AB2087" s="13" t="str">
        <f t="shared" ca="1" si="677"/>
        <v/>
      </c>
      <c r="AC2087" s="13" t="str">
        <f t="shared" ca="1" si="686"/>
        <v/>
      </c>
      <c r="AD2087" s="13" t="str">
        <f t="shared" ca="1" si="687"/>
        <v/>
      </c>
      <c r="AE2087" s="13">
        <f t="shared" ca="1" si="688"/>
        <v>5.2959212856690323</v>
      </c>
      <c r="AG2087" s="32">
        <f ca="1">IF(ROW(data!B2087)&gt;fib+1,MIN(OFFSET(data!B2087,0,0,-fib,1)),"")</f>
        <v>7.03</v>
      </c>
      <c r="AH2087" s="32">
        <f ca="1">IF(ROW(data!B2087)&gt;fib+1,MAX(OFFSET(data!B2087,0,0,-fib,1)),"")</f>
        <v>16.41</v>
      </c>
      <c r="AI2087" s="32">
        <f t="shared" ca="1" si="678"/>
        <v>9.379999999999999</v>
      </c>
      <c r="AJ2087" s="31">
        <f t="shared" ca="1" si="679"/>
        <v>9.2436799999999995</v>
      </c>
      <c r="AK2087" s="31">
        <f t="shared" ca="1" si="680"/>
        <v>10.613160000000001</v>
      </c>
      <c r="AL2087" s="31">
        <f t="shared" ca="1" si="681"/>
        <v>11.719999999999999</v>
      </c>
      <c r="AM2087" s="31">
        <f t="shared" ca="1" si="682"/>
        <v>12.826840000000001</v>
      </c>
      <c r="AO2087" s="32">
        <f t="shared" ca="1" si="689"/>
        <v>2.890077253538212</v>
      </c>
      <c r="AP2087" s="32">
        <f t="shared" ca="1" si="690"/>
        <v>0</v>
      </c>
      <c r="AQ2087" s="32">
        <f t="shared" ca="1" si="691"/>
        <v>4.2959212856690323</v>
      </c>
      <c r="AR2087" s="32">
        <f t="shared" ca="1" si="692"/>
        <v>0</v>
      </c>
    </row>
    <row r="2088" spans="1:44">
      <c r="A2088" s="10">
        <v>39968</v>
      </c>
      <c r="B2088" s="11">
        <f ca="1">IF(ROW(data!B2088)&gt;singleSMA,AVERAGE(OFFSET(data!B2088,0,0,-singleSMA,1)),"")</f>
        <v>10.630099999999995</v>
      </c>
      <c r="C2088" s="11" t="str">
        <f ca="1">IF(ROW(data!B2086)&gt;singleSMA+2,IF(SIGN(data!B2087-indicators!B2087)&lt;&gt;SIGN(data!B2086-indicators!B2086),IF(SIGN(data!B2087-indicators!B2087)&gt;0,"BUY","SELL"),""),"")</f>
        <v/>
      </c>
      <c r="D2088" s="11">
        <f ca="1">IF(ROW(data!B2088)&gt;fastSMA,AVERAGE(OFFSET(data!B2088,0,0,-fastSMA,1)),"")</f>
        <v>14.309000000000001</v>
      </c>
      <c r="E2088" s="11">
        <f ca="1">IF(ROW(data!B2088)&gt;slowSMA,AVERAGE(OFFSET(data!B2088,0,0,-slowSMA,1)),"")</f>
        <v>10.630099999999995</v>
      </c>
      <c r="F2088" s="11" t="str">
        <f ca="1">IF(ROW(data!B2088)&gt;MAX(fastSMA,slowSMA)+2,IF(SIGN(D2087-E2087)&lt;&gt;SIGN(D2086-E2086),IF(SIGN(D2087-E2087)&gt;0,"BUY","SELL"),""),"")</f>
        <v/>
      </c>
      <c r="G2088" s="11"/>
      <c r="H2088" s="11">
        <f>(data!B2088/data!B2087)-1</f>
        <v>-4.2539682539682544E-2</v>
      </c>
      <c r="I2088" s="11">
        <f t="shared" si="672"/>
        <v>0</v>
      </c>
      <c r="J2088" s="11">
        <f t="shared" si="673"/>
        <v>4.2539682539682544E-2</v>
      </c>
      <c r="K2088" s="11">
        <f ca="1">IF(ROW(data!B2088)&gt;rsi+1,100-100/(1+AVERAGE(OFFSET(I2088,0,0,-rsi,1))/AVERAGE(OFFSET(J2088,0,0,-rsi,1))),"")</f>
        <v>64.204073972576936</v>
      </c>
      <c r="L2088" s="11"/>
      <c r="M2088" s="11">
        <f t="shared" si="674"/>
        <v>0.95746031746031746</v>
      </c>
      <c r="N2088" s="11">
        <f t="shared" ca="1" si="675"/>
        <v>1.1772053083528493</v>
      </c>
      <c r="S2088" s="13" t="str">
        <f ca="1">pricein</f>
        <v/>
      </c>
      <c r="T2088" s="13" t="str">
        <f ca="1">priceout</f>
        <v/>
      </c>
      <c r="U2088" s="16" t="str">
        <f t="shared" ca="1" si="676"/>
        <v/>
      </c>
      <c r="V2088" s="16" t="str">
        <f t="shared" ca="1" si="683"/>
        <v/>
      </c>
      <c r="W2088" s="16" t="str">
        <f t="shared" ca="1" si="684"/>
        <v/>
      </c>
      <c r="X2088" s="16">
        <f t="shared" ca="1" si="685"/>
        <v>3.890077253538212</v>
      </c>
      <c r="Y2088" s="16"/>
      <c r="Z2088" s="13" t="str">
        <f ca="1">priceincross</f>
        <v/>
      </c>
      <c r="AA2088" s="13" t="str">
        <f ca="1">priceoutcross</f>
        <v/>
      </c>
      <c r="AB2088" s="13" t="str">
        <f t="shared" ca="1" si="677"/>
        <v/>
      </c>
      <c r="AC2088" s="13" t="str">
        <f t="shared" ca="1" si="686"/>
        <v/>
      </c>
      <c r="AD2088" s="13" t="str">
        <f t="shared" ca="1" si="687"/>
        <v/>
      </c>
      <c r="AE2088" s="13">
        <f t="shared" ca="1" si="688"/>
        <v>5.2959212856690323</v>
      </c>
      <c r="AG2088" s="32">
        <f ca="1">IF(ROW(data!B2088)&gt;fib+1,MIN(OFFSET(data!B2088,0,0,-fib,1)),"")</f>
        <v>7.03</v>
      </c>
      <c r="AH2088" s="32">
        <f ca="1">IF(ROW(data!B2088)&gt;fib+1,MAX(OFFSET(data!B2088,0,0,-fib,1)),"")</f>
        <v>16.41</v>
      </c>
      <c r="AI2088" s="32">
        <f t="shared" ca="1" si="678"/>
        <v>9.379999999999999</v>
      </c>
      <c r="AJ2088" s="31">
        <f t="shared" ca="1" si="679"/>
        <v>9.2436799999999995</v>
      </c>
      <c r="AK2088" s="31">
        <f t="shared" ca="1" si="680"/>
        <v>10.613160000000001</v>
      </c>
      <c r="AL2088" s="31">
        <f t="shared" ca="1" si="681"/>
        <v>11.719999999999999</v>
      </c>
      <c r="AM2088" s="31">
        <f t="shared" ca="1" si="682"/>
        <v>12.826840000000001</v>
      </c>
      <c r="AO2088" s="32">
        <f t="shared" ca="1" si="689"/>
        <v>2.890077253538212</v>
      </c>
      <c r="AP2088" s="32">
        <f t="shared" ca="1" si="690"/>
        <v>0</v>
      </c>
      <c r="AQ2088" s="32">
        <f t="shared" ca="1" si="691"/>
        <v>4.2959212856690323</v>
      </c>
      <c r="AR2088" s="32">
        <f t="shared" ca="1" si="692"/>
        <v>0</v>
      </c>
    </row>
    <row r="2089" spans="1:44">
      <c r="A2089" s="10">
        <v>39969</v>
      </c>
      <c r="B2089" s="11">
        <f ca="1">IF(ROW(data!B2089)&gt;singleSMA,AVERAGE(OFFSET(data!B2089,0,0,-singleSMA,1)),"")</f>
        <v>10.665499999999998</v>
      </c>
      <c r="C2089" s="11" t="str">
        <f ca="1">IF(ROW(data!B2087)&gt;singleSMA+2,IF(SIGN(data!B2088-indicators!B2088)&lt;&gt;SIGN(data!B2087-indicators!B2087),IF(SIGN(data!B2088-indicators!B2088)&gt;0,"BUY","SELL"),""),"")</f>
        <v/>
      </c>
      <c r="D2089" s="11">
        <f ca="1">IF(ROW(data!B2089)&gt;fastSMA,AVERAGE(OFFSET(data!B2089,0,0,-fastSMA,1)),"")</f>
        <v>14.411499999999998</v>
      </c>
      <c r="E2089" s="11">
        <f ca="1">IF(ROW(data!B2089)&gt;slowSMA,AVERAGE(OFFSET(data!B2089,0,0,-slowSMA,1)),"")</f>
        <v>10.665499999999998</v>
      </c>
      <c r="F2089" s="11" t="str">
        <f ca="1">IF(ROW(data!B2089)&gt;MAX(fastSMA,slowSMA)+2,IF(SIGN(D2088-E2088)&lt;&gt;SIGN(D2087-E2087),IF(SIGN(D2088-E2088)&gt;0,"BUY","SELL"),""),"")</f>
        <v/>
      </c>
      <c r="G2089" s="11"/>
      <c r="H2089" s="11">
        <f>(data!B2089/data!B2088)-1</f>
        <v>2.1220159151193574E-2</v>
      </c>
      <c r="I2089" s="11">
        <f t="shared" si="672"/>
        <v>2.1220159151193574E-2</v>
      </c>
      <c r="J2089" s="11">
        <f t="shared" si="673"/>
        <v>0</v>
      </c>
      <c r="K2089" s="11">
        <f ca="1">IF(ROW(data!B2089)&gt;rsi+1,100-100/(1+AVERAGE(OFFSET(I2089,0,0,-rsi,1))/AVERAGE(OFFSET(J2089,0,0,-rsi,1))),"")</f>
        <v>62.970775860249155</v>
      </c>
      <c r="L2089" s="11"/>
      <c r="M2089" s="11">
        <f t="shared" si="674"/>
        <v>1.0212201591511936</v>
      </c>
      <c r="N2089" s="11">
        <f t="shared" ca="1" si="675"/>
        <v>1.1535580524344573</v>
      </c>
      <c r="S2089" s="13" t="str">
        <f ca="1">pricein</f>
        <v/>
      </c>
      <c r="T2089" s="13" t="str">
        <f ca="1">priceout</f>
        <v/>
      </c>
      <c r="U2089" s="16" t="str">
        <f t="shared" ca="1" si="676"/>
        <v/>
      </c>
      <c r="V2089" s="16" t="str">
        <f t="shared" ca="1" si="683"/>
        <v/>
      </c>
      <c r="W2089" s="16" t="str">
        <f t="shared" ca="1" si="684"/>
        <v/>
      </c>
      <c r="X2089" s="16">
        <f t="shared" ca="1" si="685"/>
        <v>3.890077253538212</v>
      </c>
      <c r="Y2089" s="16"/>
      <c r="Z2089" s="13" t="str">
        <f ca="1">priceincross</f>
        <v/>
      </c>
      <c r="AA2089" s="13" t="str">
        <f ca="1">priceoutcross</f>
        <v/>
      </c>
      <c r="AB2089" s="13" t="str">
        <f t="shared" ca="1" si="677"/>
        <v/>
      </c>
      <c r="AC2089" s="13" t="str">
        <f t="shared" ca="1" si="686"/>
        <v/>
      </c>
      <c r="AD2089" s="13" t="str">
        <f t="shared" ca="1" si="687"/>
        <v/>
      </c>
      <c r="AE2089" s="13">
        <f t="shared" ca="1" si="688"/>
        <v>5.2959212856690323</v>
      </c>
      <c r="AG2089" s="32">
        <f ca="1">IF(ROW(data!B2089)&gt;fib+1,MIN(OFFSET(data!B2089,0,0,-fib,1)),"")</f>
        <v>7.03</v>
      </c>
      <c r="AH2089" s="32">
        <f ca="1">IF(ROW(data!B2089)&gt;fib+1,MAX(OFFSET(data!B2089,0,0,-fib,1)),"")</f>
        <v>16.41</v>
      </c>
      <c r="AI2089" s="32">
        <f t="shared" ca="1" si="678"/>
        <v>9.379999999999999</v>
      </c>
      <c r="AJ2089" s="31">
        <f t="shared" ca="1" si="679"/>
        <v>9.2436799999999995</v>
      </c>
      <c r="AK2089" s="31">
        <f t="shared" ca="1" si="680"/>
        <v>10.613160000000001</v>
      </c>
      <c r="AL2089" s="31">
        <f t="shared" ca="1" si="681"/>
        <v>11.719999999999999</v>
      </c>
      <c r="AM2089" s="31">
        <f t="shared" ca="1" si="682"/>
        <v>12.826840000000001</v>
      </c>
      <c r="AO2089" s="32">
        <f t="shared" ca="1" si="689"/>
        <v>2.890077253538212</v>
      </c>
      <c r="AP2089" s="32">
        <f t="shared" ca="1" si="690"/>
        <v>0</v>
      </c>
      <c r="AQ2089" s="32">
        <f t="shared" ca="1" si="691"/>
        <v>4.2959212856690323</v>
      </c>
      <c r="AR2089" s="32">
        <f t="shared" ca="1" si="692"/>
        <v>0</v>
      </c>
    </row>
    <row r="2090" spans="1:44">
      <c r="A2090" s="10">
        <v>39973</v>
      </c>
      <c r="B2090" s="11">
        <f ca="1">IF(ROW(data!B2090)&gt;singleSMA,AVERAGE(OFFSET(data!B2090,0,0,-singleSMA,1)),"")</f>
        <v>10.701699999999995</v>
      </c>
      <c r="C2090" s="11" t="str">
        <f ca="1">IF(ROW(data!B2088)&gt;singleSMA+2,IF(SIGN(data!B2089-indicators!B2089)&lt;&gt;SIGN(data!B2088-indicators!B2088),IF(SIGN(data!B2089-indicators!B2089)&gt;0,"BUY","SELL"),""),"")</f>
        <v/>
      </c>
      <c r="D2090" s="11">
        <f ca="1">IF(ROW(data!B2090)&gt;fastSMA,AVERAGE(OFFSET(data!B2090,0,0,-fastSMA,1)),"")</f>
        <v>14.497</v>
      </c>
      <c r="E2090" s="11">
        <f ca="1">IF(ROW(data!B2090)&gt;slowSMA,AVERAGE(OFFSET(data!B2090,0,0,-slowSMA,1)),"")</f>
        <v>10.701699999999995</v>
      </c>
      <c r="F2090" s="11" t="str">
        <f ca="1">IF(ROW(data!B2090)&gt;MAX(fastSMA,slowSMA)+2,IF(SIGN(D2089-E2089)&lt;&gt;SIGN(D2088-E2088),IF(SIGN(D2089-E2089)&gt;0,"BUY","SELL"),""),"")</f>
        <v/>
      </c>
      <c r="G2090" s="11"/>
      <c r="H2090" s="11">
        <f>(data!B2090/data!B2089)-1</f>
        <v>-2.4675324675324739E-2</v>
      </c>
      <c r="I2090" s="11">
        <f t="shared" si="672"/>
        <v>0</v>
      </c>
      <c r="J2090" s="11">
        <f t="shared" si="673"/>
        <v>2.4675324675324739E-2</v>
      </c>
      <c r="K2090" s="11">
        <f ca="1">IF(ROW(data!B2090)&gt;rsi+1,100-100/(1+AVERAGE(OFFSET(I2090,0,0,-rsi,1))/AVERAGE(OFFSET(J2090,0,0,-rsi,1))),"")</f>
        <v>60.801432734659421</v>
      </c>
      <c r="L2090" s="11"/>
      <c r="M2090" s="11">
        <f t="shared" si="674"/>
        <v>0.97532467532467526</v>
      </c>
      <c r="N2090" s="11">
        <f t="shared" ca="1" si="675"/>
        <v>1.1284748309541699</v>
      </c>
      <c r="S2090" s="13" t="str">
        <f ca="1">pricein</f>
        <v/>
      </c>
      <c r="T2090" s="13" t="str">
        <f ca="1">priceout</f>
        <v/>
      </c>
      <c r="U2090" s="16" t="str">
        <f t="shared" ca="1" si="676"/>
        <v/>
      </c>
      <c r="V2090" s="16" t="str">
        <f t="shared" ca="1" si="683"/>
        <v/>
      </c>
      <c r="W2090" s="16" t="str">
        <f t="shared" ca="1" si="684"/>
        <v/>
      </c>
      <c r="X2090" s="16">
        <f t="shared" ca="1" si="685"/>
        <v>3.890077253538212</v>
      </c>
      <c r="Y2090" s="16"/>
      <c r="Z2090" s="13" t="str">
        <f ca="1">priceincross</f>
        <v/>
      </c>
      <c r="AA2090" s="13" t="str">
        <f ca="1">priceoutcross</f>
        <v/>
      </c>
      <c r="AB2090" s="13" t="str">
        <f t="shared" ca="1" si="677"/>
        <v/>
      </c>
      <c r="AC2090" s="13" t="str">
        <f t="shared" ca="1" si="686"/>
        <v/>
      </c>
      <c r="AD2090" s="13" t="str">
        <f t="shared" ca="1" si="687"/>
        <v/>
      </c>
      <c r="AE2090" s="13">
        <f t="shared" ca="1" si="688"/>
        <v>5.2959212856690323</v>
      </c>
      <c r="AG2090" s="32">
        <f ca="1">IF(ROW(data!B2090)&gt;fib+1,MIN(OFFSET(data!B2090,0,0,-fib,1)),"")</f>
        <v>7.03</v>
      </c>
      <c r="AH2090" s="32">
        <f ca="1">IF(ROW(data!B2090)&gt;fib+1,MAX(OFFSET(data!B2090,0,0,-fib,1)),"")</f>
        <v>16.41</v>
      </c>
      <c r="AI2090" s="32">
        <f t="shared" ca="1" si="678"/>
        <v>9.379999999999999</v>
      </c>
      <c r="AJ2090" s="31">
        <f t="shared" ca="1" si="679"/>
        <v>9.2436799999999995</v>
      </c>
      <c r="AK2090" s="31">
        <f t="shared" ca="1" si="680"/>
        <v>10.613160000000001</v>
      </c>
      <c r="AL2090" s="31">
        <f t="shared" ca="1" si="681"/>
        <v>11.719999999999999</v>
      </c>
      <c r="AM2090" s="31">
        <f t="shared" ca="1" si="682"/>
        <v>12.826840000000001</v>
      </c>
      <c r="AO2090" s="32">
        <f t="shared" ca="1" si="689"/>
        <v>2.890077253538212</v>
      </c>
      <c r="AP2090" s="32">
        <f t="shared" ca="1" si="690"/>
        <v>0</v>
      </c>
      <c r="AQ2090" s="32">
        <f t="shared" ca="1" si="691"/>
        <v>4.2959212856690323</v>
      </c>
      <c r="AR2090" s="32">
        <f t="shared" ca="1" si="692"/>
        <v>0</v>
      </c>
    </row>
    <row r="2091" spans="1:44">
      <c r="A2091" s="10">
        <v>39974</v>
      </c>
      <c r="B2091" s="11">
        <f ca="1">IF(ROW(data!B2091)&gt;singleSMA,AVERAGE(OFFSET(data!B2091,0,0,-singleSMA,1)),"")</f>
        <v>10.749999999999995</v>
      </c>
      <c r="C2091" s="11" t="str">
        <f ca="1">IF(ROW(data!B2089)&gt;singleSMA+2,IF(SIGN(data!B2090-indicators!B2090)&lt;&gt;SIGN(data!B2089-indicators!B2089),IF(SIGN(data!B2090-indicators!B2090)&gt;0,"BUY","SELL"),""),"")</f>
        <v/>
      </c>
      <c r="D2091" s="11">
        <f ca="1">IF(ROW(data!B2091)&gt;fastSMA,AVERAGE(OFFSET(data!B2091,0,0,-fastSMA,1)),"")</f>
        <v>14.611499999999998</v>
      </c>
      <c r="E2091" s="11">
        <f ca="1">IF(ROW(data!B2091)&gt;slowSMA,AVERAGE(OFFSET(data!B2091,0,0,-slowSMA,1)),"")</f>
        <v>10.749999999999995</v>
      </c>
      <c r="F2091" s="11" t="str">
        <f ca="1">IF(ROW(data!B2091)&gt;MAX(fastSMA,slowSMA)+2,IF(SIGN(D2090-E2090)&lt;&gt;SIGN(D2089-E2089),IF(SIGN(D2090-E2090)&gt;0,"BUY","SELL"),""),"")</f>
        <v/>
      </c>
      <c r="G2091" s="11"/>
      <c r="H2091" s="11">
        <f>(data!B2091/data!B2090)-1</f>
        <v>5.6591211717709644E-2</v>
      </c>
      <c r="I2091" s="11">
        <f t="shared" si="672"/>
        <v>5.6591211717709644E-2</v>
      </c>
      <c r="J2091" s="11">
        <f t="shared" si="673"/>
        <v>0</v>
      </c>
      <c r="K2091" s="11">
        <f ca="1">IF(ROW(data!B2091)&gt;rsi+1,100-100/(1+AVERAGE(OFFSET(I2091,0,0,-rsi,1))/AVERAGE(OFFSET(J2091,0,0,-rsi,1))),"")</f>
        <v>62.939562499434174</v>
      </c>
      <c r="L2091" s="11"/>
      <c r="M2091" s="11">
        <f t="shared" si="674"/>
        <v>1.0565912117177096</v>
      </c>
      <c r="N2091" s="11">
        <f t="shared" ca="1" si="675"/>
        <v>1.1686303387334316</v>
      </c>
      <c r="S2091" s="13" t="str">
        <f ca="1">pricein</f>
        <v/>
      </c>
      <c r="T2091" s="13" t="str">
        <f ca="1">priceout</f>
        <v/>
      </c>
      <c r="U2091" s="16" t="str">
        <f t="shared" ca="1" si="676"/>
        <v/>
      </c>
      <c r="V2091" s="16" t="str">
        <f t="shared" ca="1" si="683"/>
        <v/>
      </c>
      <c r="W2091" s="16" t="str">
        <f t="shared" ca="1" si="684"/>
        <v/>
      </c>
      <c r="X2091" s="16">
        <f t="shared" ca="1" si="685"/>
        <v>3.890077253538212</v>
      </c>
      <c r="Y2091" s="16"/>
      <c r="Z2091" s="13" t="str">
        <f ca="1">priceincross</f>
        <v/>
      </c>
      <c r="AA2091" s="13" t="str">
        <f ca="1">priceoutcross</f>
        <v/>
      </c>
      <c r="AB2091" s="13" t="str">
        <f t="shared" ca="1" si="677"/>
        <v/>
      </c>
      <c r="AC2091" s="13" t="str">
        <f t="shared" ca="1" si="686"/>
        <v/>
      </c>
      <c r="AD2091" s="13" t="str">
        <f t="shared" ca="1" si="687"/>
        <v/>
      </c>
      <c r="AE2091" s="13">
        <f t="shared" ca="1" si="688"/>
        <v>5.2959212856690323</v>
      </c>
      <c r="AG2091" s="32">
        <f ca="1">IF(ROW(data!B2091)&gt;fib+1,MIN(OFFSET(data!B2091,0,0,-fib,1)),"")</f>
        <v>7.03</v>
      </c>
      <c r="AH2091" s="32">
        <f ca="1">IF(ROW(data!B2091)&gt;fib+1,MAX(OFFSET(data!B2091,0,0,-fib,1)),"")</f>
        <v>16.41</v>
      </c>
      <c r="AI2091" s="32">
        <f t="shared" ca="1" si="678"/>
        <v>9.379999999999999</v>
      </c>
      <c r="AJ2091" s="31">
        <f t="shared" ca="1" si="679"/>
        <v>9.2436799999999995</v>
      </c>
      <c r="AK2091" s="31">
        <f t="shared" ca="1" si="680"/>
        <v>10.613160000000001</v>
      </c>
      <c r="AL2091" s="31">
        <f t="shared" ca="1" si="681"/>
        <v>11.719999999999999</v>
      </c>
      <c r="AM2091" s="31">
        <f t="shared" ca="1" si="682"/>
        <v>12.826840000000001</v>
      </c>
      <c r="AO2091" s="32">
        <f t="shared" ca="1" si="689"/>
        <v>2.890077253538212</v>
      </c>
      <c r="AP2091" s="32">
        <f t="shared" ca="1" si="690"/>
        <v>0</v>
      </c>
      <c r="AQ2091" s="32">
        <f t="shared" ca="1" si="691"/>
        <v>4.2959212856690323</v>
      </c>
      <c r="AR2091" s="32">
        <f t="shared" ca="1" si="692"/>
        <v>0</v>
      </c>
    </row>
    <row r="2092" spans="1:44">
      <c r="A2092" s="10">
        <v>39975</v>
      </c>
      <c r="B2092" s="11">
        <f ca="1">IF(ROW(data!B2092)&gt;singleSMA,AVERAGE(OFFSET(data!B2092,0,0,-singleSMA,1)),"")</f>
        <v>10.805299999999997</v>
      </c>
      <c r="C2092" s="11" t="str">
        <f ca="1">IF(ROW(data!B2090)&gt;singleSMA+2,IF(SIGN(data!B2091-indicators!B2091)&lt;&gt;SIGN(data!B2090-indicators!B2090),IF(SIGN(data!B2091-indicators!B2091)&gt;0,"BUY","SELL"),""),"")</f>
        <v/>
      </c>
      <c r="D2092" s="11">
        <f ca="1">IF(ROW(data!B2092)&gt;fastSMA,AVERAGE(OFFSET(data!B2092,0,0,-fastSMA,1)),"")</f>
        <v>14.788000000000002</v>
      </c>
      <c r="E2092" s="11">
        <f ca="1">IF(ROW(data!B2092)&gt;slowSMA,AVERAGE(OFFSET(data!B2092,0,0,-slowSMA,1)),"")</f>
        <v>10.805299999999997</v>
      </c>
      <c r="F2092" s="11" t="str">
        <f ca="1">IF(ROW(data!B2092)&gt;MAX(fastSMA,slowSMA)+2,IF(SIGN(D2091-E2091)&lt;&gt;SIGN(D2090-E2090),IF(SIGN(D2091-E2091)&gt;0,"BUY","SELL"),""),"")</f>
        <v/>
      </c>
      <c r="G2092" s="11"/>
      <c r="H2092" s="11">
        <f>(data!B2092/data!B2091)-1</f>
        <v>1.953371140516702E-2</v>
      </c>
      <c r="I2092" s="11">
        <f t="shared" si="672"/>
        <v>1.953371140516702E-2</v>
      </c>
      <c r="J2092" s="11">
        <f t="shared" si="673"/>
        <v>0</v>
      </c>
      <c r="K2092" s="11">
        <f ca="1">IF(ROW(data!B2092)&gt;rsi+1,100-100/(1+AVERAGE(OFFSET(I2092,0,0,-rsi,1))/AVERAGE(OFFSET(J2092,0,0,-rsi,1))),"")</f>
        <v>71.103422740240532</v>
      </c>
      <c r="L2092" s="11"/>
      <c r="M2092" s="11">
        <f t="shared" si="674"/>
        <v>1.019533711405167</v>
      </c>
      <c r="N2092" s="11">
        <f t="shared" ca="1" si="675"/>
        <v>1.2790513833992092</v>
      </c>
      <c r="S2092" s="13" t="str">
        <f ca="1">pricein</f>
        <v/>
      </c>
      <c r="T2092" s="13" t="str">
        <f ca="1">priceout</f>
        <v/>
      </c>
      <c r="U2092" s="16" t="str">
        <f t="shared" ca="1" si="676"/>
        <v/>
      </c>
      <c r="V2092" s="16" t="str">
        <f t="shared" ca="1" si="683"/>
        <v/>
      </c>
      <c r="W2092" s="16" t="str">
        <f t="shared" ca="1" si="684"/>
        <v/>
      </c>
      <c r="X2092" s="16">
        <f t="shared" ca="1" si="685"/>
        <v>3.890077253538212</v>
      </c>
      <c r="Y2092" s="16"/>
      <c r="Z2092" s="13" t="str">
        <f ca="1">priceincross</f>
        <v/>
      </c>
      <c r="AA2092" s="13" t="str">
        <f ca="1">priceoutcross</f>
        <v/>
      </c>
      <c r="AB2092" s="13" t="str">
        <f t="shared" ca="1" si="677"/>
        <v/>
      </c>
      <c r="AC2092" s="13" t="str">
        <f t="shared" ca="1" si="686"/>
        <v/>
      </c>
      <c r="AD2092" s="13" t="str">
        <f t="shared" ca="1" si="687"/>
        <v/>
      </c>
      <c r="AE2092" s="13">
        <f t="shared" ca="1" si="688"/>
        <v>5.2959212856690323</v>
      </c>
      <c r="AG2092" s="32">
        <f ca="1">IF(ROW(data!B2092)&gt;fib+1,MIN(OFFSET(data!B2092,0,0,-fib,1)),"")</f>
        <v>7.03</v>
      </c>
      <c r="AH2092" s="32">
        <f ca="1">IF(ROW(data!B2092)&gt;fib+1,MAX(OFFSET(data!B2092,0,0,-fib,1)),"")</f>
        <v>16.41</v>
      </c>
      <c r="AI2092" s="32">
        <f t="shared" ca="1" si="678"/>
        <v>9.379999999999999</v>
      </c>
      <c r="AJ2092" s="31">
        <f t="shared" ca="1" si="679"/>
        <v>9.2436799999999995</v>
      </c>
      <c r="AK2092" s="31">
        <f t="shared" ca="1" si="680"/>
        <v>10.613160000000001</v>
      </c>
      <c r="AL2092" s="31">
        <f t="shared" ca="1" si="681"/>
        <v>11.719999999999999</v>
      </c>
      <c r="AM2092" s="31">
        <f t="shared" ca="1" si="682"/>
        <v>12.826840000000001</v>
      </c>
      <c r="AO2092" s="32">
        <f t="shared" ca="1" si="689"/>
        <v>2.890077253538212</v>
      </c>
      <c r="AP2092" s="32">
        <f t="shared" ca="1" si="690"/>
        <v>0</v>
      </c>
      <c r="AQ2092" s="32">
        <f t="shared" ca="1" si="691"/>
        <v>4.2959212856690323</v>
      </c>
      <c r="AR2092" s="32">
        <f t="shared" ca="1" si="692"/>
        <v>0</v>
      </c>
    </row>
    <row r="2093" spans="1:44">
      <c r="A2093" s="10">
        <v>39976</v>
      </c>
      <c r="B2093" s="11">
        <f ca="1">IF(ROW(data!B2093)&gt;singleSMA,AVERAGE(OFFSET(data!B2093,0,0,-singleSMA,1)),"")</f>
        <v>10.865499999999997</v>
      </c>
      <c r="C2093" s="11" t="str">
        <f ca="1">IF(ROW(data!B2091)&gt;singleSMA+2,IF(SIGN(data!B2092-indicators!B2092)&lt;&gt;SIGN(data!B2091-indicators!B2091),IF(SIGN(data!B2092-indicators!B2092)&gt;0,"BUY","SELL"),""),"")</f>
        <v/>
      </c>
      <c r="D2093" s="11">
        <f ca="1">IF(ROW(data!B2093)&gt;fastSMA,AVERAGE(OFFSET(data!B2093,0,0,-fastSMA,1)),"")</f>
        <v>14.984500000000002</v>
      </c>
      <c r="E2093" s="11">
        <f ca="1">IF(ROW(data!B2093)&gt;slowSMA,AVERAGE(OFFSET(data!B2093,0,0,-slowSMA,1)),"")</f>
        <v>10.865499999999997</v>
      </c>
      <c r="F2093" s="11" t="str">
        <f ca="1">IF(ROW(data!B2093)&gt;MAX(fastSMA,slowSMA)+2,IF(SIGN(D2092-E2092)&lt;&gt;SIGN(D2091-E2091),IF(SIGN(D2092-E2092)&gt;0,"BUY","SELL"),""),"")</f>
        <v/>
      </c>
      <c r="G2093" s="11"/>
      <c r="H2093" s="11">
        <f>(data!B2093/data!B2092)-1</f>
        <v>1.8541409147095234E-2</v>
      </c>
      <c r="I2093" s="11">
        <f t="shared" si="672"/>
        <v>1.8541409147095234E-2</v>
      </c>
      <c r="J2093" s="11">
        <f t="shared" si="673"/>
        <v>0</v>
      </c>
      <c r="K2093" s="11">
        <f ca="1">IF(ROW(data!B2093)&gt;rsi+1,100-100/(1+AVERAGE(OFFSET(I2093,0,0,-rsi,1))/AVERAGE(OFFSET(J2093,0,0,-rsi,1))),"")</f>
        <v>72.853613245016305</v>
      </c>
      <c r="L2093" s="11"/>
      <c r="M2093" s="11">
        <f t="shared" si="674"/>
        <v>1.0185414091470952</v>
      </c>
      <c r="N2093" s="11">
        <f t="shared" ca="1" si="675"/>
        <v>1.3131474103585665</v>
      </c>
      <c r="S2093" s="13" t="str">
        <f ca="1">pricein</f>
        <v/>
      </c>
      <c r="T2093" s="13" t="str">
        <f ca="1">priceout</f>
        <v/>
      </c>
      <c r="U2093" s="16" t="str">
        <f t="shared" ca="1" si="676"/>
        <v/>
      </c>
      <c r="V2093" s="16" t="str">
        <f t="shared" ca="1" si="683"/>
        <v/>
      </c>
      <c r="W2093" s="16" t="str">
        <f t="shared" ca="1" si="684"/>
        <v/>
      </c>
      <c r="X2093" s="16">
        <f t="shared" ca="1" si="685"/>
        <v>3.890077253538212</v>
      </c>
      <c r="Y2093" s="16"/>
      <c r="Z2093" s="13" t="str">
        <f ca="1">priceincross</f>
        <v/>
      </c>
      <c r="AA2093" s="13" t="str">
        <f ca="1">priceoutcross</f>
        <v/>
      </c>
      <c r="AB2093" s="13" t="str">
        <f t="shared" ca="1" si="677"/>
        <v/>
      </c>
      <c r="AC2093" s="13" t="str">
        <f t="shared" ca="1" si="686"/>
        <v/>
      </c>
      <c r="AD2093" s="13" t="str">
        <f t="shared" ca="1" si="687"/>
        <v/>
      </c>
      <c r="AE2093" s="13">
        <f t="shared" ca="1" si="688"/>
        <v>5.2959212856690323</v>
      </c>
      <c r="AG2093" s="32">
        <f ca="1">IF(ROW(data!B2093)&gt;fib+1,MIN(OFFSET(data!B2093,0,0,-fib,1)),"")</f>
        <v>7.03</v>
      </c>
      <c r="AH2093" s="32">
        <f ca="1">IF(ROW(data!B2093)&gt;fib+1,MAX(OFFSET(data!B2093,0,0,-fib,1)),"")</f>
        <v>16.48</v>
      </c>
      <c r="AI2093" s="32">
        <f t="shared" ca="1" si="678"/>
        <v>9.4499999999999993</v>
      </c>
      <c r="AJ2093" s="31">
        <f t="shared" ca="1" si="679"/>
        <v>9.2601999999999993</v>
      </c>
      <c r="AK2093" s="31">
        <f t="shared" ca="1" si="680"/>
        <v>10.639900000000001</v>
      </c>
      <c r="AL2093" s="31">
        <f t="shared" ca="1" si="681"/>
        <v>11.754999999999999</v>
      </c>
      <c r="AM2093" s="31">
        <f t="shared" ca="1" si="682"/>
        <v>12.870100000000001</v>
      </c>
      <c r="AO2093" s="32">
        <f t="shared" ca="1" si="689"/>
        <v>2.890077253538212</v>
      </c>
      <c r="AP2093" s="32">
        <f t="shared" ca="1" si="690"/>
        <v>0</v>
      </c>
      <c r="AQ2093" s="32">
        <f t="shared" ca="1" si="691"/>
        <v>4.2959212856690323</v>
      </c>
      <c r="AR2093" s="32">
        <f t="shared" ca="1" si="692"/>
        <v>0</v>
      </c>
    </row>
    <row r="2094" spans="1:44">
      <c r="A2094" s="10">
        <v>39979</v>
      </c>
      <c r="B2094" s="11">
        <f ca="1">IF(ROW(data!B2094)&gt;singleSMA,AVERAGE(OFFSET(data!B2094,0,0,-singleSMA,1)),"")</f>
        <v>10.928999999999997</v>
      </c>
      <c r="C2094" s="11" t="str">
        <f ca="1">IF(ROW(data!B2092)&gt;singleSMA+2,IF(SIGN(data!B2093-indicators!B2093)&lt;&gt;SIGN(data!B2092-indicators!B2092),IF(SIGN(data!B2093-indicators!B2093)&gt;0,"BUY","SELL"),""),"")</f>
        <v/>
      </c>
      <c r="D2094" s="11">
        <f ca="1">IF(ROW(data!B2094)&gt;fastSMA,AVERAGE(OFFSET(data!B2094,0,0,-fastSMA,1)),"")</f>
        <v>15.125499999999999</v>
      </c>
      <c r="E2094" s="11">
        <f ca="1">IF(ROW(data!B2094)&gt;slowSMA,AVERAGE(OFFSET(data!B2094,0,0,-slowSMA,1)),"")</f>
        <v>10.928999999999997</v>
      </c>
      <c r="F2094" s="11" t="str">
        <f ca="1">IF(ROW(data!B2094)&gt;MAX(fastSMA,slowSMA)+2,IF(SIGN(D2093-E2093)&lt;&gt;SIGN(D2092-E2092),IF(SIGN(D2093-E2093)&gt;0,"BUY","SELL"),""),"")</f>
        <v/>
      </c>
      <c r="G2094" s="11"/>
      <c r="H2094" s="11">
        <f>(data!B2094/data!B2093)-1</f>
        <v>-2.3665048543689338E-2</v>
      </c>
      <c r="I2094" s="11">
        <f t="shared" si="672"/>
        <v>0</v>
      </c>
      <c r="J2094" s="11">
        <f t="shared" si="673"/>
        <v>2.3665048543689338E-2</v>
      </c>
      <c r="K2094" s="11">
        <f ca="1">IF(ROW(data!B2094)&gt;rsi+1,100-100/(1+AVERAGE(OFFSET(I2094,0,0,-rsi,1))/AVERAGE(OFFSET(J2094,0,0,-rsi,1))),"")</f>
        <v>67.325298012285046</v>
      </c>
      <c r="L2094" s="11"/>
      <c r="M2094" s="11">
        <f t="shared" si="674"/>
        <v>0.97633495145631066</v>
      </c>
      <c r="N2094" s="11">
        <f t="shared" ca="1" si="675"/>
        <v>1.2125094197437833</v>
      </c>
      <c r="S2094" s="13" t="str">
        <f ca="1">pricein</f>
        <v/>
      </c>
      <c r="T2094" s="13" t="str">
        <f ca="1">priceout</f>
        <v/>
      </c>
      <c r="U2094" s="16" t="str">
        <f t="shared" ca="1" si="676"/>
        <v/>
      </c>
      <c r="V2094" s="16" t="str">
        <f t="shared" ca="1" si="683"/>
        <v/>
      </c>
      <c r="W2094" s="16" t="str">
        <f t="shared" ca="1" si="684"/>
        <v/>
      </c>
      <c r="X2094" s="16">
        <f t="shared" ca="1" si="685"/>
        <v>3.890077253538212</v>
      </c>
      <c r="Y2094" s="16"/>
      <c r="Z2094" s="13" t="str">
        <f ca="1">priceincross</f>
        <v/>
      </c>
      <c r="AA2094" s="13" t="str">
        <f ca="1">priceoutcross</f>
        <v/>
      </c>
      <c r="AB2094" s="13" t="str">
        <f t="shared" ca="1" si="677"/>
        <v/>
      </c>
      <c r="AC2094" s="13" t="str">
        <f t="shared" ca="1" si="686"/>
        <v/>
      </c>
      <c r="AD2094" s="13" t="str">
        <f t="shared" ca="1" si="687"/>
        <v/>
      </c>
      <c r="AE2094" s="13">
        <f t="shared" ca="1" si="688"/>
        <v>5.2959212856690323</v>
      </c>
      <c r="AG2094" s="32">
        <f ca="1">IF(ROW(data!B2094)&gt;fib+1,MIN(OFFSET(data!B2094,0,0,-fib,1)),"")</f>
        <v>7.03</v>
      </c>
      <c r="AH2094" s="32">
        <f ca="1">IF(ROW(data!B2094)&gt;fib+1,MAX(OFFSET(data!B2094,0,0,-fib,1)),"")</f>
        <v>16.48</v>
      </c>
      <c r="AI2094" s="32">
        <f t="shared" ca="1" si="678"/>
        <v>9.4499999999999993</v>
      </c>
      <c r="AJ2094" s="31">
        <f t="shared" ca="1" si="679"/>
        <v>9.2601999999999993</v>
      </c>
      <c r="AK2094" s="31">
        <f t="shared" ca="1" si="680"/>
        <v>10.639900000000001</v>
      </c>
      <c r="AL2094" s="31">
        <f t="shared" ca="1" si="681"/>
        <v>11.754999999999999</v>
      </c>
      <c r="AM2094" s="31">
        <f t="shared" ca="1" si="682"/>
        <v>12.870100000000001</v>
      </c>
      <c r="AO2094" s="32">
        <f t="shared" ca="1" si="689"/>
        <v>2.890077253538212</v>
      </c>
      <c r="AP2094" s="32">
        <f t="shared" ca="1" si="690"/>
        <v>0</v>
      </c>
      <c r="AQ2094" s="32">
        <f t="shared" ca="1" si="691"/>
        <v>4.2959212856690323</v>
      </c>
      <c r="AR2094" s="32">
        <f t="shared" ca="1" si="692"/>
        <v>0</v>
      </c>
    </row>
    <row r="2095" spans="1:44">
      <c r="A2095" s="10">
        <v>39980</v>
      </c>
      <c r="B2095" s="11">
        <f ca="1">IF(ROW(data!B2095)&gt;singleSMA,AVERAGE(OFFSET(data!B2095,0,0,-singleSMA,1)),"")</f>
        <v>10.978899999999994</v>
      </c>
      <c r="C2095" s="11" t="str">
        <f ca="1">IF(ROW(data!B2093)&gt;singleSMA+2,IF(SIGN(data!B2094-indicators!B2094)&lt;&gt;SIGN(data!B2093-indicators!B2093),IF(SIGN(data!B2094-indicators!B2094)&gt;0,"BUY","SELL"),""),"")</f>
        <v/>
      </c>
      <c r="D2095" s="11">
        <f ca="1">IF(ROW(data!B2095)&gt;fastSMA,AVERAGE(OFFSET(data!B2095,0,0,-fastSMA,1)),"")</f>
        <v>15.164000000000001</v>
      </c>
      <c r="E2095" s="11">
        <f ca="1">IF(ROW(data!B2095)&gt;slowSMA,AVERAGE(OFFSET(data!B2095,0,0,-slowSMA,1)),"")</f>
        <v>10.978899999999994</v>
      </c>
      <c r="F2095" s="11" t="str">
        <f ca="1">IF(ROW(data!B2095)&gt;MAX(fastSMA,slowSMA)+2,IF(SIGN(D2094-E2094)&lt;&gt;SIGN(D2093-E2093),IF(SIGN(D2094-E2094)&gt;0,"BUY","SELL"),""),"")</f>
        <v/>
      </c>
      <c r="G2095" s="11"/>
      <c r="H2095" s="11">
        <f>(data!B2095/data!B2094)-1</f>
        <v>-0.10689869484151648</v>
      </c>
      <c r="I2095" s="11">
        <f t="shared" si="672"/>
        <v>0</v>
      </c>
      <c r="J2095" s="11">
        <f t="shared" si="673"/>
        <v>0.10689869484151648</v>
      </c>
      <c r="K2095" s="11">
        <f ca="1">IF(ROW(data!B2095)&gt;rsi+1,100-100/(1+AVERAGE(OFFSET(I2095,0,0,-rsi,1))/AVERAGE(OFFSET(J2095,0,0,-rsi,1))),"")</f>
        <v>55.46999482092356</v>
      </c>
      <c r="L2095" s="11"/>
      <c r="M2095" s="11">
        <f t="shared" si="674"/>
        <v>0.89310130515848352</v>
      </c>
      <c r="N2095" s="11">
        <f t="shared" ca="1" si="675"/>
        <v>1.0566176470588236</v>
      </c>
      <c r="S2095" s="13" t="str">
        <f ca="1">pricein</f>
        <v/>
      </c>
      <c r="T2095" s="13" t="str">
        <f ca="1">priceout</f>
        <v/>
      </c>
      <c r="U2095" s="16" t="str">
        <f t="shared" ca="1" si="676"/>
        <v/>
      </c>
      <c r="V2095" s="16" t="str">
        <f t="shared" ca="1" si="683"/>
        <v/>
      </c>
      <c r="W2095" s="16" t="str">
        <f t="shared" ca="1" si="684"/>
        <v/>
      </c>
      <c r="X2095" s="16">
        <f t="shared" ca="1" si="685"/>
        <v>3.890077253538212</v>
      </c>
      <c r="Y2095" s="16"/>
      <c r="Z2095" s="13" t="str">
        <f ca="1">priceincross</f>
        <v/>
      </c>
      <c r="AA2095" s="13" t="str">
        <f ca="1">priceoutcross</f>
        <v/>
      </c>
      <c r="AB2095" s="13" t="str">
        <f t="shared" ca="1" si="677"/>
        <v/>
      </c>
      <c r="AC2095" s="13" t="str">
        <f t="shared" ca="1" si="686"/>
        <v/>
      </c>
      <c r="AD2095" s="13" t="str">
        <f t="shared" ca="1" si="687"/>
        <v/>
      </c>
      <c r="AE2095" s="13">
        <f t="shared" ca="1" si="688"/>
        <v>5.2959212856690323</v>
      </c>
      <c r="AG2095" s="32">
        <f ca="1">IF(ROW(data!B2095)&gt;fib+1,MIN(OFFSET(data!B2095,0,0,-fib,1)),"")</f>
        <v>7.03</v>
      </c>
      <c r="AH2095" s="32">
        <f ca="1">IF(ROW(data!B2095)&gt;fib+1,MAX(OFFSET(data!B2095,0,0,-fib,1)),"")</f>
        <v>16.48</v>
      </c>
      <c r="AI2095" s="32">
        <f t="shared" ca="1" si="678"/>
        <v>9.4499999999999993</v>
      </c>
      <c r="AJ2095" s="31">
        <f t="shared" ca="1" si="679"/>
        <v>9.2601999999999993</v>
      </c>
      <c r="AK2095" s="31">
        <f t="shared" ca="1" si="680"/>
        <v>10.639900000000001</v>
      </c>
      <c r="AL2095" s="31">
        <f t="shared" ca="1" si="681"/>
        <v>11.754999999999999</v>
      </c>
      <c r="AM2095" s="31">
        <f t="shared" ca="1" si="682"/>
        <v>12.870100000000001</v>
      </c>
      <c r="AO2095" s="32">
        <f t="shared" ca="1" si="689"/>
        <v>2.890077253538212</v>
      </c>
      <c r="AP2095" s="32">
        <f t="shared" ca="1" si="690"/>
        <v>0</v>
      </c>
      <c r="AQ2095" s="32">
        <f t="shared" ca="1" si="691"/>
        <v>4.2959212856690323</v>
      </c>
      <c r="AR2095" s="32">
        <f t="shared" ca="1" si="692"/>
        <v>0</v>
      </c>
    </row>
    <row r="2096" spans="1:44">
      <c r="A2096" s="10">
        <v>39981</v>
      </c>
      <c r="B2096" s="11">
        <f ca="1">IF(ROW(data!B2096)&gt;singleSMA,AVERAGE(OFFSET(data!B2096,0,0,-singleSMA,1)),"")</f>
        <v>11.016999999999994</v>
      </c>
      <c r="C2096" s="11" t="str">
        <f ca="1">IF(ROW(data!B2094)&gt;singleSMA+2,IF(SIGN(data!B2095-indicators!B2095)&lt;&gt;SIGN(data!B2094-indicators!B2094),IF(SIGN(data!B2095-indicators!B2095)&gt;0,"BUY","SELL"),""),"")</f>
        <v/>
      </c>
      <c r="D2096" s="11">
        <f ca="1">IF(ROW(data!B2096)&gt;fastSMA,AVERAGE(OFFSET(data!B2096,0,0,-fastSMA,1)),"")</f>
        <v>15.124500000000001</v>
      </c>
      <c r="E2096" s="11">
        <f ca="1">IF(ROW(data!B2096)&gt;slowSMA,AVERAGE(OFFSET(data!B2096,0,0,-slowSMA,1)),"")</f>
        <v>11.016999999999994</v>
      </c>
      <c r="F2096" s="11" t="str">
        <f ca="1">IF(ROW(data!B2096)&gt;MAX(fastSMA,slowSMA)+2,IF(SIGN(D2095-E2095)&lt;&gt;SIGN(D2094-E2094),IF(SIGN(D2095-E2095)&gt;0,"BUY","SELL"),""),"")</f>
        <v/>
      </c>
      <c r="G2096" s="11"/>
      <c r="H2096" s="11">
        <f>(data!B2096/data!B2095)-1</f>
        <v>-3.8274182324286588E-2</v>
      </c>
      <c r="I2096" s="11">
        <f t="shared" si="672"/>
        <v>0</v>
      </c>
      <c r="J2096" s="11">
        <f t="shared" si="673"/>
        <v>3.8274182324286588E-2</v>
      </c>
      <c r="K2096" s="11">
        <f ca="1">IF(ROW(data!B2096)&gt;rsi+1,100-100/(1+AVERAGE(OFFSET(I2096,0,0,-rsi,1))/AVERAGE(OFFSET(J2096,0,0,-rsi,1))),"")</f>
        <v>46.980434451555411</v>
      </c>
      <c r="L2096" s="11"/>
      <c r="M2096" s="11">
        <f t="shared" si="674"/>
        <v>0.96172581767571341</v>
      </c>
      <c r="N2096" s="11">
        <f t="shared" ca="1" si="675"/>
        <v>0.94592744695414099</v>
      </c>
      <c r="S2096" s="13" t="str">
        <f ca="1">pricein</f>
        <v/>
      </c>
      <c r="T2096" s="13" t="str">
        <f ca="1">priceout</f>
        <v/>
      </c>
      <c r="U2096" s="16" t="str">
        <f t="shared" ca="1" si="676"/>
        <v/>
      </c>
      <c r="V2096" s="16" t="str">
        <f t="shared" ca="1" si="683"/>
        <v/>
      </c>
      <c r="W2096" s="16" t="str">
        <f t="shared" ca="1" si="684"/>
        <v/>
      </c>
      <c r="X2096" s="16">
        <f t="shared" ca="1" si="685"/>
        <v>3.890077253538212</v>
      </c>
      <c r="Y2096" s="16"/>
      <c r="Z2096" s="13" t="str">
        <f ca="1">priceincross</f>
        <v/>
      </c>
      <c r="AA2096" s="13" t="str">
        <f ca="1">priceoutcross</f>
        <v/>
      </c>
      <c r="AB2096" s="13" t="str">
        <f t="shared" ca="1" si="677"/>
        <v/>
      </c>
      <c r="AC2096" s="13" t="str">
        <f t="shared" ca="1" si="686"/>
        <v/>
      </c>
      <c r="AD2096" s="13" t="str">
        <f t="shared" ca="1" si="687"/>
        <v/>
      </c>
      <c r="AE2096" s="13">
        <f t="shared" ca="1" si="688"/>
        <v>5.2959212856690323</v>
      </c>
      <c r="AG2096" s="32">
        <f ca="1">IF(ROW(data!B2096)&gt;fib+1,MIN(OFFSET(data!B2096,0,0,-fib,1)),"")</f>
        <v>7.03</v>
      </c>
      <c r="AH2096" s="32">
        <f ca="1">IF(ROW(data!B2096)&gt;fib+1,MAX(OFFSET(data!B2096,0,0,-fib,1)),"")</f>
        <v>16.48</v>
      </c>
      <c r="AI2096" s="32">
        <f t="shared" ca="1" si="678"/>
        <v>9.4499999999999993</v>
      </c>
      <c r="AJ2096" s="31">
        <f t="shared" ca="1" si="679"/>
        <v>9.2601999999999993</v>
      </c>
      <c r="AK2096" s="31">
        <f t="shared" ca="1" si="680"/>
        <v>10.639900000000001</v>
      </c>
      <c r="AL2096" s="31">
        <f t="shared" ca="1" si="681"/>
        <v>11.754999999999999</v>
      </c>
      <c r="AM2096" s="31">
        <f t="shared" ca="1" si="682"/>
        <v>12.870100000000001</v>
      </c>
      <c r="AO2096" s="32">
        <f t="shared" ca="1" si="689"/>
        <v>2.890077253538212</v>
      </c>
      <c r="AP2096" s="32">
        <f t="shared" ca="1" si="690"/>
        <v>0</v>
      </c>
      <c r="AQ2096" s="32">
        <f t="shared" ca="1" si="691"/>
        <v>4.2959212856690323</v>
      </c>
      <c r="AR2096" s="32">
        <f t="shared" ca="1" si="692"/>
        <v>0</v>
      </c>
    </row>
    <row r="2097" spans="1:44">
      <c r="A2097" s="10">
        <v>39982</v>
      </c>
      <c r="B2097" s="11">
        <f ca="1">IF(ROW(data!B2097)&gt;singleSMA,AVERAGE(OFFSET(data!B2097,0,0,-singleSMA,1)),"")</f>
        <v>11.068099999999994</v>
      </c>
      <c r="C2097" s="11" t="str">
        <f ca="1">IF(ROW(data!B2095)&gt;singleSMA+2,IF(SIGN(data!B2096-indicators!B2096)&lt;&gt;SIGN(data!B2095-indicators!B2095),IF(SIGN(data!B2096-indicators!B2096)&gt;0,"BUY","SELL"),""),"")</f>
        <v/>
      </c>
      <c r="D2097" s="11">
        <f ca="1">IF(ROW(data!B2097)&gt;fastSMA,AVERAGE(OFFSET(data!B2097,0,0,-fastSMA,1)),"")</f>
        <v>15.097</v>
      </c>
      <c r="E2097" s="11">
        <f ca="1">IF(ROW(data!B2097)&gt;slowSMA,AVERAGE(OFFSET(data!B2097,0,0,-slowSMA,1)),"")</f>
        <v>11.068099999999994</v>
      </c>
      <c r="F2097" s="11" t="str">
        <f ca="1">IF(ROW(data!B2097)&gt;MAX(fastSMA,slowSMA)+2,IF(SIGN(D2096-E2096)&lt;&gt;SIGN(D2095-E2095),IF(SIGN(D2096-E2096)&gt;0,"BUY","SELL"),""),"")</f>
        <v/>
      </c>
      <c r="G2097" s="11"/>
      <c r="H2097" s="11">
        <f>(data!B2097/data!B2096)-1</f>
        <v>2.3154848046309739E-2</v>
      </c>
      <c r="I2097" s="11">
        <f t="shared" si="672"/>
        <v>2.3154848046309739E-2</v>
      </c>
      <c r="J2097" s="11">
        <f t="shared" si="673"/>
        <v>0</v>
      </c>
      <c r="K2097" s="11">
        <f ca="1">IF(ROW(data!B2097)&gt;rsi+1,100-100/(1+AVERAGE(OFFSET(I2097,0,0,-rsi,1))/AVERAGE(OFFSET(J2097,0,0,-rsi,1))),"")</f>
        <v>48.40648739341156</v>
      </c>
      <c r="L2097" s="11"/>
      <c r="M2097" s="11">
        <f t="shared" si="674"/>
        <v>1.0231548480463097</v>
      </c>
      <c r="N2097" s="11">
        <f t="shared" ca="1" si="675"/>
        <v>0.96255956432947598</v>
      </c>
      <c r="S2097" s="13" t="str">
        <f ca="1">pricein</f>
        <v/>
      </c>
      <c r="T2097" s="13" t="str">
        <f ca="1">priceout</f>
        <v/>
      </c>
      <c r="U2097" s="16" t="str">
        <f t="shared" ca="1" si="676"/>
        <v/>
      </c>
      <c r="V2097" s="16" t="str">
        <f t="shared" ca="1" si="683"/>
        <v/>
      </c>
      <c r="W2097" s="16" t="str">
        <f t="shared" ca="1" si="684"/>
        <v/>
      </c>
      <c r="X2097" s="16">
        <f t="shared" ca="1" si="685"/>
        <v>3.890077253538212</v>
      </c>
      <c r="Y2097" s="16"/>
      <c r="Z2097" s="13" t="str">
        <f ca="1">priceincross</f>
        <v/>
      </c>
      <c r="AA2097" s="13" t="str">
        <f ca="1">priceoutcross</f>
        <v/>
      </c>
      <c r="AB2097" s="13" t="str">
        <f t="shared" ca="1" si="677"/>
        <v/>
      </c>
      <c r="AC2097" s="13" t="str">
        <f t="shared" ca="1" si="686"/>
        <v/>
      </c>
      <c r="AD2097" s="13" t="str">
        <f t="shared" ca="1" si="687"/>
        <v/>
      </c>
      <c r="AE2097" s="13">
        <f t="shared" ca="1" si="688"/>
        <v>5.2959212856690323</v>
      </c>
      <c r="AG2097" s="32">
        <f ca="1">IF(ROW(data!B2097)&gt;fib+1,MIN(OFFSET(data!B2097,0,0,-fib,1)),"")</f>
        <v>7.03</v>
      </c>
      <c r="AH2097" s="32">
        <f ca="1">IF(ROW(data!B2097)&gt;fib+1,MAX(OFFSET(data!B2097,0,0,-fib,1)),"")</f>
        <v>16.48</v>
      </c>
      <c r="AI2097" s="32">
        <f t="shared" ca="1" si="678"/>
        <v>9.4499999999999993</v>
      </c>
      <c r="AJ2097" s="31">
        <f t="shared" ca="1" si="679"/>
        <v>9.2601999999999993</v>
      </c>
      <c r="AK2097" s="31">
        <f t="shared" ca="1" si="680"/>
        <v>10.639900000000001</v>
      </c>
      <c r="AL2097" s="31">
        <f t="shared" ca="1" si="681"/>
        <v>11.754999999999999</v>
      </c>
      <c r="AM2097" s="31">
        <f t="shared" ca="1" si="682"/>
        <v>12.870100000000001</v>
      </c>
      <c r="AO2097" s="32">
        <f t="shared" ca="1" si="689"/>
        <v>2.890077253538212</v>
      </c>
      <c r="AP2097" s="32">
        <f t="shared" ca="1" si="690"/>
        <v>0</v>
      </c>
      <c r="AQ2097" s="32">
        <f t="shared" ca="1" si="691"/>
        <v>4.2959212856690323</v>
      </c>
      <c r="AR2097" s="32">
        <f t="shared" ca="1" si="692"/>
        <v>0</v>
      </c>
    </row>
    <row r="2098" spans="1:44">
      <c r="A2098" s="10">
        <v>39983</v>
      </c>
      <c r="B2098" s="11">
        <f ca="1">IF(ROW(data!B2098)&gt;singleSMA,AVERAGE(OFFSET(data!B2098,0,0,-singleSMA,1)),"")</f>
        <v>11.121299999999994</v>
      </c>
      <c r="C2098" s="11" t="str">
        <f ca="1">IF(ROW(data!B2096)&gt;singleSMA+2,IF(SIGN(data!B2097-indicators!B2097)&lt;&gt;SIGN(data!B2096-indicators!B2096),IF(SIGN(data!B2097-indicators!B2097)&gt;0,"BUY","SELL"),""),"")</f>
        <v/>
      </c>
      <c r="D2098" s="11">
        <f ca="1">IF(ROW(data!B2098)&gt;fastSMA,AVERAGE(OFFSET(data!B2098,0,0,-fastSMA,1)),"")</f>
        <v>15.132999999999999</v>
      </c>
      <c r="E2098" s="11">
        <f ca="1">IF(ROW(data!B2098)&gt;slowSMA,AVERAGE(OFFSET(data!B2098,0,0,-slowSMA,1)),"")</f>
        <v>11.121299999999994</v>
      </c>
      <c r="F2098" s="11" t="str">
        <f ca="1">IF(ROW(data!B2098)&gt;MAX(fastSMA,slowSMA)+2,IF(SIGN(D2097-E2097)&lt;&gt;SIGN(D2096-E2096),IF(SIGN(D2097-E2097)&gt;0,"BUY","SELL"),""),"")</f>
        <v/>
      </c>
      <c r="G2098" s="11"/>
      <c r="H2098" s="11">
        <f>(data!B2098/data!B2097)-1</f>
        <v>3.6067892503536036E-2</v>
      </c>
      <c r="I2098" s="11">
        <f t="shared" si="672"/>
        <v>3.6067892503536036E-2</v>
      </c>
      <c r="J2098" s="11">
        <f t="shared" si="673"/>
        <v>0</v>
      </c>
      <c r="K2098" s="11">
        <f ca="1">IF(ROW(data!B2098)&gt;rsi+1,100-100/(1+AVERAGE(OFFSET(I2098,0,0,-rsi,1))/AVERAGE(OFFSET(J2098,0,0,-rsi,1))),"")</f>
        <v>55.209826191898429</v>
      </c>
      <c r="L2098" s="11"/>
      <c r="M2098" s="11">
        <f t="shared" si="674"/>
        <v>1.036067892503536</v>
      </c>
      <c r="N2098" s="11">
        <f t="shared" ca="1" si="675"/>
        <v>1.0516870064608765</v>
      </c>
      <c r="S2098" s="13" t="str">
        <f ca="1">pricein</f>
        <v/>
      </c>
      <c r="T2098" s="13" t="str">
        <f ca="1">priceout</f>
        <v/>
      </c>
      <c r="U2098" s="16" t="str">
        <f t="shared" ca="1" si="676"/>
        <v/>
      </c>
      <c r="V2098" s="16" t="str">
        <f t="shared" ca="1" si="683"/>
        <v/>
      </c>
      <c r="W2098" s="16" t="str">
        <f t="shared" ca="1" si="684"/>
        <v/>
      </c>
      <c r="X2098" s="16">
        <f t="shared" ca="1" si="685"/>
        <v>3.890077253538212</v>
      </c>
      <c r="Y2098" s="16"/>
      <c r="Z2098" s="13" t="str">
        <f ca="1">priceincross</f>
        <v/>
      </c>
      <c r="AA2098" s="13" t="str">
        <f ca="1">priceoutcross</f>
        <v/>
      </c>
      <c r="AB2098" s="13" t="str">
        <f t="shared" ca="1" si="677"/>
        <v/>
      </c>
      <c r="AC2098" s="13" t="str">
        <f t="shared" ca="1" si="686"/>
        <v/>
      </c>
      <c r="AD2098" s="13" t="str">
        <f t="shared" ca="1" si="687"/>
        <v/>
      </c>
      <c r="AE2098" s="13">
        <f t="shared" ca="1" si="688"/>
        <v>5.2959212856690323</v>
      </c>
      <c r="AG2098" s="32">
        <f ca="1">IF(ROW(data!B2098)&gt;fib+1,MIN(OFFSET(data!B2098,0,0,-fib,1)),"")</f>
        <v>7.03</v>
      </c>
      <c r="AH2098" s="32">
        <f ca="1">IF(ROW(data!B2098)&gt;fib+1,MAX(OFFSET(data!B2098,0,0,-fib,1)),"")</f>
        <v>16.48</v>
      </c>
      <c r="AI2098" s="32">
        <f t="shared" ca="1" si="678"/>
        <v>9.4499999999999993</v>
      </c>
      <c r="AJ2098" s="31">
        <f t="shared" ca="1" si="679"/>
        <v>9.2601999999999993</v>
      </c>
      <c r="AK2098" s="31">
        <f t="shared" ca="1" si="680"/>
        <v>10.639900000000001</v>
      </c>
      <c r="AL2098" s="31">
        <f t="shared" ca="1" si="681"/>
        <v>11.754999999999999</v>
      </c>
      <c r="AM2098" s="31">
        <f t="shared" ca="1" si="682"/>
        <v>12.870100000000001</v>
      </c>
      <c r="AO2098" s="32">
        <f t="shared" ca="1" si="689"/>
        <v>2.890077253538212</v>
      </c>
      <c r="AP2098" s="32">
        <f t="shared" ca="1" si="690"/>
        <v>0</v>
      </c>
      <c r="AQ2098" s="32">
        <f t="shared" ca="1" si="691"/>
        <v>4.2959212856690323</v>
      </c>
      <c r="AR2098" s="32">
        <f t="shared" ca="1" si="692"/>
        <v>0</v>
      </c>
    </row>
    <row r="2099" spans="1:44">
      <c r="A2099" s="10">
        <v>39986</v>
      </c>
      <c r="B2099" s="11">
        <f ca="1">IF(ROW(data!B2099)&gt;singleSMA,AVERAGE(OFFSET(data!B2099,0,0,-singleSMA,1)),"")</f>
        <v>11.164599999999997</v>
      </c>
      <c r="C2099" s="11" t="str">
        <f ca="1">IF(ROW(data!B2097)&gt;singleSMA+2,IF(SIGN(data!B2098-indicators!B2098)&lt;&gt;SIGN(data!B2097-indicators!B2097),IF(SIGN(data!B2098-indicators!B2098)&gt;0,"BUY","SELL"),""),"")</f>
        <v/>
      </c>
      <c r="D2099" s="11">
        <f ca="1">IF(ROW(data!B2099)&gt;fastSMA,AVERAGE(OFFSET(data!B2099,0,0,-fastSMA,1)),"")</f>
        <v>15.117499999999998</v>
      </c>
      <c r="E2099" s="11">
        <f ca="1">IF(ROW(data!B2099)&gt;slowSMA,AVERAGE(OFFSET(data!B2099,0,0,-slowSMA,1)),"")</f>
        <v>11.164599999999997</v>
      </c>
      <c r="F2099" s="11" t="str">
        <f ca="1">IF(ROW(data!B2099)&gt;MAX(fastSMA,slowSMA)+2,IF(SIGN(D2098-E2098)&lt;&gt;SIGN(D2097-E2097),IF(SIGN(D2098-E2098)&gt;0,"BUY","SELL"),""),"")</f>
        <v/>
      </c>
      <c r="G2099" s="11"/>
      <c r="H2099" s="11">
        <f>(data!B2099/data!B2098)-1</f>
        <v>-5.1194539249146742E-2</v>
      </c>
      <c r="I2099" s="11">
        <f t="shared" si="672"/>
        <v>0</v>
      </c>
      <c r="J2099" s="11">
        <f t="shared" si="673"/>
        <v>5.1194539249146742E-2</v>
      </c>
      <c r="K2099" s="11">
        <f ca="1">IF(ROW(data!B2099)&gt;rsi+1,100-100/(1+AVERAGE(OFFSET(I2099,0,0,-rsi,1))/AVERAGE(OFFSET(J2099,0,0,-rsi,1))),"")</f>
        <v>49.670034964054523</v>
      </c>
      <c r="L2099" s="11"/>
      <c r="M2099" s="11">
        <f t="shared" si="674"/>
        <v>0.94880546075085326</v>
      </c>
      <c r="N2099" s="11">
        <f t="shared" ca="1" si="675"/>
        <v>0.97818437719915563</v>
      </c>
      <c r="S2099" s="13" t="str">
        <f ca="1">pricein</f>
        <v/>
      </c>
      <c r="T2099" s="13" t="str">
        <f ca="1">priceout</f>
        <v/>
      </c>
      <c r="U2099" s="16" t="str">
        <f t="shared" ca="1" si="676"/>
        <v/>
      </c>
      <c r="V2099" s="16" t="str">
        <f t="shared" ca="1" si="683"/>
        <v/>
      </c>
      <c r="W2099" s="16" t="str">
        <f t="shared" ca="1" si="684"/>
        <v/>
      </c>
      <c r="X2099" s="16">
        <f t="shared" ca="1" si="685"/>
        <v>3.890077253538212</v>
      </c>
      <c r="Y2099" s="16"/>
      <c r="Z2099" s="13" t="str">
        <f ca="1">priceincross</f>
        <v/>
      </c>
      <c r="AA2099" s="13" t="str">
        <f ca="1">priceoutcross</f>
        <v/>
      </c>
      <c r="AB2099" s="13" t="str">
        <f t="shared" ca="1" si="677"/>
        <v/>
      </c>
      <c r="AC2099" s="13" t="str">
        <f t="shared" ca="1" si="686"/>
        <v/>
      </c>
      <c r="AD2099" s="13" t="str">
        <f t="shared" ca="1" si="687"/>
        <v/>
      </c>
      <c r="AE2099" s="13">
        <f t="shared" ca="1" si="688"/>
        <v>5.2959212856690323</v>
      </c>
      <c r="AG2099" s="32">
        <f ca="1">IF(ROW(data!B2099)&gt;fib+1,MIN(OFFSET(data!B2099,0,0,-fib,1)),"")</f>
        <v>7.03</v>
      </c>
      <c r="AH2099" s="32">
        <f ca="1">IF(ROW(data!B2099)&gt;fib+1,MAX(OFFSET(data!B2099,0,0,-fib,1)),"")</f>
        <v>16.48</v>
      </c>
      <c r="AI2099" s="32">
        <f t="shared" ca="1" si="678"/>
        <v>9.4499999999999993</v>
      </c>
      <c r="AJ2099" s="31">
        <f t="shared" ca="1" si="679"/>
        <v>9.2601999999999993</v>
      </c>
      <c r="AK2099" s="31">
        <f t="shared" ca="1" si="680"/>
        <v>10.639900000000001</v>
      </c>
      <c r="AL2099" s="31">
        <f t="shared" ca="1" si="681"/>
        <v>11.754999999999999</v>
      </c>
      <c r="AM2099" s="31">
        <f t="shared" ca="1" si="682"/>
        <v>12.870100000000001</v>
      </c>
      <c r="AO2099" s="32">
        <f t="shared" ca="1" si="689"/>
        <v>2.890077253538212</v>
      </c>
      <c r="AP2099" s="32">
        <f t="shared" ca="1" si="690"/>
        <v>0</v>
      </c>
      <c r="AQ2099" s="32">
        <f t="shared" ca="1" si="691"/>
        <v>4.2959212856690323</v>
      </c>
      <c r="AR2099" s="32">
        <f t="shared" ca="1" si="692"/>
        <v>0</v>
      </c>
    </row>
    <row r="2100" spans="1:44">
      <c r="A2100" s="10">
        <v>39987</v>
      </c>
      <c r="B2100" s="11">
        <f ca="1">IF(ROW(data!B2100)&gt;singleSMA,AVERAGE(OFFSET(data!B2100,0,0,-singleSMA,1)),"")</f>
        <v>11.214699999999995</v>
      </c>
      <c r="C2100" s="11" t="str">
        <f ca="1">IF(ROW(data!B2098)&gt;singleSMA+2,IF(SIGN(data!B2099-indicators!B2099)&lt;&gt;SIGN(data!B2098-indicators!B2098),IF(SIGN(data!B2099-indicators!B2099)&gt;0,"BUY","SELL"),""),"")</f>
        <v/>
      </c>
      <c r="D2100" s="11">
        <f ca="1">IF(ROW(data!B2100)&gt;fastSMA,AVERAGE(OFFSET(data!B2100,0,0,-fastSMA,1)),"")</f>
        <v>15.105499999999997</v>
      </c>
      <c r="E2100" s="11">
        <f ca="1">IF(ROW(data!B2100)&gt;slowSMA,AVERAGE(OFFSET(data!B2100,0,0,-slowSMA,1)),"")</f>
        <v>11.214699999999995</v>
      </c>
      <c r="F2100" s="11" t="str">
        <f ca="1">IF(ROW(data!B2100)&gt;MAX(fastSMA,slowSMA)+2,IF(SIGN(D2099-E2099)&lt;&gt;SIGN(D2098-E2098),IF(SIGN(D2099-E2099)&gt;0,"BUY","SELL"),""),"")</f>
        <v/>
      </c>
      <c r="G2100" s="11"/>
      <c r="H2100" s="11">
        <f>(data!B2100/data!B2099)-1</f>
        <v>1.1510791366906581E-2</v>
      </c>
      <c r="I2100" s="11">
        <f t="shared" si="672"/>
        <v>1.1510791366906581E-2</v>
      </c>
      <c r="J2100" s="11">
        <f t="shared" si="673"/>
        <v>0</v>
      </c>
      <c r="K2100" s="11">
        <f ca="1">IF(ROW(data!B2100)&gt;rsi+1,100-100/(1+AVERAGE(OFFSET(I2100,0,0,-rsi,1))/AVERAGE(OFFSET(J2100,0,0,-rsi,1))),"")</f>
        <v>50.054412122671934</v>
      </c>
      <c r="L2100" s="11"/>
      <c r="M2100" s="11">
        <f t="shared" si="674"/>
        <v>1.0115107913669066</v>
      </c>
      <c r="N2100" s="11">
        <f t="shared" ca="1" si="675"/>
        <v>0.98321678321678352</v>
      </c>
      <c r="S2100" s="13" t="str">
        <f ca="1">pricein</f>
        <v/>
      </c>
      <c r="T2100" s="13" t="str">
        <f ca="1">priceout</f>
        <v/>
      </c>
      <c r="U2100" s="16" t="str">
        <f t="shared" ca="1" si="676"/>
        <v/>
      </c>
      <c r="V2100" s="16" t="str">
        <f t="shared" ca="1" si="683"/>
        <v/>
      </c>
      <c r="W2100" s="16" t="str">
        <f t="shared" ca="1" si="684"/>
        <v/>
      </c>
      <c r="X2100" s="16">
        <f t="shared" ca="1" si="685"/>
        <v>3.890077253538212</v>
      </c>
      <c r="Y2100" s="16"/>
      <c r="Z2100" s="13" t="str">
        <f ca="1">priceincross</f>
        <v/>
      </c>
      <c r="AA2100" s="13" t="str">
        <f ca="1">priceoutcross</f>
        <v/>
      </c>
      <c r="AB2100" s="13" t="str">
        <f t="shared" ca="1" si="677"/>
        <v/>
      </c>
      <c r="AC2100" s="13" t="str">
        <f t="shared" ca="1" si="686"/>
        <v/>
      </c>
      <c r="AD2100" s="13" t="str">
        <f t="shared" ca="1" si="687"/>
        <v/>
      </c>
      <c r="AE2100" s="13">
        <f t="shared" ca="1" si="688"/>
        <v>5.2959212856690323</v>
      </c>
      <c r="AG2100" s="32">
        <f ca="1">IF(ROW(data!B2100)&gt;fib+1,MIN(OFFSET(data!B2100,0,0,-fib,1)),"")</f>
        <v>7.03</v>
      </c>
      <c r="AH2100" s="32">
        <f ca="1">IF(ROW(data!B2100)&gt;fib+1,MAX(OFFSET(data!B2100,0,0,-fib,1)),"")</f>
        <v>16.48</v>
      </c>
      <c r="AI2100" s="32">
        <f t="shared" ca="1" si="678"/>
        <v>9.4499999999999993</v>
      </c>
      <c r="AJ2100" s="31">
        <f t="shared" ca="1" si="679"/>
        <v>9.2601999999999993</v>
      </c>
      <c r="AK2100" s="31">
        <f t="shared" ca="1" si="680"/>
        <v>10.639900000000001</v>
      </c>
      <c r="AL2100" s="31">
        <f t="shared" ca="1" si="681"/>
        <v>11.754999999999999</v>
      </c>
      <c r="AM2100" s="31">
        <f t="shared" ca="1" si="682"/>
        <v>12.870100000000001</v>
      </c>
      <c r="AO2100" s="32">
        <f t="shared" ca="1" si="689"/>
        <v>2.890077253538212</v>
      </c>
      <c r="AP2100" s="32">
        <f t="shared" ca="1" si="690"/>
        <v>0</v>
      </c>
      <c r="AQ2100" s="32">
        <f t="shared" ca="1" si="691"/>
        <v>4.2959212856690323</v>
      </c>
      <c r="AR2100" s="32">
        <f t="shared" ca="1" si="692"/>
        <v>0</v>
      </c>
    </row>
    <row r="2101" spans="1:44">
      <c r="A2101" s="10">
        <v>39988</v>
      </c>
      <c r="B2101" s="11">
        <f ca="1">IF(ROW(data!B2101)&gt;singleSMA,AVERAGE(OFFSET(data!B2101,0,0,-singleSMA,1)),"")</f>
        <v>11.266699999999997</v>
      </c>
      <c r="C2101" s="11" t="str">
        <f ca="1">IF(ROW(data!B2099)&gt;singleSMA+2,IF(SIGN(data!B2100-indicators!B2100)&lt;&gt;SIGN(data!B2099-indicators!B2099),IF(SIGN(data!B2100-indicators!B2100)&gt;0,"BUY","SELL"),""),"")</f>
        <v/>
      </c>
      <c r="D2101" s="11">
        <f ca="1">IF(ROW(data!B2101)&gt;fastSMA,AVERAGE(OFFSET(data!B2101,0,0,-fastSMA,1)),"")</f>
        <v>15.111499999999998</v>
      </c>
      <c r="E2101" s="11">
        <f ca="1">IF(ROW(data!B2101)&gt;slowSMA,AVERAGE(OFFSET(data!B2101,0,0,-slowSMA,1)),"")</f>
        <v>11.266699999999997</v>
      </c>
      <c r="F2101" s="11" t="str">
        <f ca="1">IF(ROW(data!B2101)&gt;MAX(fastSMA,slowSMA)+2,IF(SIGN(D2100-E2100)&lt;&gt;SIGN(D2099-E2099),IF(SIGN(D2100-E2100)&gt;0,"BUY","SELL"),""),"")</f>
        <v/>
      </c>
      <c r="G2101" s="11"/>
      <c r="H2101" s="11">
        <f>(data!B2101/data!B2100)-1</f>
        <v>1.7069701280227667E-2</v>
      </c>
      <c r="I2101" s="11">
        <f t="shared" si="672"/>
        <v>1.7069701280227667E-2</v>
      </c>
      <c r="J2101" s="11">
        <f t="shared" si="673"/>
        <v>0</v>
      </c>
      <c r="K2101" s="11">
        <f ca="1">IF(ROW(data!B2101)&gt;rsi+1,100-100/(1+AVERAGE(OFFSET(I2101,0,0,-rsi,1))/AVERAGE(OFFSET(J2101,0,0,-rsi,1))),"")</f>
        <v>51.907941007598517</v>
      </c>
      <c r="L2101" s="11"/>
      <c r="M2101" s="11">
        <f t="shared" si="674"/>
        <v>1.0170697012802277</v>
      </c>
      <c r="N2101" s="11">
        <f t="shared" ca="1" si="675"/>
        <v>1.0084626234132585</v>
      </c>
      <c r="S2101" s="13" t="str">
        <f ca="1">pricein</f>
        <v/>
      </c>
      <c r="T2101" s="13" t="str">
        <f ca="1">priceout</f>
        <v/>
      </c>
      <c r="U2101" s="16" t="str">
        <f t="shared" ca="1" si="676"/>
        <v/>
      </c>
      <c r="V2101" s="16" t="str">
        <f t="shared" ca="1" si="683"/>
        <v/>
      </c>
      <c r="W2101" s="16" t="str">
        <f t="shared" ca="1" si="684"/>
        <v/>
      </c>
      <c r="X2101" s="16">
        <f t="shared" ca="1" si="685"/>
        <v>3.890077253538212</v>
      </c>
      <c r="Y2101" s="16"/>
      <c r="Z2101" s="13" t="str">
        <f ca="1">priceincross</f>
        <v/>
      </c>
      <c r="AA2101" s="13" t="str">
        <f ca="1">priceoutcross</f>
        <v/>
      </c>
      <c r="AB2101" s="13" t="str">
        <f t="shared" ca="1" si="677"/>
        <v/>
      </c>
      <c r="AC2101" s="13" t="str">
        <f t="shared" ca="1" si="686"/>
        <v/>
      </c>
      <c r="AD2101" s="13" t="str">
        <f t="shared" ca="1" si="687"/>
        <v/>
      </c>
      <c r="AE2101" s="13">
        <f t="shared" ca="1" si="688"/>
        <v>5.2959212856690323</v>
      </c>
      <c r="AG2101" s="32">
        <f ca="1">IF(ROW(data!B2101)&gt;fib+1,MIN(OFFSET(data!B2101,0,0,-fib,1)),"")</f>
        <v>7.03</v>
      </c>
      <c r="AH2101" s="32">
        <f ca="1">IF(ROW(data!B2101)&gt;fib+1,MAX(OFFSET(data!B2101,0,0,-fib,1)),"")</f>
        <v>16.48</v>
      </c>
      <c r="AI2101" s="32">
        <f t="shared" ca="1" si="678"/>
        <v>9.4499999999999993</v>
      </c>
      <c r="AJ2101" s="31">
        <f t="shared" ca="1" si="679"/>
        <v>9.2601999999999993</v>
      </c>
      <c r="AK2101" s="31">
        <f t="shared" ca="1" si="680"/>
        <v>10.639900000000001</v>
      </c>
      <c r="AL2101" s="31">
        <f t="shared" ca="1" si="681"/>
        <v>11.754999999999999</v>
      </c>
      <c r="AM2101" s="31">
        <f t="shared" ca="1" si="682"/>
        <v>12.870100000000001</v>
      </c>
      <c r="AO2101" s="32">
        <f t="shared" ca="1" si="689"/>
        <v>2.890077253538212</v>
      </c>
      <c r="AP2101" s="32">
        <f t="shared" ca="1" si="690"/>
        <v>0</v>
      </c>
      <c r="AQ2101" s="32">
        <f t="shared" ca="1" si="691"/>
        <v>4.2959212856690323</v>
      </c>
      <c r="AR2101" s="32">
        <f t="shared" ca="1" si="692"/>
        <v>0</v>
      </c>
    </row>
    <row r="2102" spans="1:44">
      <c r="A2102" s="10">
        <v>39989</v>
      </c>
      <c r="B2102" s="11">
        <f ca="1">IF(ROW(data!B2102)&gt;singleSMA,AVERAGE(OFFSET(data!B2102,0,0,-singleSMA,1)),"")</f>
        <v>11.314199999999998</v>
      </c>
      <c r="C2102" s="11" t="str">
        <f ca="1">IF(ROW(data!B2100)&gt;singleSMA+2,IF(SIGN(data!B2101-indicators!B2101)&lt;&gt;SIGN(data!B2100-indicators!B2100),IF(SIGN(data!B2101-indicators!B2101)&gt;0,"BUY","SELL"),""),"")</f>
        <v/>
      </c>
      <c r="D2102" s="11">
        <f ca="1">IF(ROW(data!B2102)&gt;fastSMA,AVERAGE(OFFSET(data!B2102,0,0,-fastSMA,1)),"")</f>
        <v>15.086500000000001</v>
      </c>
      <c r="E2102" s="11">
        <f ca="1">IF(ROW(data!B2102)&gt;slowSMA,AVERAGE(OFFSET(data!B2102,0,0,-slowSMA,1)),"")</f>
        <v>11.314199999999998</v>
      </c>
      <c r="F2102" s="11" t="str">
        <f ca="1">IF(ROW(data!B2102)&gt;MAX(fastSMA,slowSMA)+2,IF(SIGN(D2101-E2101)&lt;&gt;SIGN(D2100-E2100),IF(SIGN(D2101-E2101)&gt;0,"BUY","SELL"),""),"")</f>
        <v/>
      </c>
      <c r="G2102" s="11"/>
      <c r="H2102" s="11">
        <f>(data!B2102/data!B2101)-1</f>
        <v>-7.692307692307776E-3</v>
      </c>
      <c r="I2102" s="11">
        <f t="shared" si="672"/>
        <v>0</v>
      </c>
      <c r="J2102" s="11">
        <f t="shared" si="673"/>
        <v>7.692307692307776E-3</v>
      </c>
      <c r="K2102" s="11">
        <f ca="1">IF(ROW(data!B2102)&gt;rsi+1,100-100/(1+AVERAGE(OFFSET(I2102,0,0,-rsi,1))/AVERAGE(OFFSET(J2102,0,0,-rsi,1))),"")</f>
        <v>48.67391000504562</v>
      </c>
      <c r="L2102" s="11"/>
      <c r="M2102" s="11">
        <f t="shared" si="674"/>
        <v>0.99230769230769222</v>
      </c>
      <c r="N2102" s="11">
        <f t="shared" ca="1" si="675"/>
        <v>0.96596324029952385</v>
      </c>
      <c r="S2102" s="13" t="str">
        <f ca="1">pricein</f>
        <v/>
      </c>
      <c r="T2102" s="13" t="str">
        <f ca="1">priceout</f>
        <v/>
      </c>
      <c r="U2102" s="16" t="str">
        <f t="shared" ca="1" si="676"/>
        <v/>
      </c>
      <c r="V2102" s="16" t="str">
        <f t="shared" ca="1" si="683"/>
        <v/>
      </c>
      <c r="W2102" s="16" t="str">
        <f t="shared" ca="1" si="684"/>
        <v/>
      </c>
      <c r="X2102" s="16">
        <f t="shared" ca="1" si="685"/>
        <v>3.890077253538212</v>
      </c>
      <c r="Y2102" s="16"/>
      <c r="Z2102" s="13" t="str">
        <f ca="1">priceincross</f>
        <v/>
      </c>
      <c r="AA2102" s="13" t="str">
        <f ca="1">priceoutcross</f>
        <v/>
      </c>
      <c r="AB2102" s="13" t="str">
        <f t="shared" ca="1" si="677"/>
        <v/>
      </c>
      <c r="AC2102" s="13" t="str">
        <f t="shared" ca="1" si="686"/>
        <v/>
      </c>
      <c r="AD2102" s="13" t="str">
        <f t="shared" ca="1" si="687"/>
        <v/>
      </c>
      <c r="AE2102" s="13">
        <f t="shared" ca="1" si="688"/>
        <v>5.2959212856690323</v>
      </c>
      <c r="AG2102" s="32">
        <f ca="1">IF(ROW(data!B2102)&gt;fib+1,MIN(OFFSET(data!B2102,0,0,-fib,1)),"")</f>
        <v>7.03</v>
      </c>
      <c r="AH2102" s="32">
        <f ca="1">IF(ROW(data!B2102)&gt;fib+1,MAX(OFFSET(data!B2102,0,0,-fib,1)),"")</f>
        <v>16.48</v>
      </c>
      <c r="AI2102" s="32">
        <f t="shared" ca="1" si="678"/>
        <v>9.4499999999999993</v>
      </c>
      <c r="AJ2102" s="31">
        <f t="shared" ca="1" si="679"/>
        <v>9.2601999999999993</v>
      </c>
      <c r="AK2102" s="31">
        <f t="shared" ca="1" si="680"/>
        <v>10.639900000000001</v>
      </c>
      <c r="AL2102" s="31">
        <f t="shared" ca="1" si="681"/>
        <v>11.754999999999999</v>
      </c>
      <c r="AM2102" s="31">
        <f t="shared" ca="1" si="682"/>
        <v>12.870100000000001</v>
      </c>
      <c r="AO2102" s="32">
        <f t="shared" ca="1" si="689"/>
        <v>2.890077253538212</v>
      </c>
      <c r="AP2102" s="32">
        <f t="shared" ca="1" si="690"/>
        <v>0</v>
      </c>
      <c r="AQ2102" s="32">
        <f t="shared" ca="1" si="691"/>
        <v>4.2959212856690323</v>
      </c>
      <c r="AR2102" s="32">
        <f t="shared" ca="1" si="692"/>
        <v>0</v>
      </c>
    </row>
    <row r="2103" spans="1:44">
      <c r="A2103" s="10">
        <v>39990</v>
      </c>
      <c r="B2103" s="11">
        <f ca="1">IF(ROW(data!B2103)&gt;singleSMA,AVERAGE(OFFSET(data!B2103,0,0,-singleSMA,1)),"")</f>
        <v>11.3637</v>
      </c>
      <c r="C2103" s="11" t="str">
        <f ca="1">IF(ROW(data!B2101)&gt;singleSMA+2,IF(SIGN(data!B2102-indicators!B2102)&lt;&gt;SIGN(data!B2101-indicators!B2101),IF(SIGN(data!B2102-indicators!B2102)&gt;0,"BUY","SELL"),""),"")</f>
        <v/>
      </c>
      <c r="D2103" s="11">
        <f ca="1">IF(ROW(data!B2103)&gt;fastSMA,AVERAGE(OFFSET(data!B2103,0,0,-fastSMA,1)),"")</f>
        <v>15.080500000000001</v>
      </c>
      <c r="E2103" s="11">
        <f ca="1">IF(ROW(data!B2103)&gt;slowSMA,AVERAGE(OFFSET(data!B2103,0,0,-slowSMA,1)),"")</f>
        <v>11.3637</v>
      </c>
      <c r="F2103" s="11" t="str">
        <f ca="1">IF(ROW(data!B2103)&gt;MAX(fastSMA,slowSMA)+2,IF(SIGN(D2102-E2102)&lt;&gt;SIGN(D2101-E2101),IF(SIGN(D2102-E2102)&gt;0,"BUY","SELL"),""),"")</f>
        <v/>
      </c>
      <c r="G2103" s="11"/>
      <c r="H2103" s="11">
        <f>(data!B2103/data!B2102)-1</f>
        <v>2.3960535588442466E-2</v>
      </c>
      <c r="I2103" s="11">
        <f t="shared" si="672"/>
        <v>2.3960535588442466E-2</v>
      </c>
      <c r="J2103" s="11">
        <f t="shared" si="673"/>
        <v>0</v>
      </c>
      <c r="K2103" s="11">
        <f ca="1">IF(ROW(data!B2103)&gt;rsi+1,100-100/(1+AVERAGE(OFFSET(I2103,0,0,-rsi,1))/AVERAGE(OFFSET(J2103,0,0,-rsi,1))),"")</f>
        <v>50.678695650925569</v>
      </c>
      <c r="L2103" s="11"/>
      <c r="M2103" s="11">
        <f t="shared" si="674"/>
        <v>1.0239605355884425</v>
      </c>
      <c r="N2103" s="11">
        <f t="shared" ca="1" si="675"/>
        <v>0.99180887372013682</v>
      </c>
      <c r="S2103" s="13" t="str">
        <f ca="1">pricein</f>
        <v/>
      </c>
      <c r="T2103" s="13" t="str">
        <f ca="1">priceout</f>
        <v/>
      </c>
      <c r="U2103" s="16" t="str">
        <f t="shared" ca="1" si="676"/>
        <v/>
      </c>
      <c r="V2103" s="16" t="str">
        <f t="shared" ca="1" si="683"/>
        <v/>
      </c>
      <c r="W2103" s="16" t="str">
        <f t="shared" ca="1" si="684"/>
        <v/>
      </c>
      <c r="X2103" s="16">
        <f t="shared" ca="1" si="685"/>
        <v>3.890077253538212</v>
      </c>
      <c r="Y2103" s="16"/>
      <c r="Z2103" s="13" t="str">
        <f ca="1">priceincross</f>
        <v/>
      </c>
      <c r="AA2103" s="13" t="str">
        <f ca="1">priceoutcross</f>
        <v/>
      </c>
      <c r="AB2103" s="13" t="str">
        <f t="shared" ca="1" si="677"/>
        <v/>
      </c>
      <c r="AC2103" s="13" t="str">
        <f t="shared" ca="1" si="686"/>
        <v/>
      </c>
      <c r="AD2103" s="13" t="str">
        <f t="shared" ca="1" si="687"/>
        <v/>
      </c>
      <c r="AE2103" s="13">
        <f t="shared" ca="1" si="688"/>
        <v>5.2959212856690323</v>
      </c>
      <c r="AG2103" s="32">
        <f ca="1">IF(ROW(data!B2103)&gt;fib+1,MIN(OFFSET(data!B2103,0,0,-fib,1)),"")</f>
        <v>7.03</v>
      </c>
      <c r="AH2103" s="32">
        <f ca="1">IF(ROW(data!B2103)&gt;fib+1,MAX(OFFSET(data!B2103,0,0,-fib,1)),"")</f>
        <v>16.48</v>
      </c>
      <c r="AI2103" s="32">
        <f t="shared" ca="1" si="678"/>
        <v>9.4499999999999993</v>
      </c>
      <c r="AJ2103" s="31">
        <f t="shared" ca="1" si="679"/>
        <v>9.2601999999999993</v>
      </c>
      <c r="AK2103" s="31">
        <f t="shared" ca="1" si="680"/>
        <v>10.639900000000001</v>
      </c>
      <c r="AL2103" s="31">
        <f t="shared" ca="1" si="681"/>
        <v>11.754999999999999</v>
      </c>
      <c r="AM2103" s="31">
        <f t="shared" ca="1" si="682"/>
        <v>12.870100000000001</v>
      </c>
      <c r="AO2103" s="32">
        <f t="shared" ca="1" si="689"/>
        <v>2.890077253538212</v>
      </c>
      <c r="AP2103" s="32">
        <f t="shared" ca="1" si="690"/>
        <v>0</v>
      </c>
      <c r="AQ2103" s="32">
        <f t="shared" ca="1" si="691"/>
        <v>4.2959212856690323</v>
      </c>
      <c r="AR2103" s="32">
        <f t="shared" ca="1" si="692"/>
        <v>0</v>
      </c>
    </row>
    <row r="2104" spans="1:44">
      <c r="A2104" s="10">
        <v>39993</v>
      </c>
      <c r="B2104" s="11">
        <f ca="1">IF(ROW(data!B2104)&gt;singleSMA,AVERAGE(OFFSET(data!B2104,0,0,-singleSMA,1)),"")</f>
        <v>11.4153</v>
      </c>
      <c r="C2104" s="11" t="str">
        <f ca="1">IF(ROW(data!B2102)&gt;singleSMA+2,IF(SIGN(data!B2103-indicators!B2103)&lt;&gt;SIGN(data!B2102-indicators!B2102),IF(SIGN(data!B2103-indicators!B2103)&gt;0,"BUY","SELL"),""),"")</f>
        <v/>
      </c>
      <c r="D2104" s="11">
        <f ca="1">IF(ROW(data!B2104)&gt;fastSMA,AVERAGE(OFFSET(data!B2104,0,0,-fastSMA,1)),"")</f>
        <v>15.087</v>
      </c>
      <c r="E2104" s="11">
        <f ca="1">IF(ROW(data!B2104)&gt;slowSMA,AVERAGE(OFFSET(data!B2104,0,0,-slowSMA,1)),"")</f>
        <v>11.4153</v>
      </c>
      <c r="F2104" s="11" t="str">
        <f ca="1">IF(ROW(data!B2104)&gt;MAX(fastSMA,slowSMA)+2,IF(SIGN(D2103-E2103)&lt;&gt;SIGN(D2102-E2102),IF(SIGN(D2103-E2103)&gt;0,"BUY","SELL"),""),"")</f>
        <v/>
      </c>
      <c r="G2104" s="11"/>
      <c r="H2104" s="11">
        <f>(data!B2104/data!B2103)-1</f>
        <v>4.8864418444597435E-2</v>
      </c>
      <c r="I2104" s="11">
        <f t="shared" si="672"/>
        <v>4.8864418444597435E-2</v>
      </c>
      <c r="J2104" s="11">
        <f t="shared" si="673"/>
        <v>0</v>
      </c>
      <c r="K2104" s="11">
        <f ca="1">IF(ROW(data!B2104)&gt;rsi+1,100-100/(1+AVERAGE(OFFSET(I2104,0,0,-rsi,1))/AVERAGE(OFFSET(J2104,0,0,-rsi,1))),"")</f>
        <v>51.914552661211701</v>
      </c>
      <c r="L2104" s="11"/>
      <c r="M2104" s="11">
        <f t="shared" si="674"/>
        <v>1.0488644184445974</v>
      </c>
      <c r="N2104" s="11">
        <f t="shared" ca="1" si="675"/>
        <v>1.0086035737921908</v>
      </c>
      <c r="S2104" s="13" t="str">
        <f ca="1">pricein</f>
        <v/>
      </c>
      <c r="T2104" s="13" t="str">
        <f ca="1">priceout</f>
        <v/>
      </c>
      <c r="U2104" s="16" t="str">
        <f t="shared" ca="1" si="676"/>
        <v/>
      </c>
      <c r="V2104" s="16" t="str">
        <f t="shared" ca="1" si="683"/>
        <v/>
      </c>
      <c r="W2104" s="16" t="str">
        <f t="shared" ca="1" si="684"/>
        <v/>
      </c>
      <c r="X2104" s="16">
        <f t="shared" ca="1" si="685"/>
        <v>3.890077253538212</v>
      </c>
      <c r="Y2104" s="16"/>
      <c r="Z2104" s="13" t="str">
        <f ca="1">priceincross</f>
        <v/>
      </c>
      <c r="AA2104" s="13" t="str">
        <f ca="1">priceoutcross</f>
        <v/>
      </c>
      <c r="AB2104" s="13" t="str">
        <f t="shared" ca="1" si="677"/>
        <v/>
      </c>
      <c r="AC2104" s="13" t="str">
        <f t="shared" ca="1" si="686"/>
        <v/>
      </c>
      <c r="AD2104" s="13" t="str">
        <f t="shared" ca="1" si="687"/>
        <v/>
      </c>
      <c r="AE2104" s="13">
        <f t="shared" ca="1" si="688"/>
        <v>5.2959212856690323</v>
      </c>
      <c r="AG2104" s="32">
        <f ca="1">IF(ROW(data!B2104)&gt;fib+1,MIN(OFFSET(data!B2104,0,0,-fib,1)),"")</f>
        <v>7.03</v>
      </c>
      <c r="AH2104" s="32">
        <f ca="1">IF(ROW(data!B2104)&gt;fib+1,MAX(OFFSET(data!B2104,0,0,-fib,1)),"")</f>
        <v>16.48</v>
      </c>
      <c r="AI2104" s="32">
        <f t="shared" ca="1" si="678"/>
        <v>9.4499999999999993</v>
      </c>
      <c r="AJ2104" s="31">
        <f t="shared" ca="1" si="679"/>
        <v>9.2601999999999993</v>
      </c>
      <c r="AK2104" s="31">
        <f t="shared" ca="1" si="680"/>
        <v>10.639900000000001</v>
      </c>
      <c r="AL2104" s="31">
        <f t="shared" ca="1" si="681"/>
        <v>11.754999999999999</v>
      </c>
      <c r="AM2104" s="31">
        <f t="shared" ca="1" si="682"/>
        <v>12.870100000000001</v>
      </c>
      <c r="AO2104" s="32">
        <f t="shared" ca="1" si="689"/>
        <v>2.890077253538212</v>
      </c>
      <c r="AP2104" s="32">
        <f t="shared" ca="1" si="690"/>
        <v>0</v>
      </c>
      <c r="AQ2104" s="32">
        <f t="shared" ca="1" si="691"/>
        <v>4.2959212856690323</v>
      </c>
      <c r="AR2104" s="32">
        <f t="shared" ca="1" si="692"/>
        <v>0</v>
      </c>
    </row>
    <row r="2105" spans="1:44">
      <c r="A2105" s="10">
        <v>39994</v>
      </c>
      <c r="B2105" s="11">
        <f ca="1">IF(ROW(data!B2105)&gt;singleSMA,AVERAGE(OFFSET(data!B2105,0,0,-singleSMA,1)),"")</f>
        <v>11.471799999999998</v>
      </c>
      <c r="C2105" s="11" t="str">
        <f ca="1">IF(ROW(data!B2103)&gt;singleSMA+2,IF(SIGN(data!B2104-indicators!B2104)&lt;&gt;SIGN(data!B2103-indicators!B2103),IF(SIGN(data!B2104-indicators!B2104)&gt;0,"BUY","SELL"),""),"")</f>
        <v/>
      </c>
      <c r="D2105" s="11">
        <f ca="1">IF(ROW(data!B2105)&gt;fastSMA,AVERAGE(OFFSET(data!B2105,0,0,-fastSMA,1)),"")</f>
        <v>15.052000000000001</v>
      </c>
      <c r="E2105" s="11">
        <f ca="1">IF(ROW(data!B2105)&gt;slowSMA,AVERAGE(OFFSET(data!B2105,0,0,-slowSMA,1)),"")</f>
        <v>11.471799999999998</v>
      </c>
      <c r="F2105" s="11" t="str">
        <f ca="1">IF(ROW(data!B2105)&gt;MAX(fastSMA,slowSMA)+2,IF(SIGN(D2104-E2104)&lt;&gt;SIGN(D2103-E2103),IF(SIGN(D2104-E2104)&gt;0,"BUY","SELL"),""),"")</f>
        <v/>
      </c>
      <c r="G2105" s="11"/>
      <c r="H2105" s="11">
        <f>(data!B2105/data!B2104)-1</f>
        <v>2.09973753280841E-2</v>
      </c>
      <c r="I2105" s="11">
        <f t="shared" si="672"/>
        <v>2.09973753280841E-2</v>
      </c>
      <c r="J2105" s="11">
        <f t="shared" si="673"/>
        <v>0</v>
      </c>
      <c r="K2105" s="11">
        <f ca="1">IF(ROW(data!B2105)&gt;rsi+1,100-100/(1+AVERAGE(OFFSET(I2105,0,0,-rsi,1))/AVERAGE(OFFSET(J2105,0,0,-rsi,1))),"")</f>
        <v>47.786090069124995</v>
      </c>
      <c r="L2105" s="11"/>
      <c r="M2105" s="11">
        <f t="shared" si="674"/>
        <v>1.0209973753280841</v>
      </c>
      <c r="N2105" s="11">
        <f t="shared" ca="1" si="675"/>
        <v>0.95694956949569521</v>
      </c>
      <c r="S2105" s="13" t="str">
        <f ca="1">pricein</f>
        <v/>
      </c>
      <c r="T2105" s="13" t="str">
        <f ca="1">priceout</f>
        <v/>
      </c>
      <c r="U2105" s="16" t="str">
        <f t="shared" ca="1" si="676"/>
        <v/>
      </c>
      <c r="V2105" s="16" t="str">
        <f t="shared" ca="1" si="683"/>
        <v/>
      </c>
      <c r="W2105" s="16" t="str">
        <f t="shared" ca="1" si="684"/>
        <v/>
      </c>
      <c r="X2105" s="16">
        <f t="shared" ca="1" si="685"/>
        <v>3.890077253538212</v>
      </c>
      <c r="Y2105" s="16"/>
      <c r="Z2105" s="13" t="str">
        <f ca="1">priceincross</f>
        <v/>
      </c>
      <c r="AA2105" s="13" t="str">
        <f ca="1">priceoutcross</f>
        <v/>
      </c>
      <c r="AB2105" s="13" t="str">
        <f t="shared" ca="1" si="677"/>
        <v/>
      </c>
      <c r="AC2105" s="13" t="str">
        <f t="shared" ca="1" si="686"/>
        <v/>
      </c>
      <c r="AD2105" s="13" t="str">
        <f t="shared" ca="1" si="687"/>
        <v/>
      </c>
      <c r="AE2105" s="13">
        <f t="shared" ca="1" si="688"/>
        <v>5.2959212856690323</v>
      </c>
      <c r="AG2105" s="32">
        <f ca="1">IF(ROW(data!B2105)&gt;fib+1,MIN(OFFSET(data!B2105,0,0,-fib,1)),"")</f>
        <v>7.03</v>
      </c>
      <c r="AH2105" s="32">
        <f ca="1">IF(ROW(data!B2105)&gt;fib+1,MAX(OFFSET(data!B2105,0,0,-fib,1)),"")</f>
        <v>16.48</v>
      </c>
      <c r="AI2105" s="32">
        <f t="shared" ca="1" si="678"/>
        <v>9.4499999999999993</v>
      </c>
      <c r="AJ2105" s="31">
        <f t="shared" ca="1" si="679"/>
        <v>9.2601999999999993</v>
      </c>
      <c r="AK2105" s="31">
        <f t="shared" ca="1" si="680"/>
        <v>10.639900000000001</v>
      </c>
      <c r="AL2105" s="31">
        <f t="shared" ca="1" si="681"/>
        <v>11.754999999999999</v>
      </c>
      <c r="AM2105" s="31">
        <f t="shared" ca="1" si="682"/>
        <v>12.870100000000001</v>
      </c>
      <c r="AO2105" s="32">
        <f t="shared" ca="1" si="689"/>
        <v>2.890077253538212</v>
      </c>
      <c r="AP2105" s="32">
        <f t="shared" ca="1" si="690"/>
        <v>0</v>
      </c>
      <c r="AQ2105" s="32">
        <f t="shared" ca="1" si="691"/>
        <v>4.2959212856690323</v>
      </c>
      <c r="AR2105" s="32">
        <f t="shared" ca="1" si="692"/>
        <v>0</v>
      </c>
    </row>
    <row r="2106" spans="1:44">
      <c r="A2106" s="10">
        <v>39995</v>
      </c>
      <c r="B2106" s="11">
        <f ca="1">IF(ROW(data!B2106)&gt;singleSMA,AVERAGE(OFFSET(data!B2106,0,0,-singleSMA,1)),"")</f>
        <v>11.520199999999997</v>
      </c>
      <c r="C2106" s="11" t="str">
        <f ca="1">IF(ROW(data!B2104)&gt;singleSMA+2,IF(SIGN(data!B2105-indicators!B2105)&lt;&gt;SIGN(data!B2104-indicators!B2104),IF(SIGN(data!B2105-indicators!B2105)&gt;0,"BUY","SELL"),""),"")</f>
        <v/>
      </c>
      <c r="D2106" s="11">
        <f ca="1">IF(ROW(data!B2106)&gt;fastSMA,AVERAGE(OFFSET(data!B2106,0,0,-fastSMA,1)),"")</f>
        <v>14.991499999999998</v>
      </c>
      <c r="E2106" s="11">
        <f ca="1">IF(ROW(data!B2106)&gt;slowSMA,AVERAGE(OFFSET(data!B2106,0,0,-slowSMA,1)),"")</f>
        <v>11.520199999999997</v>
      </c>
      <c r="F2106" s="11" t="str">
        <f ca="1">IF(ROW(data!B2106)&gt;MAX(fastSMA,slowSMA)+2,IF(SIGN(D2105-E2105)&lt;&gt;SIGN(D2104-E2104),IF(SIGN(D2105-E2105)&gt;0,"BUY","SELL"),""),"")</f>
        <v/>
      </c>
      <c r="G2106" s="11"/>
      <c r="H2106" s="11">
        <f>(data!B2106/data!B2105)-1</f>
        <v>-2.3136246786632508E-2</v>
      </c>
      <c r="I2106" s="11">
        <f t="shared" si="672"/>
        <v>0</v>
      </c>
      <c r="J2106" s="11">
        <f t="shared" si="673"/>
        <v>2.3136246786632508E-2</v>
      </c>
      <c r="K2106" s="11">
        <f ca="1">IF(ROW(data!B2106)&gt;rsi+1,100-100/(1+AVERAGE(OFFSET(I2106,0,0,-rsi,1))/AVERAGE(OFFSET(J2106,0,0,-rsi,1))),"")</f>
        <v>45.365762445866217</v>
      </c>
      <c r="L2106" s="11"/>
      <c r="M2106" s="11">
        <f t="shared" si="674"/>
        <v>0.97686375321336749</v>
      </c>
      <c r="N2106" s="11">
        <f t="shared" ca="1" si="675"/>
        <v>0.92626447288238878</v>
      </c>
      <c r="S2106" s="13" t="str">
        <f ca="1">pricein</f>
        <v/>
      </c>
      <c r="T2106" s="13" t="str">
        <f ca="1">priceout</f>
        <v/>
      </c>
      <c r="U2106" s="16" t="str">
        <f t="shared" ca="1" si="676"/>
        <v/>
      </c>
      <c r="V2106" s="16" t="str">
        <f t="shared" ca="1" si="683"/>
        <v/>
      </c>
      <c r="W2106" s="16" t="str">
        <f t="shared" ca="1" si="684"/>
        <v/>
      </c>
      <c r="X2106" s="16">
        <f t="shared" ca="1" si="685"/>
        <v>3.890077253538212</v>
      </c>
      <c r="Y2106" s="16"/>
      <c r="Z2106" s="13" t="str">
        <f ca="1">priceincross</f>
        <v/>
      </c>
      <c r="AA2106" s="13" t="str">
        <f ca="1">priceoutcross</f>
        <v/>
      </c>
      <c r="AB2106" s="13" t="str">
        <f t="shared" ca="1" si="677"/>
        <v/>
      </c>
      <c r="AC2106" s="13" t="str">
        <f t="shared" ca="1" si="686"/>
        <v/>
      </c>
      <c r="AD2106" s="13" t="str">
        <f t="shared" ca="1" si="687"/>
        <v/>
      </c>
      <c r="AE2106" s="13">
        <f t="shared" ca="1" si="688"/>
        <v>5.2959212856690323</v>
      </c>
      <c r="AG2106" s="32">
        <f ca="1">IF(ROW(data!B2106)&gt;fib+1,MIN(OFFSET(data!B2106,0,0,-fib,1)),"")</f>
        <v>7.03</v>
      </c>
      <c r="AH2106" s="32">
        <f ca="1">IF(ROW(data!B2106)&gt;fib+1,MAX(OFFSET(data!B2106,0,0,-fib,1)),"")</f>
        <v>16.48</v>
      </c>
      <c r="AI2106" s="32">
        <f t="shared" ca="1" si="678"/>
        <v>9.4499999999999993</v>
      </c>
      <c r="AJ2106" s="31">
        <f t="shared" ca="1" si="679"/>
        <v>9.2601999999999993</v>
      </c>
      <c r="AK2106" s="31">
        <f t="shared" ca="1" si="680"/>
        <v>10.639900000000001</v>
      </c>
      <c r="AL2106" s="31">
        <f t="shared" ca="1" si="681"/>
        <v>11.754999999999999</v>
      </c>
      <c r="AM2106" s="31">
        <f t="shared" ca="1" si="682"/>
        <v>12.870100000000001</v>
      </c>
      <c r="AO2106" s="32">
        <f t="shared" ca="1" si="689"/>
        <v>2.890077253538212</v>
      </c>
      <c r="AP2106" s="32">
        <f t="shared" ca="1" si="690"/>
        <v>0</v>
      </c>
      <c r="AQ2106" s="32">
        <f t="shared" ca="1" si="691"/>
        <v>4.2959212856690323</v>
      </c>
      <c r="AR2106" s="32">
        <f t="shared" ca="1" si="692"/>
        <v>0</v>
      </c>
    </row>
    <row r="2107" spans="1:44">
      <c r="A2107" s="10">
        <v>39996</v>
      </c>
      <c r="B2107" s="11">
        <f ca="1">IF(ROW(data!B2107)&gt;singleSMA,AVERAGE(OFFSET(data!B2107,0,0,-singleSMA,1)),"")</f>
        <v>11.571899999999998</v>
      </c>
      <c r="C2107" s="11" t="str">
        <f ca="1">IF(ROW(data!B2105)&gt;singleSMA+2,IF(SIGN(data!B2106-indicators!B2106)&lt;&gt;SIGN(data!B2105-indicators!B2105),IF(SIGN(data!B2106-indicators!B2106)&gt;0,"BUY","SELL"),""),"")</f>
        <v/>
      </c>
      <c r="D2107" s="11">
        <f ca="1">IF(ROW(data!B2107)&gt;fastSMA,AVERAGE(OFFSET(data!B2107,0,0,-fastSMA,1)),"")</f>
        <v>14.9535</v>
      </c>
      <c r="E2107" s="11">
        <f ca="1">IF(ROW(data!B2107)&gt;slowSMA,AVERAGE(OFFSET(data!B2107,0,0,-slowSMA,1)),"")</f>
        <v>11.571899999999998</v>
      </c>
      <c r="F2107" s="11" t="str">
        <f ca="1">IF(ROW(data!B2107)&gt;MAX(fastSMA,slowSMA)+2,IF(SIGN(D2106-E2106)&lt;&gt;SIGN(D2105-E2105),IF(SIGN(D2106-E2106)&gt;0,"BUY","SELL"),""),"")</f>
        <v/>
      </c>
      <c r="G2107" s="11"/>
      <c r="H2107" s="11">
        <f>(data!B2107/data!B2106)-1</f>
        <v>-1.3815789473684115E-2</v>
      </c>
      <c r="I2107" s="11">
        <f t="shared" si="672"/>
        <v>0</v>
      </c>
      <c r="J2107" s="11">
        <f t="shared" si="673"/>
        <v>1.3815789473684115E-2</v>
      </c>
      <c r="K2107" s="11">
        <f ca="1">IF(ROW(data!B2107)&gt;rsi+1,100-100/(1+AVERAGE(OFFSET(I2107,0,0,-rsi,1))/AVERAGE(OFFSET(J2107,0,0,-rsi,1))),"")</f>
        <v>47.268863143371163</v>
      </c>
      <c r="L2107" s="11"/>
      <c r="M2107" s="11">
        <f t="shared" si="674"/>
        <v>0.98618421052631589</v>
      </c>
      <c r="N2107" s="11">
        <f t="shared" ca="1" si="675"/>
        <v>0.95174603174603201</v>
      </c>
      <c r="S2107" s="13" t="str">
        <f ca="1">pricein</f>
        <v/>
      </c>
      <c r="T2107" s="13" t="str">
        <f ca="1">priceout</f>
        <v/>
      </c>
      <c r="U2107" s="16" t="str">
        <f t="shared" ca="1" si="676"/>
        <v/>
      </c>
      <c r="V2107" s="16" t="str">
        <f t="shared" ca="1" si="683"/>
        <v/>
      </c>
      <c r="W2107" s="16" t="str">
        <f t="shared" ca="1" si="684"/>
        <v/>
      </c>
      <c r="X2107" s="16">
        <f t="shared" ca="1" si="685"/>
        <v>3.890077253538212</v>
      </c>
      <c r="Y2107" s="16"/>
      <c r="Z2107" s="13" t="str">
        <f ca="1">priceincross</f>
        <v/>
      </c>
      <c r="AA2107" s="13" t="str">
        <f ca="1">priceoutcross</f>
        <v/>
      </c>
      <c r="AB2107" s="13" t="str">
        <f t="shared" ca="1" si="677"/>
        <v/>
      </c>
      <c r="AC2107" s="13" t="str">
        <f t="shared" ca="1" si="686"/>
        <v/>
      </c>
      <c r="AD2107" s="13" t="str">
        <f t="shared" ca="1" si="687"/>
        <v/>
      </c>
      <c r="AE2107" s="13">
        <f t="shared" ca="1" si="688"/>
        <v>5.2959212856690323</v>
      </c>
      <c r="AG2107" s="32">
        <f ca="1">IF(ROW(data!B2107)&gt;fib+1,MIN(OFFSET(data!B2107,0,0,-fib,1)),"")</f>
        <v>7.03</v>
      </c>
      <c r="AH2107" s="32">
        <f ca="1">IF(ROW(data!B2107)&gt;fib+1,MAX(OFFSET(data!B2107,0,0,-fib,1)),"")</f>
        <v>16.48</v>
      </c>
      <c r="AI2107" s="32">
        <f t="shared" ca="1" si="678"/>
        <v>9.4499999999999993</v>
      </c>
      <c r="AJ2107" s="31">
        <f t="shared" ca="1" si="679"/>
        <v>9.2601999999999993</v>
      </c>
      <c r="AK2107" s="31">
        <f t="shared" ca="1" si="680"/>
        <v>10.639900000000001</v>
      </c>
      <c r="AL2107" s="31">
        <f t="shared" ca="1" si="681"/>
        <v>11.754999999999999</v>
      </c>
      <c r="AM2107" s="31">
        <f t="shared" ca="1" si="682"/>
        <v>12.870100000000001</v>
      </c>
      <c r="AO2107" s="32">
        <f t="shared" ca="1" si="689"/>
        <v>2.890077253538212</v>
      </c>
      <c r="AP2107" s="32">
        <f t="shared" ca="1" si="690"/>
        <v>0</v>
      </c>
      <c r="AQ2107" s="32">
        <f t="shared" ca="1" si="691"/>
        <v>4.2959212856690323</v>
      </c>
      <c r="AR2107" s="32">
        <f t="shared" ca="1" si="692"/>
        <v>0</v>
      </c>
    </row>
    <row r="2108" spans="1:44">
      <c r="A2108" s="10">
        <v>39997</v>
      </c>
      <c r="B2108" s="11">
        <f ca="1">IF(ROW(data!B2108)&gt;singleSMA,AVERAGE(OFFSET(data!B2108,0,0,-singleSMA,1)),"")</f>
        <v>11.623899999999999</v>
      </c>
      <c r="C2108" s="11" t="str">
        <f ca="1">IF(ROW(data!B2106)&gt;singleSMA+2,IF(SIGN(data!B2107-indicators!B2107)&lt;&gt;SIGN(data!B2106-indicators!B2106),IF(SIGN(data!B2107-indicators!B2107)&gt;0,"BUY","SELL"),""),"")</f>
        <v/>
      </c>
      <c r="D2108" s="11">
        <f ca="1">IF(ROW(data!B2108)&gt;fastSMA,AVERAGE(OFFSET(data!B2108,0,0,-fastSMA,1)),"")</f>
        <v>14.958000000000004</v>
      </c>
      <c r="E2108" s="11">
        <f ca="1">IF(ROW(data!B2108)&gt;slowSMA,AVERAGE(OFFSET(data!B2108,0,0,-slowSMA,1)),"")</f>
        <v>11.623899999999999</v>
      </c>
      <c r="F2108" s="11" t="str">
        <f ca="1">IF(ROW(data!B2108)&gt;MAX(fastSMA,slowSMA)+2,IF(SIGN(D2107-E2107)&lt;&gt;SIGN(D2106-E2106),IF(SIGN(D2107-E2107)&gt;0,"BUY","SELL"),""),"")</f>
        <v/>
      </c>
      <c r="G2108" s="11"/>
      <c r="H2108" s="11">
        <f>(data!B2108/data!B2107)-1</f>
        <v>1.200800533689117E-2</v>
      </c>
      <c r="I2108" s="11">
        <f t="shared" si="672"/>
        <v>1.200800533689117E-2</v>
      </c>
      <c r="J2108" s="11">
        <f t="shared" si="673"/>
        <v>0</v>
      </c>
      <c r="K2108" s="11">
        <f ca="1">IF(ROW(data!B2108)&gt;rsi+1,100-100/(1+AVERAGE(OFFSET(I2108,0,0,-rsi,1))/AVERAGE(OFFSET(J2108,0,0,-rsi,1))),"")</f>
        <v>51.683825528099561</v>
      </c>
      <c r="L2108" s="11"/>
      <c r="M2108" s="11">
        <f t="shared" si="674"/>
        <v>1.0120080053368912</v>
      </c>
      <c r="N2108" s="11">
        <f t="shared" ca="1" si="675"/>
        <v>1.005968169761273</v>
      </c>
      <c r="S2108" s="13" t="str">
        <f ca="1">pricein</f>
        <v/>
      </c>
      <c r="T2108" s="13" t="str">
        <f ca="1">priceout</f>
        <v/>
      </c>
      <c r="U2108" s="16" t="str">
        <f t="shared" ca="1" si="676"/>
        <v/>
      </c>
      <c r="V2108" s="16" t="str">
        <f t="shared" ca="1" si="683"/>
        <v/>
      </c>
      <c r="W2108" s="16" t="str">
        <f t="shared" ca="1" si="684"/>
        <v/>
      </c>
      <c r="X2108" s="16">
        <f t="shared" ca="1" si="685"/>
        <v>3.890077253538212</v>
      </c>
      <c r="Y2108" s="16"/>
      <c r="Z2108" s="13" t="str">
        <f ca="1">priceincross</f>
        <v/>
      </c>
      <c r="AA2108" s="13" t="str">
        <f ca="1">priceoutcross</f>
        <v/>
      </c>
      <c r="AB2108" s="13" t="str">
        <f t="shared" ca="1" si="677"/>
        <v/>
      </c>
      <c r="AC2108" s="13" t="str">
        <f t="shared" ca="1" si="686"/>
        <v/>
      </c>
      <c r="AD2108" s="13" t="str">
        <f t="shared" ca="1" si="687"/>
        <v/>
      </c>
      <c r="AE2108" s="13">
        <f t="shared" ca="1" si="688"/>
        <v>5.2959212856690323</v>
      </c>
      <c r="AG2108" s="32">
        <f ca="1">IF(ROW(data!B2108)&gt;fib+1,MIN(OFFSET(data!B2108,0,0,-fib,1)),"")</f>
        <v>7.03</v>
      </c>
      <c r="AH2108" s="32">
        <f ca="1">IF(ROW(data!B2108)&gt;fib+1,MAX(OFFSET(data!B2108,0,0,-fib,1)),"")</f>
        <v>16.48</v>
      </c>
      <c r="AI2108" s="32">
        <f t="shared" ca="1" si="678"/>
        <v>9.4499999999999993</v>
      </c>
      <c r="AJ2108" s="31">
        <f t="shared" ca="1" si="679"/>
        <v>9.2601999999999993</v>
      </c>
      <c r="AK2108" s="31">
        <f t="shared" ca="1" si="680"/>
        <v>10.639900000000001</v>
      </c>
      <c r="AL2108" s="31">
        <f t="shared" ca="1" si="681"/>
        <v>11.754999999999999</v>
      </c>
      <c r="AM2108" s="31">
        <f t="shared" ca="1" si="682"/>
        <v>12.870100000000001</v>
      </c>
      <c r="AO2108" s="32">
        <f t="shared" ca="1" si="689"/>
        <v>2.890077253538212</v>
      </c>
      <c r="AP2108" s="32">
        <f t="shared" ca="1" si="690"/>
        <v>0</v>
      </c>
      <c r="AQ2108" s="32">
        <f t="shared" ca="1" si="691"/>
        <v>4.2959212856690323</v>
      </c>
      <c r="AR2108" s="32">
        <f t="shared" ca="1" si="692"/>
        <v>0</v>
      </c>
    </row>
    <row r="2109" spans="1:44">
      <c r="A2109" s="10">
        <v>40000</v>
      </c>
      <c r="B2109" s="11">
        <f ca="1">IF(ROW(data!B2109)&gt;singleSMA,AVERAGE(OFFSET(data!B2109,0,0,-singleSMA,1)),"")</f>
        <v>11.667899999999998</v>
      </c>
      <c r="C2109" s="11" t="str">
        <f ca="1">IF(ROW(data!B2107)&gt;singleSMA+2,IF(SIGN(data!B2108-indicators!B2108)&lt;&gt;SIGN(data!B2107-indicators!B2107),IF(SIGN(data!B2108-indicators!B2108)&gt;0,"BUY","SELL"),""),"")</f>
        <v/>
      </c>
      <c r="D2109" s="11">
        <f ca="1">IF(ROW(data!B2109)&gt;fastSMA,AVERAGE(OFFSET(data!B2109,0,0,-fastSMA,1)),"")</f>
        <v>14.918500000000003</v>
      </c>
      <c r="E2109" s="11">
        <f ca="1">IF(ROW(data!B2109)&gt;slowSMA,AVERAGE(OFFSET(data!B2109,0,0,-slowSMA,1)),"")</f>
        <v>11.667899999999998</v>
      </c>
      <c r="F2109" s="11" t="str">
        <f ca="1">IF(ROW(data!B2109)&gt;MAX(fastSMA,slowSMA)+2,IF(SIGN(D2108-E2108)&lt;&gt;SIGN(D2107-E2107),IF(SIGN(D2108-E2108)&gt;0,"BUY","SELL"),""),"")</f>
        <v/>
      </c>
      <c r="G2109" s="11"/>
      <c r="H2109" s="11">
        <f>(data!B2109/data!B2108)-1</f>
        <v>-3.6914963744232088E-2</v>
      </c>
      <c r="I2109" s="11">
        <f t="shared" si="672"/>
        <v>0</v>
      </c>
      <c r="J2109" s="11">
        <f t="shared" si="673"/>
        <v>3.6914963744232088E-2</v>
      </c>
      <c r="K2109" s="11">
        <f ca="1">IF(ROW(data!B2109)&gt;rsi+1,100-100/(1+AVERAGE(OFFSET(I2109,0,0,-rsi,1))/AVERAGE(OFFSET(J2109,0,0,-rsi,1))),"")</f>
        <v>46.911061176359908</v>
      </c>
      <c r="L2109" s="11"/>
      <c r="M2109" s="11">
        <f t="shared" si="674"/>
        <v>0.96308503625576791</v>
      </c>
      <c r="N2109" s="11">
        <f t="shared" ca="1" si="675"/>
        <v>0.94870129870129882</v>
      </c>
      <c r="S2109" s="13" t="str">
        <f ca="1">pricein</f>
        <v/>
      </c>
      <c r="T2109" s="13" t="str">
        <f ca="1">priceout</f>
        <v/>
      </c>
      <c r="U2109" s="16" t="str">
        <f t="shared" ca="1" si="676"/>
        <v/>
      </c>
      <c r="V2109" s="16" t="str">
        <f t="shared" ca="1" si="683"/>
        <v/>
      </c>
      <c r="W2109" s="16" t="str">
        <f t="shared" ca="1" si="684"/>
        <v/>
      </c>
      <c r="X2109" s="16">
        <f t="shared" ca="1" si="685"/>
        <v>3.890077253538212</v>
      </c>
      <c r="Y2109" s="16"/>
      <c r="Z2109" s="13" t="str">
        <f ca="1">priceincross</f>
        <v/>
      </c>
      <c r="AA2109" s="13" t="str">
        <f ca="1">priceoutcross</f>
        <v/>
      </c>
      <c r="AB2109" s="13" t="str">
        <f t="shared" ca="1" si="677"/>
        <v/>
      </c>
      <c r="AC2109" s="13" t="str">
        <f t="shared" ca="1" si="686"/>
        <v/>
      </c>
      <c r="AD2109" s="13" t="str">
        <f t="shared" ca="1" si="687"/>
        <v/>
      </c>
      <c r="AE2109" s="13">
        <f t="shared" ca="1" si="688"/>
        <v>5.2959212856690323</v>
      </c>
      <c r="AG2109" s="32">
        <f ca="1">IF(ROW(data!B2109)&gt;fib+1,MIN(OFFSET(data!B2109,0,0,-fib,1)),"")</f>
        <v>7.03</v>
      </c>
      <c r="AH2109" s="32">
        <f ca="1">IF(ROW(data!B2109)&gt;fib+1,MAX(OFFSET(data!B2109,0,0,-fib,1)),"")</f>
        <v>16.48</v>
      </c>
      <c r="AI2109" s="32">
        <f t="shared" ca="1" si="678"/>
        <v>9.4499999999999993</v>
      </c>
      <c r="AJ2109" s="31">
        <f t="shared" ca="1" si="679"/>
        <v>9.2601999999999993</v>
      </c>
      <c r="AK2109" s="31">
        <f t="shared" ca="1" si="680"/>
        <v>10.639900000000001</v>
      </c>
      <c r="AL2109" s="31">
        <f t="shared" ca="1" si="681"/>
        <v>11.754999999999999</v>
      </c>
      <c r="AM2109" s="31">
        <f t="shared" ca="1" si="682"/>
        <v>12.870100000000001</v>
      </c>
      <c r="AO2109" s="32">
        <f t="shared" ca="1" si="689"/>
        <v>2.890077253538212</v>
      </c>
      <c r="AP2109" s="32">
        <f t="shared" ca="1" si="690"/>
        <v>0</v>
      </c>
      <c r="AQ2109" s="32">
        <f t="shared" ca="1" si="691"/>
        <v>4.2959212856690323</v>
      </c>
      <c r="AR2109" s="32">
        <f t="shared" ca="1" si="692"/>
        <v>0</v>
      </c>
    </row>
    <row r="2110" spans="1:44">
      <c r="A2110" s="10">
        <v>40001</v>
      </c>
      <c r="B2110" s="11">
        <f ca="1">IF(ROW(data!B2110)&gt;singleSMA,AVERAGE(OFFSET(data!B2110,0,0,-singleSMA,1)),"")</f>
        <v>11.715799999999996</v>
      </c>
      <c r="C2110" s="11" t="str">
        <f ca="1">IF(ROW(data!B2108)&gt;singleSMA+2,IF(SIGN(data!B2109-indicators!B2109)&lt;&gt;SIGN(data!B2108-indicators!B2108),IF(SIGN(data!B2109-indicators!B2109)&gt;0,"BUY","SELL"),""),"")</f>
        <v/>
      </c>
      <c r="D2110" s="11">
        <f ca="1">IF(ROW(data!B2110)&gt;fastSMA,AVERAGE(OFFSET(data!B2110,0,0,-fastSMA,1)),"")</f>
        <v>14.905000000000001</v>
      </c>
      <c r="E2110" s="11">
        <f ca="1">IF(ROW(data!B2110)&gt;slowSMA,AVERAGE(OFFSET(data!B2110,0,0,-slowSMA,1)),"")</f>
        <v>11.715799999999996</v>
      </c>
      <c r="F2110" s="11" t="str">
        <f ca="1">IF(ROW(data!B2110)&gt;MAX(fastSMA,slowSMA)+2,IF(SIGN(D2109-E2109)&lt;&gt;SIGN(D2108-E2108),IF(SIGN(D2109-E2109)&gt;0,"BUY","SELL"),""),"")</f>
        <v/>
      </c>
      <c r="G2110" s="11"/>
      <c r="H2110" s="11">
        <f>(data!B2110/data!B2109)-1</f>
        <v>9.5824777549624596E-3</v>
      </c>
      <c r="I2110" s="11">
        <f t="shared" si="672"/>
        <v>9.5824777549624596E-3</v>
      </c>
      <c r="J2110" s="11">
        <f t="shared" si="673"/>
        <v>0</v>
      </c>
      <c r="K2110" s="11">
        <f ca="1">IF(ROW(data!B2110)&gt;rsi+1,100-100/(1+AVERAGE(OFFSET(I2110,0,0,-rsi,1))/AVERAGE(OFFSET(J2110,0,0,-rsi,1))),"")</f>
        <v>49.690612620076656</v>
      </c>
      <c r="L2110" s="11"/>
      <c r="M2110" s="11">
        <f t="shared" si="674"/>
        <v>1.0095824777549625</v>
      </c>
      <c r="N2110" s="11">
        <f t="shared" ca="1" si="675"/>
        <v>0.98202396804261038</v>
      </c>
      <c r="S2110" s="13" t="str">
        <f ca="1">pricein</f>
        <v/>
      </c>
      <c r="T2110" s="13" t="str">
        <f ca="1">priceout</f>
        <v/>
      </c>
      <c r="U2110" s="16" t="str">
        <f t="shared" ca="1" si="676"/>
        <v/>
      </c>
      <c r="V2110" s="16" t="str">
        <f t="shared" ca="1" si="683"/>
        <v/>
      </c>
      <c r="W2110" s="16" t="str">
        <f t="shared" ca="1" si="684"/>
        <v/>
      </c>
      <c r="X2110" s="16">
        <f t="shared" ca="1" si="685"/>
        <v>3.890077253538212</v>
      </c>
      <c r="Y2110" s="16"/>
      <c r="Z2110" s="13" t="str">
        <f ca="1">priceincross</f>
        <v/>
      </c>
      <c r="AA2110" s="13" t="str">
        <f ca="1">priceoutcross</f>
        <v/>
      </c>
      <c r="AB2110" s="13" t="str">
        <f t="shared" ca="1" si="677"/>
        <v/>
      </c>
      <c r="AC2110" s="13" t="str">
        <f t="shared" ca="1" si="686"/>
        <v/>
      </c>
      <c r="AD2110" s="13" t="str">
        <f t="shared" ca="1" si="687"/>
        <v/>
      </c>
      <c r="AE2110" s="13">
        <f t="shared" ca="1" si="688"/>
        <v>5.2959212856690323</v>
      </c>
      <c r="AG2110" s="32">
        <f ca="1">IF(ROW(data!B2110)&gt;fib+1,MIN(OFFSET(data!B2110,0,0,-fib,1)),"")</f>
        <v>7.03</v>
      </c>
      <c r="AH2110" s="32">
        <f ca="1">IF(ROW(data!B2110)&gt;fib+1,MAX(OFFSET(data!B2110,0,0,-fib,1)),"")</f>
        <v>16.48</v>
      </c>
      <c r="AI2110" s="32">
        <f t="shared" ca="1" si="678"/>
        <v>9.4499999999999993</v>
      </c>
      <c r="AJ2110" s="31">
        <f t="shared" ca="1" si="679"/>
        <v>9.2601999999999993</v>
      </c>
      <c r="AK2110" s="31">
        <f t="shared" ca="1" si="680"/>
        <v>10.639900000000001</v>
      </c>
      <c r="AL2110" s="31">
        <f t="shared" ca="1" si="681"/>
        <v>11.754999999999999</v>
      </c>
      <c r="AM2110" s="31">
        <f t="shared" ca="1" si="682"/>
        <v>12.870100000000001</v>
      </c>
      <c r="AO2110" s="32">
        <f t="shared" ca="1" si="689"/>
        <v>2.890077253538212</v>
      </c>
      <c r="AP2110" s="32">
        <f t="shared" ca="1" si="690"/>
        <v>0</v>
      </c>
      <c r="AQ2110" s="32">
        <f t="shared" ca="1" si="691"/>
        <v>4.2959212856690323</v>
      </c>
      <c r="AR2110" s="32">
        <f t="shared" ca="1" si="692"/>
        <v>0</v>
      </c>
    </row>
    <row r="2111" spans="1:44">
      <c r="A2111" s="10">
        <v>40002</v>
      </c>
      <c r="B2111" s="11">
        <f ca="1">IF(ROW(data!B2111)&gt;singleSMA,AVERAGE(OFFSET(data!B2111,0,0,-singleSMA,1)),"")</f>
        <v>11.756599999999997</v>
      </c>
      <c r="C2111" s="11" t="str">
        <f ca="1">IF(ROW(data!B2109)&gt;singleSMA+2,IF(SIGN(data!B2110-indicators!B2110)&lt;&gt;SIGN(data!B2109-indicators!B2109),IF(SIGN(data!B2110-indicators!B2110)&gt;0,"BUY","SELL"),""),"")</f>
        <v/>
      </c>
      <c r="D2111" s="11">
        <f ca="1">IF(ROW(data!B2111)&gt;fastSMA,AVERAGE(OFFSET(data!B2111,0,0,-fastSMA,1)),"")</f>
        <v>14.829000000000002</v>
      </c>
      <c r="E2111" s="11">
        <f ca="1">IF(ROW(data!B2111)&gt;slowSMA,AVERAGE(OFFSET(data!B2111,0,0,-slowSMA,1)),"")</f>
        <v>11.756599999999997</v>
      </c>
      <c r="F2111" s="11" t="str">
        <f ca="1">IF(ROW(data!B2111)&gt;MAX(fastSMA,slowSMA)+2,IF(SIGN(D2110-E2110)&lt;&gt;SIGN(D2109-E2109),IF(SIGN(D2110-E2110)&gt;0,"BUY","SELL"),""),"")</f>
        <v/>
      </c>
      <c r="G2111" s="11"/>
      <c r="H2111" s="11">
        <f>(data!B2111/data!B2110)-1</f>
        <v>-2.7118644067796627E-2</v>
      </c>
      <c r="I2111" s="11">
        <f t="shared" si="672"/>
        <v>0</v>
      </c>
      <c r="J2111" s="11">
        <f t="shared" si="673"/>
        <v>2.7118644067796627E-2</v>
      </c>
      <c r="K2111" s="11">
        <f ca="1">IF(ROW(data!B2111)&gt;rsi+1,100-100/(1+AVERAGE(OFFSET(I2111,0,0,-rsi,1))/AVERAGE(OFFSET(J2111,0,0,-rsi,1))),"")</f>
        <v>42.331665986575317</v>
      </c>
      <c r="L2111" s="11"/>
      <c r="M2111" s="11">
        <f t="shared" si="674"/>
        <v>0.97288135593220337</v>
      </c>
      <c r="N2111" s="11">
        <f t="shared" ca="1" si="675"/>
        <v>0.90422180214240722</v>
      </c>
      <c r="S2111" s="13" t="str">
        <f ca="1">pricein</f>
        <v/>
      </c>
      <c r="T2111" s="13" t="str">
        <f ca="1">priceout</f>
        <v/>
      </c>
      <c r="U2111" s="16" t="str">
        <f t="shared" ca="1" si="676"/>
        <v/>
      </c>
      <c r="V2111" s="16" t="str">
        <f t="shared" ca="1" si="683"/>
        <v/>
      </c>
      <c r="W2111" s="16" t="str">
        <f t="shared" ca="1" si="684"/>
        <v/>
      </c>
      <c r="X2111" s="16">
        <f t="shared" ca="1" si="685"/>
        <v>3.890077253538212</v>
      </c>
      <c r="Y2111" s="16"/>
      <c r="Z2111" s="13" t="str">
        <f ca="1">priceincross</f>
        <v/>
      </c>
      <c r="AA2111" s="13" t="str">
        <f ca="1">priceoutcross</f>
        <v/>
      </c>
      <c r="AB2111" s="13" t="str">
        <f t="shared" ca="1" si="677"/>
        <v/>
      </c>
      <c r="AC2111" s="13" t="str">
        <f t="shared" ca="1" si="686"/>
        <v/>
      </c>
      <c r="AD2111" s="13" t="str">
        <f t="shared" ca="1" si="687"/>
        <v/>
      </c>
      <c r="AE2111" s="13">
        <f t="shared" ca="1" si="688"/>
        <v>5.2959212856690323</v>
      </c>
      <c r="AG2111" s="32">
        <f ca="1">IF(ROW(data!B2111)&gt;fib+1,MIN(OFFSET(data!B2111,0,0,-fib,1)),"")</f>
        <v>7.03</v>
      </c>
      <c r="AH2111" s="32">
        <f ca="1">IF(ROW(data!B2111)&gt;fib+1,MAX(OFFSET(data!B2111,0,0,-fib,1)),"")</f>
        <v>16.48</v>
      </c>
      <c r="AI2111" s="32">
        <f t="shared" ca="1" si="678"/>
        <v>9.4499999999999993</v>
      </c>
      <c r="AJ2111" s="31">
        <f t="shared" ca="1" si="679"/>
        <v>9.2601999999999993</v>
      </c>
      <c r="AK2111" s="31">
        <f t="shared" ca="1" si="680"/>
        <v>10.639900000000001</v>
      </c>
      <c r="AL2111" s="31">
        <f t="shared" ca="1" si="681"/>
        <v>11.754999999999999</v>
      </c>
      <c r="AM2111" s="31">
        <f t="shared" ca="1" si="682"/>
        <v>12.870100000000001</v>
      </c>
      <c r="AO2111" s="32">
        <f t="shared" ca="1" si="689"/>
        <v>2.890077253538212</v>
      </c>
      <c r="AP2111" s="32">
        <f t="shared" ca="1" si="690"/>
        <v>0</v>
      </c>
      <c r="AQ2111" s="32">
        <f t="shared" ca="1" si="691"/>
        <v>4.2959212856690323</v>
      </c>
      <c r="AR2111" s="32">
        <f t="shared" ca="1" si="692"/>
        <v>0</v>
      </c>
    </row>
    <row r="2112" spans="1:44">
      <c r="A2112" s="10">
        <v>40003</v>
      </c>
      <c r="B2112" s="11">
        <f ca="1">IF(ROW(data!B2112)&gt;singleSMA,AVERAGE(OFFSET(data!B2112,0,0,-singleSMA,1)),"")</f>
        <v>11.796599999999996</v>
      </c>
      <c r="C2112" s="11" t="str">
        <f ca="1">IF(ROW(data!B2110)&gt;singleSMA+2,IF(SIGN(data!B2111-indicators!B2111)&lt;&gt;SIGN(data!B2110-indicators!B2110),IF(SIGN(data!B2111-indicators!B2111)&gt;0,"BUY","SELL"),""),"")</f>
        <v/>
      </c>
      <c r="D2112" s="11">
        <f ca="1">IF(ROW(data!B2112)&gt;fastSMA,AVERAGE(OFFSET(data!B2112,0,0,-fastSMA,1)),"")</f>
        <v>14.729500000000002</v>
      </c>
      <c r="E2112" s="11">
        <f ca="1">IF(ROW(data!B2112)&gt;slowSMA,AVERAGE(OFFSET(data!B2112,0,0,-slowSMA,1)),"")</f>
        <v>11.796599999999996</v>
      </c>
      <c r="F2112" s="11" t="str">
        <f ca="1">IF(ROW(data!B2112)&gt;MAX(fastSMA,slowSMA)+2,IF(SIGN(D2111-E2111)&lt;&gt;SIGN(D2110-E2110),IF(SIGN(D2111-E2111)&gt;0,"BUY","SELL"),""),"")</f>
        <v/>
      </c>
      <c r="G2112" s="11"/>
      <c r="H2112" s="11">
        <f>(data!B2112/data!B2111)-1</f>
        <v>-1.1149825783972167E-2</v>
      </c>
      <c r="I2112" s="11">
        <f t="shared" si="672"/>
        <v>0</v>
      </c>
      <c r="J2112" s="11">
        <f t="shared" si="673"/>
        <v>1.1149825783972167E-2</v>
      </c>
      <c r="K2112" s="11">
        <f ca="1">IF(ROW(data!B2112)&gt;rsi+1,100-100/(1+AVERAGE(OFFSET(I2112,0,0,-rsi,1))/AVERAGE(OFFSET(J2112,0,0,-rsi,1))),"")</f>
        <v>39.4854820034084</v>
      </c>
      <c r="L2112" s="11"/>
      <c r="M2112" s="11">
        <f t="shared" si="674"/>
        <v>0.98885017421602783</v>
      </c>
      <c r="N2112" s="11">
        <f t="shared" ca="1" si="675"/>
        <v>0.87700865265760197</v>
      </c>
      <c r="S2112" s="13" t="str">
        <f ca="1">pricein</f>
        <v/>
      </c>
      <c r="T2112" s="13" t="str">
        <f ca="1">priceout</f>
        <v/>
      </c>
      <c r="U2112" s="16" t="str">
        <f t="shared" ca="1" si="676"/>
        <v/>
      </c>
      <c r="V2112" s="16" t="str">
        <f t="shared" ca="1" si="683"/>
        <v/>
      </c>
      <c r="W2112" s="16" t="str">
        <f t="shared" ca="1" si="684"/>
        <v/>
      </c>
      <c r="X2112" s="16">
        <f t="shared" ca="1" si="685"/>
        <v>3.890077253538212</v>
      </c>
      <c r="Y2112" s="16"/>
      <c r="Z2112" s="13" t="str">
        <f ca="1">priceincross</f>
        <v/>
      </c>
      <c r="AA2112" s="13" t="str">
        <f ca="1">priceoutcross</f>
        <v/>
      </c>
      <c r="AB2112" s="13" t="str">
        <f t="shared" ca="1" si="677"/>
        <v/>
      </c>
      <c r="AC2112" s="13" t="str">
        <f t="shared" ca="1" si="686"/>
        <v/>
      </c>
      <c r="AD2112" s="13" t="str">
        <f t="shared" ca="1" si="687"/>
        <v/>
      </c>
      <c r="AE2112" s="13">
        <f t="shared" ca="1" si="688"/>
        <v>5.2959212856690323</v>
      </c>
      <c r="AG2112" s="32">
        <f ca="1">IF(ROW(data!B2112)&gt;fib+1,MIN(OFFSET(data!B2112,0,0,-fib,1)),"")</f>
        <v>7.03</v>
      </c>
      <c r="AH2112" s="32">
        <f ca="1">IF(ROW(data!B2112)&gt;fib+1,MAX(OFFSET(data!B2112,0,0,-fib,1)),"")</f>
        <v>16.48</v>
      </c>
      <c r="AI2112" s="32">
        <f t="shared" ca="1" si="678"/>
        <v>9.4499999999999993</v>
      </c>
      <c r="AJ2112" s="31">
        <f t="shared" ca="1" si="679"/>
        <v>9.2601999999999993</v>
      </c>
      <c r="AK2112" s="31">
        <f t="shared" ca="1" si="680"/>
        <v>10.639900000000001</v>
      </c>
      <c r="AL2112" s="31">
        <f t="shared" ca="1" si="681"/>
        <v>11.754999999999999</v>
      </c>
      <c r="AM2112" s="31">
        <f t="shared" ca="1" si="682"/>
        <v>12.870100000000001</v>
      </c>
      <c r="AO2112" s="32">
        <f t="shared" ca="1" si="689"/>
        <v>2.890077253538212</v>
      </c>
      <c r="AP2112" s="32">
        <f t="shared" ca="1" si="690"/>
        <v>0</v>
      </c>
      <c r="AQ2112" s="32">
        <f t="shared" ca="1" si="691"/>
        <v>4.2959212856690323</v>
      </c>
      <c r="AR2112" s="32">
        <f t="shared" ca="1" si="692"/>
        <v>0</v>
      </c>
    </row>
    <row r="2113" spans="1:44">
      <c r="A2113" s="10">
        <v>40004</v>
      </c>
      <c r="B2113" s="11">
        <f ca="1">IF(ROW(data!B2113)&gt;singleSMA,AVERAGE(OFFSET(data!B2113,0,0,-singleSMA,1)),"")</f>
        <v>11.833299999999999</v>
      </c>
      <c r="C2113" s="11" t="str">
        <f ca="1">IF(ROW(data!B2111)&gt;singleSMA+2,IF(SIGN(data!B2112-indicators!B2112)&lt;&gt;SIGN(data!B2111-indicators!B2111),IF(SIGN(data!B2112-indicators!B2112)&gt;0,"BUY","SELL"),""),"")</f>
        <v/>
      </c>
      <c r="D2113" s="11">
        <f ca="1">IF(ROW(data!B2113)&gt;fastSMA,AVERAGE(OFFSET(data!B2113,0,0,-fastSMA,1)),"")</f>
        <v>14.601500000000001</v>
      </c>
      <c r="E2113" s="11">
        <f ca="1">IF(ROW(data!B2113)&gt;slowSMA,AVERAGE(OFFSET(data!B2113,0,0,-slowSMA,1)),"")</f>
        <v>11.833299999999999</v>
      </c>
      <c r="F2113" s="11" t="str">
        <f ca="1">IF(ROW(data!B2113)&gt;MAX(fastSMA,slowSMA)+2,IF(SIGN(D2112-E2112)&lt;&gt;SIGN(D2111-E2111),IF(SIGN(D2112-E2112)&gt;0,"BUY","SELL"),""),"")</f>
        <v/>
      </c>
      <c r="G2113" s="11"/>
      <c r="H2113" s="11">
        <f>(data!B2113/data!B2112)-1</f>
        <v>-1.9027484143763207E-2</v>
      </c>
      <c r="I2113" s="11">
        <f t="shared" si="672"/>
        <v>0</v>
      </c>
      <c r="J2113" s="11">
        <f t="shared" si="673"/>
        <v>1.9027484143763207E-2</v>
      </c>
      <c r="K2113" s="11">
        <f ca="1">IF(ROW(data!B2113)&gt;rsi+1,100-100/(1+AVERAGE(OFFSET(I2113,0,0,-rsi,1))/AVERAGE(OFFSET(J2113,0,0,-rsi,1))),"")</f>
        <v>36.152763184293875</v>
      </c>
      <c r="L2113" s="11"/>
      <c r="M2113" s="11">
        <f t="shared" si="674"/>
        <v>0.98097251585623679</v>
      </c>
      <c r="N2113" s="11">
        <f t="shared" ca="1" si="675"/>
        <v>0.84466019417475735</v>
      </c>
      <c r="S2113" s="13" t="str">
        <f ca="1">pricein</f>
        <v/>
      </c>
      <c r="T2113" s="13" t="str">
        <f ca="1">priceout</f>
        <v/>
      </c>
      <c r="U2113" s="16" t="str">
        <f t="shared" ca="1" si="676"/>
        <v/>
      </c>
      <c r="V2113" s="16" t="str">
        <f t="shared" ca="1" si="683"/>
        <v/>
      </c>
      <c r="W2113" s="16" t="str">
        <f t="shared" ca="1" si="684"/>
        <v/>
      </c>
      <c r="X2113" s="16">
        <f t="shared" ca="1" si="685"/>
        <v>3.890077253538212</v>
      </c>
      <c r="Y2113" s="16"/>
      <c r="Z2113" s="13" t="str">
        <f ca="1">priceincross</f>
        <v/>
      </c>
      <c r="AA2113" s="13" t="str">
        <f ca="1">priceoutcross</f>
        <v/>
      </c>
      <c r="AB2113" s="13" t="str">
        <f t="shared" ca="1" si="677"/>
        <v/>
      </c>
      <c r="AC2113" s="13" t="str">
        <f t="shared" ca="1" si="686"/>
        <v/>
      </c>
      <c r="AD2113" s="13" t="str">
        <f t="shared" ca="1" si="687"/>
        <v/>
      </c>
      <c r="AE2113" s="13">
        <f t="shared" ca="1" si="688"/>
        <v>5.2959212856690323</v>
      </c>
      <c r="AG2113" s="32">
        <f ca="1">IF(ROW(data!B2113)&gt;fib+1,MIN(OFFSET(data!B2113,0,0,-fib,1)),"")</f>
        <v>7.03</v>
      </c>
      <c r="AH2113" s="32">
        <f ca="1">IF(ROW(data!B2113)&gt;fib+1,MAX(OFFSET(data!B2113,0,0,-fib,1)),"")</f>
        <v>16.48</v>
      </c>
      <c r="AI2113" s="32">
        <f t="shared" ca="1" si="678"/>
        <v>9.4499999999999993</v>
      </c>
      <c r="AJ2113" s="31">
        <f t="shared" ca="1" si="679"/>
        <v>9.2601999999999993</v>
      </c>
      <c r="AK2113" s="31">
        <f t="shared" ca="1" si="680"/>
        <v>10.639900000000001</v>
      </c>
      <c r="AL2113" s="31">
        <f t="shared" ca="1" si="681"/>
        <v>11.754999999999999</v>
      </c>
      <c r="AM2113" s="31">
        <f t="shared" ca="1" si="682"/>
        <v>12.870100000000001</v>
      </c>
      <c r="AO2113" s="32">
        <f t="shared" ca="1" si="689"/>
        <v>2.890077253538212</v>
      </c>
      <c r="AP2113" s="32">
        <f t="shared" ca="1" si="690"/>
        <v>0</v>
      </c>
      <c r="AQ2113" s="32">
        <f t="shared" ca="1" si="691"/>
        <v>4.2959212856690323</v>
      </c>
      <c r="AR2113" s="32">
        <f t="shared" ca="1" si="692"/>
        <v>0</v>
      </c>
    </row>
    <row r="2114" spans="1:44">
      <c r="A2114" s="10">
        <v>40007</v>
      </c>
      <c r="B2114" s="11">
        <f ca="1">IF(ROW(data!B2114)&gt;singleSMA,AVERAGE(OFFSET(data!B2114,0,0,-singleSMA,1)),"")</f>
        <v>11.870999999999997</v>
      </c>
      <c r="C2114" s="11" t="str">
        <f ca="1">IF(ROW(data!B2112)&gt;singleSMA+2,IF(SIGN(data!B2113-indicators!B2113)&lt;&gt;SIGN(data!B2112-indicators!B2112),IF(SIGN(data!B2113-indicators!B2113)&gt;0,"BUY","SELL"),""),"")</f>
        <v/>
      </c>
      <c r="D2114" s="11">
        <f ca="1">IF(ROW(data!B2114)&gt;fastSMA,AVERAGE(OFFSET(data!B2114,0,0,-fastSMA,1)),"")</f>
        <v>14.489500000000001</v>
      </c>
      <c r="E2114" s="11">
        <f ca="1">IF(ROW(data!B2114)&gt;slowSMA,AVERAGE(OFFSET(data!B2114,0,0,-slowSMA,1)),"")</f>
        <v>11.870999999999997</v>
      </c>
      <c r="F2114" s="11" t="str">
        <f ca="1">IF(ROW(data!B2114)&gt;MAX(fastSMA,slowSMA)+2,IF(SIGN(D2113-E2113)&lt;&gt;SIGN(D2112-E2112),IF(SIGN(D2113-E2113)&gt;0,"BUY","SELL"),""),"")</f>
        <v/>
      </c>
      <c r="G2114" s="11"/>
      <c r="H2114" s="11">
        <f>(data!B2114/data!B2113)-1</f>
        <v>-5.0287356321839782E-3</v>
      </c>
      <c r="I2114" s="11">
        <f t="shared" si="672"/>
        <v>0</v>
      </c>
      <c r="J2114" s="11">
        <f t="shared" si="673"/>
        <v>5.0287356321839782E-3</v>
      </c>
      <c r="K2114" s="11">
        <f ca="1">IF(ROW(data!B2114)&gt;rsi+1,100-100/(1+AVERAGE(OFFSET(I2114,0,0,-rsi,1))/AVERAGE(OFFSET(J2114,0,0,-rsi,1))),"")</f>
        <v>37.392495565097192</v>
      </c>
      <c r="L2114" s="11"/>
      <c r="M2114" s="11">
        <f t="shared" si="674"/>
        <v>0.99497126436781602</v>
      </c>
      <c r="N2114" s="11">
        <f t="shared" ca="1" si="675"/>
        <v>0.86078309509011841</v>
      </c>
      <c r="S2114" s="13" t="str">
        <f ca="1">pricein</f>
        <v/>
      </c>
      <c r="T2114" s="13" t="str">
        <f ca="1">priceout</f>
        <v/>
      </c>
      <c r="U2114" s="16" t="str">
        <f t="shared" ca="1" si="676"/>
        <v/>
      </c>
      <c r="V2114" s="16" t="str">
        <f t="shared" ca="1" si="683"/>
        <v/>
      </c>
      <c r="W2114" s="16" t="str">
        <f t="shared" ca="1" si="684"/>
        <v/>
      </c>
      <c r="X2114" s="16">
        <f t="shared" ca="1" si="685"/>
        <v>3.890077253538212</v>
      </c>
      <c r="Y2114" s="16"/>
      <c r="Z2114" s="13" t="str">
        <f ca="1">priceincross</f>
        <v/>
      </c>
      <c r="AA2114" s="13" t="str">
        <f ca="1">priceoutcross</f>
        <v/>
      </c>
      <c r="AB2114" s="13" t="str">
        <f t="shared" ca="1" si="677"/>
        <v/>
      </c>
      <c r="AC2114" s="13" t="str">
        <f t="shared" ca="1" si="686"/>
        <v/>
      </c>
      <c r="AD2114" s="13" t="str">
        <f t="shared" ca="1" si="687"/>
        <v/>
      </c>
      <c r="AE2114" s="13">
        <f t="shared" ca="1" si="688"/>
        <v>5.2959212856690323</v>
      </c>
      <c r="AG2114" s="32">
        <f ca="1">IF(ROW(data!B2114)&gt;fib+1,MIN(OFFSET(data!B2114,0,0,-fib,1)),"")</f>
        <v>7.03</v>
      </c>
      <c r="AH2114" s="32">
        <f ca="1">IF(ROW(data!B2114)&gt;fib+1,MAX(OFFSET(data!B2114,0,0,-fib,1)),"")</f>
        <v>16.48</v>
      </c>
      <c r="AI2114" s="32">
        <f t="shared" ca="1" si="678"/>
        <v>9.4499999999999993</v>
      </c>
      <c r="AJ2114" s="31">
        <f t="shared" ca="1" si="679"/>
        <v>9.2601999999999993</v>
      </c>
      <c r="AK2114" s="31">
        <f t="shared" ca="1" si="680"/>
        <v>10.639900000000001</v>
      </c>
      <c r="AL2114" s="31">
        <f t="shared" ca="1" si="681"/>
        <v>11.754999999999999</v>
      </c>
      <c r="AM2114" s="31">
        <f t="shared" ca="1" si="682"/>
        <v>12.870100000000001</v>
      </c>
      <c r="AO2114" s="32">
        <f t="shared" ca="1" si="689"/>
        <v>2.890077253538212</v>
      </c>
      <c r="AP2114" s="32">
        <f t="shared" ca="1" si="690"/>
        <v>0</v>
      </c>
      <c r="AQ2114" s="32">
        <f t="shared" ca="1" si="691"/>
        <v>4.2959212856690323</v>
      </c>
      <c r="AR2114" s="32">
        <f t="shared" ca="1" si="692"/>
        <v>0</v>
      </c>
    </row>
    <row r="2115" spans="1:44">
      <c r="A2115" s="10">
        <v>40008</v>
      </c>
      <c r="B2115" s="11">
        <f ca="1">IF(ROW(data!B2115)&gt;singleSMA,AVERAGE(OFFSET(data!B2115,0,0,-singleSMA,1)),"")</f>
        <v>11.924099999999996</v>
      </c>
      <c r="C2115" s="11" t="str">
        <f ca="1">IF(ROW(data!B2113)&gt;singleSMA+2,IF(SIGN(data!B2114-indicators!B2114)&lt;&gt;SIGN(data!B2113-indicators!B2113),IF(SIGN(data!B2114-indicators!B2114)&gt;0,"BUY","SELL"),""),"")</f>
        <v/>
      </c>
      <c r="D2115" s="11">
        <f ca="1">IF(ROW(data!B2115)&gt;fastSMA,AVERAGE(OFFSET(data!B2115,0,0,-fastSMA,1)),"")</f>
        <v>14.538999999999998</v>
      </c>
      <c r="E2115" s="11">
        <f ca="1">IF(ROW(data!B2115)&gt;slowSMA,AVERAGE(OFFSET(data!B2115,0,0,-slowSMA,1)),"")</f>
        <v>11.924099999999996</v>
      </c>
      <c r="F2115" s="11" t="str">
        <f ca="1">IF(ROW(data!B2115)&gt;MAX(fastSMA,slowSMA)+2,IF(SIGN(D2114-E2114)&lt;&gt;SIGN(D2113-E2113),IF(SIGN(D2114-E2114)&gt;0,"BUY","SELL"),""),"")</f>
        <v/>
      </c>
      <c r="G2115" s="11"/>
      <c r="H2115" s="11">
        <f>(data!B2115/data!B2114)-1</f>
        <v>0.10902527075812274</v>
      </c>
      <c r="I2115" s="11">
        <f t="shared" ref="I2115:I2178" si="693">IF(H2115&gt;0,H2115,0)</f>
        <v>0.10902527075812274</v>
      </c>
      <c r="J2115" s="11">
        <f t="shared" ref="J2115:J2178" si="694">IF(H2115&lt;0,-H2115,0)</f>
        <v>0</v>
      </c>
      <c r="K2115" s="11">
        <f ca="1">IF(ROW(data!B2115)&gt;rsi+1,100-100/(1+AVERAGE(OFFSET(I2115,0,0,-rsi,1))/AVERAGE(OFFSET(J2115,0,0,-rsi,1))),"")</f>
        <v>57.229605934549575</v>
      </c>
      <c r="L2115" s="11"/>
      <c r="M2115" s="11">
        <f t="shared" ref="M2115:M2178" si="695">1+H2115</f>
        <v>1.1090252707581227</v>
      </c>
      <c r="N2115" s="11">
        <f t="shared" ref="N2115:N2178" ca="1" si="696">IF(ROW(M2115)&gt;priceindex+1,PRODUCT(OFFSET(M2115,0,0,-priceindex,1)),"")</f>
        <v>1.068893528183716</v>
      </c>
      <c r="S2115" s="13" t="str">
        <f ca="1">pricein</f>
        <v/>
      </c>
      <c r="T2115" s="13" t="str">
        <f ca="1">priceout</f>
        <v/>
      </c>
      <c r="U2115" s="16" t="str">
        <f t="shared" ref="U2115:U2178" ca="1" si="697">IF(S2115&lt;&gt;"",OFFSET(C2115,MATCH("SELL",C2116:C7113,0),17),"")</f>
        <v/>
      </c>
      <c r="V2115" s="16" t="str">
        <f t="shared" ca="1" si="683"/>
        <v/>
      </c>
      <c r="W2115" s="16" t="str">
        <f t="shared" ca="1" si="684"/>
        <v/>
      </c>
      <c r="X2115" s="16">
        <f t="shared" ca="1" si="685"/>
        <v>3.890077253538212</v>
      </c>
      <c r="Y2115" s="16"/>
      <c r="Z2115" s="13" t="str">
        <f ca="1">priceincross</f>
        <v/>
      </c>
      <c r="AA2115" s="13" t="str">
        <f ca="1">priceoutcross</f>
        <v/>
      </c>
      <c r="AB2115" s="13" t="str">
        <f t="shared" ref="AB2115:AB2178" ca="1" si="698">IF(Z2115&lt;&gt;"",OFFSET(F2115,MATCH("SELL",F2116:F7113,0),21),"")</f>
        <v/>
      </c>
      <c r="AC2115" s="13" t="str">
        <f t="shared" ca="1" si="686"/>
        <v/>
      </c>
      <c r="AD2115" s="13" t="str">
        <f t="shared" ca="1" si="687"/>
        <v/>
      </c>
      <c r="AE2115" s="13">
        <f t="shared" ca="1" si="688"/>
        <v>5.2959212856690323</v>
      </c>
      <c r="AG2115" s="32">
        <f ca="1">IF(ROW(data!B2115)&gt;fib+1,MIN(OFFSET(data!B2115,0,0,-fib,1)),"")</f>
        <v>7.03</v>
      </c>
      <c r="AH2115" s="32">
        <f ca="1">IF(ROW(data!B2115)&gt;fib+1,MAX(OFFSET(data!B2115,0,0,-fib,1)),"")</f>
        <v>16.48</v>
      </c>
      <c r="AI2115" s="32">
        <f t="shared" ref="AI2115:AI2178" ca="1" si="699">IF(AG2115&lt;&gt;"",AH2115-AG2115,"")</f>
        <v>9.4499999999999993</v>
      </c>
      <c r="AJ2115" s="31">
        <f t="shared" ref="AJ2115:AJ2178" ca="1" si="700">IF(AI2115&lt;&gt;"",AG2115+0.236*AI2115,"")</f>
        <v>9.2601999999999993</v>
      </c>
      <c r="AK2115" s="31">
        <f t="shared" ref="AK2115:AK2178" ca="1" si="701">IF(AI2115&lt;&gt;"",AG2115+0.382*AI2115,"")</f>
        <v>10.639900000000001</v>
      </c>
      <c r="AL2115" s="31">
        <f t="shared" ref="AL2115:AL2178" ca="1" si="702">IF(AI2115&lt;&gt;"",AG2115+0.5*AI2115,"")</f>
        <v>11.754999999999999</v>
      </c>
      <c r="AM2115" s="31">
        <f t="shared" ref="AM2115:AM2178" ca="1" si="703">IF(AI2115&lt;&gt;"",AG2115+0.618*AI2115,"")</f>
        <v>12.870100000000001</v>
      </c>
      <c r="AO2115" s="32">
        <f t="shared" ca="1" si="689"/>
        <v>2.890077253538212</v>
      </c>
      <c r="AP2115" s="32">
        <f t="shared" ca="1" si="690"/>
        <v>0</v>
      </c>
      <c r="AQ2115" s="32">
        <f t="shared" ca="1" si="691"/>
        <v>4.2959212856690323</v>
      </c>
      <c r="AR2115" s="32">
        <f t="shared" ca="1" si="692"/>
        <v>0</v>
      </c>
    </row>
    <row r="2116" spans="1:44">
      <c r="A2116" s="10">
        <v>40009</v>
      </c>
      <c r="B2116" s="11">
        <f ca="1">IF(ROW(data!B2116)&gt;singleSMA,AVERAGE(OFFSET(data!B2116,0,0,-singleSMA,1)),"")</f>
        <v>11.979599999999998</v>
      </c>
      <c r="C2116" s="11" t="str">
        <f ca="1">IF(ROW(data!B2114)&gt;singleSMA+2,IF(SIGN(data!B2115-indicators!B2115)&lt;&gt;SIGN(data!B2114-indicators!B2114),IF(SIGN(data!B2115-indicators!B2115)&gt;0,"BUY","SELL"),""),"")</f>
        <v/>
      </c>
      <c r="D2116" s="11">
        <f ca="1">IF(ROW(data!B2116)&gt;fastSMA,AVERAGE(OFFSET(data!B2116,0,0,-fastSMA,1)),"")</f>
        <v>14.629499999999998</v>
      </c>
      <c r="E2116" s="11">
        <f ca="1">IF(ROW(data!B2116)&gt;slowSMA,AVERAGE(OFFSET(data!B2116,0,0,-slowSMA,1)),"")</f>
        <v>11.979599999999998</v>
      </c>
      <c r="F2116" s="11" t="str">
        <f ca="1">IF(ROW(data!B2116)&gt;MAX(fastSMA,slowSMA)+2,IF(SIGN(D2115-E2115)&lt;&gt;SIGN(D2114-E2114),IF(SIGN(D2115-E2115)&gt;0,"BUY","SELL"),""),"")</f>
        <v/>
      </c>
      <c r="G2116" s="11"/>
      <c r="H2116" s="11">
        <f>(data!B2116/data!B2115)-1</f>
        <v>1.7578125E-2</v>
      </c>
      <c r="I2116" s="11">
        <f t="shared" si="693"/>
        <v>1.7578125E-2</v>
      </c>
      <c r="J2116" s="11">
        <f t="shared" si="694"/>
        <v>0</v>
      </c>
      <c r="K2116" s="11">
        <f ca="1">IF(ROW(data!B2116)&gt;rsi+1,100-100/(1+AVERAGE(OFFSET(I2116,0,0,-rsi,1))/AVERAGE(OFFSET(J2116,0,0,-rsi,1))),"")</f>
        <v>62.834961314999887</v>
      </c>
      <c r="L2116" s="11"/>
      <c r="M2116" s="11">
        <f t="shared" si="695"/>
        <v>1.017578125</v>
      </c>
      <c r="N2116" s="11">
        <f t="shared" ca="1" si="696"/>
        <v>1.1309696092619392</v>
      </c>
      <c r="S2116" s="13" t="str">
        <f ca="1">pricein</f>
        <v/>
      </c>
      <c r="T2116" s="13" t="str">
        <f ca="1">priceout</f>
        <v/>
      </c>
      <c r="U2116" s="16" t="str">
        <f t="shared" ca="1" si="697"/>
        <v/>
      </c>
      <c r="V2116" s="16" t="str">
        <f t="shared" ref="V2116:V2179" ca="1" si="704">IF(IFERROR(U2116,"")&lt;&gt;"",U2116/S2116,"")</f>
        <v/>
      </c>
      <c r="W2116" s="16" t="str">
        <f t="shared" ref="W2116:W2179" ca="1" si="705">IF(V2116&lt;&gt;"",V2116-1,"")</f>
        <v/>
      </c>
      <c r="X2116" s="16">
        <f t="shared" ref="X2116:X2179" ca="1" si="706">IF(V2116&lt;&gt;"",V2116*X2115,X2115)</f>
        <v>3.890077253538212</v>
      </c>
      <c r="Y2116" s="16"/>
      <c r="Z2116" s="13" t="str">
        <f ca="1">priceincross</f>
        <v/>
      </c>
      <c r="AA2116" s="13" t="str">
        <f ca="1">priceoutcross</f>
        <v/>
      </c>
      <c r="AB2116" s="13" t="str">
        <f t="shared" ca="1" si="698"/>
        <v/>
      </c>
      <c r="AC2116" s="13" t="str">
        <f t="shared" ref="AC2116:AC2179" ca="1" si="707">IF(IFERROR(AB2116,"")&lt;&gt;"",AB2116/Z2116,"")</f>
        <v/>
      </c>
      <c r="AD2116" s="13" t="str">
        <f t="shared" ref="AD2116:AD2179" ca="1" si="708">IF(AC2116&lt;&gt;"",AC2116-1,"")</f>
        <v/>
      </c>
      <c r="AE2116" s="13">
        <f t="shared" ref="AE2116:AE2179" ca="1" si="709">IF(AC2116&lt;&gt;"",AC2116*AE2115,AE2115)</f>
        <v>5.2959212856690323</v>
      </c>
      <c r="AG2116" s="32">
        <f ca="1">IF(ROW(data!B2116)&gt;fib+1,MIN(OFFSET(data!B2116,0,0,-fib,1)),"")</f>
        <v>7.03</v>
      </c>
      <c r="AH2116" s="32">
        <f ca="1">IF(ROW(data!B2116)&gt;fib+1,MAX(OFFSET(data!B2116,0,0,-fib,1)),"")</f>
        <v>16.48</v>
      </c>
      <c r="AI2116" s="32">
        <f t="shared" ca="1" si="699"/>
        <v>9.4499999999999993</v>
      </c>
      <c r="AJ2116" s="31">
        <f t="shared" ca="1" si="700"/>
        <v>9.2601999999999993</v>
      </c>
      <c r="AK2116" s="31">
        <f t="shared" ca="1" si="701"/>
        <v>10.639900000000001</v>
      </c>
      <c r="AL2116" s="31">
        <f t="shared" ca="1" si="702"/>
        <v>11.754999999999999</v>
      </c>
      <c r="AM2116" s="31">
        <f t="shared" ca="1" si="703"/>
        <v>12.870100000000001</v>
      </c>
      <c r="AO2116" s="32">
        <f t="shared" ref="AO2116:AO2179" ca="1" si="710">MAX(AO2115,X2116-1)</f>
        <v>2.890077253538212</v>
      </c>
      <c r="AP2116" s="32">
        <f t="shared" ref="AP2116:AP2179" ca="1" si="711">((1+AO2116)/X2116)-1</f>
        <v>0</v>
      </c>
      <c r="AQ2116" s="32">
        <f t="shared" ref="AQ2116:AQ2179" ca="1" si="712">MAX(AQ2115,AE2116-1)</f>
        <v>4.2959212856690323</v>
      </c>
      <c r="AR2116" s="32">
        <f t="shared" ref="AR2116:AR2179" ca="1" si="713">((1+AQ2116)/AE2116)-1</f>
        <v>0</v>
      </c>
    </row>
    <row r="2117" spans="1:44">
      <c r="A2117" s="10">
        <v>40010</v>
      </c>
      <c r="B2117" s="11">
        <f ca="1">IF(ROW(data!B2117)&gt;singleSMA,AVERAGE(OFFSET(data!B2117,0,0,-singleSMA,1)),"")</f>
        <v>12.037599999999999</v>
      </c>
      <c r="C2117" s="11" t="str">
        <f ca="1">IF(ROW(data!B2115)&gt;singleSMA+2,IF(SIGN(data!B2116-indicators!B2116)&lt;&gt;SIGN(data!B2115-indicators!B2115),IF(SIGN(data!B2116-indicators!B2116)&gt;0,"BUY","SELL"),""),"")</f>
        <v/>
      </c>
      <c r="D2117" s="11">
        <f ca="1">IF(ROW(data!B2117)&gt;fastSMA,AVERAGE(OFFSET(data!B2117,0,0,-fastSMA,1)),"")</f>
        <v>14.706499999999997</v>
      </c>
      <c r="E2117" s="11">
        <f ca="1">IF(ROW(data!B2117)&gt;slowSMA,AVERAGE(OFFSET(data!B2117,0,0,-slowSMA,1)),"")</f>
        <v>12.037599999999999</v>
      </c>
      <c r="F2117" s="11" t="str">
        <f ca="1">IF(ROW(data!B2117)&gt;MAX(fastSMA,slowSMA)+2,IF(SIGN(D2116-E2116)&lt;&gt;SIGN(D2115-E2115),IF(SIGN(D2116-E2116)&gt;0,"BUY","SELL"),""),"")</f>
        <v/>
      </c>
      <c r="G2117" s="11"/>
      <c r="H2117" s="11">
        <f>(data!B2117/data!B2116)-1</f>
        <v>3.1989763275750427E-3</v>
      </c>
      <c r="I2117" s="11">
        <f t="shared" si="693"/>
        <v>3.1989763275750427E-3</v>
      </c>
      <c r="J2117" s="11">
        <f t="shared" si="694"/>
        <v>0</v>
      </c>
      <c r="K2117" s="11">
        <f ca="1">IF(ROW(data!B2117)&gt;rsi+1,100-100/(1+AVERAGE(OFFSET(I2117,0,0,-rsi,1))/AVERAGE(OFFSET(J2117,0,0,-rsi,1))),"")</f>
        <v>61.36615779233766</v>
      </c>
      <c r="L2117" s="11"/>
      <c r="M2117" s="11">
        <f t="shared" si="695"/>
        <v>1.003198976327575</v>
      </c>
      <c r="N2117" s="11">
        <f t="shared" ca="1" si="696"/>
        <v>1.1089108910891086</v>
      </c>
      <c r="S2117" s="13" t="str">
        <f ca="1">pricein</f>
        <v/>
      </c>
      <c r="T2117" s="13" t="str">
        <f ca="1">priceout</f>
        <v/>
      </c>
      <c r="U2117" s="16" t="str">
        <f t="shared" ca="1" si="697"/>
        <v/>
      </c>
      <c r="V2117" s="16" t="str">
        <f t="shared" ca="1" si="704"/>
        <v/>
      </c>
      <c r="W2117" s="16" t="str">
        <f t="shared" ca="1" si="705"/>
        <v/>
      </c>
      <c r="X2117" s="16">
        <f t="shared" ca="1" si="706"/>
        <v>3.890077253538212</v>
      </c>
      <c r="Y2117" s="16"/>
      <c r="Z2117" s="13" t="str">
        <f ca="1">priceincross</f>
        <v/>
      </c>
      <c r="AA2117" s="13" t="str">
        <f ca="1">priceoutcross</f>
        <v/>
      </c>
      <c r="AB2117" s="13" t="str">
        <f t="shared" ca="1" si="698"/>
        <v/>
      </c>
      <c r="AC2117" s="13" t="str">
        <f t="shared" ca="1" si="707"/>
        <v/>
      </c>
      <c r="AD2117" s="13" t="str">
        <f t="shared" ca="1" si="708"/>
        <v/>
      </c>
      <c r="AE2117" s="13">
        <f t="shared" ca="1" si="709"/>
        <v>5.2959212856690323</v>
      </c>
      <c r="AG2117" s="32">
        <f ca="1">IF(ROW(data!B2117)&gt;fib+1,MIN(OFFSET(data!B2117,0,0,-fib,1)),"")</f>
        <v>7.03</v>
      </c>
      <c r="AH2117" s="32">
        <f ca="1">IF(ROW(data!B2117)&gt;fib+1,MAX(OFFSET(data!B2117,0,0,-fib,1)),"")</f>
        <v>16.48</v>
      </c>
      <c r="AI2117" s="32">
        <f t="shared" ca="1" si="699"/>
        <v>9.4499999999999993</v>
      </c>
      <c r="AJ2117" s="31">
        <f t="shared" ca="1" si="700"/>
        <v>9.2601999999999993</v>
      </c>
      <c r="AK2117" s="31">
        <f t="shared" ca="1" si="701"/>
        <v>10.639900000000001</v>
      </c>
      <c r="AL2117" s="31">
        <f t="shared" ca="1" si="702"/>
        <v>11.754999999999999</v>
      </c>
      <c r="AM2117" s="31">
        <f t="shared" ca="1" si="703"/>
        <v>12.870100000000001</v>
      </c>
      <c r="AO2117" s="32">
        <f t="shared" ca="1" si="710"/>
        <v>2.890077253538212</v>
      </c>
      <c r="AP2117" s="32">
        <f t="shared" ca="1" si="711"/>
        <v>0</v>
      </c>
      <c r="AQ2117" s="32">
        <f t="shared" ca="1" si="712"/>
        <v>4.2959212856690323</v>
      </c>
      <c r="AR2117" s="32">
        <f t="shared" ca="1" si="713"/>
        <v>0</v>
      </c>
    </row>
    <row r="2118" spans="1:44">
      <c r="A2118" s="10">
        <v>40011</v>
      </c>
      <c r="B2118" s="11">
        <f ca="1">IF(ROW(data!B2118)&gt;singleSMA,AVERAGE(OFFSET(data!B2118,0,0,-singleSMA,1)),"")</f>
        <v>12.109799999999998</v>
      </c>
      <c r="C2118" s="11" t="str">
        <f ca="1">IF(ROW(data!B2116)&gt;singleSMA+2,IF(SIGN(data!B2117-indicators!B2117)&lt;&gt;SIGN(data!B2116-indicators!B2116),IF(SIGN(data!B2117-indicators!B2117)&gt;0,"BUY","SELL"),""),"")</f>
        <v/>
      </c>
      <c r="D2118" s="11">
        <f ca="1">IF(ROW(data!B2118)&gt;fastSMA,AVERAGE(OFFSET(data!B2118,0,0,-fastSMA,1)),"")</f>
        <v>14.782499999999999</v>
      </c>
      <c r="E2118" s="11">
        <f ca="1">IF(ROW(data!B2118)&gt;slowSMA,AVERAGE(OFFSET(data!B2118,0,0,-slowSMA,1)),"")</f>
        <v>12.109799999999998</v>
      </c>
      <c r="F2118" s="11" t="str">
        <f ca="1">IF(ROW(data!B2118)&gt;MAX(fastSMA,slowSMA)+2,IF(SIGN(D2117-E2117)&lt;&gt;SIGN(D2116-E2116),IF(SIGN(D2117-E2117)&gt;0,"BUY","SELL"),""),"")</f>
        <v/>
      </c>
      <c r="G2118" s="11"/>
      <c r="H2118" s="11">
        <f>(data!B2118/data!B2117)-1</f>
        <v>3.1250000000000222E-2</v>
      </c>
      <c r="I2118" s="11">
        <f t="shared" si="693"/>
        <v>3.1250000000000222E-2</v>
      </c>
      <c r="J2118" s="11">
        <f t="shared" si="694"/>
        <v>0</v>
      </c>
      <c r="K2118" s="11">
        <f ca="1">IF(ROW(data!B2118)&gt;rsi+1,100-100/(1+AVERAGE(OFFSET(I2118,0,0,-rsi,1))/AVERAGE(OFFSET(J2118,0,0,-rsi,1))),"")</f>
        <v>60.993982853324255</v>
      </c>
      <c r="L2118" s="11"/>
      <c r="M2118" s="11">
        <f t="shared" si="695"/>
        <v>1.0312500000000002</v>
      </c>
      <c r="N2118" s="11">
        <f t="shared" ca="1" si="696"/>
        <v>1.1037542662116042</v>
      </c>
      <c r="S2118" s="13" t="str">
        <f ca="1">pricein</f>
        <v/>
      </c>
      <c r="T2118" s="13" t="str">
        <f ca="1">priceout</f>
        <v/>
      </c>
      <c r="U2118" s="16" t="str">
        <f t="shared" ca="1" si="697"/>
        <v/>
      </c>
      <c r="V2118" s="16" t="str">
        <f t="shared" ca="1" si="704"/>
        <v/>
      </c>
      <c r="W2118" s="16" t="str">
        <f t="shared" ca="1" si="705"/>
        <v/>
      </c>
      <c r="X2118" s="16">
        <f t="shared" ca="1" si="706"/>
        <v>3.890077253538212</v>
      </c>
      <c r="Y2118" s="16"/>
      <c r="Z2118" s="13" t="str">
        <f ca="1">priceincross</f>
        <v/>
      </c>
      <c r="AA2118" s="13" t="str">
        <f ca="1">priceoutcross</f>
        <v/>
      </c>
      <c r="AB2118" s="13" t="str">
        <f t="shared" ca="1" si="698"/>
        <v/>
      </c>
      <c r="AC2118" s="13" t="str">
        <f t="shared" ca="1" si="707"/>
        <v/>
      </c>
      <c r="AD2118" s="13" t="str">
        <f t="shared" ca="1" si="708"/>
        <v/>
      </c>
      <c r="AE2118" s="13">
        <f t="shared" ca="1" si="709"/>
        <v>5.2959212856690323</v>
      </c>
      <c r="AG2118" s="32">
        <f ca="1">IF(ROW(data!B2118)&gt;fib+1,MIN(OFFSET(data!B2118,0,0,-fib,1)),"")</f>
        <v>7.03</v>
      </c>
      <c r="AH2118" s="32">
        <f ca="1">IF(ROW(data!B2118)&gt;fib+1,MAX(OFFSET(data!B2118,0,0,-fib,1)),"")</f>
        <v>16.48</v>
      </c>
      <c r="AI2118" s="32">
        <f t="shared" ca="1" si="699"/>
        <v>9.4499999999999993</v>
      </c>
      <c r="AJ2118" s="31">
        <f t="shared" ca="1" si="700"/>
        <v>9.2601999999999993</v>
      </c>
      <c r="AK2118" s="31">
        <f t="shared" ca="1" si="701"/>
        <v>10.639900000000001</v>
      </c>
      <c r="AL2118" s="31">
        <f t="shared" ca="1" si="702"/>
        <v>11.754999999999999</v>
      </c>
      <c r="AM2118" s="31">
        <f t="shared" ca="1" si="703"/>
        <v>12.870100000000001</v>
      </c>
      <c r="AO2118" s="32">
        <f t="shared" ca="1" si="710"/>
        <v>2.890077253538212</v>
      </c>
      <c r="AP2118" s="32">
        <f t="shared" ca="1" si="711"/>
        <v>0</v>
      </c>
      <c r="AQ2118" s="32">
        <f t="shared" ca="1" si="712"/>
        <v>4.2959212856690323</v>
      </c>
      <c r="AR2118" s="32">
        <f t="shared" ca="1" si="713"/>
        <v>0</v>
      </c>
    </row>
    <row r="2119" spans="1:44">
      <c r="A2119" s="10">
        <v>40014</v>
      </c>
      <c r="B2119" s="11">
        <f ca="1">IF(ROW(data!B2119)&gt;singleSMA,AVERAGE(OFFSET(data!B2119,0,0,-singleSMA,1)),"")</f>
        <v>12.1927</v>
      </c>
      <c r="C2119" s="11" t="str">
        <f ca="1">IF(ROW(data!B2117)&gt;singleSMA+2,IF(SIGN(data!B2118-indicators!B2118)&lt;&gt;SIGN(data!B2117-indicators!B2117),IF(SIGN(data!B2118-indicators!B2118)&gt;0,"BUY","SELL"),""),"")</f>
        <v/>
      </c>
      <c r="D2119" s="11">
        <f ca="1">IF(ROW(data!B2119)&gt;fastSMA,AVERAGE(OFFSET(data!B2119,0,0,-fastSMA,1)),"")</f>
        <v>14.933999999999997</v>
      </c>
      <c r="E2119" s="11">
        <f ca="1">IF(ROW(data!B2119)&gt;slowSMA,AVERAGE(OFFSET(data!B2119,0,0,-slowSMA,1)),"")</f>
        <v>12.1927</v>
      </c>
      <c r="F2119" s="11" t="str">
        <f ca="1">IF(ROW(data!B2119)&gt;MAX(fastSMA,slowSMA)+2,IF(SIGN(D2118-E2118)&lt;&gt;SIGN(D2117-E2117),IF(SIGN(D2118-E2118)&gt;0,"BUY","SELL"),""),"")</f>
        <v/>
      </c>
      <c r="G2119" s="11"/>
      <c r="H2119" s="11">
        <f>(data!B2119/data!B2118)-1</f>
        <v>4.7000618429189789E-2</v>
      </c>
      <c r="I2119" s="11">
        <f t="shared" si="693"/>
        <v>4.7000618429189789E-2</v>
      </c>
      <c r="J2119" s="11">
        <f t="shared" si="694"/>
        <v>0</v>
      </c>
      <c r="K2119" s="11">
        <f ca="1">IF(ROW(data!B2119)&gt;rsi+1,100-100/(1+AVERAGE(OFFSET(I2119,0,0,-rsi,1))/AVERAGE(OFFSET(J2119,0,0,-rsi,1))),"")</f>
        <v>70.987052137566366</v>
      </c>
      <c r="L2119" s="11"/>
      <c r="M2119" s="11">
        <f t="shared" si="695"/>
        <v>1.0470006184291898</v>
      </c>
      <c r="N2119" s="11">
        <f t="shared" ca="1" si="696"/>
        <v>1.2179856115107912</v>
      </c>
      <c r="S2119" s="13" t="str">
        <f ca="1">pricein</f>
        <v/>
      </c>
      <c r="T2119" s="13" t="str">
        <f ca="1">priceout</f>
        <v/>
      </c>
      <c r="U2119" s="16" t="str">
        <f t="shared" ca="1" si="697"/>
        <v/>
      </c>
      <c r="V2119" s="16" t="str">
        <f t="shared" ca="1" si="704"/>
        <v/>
      </c>
      <c r="W2119" s="16" t="str">
        <f t="shared" ca="1" si="705"/>
        <v/>
      </c>
      <c r="X2119" s="16">
        <f t="shared" ca="1" si="706"/>
        <v>3.890077253538212</v>
      </c>
      <c r="Y2119" s="16"/>
      <c r="Z2119" s="13" t="str">
        <f ca="1">priceincross</f>
        <v/>
      </c>
      <c r="AA2119" s="13" t="str">
        <f ca="1">priceoutcross</f>
        <v/>
      </c>
      <c r="AB2119" s="13" t="str">
        <f t="shared" ca="1" si="698"/>
        <v/>
      </c>
      <c r="AC2119" s="13" t="str">
        <f t="shared" ca="1" si="707"/>
        <v/>
      </c>
      <c r="AD2119" s="13" t="str">
        <f t="shared" ca="1" si="708"/>
        <v/>
      </c>
      <c r="AE2119" s="13">
        <f t="shared" ca="1" si="709"/>
        <v>5.2959212856690323</v>
      </c>
      <c r="AG2119" s="32">
        <f ca="1">IF(ROW(data!B2119)&gt;fib+1,MIN(OFFSET(data!B2119,0,0,-fib,1)),"")</f>
        <v>7.03</v>
      </c>
      <c r="AH2119" s="32">
        <f ca="1">IF(ROW(data!B2119)&gt;fib+1,MAX(OFFSET(data!B2119,0,0,-fib,1)),"")</f>
        <v>16.93</v>
      </c>
      <c r="AI2119" s="32">
        <f t="shared" ca="1" si="699"/>
        <v>9.8999999999999986</v>
      </c>
      <c r="AJ2119" s="31">
        <f t="shared" ca="1" si="700"/>
        <v>9.3663999999999987</v>
      </c>
      <c r="AK2119" s="31">
        <f t="shared" ca="1" si="701"/>
        <v>10.8118</v>
      </c>
      <c r="AL2119" s="31">
        <f t="shared" ca="1" si="702"/>
        <v>11.98</v>
      </c>
      <c r="AM2119" s="31">
        <f t="shared" ca="1" si="703"/>
        <v>13.148199999999999</v>
      </c>
      <c r="AO2119" s="32">
        <f t="shared" ca="1" si="710"/>
        <v>2.890077253538212</v>
      </c>
      <c r="AP2119" s="32">
        <f t="shared" ca="1" si="711"/>
        <v>0</v>
      </c>
      <c r="AQ2119" s="32">
        <f t="shared" ca="1" si="712"/>
        <v>4.2959212856690323</v>
      </c>
      <c r="AR2119" s="32">
        <f t="shared" ca="1" si="713"/>
        <v>0</v>
      </c>
    </row>
    <row r="2120" spans="1:44">
      <c r="A2120" s="10">
        <v>40015</v>
      </c>
      <c r="B2120" s="11">
        <f ca="1">IF(ROW(data!B2120)&gt;singleSMA,AVERAGE(OFFSET(data!B2120,0,0,-singleSMA,1)),"")</f>
        <v>12.271999999999998</v>
      </c>
      <c r="C2120" s="11" t="str">
        <f ca="1">IF(ROW(data!B2118)&gt;singleSMA+2,IF(SIGN(data!B2119-indicators!B2119)&lt;&gt;SIGN(data!B2118-indicators!B2118),IF(SIGN(data!B2119-indicators!B2119)&gt;0,"BUY","SELL"),""),"")</f>
        <v/>
      </c>
      <c r="D2120" s="11">
        <f ca="1">IF(ROW(data!B2120)&gt;fastSMA,AVERAGE(OFFSET(data!B2120,0,0,-fastSMA,1)),"")</f>
        <v>15.053000000000001</v>
      </c>
      <c r="E2120" s="11">
        <f ca="1">IF(ROW(data!B2120)&gt;slowSMA,AVERAGE(OFFSET(data!B2120,0,0,-slowSMA,1)),"")</f>
        <v>12.271999999999998</v>
      </c>
      <c r="F2120" s="11" t="str">
        <f ca="1">IF(ROW(data!B2120)&gt;MAX(fastSMA,slowSMA)+2,IF(SIGN(D2119-E2119)&lt;&gt;SIGN(D2118-E2118),IF(SIGN(D2119-E2119)&gt;0,"BUY","SELL"),""),"")</f>
        <v/>
      </c>
      <c r="G2120" s="11"/>
      <c r="H2120" s="11">
        <f>(data!B2120/data!B2119)-1</f>
        <v>-2.8942705256940204E-2</v>
      </c>
      <c r="I2120" s="11">
        <f t="shared" si="693"/>
        <v>0</v>
      </c>
      <c r="J2120" s="11">
        <f t="shared" si="694"/>
        <v>2.8942705256940204E-2</v>
      </c>
      <c r="K2120" s="11">
        <f ca="1">IF(ROW(data!B2120)&gt;rsi+1,100-100/(1+AVERAGE(OFFSET(I2120,0,0,-rsi,1))/AVERAGE(OFFSET(J2120,0,0,-rsi,1))),"")</f>
        <v>66.334354130031045</v>
      </c>
      <c r="L2120" s="11"/>
      <c r="M2120" s="11">
        <f t="shared" si="695"/>
        <v>0.9710572947430598</v>
      </c>
      <c r="N2120" s="11">
        <f t="shared" ca="1" si="696"/>
        <v>1.16927453769559</v>
      </c>
      <c r="S2120" s="13" t="str">
        <f ca="1">pricein</f>
        <v/>
      </c>
      <c r="T2120" s="13" t="str">
        <f ca="1">priceout</f>
        <v/>
      </c>
      <c r="U2120" s="16" t="str">
        <f t="shared" ca="1" si="697"/>
        <v/>
      </c>
      <c r="V2120" s="16" t="str">
        <f t="shared" ca="1" si="704"/>
        <v/>
      </c>
      <c r="W2120" s="16" t="str">
        <f t="shared" ca="1" si="705"/>
        <v/>
      </c>
      <c r="X2120" s="16">
        <f t="shared" ca="1" si="706"/>
        <v>3.890077253538212</v>
      </c>
      <c r="Y2120" s="16"/>
      <c r="Z2120" s="13" t="str">
        <f ca="1">priceincross</f>
        <v/>
      </c>
      <c r="AA2120" s="13" t="str">
        <f ca="1">priceoutcross</f>
        <v/>
      </c>
      <c r="AB2120" s="13" t="str">
        <f t="shared" ca="1" si="698"/>
        <v/>
      </c>
      <c r="AC2120" s="13" t="str">
        <f t="shared" ca="1" si="707"/>
        <v/>
      </c>
      <c r="AD2120" s="13" t="str">
        <f t="shared" ca="1" si="708"/>
        <v/>
      </c>
      <c r="AE2120" s="13">
        <f t="shared" ca="1" si="709"/>
        <v>5.2959212856690323</v>
      </c>
      <c r="AG2120" s="32">
        <f ca="1">IF(ROW(data!B2120)&gt;fib+1,MIN(OFFSET(data!B2120,0,0,-fib,1)),"")</f>
        <v>7.03</v>
      </c>
      <c r="AH2120" s="32">
        <f ca="1">IF(ROW(data!B2120)&gt;fib+1,MAX(OFFSET(data!B2120,0,0,-fib,1)),"")</f>
        <v>16.93</v>
      </c>
      <c r="AI2120" s="32">
        <f t="shared" ca="1" si="699"/>
        <v>9.8999999999999986</v>
      </c>
      <c r="AJ2120" s="31">
        <f t="shared" ca="1" si="700"/>
        <v>9.3663999999999987</v>
      </c>
      <c r="AK2120" s="31">
        <f t="shared" ca="1" si="701"/>
        <v>10.8118</v>
      </c>
      <c r="AL2120" s="31">
        <f t="shared" ca="1" si="702"/>
        <v>11.98</v>
      </c>
      <c r="AM2120" s="31">
        <f t="shared" ca="1" si="703"/>
        <v>13.148199999999999</v>
      </c>
      <c r="AO2120" s="32">
        <f t="shared" ca="1" si="710"/>
        <v>2.890077253538212</v>
      </c>
      <c r="AP2120" s="32">
        <f t="shared" ca="1" si="711"/>
        <v>0</v>
      </c>
      <c r="AQ2120" s="32">
        <f t="shared" ca="1" si="712"/>
        <v>4.2959212856690323</v>
      </c>
      <c r="AR2120" s="32">
        <f t="shared" ca="1" si="713"/>
        <v>0</v>
      </c>
    </row>
    <row r="2121" spans="1:44">
      <c r="A2121" s="10">
        <v>40016</v>
      </c>
      <c r="B2121" s="11">
        <f ca="1">IF(ROW(data!B2121)&gt;singleSMA,AVERAGE(OFFSET(data!B2121,0,0,-singleSMA,1)),"")</f>
        <v>12.350999999999999</v>
      </c>
      <c r="C2121" s="11" t="str">
        <f ca="1">IF(ROW(data!B2119)&gt;singleSMA+2,IF(SIGN(data!B2120-indicators!B2120)&lt;&gt;SIGN(data!B2119-indicators!B2119),IF(SIGN(data!B2120-indicators!B2120)&gt;0,"BUY","SELL"),""),"")</f>
        <v/>
      </c>
      <c r="D2121" s="11">
        <f ca="1">IF(ROW(data!B2121)&gt;fastSMA,AVERAGE(OFFSET(data!B2121,0,0,-fastSMA,1)),"")</f>
        <v>15.1495</v>
      </c>
      <c r="E2121" s="11">
        <f ca="1">IF(ROW(data!B2121)&gt;slowSMA,AVERAGE(OFFSET(data!B2121,0,0,-slowSMA,1)),"")</f>
        <v>12.350999999999999</v>
      </c>
      <c r="F2121" s="11" t="str">
        <f ca="1">IF(ROW(data!B2121)&gt;MAX(fastSMA,slowSMA)+2,IF(SIGN(D2120-E2120)&lt;&gt;SIGN(D2119-E2119),IF(SIGN(D2120-E2120)&gt;0,"BUY","SELL"),""),"")</f>
        <v/>
      </c>
      <c r="G2121" s="11"/>
      <c r="H2121" s="11">
        <f>(data!B2121/data!B2120)-1</f>
        <v>-1.2773722627737238E-2</v>
      </c>
      <c r="I2121" s="11">
        <f t="shared" si="693"/>
        <v>0</v>
      </c>
      <c r="J2121" s="11">
        <f t="shared" si="694"/>
        <v>1.2773722627737238E-2</v>
      </c>
      <c r="K2121" s="11">
        <f ca="1">IF(ROW(data!B2121)&gt;rsi+1,100-100/(1+AVERAGE(OFFSET(I2121,0,0,-rsi,1))/AVERAGE(OFFSET(J2121,0,0,-rsi,1))),"")</f>
        <v>63.541006074228235</v>
      </c>
      <c r="L2121" s="11"/>
      <c r="M2121" s="11">
        <f t="shared" si="695"/>
        <v>0.98722627737226276</v>
      </c>
      <c r="N2121" s="11">
        <f t="shared" ca="1" si="696"/>
        <v>1.1349650349650349</v>
      </c>
      <c r="S2121" s="13" t="str">
        <f ca="1">pricein</f>
        <v/>
      </c>
      <c r="T2121" s="13" t="str">
        <f ca="1">priceout</f>
        <v/>
      </c>
      <c r="U2121" s="16" t="str">
        <f t="shared" ca="1" si="697"/>
        <v/>
      </c>
      <c r="V2121" s="16" t="str">
        <f t="shared" ca="1" si="704"/>
        <v/>
      </c>
      <c r="W2121" s="16" t="str">
        <f t="shared" ca="1" si="705"/>
        <v/>
      </c>
      <c r="X2121" s="16">
        <f t="shared" ca="1" si="706"/>
        <v>3.890077253538212</v>
      </c>
      <c r="Y2121" s="16"/>
      <c r="Z2121" s="13" t="str">
        <f ca="1">priceincross</f>
        <v/>
      </c>
      <c r="AA2121" s="13" t="str">
        <f ca="1">priceoutcross</f>
        <v/>
      </c>
      <c r="AB2121" s="13" t="str">
        <f t="shared" ca="1" si="698"/>
        <v/>
      </c>
      <c r="AC2121" s="13" t="str">
        <f t="shared" ca="1" si="707"/>
        <v/>
      </c>
      <c r="AD2121" s="13" t="str">
        <f t="shared" ca="1" si="708"/>
        <v/>
      </c>
      <c r="AE2121" s="13">
        <f t="shared" ca="1" si="709"/>
        <v>5.2959212856690323</v>
      </c>
      <c r="AG2121" s="32">
        <f ca="1">IF(ROW(data!B2121)&gt;fib+1,MIN(OFFSET(data!B2121,0,0,-fib,1)),"")</f>
        <v>7.03</v>
      </c>
      <c r="AH2121" s="32">
        <f ca="1">IF(ROW(data!B2121)&gt;fib+1,MAX(OFFSET(data!B2121,0,0,-fib,1)),"")</f>
        <v>16.93</v>
      </c>
      <c r="AI2121" s="32">
        <f t="shared" ca="1" si="699"/>
        <v>9.8999999999999986</v>
      </c>
      <c r="AJ2121" s="31">
        <f t="shared" ca="1" si="700"/>
        <v>9.3663999999999987</v>
      </c>
      <c r="AK2121" s="31">
        <f t="shared" ca="1" si="701"/>
        <v>10.8118</v>
      </c>
      <c r="AL2121" s="31">
        <f t="shared" ca="1" si="702"/>
        <v>11.98</v>
      </c>
      <c r="AM2121" s="31">
        <f t="shared" ca="1" si="703"/>
        <v>13.148199999999999</v>
      </c>
      <c r="AO2121" s="32">
        <f t="shared" ca="1" si="710"/>
        <v>2.890077253538212</v>
      </c>
      <c r="AP2121" s="32">
        <f t="shared" ca="1" si="711"/>
        <v>0</v>
      </c>
      <c r="AQ2121" s="32">
        <f t="shared" ca="1" si="712"/>
        <v>4.2959212856690323</v>
      </c>
      <c r="AR2121" s="32">
        <f t="shared" ca="1" si="713"/>
        <v>0</v>
      </c>
    </row>
    <row r="2122" spans="1:44">
      <c r="A2122" s="10">
        <v>40017</v>
      </c>
      <c r="B2122" s="11">
        <f ca="1">IF(ROW(data!B2122)&gt;singleSMA,AVERAGE(OFFSET(data!B2122,0,0,-singleSMA,1)),"")</f>
        <v>12.439399999999999</v>
      </c>
      <c r="C2122" s="11" t="str">
        <f ca="1">IF(ROW(data!B2120)&gt;singleSMA+2,IF(SIGN(data!B2121-indicators!B2121)&lt;&gt;SIGN(data!B2120-indicators!B2120),IF(SIGN(data!B2121-indicators!B2121)&gt;0,"BUY","SELL"),""),"")</f>
        <v/>
      </c>
      <c r="D2122" s="11">
        <f ca="1">IF(ROW(data!B2122)&gt;fastSMA,AVERAGE(OFFSET(data!B2122,0,0,-fastSMA,1)),"")</f>
        <v>15.2685</v>
      </c>
      <c r="E2122" s="11">
        <f ca="1">IF(ROW(data!B2122)&gt;slowSMA,AVERAGE(OFFSET(data!B2122,0,0,-slowSMA,1)),"")</f>
        <v>12.439399999999999</v>
      </c>
      <c r="F2122" s="11" t="str">
        <f ca="1">IF(ROW(data!B2122)&gt;MAX(fastSMA,slowSMA)+2,IF(SIGN(D2121-E2121)&lt;&gt;SIGN(D2120-E2120),IF(SIGN(D2121-E2121)&gt;0,"BUY","SELL"),""),"")</f>
        <v/>
      </c>
      <c r="G2122" s="11"/>
      <c r="H2122" s="11">
        <f>(data!B2122/data!B2121)-1</f>
        <v>2.0948860135551417E-2</v>
      </c>
      <c r="I2122" s="11">
        <f t="shared" si="693"/>
        <v>2.0948860135551417E-2</v>
      </c>
      <c r="J2122" s="11">
        <f t="shared" si="694"/>
        <v>0</v>
      </c>
      <c r="K2122" s="11">
        <f ca="1">IF(ROW(data!B2122)&gt;rsi+1,100-100/(1+AVERAGE(OFFSET(I2122,0,0,-rsi,1))/AVERAGE(OFFSET(J2122,0,0,-rsi,1))),"")</f>
        <v>65.939046865686777</v>
      </c>
      <c r="L2122" s="11"/>
      <c r="M2122" s="11">
        <f t="shared" si="695"/>
        <v>1.0209488601355514</v>
      </c>
      <c r="N2122" s="11">
        <f t="shared" ca="1" si="696"/>
        <v>1.1677237491190979</v>
      </c>
      <c r="S2122" s="13" t="str">
        <f ca="1">pricein</f>
        <v/>
      </c>
      <c r="T2122" s="13" t="str">
        <f ca="1">priceout</f>
        <v/>
      </c>
      <c r="U2122" s="16" t="str">
        <f t="shared" ca="1" si="697"/>
        <v/>
      </c>
      <c r="V2122" s="16" t="str">
        <f t="shared" ca="1" si="704"/>
        <v/>
      </c>
      <c r="W2122" s="16" t="str">
        <f t="shared" ca="1" si="705"/>
        <v/>
      </c>
      <c r="X2122" s="16">
        <f t="shared" ca="1" si="706"/>
        <v>3.890077253538212</v>
      </c>
      <c r="Y2122" s="16"/>
      <c r="Z2122" s="13" t="str">
        <f ca="1">priceincross</f>
        <v/>
      </c>
      <c r="AA2122" s="13" t="str">
        <f ca="1">priceoutcross</f>
        <v/>
      </c>
      <c r="AB2122" s="13" t="str">
        <f t="shared" ca="1" si="698"/>
        <v/>
      </c>
      <c r="AC2122" s="13" t="str">
        <f t="shared" ca="1" si="707"/>
        <v/>
      </c>
      <c r="AD2122" s="13" t="str">
        <f t="shared" ca="1" si="708"/>
        <v/>
      </c>
      <c r="AE2122" s="13">
        <f t="shared" ca="1" si="709"/>
        <v>5.2959212856690323</v>
      </c>
      <c r="AG2122" s="32">
        <f ca="1">IF(ROW(data!B2122)&gt;fib+1,MIN(OFFSET(data!B2122,0,0,-fib,1)),"")</f>
        <v>7.03</v>
      </c>
      <c r="AH2122" s="32">
        <f ca="1">IF(ROW(data!B2122)&gt;fib+1,MAX(OFFSET(data!B2122,0,0,-fib,1)),"")</f>
        <v>16.93</v>
      </c>
      <c r="AI2122" s="32">
        <f t="shared" ca="1" si="699"/>
        <v>9.8999999999999986</v>
      </c>
      <c r="AJ2122" s="31">
        <f t="shared" ca="1" si="700"/>
        <v>9.3663999999999987</v>
      </c>
      <c r="AK2122" s="31">
        <f t="shared" ca="1" si="701"/>
        <v>10.8118</v>
      </c>
      <c r="AL2122" s="31">
        <f t="shared" ca="1" si="702"/>
        <v>11.98</v>
      </c>
      <c r="AM2122" s="31">
        <f t="shared" ca="1" si="703"/>
        <v>13.148199999999999</v>
      </c>
      <c r="AO2122" s="32">
        <f t="shared" ca="1" si="710"/>
        <v>2.890077253538212</v>
      </c>
      <c r="AP2122" s="32">
        <f t="shared" ca="1" si="711"/>
        <v>0</v>
      </c>
      <c r="AQ2122" s="32">
        <f t="shared" ca="1" si="712"/>
        <v>4.2959212856690323</v>
      </c>
      <c r="AR2122" s="32">
        <f t="shared" ca="1" si="713"/>
        <v>0</v>
      </c>
    </row>
    <row r="2123" spans="1:44">
      <c r="A2123" s="10">
        <v>40018</v>
      </c>
      <c r="B2123" s="11">
        <f ca="1">IF(ROW(data!B2123)&gt;singleSMA,AVERAGE(OFFSET(data!B2123,0,0,-singleSMA,1)),"")</f>
        <v>12.532299999999999</v>
      </c>
      <c r="C2123" s="11" t="str">
        <f ca="1">IF(ROW(data!B2121)&gt;singleSMA+2,IF(SIGN(data!B2122-indicators!B2122)&lt;&gt;SIGN(data!B2121-indicators!B2121),IF(SIGN(data!B2122-indicators!B2122)&gt;0,"BUY","SELL"),""),"")</f>
        <v/>
      </c>
      <c r="D2123" s="11">
        <f ca="1">IF(ROW(data!B2123)&gt;fastSMA,AVERAGE(OFFSET(data!B2123,0,0,-fastSMA,1)),"")</f>
        <v>15.391500000000002</v>
      </c>
      <c r="E2123" s="11">
        <f ca="1">IF(ROW(data!B2123)&gt;slowSMA,AVERAGE(OFFSET(data!B2123,0,0,-slowSMA,1)),"")</f>
        <v>12.532299999999999</v>
      </c>
      <c r="F2123" s="11" t="str">
        <f ca="1">IF(ROW(data!B2123)&gt;MAX(fastSMA,slowSMA)+2,IF(SIGN(D2122-E2122)&lt;&gt;SIGN(D2121-E2121),IF(SIGN(D2122-E2122)&gt;0,"BUY","SELL"),""),"")</f>
        <v/>
      </c>
      <c r="G2123" s="11"/>
      <c r="H2123" s="11">
        <f>(data!B2123/data!B2122)-1</f>
        <v>2.5347012673506253E-2</v>
      </c>
      <c r="I2123" s="11">
        <f t="shared" si="693"/>
        <v>2.5347012673506253E-2</v>
      </c>
      <c r="J2123" s="11">
        <f t="shared" si="694"/>
        <v>0</v>
      </c>
      <c r="K2123" s="11">
        <f ca="1">IF(ROW(data!B2123)&gt;rsi+1,100-100/(1+AVERAGE(OFFSET(I2123,0,0,-rsi,1))/AVERAGE(OFFSET(J2123,0,0,-rsi,1))),"")</f>
        <v>66.029220431117096</v>
      </c>
      <c r="L2123" s="11"/>
      <c r="M2123" s="11">
        <f t="shared" si="695"/>
        <v>1.0253470126735063</v>
      </c>
      <c r="N2123" s="11">
        <f t="shared" ca="1" si="696"/>
        <v>1.1693048864418443</v>
      </c>
      <c r="S2123" s="13" t="str">
        <f ca="1">pricein</f>
        <v/>
      </c>
      <c r="T2123" s="13" t="str">
        <f ca="1">priceout</f>
        <v/>
      </c>
      <c r="U2123" s="16" t="str">
        <f t="shared" ca="1" si="697"/>
        <v/>
      </c>
      <c r="V2123" s="16" t="str">
        <f t="shared" ca="1" si="704"/>
        <v/>
      </c>
      <c r="W2123" s="16" t="str">
        <f t="shared" ca="1" si="705"/>
        <v/>
      </c>
      <c r="X2123" s="16">
        <f t="shared" ca="1" si="706"/>
        <v>3.890077253538212</v>
      </c>
      <c r="Y2123" s="16"/>
      <c r="Z2123" s="13" t="str">
        <f ca="1">priceincross</f>
        <v/>
      </c>
      <c r="AA2123" s="13" t="str">
        <f ca="1">priceoutcross</f>
        <v/>
      </c>
      <c r="AB2123" s="13" t="str">
        <f t="shared" ca="1" si="698"/>
        <v/>
      </c>
      <c r="AC2123" s="13" t="str">
        <f t="shared" ca="1" si="707"/>
        <v/>
      </c>
      <c r="AD2123" s="13" t="str">
        <f t="shared" ca="1" si="708"/>
        <v/>
      </c>
      <c r="AE2123" s="13">
        <f t="shared" ca="1" si="709"/>
        <v>5.2959212856690323</v>
      </c>
      <c r="AG2123" s="32">
        <f ca="1">IF(ROW(data!B2123)&gt;fib+1,MIN(OFFSET(data!B2123,0,0,-fib,1)),"")</f>
        <v>7.03</v>
      </c>
      <c r="AH2123" s="32">
        <f ca="1">IF(ROW(data!B2123)&gt;fib+1,MAX(OFFSET(data!B2123,0,0,-fib,1)),"")</f>
        <v>16.989999999999998</v>
      </c>
      <c r="AI2123" s="32">
        <f t="shared" ca="1" si="699"/>
        <v>9.9599999999999973</v>
      </c>
      <c r="AJ2123" s="31">
        <f t="shared" ca="1" si="700"/>
        <v>9.3805599999999991</v>
      </c>
      <c r="AK2123" s="31">
        <f t="shared" ca="1" si="701"/>
        <v>10.834719999999999</v>
      </c>
      <c r="AL2123" s="31">
        <f t="shared" ca="1" si="702"/>
        <v>12.009999999999998</v>
      </c>
      <c r="AM2123" s="31">
        <f t="shared" ca="1" si="703"/>
        <v>13.185279999999999</v>
      </c>
      <c r="AO2123" s="32">
        <f t="shared" ca="1" si="710"/>
        <v>2.890077253538212</v>
      </c>
      <c r="AP2123" s="32">
        <f t="shared" ca="1" si="711"/>
        <v>0</v>
      </c>
      <c r="AQ2123" s="32">
        <f t="shared" ca="1" si="712"/>
        <v>4.2959212856690323</v>
      </c>
      <c r="AR2123" s="32">
        <f t="shared" ca="1" si="713"/>
        <v>0</v>
      </c>
    </row>
    <row r="2124" spans="1:44">
      <c r="A2124" s="10">
        <v>40021</v>
      </c>
      <c r="B2124" s="11">
        <f ca="1">IF(ROW(data!B2124)&gt;singleSMA,AVERAGE(OFFSET(data!B2124,0,0,-singleSMA,1)),"")</f>
        <v>12.630100000000001</v>
      </c>
      <c r="C2124" s="11" t="str">
        <f ca="1">IF(ROW(data!B2122)&gt;singleSMA+2,IF(SIGN(data!B2123-indicators!B2123)&lt;&gt;SIGN(data!B2122-indicators!B2122),IF(SIGN(data!B2123-indicators!B2123)&gt;0,"BUY","SELL"),""),"")</f>
        <v/>
      </c>
      <c r="D2124" s="11">
        <f ca="1">IF(ROW(data!B2124)&gt;fastSMA,AVERAGE(OFFSET(data!B2124,0,0,-fastSMA,1)),"")</f>
        <v>15.487500000000002</v>
      </c>
      <c r="E2124" s="11">
        <f ca="1">IF(ROW(data!B2124)&gt;slowSMA,AVERAGE(OFFSET(data!B2124,0,0,-slowSMA,1)),"")</f>
        <v>12.630100000000001</v>
      </c>
      <c r="F2124" s="11" t="str">
        <f ca="1">IF(ROW(data!B2124)&gt;MAX(fastSMA,slowSMA)+2,IF(SIGN(D2123-E2123)&lt;&gt;SIGN(D2122-E2122),IF(SIGN(D2123-E2123)&gt;0,"BUY","SELL"),""),"")</f>
        <v/>
      </c>
      <c r="G2124" s="11"/>
      <c r="H2124" s="11">
        <f>(data!B2124/data!B2123)-1</f>
        <v>1.0005885815185467E-2</v>
      </c>
      <c r="I2124" s="11">
        <f t="shared" si="693"/>
        <v>1.0005885815185467E-2</v>
      </c>
      <c r="J2124" s="11">
        <f t="shared" si="694"/>
        <v>0</v>
      </c>
      <c r="K2124" s="11">
        <f ca="1">IF(ROW(data!B2124)&gt;rsi+1,100-100/(1+AVERAGE(OFFSET(I2124,0,0,-rsi,1))/AVERAGE(OFFSET(J2124,0,0,-rsi,1))),"")</f>
        <v>63.306620302764067</v>
      </c>
      <c r="L2124" s="11"/>
      <c r="M2124" s="11">
        <f t="shared" si="695"/>
        <v>1.0100058858151855</v>
      </c>
      <c r="N2124" s="11">
        <f t="shared" ca="1" si="696"/>
        <v>1.1259842519685044</v>
      </c>
      <c r="S2124" s="13" t="str">
        <f ca="1">pricein</f>
        <v/>
      </c>
      <c r="T2124" s="13" t="str">
        <f ca="1">priceout</f>
        <v/>
      </c>
      <c r="U2124" s="16" t="str">
        <f t="shared" ca="1" si="697"/>
        <v/>
      </c>
      <c r="V2124" s="16" t="str">
        <f t="shared" ca="1" si="704"/>
        <v/>
      </c>
      <c r="W2124" s="16" t="str">
        <f t="shared" ca="1" si="705"/>
        <v/>
      </c>
      <c r="X2124" s="16">
        <f t="shared" ca="1" si="706"/>
        <v>3.890077253538212</v>
      </c>
      <c r="Y2124" s="16"/>
      <c r="Z2124" s="13" t="str">
        <f ca="1">priceincross</f>
        <v/>
      </c>
      <c r="AA2124" s="13" t="str">
        <f ca="1">priceoutcross</f>
        <v/>
      </c>
      <c r="AB2124" s="13" t="str">
        <f t="shared" ca="1" si="698"/>
        <v/>
      </c>
      <c r="AC2124" s="13" t="str">
        <f t="shared" ca="1" si="707"/>
        <v/>
      </c>
      <c r="AD2124" s="13" t="str">
        <f t="shared" ca="1" si="708"/>
        <v/>
      </c>
      <c r="AE2124" s="13">
        <f t="shared" ca="1" si="709"/>
        <v>5.2959212856690323</v>
      </c>
      <c r="AG2124" s="32">
        <f ca="1">IF(ROW(data!B2124)&gt;fib+1,MIN(OFFSET(data!B2124,0,0,-fib,1)),"")</f>
        <v>7.03</v>
      </c>
      <c r="AH2124" s="32">
        <f ca="1">IF(ROW(data!B2124)&gt;fib+1,MAX(OFFSET(data!B2124,0,0,-fib,1)),"")</f>
        <v>17.16</v>
      </c>
      <c r="AI2124" s="32">
        <f t="shared" ca="1" si="699"/>
        <v>10.129999999999999</v>
      </c>
      <c r="AJ2124" s="31">
        <f t="shared" ca="1" si="700"/>
        <v>9.4206800000000008</v>
      </c>
      <c r="AK2124" s="31">
        <f t="shared" ca="1" si="701"/>
        <v>10.899660000000001</v>
      </c>
      <c r="AL2124" s="31">
        <f t="shared" ca="1" si="702"/>
        <v>12.094999999999999</v>
      </c>
      <c r="AM2124" s="31">
        <f t="shared" ca="1" si="703"/>
        <v>13.29034</v>
      </c>
      <c r="AO2124" s="32">
        <f t="shared" ca="1" si="710"/>
        <v>2.890077253538212</v>
      </c>
      <c r="AP2124" s="32">
        <f t="shared" ca="1" si="711"/>
        <v>0</v>
      </c>
      <c r="AQ2124" s="32">
        <f t="shared" ca="1" si="712"/>
        <v>4.2959212856690323</v>
      </c>
      <c r="AR2124" s="32">
        <f t="shared" ca="1" si="713"/>
        <v>0</v>
      </c>
    </row>
    <row r="2125" spans="1:44">
      <c r="A2125" s="10">
        <v>40022</v>
      </c>
      <c r="B2125" s="11">
        <f ca="1">IF(ROW(data!B2125)&gt;singleSMA,AVERAGE(OFFSET(data!B2125,0,0,-singleSMA,1)),"")</f>
        <v>12.7193</v>
      </c>
      <c r="C2125" s="11" t="str">
        <f ca="1">IF(ROW(data!B2123)&gt;singleSMA+2,IF(SIGN(data!B2124-indicators!B2124)&lt;&gt;SIGN(data!B2123-indicators!B2123),IF(SIGN(data!B2124-indicators!B2124)&gt;0,"BUY","SELL"),""),"")</f>
        <v/>
      </c>
      <c r="D2125" s="11">
        <f ca="1">IF(ROW(data!B2125)&gt;fastSMA,AVERAGE(OFFSET(data!B2125,0,0,-fastSMA,1)),"")</f>
        <v>15.546500000000004</v>
      </c>
      <c r="E2125" s="11">
        <f ca="1">IF(ROW(data!B2125)&gt;slowSMA,AVERAGE(OFFSET(data!B2125,0,0,-slowSMA,1)),"")</f>
        <v>12.7193</v>
      </c>
      <c r="F2125" s="11" t="str">
        <f ca="1">IF(ROW(data!B2125)&gt;MAX(fastSMA,slowSMA)+2,IF(SIGN(D2124-E2124)&lt;&gt;SIGN(D2123-E2123),IF(SIGN(D2124-E2124)&gt;0,"BUY","SELL"),""),"")</f>
        <v/>
      </c>
      <c r="G2125" s="11"/>
      <c r="H2125" s="11">
        <f>(data!B2125/data!B2124)-1</f>
        <v>-2.447552447552459E-2</v>
      </c>
      <c r="I2125" s="11">
        <f t="shared" si="693"/>
        <v>0</v>
      </c>
      <c r="J2125" s="11">
        <f t="shared" si="694"/>
        <v>2.447552447552459E-2</v>
      </c>
      <c r="K2125" s="11">
        <f ca="1">IF(ROW(data!B2125)&gt;rsi+1,100-100/(1+AVERAGE(OFFSET(I2125,0,0,-rsi,1))/AVERAGE(OFFSET(J2125,0,0,-rsi,1))),"")</f>
        <v>58.555872348465861</v>
      </c>
      <c r="L2125" s="11"/>
      <c r="M2125" s="11">
        <f t="shared" si="695"/>
        <v>0.97552447552447541</v>
      </c>
      <c r="N2125" s="11">
        <f t="shared" ca="1" si="696"/>
        <v>1.0758354755784056</v>
      </c>
      <c r="S2125" s="13" t="str">
        <f ca="1">pricein</f>
        <v/>
      </c>
      <c r="T2125" s="13" t="str">
        <f ca="1">priceout</f>
        <v/>
      </c>
      <c r="U2125" s="16" t="str">
        <f t="shared" ca="1" si="697"/>
        <v/>
      </c>
      <c r="V2125" s="16" t="str">
        <f t="shared" ca="1" si="704"/>
        <v/>
      </c>
      <c r="W2125" s="16" t="str">
        <f t="shared" ca="1" si="705"/>
        <v/>
      </c>
      <c r="X2125" s="16">
        <f t="shared" ca="1" si="706"/>
        <v>3.890077253538212</v>
      </c>
      <c r="Y2125" s="16"/>
      <c r="Z2125" s="13" t="str">
        <f ca="1">priceincross</f>
        <v/>
      </c>
      <c r="AA2125" s="13" t="str">
        <f ca="1">priceoutcross</f>
        <v/>
      </c>
      <c r="AB2125" s="13" t="str">
        <f t="shared" ca="1" si="698"/>
        <v/>
      </c>
      <c r="AC2125" s="13" t="str">
        <f t="shared" ca="1" si="707"/>
        <v/>
      </c>
      <c r="AD2125" s="13" t="str">
        <f t="shared" ca="1" si="708"/>
        <v/>
      </c>
      <c r="AE2125" s="13">
        <f t="shared" ca="1" si="709"/>
        <v>5.2959212856690323</v>
      </c>
      <c r="AG2125" s="32">
        <f ca="1">IF(ROW(data!B2125)&gt;fib+1,MIN(OFFSET(data!B2125,0,0,-fib,1)),"")</f>
        <v>7.03</v>
      </c>
      <c r="AH2125" s="32">
        <f ca="1">IF(ROW(data!B2125)&gt;fib+1,MAX(OFFSET(data!B2125,0,0,-fib,1)),"")</f>
        <v>17.16</v>
      </c>
      <c r="AI2125" s="32">
        <f t="shared" ca="1" si="699"/>
        <v>10.129999999999999</v>
      </c>
      <c r="AJ2125" s="31">
        <f t="shared" ca="1" si="700"/>
        <v>9.4206800000000008</v>
      </c>
      <c r="AK2125" s="31">
        <f t="shared" ca="1" si="701"/>
        <v>10.899660000000001</v>
      </c>
      <c r="AL2125" s="31">
        <f t="shared" ca="1" si="702"/>
        <v>12.094999999999999</v>
      </c>
      <c r="AM2125" s="31">
        <f t="shared" ca="1" si="703"/>
        <v>13.29034</v>
      </c>
      <c r="AO2125" s="32">
        <f t="shared" ca="1" si="710"/>
        <v>2.890077253538212</v>
      </c>
      <c r="AP2125" s="32">
        <f t="shared" ca="1" si="711"/>
        <v>0</v>
      </c>
      <c r="AQ2125" s="32">
        <f t="shared" ca="1" si="712"/>
        <v>4.2959212856690323</v>
      </c>
      <c r="AR2125" s="32">
        <f t="shared" ca="1" si="713"/>
        <v>0</v>
      </c>
    </row>
    <row r="2126" spans="1:44">
      <c r="A2126" s="10">
        <v>40023</v>
      </c>
      <c r="B2126" s="11">
        <f ca="1">IF(ROW(data!B2126)&gt;singleSMA,AVERAGE(OFFSET(data!B2126,0,0,-singleSMA,1)),"")</f>
        <v>12.805299999999999</v>
      </c>
      <c r="C2126" s="11" t="str">
        <f ca="1">IF(ROW(data!B2124)&gt;singleSMA+2,IF(SIGN(data!B2125-indicators!B2125)&lt;&gt;SIGN(data!B2124-indicators!B2124),IF(SIGN(data!B2125-indicators!B2125)&gt;0,"BUY","SELL"),""),"")</f>
        <v/>
      </c>
      <c r="D2126" s="11">
        <f ca="1">IF(ROW(data!B2126)&gt;fastSMA,AVERAGE(OFFSET(data!B2126,0,0,-fastSMA,1)),"")</f>
        <v>15.602</v>
      </c>
      <c r="E2126" s="11">
        <f ca="1">IF(ROW(data!B2126)&gt;slowSMA,AVERAGE(OFFSET(data!B2126,0,0,-slowSMA,1)),"")</f>
        <v>12.805299999999999</v>
      </c>
      <c r="F2126" s="11" t="str">
        <f ca="1">IF(ROW(data!B2126)&gt;MAX(fastSMA,slowSMA)+2,IF(SIGN(D2125-E2125)&lt;&gt;SIGN(D2124-E2124),IF(SIGN(D2125-E2125)&gt;0,"BUY","SELL"),""),"")</f>
        <v/>
      </c>
      <c r="G2126" s="11"/>
      <c r="H2126" s="11">
        <f>(data!B2126/data!B2125)-1</f>
        <v>-2.5686977299880565E-2</v>
      </c>
      <c r="I2126" s="11">
        <f t="shared" si="693"/>
        <v>0</v>
      </c>
      <c r="J2126" s="11">
        <f t="shared" si="694"/>
        <v>2.5686977299880565E-2</v>
      </c>
      <c r="K2126" s="11">
        <f ca="1">IF(ROW(data!B2126)&gt;rsi+1,100-100/(1+AVERAGE(OFFSET(I2126,0,0,-rsi,1))/AVERAGE(OFFSET(J2126,0,0,-rsi,1))),"")</f>
        <v>58.251601710843424</v>
      </c>
      <c r="L2126" s="11"/>
      <c r="M2126" s="11">
        <f t="shared" si="695"/>
        <v>0.97431302270011944</v>
      </c>
      <c r="N2126" s="11">
        <f t="shared" ca="1" si="696"/>
        <v>1.0730263157894737</v>
      </c>
      <c r="S2126" s="13" t="str">
        <f ca="1">pricein</f>
        <v/>
      </c>
      <c r="T2126" s="13" t="str">
        <f ca="1">priceout</f>
        <v/>
      </c>
      <c r="U2126" s="16" t="str">
        <f t="shared" ca="1" si="697"/>
        <v/>
      </c>
      <c r="V2126" s="16" t="str">
        <f t="shared" ca="1" si="704"/>
        <v/>
      </c>
      <c r="W2126" s="16" t="str">
        <f t="shared" ca="1" si="705"/>
        <v/>
      </c>
      <c r="X2126" s="16">
        <f t="shared" ca="1" si="706"/>
        <v>3.890077253538212</v>
      </c>
      <c r="Y2126" s="16"/>
      <c r="Z2126" s="13" t="str">
        <f ca="1">priceincross</f>
        <v/>
      </c>
      <c r="AA2126" s="13" t="str">
        <f ca="1">priceoutcross</f>
        <v/>
      </c>
      <c r="AB2126" s="13" t="str">
        <f t="shared" ca="1" si="698"/>
        <v/>
      </c>
      <c r="AC2126" s="13" t="str">
        <f t="shared" ca="1" si="707"/>
        <v/>
      </c>
      <c r="AD2126" s="13" t="str">
        <f t="shared" ca="1" si="708"/>
        <v/>
      </c>
      <c r="AE2126" s="13">
        <f t="shared" ca="1" si="709"/>
        <v>5.2959212856690323</v>
      </c>
      <c r="AG2126" s="32">
        <f ca="1">IF(ROW(data!B2126)&gt;fib+1,MIN(OFFSET(data!B2126,0,0,-fib,1)),"")</f>
        <v>7.03</v>
      </c>
      <c r="AH2126" s="32">
        <f ca="1">IF(ROW(data!B2126)&gt;fib+1,MAX(OFFSET(data!B2126,0,0,-fib,1)),"")</f>
        <v>17.16</v>
      </c>
      <c r="AI2126" s="32">
        <f t="shared" ca="1" si="699"/>
        <v>10.129999999999999</v>
      </c>
      <c r="AJ2126" s="31">
        <f t="shared" ca="1" si="700"/>
        <v>9.4206800000000008</v>
      </c>
      <c r="AK2126" s="31">
        <f t="shared" ca="1" si="701"/>
        <v>10.899660000000001</v>
      </c>
      <c r="AL2126" s="31">
        <f t="shared" ca="1" si="702"/>
        <v>12.094999999999999</v>
      </c>
      <c r="AM2126" s="31">
        <f t="shared" ca="1" si="703"/>
        <v>13.29034</v>
      </c>
      <c r="AO2126" s="32">
        <f t="shared" ca="1" si="710"/>
        <v>2.890077253538212</v>
      </c>
      <c r="AP2126" s="32">
        <f t="shared" ca="1" si="711"/>
        <v>0</v>
      </c>
      <c r="AQ2126" s="32">
        <f t="shared" ca="1" si="712"/>
        <v>4.2959212856690323</v>
      </c>
      <c r="AR2126" s="32">
        <f t="shared" ca="1" si="713"/>
        <v>0</v>
      </c>
    </row>
    <row r="2127" spans="1:44">
      <c r="A2127" s="10">
        <v>40024</v>
      </c>
      <c r="B2127" s="11">
        <f ca="1">IF(ROW(data!B2127)&gt;singleSMA,AVERAGE(OFFSET(data!B2127,0,0,-singleSMA,1)),"")</f>
        <v>12.9001</v>
      </c>
      <c r="C2127" s="11" t="str">
        <f ca="1">IF(ROW(data!B2125)&gt;singleSMA+2,IF(SIGN(data!B2126-indicators!B2126)&lt;&gt;SIGN(data!B2125-indicators!B2125),IF(SIGN(data!B2126-indicators!B2126)&gt;0,"BUY","SELL"),""),"")</f>
        <v/>
      </c>
      <c r="D2127" s="11">
        <f ca="1">IF(ROW(data!B2127)&gt;fastSMA,AVERAGE(OFFSET(data!B2127,0,0,-fastSMA,1)),"")</f>
        <v>15.695000000000002</v>
      </c>
      <c r="E2127" s="11">
        <f ca="1">IF(ROW(data!B2127)&gt;slowSMA,AVERAGE(OFFSET(data!B2127,0,0,-slowSMA,1)),"")</f>
        <v>12.9001</v>
      </c>
      <c r="F2127" s="11" t="str">
        <f ca="1">IF(ROW(data!B2127)&gt;MAX(fastSMA,slowSMA)+2,IF(SIGN(D2126-E2126)&lt;&gt;SIGN(D2125-E2125),IF(SIGN(D2126-E2126)&gt;0,"BUY","SELL"),""),"")</f>
        <v/>
      </c>
      <c r="G2127" s="11"/>
      <c r="H2127" s="11">
        <f>(data!B2127/data!B2126)-1</f>
        <v>3.3108522378908711E-2</v>
      </c>
      <c r="I2127" s="11">
        <f t="shared" si="693"/>
        <v>3.3108522378908711E-2</v>
      </c>
      <c r="J2127" s="11">
        <f t="shared" si="694"/>
        <v>0</v>
      </c>
      <c r="K2127" s="11">
        <f ca="1">IF(ROW(data!B2127)&gt;rsi+1,100-100/(1+AVERAGE(OFFSET(I2127,0,0,-rsi,1))/AVERAGE(OFFSET(J2127,0,0,-rsi,1))),"")</f>
        <v>62.538426933258862</v>
      </c>
      <c r="L2127" s="11"/>
      <c r="M2127" s="11">
        <f t="shared" si="695"/>
        <v>1.0331085223789087</v>
      </c>
      <c r="N2127" s="11">
        <f t="shared" ca="1" si="696"/>
        <v>1.1240827218145426</v>
      </c>
      <c r="S2127" s="13" t="str">
        <f ca="1">pricein</f>
        <v/>
      </c>
      <c r="T2127" s="13" t="str">
        <f ca="1">priceout</f>
        <v/>
      </c>
      <c r="U2127" s="16" t="str">
        <f t="shared" ca="1" si="697"/>
        <v/>
      </c>
      <c r="V2127" s="16" t="str">
        <f t="shared" ca="1" si="704"/>
        <v/>
      </c>
      <c r="W2127" s="16" t="str">
        <f t="shared" ca="1" si="705"/>
        <v/>
      </c>
      <c r="X2127" s="16">
        <f t="shared" ca="1" si="706"/>
        <v>3.890077253538212</v>
      </c>
      <c r="Y2127" s="16"/>
      <c r="Z2127" s="13" t="str">
        <f ca="1">priceincross</f>
        <v/>
      </c>
      <c r="AA2127" s="13" t="str">
        <f ca="1">priceoutcross</f>
        <v/>
      </c>
      <c r="AB2127" s="13" t="str">
        <f t="shared" ca="1" si="698"/>
        <v/>
      </c>
      <c r="AC2127" s="13" t="str">
        <f t="shared" ca="1" si="707"/>
        <v/>
      </c>
      <c r="AD2127" s="13" t="str">
        <f t="shared" ca="1" si="708"/>
        <v/>
      </c>
      <c r="AE2127" s="13">
        <f t="shared" ca="1" si="709"/>
        <v>5.2959212856690323</v>
      </c>
      <c r="AG2127" s="32">
        <f ca="1">IF(ROW(data!B2127)&gt;fib+1,MIN(OFFSET(data!B2127,0,0,-fib,1)),"")</f>
        <v>7.03</v>
      </c>
      <c r="AH2127" s="32">
        <f ca="1">IF(ROW(data!B2127)&gt;fib+1,MAX(OFFSET(data!B2127,0,0,-fib,1)),"")</f>
        <v>17.16</v>
      </c>
      <c r="AI2127" s="32">
        <f t="shared" ca="1" si="699"/>
        <v>10.129999999999999</v>
      </c>
      <c r="AJ2127" s="31">
        <f t="shared" ca="1" si="700"/>
        <v>9.4206800000000008</v>
      </c>
      <c r="AK2127" s="31">
        <f t="shared" ca="1" si="701"/>
        <v>10.899660000000001</v>
      </c>
      <c r="AL2127" s="31">
        <f t="shared" ca="1" si="702"/>
        <v>12.094999999999999</v>
      </c>
      <c r="AM2127" s="31">
        <f t="shared" ca="1" si="703"/>
        <v>13.29034</v>
      </c>
      <c r="AO2127" s="32">
        <f t="shared" ca="1" si="710"/>
        <v>2.890077253538212</v>
      </c>
      <c r="AP2127" s="32">
        <f t="shared" ca="1" si="711"/>
        <v>0</v>
      </c>
      <c r="AQ2127" s="32">
        <f t="shared" ca="1" si="712"/>
        <v>4.2959212856690323</v>
      </c>
      <c r="AR2127" s="32">
        <f t="shared" ca="1" si="713"/>
        <v>0</v>
      </c>
    </row>
    <row r="2128" spans="1:44">
      <c r="A2128" s="10">
        <v>40025</v>
      </c>
      <c r="B2128" s="11">
        <f ca="1">IF(ROW(data!B2128)&gt;singleSMA,AVERAGE(OFFSET(data!B2128,0,0,-singleSMA,1)),"")</f>
        <v>12.9999</v>
      </c>
      <c r="C2128" s="11" t="str">
        <f ca="1">IF(ROW(data!B2126)&gt;singleSMA+2,IF(SIGN(data!B2127-indicators!B2127)&lt;&gt;SIGN(data!B2126-indicators!B2126),IF(SIGN(data!B2127-indicators!B2127)&gt;0,"BUY","SELL"),""),"")</f>
        <v/>
      </c>
      <c r="D2128" s="11">
        <f ca="1">IF(ROW(data!B2128)&gt;fastSMA,AVERAGE(OFFSET(data!B2128,0,0,-fastSMA,1)),"")</f>
        <v>15.8065</v>
      </c>
      <c r="E2128" s="11">
        <f ca="1">IF(ROW(data!B2128)&gt;slowSMA,AVERAGE(OFFSET(data!B2128,0,0,-slowSMA,1)),"")</f>
        <v>12.9999</v>
      </c>
      <c r="F2128" s="11" t="str">
        <f ca="1">IF(ROW(data!B2128)&gt;MAX(fastSMA,slowSMA)+2,IF(SIGN(D2127-E2127)&lt;&gt;SIGN(D2126-E2126),IF(SIGN(D2127-E2127)&gt;0,"BUY","SELL"),""),"")</f>
        <v/>
      </c>
      <c r="G2128" s="11"/>
      <c r="H2128" s="11">
        <f>(data!B2128/data!B2127)-1</f>
        <v>3.2640949554896048E-2</v>
      </c>
      <c r="I2128" s="11">
        <f t="shared" si="693"/>
        <v>3.2640949554896048E-2</v>
      </c>
      <c r="J2128" s="11">
        <f t="shared" si="694"/>
        <v>0</v>
      </c>
      <c r="K2128" s="11">
        <f ca="1">IF(ROW(data!B2128)&gt;rsi+1,100-100/(1+AVERAGE(OFFSET(I2128,0,0,-rsi,1))/AVERAGE(OFFSET(J2128,0,0,-rsi,1))),"")</f>
        <v>63.994596594375288</v>
      </c>
      <c r="L2128" s="11"/>
      <c r="M2128" s="11">
        <f t="shared" si="695"/>
        <v>1.032640949554896</v>
      </c>
      <c r="N2128" s="11">
        <f t="shared" ca="1" si="696"/>
        <v>1.1470006591957811</v>
      </c>
      <c r="S2128" s="13" t="str">
        <f ca="1">pricein</f>
        <v/>
      </c>
      <c r="T2128" s="13" t="str">
        <f ca="1">priceout</f>
        <v/>
      </c>
      <c r="U2128" s="16" t="str">
        <f t="shared" ca="1" si="697"/>
        <v/>
      </c>
      <c r="V2128" s="16" t="str">
        <f t="shared" ca="1" si="704"/>
        <v/>
      </c>
      <c r="W2128" s="16" t="str">
        <f t="shared" ca="1" si="705"/>
        <v/>
      </c>
      <c r="X2128" s="16">
        <f t="shared" ca="1" si="706"/>
        <v>3.890077253538212</v>
      </c>
      <c r="Y2128" s="16"/>
      <c r="Z2128" s="13" t="str">
        <f ca="1">priceincross</f>
        <v/>
      </c>
      <c r="AA2128" s="13" t="str">
        <f ca="1">priceoutcross</f>
        <v/>
      </c>
      <c r="AB2128" s="13" t="str">
        <f t="shared" ca="1" si="698"/>
        <v/>
      </c>
      <c r="AC2128" s="13" t="str">
        <f t="shared" ca="1" si="707"/>
        <v/>
      </c>
      <c r="AD2128" s="13" t="str">
        <f t="shared" ca="1" si="708"/>
        <v/>
      </c>
      <c r="AE2128" s="13">
        <f t="shared" ca="1" si="709"/>
        <v>5.2959212856690323</v>
      </c>
      <c r="AG2128" s="32">
        <f ca="1">IF(ROW(data!B2128)&gt;fib+1,MIN(OFFSET(data!B2128,0,0,-fib,1)),"")</f>
        <v>7.03</v>
      </c>
      <c r="AH2128" s="32">
        <f ca="1">IF(ROW(data!B2128)&gt;fib+1,MAX(OFFSET(data!B2128,0,0,-fib,1)),"")</f>
        <v>17.399999999999999</v>
      </c>
      <c r="AI2128" s="32">
        <f t="shared" ca="1" si="699"/>
        <v>10.369999999999997</v>
      </c>
      <c r="AJ2128" s="31">
        <f t="shared" ca="1" si="700"/>
        <v>9.4773199999999989</v>
      </c>
      <c r="AK2128" s="31">
        <f t="shared" ca="1" si="701"/>
        <v>10.991339999999999</v>
      </c>
      <c r="AL2128" s="31">
        <f t="shared" ca="1" si="702"/>
        <v>12.215</v>
      </c>
      <c r="AM2128" s="31">
        <f t="shared" ca="1" si="703"/>
        <v>13.438659999999999</v>
      </c>
      <c r="AO2128" s="32">
        <f t="shared" ca="1" si="710"/>
        <v>2.890077253538212</v>
      </c>
      <c r="AP2128" s="32">
        <f t="shared" ca="1" si="711"/>
        <v>0</v>
      </c>
      <c r="AQ2128" s="32">
        <f t="shared" ca="1" si="712"/>
        <v>4.2959212856690323</v>
      </c>
      <c r="AR2128" s="32">
        <f t="shared" ca="1" si="713"/>
        <v>0</v>
      </c>
    </row>
    <row r="2129" spans="1:44">
      <c r="A2129" s="10">
        <v>40028</v>
      </c>
      <c r="B2129" s="11">
        <f ca="1">IF(ROW(data!B2129)&gt;singleSMA,AVERAGE(OFFSET(data!B2129,0,0,-singleSMA,1)),"")</f>
        <v>13.106299999999999</v>
      </c>
      <c r="C2129" s="11" t="str">
        <f ca="1">IF(ROW(data!B2127)&gt;singleSMA+2,IF(SIGN(data!B2128-indicators!B2128)&lt;&gt;SIGN(data!B2127-indicators!B2127),IF(SIGN(data!B2128-indicators!B2128)&gt;0,"BUY","SELL"),""),"")</f>
        <v/>
      </c>
      <c r="D2129" s="11">
        <f ca="1">IF(ROW(data!B2129)&gt;fastSMA,AVERAGE(OFFSET(data!B2129,0,0,-fastSMA,1)),"")</f>
        <v>15.967999999999998</v>
      </c>
      <c r="E2129" s="11">
        <f ca="1">IF(ROW(data!B2129)&gt;slowSMA,AVERAGE(OFFSET(data!B2129,0,0,-slowSMA,1)),"")</f>
        <v>13.106299999999999</v>
      </c>
      <c r="F2129" s="11" t="str">
        <f ca="1">IF(ROW(data!B2129)&gt;MAX(fastSMA,slowSMA)+2,IF(SIGN(D2128-E2128)&lt;&gt;SIGN(D2127-E2127),IF(SIGN(D2128-E2128)&gt;0,"BUY","SELL"),""),"")</f>
        <v/>
      </c>
      <c r="G2129" s="11"/>
      <c r="H2129" s="11">
        <f>(data!B2129/data!B2128)-1</f>
        <v>2.5287356321839205E-2</v>
      </c>
      <c r="I2129" s="11">
        <f t="shared" si="693"/>
        <v>2.5287356321839205E-2</v>
      </c>
      <c r="J2129" s="11">
        <f t="shared" si="694"/>
        <v>0</v>
      </c>
      <c r="K2129" s="11">
        <f ca="1">IF(ROW(data!B2129)&gt;rsi+1,100-100/(1+AVERAGE(OFFSET(I2129,0,0,-rsi,1))/AVERAGE(OFFSET(J2129,0,0,-rsi,1))),"")</f>
        <v>70.298487997416515</v>
      </c>
      <c r="L2129" s="11"/>
      <c r="M2129" s="11">
        <f t="shared" si="695"/>
        <v>1.0252873563218392</v>
      </c>
      <c r="N2129" s="11">
        <f t="shared" ca="1" si="696"/>
        <v>1.2210814510609174</v>
      </c>
      <c r="S2129" s="13" t="str">
        <f ca="1">pricein</f>
        <v/>
      </c>
      <c r="T2129" s="13" t="str">
        <f ca="1">priceout</f>
        <v/>
      </c>
      <c r="U2129" s="16" t="str">
        <f t="shared" ca="1" si="697"/>
        <v/>
      </c>
      <c r="V2129" s="16" t="str">
        <f t="shared" ca="1" si="704"/>
        <v/>
      </c>
      <c r="W2129" s="16" t="str">
        <f t="shared" ca="1" si="705"/>
        <v/>
      </c>
      <c r="X2129" s="16">
        <f t="shared" ca="1" si="706"/>
        <v>3.890077253538212</v>
      </c>
      <c r="Y2129" s="16"/>
      <c r="Z2129" s="13" t="str">
        <f ca="1">priceincross</f>
        <v/>
      </c>
      <c r="AA2129" s="13" t="str">
        <f ca="1">priceoutcross</f>
        <v/>
      </c>
      <c r="AB2129" s="13" t="str">
        <f t="shared" ca="1" si="698"/>
        <v/>
      </c>
      <c r="AC2129" s="13" t="str">
        <f t="shared" ca="1" si="707"/>
        <v/>
      </c>
      <c r="AD2129" s="13" t="str">
        <f t="shared" ca="1" si="708"/>
        <v/>
      </c>
      <c r="AE2129" s="13">
        <f t="shared" ca="1" si="709"/>
        <v>5.2959212856690323</v>
      </c>
      <c r="AG2129" s="32">
        <f ca="1">IF(ROW(data!B2129)&gt;fib+1,MIN(OFFSET(data!B2129,0,0,-fib,1)),"")</f>
        <v>7.03</v>
      </c>
      <c r="AH2129" s="32">
        <f ca="1">IF(ROW(data!B2129)&gt;fib+1,MAX(OFFSET(data!B2129,0,0,-fib,1)),"")</f>
        <v>17.84</v>
      </c>
      <c r="AI2129" s="32">
        <f t="shared" ca="1" si="699"/>
        <v>10.809999999999999</v>
      </c>
      <c r="AJ2129" s="31">
        <f t="shared" ca="1" si="700"/>
        <v>9.5811600000000006</v>
      </c>
      <c r="AK2129" s="31">
        <f t="shared" ca="1" si="701"/>
        <v>11.159420000000001</v>
      </c>
      <c r="AL2129" s="31">
        <f t="shared" ca="1" si="702"/>
        <v>12.434999999999999</v>
      </c>
      <c r="AM2129" s="31">
        <f t="shared" ca="1" si="703"/>
        <v>13.71058</v>
      </c>
      <c r="AO2129" s="32">
        <f t="shared" ca="1" si="710"/>
        <v>2.890077253538212</v>
      </c>
      <c r="AP2129" s="32">
        <f t="shared" ca="1" si="711"/>
        <v>0</v>
      </c>
      <c r="AQ2129" s="32">
        <f t="shared" ca="1" si="712"/>
        <v>4.2959212856690323</v>
      </c>
      <c r="AR2129" s="32">
        <f t="shared" ca="1" si="713"/>
        <v>0</v>
      </c>
    </row>
    <row r="2130" spans="1:44">
      <c r="A2130" s="10">
        <v>40029</v>
      </c>
      <c r="B2130" s="11">
        <f ca="1">IF(ROW(data!B2130)&gt;singleSMA,AVERAGE(OFFSET(data!B2130,0,0,-singleSMA,1)),"")</f>
        <v>13.214399999999998</v>
      </c>
      <c r="C2130" s="11" t="str">
        <f ca="1">IF(ROW(data!B2128)&gt;singleSMA+2,IF(SIGN(data!B2129-indicators!B2129)&lt;&gt;SIGN(data!B2128-indicators!B2128),IF(SIGN(data!B2129-indicators!B2129)&gt;0,"BUY","SELL"),""),"")</f>
        <v/>
      </c>
      <c r="D2130" s="11">
        <f ca="1">IF(ROW(data!B2130)&gt;fastSMA,AVERAGE(OFFSET(data!B2130,0,0,-fastSMA,1)),"")</f>
        <v>16.122499999999995</v>
      </c>
      <c r="E2130" s="11">
        <f ca="1">IF(ROW(data!B2130)&gt;slowSMA,AVERAGE(OFFSET(data!B2130,0,0,-slowSMA,1)),"")</f>
        <v>13.214399999999998</v>
      </c>
      <c r="F2130" s="11" t="str">
        <f ca="1">IF(ROW(data!B2130)&gt;MAX(fastSMA,slowSMA)+2,IF(SIGN(D2129-E2129)&lt;&gt;SIGN(D2128-E2128),IF(SIGN(D2129-E2129)&gt;0,"BUY","SELL"),""),"")</f>
        <v/>
      </c>
      <c r="G2130" s="11"/>
      <c r="H2130" s="11">
        <f>(data!B2130/data!B2129)-1</f>
        <v>0</v>
      </c>
      <c r="I2130" s="11">
        <f t="shared" si="693"/>
        <v>0</v>
      </c>
      <c r="J2130" s="11">
        <f t="shared" si="694"/>
        <v>0</v>
      </c>
      <c r="K2130" s="11">
        <f ca="1">IF(ROW(data!B2130)&gt;rsi+1,100-100/(1+AVERAGE(OFFSET(I2130,0,0,-rsi,1))/AVERAGE(OFFSET(J2130,0,0,-rsi,1))),"")</f>
        <v>69.739977870346394</v>
      </c>
      <c r="L2130" s="11"/>
      <c r="M2130" s="11">
        <f t="shared" si="695"/>
        <v>1</v>
      </c>
      <c r="N2130" s="11">
        <f t="shared" ca="1" si="696"/>
        <v>1.2094915254237284</v>
      </c>
      <c r="S2130" s="13" t="str">
        <f ca="1">pricein</f>
        <v/>
      </c>
      <c r="T2130" s="13" t="str">
        <f ca="1">priceout</f>
        <v/>
      </c>
      <c r="U2130" s="16" t="str">
        <f t="shared" ca="1" si="697"/>
        <v/>
      </c>
      <c r="V2130" s="16" t="str">
        <f t="shared" ca="1" si="704"/>
        <v/>
      </c>
      <c r="W2130" s="16" t="str">
        <f t="shared" ca="1" si="705"/>
        <v/>
      </c>
      <c r="X2130" s="16">
        <f t="shared" ca="1" si="706"/>
        <v>3.890077253538212</v>
      </c>
      <c r="Y2130" s="16"/>
      <c r="Z2130" s="13" t="str">
        <f ca="1">priceincross</f>
        <v/>
      </c>
      <c r="AA2130" s="13" t="str">
        <f ca="1">priceoutcross</f>
        <v/>
      </c>
      <c r="AB2130" s="13" t="str">
        <f t="shared" ca="1" si="698"/>
        <v/>
      </c>
      <c r="AC2130" s="13" t="str">
        <f t="shared" ca="1" si="707"/>
        <v/>
      </c>
      <c r="AD2130" s="13" t="str">
        <f t="shared" ca="1" si="708"/>
        <v/>
      </c>
      <c r="AE2130" s="13">
        <f t="shared" ca="1" si="709"/>
        <v>5.2959212856690323</v>
      </c>
      <c r="AG2130" s="32">
        <f ca="1">IF(ROW(data!B2130)&gt;fib+1,MIN(OFFSET(data!B2130,0,0,-fib,1)),"")</f>
        <v>7.03</v>
      </c>
      <c r="AH2130" s="32">
        <f ca="1">IF(ROW(data!B2130)&gt;fib+1,MAX(OFFSET(data!B2130,0,0,-fib,1)),"")</f>
        <v>17.84</v>
      </c>
      <c r="AI2130" s="32">
        <f t="shared" ca="1" si="699"/>
        <v>10.809999999999999</v>
      </c>
      <c r="AJ2130" s="31">
        <f t="shared" ca="1" si="700"/>
        <v>9.5811600000000006</v>
      </c>
      <c r="AK2130" s="31">
        <f t="shared" ca="1" si="701"/>
        <v>11.159420000000001</v>
      </c>
      <c r="AL2130" s="31">
        <f t="shared" ca="1" si="702"/>
        <v>12.434999999999999</v>
      </c>
      <c r="AM2130" s="31">
        <f t="shared" ca="1" si="703"/>
        <v>13.71058</v>
      </c>
      <c r="AO2130" s="32">
        <f t="shared" ca="1" si="710"/>
        <v>2.890077253538212</v>
      </c>
      <c r="AP2130" s="32">
        <f t="shared" ca="1" si="711"/>
        <v>0</v>
      </c>
      <c r="AQ2130" s="32">
        <f t="shared" ca="1" si="712"/>
        <v>4.2959212856690323</v>
      </c>
      <c r="AR2130" s="32">
        <f t="shared" ca="1" si="713"/>
        <v>0</v>
      </c>
    </row>
    <row r="2131" spans="1:44">
      <c r="A2131" s="10">
        <v>40030</v>
      </c>
      <c r="B2131" s="11">
        <f ca="1">IF(ROW(data!B2131)&gt;singleSMA,AVERAGE(OFFSET(data!B2131,0,0,-singleSMA,1)),"")</f>
        <v>13.318399999999999</v>
      </c>
      <c r="C2131" s="11" t="str">
        <f ca="1">IF(ROW(data!B2129)&gt;singleSMA+2,IF(SIGN(data!B2130-indicators!B2130)&lt;&gt;SIGN(data!B2129-indicators!B2129),IF(SIGN(data!B2130-indicators!B2130)&gt;0,"BUY","SELL"),""),"")</f>
        <v/>
      </c>
      <c r="D2131" s="11">
        <f ca="1">IF(ROW(data!B2131)&gt;fastSMA,AVERAGE(OFFSET(data!B2131,0,0,-fastSMA,1)),"")</f>
        <v>16.276499999999995</v>
      </c>
      <c r="E2131" s="11">
        <f ca="1">IF(ROW(data!B2131)&gt;slowSMA,AVERAGE(OFFSET(data!B2131,0,0,-slowSMA,1)),"")</f>
        <v>13.318399999999999</v>
      </c>
      <c r="F2131" s="11" t="str">
        <f ca="1">IF(ROW(data!B2131)&gt;MAX(fastSMA,slowSMA)+2,IF(SIGN(D2130-E2130)&lt;&gt;SIGN(D2129-E2129),IF(SIGN(D2130-E2130)&gt;0,"BUY","SELL"),""),"")</f>
        <v/>
      </c>
      <c r="G2131" s="11"/>
      <c r="H2131" s="11">
        <f>(data!B2131/data!B2130)-1</f>
        <v>-2.2982062780269041E-2</v>
      </c>
      <c r="I2131" s="11">
        <f t="shared" si="693"/>
        <v>0</v>
      </c>
      <c r="J2131" s="11">
        <f t="shared" si="694"/>
        <v>2.2982062780269041E-2</v>
      </c>
      <c r="K2131" s="11">
        <f ca="1">IF(ROW(data!B2131)&gt;rsi+1,100-100/(1+AVERAGE(OFFSET(I2131,0,0,-rsi,1))/AVERAGE(OFFSET(J2131,0,0,-rsi,1))),"")</f>
        <v>70.310717152781194</v>
      </c>
      <c r="L2131" s="11"/>
      <c r="M2131" s="11">
        <f t="shared" si="695"/>
        <v>0.97701793721973096</v>
      </c>
      <c r="N2131" s="11">
        <f t="shared" ca="1" si="696"/>
        <v>1.2146341463414632</v>
      </c>
      <c r="S2131" s="13" t="str">
        <f ca="1">pricein</f>
        <v/>
      </c>
      <c r="T2131" s="13" t="str">
        <f ca="1">priceout</f>
        <v/>
      </c>
      <c r="U2131" s="16" t="str">
        <f t="shared" ca="1" si="697"/>
        <v/>
      </c>
      <c r="V2131" s="16" t="str">
        <f t="shared" ca="1" si="704"/>
        <v/>
      </c>
      <c r="W2131" s="16" t="str">
        <f t="shared" ca="1" si="705"/>
        <v/>
      </c>
      <c r="X2131" s="16">
        <f t="shared" ca="1" si="706"/>
        <v>3.890077253538212</v>
      </c>
      <c r="Y2131" s="16"/>
      <c r="Z2131" s="13" t="str">
        <f ca="1">priceincross</f>
        <v/>
      </c>
      <c r="AA2131" s="13" t="str">
        <f ca="1">priceoutcross</f>
        <v/>
      </c>
      <c r="AB2131" s="13" t="str">
        <f t="shared" ca="1" si="698"/>
        <v/>
      </c>
      <c r="AC2131" s="13" t="str">
        <f t="shared" ca="1" si="707"/>
        <v/>
      </c>
      <c r="AD2131" s="13" t="str">
        <f t="shared" ca="1" si="708"/>
        <v/>
      </c>
      <c r="AE2131" s="13">
        <f t="shared" ca="1" si="709"/>
        <v>5.2959212856690323</v>
      </c>
      <c r="AG2131" s="32">
        <f ca="1">IF(ROW(data!B2131)&gt;fib+1,MIN(OFFSET(data!B2131,0,0,-fib,1)),"")</f>
        <v>7.86</v>
      </c>
      <c r="AH2131" s="32">
        <f ca="1">IF(ROW(data!B2131)&gt;fib+1,MAX(OFFSET(data!B2131,0,0,-fib,1)),"")</f>
        <v>17.84</v>
      </c>
      <c r="AI2131" s="32">
        <f t="shared" ca="1" si="699"/>
        <v>9.98</v>
      </c>
      <c r="AJ2131" s="31">
        <f t="shared" ca="1" si="700"/>
        <v>10.21528</v>
      </c>
      <c r="AK2131" s="31">
        <f t="shared" ca="1" si="701"/>
        <v>11.672360000000001</v>
      </c>
      <c r="AL2131" s="31">
        <f t="shared" ca="1" si="702"/>
        <v>12.850000000000001</v>
      </c>
      <c r="AM2131" s="31">
        <f t="shared" ca="1" si="703"/>
        <v>14.027640000000002</v>
      </c>
      <c r="AO2131" s="32">
        <f t="shared" ca="1" si="710"/>
        <v>2.890077253538212</v>
      </c>
      <c r="AP2131" s="32">
        <f t="shared" ca="1" si="711"/>
        <v>0</v>
      </c>
      <c r="AQ2131" s="32">
        <f t="shared" ca="1" si="712"/>
        <v>4.2959212856690323</v>
      </c>
      <c r="AR2131" s="32">
        <f t="shared" ca="1" si="713"/>
        <v>0</v>
      </c>
    </row>
    <row r="2132" spans="1:44">
      <c r="A2132" s="10">
        <v>40031</v>
      </c>
      <c r="B2132" s="11">
        <f ca="1">IF(ROW(data!B2132)&gt;singleSMA,AVERAGE(OFFSET(data!B2132,0,0,-singleSMA,1)),"")</f>
        <v>13.416600000000001</v>
      </c>
      <c r="C2132" s="11" t="str">
        <f ca="1">IF(ROW(data!B2130)&gt;singleSMA+2,IF(SIGN(data!B2131-indicators!B2131)&lt;&gt;SIGN(data!B2130-indicators!B2130),IF(SIGN(data!B2131-indicators!B2131)&gt;0,"BUY","SELL"),""),"")</f>
        <v/>
      </c>
      <c r="D2132" s="11">
        <f ca="1">IF(ROW(data!B2132)&gt;fastSMA,AVERAGE(OFFSET(data!B2132,0,0,-fastSMA,1)),"")</f>
        <v>16.462499999999999</v>
      </c>
      <c r="E2132" s="11">
        <f ca="1">IF(ROW(data!B2132)&gt;slowSMA,AVERAGE(OFFSET(data!B2132,0,0,-slowSMA,1)),"")</f>
        <v>13.416600000000001</v>
      </c>
      <c r="F2132" s="11" t="str">
        <f ca="1">IF(ROW(data!B2132)&gt;MAX(fastSMA,slowSMA)+2,IF(SIGN(D2131-E2131)&lt;&gt;SIGN(D2130-E2130),IF(SIGN(D2131-E2131)&gt;0,"BUY","SELL"),""),"")</f>
        <v/>
      </c>
      <c r="G2132" s="11"/>
      <c r="H2132" s="11">
        <f>(data!B2132/data!B2131)-1</f>
        <v>2.7538726333907082E-2</v>
      </c>
      <c r="I2132" s="11">
        <f t="shared" si="693"/>
        <v>2.7538726333907082E-2</v>
      </c>
      <c r="J2132" s="11">
        <f t="shared" si="694"/>
        <v>0</v>
      </c>
      <c r="K2132" s="11">
        <f ca="1">IF(ROW(data!B2132)&gt;rsi+1,100-100/(1+AVERAGE(OFFSET(I2132,0,0,-rsi,1))/AVERAGE(OFFSET(J2132,0,0,-rsi,1))),"")</f>
        <v>73.379731057118789</v>
      </c>
      <c r="L2132" s="11"/>
      <c r="M2132" s="11">
        <f t="shared" si="695"/>
        <v>1.0275387263339071</v>
      </c>
      <c r="N2132" s="11">
        <f t="shared" ca="1" si="696"/>
        <v>1.2621564482029597</v>
      </c>
      <c r="S2132" s="13" t="str">
        <f ca="1">pricein</f>
        <v/>
      </c>
      <c r="T2132" s="13" t="str">
        <f ca="1">priceout</f>
        <v/>
      </c>
      <c r="U2132" s="16" t="str">
        <f t="shared" ca="1" si="697"/>
        <v/>
      </c>
      <c r="V2132" s="16" t="str">
        <f t="shared" ca="1" si="704"/>
        <v/>
      </c>
      <c r="W2132" s="16" t="str">
        <f t="shared" ca="1" si="705"/>
        <v/>
      </c>
      <c r="X2132" s="16">
        <f t="shared" ca="1" si="706"/>
        <v>3.890077253538212</v>
      </c>
      <c r="Y2132" s="16"/>
      <c r="Z2132" s="13" t="str">
        <f ca="1">priceincross</f>
        <v/>
      </c>
      <c r="AA2132" s="13" t="str">
        <f ca="1">priceoutcross</f>
        <v/>
      </c>
      <c r="AB2132" s="13" t="str">
        <f t="shared" ca="1" si="698"/>
        <v/>
      </c>
      <c r="AC2132" s="13" t="str">
        <f t="shared" ca="1" si="707"/>
        <v/>
      </c>
      <c r="AD2132" s="13" t="str">
        <f t="shared" ca="1" si="708"/>
        <v/>
      </c>
      <c r="AE2132" s="13">
        <f t="shared" ca="1" si="709"/>
        <v>5.2959212856690323</v>
      </c>
      <c r="AG2132" s="32">
        <f ca="1">IF(ROW(data!B2132)&gt;fib+1,MIN(OFFSET(data!B2132,0,0,-fib,1)),"")</f>
        <v>7.86</v>
      </c>
      <c r="AH2132" s="32">
        <f ca="1">IF(ROW(data!B2132)&gt;fib+1,MAX(OFFSET(data!B2132,0,0,-fib,1)),"")</f>
        <v>17.91</v>
      </c>
      <c r="AI2132" s="32">
        <f t="shared" ca="1" si="699"/>
        <v>10.050000000000001</v>
      </c>
      <c r="AJ2132" s="31">
        <f t="shared" ca="1" si="700"/>
        <v>10.2318</v>
      </c>
      <c r="AK2132" s="31">
        <f t="shared" ca="1" si="701"/>
        <v>11.699100000000001</v>
      </c>
      <c r="AL2132" s="31">
        <f t="shared" ca="1" si="702"/>
        <v>12.885000000000002</v>
      </c>
      <c r="AM2132" s="31">
        <f t="shared" ca="1" si="703"/>
        <v>14.070900000000002</v>
      </c>
      <c r="AO2132" s="32">
        <f t="shared" ca="1" si="710"/>
        <v>2.890077253538212</v>
      </c>
      <c r="AP2132" s="32">
        <f t="shared" ca="1" si="711"/>
        <v>0</v>
      </c>
      <c r="AQ2132" s="32">
        <f t="shared" ca="1" si="712"/>
        <v>4.2959212856690323</v>
      </c>
      <c r="AR2132" s="32">
        <f t="shared" ca="1" si="713"/>
        <v>0</v>
      </c>
    </row>
    <row r="2133" spans="1:44">
      <c r="A2133" s="10">
        <v>40032</v>
      </c>
      <c r="B2133" s="11">
        <f ca="1">IF(ROW(data!B2133)&gt;singleSMA,AVERAGE(OFFSET(data!B2133,0,0,-singleSMA,1)),"")</f>
        <v>13.514699999999999</v>
      </c>
      <c r="C2133" s="11" t="str">
        <f ca="1">IF(ROW(data!B2131)&gt;singleSMA+2,IF(SIGN(data!B2132-indicators!B2132)&lt;&gt;SIGN(data!B2131-indicators!B2131),IF(SIGN(data!B2132-indicators!B2132)&gt;0,"BUY","SELL"),""),"")</f>
        <v/>
      </c>
      <c r="D2133" s="11">
        <f ca="1">IF(ROW(data!B2133)&gt;fastSMA,AVERAGE(OFFSET(data!B2133,0,0,-fastSMA,1)),"")</f>
        <v>16.650000000000002</v>
      </c>
      <c r="E2133" s="11">
        <f ca="1">IF(ROW(data!B2133)&gt;slowSMA,AVERAGE(OFFSET(data!B2133,0,0,-slowSMA,1)),"")</f>
        <v>13.514699999999999</v>
      </c>
      <c r="F2133" s="11" t="str">
        <f ca="1">IF(ROW(data!B2133)&gt;MAX(fastSMA,slowSMA)+2,IF(SIGN(D2132-E2132)&lt;&gt;SIGN(D2131-E2131),IF(SIGN(D2132-E2132)&gt;0,"BUY","SELL"),""),"")</f>
        <v/>
      </c>
      <c r="G2133" s="11"/>
      <c r="H2133" s="11">
        <f>(data!B2133/data!B2132)-1</f>
        <v>-1.3400335008375119E-2</v>
      </c>
      <c r="I2133" s="11">
        <f t="shared" si="693"/>
        <v>0</v>
      </c>
      <c r="J2133" s="11">
        <f t="shared" si="694"/>
        <v>1.3400335008375119E-2</v>
      </c>
      <c r="K2133" s="11">
        <f ca="1">IF(ROW(data!B2133)&gt;rsi+1,100-100/(1+AVERAGE(OFFSET(I2133,0,0,-rsi,1))/AVERAGE(OFFSET(J2133,0,0,-rsi,1))),"")</f>
        <v>74.179619470520691</v>
      </c>
      <c r="L2133" s="11"/>
      <c r="M2133" s="11">
        <f t="shared" si="695"/>
        <v>0.98659966499162488</v>
      </c>
      <c r="N2133" s="11">
        <f t="shared" ca="1" si="696"/>
        <v>1.2693965517241377</v>
      </c>
      <c r="S2133" s="13" t="str">
        <f ca="1">pricein</f>
        <v/>
      </c>
      <c r="T2133" s="13" t="str">
        <f ca="1">priceout</f>
        <v/>
      </c>
      <c r="U2133" s="16" t="str">
        <f t="shared" ca="1" si="697"/>
        <v/>
      </c>
      <c r="V2133" s="16" t="str">
        <f t="shared" ca="1" si="704"/>
        <v/>
      </c>
      <c r="W2133" s="16" t="str">
        <f t="shared" ca="1" si="705"/>
        <v/>
      </c>
      <c r="X2133" s="16">
        <f t="shared" ca="1" si="706"/>
        <v>3.890077253538212</v>
      </c>
      <c r="Y2133" s="16"/>
      <c r="Z2133" s="13" t="str">
        <f ca="1">priceincross</f>
        <v/>
      </c>
      <c r="AA2133" s="13" t="str">
        <f ca="1">priceoutcross</f>
        <v/>
      </c>
      <c r="AB2133" s="13" t="str">
        <f t="shared" ca="1" si="698"/>
        <v/>
      </c>
      <c r="AC2133" s="13" t="str">
        <f t="shared" ca="1" si="707"/>
        <v/>
      </c>
      <c r="AD2133" s="13" t="str">
        <f t="shared" ca="1" si="708"/>
        <v/>
      </c>
      <c r="AE2133" s="13">
        <f t="shared" ca="1" si="709"/>
        <v>5.2959212856690323</v>
      </c>
      <c r="AG2133" s="32">
        <f ca="1">IF(ROW(data!B2133)&gt;fib+1,MIN(OFFSET(data!B2133,0,0,-fib,1)),"")</f>
        <v>7.9</v>
      </c>
      <c r="AH2133" s="32">
        <f ca="1">IF(ROW(data!B2133)&gt;fib+1,MAX(OFFSET(data!B2133,0,0,-fib,1)),"")</f>
        <v>17.91</v>
      </c>
      <c r="AI2133" s="32">
        <f t="shared" ca="1" si="699"/>
        <v>10.01</v>
      </c>
      <c r="AJ2133" s="31">
        <f t="shared" ca="1" si="700"/>
        <v>10.262360000000001</v>
      </c>
      <c r="AK2133" s="31">
        <f t="shared" ca="1" si="701"/>
        <v>11.72382</v>
      </c>
      <c r="AL2133" s="31">
        <f t="shared" ca="1" si="702"/>
        <v>12.905000000000001</v>
      </c>
      <c r="AM2133" s="31">
        <f t="shared" ca="1" si="703"/>
        <v>14.086180000000001</v>
      </c>
      <c r="AO2133" s="32">
        <f t="shared" ca="1" si="710"/>
        <v>2.890077253538212</v>
      </c>
      <c r="AP2133" s="32">
        <f t="shared" ca="1" si="711"/>
        <v>0</v>
      </c>
      <c r="AQ2133" s="32">
        <f t="shared" ca="1" si="712"/>
        <v>4.2959212856690323</v>
      </c>
      <c r="AR2133" s="32">
        <f t="shared" ca="1" si="713"/>
        <v>0</v>
      </c>
    </row>
    <row r="2134" spans="1:44">
      <c r="A2134" s="10">
        <v>40035</v>
      </c>
      <c r="B2134" s="11">
        <f ca="1">IF(ROW(data!B2134)&gt;singleSMA,AVERAGE(OFFSET(data!B2134,0,0,-singleSMA,1)),"")</f>
        <v>13.609400000000001</v>
      </c>
      <c r="C2134" s="11" t="str">
        <f ca="1">IF(ROW(data!B2132)&gt;singleSMA+2,IF(SIGN(data!B2133-indicators!B2133)&lt;&gt;SIGN(data!B2132-indicators!B2132),IF(SIGN(data!B2133-indicators!B2133)&gt;0,"BUY","SELL"),""),"")</f>
        <v/>
      </c>
      <c r="D2134" s="11">
        <f ca="1">IF(ROW(data!B2134)&gt;fastSMA,AVERAGE(OFFSET(data!B2134,0,0,-fastSMA,1)),"")</f>
        <v>16.827000000000005</v>
      </c>
      <c r="E2134" s="11">
        <f ca="1">IF(ROW(data!B2134)&gt;slowSMA,AVERAGE(OFFSET(data!B2134,0,0,-slowSMA,1)),"")</f>
        <v>13.609400000000001</v>
      </c>
      <c r="F2134" s="11" t="str">
        <f ca="1">IF(ROW(data!B2134)&gt;MAX(fastSMA,slowSMA)+2,IF(SIGN(D2133-E2133)&lt;&gt;SIGN(D2132-E2132),IF(SIGN(D2133-E2133)&gt;0,"BUY","SELL"),""),"")</f>
        <v/>
      </c>
      <c r="G2134" s="11"/>
      <c r="H2134" s="11">
        <f>(data!B2134/data!B2133)-1</f>
        <v>-1.5846066779852896E-2</v>
      </c>
      <c r="I2134" s="11">
        <f t="shared" si="693"/>
        <v>0</v>
      </c>
      <c r="J2134" s="11">
        <f t="shared" si="694"/>
        <v>1.5846066779852896E-2</v>
      </c>
      <c r="K2134" s="11">
        <f ca="1">IF(ROW(data!B2134)&gt;rsi+1,100-100/(1+AVERAGE(OFFSET(I2134,0,0,-rsi,1))/AVERAGE(OFFSET(J2134,0,0,-rsi,1))),"")</f>
        <v>72.657099333288002</v>
      </c>
      <c r="L2134" s="11"/>
      <c r="M2134" s="11">
        <f t="shared" si="695"/>
        <v>0.9841539332201471</v>
      </c>
      <c r="N2134" s="11">
        <f t="shared" ca="1" si="696"/>
        <v>1.2555956678700366</v>
      </c>
      <c r="S2134" s="13" t="str">
        <f ca="1">pricein</f>
        <v/>
      </c>
      <c r="T2134" s="13" t="str">
        <f ca="1">priceout</f>
        <v/>
      </c>
      <c r="U2134" s="16" t="str">
        <f t="shared" ca="1" si="697"/>
        <v/>
      </c>
      <c r="V2134" s="16" t="str">
        <f t="shared" ca="1" si="704"/>
        <v/>
      </c>
      <c r="W2134" s="16" t="str">
        <f t="shared" ca="1" si="705"/>
        <v/>
      </c>
      <c r="X2134" s="16">
        <f t="shared" ca="1" si="706"/>
        <v>3.890077253538212</v>
      </c>
      <c r="Y2134" s="16"/>
      <c r="Z2134" s="13" t="str">
        <f ca="1">priceincross</f>
        <v/>
      </c>
      <c r="AA2134" s="13" t="str">
        <f ca="1">priceoutcross</f>
        <v/>
      </c>
      <c r="AB2134" s="13" t="str">
        <f t="shared" ca="1" si="698"/>
        <v/>
      </c>
      <c r="AC2134" s="13" t="str">
        <f t="shared" ca="1" si="707"/>
        <v/>
      </c>
      <c r="AD2134" s="13" t="str">
        <f t="shared" ca="1" si="708"/>
        <v/>
      </c>
      <c r="AE2134" s="13">
        <f t="shared" ca="1" si="709"/>
        <v>5.2959212856690323</v>
      </c>
      <c r="AG2134" s="32">
        <f ca="1">IF(ROW(data!B2134)&gt;fib+1,MIN(OFFSET(data!B2134,0,0,-fib,1)),"")</f>
        <v>7.9</v>
      </c>
      <c r="AH2134" s="32">
        <f ca="1">IF(ROW(data!B2134)&gt;fib+1,MAX(OFFSET(data!B2134,0,0,-fib,1)),"")</f>
        <v>17.91</v>
      </c>
      <c r="AI2134" s="32">
        <f t="shared" ca="1" si="699"/>
        <v>10.01</v>
      </c>
      <c r="AJ2134" s="31">
        <f t="shared" ca="1" si="700"/>
        <v>10.262360000000001</v>
      </c>
      <c r="AK2134" s="31">
        <f t="shared" ca="1" si="701"/>
        <v>11.72382</v>
      </c>
      <c r="AL2134" s="31">
        <f t="shared" ca="1" si="702"/>
        <v>12.905000000000001</v>
      </c>
      <c r="AM2134" s="31">
        <f t="shared" ca="1" si="703"/>
        <v>14.086180000000001</v>
      </c>
      <c r="AO2134" s="32">
        <f t="shared" ca="1" si="710"/>
        <v>2.890077253538212</v>
      </c>
      <c r="AP2134" s="32">
        <f t="shared" ca="1" si="711"/>
        <v>0</v>
      </c>
      <c r="AQ2134" s="32">
        <f t="shared" ca="1" si="712"/>
        <v>4.2959212856690323</v>
      </c>
      <c r="AR2134" s="32">
        <f t="shared" ca="1" si="713"/>
        <v>0</v>
      </c>
    </row>
    <row r="2135" spans="1:44">
      <c r="A2135" s="10">
        <v>40036</v>
      </c>
      <c r="B2135" s="11">
        <f ca="1">IF(ROW(data!B2135)&gt;singleSMA,AVERAGE(OFFSET(data!B2135,0,0,-singleSMA,1)),"")</f>
        <v>13.696900000000005</v>
      </c>
      <c r="C2135" s="11" t="str">
        <f ca="1">IF(ROW(data!B2133)&gt;singleSMA+2,IF(SIGN(data!B2134-indicators!B2134)&lt;&gt;SIGN(data!B2133-indicators!B2133),IF(SIGN(data!B2134-indicators!B2134)&gt;0,"BUY","SELL"),""),"")</f>
        <v/>
      </c>
      <c r="D2135" s="11">
        <f ca="1">IF(ROW(data!B2135)&gt;fastSMA,AVERAGE(OFFSET(data!B2135,0,0,-fastSMA,1)),"")</f>
        <v>16.891500000000001</v>
      </c>
      <c r="E2135" s="11">
        <f ca="1">IF(ROW(data!B2135)&gt;slowSMA,AVERAGE(OFFSET(data!B2135,0,0,-slowSMA,1)),"")</f>
        <v>13.696900000000005</v>
      </c>
      <c r="F2135" s="11" t="str">
        <f ca="1">IF(ROW(data!B2135)&gt;MAX(fastSMA,slowSMA)+2,IF(SIGN(D2134-E2134)&lt;&gt;SIGN(D2133-E2133),IF(SIGN(D2134-E2134)&gt;0,"BUY","SELL"),""),"")</f>
        <v/>
      </c>
      <c r="G2135" s="11"/>
      <c r="H2135" s="11">
        <f>(data!B2135/data!B2134)-1</f>
        <v>-4.2553191489361764E-2</v>
      </c>
      <c r="I2135" s="11">
        <f t="shared" si="693"/>
        <v>0</v>
      </c>
      <c r="J2135" s="11">
        <f t="shared" si="694"/>
        <v>4.2553191489361764E-2</v>
      </c>
      <c r="K2135" s="11">
        <f ca="1">IF(ROW(data!B2135)&gt;rsi+1,100-100/(1+AVERAGE(OFFSET(I2135,0,0,-rsi,1))/AVERAGE(OFFSET(J2135,0,0,-rsi,1))),"")</f>
        <v>59.471445947382449</v>
      </c>
      <c r="L2135" s="11"/>
      <c r="M2135" s="11">
        <f t="shared" si="695"/>
        <v>0.95744680851063824</v>
      </c>
      <c r="N2135" s="11">
        <f t="shared" ca="1" si="696"/>
        <v>1.083984375</v>
      </c>
      <c r="S2135" s="13" t="str">
        <f ca="1">pricein</f>
        <v/>
      </c>
      <c r="T2135" s="13" t="str">
        <f ca="1">priceout</f>
        <v/>
      </c>
      <c r="U2135" s="16" t="str">
        <f t="shared" ca="1" si="697"/>
        <v/>
      </c>
      <c r="V2135" s="16" t="str">
        <f t="shared" ca="1" si="704"/>
        <v/>
      </c>
      <c r="W2135" s="16" t="str">
        <f t="shared" ca="1" si="705"/>
        <v/>
      </c>
      <c r="X2135" s="16">
        <f t="shared" ca="1" si="706"/>
        <v>3.890077253538212</v>
      </c>
      <c r="Y2135" s="16"/>
      <c r="Z2135" s="13" t="str">
        <f ca="1">priceincross</f>
        <v/>
      </c>
      <c r="AA2135" s="13" t="str">
        <f ca="1">priceoutcross</f>
        <v/>
      </c>
      <c r="AB2135" s="13" t="str">
        <f t="shared" ca="1" si="698"/>
        <v/>
      </c>
      <c r="AC2135" s="13" t="str">
        <f t="shared" ca="1" si="707"/>
        <v/>
      </c>
      <c r="AD2135" s="13" t="str">
        <f t="shared" ca="1" si="708"/>
        <v/>
      </c>
      <c r="AE2135" s="13">
        <f t="shared" ca="1" si="709"/>
        <v>5.2959212856690323</v>
      </c>
      <c r="AG2135" s="32">
        <f ca="1">IF(ROW(data!B2135)&gt;fib+1,MIN(OFFSET(data!B2135,0,0,-fib,1)),"")</f>
        <v>8.33</v>
      </c>
      <c r="AH2135" s="32">
        <f ca="1">IF(ROW(data!B2135)&gt;fib+1,MAX(OFFSET(data!B2135,0,0,-fib,1)),"")</f>
        <v>17.91</v>
      </c>
      <c r="AI2135" s="32">
        <f t="shared" ca="1" si="699"/>
        <v>9.58</v>
      </c>
      <c r="AJ2135" s="31">
        <f t="shared" ca="1" si="700"/>
        <v>10.59088</v>
      </c>
      <c r="AK2135" s="31">
        <f t="shared" ca="1" si="701"/>
        <v>11.989560000000001</v>
      </c>
      <c r="AL2135" s="31">
        <f t="shared" ca="1" si="702"/>
        <v>13.120000000000001</v>
      </c>
      <c r="AM2135" s="31">
        <f t="shared" ca="1" si="703"/>
        <v>14.250440000000001</v>
      </c>
      <c r="AO2135" s="32">
        <f t="shared" ca="1" si="710"/>
        <v>2.890077253538212</v>
      </c>
      <c r="AP2135" s="32">
        <f t="shared" ca="1" si="711"/>
        <v>0</v>
      </c>
      <c r="AQ2135" s="32">
        <f t="shared" ca="1" si="712"/>
        <v>4.2959212856690323</v>
      </c>
      <c r="AR2135" s="32">
        <f t="shared" ca="1" si="713"/>
        <v>0</v>
      </c>
    </row>
    <row r="2136" spans="1:44">
      <c r="A2136" s="10">
        <v>40037</v>
      </c>
      <c r="B2136" s="11">
        <f ca="1">IF(ROW(data!B2136)&gt;singleSMA,AVERAGE(OFFSET(data!B2136,0,0,-singleSMA,1)),"")</f>
        <v>13.782300000000003</v>
      </c>
      <c r="C2136" s="11" t="str">
        <f ca="1">IF(ROW(data!B2134)&gt;singleSMA+2,IF(SIGN(data!B2135-indicators!B2135)&lt;&gt;SIGN(data!B2134-indicators!B2134),IF(SIGN(data!B2135-indicators!B2135)&gt;0,"BUY","SELL"),""),"")</f>
        <v/>
      </c>
      <c r="D2136" s="11">
        <f ca="1">IF(ROW(data!B2136)&gt;fastSMA,AVERAGE(OFFSET(data!B2136,0,0,-fastSMA,1)),"")</f>
        <v>16.953500000000002</v>
      </c>
      <c r="E2136" s="11">
        <f ca="1">IF(ROW(data!B2136)&gt;slowSMA,AVERAGE(OFFSET(data!B2136,0,0,-slowSMA,1)),"")</f>
        <v>13.782300000000003</v>
      </c>
      <c r="F2136" s="11" t="str">
        <f ca="1">IF(ROW(data!B2136)&gt;MAX(fastSMA,slowSMA)+2,IF(SIGN(D2135-E2135)&lt;&gt;SIGN(D2134-E2134),IF(SIGN(D2135-E2135)&gt;0,"BUY","SELL"),""),"")</f>
        <v/>
      </c>
      <c r="G2136" s="11"/>
      <c r="H2136" s="11">
        <f>(data!B2136/data!B2135)-1</f>
        <v>1.3213213213213448E-2</v>
      </c>
      <c r="I2136" s="11">
        <f t="shared" si="693"/>
        <v>1.3213213213213448E-2</v>
      </c>
      <c r="J2136" s="11">
        <f t="shared" si="694"/>
        <v>0</v>
      </c>
      <c r="K2136" s="11">
        <f ca="1">IF(ROW(data!B2136)&gt;rsi+1,100-100/(1+AVERAGE(OFFSET(I2136,0,0,-rsi,1))/AVERAGE(OFFSET(J2136,0,0,-rsi,1))),"")</f>
        <v>59.083670214882765</v>
      </c>
      <c r="L2136" s="11"/>
      <c r="M2136" s="11">
        <f t="shared" si="695"/>
        <v>1.0132132132132134</v>
      </c>
      <c r="N2136" s="11">
        <f t="shared" ca="1" si="696"/>
        <v>1.0793346129238646</v>
      </c>
      <c r="S2136" s="13" t="str">
        <f ca="1">pricein</f>
        <v/>
      </c>
      <c r="T2136" s="13" t="str">
        <f ca="1">priceout</f>
        <v/>
      </c>
      <c r="U2136" s="16" t="str">
        <f t="shared" ca="1" si="697"/>
        <v/>
      </c>
      <c r="V2136" s="16" t="str">
        <f t="shared" ca="1" si="704"/>
        <v/>
      </c>
      <c r="W2136" s="16" t="str">
        <f t="shared" ca="1" si="705"/>
        <v/>
      </c>
      <c r="X2136" s="16">
        <f t="shared" ca="1" si="706"/>
        <v>3.890077253538212</v>
      </c>
      <c r="Y2136" s="16"/>
      <c r="Z2136" s="13" t="str">
        <f ca="1">priceincross</f>
        <v/>
      </c>
      <c r="AA2136" s="13" t="str">
        <f ca="1">priceoutcross</f>
        <v/>
      </c>
      <c r="AB2136" s="13" t="str">
        <f t="shared" ca="1" si="698"/>
        <v/>
      </c>
      <c r="AC2136" s="13" t="str">
        <f t="shared" ca="1" si="707"/>
        <v/>
      </c>
      <c r="AD2136" s="13" t="str">
        <f t="shared" ca="1" si="708"/>
        <v/>
      </c>
      <c r="AE2136" s="13">
        <f t="shared" ca="1" si="709"/>
        <v>5.2959212856690323</v>
      </c>
      <c r="AG2136" s="32">
        <f ca="1">IF(ROW(data!B2136)&gt;fib+1,MIN(OFFSET(data!B2136,0,0,-fib,1)),"")</f>
        <v>8.33</v>
      </c>
      <c r="AH2136" s="32">
        <f ca="1">IF(ROW(data!B2136)&gt;fib+1,MAX(OFFSET(data!B2136,0,0,-fib,1)),"")</f>
        <v>17.91</v>
      </c>
      <c r="AI2136" s="32">
        <f t="shared" ca="1" si="699"/>
        <v>9.58</v>
      </c>
      <c r="AJ2136" s="31">
        <f t="shared" ca="1" si="700"/>
        <v>10.59088</v>
      </c>
      <c r="AK2136" s="31">
        <f t="shared" ca="1" si="701"/>
        <v>11.989560000000001</v>
      </c>
      <c r="AL2136" s="31">
        <f t="shared" ca="1" si="702"/>
        <v>13.120000000000001</v>
      </c>
      <c r="AM2136" s="31">
        <f t="shared" ca="1" si="703"/>
        <v>14.250440000000001</v>
      </c>
      <c r="AO2136" s="32">
        <f t="shared" ca="1" si="710"/>
        <v>2.890077253538212</v>
      </c>
      <c r="AP2136" s="32">
        <f t="shared" ca="1" si="711"/>
        <v>0</v>
      </c>
      <c r="AQ2136" s="32">
        <f t="shared" ca="1" si="712"/>
        <v>4.2959212856690323</v>
      </c>
      <c r="AR2136" s="32">
        <f t="shared" ca="1" si="713"/>
        <v>0</v>
      </c>
    </row>
    <row r="2137" spans="1:44">
      <c r="A2137" s="10">
        <v>40038</v>
      </c>
      <c r="B2137" s="11">
        <f ca="1">IF(ROW(data!B2137)&gt;singleSMA,AVERAGE(OFFSET(data!B2137,0,0,-singleSMA,1)),"")</f>
        <v>13.875700000000004</v>
      </c>
      <c r="C2137" s="11" t="str">
        <f ca="1">IF(ROW(data!B2135)&gt;singleSMA+2,IF(SIGN(data!B2136-indicators!B2136)&lt;&gt;SIGN(data!B2135-indicators!B2135),IF(SIGN(data!B2136-indicators!B2136)&gt;0,"BUY","SELL"),""),"")</f>
        <v/>
      </c>
      <c r="D2137" s="11">
        <f ca="1">IF(ROW(data!B2137)&gt;fastSMA,AVERAGE(OFFSET(data!B2137,0,0,-fastSMA,1)),"")</f>
        <v>17.053000000000001</v>
      </c>
      <c r="E2137" s="11">
        <f ca="1">IF(ROW(data!B2137)&gt;slowSMA,AVERAGE(OFFSET(data!B2137,0,0,-slowSMA,1)),"")</f>
        <v>13.875700000000004</v>
      </c>
      <c r="F2137" s="11" t="str">
        <f ca="1">IF(ROW(data!B2137)&gt;MAX(fastSMA,slowSMA)+2,IF(SIGN(D2136-E2136)&lt;&gt;SIGN(D2135-E2135),IF(SIGN(D2136-E2136)&gt;0,"BUY","SELL"),""),"")</f>
        <v/>
      </c>
      <c r="G2137" s="11"/>
      <c r="H2137" s="11">
        <f>(data!B2137/data!B2136)-1</f>
        <v>4.7421458209840006E-2</v>
      </c>
      <c r="I2137" s="11">
        <f t="shared" si="693"/>
        <v>4.7421458209840006E-2</v>
      </c>
      <c r="J2137" s="11">
        <f t="shared" si="694"/>
        <v>0</v>
      </c>
      <c r="K2137" s="11">
        <f ca="1">IF(ROW(data!B2137)&gt;rsi+1,100-100/(1+AVERAGE(OFFSET(I2137,0,0,-rsi,1))/AVERAGE(OFFSET(J2137,0,0,-rsi,1))),"")</f>
        <v>62.6994532024937</v>
      </c>
      <c r="L2137" s="11"/>
      <c r="M2137" s="11">
        <f t="shared" si="695"/>
        <v>1.04742145820984</v>
      </c>
      <c r="N2137" s="11">
        <f t="shared" ca="1" si="696"/>
        <v>1.1269132653061227</v>
      </c>
      <c r="S2137" s="13" t="str">
        <f ca="1">pricein</f>
        <v/>
      </c>
      <c r="T2137" s="13" t="str">
        <f ca="1">priceout</f>
        <v/>
      </c>
      <c r="U2137" s="16" t="str">
        <f t="shared" ca="1" si="697"/>
        <v/>
      </c>
      <c r="V2137" s="16" t="str">
        <f t="shared" ca="1" si="704"/>
        <v/>
      </c>
      <c r="W2137" s="16" t="str">
        <f t="shared" ca="1" si="705"/>
        <v/>
      </c>
      <c r="X2137" s="16">
        <f t="shared" ca="1" si="706"/>
        <v>3.890077253538212</v>
      </c>
      <c r="Y2137" s="16"/>
      <c r="Z2137" s="13" t="str">
        <f ca="1">priceincross</f>
        <v/>
      </c>
      <c r="AA2137" s="13" t="str">
        <f ca="1">priceoutcross</f>
        <v/>
      </c>
      <c r="AB2137" s="13" t="str">
        <f t="shared" ca="1" si="698"/>
        <v/>
      </c>
      <c r="AC2137" s="13" t="str">
        <f t="shared" ca="1" si="707"/>
        <v/>
      </c>
      <c r="AD2137" s="13" t="str">
        <f t="shared" ca="1" si="708"/>
        <v/>
      </c>
      <c r="AE2137" s="13">
        <f t="shared" ca="1" si="709"/>
        <v>5.2959212856690323</v>
      </c>
      <c r="AG2137" s="32">
        <f ca="1">IF(ROW(data!B2137)&gt;fib+1,MIN(OFFSET(data!B2137,0,0,-fib,1)),"")</f>
        <v>8.33</v>
      </c>
      <c r="AH2137" s="32">
        <f ca="1">IF(ROW(data!B2137)&gt;fib+1,MAX(OFFSET(data!B2137,0,0,-fib,1)),"")</f>
        <v>17.91</v>
      </c>
      <c r="AI2137" s="32">
        <f t="shared" ca="1" si="699"/>
        <v>9.58</v>
      </c>
      <c r="AJ2137" s="31">
        <f t="shared" ca="1" si="700"/>
        <v>10.59088</v>
      </c>
      <c r="AK2137" s="31">
        <f t="shared" ca="1" si="701"/>
        <v>11.989560000000001</v>
      </c>
      <c r="AL2137" s="31">
        <f t="shared" ca="1" si="702"/>
        <v>13.120000000000001</v>
      </c>
      <c r="AM2137" s="31">
        <f t="shared" ca="1" si="703"/>
        <v>14.250440000000001</v>
      </c>
      <c r="AO2137" s="32">
        <f t="shared" ca="1" si="710"/>
        <v>2.890077253538212</v>
      </c>
      <c r="AP2137" s="32">
        <f t="shared" ca="1" si="711"/>
        <v>0</v>
      </c>
      <c r="AQ2137" s="32">
        <f t="shared" ca="1" si="712"/>
        <v>4.2959212856690323</v>
      </c>
      <c r="AR2137" s="32">
        <f t="shared" ca="1" si="713"/>
        <v>0</v>
      </c>
    </row>
    <row r="2138" spans="1:44">
      <c r="A2138" s="10">
        <v>40039</v>
      </c>
      <c r="B2138" s="11">
        <f ca="1">IF(ROW(data!B2138)&gt;singleSMA,AVERAGE(OFFSET(data!B2138,0,0,-singleSMA,1)),"")</f>
        <v>13.972900000000003</v>
      </c>
      <c r="C2138" s="11" t="str">
        <f ca="1">IF(ROW(data!B2136)&gt;singleSMA+2,IF(SIGN(data!B2137-indicators!B2137)&lt;&gt;SIGN(data!B2136-indicators!B2136),IF(SIGN(data!B2137-indicators!B2137)&gt;0,"BUY","SELL"),""),"")</f>
        <v/>
      </c>
      <c r="D2138" s="11">
        <f ca="1">IF(ROW(data!B2138)&gt;fastSMA,AVERAGE(OFFSET(data!B2138,0,0,-fastSMA,1)),"")</f>
        <v>17.146999999999998</v>
      </c>
      <c r="E2138" s="11">
        <f ca="1">IF(ROW(data!B2138)&gt;slowSMA,AVERAGE(OFFSET(data!B2138,0,0,-slowSMA,1)),"")</f>
        <v>13.972900000000003</v>
      </c>
      <c r="F2138" s="11" t="str">
        <f ca="1">IF(ROW(data!B2138)&gt;MAX(fastSMA,slowSMA)+2,IF(SIGN(D2137-E2137)&lt;&gt;SIGN(D2136-E2136),IF(SIGN(D2137-E2137)&gt;0,"BUY","SELL"),""),"")</f>
        <v/>
      </c>
      <c r="G2138" s="11"/>
      <c r="H2138" s="11">
        <f>(data!B2138/data!B2137)-1</f>
        <v>2.1505376344086002E-2</v>
      </c>
      <c r="I2138" s="11">
        <f t="shared" si="693"/>
        <v>2.1505376344086002E-2</v>
      </c>
      <c r="J2138" s="11">
        <f t="shared" si="694"/>
        <v>0</v>
      </c>
      <c r="K2138" s="11">
        <f ca="1">IF(ROW(data!B2138)&gt;rsi+1,100-100/(1+AVERAGE(OFFSET(I2138,0,0,-rsi,1))/AVERAGE(OFFSET(J2138,0,0,-rsi,1))),"")</f>
        <v>61.958683548929045</v>
      </c>
      <c r="L2138" s="11"/>
      <c r="M2138" s="11">
        <f t="shared" si="695"/>
        <v>1.021505376344086</v>
      </c>
      <c r="N2138" s="11">
        <f t="shared" ca="1" si="696"/>
        <v>1.1162646876932591</v>
      </c>
      <c r="S2138" s="13" t="str">
        <f ca="1">pricein</f>
        <v/>
      </c>
      <c r="T2138" s="13" t="str">
        <f ca="1">priceout</f>
        <v/>
      </c>
      <c r="U2138" s="16" t="str">
        <f t="shared" ca="1" si="697"/>
        <v/>
      </c>
      <c r="V2138" s="16" t="str">
        <f t="shared" ca="1" si="704"/>
        <v/>
      </c>
      <c r="W2138" s="16" t="str">
        <f t="shared" ca="1" si="705"/>
        <v/>
      </c>
      <c r="X2138" s="16">
        <f t="shared" ca="1" si="706"/>
        <v>3.890077253538212</v>
      </c>
      <c r="Y2138" s="16"/>
      <c r="Z2138" s="13" t="str">
        <f ca="1">priceincross</f>
        <v/>
      </c>
      <c r="AA2138" s="13" t="str">
        <f ca="1">priceoutcross</f>
        <v/>
      </c>
      <c r="AB2138" s="13" t="str">
        <f t="shared" ca="1" si="698"/>
        <v/>
      </c>
      <c r="AC2138" s="13" t="str">
        <f t="shared" ca="1" si="707"/>
        <v/>
      </c>
      <c r="AD2138" s="13" t="str">
        <f t="shared" ca="1" si="708"/>
        <v/>
      </c>
      <c r="AE2138" s="13">
        <f t="shared" ca="1" si="709"/>
        <v>5.2959212856690323</v>
      </c>
      <c r="AG2138" s="32">
        <f ca="1">IF(ROW(data!B2138)&gt;fib+1,MIN(OFFSET(data!B2138,0,0,-fib,1)),"")</f>
        <v>8.33</v>
      </c>
      <c r="AH2138" s="32">
        <f ca="1">IF(ROW(data!B2138)&gt;fib+1,MAX(OFFSET(data!B2138,0,0,-fib,1)),"")</f>
        <v>18.05</v>
      </c>
      <c r="AI2138" s="32">
        <f t="shared" ca="1" si="699"/>
        <v>9.7200000000000006</v>
      </c>
      <c r="AJ2138" s="31">
        <f t="shared" ca="1" si="700"/>
        <v>10.62392</v>
      </c>
      <c r="AK2138" s="31">
        <f t="shared" ca="1" si="701"/>
        <v>12.043040000000001</v>
      </c>
      <c r="AL2138" s="31">
        <f t="shared" ca="1" si="702"/>
        <v>13.190000000000001</v>
      </c>
      <c r="AM2138" s="31">
        <f t="shared" ca="1" si="703"/>
        <v>14.336960000000001</v>
      </c>
      <c r="AO2138" s="32">
        <f t="shared" ca="1" si="710"/>
        <v>2.890077253538212</v>
      </c>
      <c r="AP2138" s="32">
        <f t="shared" ca="1" si="711"/>
        <v>0</v>
      </c>
      <c r="AQ2138" s="32">
        <f t="shared" ca="1" si="712"/>
        <v>4.2959212856690323</v>
      </c>
      <c r="AR2138" s="32">
        <f t="shared" ca="1" si="713"/>
        <v>0</v>
      </c>
    </row>
    <row r="2139" spans="1:44">
      <c r="A2139" s="10">
        <v>40042</v>
      </c>
      <c r="B2139" s="11">
        <f ca="1">IF(ROW(data!B2139)&gt;singleSMA,AVERAGE(OFFSET(data!B2139,0,0,-singleSMA,1)),"")</f>
        <v>14.058700000000004</v>
      </c>
      <c r="C2139" s="11" t="str">
        <f ca="1">IF(ROW(data!B2137)&gt;singleSMA+2,IF(SIGN(data!B2138-indicators!B2138)&lt;&gt;SIGN(data!B2137-indicators!B2137),IF(SIGN(data!B2138-indicators!B2138)&gt;0,"BUY","SELL"),""),"")</f>
        <v/>
      </c>
      <c r="D2139" s="11">
        <f ca="1">IF(ROW(data!B2139)&gt;fastSMA,AVERAGE(OFFSET(data!B2139,0,0,-fastSMA,1)),"")</f>
        <v>17.171500000000002</v>
      </c>
      <c r="E2139" s="11">
        <f ca="1">IF(ROW(data!B2139)&gt;slowSMA,AVERAGE(OFFSET(data!B2139,0,0,-slowSMA,1)),"")</f>
        <v>14.058700000000004</v>
      </c>
      <c r="F2139" s="11" t="str">
        <f ca="1">IF(ROW(data!B2139)&gt;MAX(fastSMA,slowSMA)+2,IF(SIGN(D2138-E2138)&lt;&gt;SIGN(D2137-E2137),IF(SIGN(D2138-E2138)&gt;0,"BUY","SELL"),""),"")</f>
        <v/>
      </c>
      <c r="G2139" s="11"/>
      <c r="H2139" s="11">
        <f>(data!B2139/data!B2138)-1</f>
        <v>-3.4903047091412676E-2</v>
      </c>
      <c r="I2139" s="11">
        <f t="shared" si="693"/>
        <v>0</v>
      </c>
      <c r="J2139" s="11">
        <f t="shared" si="694"/>
        <v>3.4903047091412676E-2</v>
      </c>
      <c r="K2139" s="11">
        <f ca="1">IF(ROW(data!B2139)&gt;rsi+1,100-100/(1+AVERAGE(OFFSET(I2139,0,0,-rsi,1))/AVERAGE(OFFSET(J2139,0,0,-rsi,1))),"")</f>
        <v>53.704046820872627</v>
      </c>
      <c r="L2139" s="11"/>
      <c r="M2139" s="11">
        <f t="shared" si="695"/>
        <v>0.96509695290858732</v>
      </c>
      <c r="N2139" s="11">
        <f t="shared" ca="1" si="696"/>
        <v>1.0289427052569409</v>
      </c>
      <c r="S2139" s="13" t="str">
        <f ca="1">pricein</f>
        <v/>
      </c>
      <c r="T2139" s="13" t="str">
        <f ca="1">priceout</f>
        <v/>
      </c>
      <c r="U2139" s="16" t="str">
        <f t="shared" ca="1" si="697"/>
        <v/>
      </c>
      <c r="V2139" s="16" t="str">
        <f t="shared" ca="1" si="704"/>
        <v/>
      </c>
      <c r="W2139" s="16" t="str">
        <f t="shared" ca="1" si="705"/>
        <v/>
      </c>
      <c r="X2139" s="16">
        <f t="shared" ca="1" si="706"/>
        <v>3.890077253538212</v>
      </c>
      <c r="Y2139" s="16"/>
      <c r="Z2139" s="13" t="str">
        <f ca="1">priceincross</f>
        <v/>
      </c>
      <c r="AA2139" s="13" t="str">
        <f ca="1">priceoutcross</f>
        <v/>
      </c>
      <c r="AB2139" s="13" t="str">
        <f t="shared" ca="1" si="698"/>
        <v/>
      </c>
      <c r="AC2139" s="13" t="str">
        <f t="shared" ca="1" si="707"/>
        <v/>
      </c>
      <c r="AD2139" s="13" t="str">
        <f t="shared" ca="1" si="708"/>
        <v/>
      </c>
      <c r="AE2139" s="13">
        <f t="shared" ca="1" si="709"/>
        <v>5.2959212856690323</v>
      </c>
      <c r="AG2139" s="32">
        <f ca="1">IF(ROW(data!B2139)&gt;fib+1,MIN(OFFSET(data!B2139,0,0,-fib,1)),"")</f>
        <v>8.33</v>
      </c>
      <c r="AH2139" s="32">
        <f ca="1">IF(ROW(data!B2139)&gt;fib+1,MAX(OFFSET(data!B2139,0,0,-fib,1)),"")</f>
        <v>18.05</v>
      </c>
      <c r="AI2139" s="32">
        <f t="shared" ca="1" si="699"/>
        <v>9.7200000000000006</v>
      </c>
      <c r="AJ2139" s="31">
        <f t="shared" ca="1" si="700"/>
        <v>10.62392</v>
      </c>
      <c r="AK2139" s="31">
        <f t="shared" ca="1" si="701"/>
        <v>12.043040000000001</v>
      </c>
      <c r="AL2139" s="31">
        <f t="shared" ca="1" si="702"/>
        <v>13.190000000000001</v>
      </c>
      <c r="AM2139" s="31">
        <f t="shared" ca="1" si="703"/>
        <v>14.336960000000001</v>
      </c>
      <c r="AO2139" s="32">
        <f t="shared" ca="1" si="710"/>
        <v>2.890077253538212</v>
      </c>
      <c r="AP2139" s="32">
        <f t="shared" ca="1" si="711"/>
        <v>0</v>
      </c>
      <c r="AQ2139" s="32">
        <f t="shared" ca="1" si="712"/>
        <v>4.2959212856690323</v>
      </c>
      <c r="AR2139" s="32">
        <f t="shared" ca="1" si="713"/>
        <v>0</v>
      </c>
    </row>
    <row r="2140" spans="1:44">
      <c r="A2140" s="10">
        <v>40043</v>
      </c>
      <c r="B2140" s="11">
        <f ca="1">IF(ROW(data!B2140)&gt;singleSMA,AVERAGE(OFFSET(data!B2140,0,0,-singleSMA,1)),"")</f>
        <v>14.146500000000001</v>
      </c>
      <c r="C2140" s="11" t="str">
        <f ca="1">IF(ROW(data!B2138)&gt;singleSMA+2,IF(SIGN(data!B2139-indicators!B2139)&lt;&gt;SIGN(data!B2138-indicators!B2138),IF(SIGN(data!B2139-indicators!B2139)&gt;0,"BUY","SELL"),""),"")</f>
        <v/>
      </c>
      <c r="D2140" s="11">
        <f ca="1">IF(ROW(data!B2140)&gt;fastSMA,AVERAGE(OFFSET(data!B2140,0,0,-fastSMA,1)),"")</f>
        <v>17.239000000000001</v>
      </c>
      <c r="E2140" s="11">
        <f ca="1">IF(ROW(data!B2140)&gt;slowSMA,AVERAGE(OFFSET(data!B2140,0,0,-slowSMA,1)),"")</f>
        <v>14.146500000000001</v>
      </c>
      <c r="F2140" s="11" t="str">
        <f ca="1">IF(ROW(data!B2140)&gt;MAX(fastSMA,slowSMA)+2,IF(SIGN(D2139-E2139)&lt;&gt;SIGN(D2138-E2138),IF(SIGN(D2139-E2139)&gt;0,"BUY","SELL"),""),"")</f>
        <v/>
      </c>
      <c r="G2140" s="11"/>
      <c r="H2140" s="11">
        <f>(data!B2140/data!B2139)-1</f>
        <v>2.1239954075774836E-2</v>
      </c>
      <c r="I2140" s="11">
        <f t="shared" si="693"/>
        <v>2.1239954075774836E-2</v>
      </c>
      <c r="J2140" s="11">
        <f t="shared" si="694"/>
        <v>0</v>
      </c>
      <c r="K2140" s="11">
        <f ca="1">IF(ROW(data!B2140)&gt;rsi+1,100-100/(1+AVERAGE(OFFSET(I2140,0,0,-rsi,1))/AVERAGE(OFFSET(J2140,0,0,-rsi,1))),"")</f>
        <v>59.093262308084775</v>
      </c>
      <c r="L2140" s="11"/>
      <c r="M2140" s="11">
        <f t="shared" si="695"/>
        <v>1.0212399540757748</v>
      </c>
      <c r="N2140" s="11">
        <f t="shared" ca="1" si="696"/>
        <v>1.0821167883211675</v>
      </c>
      <c r="S2140" s="13" t="str">
        <f ca="1">pricein</f>
        <v/>
      </c>
      <c r="T2140" s="13" t="str">
        <f ca="1">priceout</f>
        <v/>
      </c>
      <c r="U2140" s="16" t="str">
        <f t="shared" ca="1" si="697"/>
        <v/>
      </c>
      <c r="V2140" s="16" t="str">
        <f t="shared" ca="1" si="704"/>
        <v/>
      </c>
      <c r="W2140" s="16" t="str">
        <f t="shared" ca="1" si="705"/>
        <v/>
      </c>
      <c r="X2140" s="16">
        <f t="shared" ca="1" si="706"/>
        <v>3.890077253538212</v>
      </c>
      <c r="Y2140" s="16"/>
      <c r="Z2140" s="13" t="str">
        <f ca="1">priceincross</f>
        <v/>
      </c>
      <c r="AA2140" s="13" t="str">
        <f ca="1">priceoutcross</f>
        <v/>
      </c>
      <c r="AB2140" s="13" t="str">
        <f t="shared" ca="1" si="698"/>
        <v/>
      </c>
      <c r="AC2140" s="13" t="str">
        <f t="shared" ca="1" si="707"/>
        <v/>
      </c>
      <c r="AD2140" s="13" t="str">
        <f t="shared" ca="1" si="708"/>
        <v/>
      </c>
      <c r="AE2140" s="13">
        <f t="shared" ca="1" si="709"/>
        <v>5.2959212856690323</v>
      </c>
      <c r="AG2140" s="32">
        <f ca="1">IF(ROW(data!B2140)&gt;fib+1,MIN(OFFSET(data!B2140,0,0,-fib,1)),"")</f>
        <v>8.33</v>
      </c>
      <c r="AH2140" s="32">
        <f ca="1">IF(ROW(data!B2140)&gt;fib+1,MAX(OFFSET(data!B2140,0,0,-fib,1)),"")</f>
        <v>18.05</v>
      </c>
      <c r="AI2140" s="32">
        <f t="shared" ca="1" si="699"/>
        <v>9.7200000000000006</v>
      </c>
      <c r="AJ2140" s="31">
        <f t="shared" ca="1" si="700"/>
        <v>10.62392</v>
      </c>
      <c r="AK2140" s="31">
        <f t="shared" ca="1" si="701"/>
        <v>12.043040000000001</v>
      </c>
      <c r="AL2140" s="31">
        <f t="shared" ca="1" si="702"/>
        <v>13.190000000000001</v>
      </c>
      <c r="AM2140" s="31">
        <f t="shared" ca="1" si="703"/>
        <v>14.336960000000001</v>
      </c>
      <c r="AO2140" s="32">
        <f t="shared" ca="1" si="710"/>
        <v>2.890077253538212</v>
      </c>
      <c r="AP2140" s="32">
        <f t="shared" ca="1" si="711"/>
        <v>0</v>
      </c>
      <c r="AQ2140" s="32">
        <f t="shared" ca="1" si="712"/>
        <v>4.2959212856690323</v>
      </c>
      <c r="AR2140" s="32">
        <f t="shared" ca="1" si="713"/>
        <v>0</v>
      </c>
    </row>
    <row r="2141" spans="1:44">
      <c r="A2141" s="10">
        <v>40044</v>
      </c>
      <c r="B2141" s="11">
        <f ca="1">IF(ROW(data!B2141)&gt;singleSMA,AVERAGE(OFFSET(data!B2141,0,0,-singleSMA,1)),"")</f>
        <v>14.233000000000002</v>
      </c>
      <c r="C2141" s="11" t="str">
        <f ca="1">IF(ROW(data!B2139)&gt;singleSMA+2,IF(SIGN(data!B2140-indicators!B2140)&lt;&gt;SIGN(data!B2139-indicators!B2139),IF(SIGN(data!B2140-indicators!B2140)&gt;0,"BUY","SELL"),""),"")</f>
        <v/>
      </c>
      <c r="D2141" s="11">
        <f ca="1">IF(ROW(data!B2141)&gt;fastSMA,AVERAGE(OFFSET(data!B2141,0,0,-fastSMA,1)),"")</f>
        <v>17.327500000000004</v>
      </c>
      <c r="E2141" s="11">
        <f ca="1">IF(ROW(data!B2141)&gt;slowSMA,AVERAGE(OFFSET(data!B2141,0,0,-slowSMA,1)),"")</f>
        <v>14.233000000000002</v>
      </c>
      <c r="F2141" s="11" t="str">
        <f ca="1">IF(ROW(data!B2141)&gt;MAX(fastSMA,slowSMA)+2,IF(SIGN(D2140-E2140)&lt;&gt;SIGN(D2139-E2139),IF(SIGN(D2140-E2140)&gt;0,"BUY","SELL"),""),"")</f>
        <v/>
      </c>
      <c r="G2141" s="11"/>
      <c r="H2141" s="11">
        <f>(data!B2141/data!B2140)-1</f>
        <v>1.180438448566612E-2</v>
      </c>
      <c r="I2141" s="11">
        <f t="shared" si="693"/>
        <v>1.180438448566612E-2</v>
      </c>
      <c r="J2141" s="11">
        <f t="shared" si="694"/>
        <v>0</v>
      </c>
      <c r="K2141" s="11">
        <f ca="1">IF(ROW(data!B2141)&gt;rsi+1,100-100/(1+AVERAGE(OFFSET(I2141,0,0,-rsi,1))/AVERAGE(OFFSET(J2141,0,0,-rsi,1))),"")</f>
        <v>61.727219208869649</v>
      </c>
      <c r="L2141" s="11"/>
      <c r="M2141" s="11">
        <f t="shared" si="695"/>
        <v>1.0118043844856661</v>
      </c>
      <c r="N2141" s="11">
        <f t="shared" ca="1" si="696"/>
        <v>1.1090573012939</v>
      </c>
      <c r="S2141" s="13" t="str">
        <f ca="1">pricein</f>
        <v/>
      </c>
      <c r="T2141" s="13" t="str">
        <f ca="1">priceout</f>
        <v/>
      </c>
      <c r="U2141" s="16" t="str">
        <f t="shared" ca="1" si="697"/>
        <v/>
      </c>
      <c r="V2141" s="16" t="str">
        <f t="shared" ca="1" si="704"/>
        <v/>
      </c>
      <c r="W2141" s="16" t="str">
        <f t="shared" ca="1" si="705"/>
        <v/>
      </c>
      <c r="X2141" s="16">
        <f t="shared" ca="1" si="706"/>
        <v>3.890077253538212</v>
      </c>
      <c r="Y2141" s="16"/>
      <c r="Z2141" s="13" t="str">
        <f ca="1">priceincross</f>
        <v/>
      </c>
      <c r="AA2141" s="13" t="str">
        <f ca="1">priceoutcross</f>
        <v/>
      </c>
      <c r="AB2141" s="13" t="str">
        <f t="shared" ca="1" si="698"/>
        <v/>
      </c>
      <c r="AC2141" s="13" t="str">
        <f t="shared" ca="1" si="707"/>
        <v/>
      </c>
      <c r="AD2141" s="13" t="str">
        <f t="shared" ca="1" si="708"/>
        <v/>
      </c>
      <c r="AE2141" s="13">
        <f t="shared" ca="1" si="709"/>
        <v>5.2959212856690323</v>
      </c>
      <c r="AG2141" s="32">
        <f ca="1">IF(ROW(data!B2141)&gt;fib+1,MIN(OFFSET(data!B2141,0,0,-fib,1)),"")</f>
        <v>8.33</v>
      </c>
      <c r="AH2141" s="32">
        <f ca="1">IF(ROW(data!B2141)&gt;fib+1,MAX(OFFSET(data!B2141,0,0,-fib,1)),"")</f>
        <v>18.05</v>
      </c>
      <c r="AI2141" s="32">
        <f t="shared" ca="1" si="699"/>
        <v>9.7200000000000006</v>
      </c>
      <c r="AJ2141" s="31">
        <f t="shared" ca="1" si="700"/>
        <v>10.62392</v>
      </c>
      <c r="AK2141" s="31">
        <f t="shared" ca="1" si="701"/>
        <v>12.043040000000001</v>
      </c>
      <c r="AL2141" s="31">
        <f t="shared" ca="1" si="702"/>
        <v>13.190000000000001</v>
      </c>
      <c r="AM2141" s="31">
        <f t="shared" ca="1" si="703"/>
        <v>14.336960000000001</v>
      </c>
      <c r="AO2141" s="32">
        <f t="shared" ca="1" si="710"/>
        <v>2.890077253538212</v>
      </c>
      <c r="AP2141" s="32">
        <f t="shared" ca="1" si="711"/>
        <v>0</v>
      </c>
      <c r="AQ2141" s="32">
        <f t="shared" ca="1" si="712"/>
        <v>4.2959212856690323</v>
      </c>
      <c r="AR2141" s="32">
        <f t="shared" ca="1" si="713"/>
        <v>0</v>
      </c>
    </row>
    <row r="2142" spans="1:44">
      <c r="A2142" s="10">
        <v>40045</v>
      </c>
      <c r="B2142" s="11">
        <f ca="1">IF(ROW(data!B2142)&gt;singleSMA,AVERAGE(OFFSET(data!B2142,0,0,-singleSMA,1)),"")</f>
        <v>14.324400000000001</v>
      </c>
      <c r="C2142" s="11" t="str">
        <f ca="1">IF(ROW(data!B2140)&gt;singleSMA+2,IF(SIGN(data!B2141-indicators!B2141)&lt;&gt;SIGN(data!B2140-indicators!B2140),IF(SIGN(data!B2141-indicators!B2141)&gt;0,"BUY","SELL"),""),"")</f>
        <v/>
      </c>
      <c r="D2142" s="11">
        <f ca="1">IF(ROW(data!B2142)&gt;fastSMA,AVERAGE(OFFSET(data!B2142,0,0,-fastSMA,1)),"")</f>
        <v>17.426500000000004</v>
      </c>
      <c r="E2142" s="11">
        <f ca="1">IF(ROW(data!B2142)&gt;slowSMA,AVERAGE(OFFSET(data!B2142,0,0,-slowSMA,1)),"")</f>
        <v>14.324400000000001</v>
      </c>
      <c r="F2142" s="11" t="str">
        <f ca="1">IF(ROW(data!B2142)&gt;MAX(fastSMA,slowSMA)+2,IF(SIGN(D2141-E2141)&lt;&gt;SIGN(D2140-E2140),IF(SIGN(D2141-E2141)&gt;0,"BUY","SELL"),""),"")</f>
        <v/>
      </c>
      <c r="G2142" s="11"/>
      <c r="H2142" s="11">
        <f>(data!B2142/data!B2141)-1</f>
        <v>3.0555555555555669E-2</v>
      </c>
      <c r="I2142" s="11">
        <f t="shared" si="693"/>
        <v>3.0555555555555669E-2</v>
      </c>
      <c r="J2142" s="11">
        <f t="shared" si="694"/>
        <v>0</v>
      </c>
      <c r="K2142" s="11">
        <f ca="1">IF(ROW(data!B2142)&gt;rsi+1,100-100/(1+AVERAGE(OFFSET(I2142,0,0,-rsi,1))/AVERAGE(OFFSET(J2142,0,0,-rsi,1))),"")</f>
        <v>62.493982475849037</v>
      </c>
      <c r="L2142" s="11"/>
      <c r="M2142" s="11">
        <f t="shared" si="695"/>
        <v>1.0305555555555557</v>
      </c>
      <c r="N2142" s="11">
        <f t="shared" ca="1" si="696"/>
        <v>1.11949305974653</v>
      </c>
      <c r="S2142" s="13" t="str">
        <f ca="1">pricein</f>
        <v/>
      </c>
      <c r="T2142" s="13" t="str">
        <f ca="1">priceout</f>
        <v/>
      </c>
      <c r="U2142" s="16" t="str">
        <f t="shared" ca="1" si="697"/>
        <v/>
      </c>
      <c r="V2142" s="16" t="str">
        <f t="shared" ca="1" si="704"/>
        <v/>
      </c>
      <c r="W2142" s="16" t="str">
        <f t="shared" ca="1" si="705"/>
        <v/>
      </c>
      <c r="X2142" s="16">
        <f t="shared" ca="1" si="706"/>
        <v>3.890077253538212</v>
      </c>
      <c r="Y2142" s="16"/>
      <c r="Z2142" s="13" t="str">
        <f ca="1">priceincross</f>
        <v/>
      </c>
      <c r="AA2142" s="13" t="str">
        <f ca="1">priceoutcross</f>
        <v/>
      </c>
      <c r="AB2142" s="13" t="str">
        <f t="shared" ca="1" si="698"/>
        <v/>
      </c>
      <c r="AC2142" s="13" t="str">
        <f t="shared" ca="1" si="707"/>
        <v/>
      </c>
      <c r="AD2142" s="13" t="str">
        <f t="shared" ca="1" si="708"/>
        <v/>
      </c>
      <c r="AE2142" s="13">
        <f t="shared" ca="1" si="709"/>
        <v>5.2959212856690323</v>
      </c>
      <c r="AG2142" s="32">
        <f ca="1">IF(ROW(data!B2142)&gt;fib+1,MIN(OFFSET(data!B2142,0,0,-fib,1)),"")</f>
        <v>8.33</v>
      </c>
      <c r="AH2142" s="32">
        <f ca="1">IF(ROW(data!B2142)&gt;fib+1,MAX(OFFSET(data!B2142,0,0,-fib,1)),"")</f>
        <v>18.55</v>
      </c>
      <c r="AI2142" s="32">
        <f t="shared" ca="1" si="699"/>
        <v>10.220000000000001</v>
      </c>
      <c r="AJ2142" s="31">
        <f t="shared" ca="1" si="700"/>
        <v>10.74192</v>
      </c>
      <c r="AK2142" s="31">
        <f t="shared" ca="1" si="701"/>
        <v>12.23404</v>
      </c>
      <c r="AL2142" s="31">
        <f t="shared" ca="1" si="702"/>
        <v>13.440000000000001</v>
      </c>
      <c r="AM2142" s="31">
        <f t="shared" ca="1" si="703"/>
        <v>14.645960000000001</v>
      </c>
      <c r="AO2142" s="32">
        <f t="shared" ca="1" si="710"/>
        <v>2.890077253538212</v>
      </c>
      <c r="AP2142" s="32">
        <f t="shared" ca="1" si="711"/>
        <v>0</v>
      </c>
      <c r="AQ2142" s="32">
        <f t="shared" ca="1" si="712"/>
        <v>4.2959212856690323</v>
      </c>
      <c r="AR2142" s="32">
        <f t="shared" ca="1" si="713"/>
        <v>0</v>
      </c>
    </row>
    <row r="2143" spans="1:44">
      <c r="A2143" s="10">
        <v>40046</v>
      </c>
      <c r="B2143" s="11">
        <f ca="1">IF(ROW(data!B2143)&gt;singleSMA,AVERAGE(OFFSET(data!B2143,0,0,-singleSMA,1)),"")</f>
        <v>14.422100000000002</v>
      </c>
      <c r="C2143" s="11" t="str">
        <f ca="1">IF(ROW(data!B2141)&gt;singleSMA+2,IF(SIGN(data!B2142-indicators!B2142)&lt;&gt;SIGN(data!B2141-indicators!B2141),IF(SIGN(data!B2142-indicators!B2142)&gt;0,"BUY","SELL"),""),"")</f>
        <v/>
      </c>
      <c r="D2143" s="11">
        <f ca="1">IF(ROW(data!B2143)&gt;fastSMA,AVERAGE(OFFSET(data!B2143,0,0,-fastSMA,1)),"")</f>
        <v>17.549500000000002</v>
      </c>
      <c r="E2143" s="11">
        <f ca="1">IF(ROW(data!B2143)&gt;slowSMA,AVERAGE(OFFSET(data!B2143,0,0,-slowSMA,1)),"")</f>
        <v>14.422100000000002</v>
      </c>
      <c r="F2143" s="11" t="str">
        <f ca="1">IF(ROW(data!B2143)&gt;MAX(fastSMA,slowSMA)+2,IF(SIGN(D2142-E2142)&lt;&gt;SIGN(D2141-E2141),IF(SIGN(D2142-E2142)&gt;0,"BUY","SELL"),""),"")</f>
        <v/>
      </c>
      <c r="G2143" s="11"/>
      <c r="H2143" s="11">
        <f>(data!B2143/data!B2142)-1</f>
        <v>4.8517520215633381E-2</v>
      </c>
      <c r="I2143" s="11">
        <f t="shared" si="693"/>
        <v>4.8517520215633381E-2</v>
      </c>
      <c r="J2143" s="11">
        <f t="shared" si="694"/>
        <v>0</v>
      </c>
      <c r="K2143" s="11">
        <f ca="1">IF(ROW(data!B2143)&gt;rsi+1,100-100/(1+AVERAGE(OFFSET(I2143,0,0,-rsi,1))/AVERAGE(OFFSET(J2143,0,0,-rsi,1))),"")</f>
        <v>64.222762024507887</v>
      </c>
      <c r="L2143" s="11"/>
      <c r="M2143" s="11">
        <f t="shared" si="695"/>
        <v>1.0485175202156334</v>
      </c>
      <c r="N2143" s="11">
        <f t="shared" ca="1" si="696"/>
        <v>1.1447910535609185</v>
      </c>
      <c r="S2143" s="13" t="str">
        <f ca="1">pricein</f>
        <v/>
      </c>
      <c r="T2143" s="13" t="str">
        <f ca="1">priceout</f>
        <v/>
      </c>
      <c r="U2143" s="16" t="str">
        <f t="shared" ca="1" si="697"/>
        <v/>
      </c>
      <c r="V2143" s="16" t="str">
        <f t="shared" ca="1" si="704"/>
        <v/>
      </c>
      <c r="W2143" s="16" t="str">
        <f t="shared" ca="1" si="705"/>
        <v/>
      </c>
      <c r="X2143" s="16">
        <f t="shared" ca="1" si="706"/>
        <v>3.890077253538212</v>
      </c>
      <c r="Y2143" s="16"/>
      <c r="Z2143" s="13" t="str">
        <f ca="1">priceincross</f>
        <v/>
      </c>
      <c r="AA2143" s="13" t="str">
        <f ca="1">priceoutcross</f>
        <v/>
      </c>
      <c r="AB2143" s="13" t="str">
        <f t="shared" ca="1" si="698"/>
        <v/>
      </c>
      <c r="AC2143" s="13" t="str">
        <f t="shared" ca="1" si="707"/>
        <v/>
      </c>
      <c r="AD2143" s="13" t="str">
        <f t="shared" ca="1" si="708"/>
        <v/>
      </c>
      <c r="AE2143" s="13">
        <f t="shared" ca="1" si="709"/>
        <v>5.2959212856690323</v>
      </c>
      <c r="AG2143" s="32">
        <f ca="1">IF(ROW(data!B2143)&gt;fib+1,MIN(OFFSET(data!B2143,0,0,-fib,1)),"")</f>
        <v>8.33</v>
      </c>
      <c r="AH2143" s="32">
        <f ca="1">IF(ROW(data!B2143)&gt;fib+1,MAX(OFFSET(data!B2143,0,0,-fib,1)),"")</f>
        <v>19.45</v>
      </c>
      <c r="AI2143" s="32">
        <f t="shared" ca="1" si="699"/>
        <v>11.12</v>
      </c>
      <c r="AJ2143" s="31">
        <f t="shared" ca="1" si="700"/>
        <v>10.954319999999999</v>
      </c>
      <c r="AK2143" s="31">
        <f t="shared" ca="1" si="701"/>
        <v>12.57784</v>
      </c>
      <c r="AL2143" s="31">
        <f t="shared" ca="1" si="702"/>
        <v>13.89</v>
      </c>
      <c r="AM2143" s="31">
        <f t="shared" ca="1" si="703"/>
        <v>15.202159999999999</v>
      </c>
      <c r="AO2143" s="32">
        <f t="shared" ca="1" si="710"/>
        <v>2.890077253538212</v>
      </c>
      <c r="AP2143" s="32">
        <f t="shared" ca="1" si="711"/>
        <v>0</v>
      </c>
      <c r="AQ2143" s="32">
        <f t="shared" ca="1" si="712"/>
        <v>4.2959212856690323</v>
      </c>
      <c r="AR2143" s="32">
        <f t="shared" ca="1" si="713"/>
        <v>0</v>
      </c>
    </row>
    <row r="2144" spans="1:44">
      <c r="A2144" s="10">
        <v>40049</v>
      </c>
      <c r="B2144" s="11">
        <f ca="1">IF(ROW(data!B2144)&gt;singleSMA,AVERAGE(OFFSET(data!B2144,0,0,-singleSMA,1)),"")</f>
        <v>14.527699999999999</v>
      </c>
      <c r="C2144" s="11" t="str">
        <f ca="1">IF(ROW(data!B2142)&gt;singleSMA+2,IF(SIGN(data!B2143-indicators!B2143)&lt;&gt;SIGN(data!B2142-indicators!B2142),IF(SIGN(data!B2143-indicators!B2143)&gt;0,"BUY","SELL"),""),"")</f>
        <v/>
      </c>
      <c r="D2144" s="11">
        <f ca="1">IF(ROW(data!B2144)&gt;fastSMA,AVERAGE(OFFSET(data!B2144,0,0,-fastSMA,1)),"")</f>
        <v>17.670000000000002</v>
      </c>
      <c r="E2144" s="11">
        <f ca="1">IF(ROW(data!B2144)&gt;slowSMA,AVERAGE(OFFSET(data!B2144,0,0,-slowSMA,1)),"")</f>
        <v>14.527699999999999</v>
      </c>
      <c r="F2144" s="11" t="str">
        <f ca="1">IF(ROW(data!B2144)&gt;MAX(fastSMA,slowSMA)+2,IF(SIGN(D2143-E2143)&lt;&gt;SIGN(D2142-E2142),IF(SIGN(D2143-E2143)&gt;0,"BUY","SELL"),""),"")</f>
        <v/>
      </c>
      <c r="G2144" s="11"/>
      <c r="H2144" s="11">
        <f>(data!B2144/data!B2143)-1</f>
        <v>6.1696658097687429E-3</v>
      </c>
      <c r="I2144" s="11">
        <f t="shared" si="693"/>
        <v>6.1696658097687429E-3</v>
      </c>
      <c r="J2144" s="11">
        <f t="shared" si="694"/>
        <v>0</v>
      </c>
      <c r="K2144" s="11">
        <f ca="1">IF(ROW(data!B2144)&gt;rsi+1,100-100/(1+AVERAGE(OFFSET(I2144,0,0,-rsi,1))/AVERAGE(OFFSET(J2144,0,0,-rsi,1))),"")</f>
        <v>63.947630447814646</v>
      </c>
      <c r="L2144" s="11"/>
      <c r="M2144" s="11">
        <f t="shared" si="695"/>
        <v>1.0061696658097687</v>
      </c>
      <c r="N2144" s="11">
        <f t="shared" ca="1" si="696"/>
        <v>1.1404428904428912</v>
      </c>
      <c r="S2144" s="13" t="str">
        <f ca="1">pricein</f>
        <v/>
      </c>
      <c r="T2144" s="13" t="str">
        <f ca="1">priceout</f>
        <v/>
      </c>
      <c r="U2144" s="16" t="str">
        <f t="shared" ca="1" si="697"/>
        <v/>
      </c>
      <c r="V2144" s="16" t="str">
        <f t="shared" ca="1" si="704"/>
        <v/>
      </c>
      <c r="W2144" s="16" t="str">
        <f t="shared" ca="1" si="705"/>
        <v/>
      </c>
      <c r="X2144" s="16">
        <f t="shared" ca="1" si="706"/>
        <v>3.890077253538212</v>
      </c>
      <c r="Y2144" s="16"/>
      <c r="Z2144" s="13" t="str">
        <f ca="1">priceincross</f>
        <v/>
      </c>
      <c r="AA2144" s="13" t="str">
        <f ca="1">priceoutcross</f>
        <v/>
      </c>
      <c r="AB2144" s="13" t="str">
        <f t="shared" ca="1" si="698"/>
        <v/>
      </c>
      <c r="AC2144" s="13" t="str">
        <f t="shared" ca="1" si="707"/>
        <v/>
      </c>
      <c r="AD2144" s="13" t="str">
        <f t="shared" ca="1" si="708"/>
        <v/>
      </c>
      <c r="AE2144" s="13">
        <f t="shared" ca="1" si="709"/>
        <v>5.2959212856690323</v>
      </c>
      <c r="AG2144" s="32">
        <f ca="1">IF(ROW(data!B2144)&gt;fib+1,MIN(OFFSET(data!B2144,0,0,-fib,1)),"")</f>
        <v>8.33</v>
      </c>
      <c r="AH2144" s="32">
        <f ca="1">IF(ROW(data!B2144)&gt;fib+1,MAX(OFFSET(data!B2144,0,0,-fib,1)),"")</f>
        <v>19.57</v>
      </c>
      <c r="AI2144" s="32">
        <f t="shared" ca="1" si="699"/>
        <v>11.24</v>
      </c>
      <c r="AJ2144" s="31">
        <f t="shared" ca="1" si="700"/>
        <v>10.98264</v>
      </c>
      <c r="AK2144" s="31">
        <f t="shared" ca="1" si="701"/>
        <v>12.62368</v>
      </c>
      <c r="AL2144" s="31">
        <f t="shared" ca="1" si="702"/>
        <v>13.95</v>
      </c>
      <c r="AM2144" s="31">
        <f t="shared" ca="1" si="703"/>
        <v>15.27632</v>
      </c>
      <c r="AO2144" s="32">
        <f t="shared" ca="1" si="710"/>
        <v>2.890077253538212</v>
      </c>
      <c r="AP2144" s="32">
        <f t="shared" ca="1" si="711"/>
        <v>0</v>
      </c>
      <c r="AQ2144" s="32">
        <f t="shared" ca="1" si="712"/>
        <v>4.2959212856690323</v>
      </c>
      <c r="AR2144" s="32">
        <f t="shared" ca="1" si="713"/>
        <v>0</v>
      </c>
    </row>
    <row r="2145" spans="1:44">
      <c r="A2145" s="10">
        <v>40050</v>
      </c>
      <c r="B2145" s="11">
        <f ca="1">IF(ROW(data!B2145)&gt;singleSMA,AVERAGE(OFFSET(data!B2145,0,0,-singleSMA,1)),"")</f>
        <v>14.638900000000001</v>
      </c>
      <c r="C2145" s="11" t="str">
        <f ca="1">IF(ROW(data!B2143)&gt;singleSMA+2,IF(SIGN(data!B2144-indicators!B2144)&lt;&gt;SIGN(data!B2143-indicators!B2143),IF(SIGN(data!B2144-indicators!B2144)&gt;0,"BUY","SELL"),""),"")</f>
        <v/>
      </c>
      <c r="D2145" s="11">
        <f ca="1">IF(ROW(data!B2145)&gt;fastSMA,AVERAGE(OFFSET(data!B2145,0,0,-fastSMA,1)),"")</f>
        <v>17.805500000000002</v>
      </c>
      <c r="E2145" s="11">
        <f ca="1">IF(ROW(data!B2145)&gt;slowSMA,AVERAGE(OFFSET(data!B2145,0,0,-slowSMA,1)),"")</f>
        <v>14.638900000000001</v>
      </c>
      <c r="F2145" s="11" t="str">
        <f ca="1">IF(ROW(data!B2145)&gt;MAX(fastSMA,slowSMA)+2,IF(SIGN(D2144-E2144)&lt;&gt;SIGN(D2143-E2143),IF(SIGN(D2144-E2144)&gt;0,"BUY","SELL"),""),"")</f>
        <v/>
      </c>
      <c r="G2145" s="11"/>
      <c r="H2145" s="11">
        <f>(data!B2145/data!B2144)-1</f>
        <v>-6.131834440470163E-3</v>
      </c>
      <c r="I2145" s="11">
        <f t="shared" si="693"/>
        <v>0</v>
      </c>
      <c r="J2145" s="11">
        <f t="shared" si="694"/>
        <v>6.131834440470163E-3</v>
      </c>
      <c r="K2145" s="11">
        <f ca="1">IF(ROW(data!B2145)&gt;rsi+1,100-100/(1+AVERAGE(OFFSET(I2145,0,0,-rsi,1))/AVERAGE(OFFSET(J2145,0,0,-rsi,1))),"")</f>
        <v>66.388879942172338</v>
      </c>
      <c r="L2145" s="11"/>
      <c r="M2145" s="11">
        <f t="shared" si="695"/>
        <v>0.99386816555952984</v>
      </c>
      <c r="N2145" s="11">
        <f t="shared" ca="1" si="696"/>
        <v>1.1618876941457594</v>
      </c>
      <c r="S2145" s="13" t="str">
        <f ca="1">pricein</f>
        <v/>
      </c>
      <c r="T2145" s="13" t="str">
        <f ca="1">priceout</f>
        <v/>
      </c>
      <c r="U2145" s="16" t="str">
        <f t="shared" ca="1" si="697"/>
        <v/>
      </c>
      <c r="V2145" s="16" t="str">
        <f t="shared" ca="1" si="704"/>
        <v/>
      </c>
      <c r="W2145" s="16" t="str">
        <f t="shared" ca="1" si="705"/>
        <v/>
      </c>
      <c r="X2145" s="16">
        <f t="shared" ca="1" si="706"/>
        <v>3.890077253538212</v>
      </c>
      <c r="Y2145" s="16"/>
      <c r="Z2145" s="13" t="str">
        <f ca="1">priceincross</f>
        <v/>
      </c>
      <c r="AA2145" s="13" t="str">
        <f ca="1">priceoutcross</f>
        <v/>
      </c>
      <c r="AB2145" s="13" t="str">
        <f t="shared" ca="1" si="698"/>
        <v/>
      </c>
      <c r="AC2145" s="13" t="str">
        <f t="shared" ca="1" si="707"/>
        <v/>
      </c>
      <c r="AD2145" s="13" t="str">
        <f t="shared" ca="1" si="708"/>
        <v/>
      </c>
      <c r="AE2145" s="13">
        <f t="shared" ca="1" si="709"/>
        <v>5.2959212856690323</v>
      </c>
      <c r="AG2145" s="32">
        <f ca="1">IF(ROW(data!B2145)&gt;fib+1,MIN(OFFSET(data!B2145,0,0,-fib,1)),"")</f>
        <v>8.9600000000000009</v>
      </c>
      <c r="AH2145" s="32">
        <f ca="1">IF(ROW(data!B2145)&gt;fib+1,MAX(OFFSET(data!B2145,0,0,-fib,1)),"")</f>
        <v>19.57</v>
      </c>
      <c r="AI2145" s="32">
        <f t="shared" ca="1" si="699"/>
        <v>10.61</v>
      </c>
      <c r="AJ2145" s="31">
        <f t="shared" ca="1" si="700"/>
        <v>11.46396</v>
      </c>
      <c r="AK2145" s="31">
        <f t="shared" ca="1" si="701"/>
        <v>13.013020000000001</v>
      </c>
      <c r="AL2145" s="31">
        <f t="shared" ca="1" si="702"/>
        <v>14.265000000000001</v>
      </c>
      <c r="AM2145" s="31">
        <f t="shared" ca="1" si="703"/>
        <v>15.51698</v>
      </c>
      <c r="AO2145" s="32">
        <f t="shared" ca="1" si="710"/>
        <v>2.890077253538212</v>
      </c>
      <c r="AP2145" s="32">
        <f t="shared" ca="1" si="711"/>
        <v>0</v>
      </c>
      <c r="AQ2145" s="32">
        <f t="shared" ca="1" si="712"/>
        <v>4.2959212856690323</v>
      </c>
      <c r="AR2145" s="32">
        <f t="shared" ca="1" si="713"/>
        <v>0</v>
      </c>
    </row>
    <row r="2146" spans="1:44">
      <c r="A2146" s="10">
        <v>40051</v>
      </c>
      <c r="B2146" s="11">
        <f ca="1">IF(ROW(data!B2146)&gt;singleSMA,AVERAGE(OFFSET(data!B2146,0,0,-singleSMA,1)),"")</f>
        <v>14.7498</v>
      </c>
      <c r="C2146" s="11" t="str">
        <f ca="1">IF(ROW(data!B2144)&gt;singleSMA+2,IF(SIGN(data!B2145-indicators!B2145)&lt;&gt;SIGN(data!B2144-indicators!B2144),IF(SIGN(data!B2145-indicators!B2145)&gt;0,"BUY","SELL"),""),"")</f>
        <v/>
      </c>
      <c r="D2146" s="11">
        <f ca="1">IF(ROW(data!B2146)&gt;fastSMA,AVERAGE(OFFSET(data!B2146,0,0,-fastSMA,1)),"")</f>
        <v>17.992500000000003</v>
      </c>
      <c r="E2146" s="11">
        <f ca="1">IF(ROW(data!B2146)&gt;slowSMA,AVERAGE(OFFSET(data!B2146,0,0,-slowSMA,1)),"")</f>
        <v>14.7498</v>
      </c>
      <c r="F2146" s="11" t="str">
        <f ca="1">IF(ROW(data!B2146)&gt;MAX(fastSMA,slowSMA)+2,IF(SIGN(D2145-E2145)&lt;&gt;SIGN(D2144-E2144),IF(SIGN(D2145-E2145)&gt;0,"BUY","SELL"),""),"")</f>
        <v/>
      </c>
      <c r="G2146" s="11"/>
      <c r="H2146" s="11">
        <f>(data!B2146/data!B2145)-1</f>
        <v>3.084832904884327E-2</v>
      </c>
      <c r="I2146" s="11">
        <f t="shared" si="693"/>
        <v>3.084832904884327E-2</v>
      </c>
      <c r="J2146" s="11">
        <f t="shared" si="694"/>
        <v>0</v>
      </c>
      <c r="K2146" s="11">
        <f ca="1">IF(ROW(data!B2146)&gt;rsi+1,100-100/(1+AVERAGE(OFFSET(I2146,0,0,-rsi,1))/AVERAGE(OFFSET(J2146,0,0,-rsi,1))),"")</f>
        <v>72.035080822078726</v>
      </c>
      <c r="L2146" s="11"/>
      <c r="M2146" s="11">
        <f t="shared" si="695"/>
        <v>1.0308483290488433</v>
      </c>
      <c r="N2146" s="11">
        <f t="shared" ca="1" si="696"/>
        <v>1.2293071735131826</v>
      </c>
      <c r="S2146" s="13" t="str">
        <f ca="1">pricein</f>
        <v/>
      </c>
      <c r="T2146" s="13" t="str">
        <f ca="1">priceout</f>
        <v/>
      </c>
      <c r="U2146" s="16" t="str">
        <f t="shared" ca="1" si="697"/>
        <v/>
      </c>
      <c r="V2146" s="16" t="str">
        <f t="shared" ca="1" si="704"/>
        <v/>
      </c>
      <c r="W2146" s="16" t="str">
        <f t="shared" ca="1" si="705"/>
        <v/>
      </c>
      <c r="X2146" s="16">
        <f t="shared" ca="1" si="706"/>
        <v>3.890077253538212</v>
      </c>
      <c r="Y2146" s="16"/>
      <c r="Z2146" s="13" t="str">
        <f ca="1">priceincross</f>
        <v/>
      </c>
      <c r="AA2146" s="13" t="str">
        <f ca="1">priceoutcross</f>
        <v/>
      </c>
      <c r="AB2146" s="13" t="str">
        <f t="shared" ca="1" si="698"/>
        <v/>
      </c>
      <c r="AC2146" s="13" t="str">
        <f t="shared" ca="1" si="707"/>
        <v/>
      </c>
      <c r="AD2146" s="13" t="str">
        <f t="shared" ca="1" si="708"/>
        <v/>
      </c>
      <c r="AE2146" s="13">
        <f t="shared" ca="1" si="709"/>
        <v>5.2959212856690323</v>
      </c>
      <c r="AG2146" s="32">
        <f ca="1">IF(ROW(data!B2146)&gt;fib+1,MIN(OFFSET(data!B2146,0,0,-fib,1)),"")</f>
        <v>9.0399999999999991</v>
      </c>
      <c r="AH2146" s="32">
        <f ca="1">IF(ROW(data!B2146)&gt;fib+1,MAX(OFFSET(data!B2146,0,0,-fib,1)),"")</f>
        <v>20.05</v>
      </c>
      <c r="AI2146" s="32">
        <f t="shared" ca="1" si="699"/>
        <v>11.010000000000002</v>
      </c>
      <c r="AJ2146" s="31">
        <f t="shared" ca="1" si="700"/>
        <v>11.638359999999999</v>
      </c>
      <c r="AK2146" s="31">
        <f t="shared" ca="1" si="701"/>
        <v>13.24582</v>
      </c>
      <c r="AL2146" s="31">
        <f t="shared" ca="1" si="702"/>
        <v>14.545</v>
      </c>
      <c r="AM2146" s="31">
        <f t="shared" ca="1" si="703"/>
        <v>15.84418</v>
      </c>
      <c r="AO2146" s="32">
        <f t="shared" ca="1" si="710"/>
        <v>2.890077253538212</v>
      </c>
      <c r="AP2146" s="32">
        <f t="shared" ca="1" si="711"/>
        <v>0</v>
      </c>
      <c r="AQ2146" s="32">
        <f t="shared" ca="1" si="712"/>
        <v>4.2959212856690323</v>
      </c>
      <c r="AR2146" s="32">
        <f t="shared" ca="1" si="713"/>
        <v>0</v>
      </c>
    </row>
    <row r="2147" spans="1:44">
      <c r="A2147" s="10">
        <v>40052</v>
      </c>
      <c r="B2147" s="11">
        <f ca="1">IF(ROW(data!B2147)&gt;singleSMA,AVERAGE(OFFSET(data!B2147,0,0,-singleSMA,1)),"")</f>
        <v>14.860700000000001</v>
      </c>
      <c r="C2147" s="11" t="str">
        <f ca="1">IF(ROW(data!B2145)&gt;singleSMA+2,IF(SIGN(data!B2146-indicators!B2146)&lt;&gt;SIGN(data!B2145-indicators!B2145),IF(SIGN(data!B2146-indicators!B2146)&gt;0,"BUY","SELL"),""),"")</f>
        <v/>
      </c>
      <c r="D2147" s="11">
        <f ca="1">IF(ROW(data!B2147)&gt;fastSMA,AVERAGE(OFFSET(data!B2147,0,0,-fastSMA,1)),"")</f>
        <v>18.156500000000001</v>
      </c>
      <c r="E2147" s="11">
        <f ca="1">IF(ROW(data!B2147)&gt;slowSMA,AVERAGE(OFFSET(data!B2147,0,0,-slowSMA,1)),"")</f>
        <v>14.860700000000001</v>
      </c>
      <c r="F2147" s="11" t="str">
        <f ca="1">IF(ROW(data!B2147)&gt;MAX(fastSMA,slowSMA)+2,IF(SIGN(D2146-E2146)&lt;&gt;SIGN(D2145-E2145),IF(SIGN(D2146-E2146)&gt;0,"BUY","SELL"),""),"")</f>
        <v/>
      </c>
      <c r="G2147" s="11"/>
      <c r="H2147" s="11">
        <f>(data!B2147/data!B2146)-1</f>
        <v>3.9900249376558783E-3</v>
      </c>
      <c r="I2147" s="11">
        <f t="shared" si="693"/>
        <v>3.9900249376558783E-3</v>
      </c>
      <c r="J2147" s="11">
        <f t="shared" si="694"/>
        <v>0</v>
      </c>
      <c r="K2147" s="11">
        <f ca="1">IF(ROW(data!B2147)&gt;rsi+1,100-100/(1+AVERAGE(OFFSET(I2147,0,0,-rsi,1))/AVERAGE(OFFSET(J2147,0,0,-rsi,1))),"")</f>
        <v>70.251490593380581</v>
      </c>
      <c r="L2147" s="11"/>
      <c r="M2147" s="11">
        <f t="shared" si="695"/>
        <v>1.0039900249376559</v>
      </c>
      <c r="N2147" s="11">
        <f t="shared" ca="1" si="696"/>
        <v>1.1946587537091995</v>
      </c>
      <c r="S2147" s="13" t="str">
        <f ca="1">pricein</f>
        <v/>
      </c>
      <c r="T2147" s="13" t="str">
        <f ca="1">priceout</f>
        <v/>
      </c>
      <c r="U2147" s="16" t="str">
        <f t="shared" ca="1" si="697"/>
        <v/>
      </c>
      <c r="V2147" s="16" t="str">
        <f t="shared" ca="1" si="704"/>
        <v/>
      </c>
      <c r="W2147" s="16" t="str">
        <f t="shared" ca="1" si="705"/>
        <v/>
      </c>
      <c r="X2147" s="16">
        <f t="shared" ca="1" si="706"/>
        <v>3.890077253538212</v>
      </c>
      <c r="Y2147" s="16"/>
      <c r="Z2147" s="13" t="str">
        <f ca="1">priceincross</f>
        <v/>
      </c>
      <c r="AA2147" s="13" t="str">
        <f ca="1">priceoutcross</f>
        <v/>
      </c>
      <c r="AB2147" s="13" t="str">
        <f t="shared" ca="1" si="698"/>
        <v/>
      </c>
      <c r="AC2147" s="13" t="str">
        <f t="shared" ca="1" si="707"/>
        <v/>
      </c>
      <c r="AD2147" s="13" t="str">
        <f t="shared" ca="1" si="708"/>
        <v/>
      </c>
      <c r="AE2147" s="13">
        <f t="shared" ca="1" si="709"/>
        <v>5.2959212856690323</v>
      </c>
      <c r="AG2147" s="32">
        <f ca="1">IF(ROW(data!B2147)&gt;fib+1,MIN(OFFSET(data!B2147,0,0,-fib,1)),"")</f>
        <v>9.7200000000000006</v>
      </c>
      <c r="AH2147" s="32">
        <f ca="1">IF(ROW(data!B2147)&gt;fib+1,MAX(OFFSET(data!B2147,0,0,-fib,1)),"")</f>
        <v>20.13</v>
      </c>
      <c r="AI2147" s="32">
        <f t="shared" ca="1" si="699"/>
        <v>10.409999999999998</v>
      </c>
      <c r="AJ2147" s="31">
        <f t="shared" ca="1" si="700"/>
        <v>12.17676</v>
      </c>
      <c r="AK2147" s="31">
        <f t="shared" ca="1" si="701"/>
        <v>13.696619999999999</v>
      </c>
      <c r="AL2147" s="31">
        <f t="shared" ca="1" si="702"/>
        <v>14.925000000000001</v>
      </c>
      <c r="AM2147" s="31">
        <f t="shared" ca="1" si="703"/>
        <v>16.153379999999999</v>
      </c>
      <c r="AO2147" s="32">
        <f t="shared" ca="1" si="710"/>
        <v>2.890077253538212</v>
      </c>
      <c r="AP2147" s="32">
        <f t="shared" ca="1" si="711"/>
        <v>0</v>
      </c>
      <c r="AQ2147" s="32">
        <f t="shared" ca="1" si="712"/>
        <v>4.2959212856690323</v>
      </c>
      <c r="AR2147" s="32">
        <f t="shared" ca="1" si="713"/>
        <v>0</v>
      </c>
    </row>
    <row r="2148" spans="1:44">
      <c r="A2148" s="10">
        <v>40053</v>
      </c>
      <c r="B2148" s="11">
        <f ca="1">IF(ROW(data!B2148)&gt;singleSMA,AVERAGE(OFFSET(data!B2148,0,0,-singleSMA,1)),"")</f>
        <v>14.961600000000001</v>
      </c>
      <c r="C2148" s="11" t="str">
        <f ca="1">IF(ROW(data!B2146)&gt;singleSMA+2,IF(SIGN(data!B2147-indicators!B2147)&lt;&gt;SIGN(data!B2146-indicators!B2146),IF(SIGN(data!B2147-indicators!B2147)&gt;0,"BUY","SELL"),""),"")</f>
        <v/>
      </c>
      <c r="D2148" s="11">
        <f ca="1">IF(ROW(data!B2148)&gt;fastSMA,AVERAGE(OFFSET(data!B2148,0,0,-fastSMA,1)),"")</f>
        <v>18.277000000000001</v>
      </c>
      <c r="E2148" s="11">
        <f ca="1">IF(ROW(data!B2148)&gt;slowSMA,AVERAGE(OFFSET(data!B2148,0,0,-slowSMA,1)),"")</f>
        <v>14.961600000000001</v>
      </c>
      <c r="F2148" s="11" t="str">
        <f ca="1">IF(ROW(data!B2148)&gt;MAX(fastSMA,slowSMA)+2,IF(SIGN(D2147-E2147)&lt;&gt;SIGN(D2146-E2146),IF(SIGN(D2147-E2147)&gt;0,"BUY","SELL"),""),"")</f>
        <v/>
      </c>
      <c r="G2148" s="11"/>
      <c r="H2148" s="11">
        <f>(data!B2148/data!B2147)-1</f>
        <v>-1.589667163437658E-2</v>
      </c>
      <c r="I2148" s="11">
        <f t="shared" si="693"/>
        <v>0</v>
      </c>
      <c r="J2148" s="11">
        <f t="shared" si="694"/>
        <v>1.589667163437658E-2</v>
      </c>
      <c r="K2148" s="11">
        <f ca="1">IF(ROW(data!B2148)&gt;rsi+1,100-100/(1+AVERAGE(OFFSET(I2148,0,0,-rsi,1))/AVERAGE(OFFSET(J2148,0,0,-rsi,1))),"")</f>
        <v>65.504419626554068</v>
      </c>
      <c r="L2148" s="11"/>
      <c r="M2148" s="11">
        <f t="shared" si="695"/>
        <v>0.98410332836562342</v>
      </c>
      <c r="N2148" s="11">
        <f t="shared" ca="1" si="696"/>
        <v>1.1385057471264375</v>
      </c>
      <c r="S2148" s="13" t="str">
        <f ca="1">pricein</f>
        <v/>
      </c>
      <c r="T2148" s="13" t="str">
        <f ca="1">priceout</f>
        <v/>
      </c>
      <c r="U2148" s="16" t="str">
        <f t="shared" ca="1" si="697"/>
        <v/>
      </c>
      <c r="V2148" s="16" t="str">
        <f t="shared" ca="1" si="704"/>
        <v/>
      </c>
      <c r="W2148" s="16" t="str">
        <f t="shared" ca="1" si="705"/>
        <v/>
      </c>
      <c r="X2148" s="16">
        <f t="shared" ca="1" si="706"/>
        <v>3.890077253538212</v>
      </c>
      <c r="Y2148" s="16"/>
      <c r="Z2148" s="13" t="str">
        <f ca="1">priceincross</f>
        <v/>
      </c>
      <c r="AA2148" s="13" t="str">
        <f ca="1">priceoutcross</f>
        <v/>
      </c>
      <c r="AB2148" s="13" t="str">
        <f t="shared" ca="1" si="698"/>
        <v/>
      </c>
      <c r="AC2148" s="13" t="str">
        <f t="shared" ca="1" si="707"/>
        <v/>
      </c>
      <c r="AD2148" s="13" t="str">
        <f t="shared" ca="1" si="708"/>
        <v/>
      </c>
      <c r="AE2148" s="13">
        <f t="shared" ca="1" si="709"/>
        <v>5.2959212856690323</v>
      </c>
      <c r="AG2148" s="32">
        <f ca="1">IF(ROW(data!B2148)&gt;fib+1,MIN(OFFSET(data!B2148,0,0,-fib,1)),"")</f>
        <v>9.82</v>
      </c>
      <c r="AH2148" s="32">
        <f ca="1">IF(ROW(data!B2148)&gt;fib+1,MAX(OFFSET(data!B2148,0,0,-fib,1)),"")</f>
        <v>20.13</v>
      </c>
      <c r="AI2148" s="32">
        <f t="shared" ca="1" si="699"/>
        <v>10.309999999999999</v>
      </c>
      <c r="AJ2148" s="31">
        <f t="shared" ca="1" si="700"/>
        <v>12.253159999999999</v>
      </c>
      <c r="AK2148" s="31">
        <f t="shared" ca="1" si="701"/>
        <v>13.758419999999999</v>
      </c>
      <c r="AL2148" s="31">
        <f t="shared" ca="1" si="702"/>
        <v>14.975</v>
      </c>
      <c r="AM2148" s="31">
        <f t="shared" ca="1" si="703"/>
        <v>16.191579999999998</v>
      </c>
      <c r="AO2148" s="32">
        <f t="shared" ca="1" si="710"/>
        <v>2.890077253538212</v>
      </c>
      <c r="AP2148" s="32">
        <f t="shared" ca="1" si="711"/>
        <v>0</v>
      </c>
      <c r="AQ2148" s="32">
        <f t="shared" ca="1" si="712"/>
        <v>4.2959212856690323</v>
      </c>
      <c r="AR2148" s="32">
        <f t="shared" ca="1" si="713"/>
        <v>0</v>
      </c>
    </row>
    <row r="2149" spans="1:44">
      <c r="A2149" s="10">
        <v>40056</v>
      </c>
      <c r="B2149" s="11">
        <f ca="1">IF(ROW(data!B2149)&gt;singleSMA,AVERAGE(OFFSET(data!B2149,0,0,-singleSMA,1)),"")</f>
        <v>15.045900000000001</v>
      </c>
      <c r="C2149" s="11" t="str">
        <f ca="1">IF(ROW(data!B2147)&gt;singleSMA+2,IF(SIGN(data!B2148-indicators!B2148)&lt;&gt;SIGN(data!B2147-indicators!B2147),IF(SIGN(data!B2148-indicators!B2148)&gt;0,"BUY","SELL"),""),"")</f>
        <v/>
      </c>
      <c r="D2149" s="11">
        <f ca="1">IF(ROW(data!B2149)&gt;fastSMA,AVERAGE(OFFSET(data!B2149,0,0,-fastSMA,1)),"")</f>
        <v>18.313000000000002</v>
      </c>
      <c r="E2149" s="11">
        <f ca="1">IF(ROW(data!B2149)&gt;slowSMA,AVERAGE(OFFSET(data!B2149,0,0,-slowSMA,1)),"")</f>
        <v>15.045900000000001</v>
      </c>
      <c r="F2149" s="11" t="str">
        <f ca="1">IF(ROW(data!B2149)&gt;MAX(fastSMA,slowSMA)+2,IF(SIGN(D2148-E2148)&lt;&gt;SIGN(D2147-E2147),IF(SIGN(D2148-E2148)&gt;0,"BUY","SELL"),""),"")</f>
        <v/>
      </c>
      <c r="G2149" s="11"/>
      <c r="H2149" s="11">
        <f>(data!B2149/data!B2148)-1</f>
        <v>-6.3099444724886378E-2</v>
      </c>
      <c r="I2149" s="11">
        <f t="shared" si="693"/>
        <v>0</v>
      </c>
      <c r="J2149" s="11">
        <f t="shared" si="694"/>
        <v>6.3099444724886378E-2</v>
      </c>
      <c r="K2149" s="11">
        <f ca="1">IF(ROW(data!B2149)&gt;rsi+1,100-100/(1+AVERAGE(OFFSET(I2149,0,0,-rsi,1))/AVERAGE(OFFSET(J2149,0,0,-rsi,1))),"")</f>
        <v>55.024064064865321</v>
      </c>
      <c r="L2149" s="11"/>
      <c r="M2149" s="11">
        <f t="shared" si="695"/>
        <v>0.93690055527511362</v>
      </c>
      <c r="N2149" s="11">
        <f t="shared" ca="1" si="696"/>
        <v>1.0403587443946194</v>
      </c>
      <c r="S2149" s="13" t="str">
        <f ca="1">pricein</f>
        <v/>
      </c>
      <c r="T2149" s="13" t="str">
        <f ca="1">priceout</f>
        <v/>
      </c>
      <c r="U2149" s="16" t="str">
        <f t="shared" ca="1" si="697"/>
        <v/>
      </c>
      <c r="V2149" s="16" t="str">
        <f t="shared" ca="1" si="704"/>
        <v/>
      </c>
      <c r="W2149" s="16" t="str">
        <f t="shared" ca="1" si="705"/>
        <v/>
      </c>
      <c r="X2149" s="16">
        <f t="shared" ca="1" si="706"/>
        <v>3.890077253538212</v>
      </c>
      <c r="Y2149" s="16"/>
      <c r="Z2149" s="13" t="str">
        <f ca="1">priceincross</f>
        <v/>
      </c>
      <c r="AA2149" s="13" t="str">
        <f ca="1">priceoutcross</f>
        <v/>
      </c>
      <c r="AB2149" s="13" t="str">
        <f t="shared" ca="1" si="698"/>
        <v/>
      </c>
      <c r="AC2149" s="13" t="str">
        <f t="shared" ca="1" si="707"/>
        <v/>
      </c>
      <c r="AD2149" s="13" t="str">
        <f t="shared" ca="1" si="708"/>
        <v/>
      </c>
      <c r="AE2149" s="13">
        <f t="shared" ca="1" si="709"/>
        <v>5.2959212856690323</v>
      </c>
      <c r="AG2149" s="32">
        <f ca="1">IF(ROW(data!B2149)&gt;fib+1,MIN(OFFSET(data!B2149,0,0,-fib,1)),"")</f>
        <v>9.82</v>
      </c>
      <c r="AH2149" s="32">
        <f ca="1">IF(ROW(data!B2149)&gt;fib+1,MAX(OFFSET(data!B2149,0,0,-fib,1)),"")</f>
        <v>20.13</v>
      </c>
      <c r="AI2149" s="32">
        <f t="shared" ca="1" si="699"/>
        <v>10.309999999999999</v>
      </c>
      <c r="AJ2149" s="31">
        <f t="shared" ca="1" si="700"/>
        <v>12.253159999999999</v>
      </c>
      <c r="AK2149" s="31">
        <f t="shared" ca="1" si="701"/>
        <v>13.758419999999999</v>
      </c>
      <c r="AL2149" s="31">
        <f t="shared" ca="1" si="702"/>
        <v>14.975</v>
      </c>
      <c r="AM2149" s="31">
        <f t="shared" ca="1" si="703"/>
        <v>16.191579999999998</v>
      </c>
      <c r="AO2149" s="32">
        <f t="shared" ca="1" si="710"/>
        <v>2.890077253538212</v>
      </c>
      <c r="AP2149" s="32">
        <f t="shared" ca="1" si="711"/>
        <v>0</v>
      </c>
      <c r="AQ2149" s="32">
        <f t="shared" ca="1" si="712"/>
        <v>4.2959212856690323</v>
      </c>
      <c r="AR2149" s="32">
        <f t="shared" ca="1" si="713"/>
        <v>0</v>
      </c>
    </row>
    <row r="2150" spans="1:44">
      <c r="A2150" s="10">
        <v>40057</v>
      </c>
      <c r="B2150" s="11">
        <f ca="1">IF(ROW(data!B2150)&gt;singleSMA,AVERAGE(OFFSET(data!B2150,0,0,-singleSMA,1)),"")</f>
        <v>15.138900000000001</v>
      </c>
      <c r="C2150" s="11" t="str">
        <f ca="1">IF(ROW(data!B2148)&gt;singleSMA+2,IF(SIGN(data!B2149-indicators!B2149)&lt;&gt;SIGN(data!B2148-indicators!B2148),IF(SIGN(data!B2149-indicators!B2149)&gt;0,"BUY","SELL"),""),"")</f>
        <v/>
      </c>
      <c r="D2150" s="11">
        <f ca="1">IF(ROW(data!B2150)&gt;fastSMA,AVERAGE(OFFSET(data!B2150,0,0,-fastSMA,1)),"")</f>
        <v>18.384499999999999</v>
      </c>
      <c r="E2150" s="11">
        <f ca="1">IF(ROW(data!B2150)&gt;slowSMA,AVERAGE(OFFSET(data!B2150,0,0,-slowSMA,1)),"")</f>
        <v>15.138900000000001</v>
      </c>
      <c r="F2150" s="11" t="str">
        <f ca="1">IF(ROW(data!B2150)&gt;MAX(fastSMA,slowSMA)+2,IF(SIGN(D2149-E2149)&lt;&gt;SIGN(D2148-E2148),IF(SIGN(D2149-E2149)&gt;0,"BUY","SELL"),""),"")</f>
        <v/>
      </c>
      <c r="G2150" s="11"/>
      <c r="H2150" s="11">
        <f>(data!B2150/data!B2149)-1</f>
        <v>3.8254310344827624E-2</v>
      </c>
      <c r="I2150" s="11">
        <f t="shared" si="693"/>
        <v>3.8254310344827624E-2</v>
      </c>
      <c r="J2150" s="11">
        <f t="shared" si="694"/>
        <v>0</v>
      </c>
      <c r="K2150" s="11">
        <f ca="1">IF(ROW(data!B2150)&gt;rsi+1,100-100/(1+AVERAGE(OFFSET(I2150,0,0,-rsi,1))/AVERAGE(OFFSET(J2150,0,0,-rsi,1))),"")</f>
        <v>58.35924444118772</v>
      </c>
      <c r="L2150" s="11"/>
      <c r="M2150" s="11">
        <f t="shared" si="695"/>
        <v>1.0382543103448276</v>
      </c>
      <c r="N2150" s="11">
        <f t="shared" ca="1" si="696"/>
        <v>1.0801569506726463</v>
      </c>
      <c r="S2150" s="13" t="str">
        <f ca="1">pricein</f>
        <v/>
      </c>
      <c r="T2150" s="13" t="str">
        <f ca="1">priceout</f>
        <v/>
      </c>
      <c r="U2150" s="16" t="str">
        <f t="shared" ca="1" si="697"/>
        <v/>
      </c>
      <c r="V2150" s="16" t="str">
        <f t="shared" ca="1" si="704"/>
        <v/>
      </c>
      <c r="W2150" s="16" t="str">
        <f t="shared" ca="1" si="705"/>
        <v/>
      </c>
      <c r="X2150" s="16">
        <f t="shared" ca="1" si="706"/>
        <v>3.890077253538212</v>
      </c>
      <c r="Y2150" s="16"/>
      <c r="Z2150" s="13" t="str">
        <f ca="1">priceincross</f>
        <v/>
      </c>
      <c r="AA2150" s="13" t="str">
        <f ca="1">priceoutcross</f>
        <v/>
      </c>
      <c r="AB2150" s="13" t="str">
        <f t="shared" ca="1" si="698"/>
        <v/>
      </c>
      <c r="AC2150" s="13" t="str">
        <f t="shared" ca="1" si="707"/>
        <v/>
      </c>
      <c r="AD2150" s="13" t="str">
        <f t="shared" ca="1" si="708"/>
        <v/>
      </c>
      <c r="AE2150" s="13">
        <f t="shared" ca="1" si="709"/>
        <v>5.2959212856690323</v>
      </c>
      <c r="AG2150" s="32">
        <f ca="1">IF(ROW(data!B2150)&gt;fib+1,MIN(OFFSET(data!B2150,0,0,-fib,1)),"")</f>
        <v>9.82</v>
      </c>
      <c r="AH2150" s="32">
        <f ca="1">IF(ROW(data!B2150)&gt;fib+1,MAX(OFFSET(data!B2150,0,0,-fib,1)),"")</f>
        <v>20.13</v>
      </c>
      <c r="AI2150" s="32">
        <f t="shared" ca="1" si="699"/>
        <v>10.309999999999999</v>
      </c>
      <c r="AJ2150" s="31">
        <f t="shared" ca="1" si="700"/>
        <v>12.253159999999999</v>
      </c>
      <c r="AK2150" s="31">
        <f t="shared" ca="1" si="701"/>
        <v>13.758419999999999</v>
      </c>
      <c r="AL2150" s="31">
        <f t="shared" ca="1" si="702"/>
        <v>14.975</v>
      </c>
      <c r="AM2150" s="31">
        <f t="shared" ca="1" si="703"/>
        <v>16.191579999999998</v>
      </c>
      <c r="AO2150" s="32">
        <f t="shared" ca="1" si="710"/>
        <v>2.890077253538212</v>
      </c>
      <c r="AP2150" s="32">
        <f t="shared" ca="1" si="711"/>
        <v>0</v>
      </c>
      <c r="AQ2150" s="32">
        <f t="shared" ca="1" si="712"/>
        <v>4.2959212856690323</v>
      </c>
      <c r="AR2150" s="32">
        <f t="shared" ca="1" si="713"/>
        <v>0</v>
      </c>
    </row>
    <row r="2151" spans="1:44">
      <c r="A2151" s="10">
        <v>40058</v>
      </c>
      <c r="B2151" s="11">
        <f ca="1">IF(ROW(data!B2151)&gt;singleSMA,AVERAGE(OFFSET(data!B2151,0,0,-singleSMA,1)),"")</f>
        <v>15.236000000000001</v>
      </c>
      <c r="C2151" s="11" t="str">
        <f ca="1">IF(ROW(data!B2149)&gt;singleSMA+2,IF(SIGN(data!B2150-indicators!B2150)&lt;&gt;SIGN(data!B2149-indicators!B2149),IF(SIGN(data!B2150-indicators!B2150)&gt;0,"BUY","SELL"),""),"")</f>
        <v/>
      </c>
      <c r="D2151" s="11">
        <f ca="1">IF(ROW(data!B2151)&gt;fastSMA,AVERAGE(OFFSET(data!B2151,0,0,-fastSMA,1)),"")</f>
        <v>18.4895</v>
      </c>
      <c r="E2151" s="11">
        <f ca="1">IF(ROW(data!B2151)&gt;slowSMA,AVERAGE(OFFSET(data!B2151,0,0,-slowSMA,1)),"")</f>
        <v>15.236000000000001</v>
      </c>
      <c r="F2151" s="11" t="str">
        <f ca="1">IF(ROW(data!B2151)&gt;MAX(fastSMA,slowSMA)+2,IF(SIGN(D2150-E2150)&lt;&gt;SIGN(D2149-E2149),IF(SIGN(D2150-E2150)&gt;0,"BUY","SELL"),""),"")</f>
        <v/>
      </c>
      <c r="G2151" s="11"/>
      <c r="H2151" s="11">
        <f>(data!B2151/data!B2150)-1</f>
        <v>1.3492475350285416E-2</v>
      </c>
      <c r="I2151" s="11">
        <f t="shared" si="693"/>
        <v>1.3492475350285416E-2</v>
      </c>
      <c r="J2151" s="11">
        <f t="shared" si="694"/>
        <v>0</v>
      </c>
      <c r="K2151" s="11">
        <f ca="1">IF(ROW(data!B2151)&gt;rsi+1,100-100/(1+AVERAGE(OFFSET(I2151,0,0,-rsi,1))/AVERAGE(OFFSET(J2151,0,0,-rsi,1))),"")</f>
        <v>62.117384040889974</v>
      </c>
      <c r="L2151" s="11"/>
      <c r="M2151" s="11">
        <f t="shared" si="695"/>
        <v>1.0134924753502854</v>
      </c>
      <c r="N2151" s="11">
        <f t="shared" ca="1" si="696"/>
        <v>1.1204819277108438</v>
      </c>
      <c r="S2151" s="13" t="str">
        <f ca="1">pricein</f>
        <v/>
      </c>
      <c r="T2151" s="13" t="str">
        <f ca="1">priceout</f>
        <v/>
      </c>
      <c r="U2151" s="16" t="str">
        <f t="shared" ca="1" si="697"/>
        <v/>
      </c>
      <c r="V2151" s="16" t="str">
        <f t="shared" ca="1" si="704"/>
        <v/>
      </c>
      <c r="W2151" s="16" t="str">
        <f t="shared" ca="1" si="705"/>
        <v/>
      </c>
      <c r="X2151" s="16">
        <f t="shared" ca="1" si="706"/>
        <v>3.890077253538212</v>
      </c>
      <c r="Y2151" s="16"/>
      <c r="Z2151" s="13" t="str">
        <f ca="1">priceincross</f>
        <v/>
      </c>
      <c r="AA2151" s="13" t="str">
        <f ca="1">priceoutcross</f>
        <v/>
      </c>
      <c r="AB2151" s="13" t="str">
        <f t="shared" ca="1" si="698"/>
        <v/>
      </c>
      <c r="AC2151" s="13" t="str">
        <f t="shared" ca="1" si="707"/>
        <v/>
      </c>
      <c r="AD2151" s="13" t="str">
        <f t="shared" ca="1" si="708"/>
        <v/>
      </c>
      <c r="AE2151" s="13">
        <f t="shared" ca="1" si="709"/>
        <v>5.2959212856690323</v>
      </c>
      <c r="AG2151" s="32">
        <f ca="1">IF(ROW(data!B2151)&gt;fib+1,MIN(OFFSET(data!B2151,0,0,-fib,1)),"")</f>
        <v>10.53</v>
      </c>
      <c r="AH2151" s="32">
        <f ca="1">IF(ROW(data!B2151)&gt;fib+1,MAX(OFFSET(data!B2151,0,0,-fib,1)),"")</f>
        <v>20.13</v>
      </c>
      <c r="AI2151" s="32">
        <f t="shared" ca="1" si="699"/>
        <v>9.6</v>
      </c>
      <c r="AJ2151" s="31">
        <f t="shared" ca="1" si="700"/>
        <v>12.795599999999999</v>
      </c>
      <c r="AK2151" s="31">
        <f t="shared" ca="1" si="701"/>
        <v>14.197199999999999</v>
      </c>
      <c r="AL2151" s="31">
        <f t="shared" ca="1" si="702"/>
        <v>15.329999999999998</v>
      </c>
      <c r="AM2151" s="31">
        <f t="shared" ca="1" si="703"/>
        <v>16.462799999999998</v>
      </c>
      <c r="AO2151" s="32">
        <f t="shared" ca="1" si="710"/>
        <v>2.890077253538212</v>
      </c>
      <c r="AP2151" s="32">
        <f t="shared" ca="1" si="711"/>
        <v>0</v>
      </c>
      <c r="AQ2151" s="32">
        <f t="shared" ca="1" si="712"/>
        <v>4.2959212856690323</v>
      </c>
      <c r="AR2151" s="32">
        <f t="shared" ca="1" si="713"/>
        <v>0</v>
      </c>
    </row>
    <row r="2152" spans="1:44">
      <c r="A2152" s="10">
        <v>40059</v>
      </c>
      <c r="B2152" s="11">
        <f ca="1">IF(ROW(data!B2152)&gt;singleSMA,AVERAGE(OFFSET(data!B2152,0,0,-singleSMA,1)),"")</f>
        <v>15.319299999999998</v>
      </c>
      <c r="C2152" s="11" t="str">
        <f ca="1">IF(ROW(data!B2150)&gt;singleSMA+2,IF(SIGN(data!B2151-indicators!B2151)&lt;&gt;SIGN(data!B2150-indicators!B2150),IF(SIGN(data!B2151-indicators!B2151)&gt;0,"BUY","SELL"),""),"")</f>
        <v/>
      </c>
      <c r="D2152" s="11">
        <f ca="1">IF(ROW(data!B2152)&gt;fastSMA,AVERAGE(OFFSET(data!B2152,0,0,-fastSMA,1)),"")</f>
        <v>18.536999999999999</v>
      </c>
      <c r="E2152" s="11">
        <f ca="1">IF(ROW(data!B2152)&gt;slowSMA,AVERAGE(OFFSET(data!B2152,0,0,-slowSMA,1)),"")</f>
        <v>15.319299999999998</v>
      </c>
      <c r="F2152" s="11" t="str">
        <f ca="1">IF(ROW(data!B2152)&gt;MAX(fastSMA,slowSMA)+2,IF(SIGN(D2151-E2151)&lt;&gt;SIGN(D2150-E2150),IF(SIGN(D2151-E2151)&gt;0,"BUY","SELL"),""),"")</f>
        <v/>
      </c>
      <c r="G2152" s="11"/>
      <c r="H2152" s="11">
        <f>(data!B2152/data!B2151)-1</f>
        <v>-3.4306195596518263E-2</v>
      </c>
      <c r="I2152" s="11">
        <f t="shared" si="693"/>
        <v>0</v>
      </c>
      <c r="J2152" s="11">
        <f t="shared" si="694"/>
        <v>3.4306195596518263E-2</v>
      </c>
      <c r="K2152" s="11">
        <f ca="1">IF(ROW(data!B2152)&gt;rsi+1,100-100/(1+AVERAGE(OFFSET(I2152,0,0,-rsi,1))/AVERAGE(OFFSET(J2152,0,0,-rsi,1))),"")</f>
        <v>55.931559291505181</v>
      </c>
      <c r="L2152" s="11"/>
      <c r="M2152" s="11">
        <f t="shared" si="695"/>
        <v>0.96569380440348174</v>
      </c>
      <c r="N2152" s="11">
        <f t="shared" ca="1" si="696"/>
        <v>1.0530429927414857</v>
      </c>
      <c r="S2152" s="13" t="str">
        <f ca="1">pricein</f>
        <v/>
      </c>
      <c r="T2152" s="13" t="str">
        <f ca="1">priceout</f>
        <v/>
      </c>
      <c r="U2152" s="16" t="str">
        <f t="shared" ca="1" si="697"/>
        <v/>
      </c>
      <c r="V2152" s="16" t="str">
        <f t="shared" ca="1" si="704"/>
        <v/>
      </c>
      <c r="W2152" s="16" t="str">
        <f t="shared" ca="1" si="705"/>
        <v/>
      </c>
      <c r="X2152" s="16">
        <f t="shared" ca="1" si="706"/>
        <v>3.890077253538212</v>
      </c>
      <c r="Y2152" s="16"/>
      <c r="Z2152" s="13" t="str">
        <f ca="1">priceincross</f>
        <v/>
      </c>
      <c r="AA2152" s="13" t="str">
        <f ca="1">priceoutcross</f>
        <v/>
      </c>
      <c r="AB2152" s="13" t="str">
        <f t="shared" ca="1" si="698"/>
        <v/>
      </c>
      <c r="AC2152" s="13" t="str">
        <f t="shared" ca="1" si="707"/>
        <v/>
      </c>
      <c r="AD2152" s="13" t="str">
        <f t="shared" ca="1" si="708"/>
        <v/>
      </c>
      <c r="AE2152" s="13">
        <f t="shared" ca="1" si="709"/>
        <v>5.2959212856690323</v>
      </c>
      <c r="AG2152" s="32">
        <f ca="1">IF(ROW(data!B2152)&gt;fib+1,MIN(OFFSET(data!B2152,0,0,-fib,1)),"")</f>
        <v>10.62</v>
      </c>
      <c r="AH2152" s="32">
        <f ca="1">IF(ROW(data!B2152)&gt;fib+1,MAX(OFFSET(data!B2152,0,0,-fib,1)),"")</f>
        <v>20.13</v>
      </c>
      <c r="AI2152" s="32">
        <f t="shared" ca="1" si="699"/>
        <v>9.51</v>
      </c>
      <c r="AJ2152" s="31">
        <f t="shared" ca="1" si="700"/>
        <v>12.86436</v>
      </c>
      <c r="AK2152" s="31">
        <f t="shared" ca="1" si="701"/>
        <v>14.25282</v>
      </c>
      <c r="AL2152" s="31">
        <f t="shared" ca="1" si="702"/>
        <v>15.375</v>
      </c>
      <c r="AM2152" s="31">
        <f t="shared" ca="1" si="703"/>
        <v>16.49718</v>
      </c>
      <c r="AO2152" s="32">
        <f t="shared" ca="1" si="710"/>
        <v>2.890077253538212</v>
      </c>
      <c r="AP2152" s="32">
        <f t="shared" ca="1" si="711"/>
        <v>0</v>
      </c>
      <c r="AQ2152" s="32">
        <f t="shared" ca="1" si="712"/>
        <v>4.2959212856690323</v>
      </c>
      <c r="AR2152" s="32">
        <f t="shared" ca="1" si="713"/>
        <v>0</v>
      </c>
    </row>
    <row r="2153" spans="1:44">
      <c r="A2153" s="10">
        <v>40060</v>
      </c>
      <c r="B2153" s="11">
        <f ca="1">IF(ROW(data!B2153)&gt;singleSMA,AVERAGE(OFFSET(data!B2153,0,0,-singleSMA,1)),"")</f>
        <v>15.394499999999999</v>
      </c>
      <c r="C2153" s="11" t="str">
        <f ca="1">IF(ROW(data!B2151)&gt;singleSMA+2,IF(SIGN(data!B2152-indicators!B2152)&lt;&gt;SIGN(data!B2151-indicators!B2151),IF(SIGN(data!B2152-indicators!B2152)&gt;0,"BUY","SELL"),""),"")</f>
        <v/>
      </c>
      <c r="D2153" s="11">
        <f ca="1">IF(ROW(data!B2153)&gt;fastSMA,AVERAGE(OFFSET(data!B2153,0,0,-fastSMA,1)),"")</f>
        <v>18.580000000000002</v>
      </c>
      <c r="E2153" s="11">
        <f ca="1">IF(ROW(data!B2153)&gt;slowSMA,AVERAGE(OFFSET(data!B2153,0,0,-slowSMA,1)),"")</f>
        <v>15.394499999999999</v>
      </c>
      <c r="F2153" s="11" t="str">
        <f ca="1">IF(ROW(data!B2153)&gt;MAX(fastSMA,slowSMA)+2,IF(SIGN(D2152-E2152)&lt;&gt;SIGN(D2151-E2151),IF(SIGN(D2152-E2152)&gt;0,"BUY","SELL"),""),"")</f>
        <v/>
      </c>
      <c r="G2153" s="11"/>
      <c r="H2153" s="11">
        <f>(data!B2153/data!B2152)-1</f>
        <v>-1.7497348886532205E-2</v>
      </c>
      <c r="I2153" s="11">
        <f t="shared" si="693"/>
        <v>0</v>
      </c>
      <c r="J2153" s="11">
        <f t="shared" si="694"/>
        <v>1.7497348886532205E-2</v>
      </c>
      <c r="K2153" s="11">
        <f ca="1">IF(ROW(data!B2153)&gt;rsi+1,100-100/(1+AVERAGE(OFFSET(I2153,0,0,-rsi,1))/AVERAGE(OFFSET(J2153,0,0,-rsi,1))),"")</f>
        <v>55.488535383316972</v>
      </c>
      <c r="L2153" s="11"/>
      <c r="M2153" s="11">
        <f t="shared" si="695"/>
        <v>0.9825026511134678</v>
      </c>
      <c r="N2153" s="11">
        <f t="shared" ca="1" si="696"/>
        <v>1.0486700622524061</v>
      </c>
      <c r="S2153" s="13" t="str">
        <f ca="1">pricein</f>
        <v/>
      </c>
      <c r="T2153" s="13" t="str">
        <f ca="1">priceout</f>
        <v/>
      </c>
      <c r="U2153" s="16" t="str">
        <f t="shared" ca="1" si="697"/>
        <v/>
      </c>
      <c r="V2153" s="16" t="str">
        <f t="shared" ca="1" si="704"/>
        <v/>
      </c>
      <c r="W2153" s="16" t="str">
        <f t="shared" ca="1" si="705"/>
        <v/>
      </c>
      <c r="X2153" s="16">
        <f t="shared" ca="1" si="706"/>
        <v>3.890077253538212</v>
      </c>
      <c r="Y2153" s="16"/>
      <c r="Z2153" s="13" t="str">
        <f ca="1">priceincross</f>
        <v/>
      </c>
      <c r="AA2153" s="13" t="str">
        <f ca="1">priceoutcross</f>
        <v/>
      </c>
      <c r="AB2153" s="13" t="str">
        <f t="shared" ca="1" si="698"/>
        <v/>
      </c>
      <c r="AC2153" s="13" t="str">
        <f t="shared" ca="1" si="707"/>
        <v/>
      </c>
      <c r="AD2153" s="13" t="str">
        <f t="shared" ca="1" si="708"/>
        <v/>
      </c>
      <c r="AE2153" s="13">
        <f t="shared" ca="1" si="709"/>
        <v>5.2959212856690323</v>
      </c>
      <c r="AG2153" s="32">
        <f ca="1">IF(ROW(data!B2153)&gt;fib+1,MIN(OFFSET(data!B2153,0,0,-fib,1)),"")</f>
        <v>10.62</v>
      </c>
      <c r="AH2153" s="32">
        <f ca="1">IF(ROW(data!B2153)&gt;fib+1,MAX(OFFSET(data!B2153,0,0,-fib,1)),"")</f>
        <v>20.13</v>
      </c>
      <c r="AI2153" s="32">
        <f t="shared" ca="1" si="699"/>
        <v>9.51</v>
      </c>
      <c r="AJ2153" s="31">
        <f t="shared" ca="1" si="700"/>
        <v>12.86436</v>
      </c>
      <c r="AK2153" s="31">
        <f t="shared" ca="1" si="701"/>
        <v>14.25282</v>
      </c>
      <c r="AL2153" s="31">
        <f t="shared" ca="1" si="702"/>
        <v>15.375</v>
      </c>
      <c r="AM2153" s="31">
        <f t="shared" ca="1" si="703"/>
        <v>16.49718</v>
      </c>
      <c r="AO2153" s="32">
        <f t="shared" ca="1" si="710"/>
        <v>2.890077253538212</v>
      </c>
      <c r="AP2153" s="32">
        <f t="shared" ca="1" si="711"/>
        <v>0</v>
      </c>
      <c r="AQ2153" s="32">
        <f t="shared" ca="1" si="712"/>
        <v>4.2959212856690323</v>
      </c>
      <c r="AR2153" s="32">
        <f t="shared" ca="1" si="713"/>
        <v>0</v>
      </c>
    </row>
    <row r="2154" spans="1:44">
      <c r="A2154" s="10">
        <v>40063</v>
      </c>
      <c r="B2154" s="11">
        <f ca="1">IF(ROW(data!B2154)&gt;singleSMA,AVERAGE(OFFSET(data!B2154,0,0,-singleSMA,1)),"")</f>
        <v>15.477399999999998</v>
      </c>
      <c r="C2154" s="11" t="str">
        <f ca="1">IF(ROW(data!B2152)&gt;singleSMA+2,IF(SIGN(data!B2153-indicators!B2153)&lt;&gt;SIGN(data!B2152-indicators!B2152),IF(SIGN(data!B2153-indicators!B2153)&gt;0,"BUY","SELL"),""),"")</f>
        <v/>
      </c>
      <c r="D2154" s="11">
        <f ca="1">IF(ROW(data!B2154)&gt;fastSMA,AVERAGE(OFFSET(data!B2154,0,0,-fastSMA,1)),"")</f>
        <v>18.678999999999995</v>
      </c>
      <c r="E2154" s="11">
        <f ca="1">IF(ROW(data!B2154)&gt;slowSMA,AVERAGE(OFFSET(data!B2154,0,0,-slowSMA,1)),"")</f>
        <v>15.477399999999998</v>
      </c>
      <c r="F2154" s="11" t="str">
        <f ca="1">IF(ROW(data!B2154)&gt;MAX(fastSMA,slowSMA)+2,IF(SIGN(D2153-E2153)&lt;&gt;SIGN(D2152-E2152),IF(SIGN(D2153-E2153)&gt;0,"BUY","SELL"),""),"")</f>
        <v/>
      </c>
      <c r="G2154" s="11"/>
      <c r="H2154" s="11">
        <f>(data!B2154/data!B2153)-1</f>
        <v>4.5331894225580038E-2</v>
      </c>
      <c r="I2154" s="11">
        <f t="shared" si="693"/>
        <v>4.5331894225580038E-2</v>
      </c>
      <c r="J2154" s="11">
        <f t="shared" si="694"/>
        <v>0</v>
      </c>
      <c r="K2154" s="11">
        <f ca="1">IF(ROW(data!B2154)&gt;rsi+1,100-100/(1+AVERAGE(OFFSET(I2154,0,0,-rsi,1))/AVERAGE(OFFSET(J2154,0,0,-rsi,1))),"")</f>
        <v>60.78741051008204</v>
      </c>
      <c r="L2154" s="11"/>
      <c r="M2154" s="11">
        <f t="shared" si="695"/>
        <v>1.04533189422558</v>
      </c>
      <c r="N2154" s="11">
        <f t="shared" ca="1" si="696"/>
        <v>1.1138585393904548</v>
      </c>
      <c r="S2154" s="13" t="str">
        <f ca="1">pricein</f>
        <v/>
      </c>
      <c r="T2154" s="13" t="str">
        <f ca="1">priceout</f>
        <v/>
      </c>
      <c r="U2154" s="16" t="str">
        <f t="shared" ca="1" si="697"/>
        <v/>
      </c>
      <c r="V2154" s="16" t="str">
        <f t="shared" ca="1" si="704"/>
        <v/>
      </c>
      <c r="W2154" s="16" t="str">
        <f t="shared" ca="1" si="705"/>
        <v/>
      </c>
      <c r="X2154" s="16">
        <f t="shared" ca="1" si="706"/>
        <v>3.890077253538212</v>
      </c>
      <c r="Y2154" s="16"/>
      <c r="Z2154" s="13" t="str">
        <f ca="1">priceincross</f>
        <v/>
      </c>
      <c r="AA2154" s="13" t="str">
        <f ca="1">priceoutcross</f>
        <v/>
      </c>
      <c r="AB2154" s="13" t="str">
        <f t="shared" ca="1" si="698"/>
        <v/>
      </c>
      <c r="AC2154" s="13" t="str">
        <f t="shared" ca="1" si="707"/>
        <v/>
      </c>
      <c r="AD2154" s="13" t="str">
        <f t="shared" ca="1" si="708"/>
        <v/>
      </c>
      <c r="AE2154" s="13">
        <f t="shared" ca="1" si="709"/>
        <v>5.2959212856690323</v>
      </c>
      <c r="AG2154" s="32">
        <f ca="1">IF(ROW(data!B2154)&gt;fib+1,MIN(OFFSET(data!B2154,0,0,-fib,1)),"")</f>
        <v>10.62</v>
      </c>
      <c r="AH2154" s="32">
        <f ca="1">IF(ROW(data!B2154)&gt;fib+1,MAX(OFFSET(data!B2154,0,0,-fib,1)),"")</f>
        <v>20.13</v>
      </c>
      <c r="AI2154" s="32">
        <f t="shared" ca="1" si="699"/>
        <v>9.51</v>
      </c>
      <c r="AJ2154" s="31">
        <f t="shared" ca="1" si="700"/>
        <v>12.86436</v>
      </c>
      <c r="AK2154" s="31">
        <f t="shared" ca="1" si="701"/>
        <v>14.25282</v>
      </c>
      <c r="AL2154" s="31">
        <f t="shared" ca="1" si="702"/>
        <v>15.375</v>
      </c>
      <c r="AM2154" s="31">
        <f t="shared" ca="1" si="703"/>
        <v>16.49718</v>
      </c>
      <c r="AO2154" s="32">
        <f t="shared" ca="1" si="710"/>
        <v>2.890077253538212</v>
      </c>
      <c r="AP2154" s="32">
        <f t="shared" ca="1" si="711"/>
        <v>0</v>
      </c>
      <c r="AQ2154" s="32">
        <f t="shared" ca="1" si="712"/>
        <v>4.2959212856690323</v>
      </c>
      <c r="AR2154" s="32">
        <f t="shared" ca="1" si="713"/>
        <v>0</v>
      </c>
    </row>
    <row r="2155" spans="1:44">
      <c r="A2155" s="10">
        <v>40064</v>
      </c>
      <c r="B2155" s="11">
        <f ca="1">IF(ROW(data!B2155)&gt;singleSMA,AVERAGE(OFFSET(data!B2155,0,0,-singleSMA,1)),"")</f>
        <v>15.560399999999998</v>
      </c>
      <c r="C2155" s="11" t="str">
        <f ca="1">IF(ROW(data!B2153)&gt;singleSMA+2,IF(SIGN(data!B2154-indicators!B2154)&lt;&gt;SIGN(data!B2153-indicators!B2153),IF(SIGN(data!B2154-indicators!B2154)&gt;0,"BUY","SELL"),""),"")</f>
        <v/>
      </c>
      <c r="D2155" s="11">
        <f ca="1">IF(ROW(data!B2155)&gt;fastSMA,AVERAGE(OFFSET(data!B2155,0,0,-fastSMA,1)),"")</f>
        <v>18.807499999999997</v>
      </c>
      <c r="E2155" s="11">
        <f ca="1">IF(ROW(data!B2155)&gt;slowSMA,AVERAGE(OFFSET(data!B2155,0,0,-slowSMA,1)),"")</f>
        <v>15.560399999999998</v>
      </c>
      <c r="F2155" s="11" t="str">
        <f ca="1">IF(ROW(data!B2155)&gt;MAX(fastSMA,slowSMA)+2,IF(SIGN(D2154-E2154)&lt;&gt;SIGN(D2153-E2153),IF(SIGN(D2154-E2154)&gt;0,"BUY","SELL"),""),"")</f>
        <v/>
      </c>
      <c r="G2155" s="11"/>
      <c r="H2155" s="11">
        <f>(data!B2155/data!B2154)-1</f>
        <v>-7.7439339184306455E-3</v>
      </c>
      <c r="I2155" s="11">
        <f t="shared" si="693"/>
        <v>0</v>
      </c>
      <c r="J2155" s="11">
        <f t="shared" si="694"/>
        <v>7.7439339184306455E-3</v>
      </c>
      <c r="K2155" s="11">
        <f ca="1">IF(ROW(data!B2155)&gt;rsi+1,100-100/(1+AVERAGE(OFFSET(I2155,0,0,-rsi,1))/AVERAGE(OFFSET(J2155,0,0,-rsi,1))),"")</f>
        <v>64.920778468432331</v>
      </c>
      <c r="L2155" s="11"/>
      <c r="M2155" s="11">
        <f t="shared" si="695"/>
        <v>0.99225606608156935</v>
      </c>
      <c r="N2155" s="11">
        <f t="shared" ca="1" si="696"/>
        <v>1.1543543543543546</v>
      </c>
      <c r="S2155" s="13" t="str">
        <f ca="1">pricein</f>
        <v/>
      </c>
      <c r="T2155" s="13" t="str">
        <f ca="1">priceout</f>
        <v/>
      </c>
      <c r="U2155" s="16" t="str">
        <f t="shared" ca="1" si="697"/>
        <v/>
      </c>
      <c r="V2155" s="16" t="str">
        <f t="shared" ca="1" si="704"/>
        <v/>
      </c>
      <c r="W2155" s="16" t="str">
        <f t="shared" ca="1" si="705"/>
        <v/>
      </c>
      <c r="X2155" s="16">
        <f t="shared" ca="1" si="706"/>
        <v>3.890077253538212</v>
      </c>
      <c r="Y2155" s="16"/>
      <c r="Z2155" s="13" t="str">
        <f ca="1">priceincross</f>
        <v/>
      </c>
      <c r="AA2155" s="13" t="str">
        <f ca="1">priceoutcross</f>
        <v/>
      </c>
      <c r="AB2155" s="13" t="str">
        <f t="shared" ca="1" si="698"/>
        <v/>
      </c>
      <c r="AC2155" s="13" t="str">
        <f t="shared" ca="1" si="707"/>
        <v/>
      </c>
      <c r="AD2155" s="13" t="str">
        <f t="shared" ca="1" si="708"/>
        <v/>
      </c>
      <c r="AE2155" s="13">
        <f t="shared" ca="1" si="709"/>
        <v>5.2959212856690323</v>
      </c>
      <c r="AG2155" s="32">
        <f ca="1">IF(ROW(data!B2155)&gt;fib+1,MIN(OFFSET(data!B2155,0,0,-fib,1)),"")</f>
        <v>10.62</v>
      </c>
      <c r="AH2155" s="32">
        <f ca="1">IF(ROW(data!B2155)&gt;fib+1,MAX(OFFSET(data!B2155,0,0,-fib,1)),"")</f>
        <v>20.13</v>
      </c>
      <c r="AI2155" s="32">
        <f t="shared" ca="1" si="699"/>
        <v>9.51</v>
      </c>
      <c r="AJ2155" s="31">
        <f t="shared" ca="1" si="700"/>
        <v>12.86436</v>
      </c>
      <c r="AK2155" s="31">
        <f t="shared" ca="1" si="701"/>
        <v>14.25282</v>
      </c>
      <c r="AL2155" s="31">
        <f t="shared" ca="1" si="702"/>
        <v>15.375</v>
      </c>
      <c r="AM2155" s="31">
        <f t="shared" ca="1" si="703"/>
        <v>16.49718</v>
      </c>
      <c r="AO2155" s="32">
        <f t="shared" ca="1" si="710"/>
        <v>2.890077253538212</v>
      </c>
      <c r="AP2155" s="32">
        <f t="shared" ca="1" si="711"/>
        <v>0</v>
      </c>
      <c r="AQ2155" s="32">
        <f t="shared" ca="1" si="712"/>
        <v>4.2959212856690323</v>
      </c>
      <c r="AR2155" s="32">
        <f t="shared" ca="1" si="713"/>
        <v>0</v>
      </c>
    </row>
    <row r="2156" spans="1:44">
      <c r="A2156" s="10">
        <v>40065</v>
      </c>
      <c r="B2156" s="11">
        <f ca="1">IF(ROW(data!B2156)&gt;singleSMA,AVERAGE(OFFSET(data!B2156,0,0,-singleSMA,1)),"")</f>
        <v>15.638999999999999</v>
      </c>
      <c r="C2156" s="11" t="str">
        <f ca="1">IF(ROW(data!B2154)&gt;singleSMA+2,IF(SIGN(data!B2155-indicators!B2155)&lt;&gt;SIGN(data!B2154-indicators!B2154),IF(SIGN(data!B2155-indicators!B2155)&gt;0,"BUY","SELL"),""),"")</f>
        <v/>
      </c>
      <c r="D2156" s="11">
        <f ca="1">IF(ROW(data!B2156)&gt;fastSMA,AVERAGE(OFFSET(data!B2156,0,0,-fastSMA,1)),"")</f>
        <v>18.9345</v>
      </c>
      <c r="E2156" s="11">
        <f ca="1">IF(ROW(data!B2156)&gt;slowSMA,AVERAGE(OFFSET(data!B2156,0,0,-slowSMA,1)),"")</f>
        <v>15.638999999999999</v>
      </c>
      <c r="F2156" s="11" t="str">
        <f ca="1">IF(ROW(data!B2156)&gt;MAX(fastSMA,slowSMA)+2,IF(SIGN(D2155-E2155)&lt;&gt;SIGN(D2154-E2154),IF(SIGN(D2155-E2155)&gt;0,"BUY","SELL"),""),"")</f>
        <v/>
      </c>
      <c r="G2156" s="11"/>
      <c r="H2156" s="11">
        <f>(data!B2156/data!B2155)-1</f>
        <v>9.8855359001042142E-3</v>
      </c>
      <c r="I2156" s="11">
        <f t="shared" si="693"/>
        <v>9.8855359001042142E-3</v>
      </c>
      <c r="J2156" s="11">
        <f t="shared" si="694"/>
        <v>0</v>
      </c>
      <c r="K2156" s="11">
        <f ca="1">IF(ROW(data!B2156)&gt;rsi+1,100-100/(1+AVERAGE(OFFSET(I2156,0,0,-rsi,1))/AVERAGE(OFFSET(J2156,0,0,-rsi,1))),"")</f>
        <v>64.69125922689409</v>
      </c>
      <c r="L2156" s="11"/>
      <c r="M2156" s="11">
        <f t="shared" si="695"/>
        <v>1.0098855359001042</v>
      </c>
      <c r="N2156" s="11">
        <f t="shared" ca="1" si="696"/>
        <v>1.1505631298162422</v>
      </c>
      <c r="S2156" s="13" t="str">
        <f ca="1">pricein</f>
        <v/>
      </c>
      <c r="T2156" s="13" t="str">
        <f ca="1">priceout</f>
        <v/>
      </c>
      <c r="U2156" s="16" t="str">
        <f t="shared" ca="1" si="697"/>
        <v/>
      </c>
      <c r="V2156" s="16" t="str">
        <f t="shared" ca="1" si="704"/>
        <v/>
      </c>
      <c r="W2156" s="16" t="str">
        <f t="shared" ca="1" si="705"/>
        <v/>
      </c>
      <c r="X2156" s="16">
        <f t="shared" ca="1" si="706"/>
        <v>3.890077253538212</v>
      </c>
      <c r="Y2156" s="16"/>
      <c r="Z2156" s="13" t="str">
        <f ca="1">priceincross</f>
        <v/>
      </c>
      <c r="AA2156" s="13" t="str">
        <f ca="1">priceoutcross</f>
        <v/>
      </c>
      <c r="AB2156" s="13" t="str">
        <f t="shared" ca="1" si="698"/>
        <v/>
      </c>
      <c r="AC2156" s="13" t="str">
        <f t="shared" ca="1" si="707"/>
        <v/>
      </c>
      <c r="AD2156" s="13" t="str">
        <f t="shared" ca="1" si="708"/>
        <v/>
      </c>
      <c r="AE2156" s="13">
        <f t="shared" ca="1" si="709"/>
        <v>5.2959212856690323</v>
      </c>
      <c r="AG2156" s="32">
        <f ca="1">IF(ROW(data!B2156)&gt;fib+1,MIN(OFFSET(data!B2156,0,0,-fib,1)),"")</f>
        <v>10.62</v>
      </c>
      <c r="AH2156" s="32">
        <f ca="1">IF(ROW(data!B2156)&gt;fib+1,MAX(OFFSET(data!B2156,0,0,-fib,1)),"")</f>
        <v>20.13</v>
      </c>
      <c r="AI2156" s="32">
        <f t="shared" ca="1" si="699"/>
        <v>9.51</v>
      </c>
      <c r="AJ2156" s="31">
        <f t="shared" ca="1" si="700"/>
        <v>12.86436</v>
      </c>
      <c r="AK2156" s="31">
        <f t="shared" ca="1" si="701"/>
        <v>14.25282</v>
      </c>
      <c r="AL2156" s="31">
        <f t="shared" ca="1" si="702"/>
        <v>15.375</v>
      </c>
      <c r="AM2156" s="31">
        <f t="shared" ca="1" si="703"/>
        <v>16.49718</v>
      </c>
      <c r="AO2156" s="32">
        <f t="shared" ca="1" si="710"/>
        <v>2.890077253538212</v>
      </c>
      <c r="AP2156" s="32">
        <f t="shared" ca="1" si="711"/>
        <v>0</v>
      </c>
      <c r="AQ2156" s="32">
        <f t="shared" ca="1" si="712"/>
        <v>4.2959212856690323</v>
      </c>
      <c r="AR2156" s="32">
        <f t="shared" ca="1" si="713"/>
        <v>0</v>
      </c>
    </row>
    <row r="2157" spans="1:44">
      <c r="A2157" s="10">
        <v>40066</v>
      </c>
      <c r="B2157" s="11">
        <f ca="1">IF(ROW(data!B2157)&gt;singleSMA,AVERAGE(OFFSET(data!B2157,0,0,-singleSMA,1)),"")</f>
        <v>15.7278</v>
      </c>
      <c r="C2157" s="11" t="str">
        <f ca="1">IF(ROW(data!B2155)&gt;singleSMA+2,IF(SIGN(data!B2156-indicators!B2156)&lt;&gt;SIGN(data!B2155-indicators!B2155),IF(SIGN(data!B2156-indicators!B2156)&gt;0,"BUY","SELL"),""),"")</f>
        <v/>
      </c>
      <c r="D2157" s="11">
        <f ca="1">IF(ROW(data!B2157)&gt;fastSMA,AVERAGE(OFFSET(data!B2157,0,0,-fastSMA,1)),"")</f>
        <v>19.026000000000003</v>
      </c>
      <c r="E2157" s="11">
        <f ca="1">IF(ROW(data!B2157)&gt;slowSMA,AVERAGE(OFFSET(data!B2157,0,0,-slowSMA,1)),"")</f>
        <v>15.7278</v>
      </c>
      <c r="F2157" s="11" t="str">
        <f ca="1">IF(ROW(data!B2157)&gt;MAX(fastSMA,slowSMA)+2,IF(SIGN(D2156-E2156)&lt;&gt;SIGN(D2155-E2155),IF(SIGN(D2156-E2156)&gt;0,"BUY","SELL"),""),"")</f>
        <v/>
      </c>
      <c r="G2157" s="11"/>
      <c r="H2157" s="11">
        <f>(data!B2157/data!B2156)-1</f>
        <v>4.6367851622874934E-3</v>
      </c>
      <c r="I2157" s="11">
        <f t="shared" si="693"/>
        <v>4.6367851622874934E-3</v>
      </c>
      <c r="J2157" s="11">
        <f t="shared" si="694"/>
        <v>0</v>
      </c>
      <c r="K2157" s="11">
        <f ca="1">IF(ROW(data!B2157)&gt;rsi+1,100-100/(1+AVERAGE(OFFSET(I2157,0,0,-rsi,1))/AVERAGE(OFFSET(J2157,0,0,-rsi,1))),"")</f>
        <v>61.448151529553726</v>
      </c>
      <c r="L2157" s="11"/>
      <c r="M2157" s="11">
        <f t="shared" si="695"/>
        <v>1.0046367851622875</v>
      </c>
      <c r="N2157" s="11">
        <f t="shared" ca="1" si="696"/>
        <v>1.1035653650254675</v>
      </c>
      <c r="S2157" s="13" t="str">
        <f ca="1">pricein</f>
        <v/>
      </c>
      <c r="T2157" s="13" t="str">
        <f ca="1">priceout</f>
        <v/>
      </c>
      <c r="U2157" s="16" t="str">
        <f t="shared" ca="1" si="697"/>
        <v/>
      </c>
      <c r="V2157" s="16" t="str">
        <f t="shared" ca="1" si="704"/>
        <v/>
      </c>
      <c r="W2157" s="16" t="str">
        <f t="shared" ca="1" si="705"/>
        <v/>
      </c>
      <c r="X2157" s="16">
        <f t="shared" ca="1" si="706"/>
        <v>3.890077253538212</v>
      </c>
      <c r="Y2157" s="16"/>
      <c r="Z2157" s="13" t="str">
        <f ca="1">priceincross</f>
        <v/>
      </c>
      <c r="AA2157" s="13" t="str">
        <f ca="1">priceoutcross</f>
        <v/>
      </c>
      <c r="AB2157" s="13" t="str">
        <f t="shared" ca="1" si="698"/>
        <v/>
      </c>
      <c r="AC2157" s="13" t="str">
        <f t="shared" ca="1" si="707"/>
        <v/>
      </c>
      <c r="AD2157" s="13" t="str">
        <f t="shared" ca="1" si="708"/>
        <v/>
      </c>
      <c r="AE2157" s="13">
        <f t="shared" ca="1" si="709"/>
        <v>5.2959212856690323</v>
      </c>
      <c r="AG2157" s="32">
        <f ca="1">IF(ROW(data!B2157)&gt;fib+1,MIN(OFFSET(data!B2157,0,0,-fib,1)),"")</f>
        <v>10.85</v>
      </c>
      <c r="AH2157" s="32">
        <f ca="1">IF(ROW(data!B2157)&gt;fib+1,MAX(OFFSET(data!B2157,0,0,-fib,1)),"")</f>
        <v>20.13</v>
      </c>
      <c r="AI2157" s="32">
        <f t="shared" ca="1" si="699"/>
        <v>9.2799999999999994</v>
      </c>
      <c r="AJ2157" s="31">
        <f t="shared" ca="1" si="700"/>
        <v>13.04008</v>
      </c>
      <c r="AK2157" s="31">
        <f t="shared" ca="1" si="701"/>
        <v>14.394959999999999</v>
      </c>
      <c r="AL2157" s="31">
        <f t="shared" ca="1" si="702"/>
        <v>15.489999999999998</v>
      </c>
      <c r="AM2157" s="31">
        <f t="shared" ca="1" si="703"/>
        <v>16.585039999999999</v>
      </c>
      <c r="AO2157" s="32">
        <f t="shared" ca="1" si="710"/>
        <v>2.890077253538212</v>
      </c>
      <c r="AP2157" s="32">
        <f t="shared" ca="1" si="711"/>
        <v>0</v>
      </c>
      <c r="AQ2157" s="32">
        <f t="shared" ca="1" si="712"/>
        <v>4.2959212856690323</v>
      </c>
      <c r="AR2157" s="32">
        <f t="shared" ca="1" si="713"/>
        <v>0</v>
      </c>
    </row>
    <row r="2158" spans="1:44">
      <c r="A2158" s="10">
        <v>40067</v>
      </c>
      <c r="B2158" s="11">
        <f ca="1">IF(ROW(data!B2158)&gt;singleSMA,AVERAGE(OFFSET(data!B2158,0,0,-singleSMA,1)),"")</f>
        <v>15.814699999999998</v>
      </c>
      <c r="C2158" s="11" t="str">
        <f ca="1">IF(ROW(data!B2156)&gt;singleSMA+2,IF(SIGN(data!B2157-indicators!B2157)&lt;&gt;SIGN(data!B2156-indicators!B2156),IF(SIGN(data!B2157-indicators!B2157)&gt;0,"BUY","SELL"),""),"")</f>
        <v/>
      </c>
      <c r="D2158" s="11">
        <f ca="1">IF(ROW(data!B2158)&gt;fastSMA,AVERAGE(OFFSET(data!B2158,0,0,-fastSMA,1)),"")</f>
        <v>19.100500000000004</v>
      </c>
      <c r="E2158" s="11">
        <f ca="1">IF(ROW(data!B2158)&gt;slowSMA,AVERAGE(OFFSET(data!B2158,0,0,-slowSMA,1)),"")</f>
        <v>15.814699999999998</v>
      </c>
      <c r="F2158" s="11" t="str">
        <f ca="1">IF(ROW(data!B2158)&gt;MAX(fastSMA,slowSMA)+2,IF(SIGN(D2157-E2157)&lt;&gt;SIGN(D2156-E2156),IF(SIGN(D2157-E2157)&gt;0,"BUY","SELL"),""),"")</f>
        <v/>
      </c>
      <c r="G2158" s="11"/>
      <c r="H2158" s="11">
        <f>(data!B2158/data!B2157)-1</f>
        <v>2.0512820512819108E-3</v>
      </c>
      <c r="I2158" s="11">
        <f t="shared" si="693"/>
        <v>2.0512820512819108E-3</v>
      </c>
      <c r="J2158" s="11">
        <f t="shared" si="694"/>
        <v>0</v>
      </c>
      <c r="K2158" s="11">
        <f ca="1">IF(ROW(data!B2158)&gt;rsi+1,100-100/(1+AVERAGE(OFFSET(I2158,0,0,-rsi,1))/AVERAGE(OFFSET(J2158,0,0,-rsi,1))),"")</f>
        <v>59.767898614277279</v>
      </c>
      <c r="L2158" s="11"/>
      <c r="M2158" s="11">
        <f t="shared" si="695"/>
        <v>1.0020512820512819</v>
      </c>
      <c r="N2158" s="11">
        <f t="shared" ca="1" si="696"/>
        <v>1.0825484764542936</v>
      </c>
      <c r="S2158" s="13" t="str">
        <f ca="1">pricein</f>
        <v/>
      </c>
      <c r="T2158" s="13" t="str">
        <f ca="1">priceout</f>
        <v/>
      </c>
      <c r="U2158" s="16" t="str">
        <f t="shared" ca="1" si="697"/>
        <v/>
      </c>
      <c r="V2158" s="16" t="str">
        <f t="shared" ca="1" si="704"/>
        <v/>
      </c>
      <c r="W2158" s="16" t="str">
        <f t="shared" ca="1" si="705"/>
        <v/>
      </c>
      <c r="X2158" s="16">
        <f t="shared" ca="1" si="706"/>
        <v>3.890077253538212</v>
      </c>
      <c r="Y2158" s="16"/>
      <c r="Z2158" s="13" t="str">
        <f ca="1">priceincross</f>
        <v/>
      </c>
      <c r="AA2158" s="13" t="str">
        <f ca="1">priceoutcross</f>
        <v/>
      </c>
      <c r="AB2158" s="13" t="str">
        <f t="shared" ca="1" si="698"/>
        <v/>
      </c>
      <c r="AC2158" s="13" t="str">
        <f t="shared" ca="1" si="707"/>
        <v/>
      </c>
      <c r="AD2158" s="13" t="str">
        <f t="shared" ca="1" si="708"/>
        <v/>
      </c>
      <c r="AE2158" s="13">
        <f t="shared" ca="1" si="709"/>
        <v>5.2959212856690323</v>
      </c>
      <c r="AG2158" s="32">
        <f ca="1">IF(ROW(data!B2158)&gt;fib+1,MIN(OFFSET(data!B2158,0,0,-fib,1)),"")</f>
        <v>10.88</v>
      </c>
      <c r="AH2158" s="32">
        <f ca="1">IF(ROW(data!B2158)&gt;fib+1,MAX(OFFSET(data!B2158,0,0,-fib,1)),"")</f>
        <v>20.13</v>
      </c>
      <c r="AI2158" s="32">
        <f t="shared" ca="1" si="699"/>
        <v>9.2499999999999982</v>
      </c>
      <c r="AJ2158" s="31">
        <f t="shared" ca="1" si="700"/>
        <v>13.063000000000001</v>
      </c>
      <c r="AK2158" s="31">
        <f t="shared" ca="1" si="701"/>
        <v>14.413499999999999</v>
      </c>
      <c r="AL2158" s="31">
        <f t="shared" ca="1" si="702"/>
        <v>15.504999999999999</v>
      </c>
      <c r="AM2158" s="31">
        <f t="shared" ca="1" si="703"/>
        <v>16.596499999999999</v>
      </c>
      <c r="AO2158" s="32">
        <f t="shared" ca="1" si="710"/>
        <v>2.890077253538212</v>
      </c>
      <c r="AP2158" s="32">
        <f t="shared" ca="1" si="711"/>
        <v>0</v>
      </c>
      <c r="AQ2158" s="32">
        <f t="shared" ca="1" si="712"/>
        <v>4.2959212856690323</v>
      </c>
      <c r="AR2158" s="32">
        <f t="shared" ca="1" si="713"/>
        <v>0</v>
      </c>
    </row>
    <row r="2159" spans="1:44">
      <c r="A2159" s="10">
        <v>40070</v>
      </c>
      <c r="B2159" s="11">
        <f ca="1">IF(ROW(data!B2159)&gt;singleSMA,AVERAGE(OFFSET(data!B2159,0,0,-singleSMA,1)),"")</f>
        <v>15.891999999999998</v>
      </c>
      <c r="C2159" s="11" t="str">
        <f ca="1">IF(ROW(data!B2157)&gt;singleSMA+2,IF(SIGN(data!B2158-indicators!B2158)&lt;&gt;SIGN(data!B2157-indicators!B2157),IF(SIGN(data!B2158-indicators!B2158)&gt;0,"BUY","SELL"),""),"")</f>
        <v/>
      </c>
      <c r="D2159" s="11">
        <f ca="1">IF(ROW(data!B2159)&gt;fastSMA,AVERAGE(OFFSET(data!B2159,0,0,-fastSMA,1)),"")</f>
        <v>19.160000000000007</v>
      </c>
      <c r="E2159" s="11">
        <f ca="1">IF(ROW(data!B2159)&gt;slowSMA,AVERAGE(OFFSET(data!B2159,0,0,-slowSMA,1)),"")</f>
        <v>15.891999999999998</v>
      </c>
      <c r="F2159" s="11" t="str">
        <f ca="1">IF(ROW(data!B2159)&gt;MAX(fastSMA,slowSMA)+2,IF(SIGN(D2158-E2158)&lt;&gt;SIGN(D2157-E2157),IF(SIGN(D2158-E2158)&gt;0,"BUY","SELL"),""),"")</f>
        <v/>
      </c>
      <c r="G2159" s="11"/>
      <c r="H2159" s="11">
        <f>(data!B2159/data!B2158)-1</f>
        <v>-4.7594677584442135E-2</v>
      </c>
      <c r="I2159" s="11">
        <f t="shared" si="693"/>
        <v>0</v>
      </c>
      <c r="J2159" s="11">
        <f t="shared" si="694"/>
        <v>4.7594677584442135E-2</v>
      </c>
      <c r="K2159" s="11">
        <f ca="1">IF(ROW(data!B2159)&gt;rsi+1,100-100/(1+AVERAGE(OFFSET(I2159,0,0,-rsi,1))/AVERAGE(OFFSET(J2159,0,0,-rsi,1))),"")</f>
        <v>58.11545186476026</v>
      </c>
      <c r="L2159" s="11"/>
      <c r="M2159" s="11">
        <f t="shared" si="695"/>
        <v>0.95240532241555786</v>
      </c>
      <c r="N2159" s="11">
        <f t="shared" ca="1" si="696"/>
        <v>1.0683122847301951</v>
      </c>
      <c r="S2159" s="13" t="str">
        <f ca="1">pricein</f>
        <v/>
      </c>
      <c r="T2159" s="13" t="str">
        <f ca="1">priceout</f>
        <v/>
      </c>
      <c r="U2159" s="16" t="str">
        <f t="shared" ca="1" si="697"/>
        <v/>
      </c>
      <c r="V2159" s="16" t="str">
        <f t="shared" ca="1" si="704"/>
        <v/>
      </c>
      <c r="W2159" s="16" t="str">
        <f t="shared" ca="1" si="705"/>
        <v/>
      </c>
      <c r="X2159" s="16">
        <f t="shared" ca="1" si="706"/>
        <v>3.890077253538212</v>
      </c>
      <c r="Y2159" s="16"/>
      <c r="Z2159" s="13" t="str">
        <f ca="1">priceincross</f>
        <v/>
      </c>
      <c r="AA2159" s="13" t="str">
        <f ca="1">priceoutcross</f>
        <v/>
      </c>
      <c r="AB2159" s="13" t="str">
        <f t="shared" ca="1" si="698"/>
        <v/>
      </c>
      <c r="AC2159" s="13" t="str">
        <f t="shared" ca="1" si="707"/>
        <v/>
      </c>
      <c r="AD2159" s="13" t="str">
        <f t="shared" ca="1" si="708"/>
        <v/>
      </c>
      <c r="AE2159" s="13">
        <f t="shared" ca="1" si="709"/>
        <v>5.2959212856690323</v>
      </c>
      <c r="AG2159" s="32">
        <f ca="1">IF(ROW(data!B2159)&gt;fib+1,MIN(OFFSET(data!B2159,0,0,-fib,1)),"")</f>
        <v>11.09</v>
      </c>
      <c r="AH2159" s="32">
        <f ca="1">IF(ROW(data!B2159)&gt;fib+1,MAX(OFFSET(data!B2159,0,0,-fib,1)),"")</f>
        <v>20.13</v>
      </c>
      <c r="AI2159" s="32">
        <f t="shared" ca="1" si="699"/>
        <v>9.0399999999999991</v>
      </c>
      <c r="AJ2159" s="31">
        <f t="shared" ca="1" si="700"/>
        <v>13.22344</v>
      </c>
      <c r="AK2159" s="31">
        <f t="shared" ca="1" si="701"/>
        <v>14.543279999999999</v>
      </c>
      <c r="AL2159" s="31">
        <f t="shared" ca="1" si="702"/>
        <v>15.61</v>
      </c>
      <c r="AM2159" s="31">
        <f t="shared" ca="1" si="703"/>
        <v>16.67672</v>
      </c>
      <c r="AO2159" s="32">
        <f t="shared" ca="1" si="710"/>
        <v>2.890077253538212</v>
      </c>
      <c r="AP2159" s="32">
        <f t="shared" ca="1" si="711"/>
        <v>0</v>
      </c>
      <c r="AQ2159" s="32">
        <f t="shared" ca="1" si="712"/>
        <v>4.2959212856690323</v>
      </c>
      <c r="AR2159" s="32">
        <f t="shared" ca="1" si="713"/>
        <v>0</v>
      </c>
    </row>
    <row r="2160" spans="1:44">
      <c r="A2160" s="10">
        <v>40071</v>
      </c>
      <c r="B2160" s="11">
        <f ca="1">IF(ROW(data!B2160)&gt;singleSMA,AVERAGE(OFFSET(data!B2160,0,0,-singleSMA,1)),"")</f>
        <v>15.968499999999999</v>
      </c>
      <c r="C2160" s="11" t="str">
        <f ca="1">IF(ROW(data!B2158)&gt;singleSMA+2,IF(SIGN(data!B2159-indicators!B2159)&lt;&gt;SIGN(data!B2158-indicators!B2158),IF(SIGN(data!B2159-indicators!B2159)&gt;0,"BUY","SELL"),""),"")</f>
        <v/>
      </c>
      <c r="D2160" s="11">
        <f ca="1">IF(ROW(data!B2160)&gt;fastSMA,AVERAGE(OFFSET(data!B2160,0,0,-fastSMA,1)),"")</f>
        <v>19.220500000000005</v>
      </c>
      <c r="E2160" s="11">
        <f ca="1">IF(ROW(data!B2160)&gt;slowSMA,AVERAGE(OFFSET(data!B2160,0,0,-slowSMA,1)),"")</f>
        <v>15.968499999999999</v>
      </c>
      <c r="F2160" s="11" t="str">
        <f ca="1">IF(ROW(data!B2160)&gt;MAX(fastSMA,slowSMA)+2,IF(SIGN(D2159-E2159)&lt;&gt;SIGN(D2158-E2158),IF(SIGN(D2159-E2159)&gt;0,"BUY","SELL"),""),"")</f>
        <v/>
      </c>
      <c r="G2160" s="11"/>
      <c r="H2160" s="11">
        <f>(data!B2160/data!B2159)-1</f>
        <v>2.0956475013433673E-2</v>
      </c>
      <c r="I2160" s="11">
        <f t="shared" si="693"/>
        <v>2.0956475013433673E-2</v>
      </c>
      <c r="J2160" s="11">
        <f t="shared" si="694"/>
        <v>0</v>
      </c>
      <c r="K2160" s="11">
        <f ca="1">IF(ROW(data!B2160)&gt;rsi+1,100-100/(1+AVERAGE(OFFSET(I2160,0,0,-rsi,1))/AVERAGE(OFFSET(J2160,0,0,-rsi,1))),"")</f>
        <v>58.089570619706443</v>
      </c>
      <c r="L2160" s="11"/>
      <c r="M2160" s="11">
        <f t="shared" si="695"/>
        <v>1.0209564750134337</v>
      </c>
      <c r="N2160" s="11">
        <f t="shared" ca="1" si="696"/>
        <v>1.0680157391793141</v>
      </c>
      <c r="S2160" s="13" t="str">
        <f ca="1">pricein</f>
        <v/>
      </c>
      <c r="T2160" s="13" t="str">
        <f ca="1">priceout</f>
        <v/>
      </c>
      <c r="U2160" s="16" t="str">
        <f t="shared" ca="1" si="697"/>
        <v/>
      </c>
      <c r="V2160" s="16" t="str">
        <f t="shared" ca="1" si="704"/>
        <v/>
      </c>
      <c r="W2160" s="16" t="str">
        <f t="shared" ca="1" si="705"/>
        <v/>
      </c>
      <c r="X2160" s="16">
        <f t="shared" ca="1" si="706"/>
        <v>3.890077253538212</v>
      </c>
      <c r="Y2160" s="16"/>
      <c r="Z2160" s="13" t="str">
        <f ca="1">priceincross</f>
        <v/>
      </c>
      <c r="AA2160" s="13" t="str">
        <f ca="1">priceoutcross</f>
        <v/>
      </c>
      <c r="AB2160" s="13" t="str">
        <f t="shared" ca="1" si="698"/>
        <v/>
      </c>
      <c r="AC2160" s="13" t="str">
        <f t="shared" ca="1" si="707"/>
        <v/>
      </c>
      <c r="AD2160" s="13" t="str">
        <f t="shared" ca="1" si="708"/>
        <v/>
      </c>
      <c r="AE2160" s="13">
        <f t="shared" ca="1" si="709"/>
        <v>5.2959212856690323</v>
      </c>
      <c r="AG2160" s="32">
        <f ca="1">IF(ROW(data!B2160)&gt;fib+1,MIN(OFFSET(data!B2160,0,0,-fib,1)),"")</f>
        <v>11.09</v>
      </c>
      <c r="AH2160" s="32">
        <f ca="1">IF(ROW(data!B2160)&gt;fib+1,MAX(OFFSET(data!B2160,0,0,-fib,1)),"")</f>
        <v>20.13</v>
      </c>
      <c r="AI2160" s="32">
        <f t="shared" ca="1" si="699"/>
        <v>9.0399999999999991</v>
      </c>
      <c r="AJ2160" s="31">
        <f t="shared" ca="1" si="700"/>
        <v>13.22344</v>
      </c>
      <c r="AK2160" s="31">
        <f t="shared" ca="1" si="701"/>
        <v>14.543279999999999</v>
      </c>
      <c r="AL2160" s="31">
        <f t="shared" ca="1" si="702"/>
        <v>15.61</v>
      </c>
      <c r="AM2160" s="31">
        <f t="shared" ca="1" si="703"/>
        <v>16.67672</v>
      </c>
      <c r="AO2160" s="32">
        <f t="shared" ca="1" si="710"/>
        <v>2.890077253538212</v>
      </c>
      <c r="AP2160" s="32">
        <f t="shared" ca="1" si="711"/>
        <v>0</v>
      </c>
      <c r="AQ2160" s="32">
        <f t="shared" ca="1" si="712"/>
        <v>4.2959212856690323</v>
      </c>
      <c r="AR2160" s="32">
        <f t="shared" ca="1" si="713"/>
        <v>0</v>
      </c>
    </row>
    <row r="2161" spans="1:44">
      <c r="A2161" s="10">
        <v>40072</v>
      </c>
      <c r="B2161" s="11">
        <f ca="1">IF(ROW(data!B2161)&gt;singleSMA,AVERAGE(OFFSET(data!B2161,0,0,-singleSMA,1)),"")</f>
        <v>16.0441</v>
      </c>
      <c r="C2161" s="11" t="str">
        <f ca="1">IF(ROW(data!B2159)&gt;singleSMA+2,IF(SIGN(data!B2160-indicators!B2160)&lt;&gt;SIGN(data!B2159-indicators!B2159),IF(SIGN(data!B2160-indicators!B2160)&gt;0,"BUY","SELL"),""),"")</f>
        <v/>
      </c>
      <c r="D2161" s="11">
        <f ca="1">IF(ROW(data!B2161)&gt;fastSMA,AVERAGE(OFFSET(data!B2161,0,0,-fastSMA,1)),"")</f>
        <v>19.262000000000004</v>
      </c>
      <c r="E2161" s="11">
        <f ca="1">IF(ROW(data!B2161)&gt;slowSMA,AVERAGE(OFFSET(data!B2161,0,0,-slowSMA,1)),"")</f>
        <v>16.0441</v>
      </c>
      <c r="F2161" s="11" t="str">
        <f ca="1">IF(ROW(data!B2161)&gt;MAX(fastSMA,slowSMA)+2,IF(SIGN(D2160-E2160)&lt;&gt;SIGN(D2159-E2159),IF(SIGN(D2160-E2160)&gt;0,"BUY","SELL"),""),"")</f>
        <v/>
      </c>
      <c r="G2161" s="11"/>
      <c r="H2161" s="11">
        <f>(data!B2161/data!B2160)-1</f>
        <v>-8.9473684210527038E-3</v>
      </c>
      <c r="I2161" s="11">
        <f t="shared" si="693"/>
        <v>0</v>
      </c>
      <c r="J2161" s="11">
        <f t="shared" si="694"/>
        <v>8.9473684210527038E-3</v>
      </c>
      <c r="K2161" s="11">
        <f ca="1">IF(ROW(data!B2161)&gt;rsi+1,100-100/(1+AVERAGE(OFFSET(I2161,0,0,-rsi,1))/AVERAGE(OFFSET(J2161,0,0,-rsi,1))),"")</f>
        <v>55.864391185234645</v>
      </c>
      <c r="L2161" s="11"/>
      <c r="M2161" s="11">
        <f t="shared" si="695"/>
        <v>0.9910526315789473</v>
      </c>
      <c r="N2161" s="11">
        <f t="shared" ca="1" si="696"/>
        <v>1.0461111111111112</v>
      </c>
      <c r="S2161" s="13" t="str">
        <f ca="1">pricein</f>
        <v/>
      </c>
      <c r="T2161" s="13" t="str">
        <f ca="1">priceout</f>
        <v/>
      </c>
      <c r="U2161" s="16" t="str">
        <f t="shared" ca="1" si="697"/>
        <v/>
      </c>
      <c r="V2161" s="16" t="str">
        <f t="shared" ca="1" si="704"/>
        <v/>
      </c>
      <c r="W2161" s="16" t="str">
        <f t="shared" ca="1" si="705"/>
        <v/>
      </c>
      <c r="X2161" s="16">
        <f t="shared" ca="1" si="706"/>
        <v>3.890077253538212</v>
      </c>
      <c r="Y2161" s="16"/>
      <c r="Z2161" s="13" t="str">
        <f ca="1">priceincross</f>
        <v/>
      </c>
      <c r="AA2161" s="13" t="str">
        <f ca="1">priceoutcross</f>
        <v/>
      </c>
      <c r="AB2161" s="13" t="str">
        <f t="shared" ca="1" si="698"/>
        <v/>
      </c>
      <c r="AC2161" s="13" t="str">
        <f t="shared" ca="1" si="707"/>
        <v/>
      </c>
      <c r="AD2161" s="13" t="str">
        <f t="shared" ca="1" si="708"/>
        <v/>
      </c>
      <c r="AE2161" s="13">
        <f t="shared" ca="1" si="709"/>
        <v>5.2959212856690323</v>
      </c>
      <c r="AG2161" s="32">
        <f ca="1">IF(ROW(data!B2161)&gt;fib+1,MIN(OFFSET(data!B2161,0,0,-fib,1)),"")</f>
        <v>11.09</v>
      </c>
      <c r="AH2161" s="32">
        <f ca="1">IF(ROW(data!B2161)&gt;fib+1,MAX(OFFSET(data!B2161,0,0,-fib,1)),"")</f>
        <v>20.13</v>
      </c>
      <c r="AI2161" s="32">
        <f t="shared" ca="1" si="699"/>
        <v>9.0399999999999991</v>
      </c>
      <c r="AJ2161" s="31">
        <f t="shared" ca="1" si="700"/>
        <v>13.22344</v>
      </c>
      <c r="AK2161" s="31">
        <f t="shared" ca="1" si="701"/>
        <v>14.543279999999999</v>
      </c>
      <c r="AL2161" s="31">
        <f t="shared" ca="1" si="702"/>
        <v>15.61</v>
      </c>
      <c r="AM2161" s="31">
        <f t="shared" ca="1" si="703"/>
        <v>16.67672</v>
      </c>
      <c r="AO2161" s="32">
        <f t="shared" ca="1" si="710"/>
        <v>2.890077253538212</v>
      </c>
      <c r="AP2161" s="32">
        <f t="shared" ca="1" si="711"/>
        <v>0</v>
      </c>
      <c r="AQ2161" s="32">
        <f t="shared" ca="1" si="712"/>
        <v>4.2959212856690323</v>
      </c>
      <c r="AR2161" s="32">
        <f t="shared" ca="1" si="713"/>
        <v>0</v>
      </c>
    </row>
    <row r="2162" spans="1:44">
      <c r="A2162" s="10">
        <v>40073</v>
      </c>
      <c r="B2162" s="11">
        <f ca="1">IF(ROW(data!B2162)&gt;singleSMA,AVERAGE(OFFSET(data!B2162,0,0,-singleSMA,1)),"")</f>
        <v>16.121499999999997</v>
      </c>
      <c r="C2162" s="11" t="str">
        <f ca="1">IF(ROW(data!B2160)&gt;singleSMA+2,IF(SIGN(data!B2161-indicators!B2161)&lt;&gt;SIGN(data!B2160-indicators!B2160),IF(SIGN(data!B2161-indicators!B2161)&gt;0,"BUY","SELL"),""),"")</f>
        <v/>
      </c>
      <c r="D2162" s="11">
        <f ca="1">IF(ROW(data!B2162)&gt;fastSMA,AVERAGE(OFFSET(data!B2162,0,0,-fastSMA,1)),"")</f>
        <v>19.276000000000003</v>
      </c>
      <c r="E2162" s="11">
        <f ca="1">IF(ROW(data!B2162)&gt;slowSMA,AVERAGE(OFFSET(data!B2162,0,0,-slowSMA,1)),"")</f>
        <v>16.121499999999997</v>
      </c>
      <c r="F2162" s="11" t="str">
        <f ca="1">IF(ROW(data!B2162)&gt;MAX(fastSMA,slowSMA)+2,IF(SIGN(D2161-E2161)&lt;&gt;SIGN(D2160-E2160),IF(SIGN(D2161-E2161)&gt;0,"BUY","SELL"),""),"")</f>
        <v/>
      </c>
      <c r="G2162" s="11"/>
      <c r="H2162" s="11">
        <f>(data!B2162/data!B2161)-1</f>
        <v>0</v>
      </c>
      <c r="I2162" s="11">
        <f t="shared" si="693"/>
        <v>0</v>
      </c>
      <c r="J2162" s="11">
        <f t="shared" si="694"/>
        <v>0</v>
      </c>
      <c r="K2162" s="11">
        <f ca="1">IF(ROW(data!B2162)&gt;rsi+1,100-100/(1+AVERAGE(OFFSET(I2162,0,0,-rsi,1))/AVERAGE(OFFSET(J2162,0,0,-rsi,1))),"")</f>
        <v>52.693867087588124</v>
      </c>
      <c r="L2162" s="11"/>
      <c r="M2162" s="11">
        <f t="shared" si="695"/>
        <v>1</v>
      </c>
      <c r="N2162" s="11">
        <f t="shared" ca="1" si="696"/>
        <v>1.0150943396226415</v>
      </c>
      <c r="S2162" s="13" t="str">
        <f ca="1">pricein</f>
        <v/>
      </c>
      <c r="T2162" s="13" t="str">
        <f ca="1">priceout</f>
        <v/>
      </c>
      <c r="U2162" s="16" t="str">
        <f t="shared" ca="1" si="697"/>
        <v/>
      </c>
      <c r="V2162" s="16" t="str">
        <f t="shared" ca="1" si="704"/>
        <v/>
      </c>
      <c r="W2162" s="16" t="str">
        <f t="shared" ca="1" si="705"/>
        <v/>
      </c>
      <c r="X2162" s="16">
        <f t="shared" ca="1" si="706"/>
        <v>3.890077253538212</v>
      </c>
      <c r="Y2162" s="16"/>
      <c r="Z2162" s="13" t="str">
        <f ca="1">priceincross</f>
        <v/>
      </c>
      <c r="AA2162" s="13" t="str">
        <f ca="1">priceoutcross</f>
        <v/>
      </c>
      <c r="AB2162" s="13" t="str">
        <f t="shared" ca="1" si="698"/>
        <v/>
      </c>
      <c r="AC2162" s="13" t="str">
        <f t="shared" ca="1" si="707"/>
        <v/>
      </c>
      <c r="AD2162" s="13" t="str">
        <f t="shared" ca="1" si="708"/>
        <v/>
      </c>
      <c r="AE2162" s="13">
        <f t="shared" ca="1" si="709"/>
        <v>5.2959212856690323</v>
      </c>
      <c r="AG2162" s="32">
        <f ca="1">IF(ROW(data!B2162)&gt;fib+1,MIN(OFFSET(data!B2162,0,0,-fib,1)),"")</f>
        <v>11.77</v>
      </c>
      <c r="AH2162" s="32">
        <f ca="1">IF(ROW(data!B2162)&gt;fib+1,MAX(OFFSET(data!B2162,0,0,-fib,1)),"")</f>
        <v>20.13</v>
      </c>
      <c r="AI2162" s="32">
        <f t="shared" ca="1" si="699"/>
        <v>8.36</v>
      </c>
      <c r="AJ2162" s="31">
        <f t="shared" ca="1" si="700"/>
        <v>13.74296</v>
      </c>
      <c r="AK2162" s="31">
        <f t="shared" ca="1" si="701"/>
        <v>14.963519999999999</v>
      </c>
      <c r="AL2162" s="31">
        <f t="shared" ca="1" si="702"/>
        <v>15.95</v>
      </c>
      <c r="AM2162" s="31">
        <f t="shared" ca="1" si="703"/>
        <v>16.93648</v>
      </c>
      <c r="AO2162" s="32">
        <f t="shared" ca="1" si="710"/>
        <v>2.890077253538212</v>
      </c>
      <c r="AP2162" s="32">
        <f t="shared" ca="1" si="711"/>
        <v>0</v>
      </c>
      <c r="AQ2162" s="32">
        <f t="shared" ca="1" si="712"/>
        <v>4.2959212856690323</v>
      </c>
      <c r="AR2162" s="32">
        <f t="shared" ca="1" si="713"/>
        <v>0</v>
      </c>
    </row>
    <row r="2163" spans="1:44">
      <c r="A2163" s="10">
        <v>40074</v>
      </c>
      <c r="B2163" s="11">
        <f ca="1">IF(ROW(data!B2163)&gt;singleSMA,AVERAGE(OFFSET(data!B2163,0,0,-singleSMA,1)),"")</f>
        <v>16.194499999999994</v>
      </c>
      <c r="C2163" s="11" t="str">
        <f ca="1">IF(ROW(data!B2161)&gt;singleSMA+2,IF(SIGN(data!B2162-indicators!B2162)&lt;&gt;SIGN(data!B2161-indicators!B2161),IF(SIGN(data!B2162-indicators!B2162)&gt;0,"BUY","SELL"),""),"")</f>
        <v/>
      </c>
      <c r="D2163" s="11">
        <f ca="1">IF(ROW(data!B2163)&gt;fastSMA,AVERAGE(OFFSET(data!B2163,0,0,-fastSMA,1)),"")</f>
        <v>19.256999999999998</v>
      </c>
      <c r="E2163" s="11">
        <f ca="1">IF(ROW(data!B2163)&gt;slowSMA,AVERAGE(OFFSET(data!B2163,0,0,-slowSMA,1)),"")</f>
        <v>16.194499999999994</v>
      </c>
      <c r="F2163" s="11" t="str">
        <f ca="1">IF(ROW(data!B2163)&gt;MAX(fastSMA,slowSMA)+2,IF(SIGN(D2162-E2162)&lt;&gt;SIGN(D2161-E2161),IF(SIGN(D2162-E2162)&gt;0,"BUY","SELL"),""),"")</f>
        <v/>
      </c>
      <c r="G2163" s="11"/>
      <c r="H2163" s="11">
        <f>(data!B2163/data!B2162)-1</f>
        <v>1.2745618693574157E-2</v>
      </c>
      <c r="I2163" s="11">
        <f t="shared" si="693"/>
        <v>1.2745618693574157E-2</v>
      </c>
      <c r="J2163" s="11">
        <f t="shared" si="694"/>
        <v>0</v>
      </c>
      <c r="K2163" s="11">
        <f ca="1">IF(ROW(data!B2163)&gt;rsi+1,100-100/(1+AVERAGE(OFFSET(I2163,0,0,-rsi,1))/AVERAGE(OFFSET(J2163,0,0,-rsi,1))),"")</f>
        <v>48.350135671600817</v>
      </c>
      <c r="L2163" s="11"/>
      <c r="M2163" s="11">
        <f t="shared" si="695"/>
        <v>1.0127456186935742</v>
      </c>
      <c r="N2163" s="11">
        <f t="shared" ca="1" si="696"/>
        <v>0.98046272493573305</v>
      </c>
      <c r="S2163" s="13" t="str">
        <f ca="1">pricein</f>
        <v/>
      </c>
      <c r="T2163" s="13" t="str">
        <f ca="1">priceout</f>
        <v/>
      </c>
      <c r="U2163" s="16" t="str">
        <f t="shared" ca="1" si="697"/>
        <v/>
      </c>
      <c r="V2163" s="16" t="str">
        <f t="shared" ca="1" si="704"/>
        <v/>
      </c>
      <c r="W2163" s="16" t="str">
        <f t="shared" ca="1" si="705"/>
        <v/>
      </c>
      <c r="X2163" s="16">
        <f t="shared" ca="1" si="706"/>
        <v>3.890077253538212</v>
      </c>
      <c r="Y2163" s="16"/>
      <c r="Z2163" s="13" t="str">
        <f ca="1">priceincross</f>
        <v/>
      </c>
      <c r="AA2163" s="13" t="str">
        <f ca="1">priceoutcross</f>
        <v/>
      </c>
      <c r="AB2163" s="13" t="str">
        <f t="shared" ca="1" si="698"/>
        <v/>
      </c>
      <c r="AC2163" s="13" t="str">
        <f t="shared" ca="1" si="707"/>
        <v/>
      </c>
      <c r="AD2163" s="13" t="str">
        <f t="shared" ca="1" si="708"/>
        <v/>
      </c>
      <c r="AE2163" s="13">
        <f t="shared" ca="1" si="709"/>
        <v>5.2959212856690323</v>
      </c>
      <c r="AG2163" s="32">
        <f ca="1">IF(ROW(data!B2163)&gt;fib+1,MIN(OFFSET(data!B2163,0,0,-fib,1)),"")</f>
        <v>12.52</v>
      </c>
      <c r="AH2163" s="32">
        <f ca="1">IF(ROW(data!B2163)&gt;fib+1,MAX(OFFSET(data!B2163,0,0,-fib,1)),"")</f>
        <v>20.13</v>
      </c>
      <c r="AI2163" s="32">
        <f t="shared" ca="1" si="699"/>
        <v>7.6099999999999994</v>
      </c>
      <c r="AJ2163" s="31">
        <f t="shared" ca="1" si="700"/>
        <v>14.315959999999999</v>
      </c>
      <c r="AK2163" s="31">
        <f t="shared" ca="1" si="701"/>
        <v>15.427019999999999</v>
      </c>
      <c r="AL2163" s="31">
        <f t="shared" ca="1" si="702"/>
        <v>16.324999999999999</v>
      </c>
      <c r="AM2163" s="31">
        <f t="shared" ca="1" si="703"/>
        <v>17.22298</v>
      </c>
      <c r="AO2163" s="32">
        <f t="shared" ca="1" si="710"/>
        <v>2.890077253538212</v>
      </c>
      <c r="AP2163" s="32">
        <f t="shared" ca="1" si="711"/>
        <v>0</v>
      </c>
      <c r="AQ2163" s="32">
        <f t="shared" ca="1" si="712"/>
        <v>4.2959212856690323</v>
      </c>
      <c r="AR2163" s="32">
        <f t="shared" ca="1" si="713"/>
        <v>0</v>
      </c>
    </row>
    <row r="2164" spans="1:44">
      <c r="A2164" s="10">
        <v>40077</v>
      </c>
      <c r="B2164" s="11">
        <f ca="1">IF(ROW(data!B2164)&gt;singleSMA,AVERAGE(OFFSET(data!B2164,0,0,-singleSMA,1)),"")</f>
        <v>16.255499999999994</v>
      </c>
      <c r="C2164" s="11" t="str">
        <f ca="1">IF(ROW(data!B2162)&gt;singleSMA+2,IF(SIGN(data!B2163-indicators!B2163)&lt;&gt;SIGN(data!B2162-indicators!B2162),IF(SIGN(data!B2163-indicators!B2163)&gt;0,"BUY","SELL"),""),"")</f>
        <v/>
      </c>
      <c r="D2164" s="11">
        <f ca="1">IF(ROW(data!B2164)&gt;fastSMA,AVERAGE(OFFSET(data!B2164,0,0,-fastSMA,1)),"")</f>
        <v>19.209499999999998</v>
      </c>
      <c r="E2164" s="11">
        <f ca="1">IF(ROW(data!B2164)&gt;slowSMA,AVERAGE(OFFSET(data!B2164,0,0,-slowSMA,1)),"")</f>
        <v>16.255499999999994</v>
      </c>
      <c r="F2164" s="11" t="str">
        <f ca="1">IF(ROW(data!B2164)&gt;MAX(fastSMA,slowSMA)+2,IF(SIGN(D2163-E2163)&lt;&gt;SIGN(D2162-E2162),IF(SIGN(D2163-E2163)&gt;0,"BUY","SELL"),""),"")</f>
        <v/>
      </c>
      <c r="G2164" s="11"/>
      <c r="H2164" s="11">
        <f>(data!B2164/data!B2163)-1</f>
        <v>-2.3597273203985303E-2</v>
      </c>
      <c r="I2164" s="11">
        <f t="shared" si="693"/>
        <v>0</v>
      </c>
      <c r="J2164" s="11">
        <f t="shared" si="694"/>
        <v>2.3597273203985303E-2</v>
      </c>
      <c r="K2164" s="11">
        <f ca="1">IF(ROW(data!B2164)&gt;rsi+1,100-100/(1+AVERAGE(OFFSET(I2164,0,0,-rsi,1))/AVERAGE(OFFSET(J2164,0,0,-rsi,1))),"")</f>
        <v>44.763976110091363</v>
      </c>
      <c r="L2164" s="11"/>
      <c r="M2164" s="11">
        <f t="shared" si="695"/>
        <v>0.9764027267960147</v>
      </c>
      <c r="N2164" s="11">
        <f t="shared" ca="1" si="696"/>
        <v>0.95145631067961167</v>
      </c>
      <c r="S2164" s="13" t="str">
        <f ca="1">pricein</f>
        <v/>
      </c>
      <c r="T2164" s="13" t="str">
        <f ca="1">priceout</f>
        <v/>
      </c>
      <c r="U2164" s="16" t="str">
        <f t="shared" ca="1" si="697"/>
        <v/>
      </c>
      <c r="V2164" s="16" t="str">
        <f t="shared" ca="1" si="704"/>
        <v/>
      </c>
      <c r="W2164" s="16" t="str">
        <f t="shared" ca="1" si="705"/>
        <v/>
      </c>
      <c r="X2164" s="16">
        <f t="shared" ca="1" si="706"/>
        <v>3.890077253538212</v>
      </c>
      <c r="Y2164" s="16"/>
      <c r="Z2164" s="13" t="str">
        <f ca="1">priceincross</f>
        <v/>
      </c>
      <c r="AA2164" s="13" t="str">
        <f ca="1">priceoutcross</f>
        <v/>
      </c>
      <c r="AB2164" s="13" t="str">
        <f t="shared" ca="1" si="698"/>
        <v/>
      </c>
      <c r="AC2164" s="13" t="str">
        <f t="shared" ca="1" si="707"/>
        <v/>
      </c>
      <c r="AD2164" s="13" t="str">
        <f t="shared" ca="1" si="708"/>
        <v/>
      </c>
      <c r="AE2164" s="13">
        <f t="shared" ca="1" si="709"/>
        <v>5.2959212856690323</v>
      </c>
      <c r="AG2164" s="32">
        <f ca="1">IF(ROW(data!B2164)&gt;fib+1,MIN(OFFSET(data!B2164,0,0,-fib,1)),"")</f>
        <v>12.55</v>
      </c>
      <c r="AH2164" s="32">
        <f ca="1">IF(ROW(data!B2164)&gt;fib+1,MAX(OFFSET(data!B2164,0,0,-fib,1)),"")</f>
        <v>20.13</v>
      </c>
      <c r="AI2164" s="32">
        <f t="shared" ca="1" si="699"/>
        <v>7.5799999999999983</v>
      </c>
      <c r="AJ2164" s="31">
        <f t="shared" ca="1" si="700"/>
        <v>14.33888</v>
      </c>
      <c r="AK2164" s="31">
        <f t="shared" ca="1" si="701"/>
        <v>15.44556</v>
      </c>
      <c r="AL2164" s="31">
        <f t="shared" ca="1" si="702"/>
        <v>16.34</v>
      </c>
      <c r="AM2164" s="31">
        <f t="shared" ca="1" si="703"/>
        <v>17.234439999999999</v>
      </c>
      <c r="AO2164" s="32">
        <f t="shared" ca="1" si="710"/>
        <v>2.890077253538212</v>
      </c>
      <c r="AP2164" s="32">
        <f t="shared" ca="1" si="711"/>
        <v>0</v>
      </c>
      <c r="AQ2164" s="32">
        <f t="shared" ca="1" si="712"/>
        <v>4.2959212856690323</v>
      </c>
      <c r="AR2164" s="32">
        <f t="shared" ca="1" si="713"/>
        <v>0</v>
      </c>
    </row>
    <row r="2165" spans="1:44">
      <c r="A2165" s="10">
        <v>40078</v>
      </c>
      <c r="B2165" s="11">
        <f ca="1">IF(ROW(data!B2165)&gt;singleSMA,AVERAGE(OFFSET(data!B2165,0,0,-singleSMA,1)),"")</f>
        <v>16.317699999999991</v>
      </c>
      <c r="C2165" s="11" t="str">
        <f ca="1">IF(ROW(data!B2163)&gt;singleSMA+2,IF(SIGN(data!B2164-indicators!B2164)&lt;&gt;SIGN(data!B2163-indicators!B2163),IF(SIGN(data!B2164-indicators!B2164)&gt;0,"BUY","SELL"),""),"")</f>
        <v/>
      </c>
      <c r="D2165" s="11">
        <f ca="1">IF(ROW(data!B2165)&gt;fastSMA,AVERAGE(OFFSET(data!B2165,0,0,-fastSMA,1)),"")</f>
        <v>19.198999999999998</v>
      </c>
      <c r="E2165" s="11">
        <f ca="1">IF(ROW(data!B2165)&gt;slowSMA,AVERAGE(OFFSET(data!B2165,0,0,-slowSMA,1)),"")</f>
        <v>16.317699999999991</v>
      </c>
      <c r="F2165" s="11" t="str">
        <f ca="1">IF(ROW(data!B2165)&gt;MAX(fastSMA,slowSMA)+2,IF(SIGN(D2164-E2164)&lt;&gt;SIGN(D2163-E2163),IF(SIGN(D2164-E2164)&gt;0,"BUY","SELL"),""),"")</f>
        <v/>
      </c>
      <c r="G2165" s="11"/>
      <c r="H2165" s="11">
        <f>(data!B2165/data!B2164)-1</f>
        <v>3.329752953813081E-2</v>
      </c>
      <c r="I2165" s="11">
        <f t="shared" si="693"/>
        <v>3.329752953813081E-2</v>
      </c>
      <c r="J2165" s="11">
        <f t="shared" si="694"/>
        <v>0</v>
      </c>
      <c r="K2165" s="11">
        <f ca="1">IF(ROW(data!B2165)&gt;rsi+1,100-100/(1+AVERAGE(OFFSET(I2165,0,0,-rsi,1))/AVERAGE(OFFSET(J2165,0,0,-rsi,1))),"")</f>
        <v>49.632329460492805</v>
      </c>
      <c r="L2165" s="11"/>
      <c r="M2165" s="11">
        <f t="shared" si="695"/>
        <v>1.0332975295381308</v>
      </c>
      <c r="N2165" s="11">
        <f t="shared" ca="1" si="696"/>
        <v>0.98920308483290509</v>
      </c>
      <c r="S2165" s="13" t="str">
        <f ca="1">pricein</f>
        <v/>
      </c>
      <c r="T2165" s="13" t="str">
        <f ca="1">priceout</f>
        <v/>
      </c>
      <c r="U2165" s="16" t="str">
        <f t="shared" ca="1" si="697"/>
        <v/>
      </c>
      <c r="V2165" s="16" t="str">
        <f t="shared" ca="1" si="704"/>
        <v/>
      </c>
      <c r="W2165" s="16" t="str">
        <f t="shared" ca="1" si="705"/>
        <v/>
      </c>
      <c r="X2165" s="16">
        <f t="shared" ca="1" si="706"/>
        <v>3.890077253538212</v>
      </c>
      <c r="Y2165" s="16"/>
      <c r="Z2165" s="13" t="str">
        <f ca="1">priceincross</f>
        <v/>
      </c>
      <c r="AA2165" s="13" t="str">
        <f ca="1">priceoutcross</f>
        <v/>
      </c>
      <c r="AB2165" s="13" t="str">
        <f t="shared" ca="1" si="698"/>
        <v/>
      </c>
      <c r="AC2165" s="13" t="str">
        <f t="shared" ca="1" si="707"/>
        <v/>
      </c>
      <c r="AD2165" s="13" t="str">
        <f t="shared" ca="1" si="708"/>
        <v/>
      </c>
      <c r="AE2165" s="13">
        <f t="shared" ca="1" si="709"/>
        <v>5.2959212856690323</v>
      </c>
      <c r="AG2165" s="32">
        <f ca="1">IF(ROW(data!B2165)&gt;fib+1,MIN(OFFSET(data!B2165,0,0,-fib,1)),"")</f>
        <v>12.55</v>
      </c>
      <c r="AH2165" s="32">
        <f ca="1">IF(ROW(data!B2165)&gt;fib+1,MAX(OFFSET(data!B2165,0,0,-fib,1)),"")</f>
        <v>20.13</v>
      </c>
      <c r="AI2165" s="32">
        <f t="shared" ca="1" si="699"/>
        <v>7.5799999999999983</v>
      </c>
      <c r="AJ2165" s="31">
        <f t="shared" ca="1" si="700"/>
        <v>14.33888</v>
      </c>
      <c r="AK2165" s="31">
        <f t="shared" ca="1" si="701"/>
        <v>15.44556</v>
      </c>
      <c r="AL2165" s="31">
        <f t="shared" ca="1" si="702"/>
        <v>16.34</v>
      </c>
      <c r="AM2165" s="31">
        <f t="shared" ca="1" si="703"/>
        <v>17.234439999999999</v>
      </c>
      <c r="AO2165" s="32">
        <f t="shared" ca="1" si="710"/>
        <v>2.890077253538212</v>
      </c>
      <c r="AP2165" s="32">
        <f t="shared" ca="1" si="711"/>
        <v>0</v>
      </c>
      <c r="AQ2165" s="32">
        <f t="shared" ca="1" si="712"/>
        <v>4.2959212856690323</v>
      </c>
      <c r="AR2165" s="32">
        <f t="shared" ca="1" si="713"/>
        <v>0</v>
      </c>
    </row>
    <row r="2166" spans="1:44">
      <c r="A2166" s="10">
        <v>40079</v>
      </c>
      <c r="B2166" s="11">
        <f ca="1">IF(ROW(data!B2166)&gt;singleSMA,AVERAGE(OFFSET(data!B2166,0,0,-singleSMA,1)),"")</f>
        <v>16.379299999999994</v>
      </c>
      <c r="C2166" s="11" t="str">
        <f ca="1">IF(ROW(data!B2164)&gt;singleSMA+2,IF(SIGN(data!B2165-indicators!B2165)&lt;&gt;SIGN(data!B2164-indicators!B2164),IF(SIGN(data!B2165-indicators!B2165)&gt;0,"BUY","SELL"),""),"")</f>
        <v/>
      </c>
      <c r="D2166" s="11">
        <f ca="1">IF(ROW(data!B2166)&gt;fastSMA,AVERAGE(OFFSET(data!B2166,0,0,-fastSMA,1)),"")</f>
        <v>19.2075</v>
      </c>
      <c r="E2166" s="11">
        <f ca="1">IF(ROW(data!B2166)&gt;slowSMA,AVERAGE(OFFSET(data!B2166,0,0,-slowSMA,1)),"")</f>
        <v>16.379299999999994</v>
      </c>
      <c r="F2166" s="11" t="str">
        <f ca="1">IF(ROW(data!B2166)&gt;MAX(fastSMA,slowSMA)+2,IF(SIGN(D2165-E2165)&lt;&gt;SIGN(D2164-E2164),IF(SIGN(D2165-E2165)&gt;0,"BUY","SELL"),""),"")</f>
        <v/>
      </c>
      <c r="G2166" s="11"/>
      <c r="H2166" s="11">
        <f>(data!B2166/data!B2165)-1</f>
        <v>5.0935550935550911E-2</v>
      </c>
      <c r="I2166" s="11">
        <f t="shared" si="693"/>
        <v>5.0935550935550911E-2</v>
      </c>
      <c r="J2166" s="11">
        <f t="shared" si="694"/>
        <v>0</v>
      </c>
      <c r="K2166" s="11">
        <f ca="1">IF(ROW(data!B2166)&gt;rsi+1,100-100/(1+AVERAGE(OFFSET(I2166,0,0,-rsi,1))/AVERAGE(OFFSET(J2166,0,0,-rsi,1))),"")</f>
        <v>51.859568688650974</v>
      </c>
      <c r="L2166" s="11"/>
      <c r="M2166" s="11">
        <f t="shared" si="695"/>
        <v>1.0509355509355509</v>
      </c>
      <c r="N2166" s="11">
        <f t="shared" ca="1" si="696"/>
        <v>1.0084788029925182</v>
      </c>
      <c r="S2166" s="13" t="str">
        <f ca="1">pricein</f>
        <v/>
      </c>
      <c r="T2166" s="13" t="str">
        <f ca="1">priceout</f>
        <v/>
      </c>
      <c r="U2166" s="16" t="str">
        <f t="shared" ca="1" si="697"/>
        <v/>
      </c>
      <c r="V2166" s="16" t="str">
        <f t="shared" ca="1" si="704"/>
        <v/>
      </c>
      <c r="W2166" s="16" t="str">
        <f t="shared" ca="1" si="705"/>
        <v/>
      </c>
      <c r="X2166" s="16">
        <f t="shared" ca="1" si="706"/>
        <v>3.890077253538212</v>
      </c>
      <c r="Y2166" s="16"/>
      <c r="Z2166" s="13" t="str">
        <f ca="1">priceincross</f>
        <v/>
      </c>
      <c r="AA2166" s="13" t="str">
        <f ca="1">priceoutcross</f>
        <v/>
      </c>
      <c r="AB2166" s="13" t="str">
        <f t="shared" ca="1" si="698"/>
        <v/>
      </c>
      <c r="AC2166" s="13" t="str">
        <f t="shared" ca="1" si="707"/>
        <v/>
      </c>
      <c r="AD2166" s="13" t="str">
        <f t="shared" ca="1" si="708"/>
        <v/>
      </c>
      <c r="AE2166" s="13">
        <f t="shared" ca="1" si="709"/>
        <v>5.2959212856690323</v>
      </c>
      <c r="AG2166" s="32">
        <f ca="1">IF(ROW(data!B2166)&gt;fib+1,MIN(OFFSET(data!B2166,0,0,-fib,1)),"")</f>
        <v>12.55</v>
      </c>
      <c r="AH2166" s="32">
        <f ca="1">IF(ROW(data!B2166)&gt;fib+1,MAX(OFFSET(data!B2166,0,0,-fib,1)),"")</f>
        <v>20.22</v>
      </c>
      <c r="AI2166" s="32">
        <f t="shared" ca="1" si="699"/>
        <v>7.6699999999999982</v>
      </c>
      <c r="AJ2166" s="31">
        <f t="shared" ca="1" si="700"/>
        <v>14.36012</v>
      </c>
      <c r="AK2166" s="31">
        <f t="shared" ca="1" si="701"/>
        <v>15.479939999999999</v>
      </c>
      <c r="AL2166" s="31">
        <f t="shared" ca="1" si="702"/>
        <v>16.384999999999998</v>
      </c>
      <c r="AM2166" s="31">
        <f t="shared" ca="1" si="703"/>
        <v>17.29006</v>
      </c>
      <c r="AO2166" s="32">
        <f t="shared" ca="1" si="710"/>
        <v>2.890077253538212</v>
      </c>
      <c r="AP2166" s="32">
        <f t="shared" ca="1" si="711"/>
        <v>0</v>
      </c>
      <c r="AQ2166" s="32">
        <f t="shared" ca="1" si="712"/>
        <v>4.2959212856690323</v>
      </c>
      <c r="AR2166" s="32">
        <f t="shared" ca="1" si="713"/>
        <v>0</v>
      </c>
    </row>
    <row r="2167" spans="1:44">
      <c r="A2167" s="10">
        <v>40080</v>
      </c>
      <c r="B2167" s="11">
        <f ca="1">IF(ROW(data!B2167)&gt;singleSMA,AVERAGE(OFFSET(data!B2167,0,0,-singleSMA,1)),"")</f>
        <v>16.437599999999989</v>
      </c>
      <c r="C2167" s="11" t="str">
        <f ca="1">IF(ROW(data!B2165)&gt;singleSMA+2,IF(SIGN(data!B2166-indicators!B2166)&lt;&gt;SIGN(data!B2165-indicators!B2165),IF(SIGN(data!B2166-indicators!B2166)&gt;0,"BUY","SELL"),""),"")</f>
        <v/>
      </c>
      <c r="D2167" s="11">
        <f ca="1">IF(ROW(data!B2167)&gt;fastSMA,AVERAGE(OFFSET(data!B2167,0,0,-fastSMA,1)),"")</f>
        <v>19.1875</v>
      </c>
      <c r="E2167" s="11">
        <f ca="1">IF(ROW(data!B2167)&gt;slowSMA,AVERAGE(OFFSET(data!B2167,0,0,-slowSMA,1)),"")</f>
        <v>16.437599999999989</v>
      </c>
      <c r="F2167" s="11" t="str">
        <f ca="1">IF(ROW(data!B2167)&gt;MAX(fastSMA,slowSMA)+2,IF(SIGN(D2166-E2166)&lt;&gt;SIGN(D2165-E2165),IF(SIGN(D2166-E2166)&gt;0,"BUY","SELL"),""),"")</f>
        <v/>
      </c>
      <c r="G2167" s="11"/>
      <c r="H2167" s="11">
        <f>(data!B2167/data!B2166)-1</f>
        <v>-2.4233432245301612E-2</v>
      </c>
      <c r="I2167" s="11">
        <f t="shared" si="693"/>
        <v>0</v>
      </c>
      <c r="J2167" s="11">
        <f t="shared" si="694"/>
        <v>2.4233432245301612E-2</v>
      </c>
      <c r="K2167" s="11">
        <f ca="1">IF(ROW(data!B2167)&gt;rsi+1,100-100/(1+AVERAGE(OFFSET(I2167,0,0,-rsi,1))/AVERAGE(OFFSET(J2167,0,0,-rsi,1))),"")</f>
        <v>48.806238335861202</v>
      </c>
      <c r="L2167" s="11"/>
      <c r="M2167" s="11">
        <f t="shared" si="695"/>
        <v>0.97576656775469839</v>
      </c>
      <c r="N2167" s="11">
        <f t="shared" ca="1" si="696"/>
        <v>0.98012916045702903</v>
      </c>
      <c r="S2167" s="13" t="str">
        <f ca="1">pricein</f>
        <v/>
      </c>
      <c r="T2167" s="13" t="str">
        <f ca="1">priceout</f>
        <v/>
      </c>
      <c r="U2167" s="16" t="str">
        <f t="shared" ca="1" si="697"/>
        <v/>
      </c>
      <c r="V2167" s="16" t="str">
        <f t="shared" ca="1" si="704"/>
        <v/>
      </c>
      <c r="W2167" s="16" t="str">
        <f t="shared" ca="1" si="705"/>
        <v/>
      </c>
      <c r="X2167" s="16">
        <f t="shared" ca="1" si="706"/>
        <v>3.890077253538212</v>
      </c>
      <c r="Y2167" s="16"/>
      <c r="Z2167" s="13" t="str">
        <f ca="1">priceincross</f>
        <v/>
      </c>
      <c r="AA2167" s="13" t="str">
        <f ca="1">priceoutcross</f>
        <v/>
      </c>
      <c r="AB2167" s="13" t="str">
        <f t="shared" ca="1" si="698"/>
        <v/>
      </c>
      <c r="AC2167" s="13" t="str">
        <f t="shared" ca="1" si="707"/>
        <v/>
      </c>
      <c r="AD2167" s="13" t="str">
        <f t="shared" ca="1" si="708"/>
        <v/>
      </c>
      <c r="AE2167" s="13">
        <f t="shared" ca="1" si="709"/>
        <v>5.2959212856690323</v>
      </c>
      <c r="AG2167" s="32">
        <f ca="1">IF(ROW(data!B2167)&gt;fib+1,MIN(OFFSET(data!B2167,0,0,-fib,1)),"")</f>
        <v>12.55</v>
      </c>
      <c r="AH2167" s="32">
        <f ca="1">IF(ROW(data!B2167)&gt;fib+1,MAX(OFFSET(data!B2167,0,0,-fib,1)),"")</f>
        <v>20.22</v>
      </c>
      <c r="AI2167" s="32">
        <f t="shared" ca="1" si="699"/>
        <v>7.6699999999999982</v>
      </c>
      <c r="AJ2167" s="31">
        <f t="shared" ca="1" si="700"/>
        <v>14.36012</v>
      </c>
      <c r="AK2167" s="31">
        <f t="shared" ca="1" si="701"/>
        <v>15.479939999999999</v>
      </c>
      <c r="AL2167" s="31">
        <f t="shared" ca="1" si="702"/>
        <v>16.384999999999998</v>
      </c>
      <c r="AM2167" s="31">
        <f t="shared" ca="1" si="703"/>
        <v>17.29006</v>
      </c>
      <c r="AO2167" s="32">
        <f t="shared" ca="1" si="710"/>
        <v>2.890077253538212</v>
      </c>
      <c r="AP2167" s="32">
        <f t="shared" ca="1" si="711"/>
        <v>0</v>
      </c>
      <c r="AQ2167" s="32">
        <f t="shared" ca="1" si="712"/>
        <v>4.2959212856690323</v>
      </c>
      <c r="AR2167" s="32">
        <f t="shared" ca="1" si="713"/>
        <v>0</v>
      </c>
    </row>
    <row r="2168" spans="1:44">
      <c r="A2168" s="10">
        <v>40081</v>
      </c>
      <c r="B2168" s="11">
        <f ca="1">IF(ROW(data!B2168)&gt;singleSMA,AVERAGE(OFFSET(data!B2168,0,0,-singleSMA,1)),"")</f>
        <v>16.50739999999999</v>
      </c>
      <c r="C2168" s="11" t="str">
        <f ca="1">IF(ROW(data!B2166)&gt;singleSMA+2,IF(SIGN(data!B2167-indicators!B2167)&lt;&gt;SIGN(data!B2166-indicators!B2166),IF(SIGN(data!B2167-indicators!B2167)&gt;0,"BUY","SELL"),""),"")</f>
        <v/>
      </c>
      <c r="D2168" s="11">
        <f ca="1">IF(ROW(data!B2168)&gt;fastSMA,AVERAGE(OFFSET(data!B2168,0,0,-fastSMA,1)),"")</f>
        <v>19.186499999999999</v>
      </c>
      <c r="E2168" s="11">
        <f ca="1">IF(ROW(data!B2168)&gt;slowSMA,AVERAGE(OFFSET(data!B2168,0,0,-slowSMA,1)),"")</f>
        <v>16.50739999999999</v>
      </c>
      <c r="F2168" s="11" t="str">
        <f ca="1">IF(ROW(data!B2168)&gt;MAX(fastSMA,slowSMA)+2,IF(SIGN(D2167-E2167)&lt;&gt;SIGN(D2166-E2166),IF(SIGN(D2167-E2167)&gt;0,"BUY","SELL"),""),"")</f>
        <v/>
      </c>
      <c r="G2168" s="11"/>
      <c r="H2168" s="11">
        <f>(data!B2168/data!B2167)-1</f>
        <v>3.0410542321337442E-3</v>
      </c>
      <c r="I2168" s="11">
        <f t="shared" si="693"/>
        <v>3.0410542321337442E-3</v>
      </c>
      <c r="J2168" s="11">
        <f t="shared" si="694"/>
        <v>0</v>
      </c>
      <c r="K2168" s="11">
        <f ca="1">IF(ROW(data!B2168)&gt;rsi+1,100-100/(1+AVERAGE(OFFSET(I2168,0,0,-rsi,1))/AVERAGE(OFFSET(J2168,0,0,-rsi,1))),"")</f>
        <v>50.824094743174591</v>
      </c>
      <c r="L2168" s="11"/>
      <c r="M2168" s="11">
        <f t="shared" si="695"/>
        <v>1.0030410542321337</v>
      </c>
      <c r="N2168" s="11">
        <f t="shared" ca="1" si="696"/>
        <v>0.9989904088844016</v>
      </c>
      <c r="S2168" s="13" t="str">
        <f ca="1">pricein</f>
        <v/>
      </c>
      <c r="T2168" s="13" t="str">
        <f ca="1">priceout</f>
        <v/>
      </c>
      <c r="U2168" s="16" t="str">
        <f t="shared" ca="1" si="697"/>
        <v/>
      </c>
      <c r="V2168" s="16" t="str">
        <f t="shared" ca="1" si="704"/>
        <v/>
      </c>
      <c r="W2168" s="16" t="str">
        <f t="shared" ca="1" si="705"/>
        <v/>
      </c>
      <c r="X2168" s="16">
        <f t="shared" ca="1" si="706"/>
        <v>3.890077253538212</v>
      </c>
      <c r="Y2168" s="16"/>
      <c r="Z2168" s="13" t="str">
        <f ca="1">priceincross</f>
        <v/>
      </c>
      <c r="AA2168" s="13" t="str">
        <f ca="1">priceoutcross</f>
        <v/>
      </c>
      <c r="AB2168" s="13" t="str">
        <f t="shared" ca="1" si="698"/>
        <v/>
      </c>
      <c r="AC2168" s="13" t="str">
        <f t="shared" ca="1" si="707"/>
        <v/>
      </c>
      <c r="AD2168" s="13" t="str">
        <f t="shared" ca="1" si="708"/>
        <v/>
      </c>
      <c r="AE2168" s="13">
        <f t="shared" ca="1" si="709"/>
        <v>5.2959212856690323</v>
      </c>
      <c r="AG2168" s="32">
        <f ca="1">IF(ROW(data!B2168)&gt;fib+1,MIN(OFFSET(data!B2168,0,0,-fib,1)),"")</f>
        <v>12.55</v>
      </c>
      <c r="AH2168" s="32">
        <f ca="1">IF(ROW(data!B2168)&gt;fib+1,MAX(OFFSET(data!B2168,0,0,-fib,1)),"")</f>
        <v>20.22</v>
      </c>
      <c r="AI2168" s="32">
        <f t="shared" ca="1" si="699"/>
        <v>7.6699999999999982</v>
      </c>
      <c r="AJ2168" s="31">
        <f t="shared" ca="1" si="700"/>
        <v>14.36012</v>
      </c>
      <c r="AK2168" s="31">
        <f t="shared" ca="1" si="701"/>
        <v>15.479939999999999</v>
      </c>
      <c r="AL2168" s="31">
        <f t="shared" ca="1" si="702"/>
        <v>16.384999999999998</v>
      </c>
      <c r="AM2168" s="31">
        <f t="shared" ca="1" si="703"/>
        <v>17.29006</v>
      </c>
      <c r="AO2168" s="32">
        <f t="shared" ca="1" si="710"/>
        <v>2.890077253538212</v>
      </c>
      <c r="AP2168" s="32">
        <f t="shared" ca="1" si="711"/>
        <v>0</v>
      </c>
      <c r="AQ2168" s="32">
        <f t="shared" ca="1" si="712"/>
        <v>4.2959212856690323</v>
      </c>
      <c r="AR2168" s="32">
        <f t="shared" ca="1" si="713"/>
        <v>0</v>
      </c>
    </row>
    <row r="2169" spans="1:44">
      <c r="A2169" s="10">
        <v>40084</v>
      </c>
      <c r="B2169" s="11">
        <f ca="1">IF(ROW(data!B2169)&gt;singleSMA,AVERAGE(OFFSET(data!B2169,0,0,-singleSMA,1)),"")</f>
        <v>16.57459999999999</v>
      </c>
      <c r="C2169" s="11" t="str">
        <f ca="1">IF(ROW(data!B2167)&gt;singleSMA+2,IF(SIGN(data!B2168-indicators!B2168)&lt;&gt;SIGN(data!B2167-indicators!B2167),IF(SIGN(data!B2168-indicators!B2168)&gt;0,"BUY","SELL"),""),"")</f>
        <v/>
      </c>
      <c r="D2169" s="11">
        <f ca="1">IF(ROW(data!B2169)&gt;fastSMA,AVERAGE(OFFSET(data!B2169,0,0,-fastSMA,1)),"")</f>
        <v>19.262</v>
      </c>
      <c r="E2169" s="11">
        <f ca="1">IF(ROW(data!B2169)&gt;slowSMA,AVERAGE(OFFSET(data!B2169,0,0,-slowSMA,1)),"")</f>
        <v>16.57459999999999</v>
      </c>
      <c r="F2169" s="11" t="str">
        <f ca="1">IF(ROW(data!B2169)&gt;MAX(fastSMA,slowSMA)+2,IF(SIGN(D2168-E2168)&lt;&gt;SIGN(D2167-E2167),IF(SIGN(D2168-E2168)&gt;0,"BUY","SELL"),""),"")</f>
        <v/>
      </c>
      <c r="G2169" s="11"/>
      <c r="H2169" s="11">
        <f>(data!B2169/data!B2168)-1</f>
        <v>1.4148559878726763E-2</v>
      </c>
      <c r="I2169" s="11">
        <f t="shared" si="693"/>
        <v>1.4148559878726763E-2</v>
      </c>
      <c r="J2169" s="11">
        <f t="shared" si="694"/>
        <v>0</v>
      </c>
      <c r="K2169" s="11">
        <f ca="1">IF(ROW(data!B2169)&gt;rsi+1,100-100/(1+AVERAGE(OFFSET(I2169,0,0,-rsi,1))/AVERAGE(OFFSET(J2169,0,0,-rsi,1))),"")</f>
        <v>60.2807604055781</v>
      </c>
      <c r="L2169" s="11"/>
      <c r="M2169" s="11">
        <f t="shared" si="695"/>
        <v>1.0141485598787268</v>
      </c>
      <c r="N2169" s="11">
        <f t="shared" ca="1" si="696"/>
        <v>1.0813577586206895</v>
      </c>
      <c r="S2169" s="13" t="str">
        <f ca="1">pricein</f>
        <v/>
      </c>
      <c r="T2169" s="13" t="str">
        <f ca="1">priceout</f>
        <v/>
      </c>
      <c r="U2169" s="16" t="str">
        <f t="shared" ca="1" si="697"/>
        <v/>
      </c>
      <c r="V2169" s="16" t="str">
        <f t="shared" ca="1" si="704"/>
        <v/>
      </c>
      <c r="W2169" s="16" t="str">
        <f t="shared" ca="1" si="705"/>
        <v/>
      </c>
      <c r="X2169" s="16">
        <f t="shared" ca="1" si="706"/>
        <v>3.890077253538212</v>
      </c>
      <c r="Y2169" s="16"/>
      <c r="Z2169" s="13" t="str">
        <f ca="1">priceincross</f>
        <v/>
      </c>
      <c r="AA2169" s="13" t="str">
        <f ca="1">priceoutcross</f>
        <v/>
      </c>
      <c r="AB2169" s="13" t="str">
        <f t="shared" ca="1" si="698"/>
        <v/>
      </c>
      <c r="AC2169" s="13" t="str">
        <f t="shared" ca="1" si="707"/>
        <v/>
      </c>
      <c r="AD2169" s="13" t="str">
        <f t="shared" ca="1" si="708"/>
        <v/>
      </c>
      <c r="AE2169" s="13">
        <f t="shared" ca="1" si="709"/>
        <v>5.2959212856690323</v>
      </c>
      <c r="AG2169" s="32">
        <f ca="1">IF(ROW(data!B2169)&gt;fib+1,MIN(OFFSET(data!B2169,0,0,-fib,1)),"")</f>
        <v>12.55</v>
      </c>
      <c r="AH2169" s="32">
        <f ca="1">IF(ROW(data!B2169)&gt;fib+1,MAX(OFFSET(data!B2169,0,0,-fib,1)),"")</f>
        <v>20.22</v>
      </c>
      <c r="AI2169" s="32">
        <f t="shared" ca="1" si="699"/>
        <v>7.6699999999999982</v>
      </c>
      <c r="AJ2169" s="31">
        <f t="shared" ca="1" si="700"/>
        <v>14.36012</v>
      </c>
      <c r="AK2169" s="31">
        <f t="shared" ca="1" si="701"/>
        <v>15.479939999999999</v>
      </c>
      <c r="AL2169" s="31">
        <f t="shared" ca="1" si="702"/>
        <v>16.384999999999998</v>
      </c>
      <c r="AM2169" s="31">
        <f t="shared" ca="1" si="703"/>
        <v>17.29006</v>
      </c>
      <c r="AO2169" s="32">
        <f t="shared" ca="1" si="710"/>
        <v>2.890077253538212</v>
      </c>
      <c r="AP2169" s="32">
        <f t="shared" ca="1" si="711"/>
        <v>0</v>
      </c>
      <c r="AQ2169" s="32">
        <f t="shared" ca="1" si="712"/>
        <v>4.2959212856690323</v>
      </c>
      <c r="AR2169" s="32">
        <f t="shared" ca="1" si="713"/>
        <v>0</v>
      </c>
    </row>
    <row r="2170" spans="1:44">
      <c r="A2170" s="10">
        <v>40085</v>
      </c>
      <c r="B2170" s="11">
        <f ca="1">IF(ROW(data!B2170)&gt;singleSMA,AVERAGE(OFFSET(data!B2170,0,0,-singleSMA,1)),"")</f>
        <v>16.649599999999992</v>
      </c>
      <c r="C2170" s="11" t="str">
        <f ca="1">IF(ROW(data!B2168)&gt;singleSMA+2,IF(SIGN(data!B2169-indicators!B2169)&lt;&gt;SIGN(data!B2168-indicators!B2168),IF(SIGN(data!B2169-indicators!B2169)&gt;0,"BUY","SELL"),""),"")</f>
        <v/>
      </c>
      <c r="D2170" s="11">
        <f ca="1">IF(ROW(data!B2170)&gt;fastSMA,AVERAGE(OFFSET(data!B2170,0,0,-fastSMA,1)),"")</f>
        <v>19.339000000000002</v>
      </c>
      <c r="E2170" s="11">
        <f ca="1">IF(ROW(data!B2170)&gt;slowSMA,AVERAGE(OFFSET(data!B2170,0,0,-slowSMA,1)),"")</f>
        <v>16.649599999999992</v>
      </c>
      <c r="F2170" s="11" t="str">
        <f ca="1">IF(ROW(data!B2170)&gt;MAX(fastSMA,slowSMA)+2,IF(SIGN(D2169-E2169)&lt;&gt;SIGN(D2168-E2168),IF(SIGN(D2169-E2169)&gt;0,"BUY","SELL"),""),"")</f>
        <v/>
      </c>
      <c r="G2170" s="11"/>
      <c r="H2170" s="11">
        <f>(data!B2170/data!B2169)-1</f>
        <v>3.6870951669157881E-2</v>
      </c>
      <c r="I2170" s="11">
        <f t="shared" si="693"/>
        <v>3.6870951669157881E-2</v>
      </c>
      <c r="J2170" s="11">
        <f t="shared" si="694"/>
        <v>0</v>
      </c>
      <c r="K2170" s="11">
        <f ca="1">IF(ROW(data!B2170)&gt;rsi+1,100-100/(1+AVERAGE(OFFSET(I2170,0,0,-rsi,1))/AVERAGE(OFFSET(J2170,0,0,-rsi,1))),"")</f>
        <v>60.147173991392592</v>
      </c>
      <c r="L2170" s="11"/>
      <c r="M2170" s="11">
        <f t="shared" si="695"/>
        <v>1.0368709516691579</v>
      </c>
      <c r="N2170" s="11">
        <f t="shared" ca="1" si="696"/>
        <v>1.0799169693824595</v>
      </c>
      <c r="S2170" s="13" t="str">
        <f ca="1">pricein</f>
        <v/>
      </c>
      <c r="T2170" s="13" t="str">
        <f ca="1">priceout</f>
        <v/>
      </c>
      <c r="U2170" s="16" t="str">
        <f t="shared" ca="1" si="697"/>
        <v/>
      </c>
      <c r="V2170" s="16" t="str">
        <f t="shared" ca="1" si="704"/>
        <v/>
      </c>
      <c r="W2170" s="16" t="str">
        <f t="shared" ca="1" si="705"/>
        <v/>
      </c>
      <c r="X2170" s="16">
        <f t="shared" ca="1" si="706"/>
        <v>3.890077253538212</v>
      </c>
      <c r="Y2170" s="16"/>
      <c r="Z2170" s="13" t="str">
        <f ca="1">priceincross</f>
        <v/>
      </c>
      <c r="AA2170" s="13" t="str">
        <f ca="1">priceoutcross</f>
        <v/>
      </c>
      <c r="AB2170" s="13" t="str">
        <f t="shared" ca="1" si="698"/>
        <v/>
      </c>
      <c r="AC2170" s="13" t="str">
        <f t="shared" ca="1" si="707"/>
        <v/>
      </c>
      <c r="AD2170" s="13" t="str">
        <f t="shared" ca="1" si="708"/>
        <v/>
      </c>
      <c r="AE2170" s="13">
        <f t="shared" ca="1" si="709"/>
        <v>5.2959212856690323</v>
      </c>
      <c r="AG2170" s="32">
        <f ca="1">IF(ROW(data!B2170)&gt;fib+1,MIN(OFFSET(data!B2170,0,0,-fib,1)),"")</f>
        <v>12.55</v>
      </c>
      <c r="AH2170" s="32">
        <f ca="1">IF(ROW(data!B2170)&gt;fib+1,MAX(OFFSET(data!B2170,0,0,-fib,1)),"")</f>
        <v>20.81</v>
      </c>
      <c r="AI2170" s="32">
        <f t="shared" ca="1" si="699"/>
        <v>8.259999999999998</v>
      </c>
      <c r="AJ2170" s="31">
        <f t="shared" ca="1" si="700"/>
        <v>14.499359999999999</v>
      </c>
      <c r="AK2170" s="31">
        <f t="shared" ca="1" si="701"/>
        <v>15.70532</v>
      </c>
      <c r="AL2170" s="31">
        <f t="shared" ca="1" si="702"/>
        <v>16.68</v>
      </c>
      <c r="AM2170" s="31">
        <f t="shared" ca="1" si="703"/>
        <v>17.654679999999999</v>
      </c>
      <c r="AO2170" s="32">
        <f t="shared" ca="1" si="710"/>
        <v>2.890077253538212</v>
      </c>
      <c r="AP2170" s="32">
        <f t="shared" ca="1" si="711"/>
        <v>0</v>
      </c>
      <c r="AQ2170" s="32">
        <f t="shared" ca="1" si="712"/>
        <v>4.2959212856690323</v>
      </c>
      <c r="AR2170" s="32">
        <f t="shared" ca="1" si="713"/>
        <v>0</v>
      </c>
    </row>
    <row r="2171" spans="1:44">
      <c r="A2171" s="10">
        <v>40086</v>
      </c>
      <c r="B2171" s="11">
        <f ca="1">IF(ROW(data!B2171)&gt;singleSMA,AVERAGE(OFFSET(data!B2171,0,0,-singleSMA,1)),"")</f>
        <v>16.721899999999991</v>
      </c>
      <c r="C2171" s="11" t="str">
        <f ca="1">IF(ROW(data!B2169)&gt;singleSMA+2,IF(SIGN(data!B2170-indicators!B2170)&lt;&gt;SIGN(data!B2169-indicators!B2169),IF(SIGN(data!B2170-indicators!B2170)&gt;0,"BUY","SELL"),""),"")</f>
        <v/>
      </c>
      <c r="D2171" s="11">
        <f ca="1">IF(ROW(data!B2171)&gt;fastSMA,AVERAGE(OFFSET(data!B2171,0,0,-fastSMA,1)),"")</f>
        <v>19.403000000000002</v>
      </c>
      <c r="E2171" s="11">
        <f ca="1">IF(ROW(data!B2171)&gt;slowSMA,AVERAGE(OFFSET(data!B2171,0,0,-slowSMA,1)),"")</f>
        <v>16.721899999999991</v>
      </c>
      <c r="F2171" s="11" t="str">
        <f ca="1">IF(ROW(data!B2171)&gt;MAX(fastSMA,slowSMA)+2,IF(SIGN(D2170-E2170)&lt;&gt;SIGN(D2169-E2169),IF(SIGN(D2170-E2170)&gt;0,"BUY","SELL"),""),"")</f>
        <v/>
      </c>
      <c r="G2171" s="11"/>
      <c r="H2171" s="11">
        <f>(data!B2171/data!B2170)-1</f>
        <v>0</v>
      </c>
      <c r="I2171" s="11">
        <f t="shared" si="693"/>
        <v>0</v>
      </c>
      <c r="J2171" s="11">
        <f t="shared" si="694"/>
        <v>0</v>
      </c>
      <c r="K2171" s="11">
        <f ca="1">IF(ROW(data!B2171)&gt;rsi+1,100-100/(1+AVERAGE(OFFSET(I2171,0,0,-rsi,1))/AVERAGE(OFFSET(J2171,0,0,-rsi,1))),"")</f>
        <v>58.795529304130937</v>
      </c>
      <c r="L2171" s="11"/>
      <c r="M2171" s="11">
        <f t="shared" si="695"/>
        <v>1</v>
      </c>
      <c r="N2171" s="11">
        <f t="shared" ca="1" si="696"/>
        <v>1.0655401945724523</v>
      </c>
      <c r="S2171" s="13" t="str">
        <f ca="1">pricein</f>
        <v/>
      </c>
      <c r="T2171" s="13" t="str">
        <f ca="1">priceout</f>
        <v/>
      </c>
      <c r="U2171" s="16" t="str">
        <f t="shared" ca="1" si="697"/>
        <v/>
      </c>
      <c r="V2171" s="16" t="str">
        <f t="shared" ca="1" si="704"/>
        <v/>
      </c>
      <c r="W2171" s="16" t="str">
        <f t="shared" ca="1" si="705"/>
        <v/>
      </c>
      <c r="X2171" s="16">
        <f t="shared" ca="1" si="706"/>
        <v>3.890077253538212</v>
      </c>
      <c r="Y2171" s="16"/>
      <c r="Z2171" s="13" t="str">
        <f ca="1">priceincross</f>
        <v/>
      </c>
      <c r="AA2171" s="13" t="str">
        <f ca="1">priceoutcross</f>
        <v/>
      </c>
      <c r="AB2171" s="13" t="str">
        <f t="shared" ca="1" si="698"/>
        <v/>
      </c>
      <c r="AC2171" s="13" t="str">
        <f t="shared" ca="1" si="707"/>
        <v/>
      </c>
      <c r="AD2171" s="13" t="str">
        <f t="shared" ca="1" si="708"/>
        <v/>
      </c>
      <c r="AE2171" s="13">
        <f t="shared" ca="1" si="709"/>
        <v>5.2959212856690323</v>
      </c>
      <c r="AG2171" s="32">
        <f ca="1">IF(ROW(data!B2171)&gt;fib+1,MIN(OFFSET(data!B2171,0,0,-fib,1)),"")</f>
        <v>12.55</v>
      </c>
      <c r="AH2171" s="32">
        <f ca="1">IF(ROW(data!B2171)&gt;fib+1,MAX(OFFSET(data!B2171,0,0,-fib,1)),"")</f>
        <v>20.81</v>
      </c>
      <c r="AI2171" s="32">
        <f t="shared" ca="1" si="699"/>
        <v>8.259999999999998</v>
      </c>
      <c r="AJ2171" s="31">
        <f t="shared" ca="1" si="700"/>
        <v>14.499359999999999</v>
      </c>
      <c r="AK2171" s="31">
        <f t="shared" ca="1" si="701"/>
        <v>15.70532</v>
      </c>
      <c r="AL2171" s="31">
        <f t="shared" ca="1" si="702"/>
        <v>16.68</v>
      </c>
      <c r="AM2171" s="31">
        <f t="shared" ca="1" si="703"/>
        <v>17.654679999999999</v>
      </c>
      <c r="AO2171" s="32">
        <f t="shared" ca="1" si="710"/>
        <v>2.890077253538212</v>
      </c>
      <c r="AP2171" s="32">
        <f t="shared" ca="1" si="711"/>
        <v>0</v>
      </c>
      <c r="AQ2171" s="32">
        <f t="shared" ca="1" si="712"/>
        <v>4.2959212856690323</v>
      </c>
      <c r="AR2171" s="32">
        <f t="shared" ca="1" si="713"/>
        <v>0</v>
      </c>
    </row>
    <row r="2172" spans="1:44">
      <c r="A2172" s="10">
        <v>40087</v>
      </c>
      <c r="B2172" s="11">
        <f ca="1">IF(ROW(data!B2172)&gt;singleSMA,AVERAGE(OFFSET(data!B2172,0,0,-singleSMA,1)),"")</f>
        <v>16.805699999999987</v>
      </c>
      <c r="C2172" s="11" t="str">
        <f ca="1">IF(ROW(data!B2170)&gt;singleSMA+2,IF(SIGN(data!B2171-indicators!B2171)&lt;&gt;SIGN(data!B2170-indicators!B2170),IF(SIGN(data!B2171-indicators!B2171)&gt;0,"BUY","SELL"),""),"")</f>
        <v/>
      </c>
      <c r="D2172" s="11">
        <f ca="1">IF(ROW(data!B2172)&gt;fastSMA,AVERAGE(OFFSET(data!B2172,0,0,-fastSMA,1)),"")</f>
        <v>19.511500000000002</v>
      </c>
      <c r="E2172" s="11">
        <f ca="1">IF(ROW(data!B2172)&gt;slowSMA,AVERAGE(OFFSET(data!B2172,0,0,-slowSMA,1)),"")</f>
        <v>16.805699999999987</v>
      </c>
      <c r="F2172" s="11" t="str">
        <f ca="1">IF(ROW(data!B2172)&gt;MAX(fastSMA,slowSMA)+2,IF(SIGN(D2171-E2171)&lt;&gt;SIGN(D2170-E2170),IF(SIGN(D2171-E2171)&gt;0,"BUY","SELL"),""),"")</f>
        <v/>
      </c>
      <c r="G2172" s="11"/>
      <c r="H2172" s="11">
        <f>(data!B2172/data!B2171)-1</f>
        <v>1.0571840461316873E-2</v>
      </c>
      <c r="I2172" s="11">
        <f t="shared" si="693"/>
        <v>1.0571840461316873E-2</v>
      </c>
      <c r="J2172" s="11">
        <f t="shared" si="694"/>
        <v>0</v>
      </c>
      <c r="K2172" s="11">
        <f ca="1">IF(ROW(data!B2172)&gt;rsi+1,100-100/(1+AVERAGE(OFFSET(I2172,0,0,-rsi,1))/AVERAGE(OFFSET(J2172,0,0,-rsi,1))),"")</f>
        <v>65.351911334368424</v>
      </c>
      <c r="L2172" s="11"/>
      <c r="M2172" s="11">
        <f t="shared" si="695"/>
        <v>1.0105718404613169</v>
      </c>
      <c r="N2172" s="11">
        <f t="shared" ca="1" si="696"/>
        <v>1.1150583244962886</v>
      </c>
      <c r="S2172" s="13" t="str">
        <f ca="1">pricein</f>
        <v/>
      </c>
      <c r="T2172" s="13" t="str">
        <f ca="1">priceout</f>
        <v/>
      </c>
      <c r="U2172" s="16" t="str">
        <f t="shared" ca="1" si="697"/>
        <v/>
      </c>
      <c r="V2172" s="16" t="str">
        <f t="shared" ca="1" si="704"/>
        <v/>
      </c>
      <c r="W2172" s="16" t="str">
        <f t="shared" ca="1" si="705"/>
        <v/>
      </c>
      <c r="X2172" s="16">
        <f t="shared" ca="1" si="706"/>
        <v>3.890077253538212</v>
      </c>
      <c r="Y2172" s="16"/>
      <c r="Z2172" s="13" t="str">
        <f ca="1">priceincross</f>
        <v/>
      </c>
      <c r="AA2172" s="13" t="str">
        <f ca="1">priceoutcross</f>
        <v/>
      </c>
      <c r="AB2172" s="13" t="str">
        <f t="shared" ca="1" si="698"/>
        <v/>
      </c>
      <c r="AC2172" s="13" t="str">
        <f t="shared" ca="1" si="707"/>
        <v/>
      </c>
      <c r="AD2172" s="13" t="str">
        <f t="shared" ca="1" si="708"/>
        <v/>
      </c>
      <c r="AE2172" s="13">
        <f t="shared" ca="1" si="709"/>
        <v>5.2959212856690323</v>
      </c>
      <c r="AG2172" s="32">
        <f ca="1">IF(ROW(data!B2172)&gt;fib+1,MIN(OFFSET(data!B2172,0,0,-fib,1)),"")</f>
        <v>12.55</v>
      </c>
      <c r="AH2172" s="32">
        <f ca="1">IF(ROW(data!B2172)&gt;fib+1,MAX(OFFSET(data!B2172,0,0,-fib,1)),"")</f>
        <v>21.03</v>
      </c>
      <c r="AI2172" s="32">
        <f t="shared" ca="1" si="699"/>
        <v>8.48</v>
      </c>
      <c r="AJ2172" s="31">
        <f t="shared" ca="1" si="700"/>
        <v>14.55128</v>
      </c>
      <c r="AK2172" s="31">
        <f t="shared" ca="1" si="701"/>
        <v>15.78936</v>
      </c>
      <c r="AL2172" s="31">
        <f t="shared" ca="1" si="702"/>
        <v>16.79</v>
      </c>
      <c r="AM2172" s="31">
        <f t="shared" ca="1" si="703"/>
        <v>17.79064</v>
      </c>
      <c r="AO2172" s="32">
        <f t="shared" ca="1" si="710"/>
        <v>2.890077253538212</v>
      </c>
      <c r="AP2172" s="32">
        <f t="shared" ca="1" si="711"/>
        <v>0</v>
      </c>
      <c r="AQ2172" s="32">
        <f t="shared" ca="1" si="712"/>
        <v>4.2959212856690323</v>
      </c>
      <c r="AR2172" s="32">
        <f t="shared" ca="1" si="713"/>
        <v>0</v>
      </c>
    </row>
    <row r="2173" spans="1:44">
      <c r="A2173" s="10">
        <v>40088</v>
      </c>
      <c r="B2173" s="11">
        <f ca="1">IF(ROW(data!B2173)&gt;singleSMA,AVERAGE(OFFSET(data!B2173,0,0,-singleSMA,1)),"")</f>
        <v>16.880399999999987</v>
      </c>
      <c r="C2173" s="11" t="str">
        <f ca="1">IF(ROW(data!B2171)&gt;singleSMA+2,IF(SIGN(data!B2172-indicators!B2172)&lt;&gt;SIGN(data!B2171-indicators!B2171),IF(SIGN(data!B2172-indicators!B2172)&gt;0,"BUY","SELL"),""),"")</f>
        <v/>
      </c>
      <c r="D2173" s="11">
        <f ca="1">IF(ROW(data!B2173)&gt;fastSMA,AVERAGE(OFFSET(data!B2173,0,0,-fastSMA,1)),"")</f>
        <v>19.585999999999995</v>
      </c>
      <c r="E2173" s="11">
        <f ca="1">IF(ROW(data!B2173)&gt;slowSMA,AVERAGE(OFFSET(data!B2173,0,0,-slowSMA,1)),"")</f>
        <v>16.880399999999987</v>
      </c>
      <c r="F2173" s="11" t="str">
        <f ca="1">IF(ROW(data!B2173)&gt;MAX(fastSMA,slowSMA)+2,IF(SIGN(D2172-E2172)&lt;&gt;SIGN(D2171-E2171),IF(SIGN(D2172-E2172)&gt;0,"BUY","SELL"),""),"")</f>
        <v/>
      </c>
      <c r="G2173" s="11"/>
      <c r="H2173" s="11">
        <f>(data!B2173/data!B2172)-1</f>
        <v>-4.8026628625772783E-2</v>
      </c>
      <c r="I2173" s="11">
        <f t="shared" si="693"/>
        <v>0</v>
      </c>
      <c r="J2173" s="11">
        <f t="shared" si="694"/>
        <v>4.8026628625772783E-2</v>
      </c>
      <c r="K2173" s="11">
        <f ca="1">IF(ROW(data!B2173)&gt;rsi+1,100-100/(1+AVERAGE(OFFSET(I2173,0,0,-rsi,1))/AVERAGE(OFFSET(J2173,0,0,-rsi,1))),"")</f>
        <v>60.420952472466674</v>
      </c>
      <c r="L2173" s="11"/>
      <c r="M2173" s="11">
        <f t="shared" si="695"/>
        <v>0.95197337137422722</v>
      </c>
      <c r="N2173" s="11">
        <f t="shared" ca="1" si="696"/>
        <v>1.0804101457096595</v>
      </c>
      <c r="S2173" s="13" t="str">
        <f ca="1">pricein</f>
        <v/>
      </c>
      <c r="T2173" s="13" t="str">
        <f ca="1">priceout</f>
        <v/>
      </c>
      <c r="U2173" s="16" t="str">
        <f t="shared" ca="1" si="697"/>
        <v/>
      </c>
      <c r="V2173" s="16" t="str">
        <f t="shared" ca="1" si="704"/>
        <v/>
      </c>
      <c r="W2173" s="16" t="str">
        <f t="shared" ca="1" si="705"/>
        <v/>
      </c>
      <c r="X2173" s="16">
        <f t="shared" ca="1" si="706"/>
        <v>3.890077253538212</v>
      </c>
      <c r="Y2173" s="16"/>
      <c r="Z2173" s="13" t="str">
        <f ca="1">priceincross</f>
        <v/>
      </c>
      <c r="AA2173" s="13" t="str">
        <f ca="1">priceoutcross</f>
        <v/>
      </c>
      <c r="AB2173" s="13" t="str">
        <f t="shared" ca="1" si="698"/>
        <v/>
      </c>
      <c r="AC2173" s="13" t="str">
        <f t="shared" ca="1" si="707"/>
        <v/>
      </c>
      <c r="AD2173" s="13" t="str">
        <f t="shared" ca="1" si="708"/>
        <v/>
      </c>
      <c r="AE2173" s="13">
        <f t="shared" ca="1" si="709"/>
        <v>5.2959212856690323</v>
      </c>
      <c r="AG2173" s="32">
        <f ca="1">IF(ROW(data!B2173)&gt;fib+1,MIN(OFFSET(data!B2173,0,0,-fib,1)),"")</f>
        <v>13.27</v>
      </c>
      <c r="AH2173" s="32">
        <f ca="1">IF(ROW(data!B2173)&gt;fib+1,MAX(OFFSET(data!B2173,0,0,-fib,1)),"")</f>
        <v>21.03</v>
      </c>
      <c r="AI2173" s="32">
        <f t="shared" ca="1" si="699"/>
        <v>7.7600000000000016</v>
      </c>
      <c r="AJ2173" s="31">
        <f t="shared" ca="1" si="700"/>
        <v>15.10136</v>
      </c>
      <c r="AK2173" s="31">
        <f t="shared" ca="1" si="701"/>
        <v>16.23432</v>
      </c>
      <c r="AL2173" s="31">
        <f t="shared" ca="1" si="702"/>
        <v>17.149999999999999</v>
      </c>
      <c r="AM2173" s="31">
        <f t="shared" ca="1" si="703"/>
        <v>18.06568</v>
      </c>
      <c r="AO2173" s="32">
        <f t="shared" ca="1" si="710"/>
        <v>2.890077253538212</v>
      </c>
      <c r="AP2173" s="32">
        <f t="shared" ca="1" si="711"/>
        <v>0</v>
      </c>
      <c r="AQ2173" s="32">
        <f t="shared" ca="1" si="712"/>
        <v>4.2959212856690323</v>
      </c>
      <c r="AR2173" s="32">
        <f t="shared" ca="1" si="713"/>
        <v>0</v>
      </c>
    </row>
    <row r="2174" spans="1:44">
      <c r="A2174" s="10">
        <v>40091</v>
      </c>
      <c r="B2174" s="11">
        <f ca="1">IF(ROW(data!B2174)&gt;singleSMA,AVERAGE(OFFSET(data!B2174,0,0,-singleSMA,1)),"")</f>
        <v>16.943299999999986</v>
      </c>
      <c r="C2174" s="11" t="str">
        <f ca="1">IF(ROW(data!B2172)&gt;singleSMA+2,IF(SIGN(data!B2173-indicators!B2173)&lt;&gt;SIGN(data!B2172-indicators!B2172),IF(SIGN(data!B2173-indicators!B2173)&gt;0,"BUY","SELL"),""),"")</f>
        <v/>
      </c>
      <c r="D2174" s="11">
        <f ca="1">IF(ROW(data!B2174)&gt;fastSMA,AVERAGE(OFFSET(data!B2174,0,0,-fastSMA,1)),"")</f>
        <v>19.595500000000001</v>
      </c>
      <c r="E2174" s="11">
        <f ca="1">IF(ROW(data!B2174)&gt;slowSMA,AVERAGE(OFFSET(data!B2174,0,0,-slowSMA,1)),"")</f>
        <v>16.943299999999986</v>
      </c>
      <c r="F2174" s="11" t="str">
        <f ca="1">IF(ROW(data!B2174)&gt;MAX(fastSMA,slowSMA)+2,IF(SIGN(D2173-E2173)&lt;&gt;SIGN(D2172-E2172),IF(SIGN(D2173-E2173)&gt;0,"BUY","SELL"),""),"")</f>
        <v/>
      </c>
      <c r="G2174" s="11"/>
      <c r="H2174" s="11">
        <f>(data!B2174/data!B2173)-1</f>
        <v>-2.2977022977022976E-2</v>
      </c>
      <c r="I2174" s="11">
        <f t="shared" si="693"/>
        <v>0</v>
      </c>
      <c r="J2174" s="11">
        <f t="shared" si="694"/>
        <v>2.2977022977022976E-2</v>
      </c>
      <c r="K2174" s="11">
        <f ca="1">IF(ROW(data!B2174)&gt;rsi+1,100-100/(1+AVERAGE(OFFSET(I2174,0,0,-rsi,1))/AVERAGE(OFFSET(J2174,0,0,-rsi,1))),"")</f>
        <v>52.095534823678342</v>
      </c>
      <c r="L2174" s="11"/>
      <c r="M2174" s="11">
        <f t="shared" si="695"/>
        <v>0.97702297702297702</v>
      </c>
      <c r="N2174" s="11">
        <f t="shared" ca="1" si="696"/>
        <v>1.0098089829633452</v>
      </c>
      <c r="S2174" s="13" t="str">
        <f ca="1">pricein</f>
        <v/>
      </c>
      <c r="T2174" s="13" t="str">
        <f ca="1">priceout</f>
        <v/>
      </c>
      <c r="U2174" s="16" t="str">
        <f t="shared" ca="1" si="697"/>
        <v/>
      </c>
      <c r="V2174" s="16" t="str">
        <f t="shared" ca="1" si="704"/>
        <v/>
      </c>
      <c r="W2174" s="16" t="str">
        <f t="shared" ca="1" si="705"/>
        <v/>
      </c>
      <c r="X2174" s="16">
        <f t="shared" ca="1" si="706"/>
        <v>3.890077253538212</v>
      </c>
      <c r="Y2174" s="16"/>
      <c r="Z2174" s="13" t="str">
        <f ca="1">priceincross</f>
        <v/>
      </c>
      <c r="AA2174" s="13" t="str">
        <f ca="1">priceoutcross</f>
        <v/>
      </c>
      <c r="AB2174" s="13" t="str">
        <f t="shared" ca="1" si="698"/>
        <v/>
      </c>
      <c r="AC2174" s="13" t="str">
        <f t="shared" ca="1" si="707"/>
        <v/>
      </c>
      <c r="AD2174" s="13" t="str">
        <f t="shared" ca="1" si="708"/>
        <v/>
      </c>
      <c r="AE2174" s="13">
        <f t="shared" ca="1" si="709"/>
        <v>5.2959212856690323</v>
      </c>
      <c r="AG2174" s="32">
        <f ca="1">IF(ROW(data!B2174)&gt;fib+1,MIN(OFFSET(data!B2174,0,0,-fib,1)),"")</f>
        <v>13.6</v>
      </c>
      <c r="AH2174" s="32">
        <f ca="1">IF(ROW(data!B2174)&gt;fib+1,MAX(OFFSET(data!B2174,0,0,-fib,1)),"")</f>
        <v>21.03</v>
      </c>
      <c r="AI2174" s="32">
        <f t="shared" ca="1" si="699"/>
        <v>7.4300000000000015</v>
      </c>
      <c r="AJ2174" s="31">
        <f t="shared" ca="1" si="700"/>
        <v>15.353479999999999</v>
      </c>
      <c r="AK2174" s="31">
        <f t="shared" ca="1" si="701"/>
        <v>16.43826</v>
      </c>
      <c r="AL2174" s="31">
        <f t="shared" ca="1" si="702"/>
        <v>17.315000000000001</v>
      </c>
      <c r="AM2174" s="31">
        <f t="shared" ca="1" si="703"/>
        <v>18.191739999999999</v>
      </c>
      <c r="AO2174" s="32">
        <f t="shared" ca="1" si="710"/>
        <v>2.890077253538212</v>
      </c>
      <c r="AP2174" s="32">
        <f t="shared" ca="1" si="711"/>
        <v>0</v>
      </c>
      <c r="AQ2174" s="32">
        <f t="shared" ca="1" si="712"/>
        <v>4.2959212856690323</v>
      </c>
      <c r="AR2174" s="32">
        <f t="shared" ca="1" si="713"/>
        <v>0</v>
      </c>
    </row>
    <row r="2175" spans="1:44">
      <c r="A2175" s="10">
        <v>40092</v>
      </c>
      <c r="B2175" s="11">
        <f ca="1">IF(ROW(data!B2175)&gt;singleSMA,AVERAGE(OFFSET(data!B2175,0,0,-singleSMA,1)),"")</f>
        <v>17.015399999999985</v>
      </c>
      <c r="C2175" s="11" t="str">
        <f ca="1">IF(ROW(data!B2173)&gt;singleSMA+2,IF(SIGN(data!B2174-indicators!B2174)&lt;&gt;SIGN(data!B2173-indicators!B2173),IF(SIGN(data!B2174-indicators!B2174)&gt;0,"BUY","SELL"),""),"")</f>
        <v/>
      </c>
      <c r="D2175" s="11">
        <f ca="1">IF(ROW(data!B2175)&gt;fastSMA,AVERAGE(OFFSET(data!B2175,0,0,-fastSMA,1)),"")</f>
        <v>19.675000000000001</v>
      </c>
      <c r="E2175" s="11">
        <f ca="1">IF(ROW(data!B2175)&gt;slowSMA,AVERAGE(OFFSET(data!B2175,0,0,-slowSMA,1)),"")</f>
        <v>17.015399999999985</v>
      </c>
      <c r="F2175" s="11" t="str">
        <f ca="1">IF(ROW(data!B2175)&gt;MAX(fastSMA,slowSMA)+2,IF(SIGN(D2174-E2174)&lt;&gt;SIGN(D2173-E2173),IF(SIGN(D2174-E2174)&gt;0,"BUY","SELL"),""),"")</f>
        <v/>
      </c>
      <c r="G2175" s="11"/>
      <c r="H2175" s="11">
        <f>(data!B2175/data!B2174)-1</f>
        <v>6.390593047034776E-2</v>
      </c>
      <c r="I2175" s="11">
        <f t="shared" si="693"/>
        <v>6.390593047034776E-2</v>
      </c>
      <c r="J2175" s="11">
        <f t="shared" si="694"/>
        <v>0</v>
      </c>
      <c r="K2175" s="11">
        <f ca="1">IF(ROW(data!B2175)&gt;rsi+1,100-100/(1+AVERAGE(OFFSET(I2175,0,0,-rsi,1))/AVERAGE(OFFSET(J2175,0,0,-rsi,1))),"")</f>
        <v>59.998404229733183</v>
      </c>
      <c r="L2175" s="11"/>
      <c r="M2175" s="11">
        <f t="shared" si="695"/>
        <v>1.0639059304703478</v>
      </c>
      <c r="N2175" s="11">
        <f t="shared" ca="1" si="696"/>
        <v>1.0827263267429763</v>
      </c>
      <c r="S2175" s="13" t="str">
        <f ca="1">pricein</f>
        <v/>
      </c>
      <c r="T2175" s="13" t="str">
        <f ca="1">priceout</f>
        <v/>
      </c>
      <c r="U2175" s="16" t="str">
        <f t="shared" ca="1" si="697"/>
        <v/>
      </c>
      <c r="V2175" s="16" t="str">
        <f t="shared" ca="1" si="704"/>
        <v/>
      </c>
      <c r="W2175" s="16" t="str">
        <f t="shared" ca="1" si="705"/>
        <v/>
      </c>
      <c r="X2175" s="16">
        <f t="shared" ca="1" si="706"/>
        <v>3.890077253538212</v>
      </c>
      <c r="Y2175" s="16"/>
      <c r="Z2175" s="13" t="str">
        <f ca="1">priceincross</f>
        <v/>
      </c>
      <c r="AA2175" s="13" t="str">
        <f ca="1">priceoutcross</f>
        <v/>
      </c>
      <c r="AB2175" s="13" t="str">
        <f t="shared" ca="1" si="698"/>
        <v/>
      </c>
      <c r="AC2175" s="13" t="str">
        <f t="shared" ca="1" si="707"/>
        <v/>
      </c>
      <c r="AD2175" s="13" t="str">
        <f t="shared" ca="1" si="708"/>
        <v/>
      </c>
      <c r="AE2175" s="13">
        <f t="shared" ca="1" si="709"/>
        <v>5.2959212856690323</v>
      </c>
      <c r="AG2175" s="32">
        <f ca="1">IF(ROW(data!B2175)&gt;fib+1,MIN(OFFSET(data!B2175,0,0,-fib,1)),"")</f>
        <v>13.82</v>
      </c>
      <c r="AH2175" s="32">
        <f ca="1">IF(ROW(data!B2175)&gt;fib+1,MAX(OFFSET(data!B2175,0,0,-fib,1)),"")</f>
        <v>21.03</v>
      </c>
      <c r="AI2175" s="32">
        <f t="shared" ca="1" si="699"/>
        <v>7.2100000000000009</v>
      </c>
      <c r="AJ2175" s="31">
        <f t="shared" ca="1" si="700"/>
        <v>15.521560000000001</v>
      </c>
      <c r="AK2175" s="31">
        <f t="shared" ca="1" si="701"/>
        <v>16.57422</v>
      </c>
      <c r="AL2175" s="31">
        <f t="shared" ca="1" si="702"/>
        <v>17.425000000000001</v>
      </c>
      <c r="AM2175" s="31">
        <f t="shared" ca="1" si="703"/>
        <v>18.275780000000001</v>
      </c>
      <c r="AO2175" s="32">
        <f t="shared" ca="1" si="710"/>
        <v>2.890077253538212</v>
      </c>
      <c r="AP2175" s="32">
        <f t="shared" ca="1" si="711"/>
        <v>0</v>
      </c>
      <c r="AQ2175" s="32">
        <f t="shared" ca="1" si="712"/>
        <v>4.2959212856690323</v>
      </c>
      <c r="AR2175" s="32">
        <f t="shared" ca="1" si="713"/>
        <v>0</v>
      </c>
    </row>
    <row r="2176" spans="1:44">
      <c r="A2176" s="10">
        <v>40093</v>
      </c>
      <c r="B2176" s="11">
        <f ca="1">IF(ROW(data!B2176)&gt;singleSMA,AVERAGE(OFFSET(data!B2176,0,0,-singleSMA,1)),"")</f>
        <v>17.074699999999986</v>
      </c>
      <c r="C2176" s="11" t="str">
        <f ca="1">IF(ROW(data!B2174)&gt;singleSMA+2,IF(SIGN(data!B2175-indicators!B2175)&lt;&gt;SIGN(data!B2174-indicators!B2174),IF(SIGN(data!B2175-indicators!B2175)&gt;0,"BUY","SELL"),""),"")</f>
        <v/>
      </c>
      <c r="D2176" s="11">
        <f ca="1">IF(ROW(data!B2176)&gt;fastSMA,AVERAGE(OFFSET(data!B2176,0,0,-fastSMA,1)),"")</f>
        <v>19.731499999999997</v>
      </c>
      <c r="E2176" s="11">
        <f ca="1">IF(ROW(data!B2176)&gt;slowSMA,AVERAGE(OFFSET(data!B2176,0,0,-slowSMA,1)),"")</f>
        <v>17.074699999999986</v>
      </c>
      <c r="F2176" s="11" t="str">
        <f ca="1">IF(ROW(data!B2176)&gt;MAX(fastSMA,slowSMA)+2,IF(SIGN(D2175-E2175)&lt;&gt;SIGN(D2174-E2174),IF(SIGN(D2175-E2175)&gt;0,"BUY","SELL"),""),"")</f>
        <v/>
      </c>
      <c r="G2176" s="11"/>
      <c r="H2176" s="11">
        <f>(data!B2176/data!B2175)-1</f>
        <v>-1.2974531475252293E-2</v>
      </c>
      <c r="I2176" s="11">
        <f t="shared" si="693"/>
        <v>0</v>
      </c>
      <c r="J2176" s="11">
        <f t="shared" si="694"/>
        <v>1.2974531475252293E-2</v>
      </c>
      <c r="K2176" s="11">
        <f ca="1">IF(ROW(data!B2176)&gt;rsi+1,100-100/(1+AVERAGE(OFFSET(I2176,0,0,-rsi,1))/AVERAGE(OFFSET(J2176,0,0,-rsi,1))),"")</f>
        <v>57.339615720714313</v>
      </c>
      <c r="L2176" s="11"/>
      <c r="M2176" s="11">
        <f t="shared" si="695"/>
        <v>0.98702546852474771</v>
      </c>
      <c r="N2176" s="11">
        <f t="shared" ca="1" si="696"/>
        <v>1.0582174137042761</v>
      </c>
      <c r="S2176" s="13" t="str">
        <f ca="1">pricein</f>
        <v/>
      </c>
      <c r="T2176" s="13" t="str">
        <f ca="1">priceout</f>
        <v/>
      </c>
      <c r="U2176" s="16" t="str">
        <f t="shared" ca="1" si="697"/>
        <v/>
      </c>
      <c r="V2176" s="16" t="str">
        <f t="shared" ca="1" si="704"/>
        <v/>
      </c>
      <c r="W2176" s="16" t="str">
        <f t="shared" ca="1" si="705"/>
        <v/>
      </c>
      <c r="X2176" s="16">
        <f t="shared" ca="1" si="706"/>
        <v>3.890077253538212</v>
      </c>
      <c r="Y2176" s="16"/>
      <c r="Z2176" s="13" t="str">
        <f ca="1">priceincross</f>
        <v/>
      </c>
      <c r="AA2176" s="13" t="str">
        <f ca="1">priceoutcross</f>
        <v/>
      </c>
      <c r="AB2176" s="13" t="str">
        <f t="shared" ca="1" si="698"/>
        <v/>
      </c>
      <c r="AC2176" s="13" t="str">
        <f t="shared" ca="1" si="707"/>
        <v/>
      </c>
      <c r="AD2176" s="13" t="str">
        <f t="shared" ca="1" si="708"/>
        <v/>
      </c>
      <c r="AE2176" s="13">
        <f t="shared" ca="1" si="709"/>
        <v>5.2959212856690323</v>
      </c>
      <c r="AG2176" s="32">
        <f ca="1">IF(ROW(data!B2176)&gt;fib+1,MIN(OFFSET(data!B2176,0,0,-fib,1)),"")</f>
        <v>13.82</v>
      </c>
      <c r="AH2176" s="32">
        <f ca="1">IF(ROW(data!B2176)&gt;fib+1,MAX(OFFSET(data!B2176,0,0,-fib,1)),"")</f>
        <v>21.03</v>
      </c>
      <c r="AI2176" s="32">
        <f t="shared" ca="1" si="699"/>
        <v>7.2100000000000009</v>
      </c>
      <c r="AJ2176" s="31">
        <f t="shared" ca="1" si="700"/>
        <v>15.521560000000001</v>
      </c>
      <c r="AK2176" s="31">
        <f t="shared" ca="1" si="701"/>
        <v>16.57422</v>
      </c>
      <c r="AL2176" s="31">
        <f t="shared" ca="1" si="702"/>
        <v>17.425000000000001</v>
      </c>
      <c r="AM2176" s="31">
        <f t="shared" ca="1" si="703"/>
        <v>18.275780000000001</v>
      </c>
      <c r="AO2176" s="32">
        <f t="shared" ca="1" si="710"/>
        <v>2.890077253538212</v>
      </c>
      <c r="AP2176" s="32">
        <f t="shared" ca="1" si="711"/>
        <v>0</v>
      </c>
      <c r="AQ2176" s="32">
        <f t="shared" ca="1" si="712"/>
        <v>4.2959212856690323</v>
      </c>
      <c r="AR2176" s="32">
        <f t="shared" ca="1" si="713"/>
        <v>0</v>
      </c>
    </row>
    <row r="2177" spans="1:44">
      <c r="A2177" s="10">
        <v>40094</v>
      </c>
      <c r="B2177" s="11">
        <f ca="1">IF(ROW(data!B2177)&gt;singleSMA,AVERAGE(OFFSET(data!B2177,0,0,-singleSMA,1)),"")</f>
        <v>17.138499999999986</v>
      </c>
      <c r="C2177" s="11" t="str">
        <f ca="1">IF(ROW(data!B2175)&gt;singleSMA+2,IF(SIGN(data!B2176-indicators!B2176)&lt;&gt;SIGN(data!B2175-indicators!B2175),IF(SIGN(data!B2176-indicators!B2176)&gt;0,"BUY","SELL"),""),"")</f>
        <v/>
      </c>
      <c r="D2177" s="11">
        <f ca="1">IF(ROW(data!B2177)&gt;fastSMA,AVERAGE(OFFSET(data!B2177,0,0,-fastSMA,1)),"")</f>
        <v>19.809999999999995</v>
      </c>
      <c r="E2177" s="11">
        <f ca="1">IF(ROW(data!B2177)&gt;slowSMA,AVERAGE(OFFSET(data!B2177,0,0,-slowSMA,1)),"")</f>
        <v>17.138499999999986</v>
      </c>
      <c r="F2177" s="11" t="str">
        <f ca="1">IF(ROW(data!B2177)&gt;MAX(fastSMA,slowSMA)+2,IF(SIGN(D2176-E2176)&lt;&gt;SIGN(D2175-E2175),IF(SIGN(D2176-E2176)&gt;0,"BUY","SELL"),""),"")</f>
        <v/>
      </c>
      <c r="G2177" s="11"/>
      <c r="H2177" s="11">
        <f>(data!B2177/data!B2176)-1</f>
        <v>2.5803310613437214E-2</v>
      </c>
      <c r="I2177" s="11">
        <f t="shared" si="693"/>
        <v>2.5803310613437214E-2</v>
      </c>
      <c r="J2177" s="11">
        <f t="shared" si="694"/>
        <v>0</v>
      </c>
      <c r="K2177" s="11">
        <f ca="1">IF(ROW(data!B2177)&gt;rsi+1,100-100/(1+AVERAGE(OFFSET(I2177,0,0,-rsi,1))/AVERAGE(OFFSET(J2177,0,0,-rsi,1))),"")</f>
        <v>59.291232360471909</v>
      </c>
      <c r="L2177" s="11"/>
      <c r="M2177" s="11">
        <f t="shared" si="695"/>
        <v>1.0258033106134372</v>
      </c>
      <c r="N2177" s="11">
        <f t="shared" ca="1" si="696"/>
        <v>1.08051282051282</v>
      </c>
      <c r="S2177" s="13" t="str">
        <f ca="1">pricein</f>
        <v/>
      </c>
      <c r="T2177" s="13" t="str">
        <f ca="1">priceout</f>
        <v/>
      </c>
      <c r="U2177" s="16" t="str">
        <f t="shared" ca="1" si="697"/>
        <v/>
      </c>
      <c r="V2177" s="16" t="str">
        <f t="shared" ca="1" si="704"/>
        <v/>
      </c>
      <c r="W2177" s="16" t="str">
        <f t="shared" ca="1" si="705"/>
        <v/>
      </c>
      <c r="X2177" s="16">
        <f t="shared" ca="1" si="706"/>
        <v>3.890077253538212</v>
      </c>
      <c r="Y2177" s="16"/>
      <c r="Z2177" s="13" t="str">
        <f ca="1">priceincross</f>
        <v/>
      </c>
      <c r="AA2177" s="13" t="str">
        <f ca="1">priceoutcross</f>
        <v/>
      </c>
      <c r="AB2177" s="13" t="str">
        <f t="shared" ca="1" si="698"/>
        <v/>
      </c>
      <c r="AC2177" s="13" t="str">
        <f t="shared" ca="1" si="707"/>
        <v/>
      </c>
      <c r="AD2177" s="13" t="str">
        <f t="shared" ca="1" si="708"/>
        <v/>
      </c>
      <c r="AE2177" s="13">
        <f t="shared" ca="1" si="709"/>
        <v>5.2959212856690323</v>
      </c>
      <c r="AG2177" s="32">
        <f ca="1">IF(ROW(data!B2177)&gt;fib+1,MIN(OFFSET(data!B2177,0,0,-fib,1)),"")</f>
        <v>13.82</v>
      </c>
      <c r="AH2177" s="32">
        <f ca="1">IF(ROW(data!B2177)&gt;fib+1,MAX(OFFSET(data!B2177,0,0,-fib,1)),"")</f>
        <v>21.07</v>
      </c>
      <c r="AI2177" s="32">
        <f t="shared" ca="1" si="699"/>
        <v>7.25</v>
      </c>
      <c r="AJ2177" s="31">
        <f t="shared" ca="1" si="700"/>
        <v>15.531000000000001</v>
      </c>
      <c r="AK2177" s="31">
        <f t="shared" ca="1" si="701"/>
        <v>16.589500000000001</v>
      </c>
      <c r="AL2177" s="31">
        <f t="shared" ca="1" si="702"/>
        <v>17.445</v>
      </c>
      <c r="AM2177" s="31">
        <f t="shared" ca="1" si="703"/>
        <v>18.3005</v>
      </c>
      <c r="AO2177" s="32">
        <f t="shared" ca="1" si="710"/>
        <v>2.890077253538212</v>
      </c>
      <c r="AP2177" s="32">
        <f t="shared" ca="1" si="711"/>
        <v>0</v>
      </c>
      <c r="AQ2177" s="32">
        <f t="shared" ca="1" si="712"/>
        <v>4.2959212856690323</v>
      </c>
      <c r="AR2177" s="32">
        <f t="shared" ca="1" si="713"/>
        <v>0</v>
      </c>
    </row>
    <row r="2178" spans="1:44">
      <c r="A2178" s="10">
        <v>40095</v>
      </c>
      <c r="B2178" s="11">
        <f ca="1">IF(ROW(data!B2178)&gt;singleSMA,AVERAGE(OFFSET(data!B2178,0,0,-singleSMA,1)),"")</f>
        <v>17.213299999999986</v>
      </c>
      <c r="C2178" s="11" t="str">
        <f ca="1">IF(ROW(data!B2176)&gt;singleSMA+2,IF(SIGN(data!B2177-indicators!B2177)&lt;&gt;SIGN(data!B2176-indicators!B2176),IF(SIGN(data!B2177-indicators!B2177)&gt;0,"BUY","SELL"),""),"")</f>
        <v/>
      </c>
      <c r="D2178" s="11">
        <f ca="1">IF(ROW(data!B2178)&gt;fastSMA,AVERAGE(OFFSET(data!B2178,0,0,-fastSMA,1)),"")</f>
        <v>19.903500000000001</v>
      </c>
      <c r="E2178" s="11">
        <f ca="1">IF(ROW(data!B2178)&gt;slowSMA,AVERAGE(OFFSET(data!B2178,0,0,-slowSMA,1)),"")</f>
        <v>17.213299999999986</v>
      </c>
      <c r="F2178" s="11" t="str">
        <f ca="1">IF(ROW(data!B2178)&gt;MAX(fastSMA,slowSMA)+2,IF(SIGN(D2177-E2177)&lt;&gt;SIGN(D2176-E2176),IF(SIGN(D2177-E2177)&gt;0,"BUY","SELL"),""),"")</f>
        <v/>
      </c>
      <c r="G2178" s="11"/>
      <c r="H2178" s="11">
        <f>(data!B2178/data!B2177)-1</f>
        <v>1.6136687233032632E-2</v>
      </c>
      <c r="I2178" s="11">
        <f t="shared" si="693"/>
        <v>1.6136687233032632E-2</v>
      </c>
      <c r="J2178" s="11">
        <f t="shared" si="694"/>
        <v>0</v>
      </c>
      <c r="K2178" s="11">
        <f ca="1">IF(ROW(data!B2178)&gt;rsi+1,100-100/(1+AVERAGE(OFFSET(I2178,0,0,-rsi,1))/AVERAGE(OFFSET(J2178,0,0,-rsi,1))),"")</f>
        <v>60.493921643921176</v>
      </c>
      <c r="L2178" s="11"/>
      <c r="M2178" s="11">
        <f t="shared" si="695"/>
        <v>1.0161366872330326</v>
      </c>
      <c r="N2178" s="11">
        <f t="shared" ca="1" si="696"/>
        <v>1.0957011258955984</v>
      </c>
      <c r="S2178" s="13" t="str">
        <f ca="1">pricein</f>
        <v/>
      </c>
      <c r="T2178" s="13" t="str">
        <f ca="1">priceout</f>
        <v/>
      </c>
      <c r="U2178" s="16" t="str">
        <f t="shared" ca="1" si="697"/>
        <v/>
      </c>
      <c r="V2178" s="16" t="str">
        <f t="shared" ca="1" si="704"/>
        <v/>
      </c>
      <c r="W2178" s="16" t="str">
        <f t="shared" ca="1" si="705"/>
        <v/>
      </c>
      <c r="X2178" s="16">
        <f t="shared" ca="1" si="706"/>
        <v>3.890077253538212</v>
      </c>
      <c r="Y2178" s="16"/>
      <c r="Z2178" s="13" t="str">
        <f ca="1">priceincross</f>
        <v/>
      </c>
      <c r="AA2178" s="13" t="str">
        <f ca="1">priceoutcross</f>
        <v/>
      </c>
      <c r="AB2178" s="13" t="str">
        <f t="shared" ca="1" si="698"/>
        <v/>
      </c>
      <c r="AC2178" s="13" t="str">
        <f t="shared" ca="1" si="707"/>
        <v/>
      </c>
      <c r="AD2178" s="13" t="str">
        <f t="shared" ca="1" si="708"/>
        <v/>
      </c>
      <c r="AE2178" s="13">
        <f t="shared" ca="1" si="709"/>
        <v>5.2959212856690323</v>
      </c>
      <c r="AG2178" s="32">
        <f ca="1">IF(ROW(data!B2178)&gt;fib+1,MIN(OFFSET(data!B2178,0,0,-fib,1)),"")</f>
        <v>13.82</v>
      </c>
      <c r="AH2178" s="32">
        <f ca="1">IF(ROW(data!B2178)&gt;fib+1,MAX(OFFSET(data!B2178,0,0,-fib,1)),"")</f>
        <v>21.41</v>
      </c>
      <c r="AI2178" s="32">
        <f t="shared" ca="1" si="699"/>
        <v>7.59</v>
      </c>
      <c r="AJ2178" s="31">
        <f t="shared" ca="1" si="700"/>
        <v>15.61124</v>
      </c>
      <c r="AK2178" s="31">
        <f t="shared" ca="1" si="701"/>
        <v>16.719380000000001</v>
      </c>
      <c r="AL2178" s="31">
        <f t="shared" ca="1" si="702"/>
        <v>17.615000000000002</v>
      </c>
      <c r="AM2178" s="31">
        <f t="shared" ca="1" si="703"/>
        <v>18.510619999999999</v>
      </c>
      <c r="AO2178" s="32">
        <f t="shared" ca="1" si="710"/>
        <v>2.890077253538212</v>
      </c>
      <c r="AP2178" s="32">
        <f t="shared" ca="1" si="711"/>
        <v>0</v>
      </c>
      <c r="AQ2178" s="32">
        <f t="shared" ca="1" si="712"/>
        <v>4.2959212856690323</v>
      </c>
      <c r="AR2178" s="32">
        <f t="shared" ca="1" si="713"/>
        <v>0</v>
      </c>
    </row>
    <row r="2179" spans="1:44">
      <c r="A2179" s="10">
        <v>40098</v>
      </c>
      <c r="B2179" s="11">
        <f ca="1">IF(ROW(data!B2179)&gt;singleSMA,AVERAGE(OFFSET(data!B2179,0,0,-singleSMA,1)),"")</f>
        <v>17.293799999999987</v>
      </c>
      <c r="C2179" s="11" t="str">
        <f ca="1">IF(ROW(data!B2177)&gt;singleSMA+2,IF(SIGN(data!B2178-indicators!B2178)&lt;&gt;SIGN(data!B2177-indicators!B2177),IF(SIGN(data!B2178-indicators!B2178)&gt;0,"BUY","SELL"),""),"")</f>
        <v/>
      </c>
      <c r="D2179" s="11">
        <f ca="1">IF(ROW(data!B2179)&gt;fastSMA,AVERAGE(OFFSET(data!B2179,0,0,-fastSMA,1)),"")</f>
        <v>20.085999999999999</v>
      </c>
      <c r="E2179" s="11">
        <f ca="1">IF(ROW(data!B2179)&gt;slowSMA,AVERAGE(OFFSET(data!B2179,0,0,-slowSMA,1)),"")</f>
        <v>17.293799999999987</v>
      </c>
      <c r="F2179" s="11" t="str">
        <f ca="1">IF(ROW(data!B2179)&gt;MAX(fastSMA,slowSMA)+2,IF(SIGN(D2178-E2178)&lt;&gt;SIGN(D2177-E2177),IF(SIGN(D2178-E2178)&gt;0,"BUY","SELL"),""),"")</f>
        <v/>
      </c>
      <c r="G2179" s="11"/>
      <c r="H2179" s="11">
        <f>(data!B2179/data!B2178)-1</f>
        <v>3.9701074264362424E-2</v>
      </c>
      <c r="I2179" s="11">
        <f t="shared" ref="I2179:I2242" si="714">IF(H2179&gt;0,H2179,0)</f>
        <v>3.9701074264362424E-2</v>
      </c>
      <c r="J2179" s="11">
        <f t="shared" ref="J2179:J2242" si="715">IF(H2179&lt;0,-H2179,0)</f>
        <v>0</v>
      </c>
      <c r="K2179" s="11">
        <f ca="1">IF(ROW(data!B2179)&gt;rsi+1,100-100/(1+AVERAGE(OFFSET(I2179,0,0,-rsi,1))/AVERAGE(OFFSET(J2179,0,0,-rsi,1))),"")</f>
        <v>69.979737498088014</v>
      </c>
      <c r="L2179" s="11"/>
      <c r="M2179" s="11">
        <f t="shared" ref="M2179:M2242" si="716">1+H2179</f>
        <v>1.0397010742643624</v>
      </c>
      <c r="N2179" s="11">
        <f t="shared" ref="N2179:N2242" ca="1" si="717">IF(ROW(M2179)&gt;priceindex+1,PRODUCT(OFFSET(M2179,0,0,-priceindex,1)),"")</f>
        <v>1.1961311123052125</v>
      </c>
      <c r="S2179" s="13" t="str">
        <f ca="1">pricein</f>
        <v/>
      </c>
      <c r="T2179" s="13" t="str">
        <f ca="1">priceout</f>
        <v/>
      </c>
      <c r="U2179" s="16" t="str">
        <f t="shared" ref="U2179:U2242" ca="1" si="718">IF(S2179&lt;&gt;"",OFFSET(C2179,MATCH("SELL",C2180:C7177,0),17),"")</f>
        <v/>
      </c>
      <c r="V2179" s="16" t="str">
        <f t="shared" ca="1" si="704"/>
        <v/>
      </c>
      <c r="W2179" s="16" t="str">
        <f t="shared" ca="1" si="705"/>
        <v/>
      </c>
      <c r="X2179" s="16">
        <f t="shared" ca="1" si="706"/>
        <v>3.890077253538212</v>
      </c>
      <c r="Y2179" s="16"/>
      <c r="Z2179" s="13" t="str">
        <f ca="1">priceincross</f>
        <v/>
      </c>
      <c r="AA2179" s="13" t="str">
        <f ca="1">priceoutcross</f>
        <v/>
      </c>
      <c r="AB2179" s="13" t="str">
        <f t="shared" ref="AB2179:AB2242" ca="1" si="719">IF(Z2179&lt;&gt;"",OFFSET(F2179,MATCH("SELL",F2180:F7177,0),21),"")</f>
        <v/>
      </c>
      <c r="AC2179" s="13" t="str">
        <f t="shared" ca="1" si="707"/>
        <v/>
      </c>
      <c r="AD2179" s="13" t="str">
        <f t="shared" ca="1" si="708"/>
        <v/>
      </c>
      <c r="AE2179" s="13">
        <f t="shared" ca="1" si="709"/>
        <v>5.2959212856690323</v>
      </c>
      <c r="AG2179" s="32">
        <f ca="1">IF(ROW(data!B2179)&gt;fib+1,MIN(OFFSET(data!B2179,0,0,-fib,1)),"")</f>
        <v>13.82</v>
      </c>
      <c r="AH2179" s="32">
        <f ca="1">IF(ROW(data!B2179)&gt;fib+1,MAX(OFFSET(data!B2179,0,0,-fib,1)),"")</f>
        <v>22.26</v>
      </c>
      <c r="AI2179" s="32">
        <f t="shared" ref="AI2179:AI2242" ca="1" si="720">IF(AG2179&lt;&gt;"",AH2179-AG2179,"")</f>
        <v>8.4400000000000013</v>
      </c>
      <c r="AJ2179" s="31">
        <f t="shared" ref="AJ2179:AJ2242" ca="1" si="721">IF(AI2179&lt;&gt;"",AG2179+0.236*AI2179,"")</f>
        <v>15.81184</v>
      </c>
      <c r="AK2179" s="31">
        <f t="shared" ref="AK2179:AK2242" ca="1" si="722">IF(AI2179&lt;&gt;"",AG2179+0.382*AI2179,"")</f>
        <v>17.044080000000001</v>
      </c>
      <c r="AL2179" s="31">
        <f t="shared" ref="AL2179:AL2242" ca="1" si="723">IF(AI2179&lt;&gt;"",AG2179+0.5*AI2179,"")</f>
        <v>18.04</v>
      </c>
      <c r="AM2179" s="31">
        <f t="shared" ref="AM2179:AM2242" ca="1" si="724">IF(AI2179&lt;&gt;"",AG2179+0.618*AI2179,"")</f>
        <v>19.035920000000001</v>
      </c>
      <c r="AO2179" s="32">
        <f t="shared" ca="1" si="710"/>
        <v>2.890077253538212</v>
      </c>
      <c r="AP2179" s="32">
        <f t="shared" ca="1" si="711"/>
        <v>0</v>
      </c>
      <c r="AQ2179" s="32">
        <f t="shared" ca="1" si="712"/>
        <v>4.2959212856690323</v>
      </c>
      <c r="AR2179" s="32">
        <f t="shared" ca="1" si="713"/>
        <v>0</v>
      </c>
    </row>
    <row r="2180" spans="1:44">
      <c r="A2180" s="10">
        <v>40099</v>
      </c>
      <c r="B2180" s="11">
        <f ca="1">IF(ROW(data!B2180)&gt;singleSMA,AVERAGE(OFFSET(data!B2180,0,0,-singleSMA,1)),"")</f>
        <v>17.375299999999989</v>
      </c>
      <c r="C2180" s="11" t="str">
        <f ca="1">IF(ROW(data!B2178)&gt;singleSMA+2,IF(SIGN(data!B2179-indicators!B2179)&lt;&gt;SIGN(data!B2178-indicators!B2178),IF(SIGN(data!B2179-indicators!B2179)&gt;0,"BUY","SELL"),""),"")</f>
        <v/>
      </c>
      <c r="D2180" s="11">
        <f ca="1">IF(ROW(data!B2180)&gt;fastSMA,AVERAGE(OFFSET(data!B2180,0,0,-fastSMA,1)),"")</f>
        <v>20.258500000000002</v>
      </c>
      <c r="E2180" s="11">
        <f ca="1">IF(ROW(data!B2180)&gt;slowSMA,AVERAGE(OFFSET(data!B2180,0,0,-slowSMA,1)),"")</f>
        <v>17.375299999999989</v>
      </c>
      <c r="F2180" s="11" t="str">
        <f ca="1">IF(ROW(data!B2180)&gt;MAX(fastSMA,slowSMA)+2,IF(SIGN(D2179-E2179)&lt;&gt;SIGN(D2178-E2178),IF(SIGN(D2179-E2179)&gt;0,"BUY","SELL"),""),"")</f>
        <v/>
      </c>
      <c r="G2180" s="11"/>
      <c r="H2180" s="11">
        <f>(data!B2180/data!B2179)-1</f>
        <v>8.5354896675651215E-3</v>
      </c>
      <c r="I2180" s="11">
        <f t="shared" si="714"/>
        <v>8.5354896675651215E-3</v>
      </c>
      <c r="J2180" s="11">
        <f t="shared" si="715"/>
        <v>0</v>
      </c>
      <c r="K2180" s="11">
        <f ca="1">IF(ROW(data!B2180)&gt;rsi+1,100-100/(1+AVERAGE(OFFSET(I2180,0,0,-rsi,1))/AVERAGE(OFFSET(J2180,0,0,-rsi,1))),"")</f>
        <v>69.162821385939253</v>
      </c>
      <c r="L2180" s="11"/>
      <c r="M2180" s="11">
        <f t="shared" si="716"/>
        <v>1.0085354896675651</v>
      </c>
      <c r="N2180" s="11">
        <f t="shared" ca="1" si="717"/>
        <v>1.1815789473684211</v>
      </c>
      <c r="S2180" s="13" t="str">
        <f ca="1">pricein</f>
        <v/>
      </c>
      <c r="T2180" s="13" t="str">
        <f ca="1">priceout</f>
        <v/>
      </c>
      <c r="U2180" s="16" t="str">
        <f t="shared" ca="1" si="718"/>
        <v/>
      </c>
      <c r="V2180" s="16" t="str">
        <f t="shared" ref="V2180:V2243" ca="1" si="725">IF(IFERROR(U2180,"")&lt;&gt;"",U2180/S2180,"")</f>
        <v/>
      </c>
      <c r="W2180" s="16" t="str">
        <f t="shared" ref="W2180:W2243" ca="1" si="726">IF(V2180&lt;&gt;"",V2180-1,"")</f>
        <v/>
      </c>
      <c r="X2180" s="16">
        <f t="shared" ref="X2180:X2243" ca="1" si="727">IF(V2180&lt;&gt;"",V2180*X2179,X2179)</f>
        <v>3.890077253538212</v>
      </c>
      <c r="Y2180" s="16"/>
      <c r="Z2180" s="13" t="str">
        <f ca="1">priceincross</f>
        <v/>
      </c>
      <c r="AA2180" s="13" t="str">
        <f ca="1">priceoutcross</f>
        <v/>
      </c>
      <c r="AB2180" s="13" t="str">
        <f t="shared" ca="1" si="719"/>
        <v/>
      </c>
      <c r="AC2180" s="13" t="str">
        <f t="shared" ref="AC2180:AC2243" ca="1" si="728">IF(IFERROR(AB2180,"")&lt;&gt;"",AB2180/Z2180,"")</f>
        <v/>
      </c>
      <c r="AD2180" s="13" t="str">
        <f t="shared" ref="AD2180:AD2243" ca="1" si="729">IF(AC2180&lt;&gt;"",AC2180-1,"")</f>
        <v/>
      </c>
      <c r="AE2180" s="13">
        <f t="shared" ref="AE2180:AE2243" ca="1" si="730">IF(AC2180&lt;&gt;"",AC2180*AE2179,AE2179)</f>
        <v>5.2959212856690323</v>
      </c>
      <c r="AG2180" s="32">
        <f ca="1">IF(ROW(data!B2180)&gt;fib+1,MIN(OFFSET(data!B2180,0,0,-fib,1)),"")</f>
        <v>13.82</v>
      </c>
      <c r="AH2180" s="32">
        <f ca="1">IF(ROW(data!B2180)&gt;fib+1,MAX(OFFSET(data!B2180,0,0,-fib,1)),"")</f>
        <v>22.45</v>
      </c>
      <c r="AI2180" s="32">
        <f t="shared" ca="1" si="720"/>
        <v>8.629999999999999</v>
      </c>
      <c r="AJ2180" s="31">
        <f t="shared" ca="1" si="721"/>
        <v>15.856680000000001</v>
      </c>
      <c r="AK2180" s="31">
        <f t="shared" ca="1" si="722"/>
        <v>17.11666</v>
      </c>
      <c r="AL2180" s="31">
        <f t="shared" ca="1" si="723"/>
        <v>18.134999999999998</v>
      </c>
      <c r="AM2180" s="31">
        <f t="shared" ca="1" si="724"/>
        <v>19.15334</v>
      </c>
      <c r="AO2180" s="32">
        <f t="shared" ref="AO2180:AO2243" ca="1" si="731">MAX(AO2179,X2180-1)</f>
        <v>2.890077253538212</v>
      </c>
      <c r="AP2180" s="32">
        <f t="shared" ref="AP2180:AP2243" ca="1" si="732">((1+AO2180)/X2180)-1</f>
        <v>0</v>
      </c>
      <c r="AQ2180" s="32">
        <f t="shared" ref="AQ2180:AQ2243" ca="1" si="733">MAX(AQ2179,AE2180-1)</f>
        <v>4.2959212856690323</v>
      </c>
      <c r="AR2180" s="32">
        <f t="shared" ref="AR2180:AR2243" ca="1" si="734">((1+AQ2180)/AE2180)-1</f>
        <v>0</v>
      </c>
    </row>
    <row r="2181" spans="1:44">
      <c r="A2181" s="10">
        <v>40100</v>
      </c>
      <c r="B2181" s="11">
        <f ca="1">IF(ROW(data!B2181)&gt;singleSMA,AVERAGE(OFFSET(data!B2181,0,0,-singleSMA,1)),"")</f>
        <v>17.469199999999987</v>
      </c>
      <c r="C2181" s="11" t="str">
        <f ca="1">IF(ROW(data!B2179)&gt;singleSMA+2,IF(SIGN(data!B2180-indicators!B2180)&lt;&gt;SIGN(data!B2179-indicators!B2179),IF(SIGN(data!B2180-indicators!B2180)&gt;0,"BUY","SELL"),""),"")</f>
        <v/>
      </c>
      <c r="D2181" s="11">
        <f ca="1">IF(ROW(data!B2181)&gt;fastSMA,AVERAGE(OFFSET(data!B2181,0,0,-fastSMA,1)),"")</f>
        <v>20.4955</v>
      </c>
      <c r="E2181" s="11">
        <f ca="1">IF(ROW(data!B2181)&gt;slowSMA,AVERAGE(OFFSET(data!B2181,0,0,-slowSMA,1)),"")</f>
        <v>17.469199999999987</v>
      </c>
      <c r="F2181" s="11" t="str">
        <f ca="1">IF(ROW(data!B2181)&gt;MAX(fastSMA,slowSMA)+2,IF(SIGN(D2180-E2180)&lt;&gt;SIGN(D2179-E2179),IF(SIGN(D2180-E2180)&gt;0,"BUY","SELL"),""),"")</f>
        <v/>
      </c>
      <c r="G2181" s="11"/>
      <c r="H2181" s="11">
        <f>(data!B2181/data!B2180)-1</f>
        <v>4.9888641425389846E-2</v>
      </c>
      <c r="I2181" s="11">
        <f t="shared" si="714"/>
        <v>4.9888641425389846E-2</v>
      </c>
      <c r="J2181" s="11">
        <f t="shared" si="715"/>
        <v>0</v>
      </c>
      <c r="K2181" s="11">
        <f ca="1">IF(ROW(data!B2181)&gt;rsi+1,100-100/(1+AVERAGE(OFFSET(I2181,0,0,-rsi,1))/AVERAGE(OFFSET(J2181,0,0,-rsi,1))),"")</f>
        <v>73.499951806404368</v>
      </c>
      <c r="L2181" s="11"/>
      <c r="M2181" s="11">
        <f t="shared" si="716"/>
        <v>1.0498886414253898</v>
      </c>
      <c r="N2181" s="11">
        <f t="shared" ca="1" si="717"/>
        <v>1.251725969198088</v>
      </c>
      <c r="S2181" s="13" t="str">
        <f ca="1">pricein</f>
        <v/>
      </c>
      <c r="T2181" s="13" t="str">
        <f ca="1">priceout</f>
        <v/>
      </c>
      <c r="U2181" s="16" t="str">
        <f t="shared" ca="1" si="718"/>
        <v/>
      </c>
      <c r="V2181" s="16" t="str">
        <f t="shared" ca="1" si="725"/>
        <v/>
      </c>
      <c r="W2181" s="16" t="str">
        <f t="shared" ca="1" si="726"/>
        <v/>
      </c>
      <c r="X2181" s="16">
        <f t="shared" ca="1" si="727"/>
        <v>3.890077253538212</v>
      </c>
      <c r="Y2181" s="16"/>
      <c r="Z2181" s="13" t="str">
        <f ca="1">priceincross</f>
        <v/>
      </c>
      <c r="AA2181" s="13" t="str">
        <f ca="1">priceoutcross</f>
        <v/>
      </c>
      <c r="AB2181" s="13" t="str">
        <f t="shared" ca="1" si="719"/>
        <v/>
      </c>
      <c r="AC2181" s="13" t="str">
        <f t="shared" ca="1" si="728"/>
        <v/>
      </c>
      <c r="AD2181" s="13" t="str">
        <f t="shared" ca="1" si="729"/>
        <v/>
      </c>
      <c r="AE2181" s="13">
        <f t="shared" ca="1" si="730"/>
        <v>5.2959212856690323</v>
      </c>
      <c r="AG2181" s="32">
        <f ca="1">IF(ROW(data!B2181)&gt;fib+1,MIN(OFFSET(data!B2181,0,0,-fib,1)),"")</f>
        <v>13.82</v>
      </c>
      <c r="AH2181" s="32">
        <f ca="1">IF(ROW(data!B2181)&gt;fib+1,MAX(OFFSET(data!B2181,0,0,-fib,1)),"")</f>
        <v>23.57</v>
      </c>
      <c r="AI2181" s="32">
        <f t="shared" ca="1" si="720"/>
        <v>9.75</v>
      </c>
      <c r="AJ2181" s="31">
        <f t="shared" ca="1" si="721"/>
        <v>16.120999999999999</v>
      </c>
      <c r="AK2181" s="31">
        <f t="shared" ca="1" si="722"/>
        <v>17.544499999999999</v>
      </c>
      <c r="AL2181" s="31">
        <f t="shared" ca="1" si="723"/>
        <v>18.695</v>
      </c>
      <c r="AM2181" s="31">
        <f t="shared" ca="1" si="724"/>
        <v>19.845500000000001</v>
      </c>
      <c r="AO2181" s="32">
        <f t="shared" ca="1" si="731"/>
        <v>2.890077253538212</v>
      </c>
      <c r="AP2181" s="32">
        <f t="shared" ca="1" si="732"/>
        <v>0</v>
      </c>
      <c r="AQ2181" s="32">
        <f t="shared" ca="1" si="733"/>
        <v>4.2959212856690323</v>
      </c>
      <c r="AR2181" s="32">
        <f t="shared" ca="1" si="734"/>
        <v>0</v>
      </c>
    </row>
    <row r="2182" spans="1:44">
      <c r="A2182" s="10">
        <v>40101</v>
      </c>
      <c r="B2182" s="11">
        <f ca="1">IF(ROW(data!B2182)&gt;singleSMA,AVERAGE(OFFSET(data!B2182,0,0,-singleSMA,1)),"")</f>
        <v>17.558399999999988</v>
      </c>
      <c r="C2182" s="11" t="str">
        <f ca="1">IF(ROW(data!B2180)&gt;singleSMA+2,IF(SIGN(data!B2181-indicators!B2181)&lt;&gt;SIGN(data!B2180-indicators!B2180),IF(SIGN(data!B2181-indicators!B2181)&gt;0,"BUY","SELL"),""),"")</f>
        <v/>
      </c>
      <c r="D2182" s="11">
        <f ca="1">IF(ROW(data!B2182)&gt;fastSMA,AVERAGE(OFFSET(data!B2182,0,0,-fastSMA,1)),"")</f>
        <v>20.734500000000001</v>
      </c>
      <c r="E2182" s="11">
        <f ca="1">IF(ROW(data!B2182)&gt;slowSMA,AVERAGE(OFFSET(data!B2182,0,0,-slowSMA,1)),"")</f>
        <v>17.558399999999988</v>
      </c>
      <c r="F2182" s="11" t="str">
        <f ca="1">IF(ROW(data!B2182)&gt;MAX(fastSMA,slowSMA)+2,IF(SIGN(D2181-E2181)&lt;&gt;SIGN(D2180-E2180),IF(SIGN(D2181-E2181)&gt;0,"BUY","SELL"),""),"")</f>
        <v/>
      </c>
      <c r="G2182" s="11"/>
      <c r="H2182" s="11">
        <f>(data!B2182/data!B2181)-1</f>
        <v>1.6970725498515193E-3</v>
      </c>
      <c r="I2182" s="11">
        <f t="shared" si="714"/>
        <v>1.6970725498515193E-3</v>
      </c>
      <c r="J2182" s="11">
        <f t="shared" si="715"/>
        <v>0</v>
      </c>
      <c r="K2182" s="11">
        <f ca="1">IF(ROW(data!B2182)&gt;rsi+1,100-100/(1+AVERAGE(OFFSET(I2182,0,0,-rsi,1))/AVERAGE(OFFSET(J2182,0,0,-rsi,1))),"")</f>
        <v>73.590061138471697</v>
      </c>
      <c r="L2182" s="11"/>
      <c r="M2182" s="11">
        <f t="shared" si="716"/>
        <v>1.0016970725498515</v>
      </c>
      <c r="N2182" s="11">
        <f t="shared" ca="1" si="717"/>
        <v>1.2538502389803503</v>
      </c>
      <c r="S2182" s="13" t="str">
        <f ca="1">pricein</f>
        <v/>
      </c>
      <c r="T2182" s="13" t="str">
        <f ca="1">priceout</f>
        <v/>
      </c>
      <c r="U2182" s="16" t="str">
        <f t="shared" ca="1" si="718"/>
        <v/>
      </c>
      <c r="V2182" s="16" t="str">
        <f t="shared" ca="1" si="725"/>
        <v/>
      </c>
      <c r="W2182" s="16" t="str">
        <f t="shared" ca="1" si="726"/>
        <v/>
      </c>
      <c r="X2182" s="16">
        <f t="shared" ca="1" si="727"/>
        <v>3.890077253538212</v>
      </c>
      <c r="Y2182" s="16"/>
      <c r="Z2182" s="13" t="str">
        <f ca="1">priceincross</f>
        <v/>
      </c>
      <c r="AA2182" s="13" t="str">
        <f ca="1">priceoutcross</f>
        <v/>
      </c>
      <c r="AB2182" s="13" t="str">
        <f t="shared" ca="1" si="719"/>
        <v/>
      </c>
      <c r="AC2182" s="13" t="str">
        <f t="shared" ca="1" si="728"/>
        <v/>
      </c>
      <c r="AD2182" s="13" t="str">
        <f t="shared" ca="1" si="729"/>
        <v/>
      </c>
      <c r="AE2182" s="13">
        <f t="shared" ca="1" si="730"/>
        <v>5.2959212856690323</v>
      </c>
      <c r="AG2182" s="32">
        <f ca="1">IF(ROW(data!B2182)&gt;fib+1,MIN(OFFSET(data!B2182,0,0,-fib,1)),"")</f>
        <v>13.82</v>
      </c>
      <c r="AH2182" s="32">
        <f ca="1">IF(ROW(data!B2182)&gt;fib+1,MAX(OFFSET(data!B2182,0,0,-fib,1)),"")</f>
        <v>23.61</v>
      </c>
      <c r="AI2182" s="32">
        <f t="shared" ca="1" si="720"/>
        <v>9.7899999999999991</v>
      </c>
      <c r="AJ2182" s="31">
        <f t="shared" ca="1" si="721"/>
        <v>16.13044</v>
      </c>
      <c r="AK2182" s="31">
        <f t="shared" ca="1" si="722"/>
        <v>17.55978</v>
      </c>
      <c r="AL2182" s="31">
        <f t="shared" ca="1" si="723"/>
        <v>18.715</v>
      </c>
      <c r="AM2182" s="31">
        <f t="shared" ca="1" si="724"/>
        <v>19.87022</v>
      </c>
      <c r="AO2182" s="32">
        <f t="shared" ca="1" si="731"/>
        <v>2.890077253538212</v>
      </c>
      <c r="AP2182" s="32">
        <f t="shared" ca="1" si="732"/>
        <v>0</v>
      </c>
      <c r="AQ2182" s="32">
        <f t="shared" ca="1" si="733"/>
        <v>4.2959212856690323</v>
      </c>
      <c r="AR2182" s="32">
        <f t="shared" ca="1" si="734"/>
        <v>0</v>
      </c>
    </row>
    <row r="2183" spans="1:44">
      <c r="A2183" s="10">
        <v>40102</v>
      </c>
      <c r="B2183" s="11">
        <f ca="1">IF(ROW(data!B2183)&gt;singleSMA,AVERAGE(OFFSET(data!B2183,0,0,-singleSMA,1)),"")</f>
        <v>17.639599999999987</v>
      </c>
      <c r="C2183" s="11" t="str">
        <f ca="1">IF(ROW(data!B2181)&gt;singleSMA+2,IF(SIGN(data!B2182-indicators!B2182)&lt;&gt;SIGN(data!B2181-indicators!B2181),IF(SIGN(data!B2182-indicators!B2182)&gt;0,"BUY","SELL"),""),"")</f>
        <v/>
      </c>
      <c r="D2183" s="11">
        <f ca="1">IF(ROW(data!B2183)&gt;fastSMA,AVERAGE(OFFSET(data!B2183,0,0,-fastSMA,1)),"")</f>
        <v>20.919499999999999</v>
      </c>
      <c r="E2183" s="11">
        <f ca="1">IF(ROW(data!B2183)&gt;slowSMA,AVERAGE(OFFSET(data!B2183,0,0,-slowSMA,1)),"")</f>
        <v>17.639599999999987</v>
      </c>
      <c r="F2183" s="11" t="str">
        <f ca="1">IF(ROW(data!B2183)&gt;MAX(fastSMA,slowSMA)+2,IF(SIGN(D2182-E2182)&lt;&gt;SIGN(D2181-E2181),IF(SIGN(D2182-E2182)&gt;0,"BUY","SELL"),""),"")</f>
        <v/>
      </c>
      <c r="G2183" s="11"/>
      <c r="H2183" s="11">
        <f>(data!B2183/data!B2182)-1</f>
        <v>-3.5578144853875449E-2</v>
      </c>
      <c r="I2183" s="11">
        <f t="shared" si="714"/>
        <v>0</v>
      </c>
      <c r="J2183" s="11">
        <f t="shared" si="715"/>
        <v>3.5578144853875449E-2</v>
      </c>
      <c r="K2183" s="11">
        <f ca="1">IF(ROW(data!B2183)&gt;rsi+1,100-100/(1+AVERAGE(OFFSET(I2183,0,0,-rsi,1))/AVERAGE(OFFSET(J2183,0,0,-rsi,1))),"")</f>
        <v>67.928647984270029</v>
      </c>
      <c r="L2183" s="11"/>
      <c r="M2183" s="11">
        <f t="shared" si="716"/>
        <v>0.96442185514612455</v>
      </c>
      <c r="N2183" s="11">
        <f t="shared" ca="1" si="717"/>
        <v>1.1940220241216568</v>
      </c>
      <c r="S2183" s="13" t="str">
        <f ca="1">pricein</f>
        <v/>
      </c>
      <c r="T2183" s="13" t="str">
        <f ca="1">priceout</f>
        <v/>
      </c>
      <c r="U2183" s="16" t="str">
        <f t="shared" ca="1" si="718"/>
        <v/>
      </c>
      <c r="V2183" s="16" t="str">
        <f t="shared" ca="1" si="725"/>
        <v/>
      </c>
      <c r="W2183" s="16" t="str">
        <f t="shared" ca="1" si="726"/>
        <v/>
      </c>
      <c r="X2183" s="16">
        <f t="shared" ca="1" si="727"/>
        <v>3.890077253538212</v>
      </c>
      <c r="Y2183" s="16"/>
      <c r="Z2183" s="13" t="str">
        <f ca="1">priceincross</f>
        <v/>
      </c>
      <c r="AA2183" s="13" t="str">
        <f ca="1">priceoutcross</f>
        <v/>
      </c>
      <c r="AB2183" s="13" t="str">
        <f t="shared" ca="1" si="719"/>
        <v/>
      </c>
      <c r="AC2183" s="13" t="str">
        <f t="shared" ca="1" si="728"/>
        <v/>
      </c>
      <c r="AD2183" s="13" t="str">
        <f t="shared" ca="1" si="729"/>
        <v/>
      </c>
      <c r="AE2183" s="13">
        <f t="shared" ca="1" si="730"/>
        <v>5.2959212856690323</v>
      </c>
      <c r="AG2183" s="32">
        <f ca="1">IF(ROW(data!B2183)&gt;fib+1,MIN(OFFSET(data!B2183,0,0,-fib,1)),"")</f>
        <v>13.82</v>
      </c>
      <c r="AH2183" s="32">
        <f ca="1">IF(ROW(data!B2183)&gt;fib+1,MAX(OFFSET(data!B2183,0,0,-fib,1)),"")</f>
        <v>23.61</v>
      </c>
      <c r="AI2183" s="32">
        <f t="shared" ca="1" si="720"/>
        <v>9.7899999999999991</v>
      </c>
      <c r="AJ2183" s="31">
        <f t="shared" ca="1" si="721"/>
        <v>16.13044</v>
      </c>
      <c r="AK2183" s="31">
        <f t="shared" ca="1" si="722"/>
        <v>17.55978</v>
      </c>
      <c r="AL2183" s="31">
        <f t="shared" ca="1" si="723"/>
        <v>18.715</v>
      </c>
      <c r="AM2183" s="31">
        <f t="shared" ca="1" si="724"/>
        <v>19.87022</v>
      </c>
      <c r="AO2183" s="32">
        <f t="shared" ca="1" si="731"/>
        <v>2.890077253538212</v>
      </c>
      <c r="AP2183" s="32">
        <f t="shared" ca="1" si="732"/>
        <v>0</v>
      </c>
      <c r="AQ2183" s="32">
        <f t="shared" ca="1" si="733"/>
        <v>4.2959212856690323</v>
      </c>
      <c r="AR2183" s="32">
        <f t="shared" ca="1" si="734"/>
        <v>0</v>
      </c>
    </row>
    <row r="2184" spans="1:44">
      <c r="A2184" s="10">
        <v>40105</v>
      </c>
      <c r="B2184" s="11">
        <f ca="1">IF(ROW(data!B2184)&gt;singleSMA,AVERAGE(OFFSET(data!B2184,0,0,-singleSMA,1)),"")</f>
        <v>17.717999999999989</v>
      </c>
      <c r="C2184" s="11" t="str">
        <f ca="1">IF(ROW(data!B2182)&gt;singleSMA+2,IF(SIGN(data!B2183-indicators!B2183)&lt;&gt;SIGN(data!B2182-indicators!B2182),IF(SIGN(data!B2183-indicators!B2183)&gt;0,"BUY","SELL"),""),"")</f>
        <v/>
      </c>
      <c r="D2184" s="11">
        <f ca="1">IF(ROW(data!B2184)&gt;fastSMA,AVERAGE(OFFSET(data!B2184,0,0,-fastSMA,1)),"")</f>
        <v>21.135999999999999</v>
      </c>
      <c r="E2184" s="11">
        <f ca="1">IF(ROW(data!B2184)&gt;slowSMA,AVERAGE(OFFSET(data!B2184,0,0,-slowSMA,1)),"")</f>
        <v>17.717999999999989</v>
      </c>
      <c r="F2184" s="11" t="str">
        <f ca="1">IF(ROW(data!B2184)&gt;MAX(fastSMA,slowSMA)+2,IF(SIGN(D2183-E2183)&lt;&gt;SIGN(D2182-E2182),IF(SIGN(D2183-E2183)&gt;0,"BUY","SELL"),""),"")</f>
        <v/>
      </c>
      <c r="G2184" s="11"/>
      <c r="H2184" s="11">
        <f>(data!B2184/data!B2183)-1</f>
        <v>7.905138339920903E-3</v>
      </c>
      <c r="I2184" s="11">
        <f t="shared" si="714"/>
        <v>7.905138339920903E-3</v>
      </c>
      <c r="J2184" s="11">
        <f t="shared" si="715"/>
        <v>0</v>
      </c>
      <c r="K2184" s="11">
        <f ca="1">IF(ROW(data!B2184)&gt;rsi+1,100-100/(1+AVERAGE(OFFSET(I2184,0,0,-rsi,1))/AVERAGE(OFFSET(J2184,0,0,-rsi,1))),"")</f>
        <v>71.595883242465874</v>
      </c>
      <c r="L2184" s="11"/>
      <c r="M2184" s="11">
        <f t="shared" si="716"/>
        <v>1.0079051383399209</v>
      </c>
      <c r="N2184" s="11">
        <f t="shared" ca="1" si="717"/>
        <v>1.2325456498388827</v>
      </c>
      <c r="S2184" s="13" t="str">
        <f ca="1">pricein</f>
        <v/>
      </c>
      <c r="T2184" s="13" t="str">
        <f ca="1">priceout</f>
        <v/>
      </c>
      <c r="U2184" s="16" t="str">
        <f t="shared" ca="1" si="718"/>
        <v/>
      </c>
      <c r="V2184" s="16" t="str">
        <f t="shared" ca="1" si="725"/>
        <v/>
      </c>
      <c r="W2184" s="16" t="str">
        <f t="shared" ca="1" si="726"/>
        <v/>
      </c>
      <c r="X2184" s="16">
        <f t="shared" ca="1" si="727"/>
        <v>3.890077253538212</v>
      </c>
      <c r="Y2184" s="16"/>
      <c r="Z2184" s="13" t="str">
        <f ca="1">priceincross</f>
        <v/>
      </c>
      <c r="AA2184" s="13" t="str">
        <f ca="1">priceoutcross</f>
        <v/>
      </c>
      <c r="AB2184" s="13" t="str">
        <f t="shared" ca="1" si="719"/>
        <v/>
      </c>
      <c r="AC2184" s="13" t="str">
        <f t="shared" ca="1" si="728"/>
        <v/>
      </c>
      <c r="AD2184" s="13" t="str">
        <f t="shared" ca="1" si="729"/>
        <v/>
      </c>
      <c r="AE2184" s="13">
        <f t="shared" ca="1" si="730"/>
        <v>5.2959212856690323</v>
      </c>
      <c r="AG2184" s="32">
        <f ca="1">IF(ROW(data!B2184)&gt;fib+1,MIN(OFFSET(data!B2184,0,0,-fib,1)),"")</f>
        <v>13.82</v>
      </c>
      <c r="AH2184" s="32">
        <f ca="1">IF(ROW(data!B2184)&gt;fib+1,MAX(OFFSET(data!B2184,0,0,-fib,1)),"")</f>
        <v>23.61</v>
      </c>
      <c r="AI2184" s="32">
        <f t="shared" ca="1" si="720"/>
        <v>9.7899999999999991</v>
      </c>
      <c r="AJ2184" s="31">
        <f t="shared" ca="1" si="721"/>
        <v>16.13044</v>
      </c>
      <c r="AK2184" s="31">
        <f t="shared" ca="1" si="722"/>
        <v>17.55978</v>
      </c>
      <c r="AL2184" s="31">
        <f t="shared" ca="1" si="723"/>
        <v>18.715</v>
      </c>
      <c r="AM2184" s="31">
        <f t="shared" ca="1" si="724"/>
        <v>19.87022</v>
      </c>
      <c r="AO2184" s="32">
        <f t="shared" ca="1" si="731"/>
        <v>2.890077253538212</v>
      </c>
      <c r="AP2184" s="32">
        <f t="shared" ca="1" si="732"/>
        <v>0</v>
      </c>
      <c r="AQ2184" s="32">
        <f t="shared" ca="1" si="733"/>
        <v>4.2959212856690323</v>
      </c>
      <c r="AR2184" s="32">
        <f t="shared" ca="1" si="734"/>
        <v>0</v>
      </c>
    </row>
    <row r="2185" spans="1:44">
      <c r="A2185" s="10">
        <v>40106</v>
      </c>
      <c r="B2185" s="11">
        <f ca="1">IF(ROW(data!B2185)&gt;singleSMA,AVERAGE(OFFSET(data!B2185,0,0,-singleSMA,1)),"")</f>
        <v>17.78479999999999</v>
      </c>
      <c r="C2185" s="11" t="str">
        <f ca="1">IF(ROW(data!B2183)&gt;singleSMA+2,IF(SIGN(data!B2184-indicators!B2184)&lt;&gt;SIGN(data!B2183-indicators!B2183),IF(SIGN(data!B2184-indicators!B2184)&gt;0,"BUY","SELL"),""),"")</f>
        <v/>
      </c>
      <c r="D2185" s="11">
        <f ca="1">IF(ROW(data!B2185)&gt;fastSMA,AVERAGE(OFFSET(data!B2185,0,0,-fastSMA,1)),"")</f>
        <v>21.320999999999998</v>
      </c>
      <c r="E2185" s="11">
        <f ca="1">IF(ROW(data!B2185)&gt;slowSMA,AVERAGE(OFFSET(data!B2185,0,0,-slowSMA,1)),"")</f>
        <v>17.78479999999999</v>
      </c>
      <c r="F2185" s="11" t="str">
        <f ca="1">IF(ROW(data!B2185)&gt;MAX(fastSMA,slowSMA)+2,IF(SIGN(D2184-E2184)&lt;&gt;SIGN(D2183-E2183),IF(SIGN(D2184-E2184)&gt;0,"BUY","SELL"),""),"")</f>
        <v/>
      </c>
      <c r="G2185" s="11"/>
      <c r="H2185" s="11">
        <f>(data!B2185/data!B2184)-1</f>
        <v>-4.3572984749451482E-4</v>
      </c>
      <c r="I2185" s="11">
        <f t="shared" si="714"/>
        <v>0</v>
      </c>
      <c r="J2185" s="11">
        <f t="shared" si="715"/>
        <v>4.3572984749451482E-4</v>
      </c>
      <c r="K2185" s="11">
        <f ca="1">IF(ROW(data!B2185)&gt;rsi+1,100-100/(1+AVERAGE(OFFSET(I2185,0,0,-rsi,1))/AVERAGE(OFFSET(J2185,0,0,-rsi,1))),"")</f>
        <v>69.531979738840008</v>
      </c>
      <c r="L2185" s="11"/>
      <c r="M2185" s="11">
        <f t="shared" si="716"/>
        <v>0.99956427015250549</v>
      </c>
      <c r="N2185" s="11">
        <f t="shared" ca="1" si="717"/>
        <v>1.1923076923076918</v>
      </c>
      <c r="S2185" s="13" t="str">
        <f ca="1">pricein</f>
        <v/>
      </c>
      <c r="T2185" s="13" t="str">
        <f ca="1">priceout</f>
        <v/>
      </c>
      <c r="U2185" s="16" t="str">
        <f t="shared" ca="1" si="718"/>
        <v/>
      </c>
      <c r="V2185" s="16" t="str">
        <f t="shared" ca="1" si="725"/>
        <v/>
      </c>
      <c r="W2185" s="16" t="str">
        <f t="shared" ca="1" si="726"/>
        <v/>
      </c>
      <c r="X2185" s="16">
        <f t="shared" ca="1" si="727"/>
        <v>3.890077253538212</v>
      </c>
      <c r="Y2185" s="16"/>
      <c r="Z2185" s="13" t="str">
        <f ca="1">priceincross</f>
        <v/>
      </c>
      <c r="AA2185" s="13" t="str">
        <f ca="1">priceoutcross</f>
        <v/>
      </c>
      <c r="AB2185" s="13" t="str">
        <f t="shared" ca="1" si="719"/>
        <v/>
      </c>
      <c r="AC2185" s="13" t="str">
        <f t="shared" ca="1" si="728"/>
        <v/>
      </c>
      <c r="AD2185" s="13" t="str">
        <f t="shared" ca="1" si="729"/>
        <v/>
      </c>
      <c r="AE2185" s="13">
        <f t="shared" ca="1" si="730"/>
        <v>5.2959212856690323</v>
      </c>
      <c r="AG2185" s="32">
        <f ca="1">IF(ROW(data!B2185)&gt;fib+1,MIN(OFFSET(data!B2185,0,0,-fib,1)),"")</f>
        <v>13.82</v>
      </c>
      <c r="AH2185" s="32">
        <f ca="1">IF(ROW(data!B2185)&gt;fib+1,MAX(OFFSET(data!B2185,0,0,-fib,1)),"")</f>
        <v>23.61</v>
      </c>
      <c r="AI2185" s="32">
        <f t="shared" ca="1" si="720"/>
        <v>9.7899999999999991</v>
      </c>
      <c r="AJ2185" s="31">
        <f t="shared" ca="1" si="721"/>
        <v>16.13044</v>
      </c>
      <c r="AK2185" s="31">
        <f t="shared" ca="1" si="722"/>
        <v>17.55978</v>
      </c>
      <c r="AL2185" s="31">
        <f t="shared" ca="1" si="723"/>
        <v>18.715</v>
      </c>
      <c r="AM2185" s="31">
        <f t="shared" ca="1" si="724"/>
        <v>19.87022</v>
      </c>
      <c r="AO2185" s="32">
        <f t="shared" ca="1" si="731"/>
        <v>2.890077253538212</v>
      </c>
      <c r="AP2185" s="32">
        <f t="shared" ca="1" si="732"/>
        <v>0</v>
      </c>
      <c r="AQ2185" s="32">
        <f t="shared" ca="1" si="733"/>
        <v>4.2959212856690323</v>
      </c>
      <c r="AR2185" s="32">
        <f t="shared" ca="1" si="734"/>
        <v>0</v>
      </c>
    </row>
    <row r="2186" spans="1:44">
      <c r="A2186" s="10">
        <v>40107</v>
      </c>
      <c r="B2186" s="11">
        <f ca="1">IF(ROW(data!B2186)&gt;singleSMA,AVERAGE(OFFSET(data!B2186,0,0,-singleSMA,1)),"")</f>
        <v>17.847499999999989</v>
      </c>
      <c r="C2186" s="11" t="str">
        <f ca="1">IF(ROW(data!B2184)&gt;singleSMA+2,IF(SIGN(data!B2185-indicators!B2185)&lt;&gt;SIGN(data!B2184-indicators!B2184),IF(SIGN(data!B2185-indicators!B2185)&gt;0,"BUY","SELL"),""),"")</f>
        <v/>
      </c>
      <c r="D2186" s="11">
        <f ca="1">IF(ROW(data!B2186)&gt;fastSMA,AVERAGE(OFFSET(data!B2186,0,0,-fastSMA,1)),"")</f>
        <v>21.443999999999996</v>
      </c>
      <c r="E2186" s="11">
        <f ca="1">IF(ROW(data!B2186)&gt;slowSMA,AVERAGE(OFFSET(data!B2186,0,0,-slowSMA,1)),"")</f>
        <v>17.847499999999989</v>
      </c>
      <c r="F2186" s="11" t="str">
        <f ca="1">IF(ROW(data!B2186)&gt;MAX(fastSMA,slowSMA)+2,IF(SIGN(D2185-E2185)&lt;&gt;SIGN(D2184-E2184),IF(SIGN(D2185-E2185)&gt;0,"BUY","SELL"),""),"")</f>
        <v/>
      </c>
      <c r="G2186" s="11"/>
      <c r="H2186" s="11">
        <f>(data!B2186/data!B2185)-1</f>
        <v>-1.1333914559721103E-2</v>
      </c>
      <c r="I2186" s="11">
        <f t="shared" si="714"/>
        <v>0</v>
      </c>
      <c r="J2186" s="11">
        <f t="shared" si="715"/>
        <v>1.1333914559721103E-2</v>
      </c>
      <c r="K2186" s="11">
        <f ca="1">IF(ROW(data!B2186)&gt;rsi+1,100-100/(1+AVERAGE(OFFSET(I2186,0,0,-rsi,1))/AVERAGE(OFFSET(J2186,0,0,-rsi,1))),"")</f>
        <v>64.137413378746345</v>
      </c>
      <c r="L2186" s="11"/>
      <c r="M2186" s="11">
        <f t="shared" si="716"/>
        <v>0.9886660854402789</v>
      </c>
      <c r="N2186" s="11">
        <f t="shared" ca="1" si="717"/>
        <v>1.1216617210682498</v>
      </c>
      <c r="S2186" s="13" t="str">
        <f ca="1">pricein</f>
        <v/>
      </c>
      <c r="T2186" s="13" t="str">
        <f ca="1">priceout</f>
        <v/>
      </c>
      <c r="U2186" s="16" t="str">
        <f t="shared" ca="1" si="718"/>
        <v/>
      </c>
      <c r="V2186" s="16" t="str">
        <f t="shared" ca="1" si="725"/>
        <v/>
      </c>
      <c r="W2186" s="16" t="str">
        <f t="shared" ca="1" si="726"/>
        <v/>
      </c>
      <c r="X2186" s="16">
        <f t="shared" ca="1" si="727"/>
        <v>3.890077253538212</v>
      </c>
      <c r="Y2186" s="16"/>
      <c r="Z2186" s="13" t="str">
        <f ca="1">priceincross</f>
        <v/>
      </c>
      <c r="AA2186" s="13" t="str">
        <f ca="1">priceoutcross</f>
        <v/>
      </c>
      <c r="AB2186" s="13" t="str">
        <f t="shared" ca="1" si="719"/>
        <v/>
      </c>
      <c r="AC2186" s="13" t="str">
        <f t="shared" ca="1" si="728"/>
        <v/>
      </c>
      <c r="AD2186" s="13" t="str">
        <f t="shared" ca="1" si="729"/>
        <v/>
      </c>
      <c r="AE2186" s="13">
        <f t="shared" ca="1" si="730"/>
        <v>5.2959212856690323</v>
      </c>
      <c r="AG2186" s="32">
        <f ca="1">IF(ROW(data!B2186)&gt;fib+1,MIN(OFFSET(data!B2186,0,0,-fib,1)),"")</f>
        <v>13.82</v>
      </c>
      <c r="AH2186" s="32">
        <f ca="1">IF(ROW(data!B2186)&gt;fib+1,MAX(OFFSET(data!B2186,0,0,-fib,1)),"")</f>
        <v>23.61</v>
      </c>
      <c r="AI2186" s="32">
        <f t="shared" ca="1" si="720"/>
        <v>9.7899999999999991</v>
      </c>
      <c r="AJ2186" s="31">
        <f t="shared" ca="1" si="721"/>
        <v>16.13044</v>
      </c>
      <c r="AK2186" s="31">
        <f t="shared" ca="1" si="722"/>
        <v>17.55978</v>
      </c>
      <c r="AL2186" s="31">
        <f t="shared" ca="1" si="723"/>
        <v>18.715</v>
      </c>
      <c r="AM2186" s="31">
        <f t="shared" ca="1" si="724"/>
        <v>19.87022</v>
      </c>
      <c r="AO2186" s="32">
        <f t="shared" ca="1" si="731"/>
        <v>2.890077253538212</v>
      </c>
      <c r="AP2186" s="32">
        <f t="shared" ca="1" si="732"/>
        <v>0</v>
      </c>
      <c r="AQ2186" s="32">
        <f t="shared" ca="1" si="733"/>
        <v>4.2959212856690323</v>
      </c>
      <c r="AR2186" s="32">
        <f t="shared" ca="1" si="734"/>
        <v>0</v>
      </c>
    </row>
    <row r="2187" spans="1:44">
      <c r="A2187" s="10">
        <v>40108</v>
      </c>
      <c r="B2187" s="11">
        <f ca="1">IF(ROW(data!B2187)&gt;singleSMA,AVERAGE(OFFSET(data!B2187,0,0,-singleSMA,1)),"")</f>
        <v>17.910999999999987</v>
      </c>
      <c r="C2187" s="11" t="str">
        <f ca="1">IF(ROW(data!B2185)&gt;singleSMA+2,IF(SIGN(data!B2186-indicators!B2186)&lt;&gt;SIGN(data!B2185-indicators!B2185),IF(SIGN(data!B2186-indicators!B2186)&gt;0,"BUY","SELL"),""),"")</f>
        <v/>
      </c>
      <c r="D2187" s="11">
        <f ca="1">IF(ROW(data!B2187)&gt;fastSMA,AVERAGE(OFFSET(data!B2187,0,0,-fastSMA,1)),"")</f>
        <v>21.5625</v>
      </c>
      <c r="E2187" s="11">
        <f ca="1">IF(ROW(data!B2187)&gt;slowSMA,AVERAGE(OFFSET(data!B2187,0,0,-slowSMA,1)),"")</f>
        <v>17.910999999999987</v>
      </c>
      <c r="F2187" s="11" t="str">
        <f ca="1">IF(ROW(data!B2187)&gt;MAX(fastSMA,slowSMA)+2,IF(SIGN(D2186-E2186)&lt;&gt;SIGN(D2185-E2185),IF(SIGN(D2186-E2186)&gt;0,"BUY","SELL"),""),"")</f>
        <v/>
      </c>
      <c r="G2187" s="11"/>
      <c r="H2187" s="11">
        <f>(data!B2187/data!B2186)-1</f>
        <v>-2.5573192239858877E-2</v>
      </c>
      <c r="I2187" s="11">
        <f t="shared" si="714"/>
        <v>0</v>
      </c>
      <c r="J2187" s="11">
        <f t="shared" si="715"/>
        <v>2.5573192239858877E-2</v>
      </c>
      <c r="K2187" s="11">
        <f ca="1">IF(ROW(data!B2187)&gt;rsi+1,100-100/(1+AVERAGE(OFFSET(I2187,0,0,-rsi,1))/AVERAGE(OFFSET(J2187,0,0,-rsi,1))),"")</f>
        <v>63.939923675548343</v>
      </c>
      <c r="L2187" s="11"/>
      <c r="M2187" s="11">
        <f t="shared" si="716"/>
        <v>0.97442680776014112</v>
      </c>
      <c r="N2187" s="11">
        <f t="shared" ca="1" si="717"/>
        <v>1.1201216421692857</v>
      </c>
      <c r="S2187" s="13" t="str">
        <f ca="1">pricein</f>
        <v/>
      </c>
      <c r="T2187" s="13" t="str">
        <f ca="1">priceout</f>
        <v/>
      </c>
      <c r="U2187" s="16" t="str">
        <f t="shared" ca="1" si="718"/>
        <v/>
      </c>
      <c r="V2187" s="16" t="str">
        <f t="shared" ca="1" si="725"/>
        <v/>
      </c>
      <c r="W2187" s="16" t="str">
        <f t="shared" ca="1" si="726"/>
        <v/>
      </c>
      <c r="X2187" s="16">
        <f t="shared" ca="1" si="727"/>
        <v>3.890077253538212</v>
      </c>
      <c r="Y2187" s="16"/>
      <c r="Z2187" s="13" t="str">
        <f ca="1">priceincross</f>
        <v/>
      </c>
      <c r="AA2187" s="13" t="str">
        <f ca="1">priceoutcross</f>
        <v/>
      </c>
      <c r="AB2187" s="13" t="str">
        <f t="shared" ca="1" si="719"/>
        <v/>
      </c>
      <c r="AC2187" s="13" t="str">
        <f t="shared" ca="1" si="728"/>
        <v/>
      </c>
      <c r="AD2187" s="13" t="str">
        <f t="shared" ca="1" si="729"/>
        <v/>
      </c>
      <c r="AE2187" s="13">
        <f t="shared" ca="1" si="730"/>
        <v>5.2959212856690323</v>
      </c>
      <c r="AG2187" s="32">
        <f ca="1">IF(ROW(data!B2187)&gt;fib+1,MIN(OFFSET(data!B2187,0,0,-fib,1)),"")</f>
        <v>13.82</v>
      </c>
      <c r="AH2187" s="32">
        <f ca="1">IF(ROW(data!B2187)&gt;fib+1,MAX(OFFSET(data!B2187,0,0,-fib,1)),"")</f>
        <v>23.61</v>
      </c>
      <c r="AI2187" s="32">
        <f t="shared" ca="1" si="720"/>
        <v>9.7899999999999991</v>
      </c>
      <c r="AJ2187" s="31">
        <f t="shared" ca="1" si="721"/>
        <v>16.13044</v>
      </c>
      <c r="AK2187" s="31">
        <f t="shared" ca="1" si="722"/>
        <v>17.55978</v>
      </c>
      <c r="AL2187" s="31">
        <f t="shared" ca="1" si="723"/>
        <v>18.715</v>
      </c>
      <c r="AM2187" s="31">
        <f t="shared" ca="1" si="724"/>
        <v>19.87022</v>
      </c>
      <c r="AO2187" s="32">
        <f t="shared" ca="1" si="731"/>
        <v>2.890077253538212</v>
      </c>
      <c r="AP2187" s="32">
        <f t="shared" ca="1" si="732"/>
        <v>0</v>
      </c>
      <c r="AQ2187" s="32">
        <f t="shared" ca="1" si="733"/>
        <v>4.2959212856690323</v>
      </c>
      <c r="AR2187" s="32">
        <f t="shared" ca="1" si="734"/>
        <v>0</v>
      </c>
    </row>
    <row r="2188" spans="1:44">
      <c r="A2188" s="10">
        <v>40109</v>
      </c>
      <c r="B2188" s="11">
        <f ca="1">IF(ROW(data!B2188)&gt;singleSMA,AVERAGE(OFFSET(data!B2188,0,0,-singleSMA,1)),"")</f>
        <v>17.984699999999989</v>
      </c>
      <c r="C2188" s="11" t="str">
        <f ca="1">IF(ROW(data!B2186)&gt;singleSMA+2,IF(SIGN(data!B2187-indicators!B2187)&lt;&gt;SIGN(data!B2186-indicators!B2186),IF(SIGN(data!B2187-indicators!B2187)&gt;0,"BUY","SELL"),""),"")</f>
        <v/>
      </c>
      <c r="D2188" s="11">
        <f ca="1">IF(ROW(data!B2188)&gt;fastSMA,AVERAGE(OFFSET(data!B2188,0,0,-fastSMA,1)),"")</f>
        <v>21.695499999999999</v>
      </c>
      <c r="E2188" s="11">
        <f ca="1">IF(ROW(data!B2188)&gt;slowSMA,AVERAGE(OFFSET(data!B2188,0,0,-slowSMA,1)),"")</f>
        <v>17.984699999999989</v>
      </c>
      <c r="F2188" s="11" t="str">
        <f ca="1">IF(ROW(data!B2188)&gt;MAX(fastSMA,slowSMA)+2,IF(SIGN(D2187-E2187)&lt;&gt;SIGN(D2186-E2186),IF(SIGN(D2187-E2187)&gt;0,"BUY","SELL"),""),"")</f>
        <v/>
      </c>
      <c r="G2188" s="11"/>
      <c r="H2188" s="11">
        <f>(data!B2188/data!B2187)-1</f>
        <v>1.5837104072398134E-2</v>
      </c>
      <c r="I2188" s="11">
        <f t="shared" si="714"/>
        <v>1.5837104072398134E-2</v>
      </c>
      <c r="J2188" s="11">
        <f t="shared" si="715"/>
        <v>0</v>
      </c>
      <c r="K2188" s="11">
        <f ca="1">IF(ROW(data!B2188)&gt;rsi+1,100-100/(1+AVERAGE(OFFSET(I2188,0,0,-rsi,1))/AVERAGE(OFFSET(J2188,0,0,-rsi,1))),"")</f>
        <v>64.970121352528423</v>
      </c>
      <c r="L2188" s="11"/>
      <c r="M2188" s="11">
        <f t="shared" si="716"/>
        <v>1.0158371040723981</v>
      </c>
      <c r="N2188" s="11">
        <f t="shared" ca="1" si="717"/>
        <v>1.1344113188479032</v>
      </c>
      <c r="S2188" s="13" t="str">
        <f ca="1">pricein</f>
        <v/>
      </c>
      <c r="T2188" s="13" t="str">
        <f ca="1">priceout</f>
        <v/>
      </c>
      <c r="U2188" s="16" t="str">
        <f t="shared" ca="1" si="718"/>
        <v/>
      </c>
      <c r="V2188" s="16" t="str">
        <f t="shared" ca="1" si="725"/>
        <v/>
      </c>
      <c r="W2188" s="16" t="str">
        <f t="shared" ca="1" si="726"/>
        <v/>
      </c>
      <c r="X2188" s="16">
        <f t="shared" ca="1" si="727"/>
        <v>3.890077253538212</v>
      </c>
      <c r="Y2188" s="16"/>
      <c r="Z2188" s="13" t="str">
        <f ca="1">priceincross</f>
        <v/>
      </c>
      <c r="AA2188" s="13" t="str">
        <f ca="1">priceoutcross</f>
        <v/>
      </c>
      <c r="AB2188" s="13" t="str">
        <f t="shared" ca="1" si="719"/>
        <v/>
      </c>
      <c r="AC2188" s="13" t="str">
        <f t="shared" ca="1" si="728"/>
        <v/>
      </c>
      <c r="AD2188" s="13" t="str">
        <f t="shared" ca="1" si="729"/>
        <v/>
      </c>
      <c r="AE2188" s="13">
        <f t="shared" ca="1" si="730"/>
        <v>5.2959212856690323</v>
      </c>
      <c r="AG2188" s="32">
        <f ca="1">IF(ROW(data!B2188)&gt;fib+1,MIN(OFFSET(data!B2188,0,0,-fib,1)),"")</f>
        <v>13.82</v>
      </c>
      <c r="AH2188" s="32">
        <f ca="1">IF(ROW(data!B2188)&gt;fib+1,MAX(OFFSET(data!B2188,0,0,-fib,1)),"")</f>
        <v>23.61</v>
      </c>
      <c r="AI2188" s="32">
        <f t="shared" ca="1" si="720"/>
        <v>9.7899999999999991</v>
      </c>
      <c r="AJ2188" s="31">
        <f t="shared" ca="1" si="721"/>
        <v>16.13044</v>
      </c>
      <c r="AK2188" s="31">
        <f t="shared" ca="1" si="722"/>
        <v>17.55978</v>
      </c>
      <c r="AL2188" s="31">
        <f t="shared" ca="1" si="723"/>
        <v>18.715</v>
      </c>
      <c r="AM2188" s="31">
        <f t="shared" ca="1" si="724"/>
        <v>19.87022</v>
      </c>
      <c r="AO2188" s="32">
        <f t="shared" ca="1" si="731"/>
        <v>2.890077253538212</v>
      </c>
      <c r="AP2188" s="32">
        <f t="shared" ca="1" si="732"/>
        <v>0</v>
      </c>
      <c r="AQ2188" s="32">
        <f t="shared" ca="1" si="733"/>
        <v>4.2959212856690323</v>
      </c>
      <c r="AR2188" s="32">
        <f t="shared" ca="1" si="734"/>
        <v>0</v>
      </c>
    </row>
    <row r="2189" spans="1:44">
      <c r="A2189" s="10">
        <v>40112</v>
      </c>
      <c r="B2189" s="11">
        <f ca="1">IF(ROW(data!B2189)&gt;singleSMA,AVERAGE(OFFSET(data!B2189,0,0,-singleSMA,1)),"")</f>
        <v>18.047999999999988</v>
      </c>
      <c r="C2189" s="11" t="str">
        <f ca="1">IF(ROW(data!B2187)&gt;singleSMA+2,IF(SIGN(data!B2188-indicators!B2188)&lt;&gt;SIGN(data!B2187-indicators!B2187),IF(SIGN(data!B2188-indicators!B2188)&gt;0,"BUY","SELL"),""),"")</f>
        <v/>
      </c>
      <c r="D2189" s="11">
        <f ca="1">IF(ROW(data!B2189)&gt;fastSMA,AVERAGE(OFFSET(data!B2189,0,0,-fastSMA,1)),"")</f>
        <v>21.778500000000001</v>
      </c>
      <c r="E2189" s="11">
        <f ca="1">IF(ROW(data!B2189)&gt;slowSMA,AVERAGE(OFFSET(data!B2189,0,0,-slowSMA,1)),"")</f>
        <v>18.047999999999988</v>
      </c>
      <c r="F2189" s="11" t="str">
        <f ca="1">IF(ROW(data!B2189)&gt;MAX(fastSMA,slowSMA)+2,IF(SIGN(D2188-E2188)&lt;&gt;SIGN(D2187-E2187),IF(SIGN(D2188-E2188)&gt;0,"BUY","SELL"),""),"")</f>
        <v/>
      </c>
      <c r="G2189" s="11"/>
      <c r="H2189" s="11">
        <f>(data!B2189/data!B2188)-1</f>
        <v>-3.207126948775052E-2</v>
      </c>
      <c r="I2189" s="11">
        <f t="shared" si="714"/>
        <v>0</v>
      </c>
      <c r="J2189" s="11">
        <f t="shared" si="715"/>
        <v>3.207126948775052E-2</v>
      </c>
      <c r="K2189" s="11">
        <f ca="1">IF(ROW(data!B2189)&gt;rsi+1,100-100/(1+AVERAGE(OFFSET(I2189,0,0,-rsi,1))/AVERAGE(OFFSET(J2189,0,0,-rsi,1))),"")</f>
        <v>59.433054978521476</v>
      </c>
      <c r="L2189" s="11"/>
      <c r="M2189" s="11">
        <f t="shared" si="716"/>
        <v>0.96792873051224948</v>
      </c>
      <c r="N2189" s="11">
        <f t="shared" ca="1" si="717"/>
        <v>1.0827105132037871</v>
      </c>
      <c r="S2189" s="13" t="str">
        <f ca="1">pricein</f>
        <v/>
      </c>
      <c r="T2189" s="13" t="str">
        <f ca="1">priceout</f>
        <v/>
      </c>
      <c r="U2189" s="16" t="str">
        <f t="shared" ca="1" si="718"/>
        <v/>
      </c>
      <c r="V2189" s="16" t="str">
        <f t="shared" ca="1" si="725"/>
        <v/>
      </c>
      <c r="W2189" s="16" t="str">
        <f t="shared" ca="1" si="726"/>
        <v/>
      </c>
      <c r="X2189" s="16">
        <f t="shared" ca="1" si="727"/>
        <v>3.890077253538212</v>
      </c>
      <c r="Y2189" s="16"/>
      <c r="Z2189" s="13" t="str">
        <f ca="1">priceincross</f>
        <v/>
      </c>
      <c r="AA2189" s="13" t="str">
        <f ca="1">priceoutcross</f>
        <v/>
      </c>
      <c r="AB2189" s="13" t="str">
        <f t="shared" ca="1" si="719"/>
        <v/>
      </c>
      <c r="AC2189" s="13" t="str">
        <f t="shared" ca="1" si="728"/>
        <v/>
      </c>
      <c r="AD2189" s="13" t="str">
        <f t="shared" ca="1" si="729"/>
        <v/>
      </c>
      <c r="AE2189" s="13">
        <f t="shared" ca="1" si="730"/>
        <v>5.2959212856690323</v>
      </c>
      <c r="AG2189" s="32">
        <f ca="1">IF(ROW(data!B2189)&gt;fib+1,MIN(OFFSET(data!B2189,0,0,-fib,1)),"")</f>
        <v>13.82</v>
      </c>
      <c r="AH2189" s="32">
        <f ca="1">IF(ROW(data!B2189)&gt;fib+1,MAX(OFFSET(data!B2189,0,0,-fib,1)),"")</f>
        <v>23.61</v>
      </c>
      <c r="AI2189" s="32">
        <f t="shared" ca="1" si="720"/>
        <v>9.7899999999999991</v>
      </c>
      <c r="AJ2189" s="31">
        <f t="shared" ca="1" si="721"/>
        <v>16.13044</v>
      </c>
      <c r="AK2189" s="31">
        <f t="shared" ca="1" si="722"/>
        <v>17.55978</v>
      </c>
      <c r="AL2189" s="31">
        <f t="shared" ca="1" si="723"/>
        <v>18.715</v>
      </c>
      <c r="AM2189" s="31">
        <f t="shared" ca="1" si="724"/>
        <v>19.87022</v>
      </c>
      <c r="AO2189" s="32">
        <f t="shared" ca="1" si="731"/>
        <v>2.890077253538212</v>
      </c>
      <c r="AP2189" s="32">
        <f t="shared" ca="1" si="732"/>
        <v>0</v>
      </c>
      <c r="AQ2189" s="32">
        <f t="shared" ca="1" si="733"/>
        <v>4.2959212856690323</v>
      </c>
      <c r="AR2189" s="32">
        <f t="shared" ca="1" si="734"/>
        <v>0</v>
      </c>
    </row>
    <row r="2190" spans="1:44">
      <c r="A2190" s="10">
        <v>40113</v>
      </c>
      <c r="B2190" s="11">
        <f ca="1">IF(ROW(data!B2190)&gt;singleSMA,AVERAGE(OFFSET(data!B2190,0,0,-singleSMA,1)),"")</f>
        <v>18.10809999999999</v>
      </c>
      <c r="C2190" s="11" t="str">
        <f ca="1">IF(ROW(data!B2188)&gt;singleSMA+2,IF(SIGN(data!B2189-indicators!B2189)&lt;&gt;SIGN(data!B2188-indicators!B2188),IF(SIGN(data!B2189-indicators!B2189)&gt;0,"BUY","SELL"),""),"")</f>
        <v/>
      </c>
      <c r="D2190" s="11">
        <f ca="1">IF(ROW(data!B2190)&gt;fastSMA,AVERAGE(OFFSET(data!B2190,0,0,-fastSMA,1)),"")</f>
        <v>21.789499999999997</v>
      </c>
      <c r="E2190" s="11">
        <f ca="1">IF(ROW(data!B2190)&gt;slowSMA,AVERAGE(OFFSET(data!B2190,0,0,-slowSMA,1)),"")</f>
        <v>18.10809999999999</v>
      </c>
      <c r="F2190" s="11" t="str">
        <f ca="1">IF(ROW(data!B2190)&gt;MAX(fastSMA,slowSMA)+2,IF(SIGN(D2189-E2189)&lt;&gt;SIGN(D2188-E2188),IF(SIGN(D2189-E2189)&gt;0,"BUY","SELL"),""),"")</f>
        <v/>
      </c>
      <c r="G2190" s="11"/>
      <c r="H2190" s="11">
        <f>(data!B2190/data!B2189)-1</f>
        <v>-3.2213529682466602E-2</v>
      </c>
      <c r="I2190" s="11">
        <f t="shared" si="714"/>
        <v>0</v>
      </c>
      <c r="J2190" s="11">
        <f t="shared" si="715"/>
        <v>3.2213529682466602E-2</v>
      </c>
      <c r="K2190" s="11">
        <f ca="1">IF(ROW(data!B2190)&gt;rsi+1,100-100/(1+AVERAGE(OFFSET(I2190,0,0,-rsi,1))/AVERAGE(OFFSET(J2190,0,0,-rsi,1))),"")</f>
        <v>52.038128899541427</v>
      </c>
      <c r="L2190" s="11"/>
      <c r="M2190" s="11">
        <f t="shared" si="716"/>
        <v>0.9677864703175334</v>
      </c>
      <c r="N2190" s="11">
        <f t="shared" ca="1" si="717"/>
        <v>1.0105718404613171</v>
      </c>
      <c r="S2190" s="13" t="str">
        <f ca="1">pricein</f>
        <v/>
      </c>
      <c r="T2190" s="13" t="str">
        <f ca="1">priceout</f>
        <v/>
      </c>
      <c r="U2190" s="16" t="str">
        <f t="shared" ca="1" si="718"/>
        <v/>
      </c>
      <c r="V2190" s="16" t="str">
        <f t="shared" ca="1" si="725"/>
        <v/>
      </c>
      <c r="W2190" s="16" t="str">
        <f t="shared" ca="1" si="726"/>
        <v/>
      </c>
      <c r="X2190" s="16">
        <f t="shared" ca="1" si="727"/>
        <v>3.890077253538212</v>
      </c>
      <c r="Y2190" s="16"/>
      <c r="Z2190" s="13" t="str">
        <f ca="1">priceincross</f>
        <v/>
      </c>
      <c r="AA2190" s="13" t="str">
        <f ca="1">priceoutcross</f>
        <v/>
      </c>
      <c r="AB2190" s="13" t="str">
        <f t="shared" ca="1" si="719"/>
        <v/>
      </c>
      <c r="AC2190" s="13" t="str">
        <f t="shared" ca="1" si="728"/>
        <v/>
      </c>
      <c r="AD2190" s="13" t="str">
        <f t="shared" ca="1" si="729"/>
        <v/>
      </c>
      <c r="AE2190" s="13">
        <f t="shared" ca="1" si="730"/>
        <v>5.2959212856690323</v>
      </c>
      <c r="AG2190" s="32">
        <f ca="1">IF(ROW(data!B2190)&gt;fib+1,MIN(OFFSET(data!B2190,0,0,-fib,1)),"")</f>
        <v>13.82</v>
      </c>
      <c r="AH2190" s="32">
        <f ca="1">IF(ROW(data!B2190)&gt;fib+1,MAX(OFFSET(data!B2190,0,0,-fib,1)),"")</f>
        <v>23.61</v>
      </c>
      <c r="AI2190" s="32">
        <f t="shared" ca="1" si="720"/>
        <v>9.7899999999999991</v>
      </c>
      <c r="AJ2190" s="31">
        <f t="shared" ca="1" si="721"/>
        <v>16.13044</v>
      </c>
      <c r="AK2190" s="31">
        <f t="shared" ca="1" si="722"/>
        <v>17.55978</v>
      </c>
      <c r="AL2190" s="31">
        <f t="shared" ca="1" si="723"/>
        <v>18.715</v>
      </c>
      <c r="AM2190" s="31">
        <f t="shared" ca="1" si="724"/>
        <v>19.87022</v>
      </c>
      <c r="AO2190" s="32">
        <f t="shared" ca="1" si="731"/>
        <v>2.890077253538212</v>
      </c>
      <c r="AP2190" s="32">
        <f t="shared" ca="1" si="732"/>
        <v>0</v>
      </c>
      <c r="AQ2190" s="32">
        <f t="shared" ca="1" si="733"/>
        <v>4.2959212856690323</v>
      </c>
      <c r="AR2190" s="32">
        <f t="shared" ca="1" si="734"/>
        <v>0</v>
      </c>
    </row>
    <row r="2191" spans="1:44">
      <c r="A2191" s="10">
        <v>40115</v>
      </c>
      <c r="B2191" s="11">
        <f ca="1">IF(ROW(data!B2191)&gt;singleSMA,AVERAGE(OFFSET(data!B2191,0,0,-singleSMA,1)),"")</f>
        <v>18.15669999999999</v>
      </c>
      <c r="C2191" s="11" t="str">
        <f ca="1">IF(ROW(data!B2189)&gt;singleSMA+2,IF(SIGN(data!B2190-indicators!B2190)&lt;&gt;SIGN(data!B2189-indicators!B2189),IF(SIGN(data!B2190-indicators!B2190)&gt;0,"BUY","SELL"),""),"")</f>
        <v/>
      </c>
      <c r="D2191" s="11">
        <f ca="1">IF(ROW(data!B2191)&gt;fastSMA,AVERAGE(OFFSET(data!B2191,0,0,-fastSMA,1)),"")</f>
        <v>21.785500000000003</v>
      </c>
      <c r="E2191" s="11">
        <f ca="1">IF(ROW(data!B2191)&gt;slowSMA,AVERAGE(OFFSET(data!B2191,0,0,-slowSMA,1)),"")</f>
        <v>18.15669999999999</v>
      </c>
      <c r="F2191" s="11" t="str">
        <f ca="1">IF(ROW(data!B2191)&gt;MAX(fastSMA,slowSMA)+2,IF(SIGN(D2190-E2190)&lt;&gt;SIGN(D2189-E2189),IF(SIGN(D2190-E2190)&gt;0,"BUY","SELL"),""),"")</f>
        <v/>
      </c>
      <c r="G2191" s="11"/>
      <c r="H2191" s="11">
        <f>(data!B2191/data!B2190)-1</f>
        <v>-1.4265335235378096E-2</v>
      </c>
      <c r="I2191" s="11">
        <f t="shared" si="714"/>
        <v>0</v>
      </c>
      <c r="J2191" s="11">
        <f t="shared" si="715"/>
        <v>1.4265335235378096E-2</v>
      </c>
      <c r="K2191" s="11">
        <f ca="1">IF(ROW(data!B2191)&gt;rsi+1,100-100/(1+AVERAGE(OFFSET(I2191,0,0,-rsi,1))/AVERAGE(OFFSET(J2191,0,0,-rsi,1))),"")</f>
        <v>50.476723699756079</v>
      </c>
      <c r="L2191" s="11"/>
      <c r="M2191" s="11">
        <f t="shared" si="716"/>
        <v>0.9857346647646219</v>
      </c>
      <c r="N2191" s="11">
        <f t="shared" ca="1" si="717"/>
        <v>0.99615569437770335</v>
      </c>
      <c r="S2191" s="13" t="str">
        <f ca="1">pricein</f>
        <v/>
      </c>
      <c r="T2191" s="13" t="str">
        <f ca="1">priceout</f>
        <v/>
      </c>
      <c r="U2191" s="16" t="str">
        <f t="shared" ca="1" si="718"/>
        <v/>
      </c>
      <c r="V2191" s="16" t="str">
        <f t="shared" ca="1" si="725"/>
        <v/>
      </c>
      <c r="W2191" s="16" t="str">
        <f t="shared" ca="1" si="726"/>
        <v/>
      </c>
      <c r="X2191" s="16">
        <f t="shared" ca="1" si="727"/>
        <v>3.890077253538212</v>
      </c>
      <c r="Y2191" s="16"/>
      <c r="Z2191" s="13" t="str">
        <f ca="1">priceincross</f>
        <v/>
      </c>
      <c r="AA2191" s="13" t="str">
        <f ca="1">priceoutcross</f>
        <v/>
      </c>
      <c r="AB2191" s="13" t="str">
        <f t="shared" ca="1" si="719"/>
        <v/>
      </c>
      <c r="AC2191" s="13" t="str">
        <f t="shared" ca="1" si="728"/>
        <v/>
      </c>
      <c r="AD2191" s="13" t="str">
        <f t="shared" ca="1" si="729"/>
        <v/>
      </c>
      <c r="AE2191" s="13">
        <f t="shared" ca="1" si="730"/>
        <v>5.2959212856690323</v>
      </c>
      <c r="AG2191" s="32">
        <f ca="1">IF(ROW(data!B2191)&gt;fib+1,MIN(OFFSET(data!B2191,0,0,-fib,1)),"")</f>
        <v>13.82</v>
      </c>
      <c r="AH2191" s="32">
        <f ca="1">IF(ROW(data!B2191)&gt;fib+1,MAX(OFFSET(data!B2191,0,0,-fib,1)),"")</f>
        <v>23.61</v>
      </c>
      <c r="AI2191" s="32">
        <f t="shared" ca="1" si="720"/>
        <v>9.7899999999999991</v>
      </c>
      <c r="AJ2191" s="31">
        <f t="shared" ca="1" si="721"/>
        <v>16.13044</v>
      </c>
      <c r="AK2191" s="31">
        <f t="shared" ca="1" si="722"/>
        <v>17.55978</v>
      </c>
      <c r="AL2191" s="31">
        <f t="shared" ca="1" si="723"/>
        <v>18.715</v>
      </c>
      <c r="AM2191" s="31">
        <f t="shared" ca="1" si="724"/>
        <v>19.87022</v>
      </c>
      <c r="AO2191" s="32">
        <f t="shared" ca="1" si="731"/>
        <v>2.890077253538212</v>
      </c>
      <c r="AP2191" s="32">
        <f t="shared" ca="1" si="732"/>
        <v>0</v>
      </c>
      <c r="AQ2191" s="32">
        <f t="shared" ca="1" si="733"/>
        <v>4.2959212856690323</v>
      </c>
      <c r="AR2191" s="32">
        <f t="shared" ca="1" si="734"/>
        <v>0</v>
      </c>
    </row>
    <row r="2192" spans="1:44">
      <c r="A2192" s="10">
        <v>40116</v>
      </c>
      <c r="B2192" s="11">
        <f ca="1">IF(ROW(data!B2192)&gt;singleSMA,AVERAGE(OFFSET(data!B2192,0,0,-singleSMA,1)),"")</f>
        <v>18.209799999999991</v>
      </c>
      <c r="C2192" s="11" t="str">
        <f ca="1">IF(ROW(data!B2190)&gt;singleSMA+2,IF(SIGN(data!B2191-indicators!B2191)&lt;&gt;SIGN(data!B2190-indicators!B2190),IF(SIGN(data!B2191-indicators!B2191)&gt;0,"BUY","SELL"),""),"")</f>
        <v/>
      </c>
      <c r="D2192" s="11">
        <f ca="1">IF(ROW(data!B2192)&gt;fastSMA,AVERAGE(OFFSET(data!B2192,0,0,-fastSMA,1)),"")</f>
        <v>21.808500000000002</v>
      </c>
      <c r="E2192" s="11">
        <f ca="1">IF(ROW(data!B2192)&gt;slowSMA,AVERAGE(OFFSET(data!B2192,0,0,-slowSMA,1)),"")</f>
        <v>18.209799999999991</v>
      </c>
      <c r="F2192" s="11" t="str">
        <f ca="1">IF(ROW(data!B2192)&gt;MAX(fastSMA,slowSMA)+2,IF(SIGN(D2191-E2191)&lt;&gt;SIGN(D2190-E2190),IF(SIGN(D2191-E2191)&gt;0,"BUY","SELL"),""),"")</f>
        <v/>
      </c>
      <c r="G2192" s="11"/>
      <c r="H2192" s="11">
        <f>(data!B2192/data!B2191)-1</f>
        <v>3.6661842739990291E-2</v>
      </c>
      <c r="I2192" s="11">
        <f t="shared" si="714"/>
        <v>3.6661842739990291E-2</v>
      </c>
      <c r="J2192" s="11">
        <f t="shared" si="715"/>
        <v>0</v>
      </c>
      <c r="K2192" s="11">
        <f ca="1">IF(ROW(data!B2192)&gt;rsi+1,100-100/(1+AVERAGE(OFFSET(I2192,0,0,-rsi,1))/AVERAGE(OFFSET(J2192,0,0,-rsi,1))),"")</f>
        <v>53.053008382915948</v>
      </c>
      <c r="L2192" s="11"/>
      <c r="M2192" s="11">
        <f t="shared" si="716"/>
        <v>1.0366618427399903</v>
      </c>
      <c r="N2192" s="11">
        <f t="shared" ca="1" si="717"/>
        <v>1.0218735140275801</v>
      </c>
      <c r="S2192" s="13" t="str">
        <f ca="1">pricein</f>
        <v/>
      </c>
      <c r="T2192" s="13" t="str">
        <f ca="1">priceout</f>
        <v/>
      </c>
      <c r="U2192" s="16" t="str">
        <f t="shared" ca="1" si="718"/>
        <v/>
      </c>
      <c r="V2192" s="16" t="str">
        <f t="shared" ca="1" si="725"/>
        <v/>
      </c>
      <c r="W2192" s="16" t="str">
        <f t="shared" ca="1" si="726"/>
        <v/>
      </c>
      <c r="X2192" s="16">
        <f t="shared" ca="1" si="727"/>
        <v>3.890077253538212</v>
      </c>
      <c r="Y2192" s="16"/>
      <c r="Z2192" s="13" t="str">
        <f ca="1">priceincross</f>
        <v/>
      </c>
      <c r="AA2192" s="13" t="str">
        <f ca="1">priceoutcross</f>
        <v/>
      </c>
      <c r="AB2192" s="13" t="str">
        <f t="shared" ca="1" si="719"/>
        <v/>
      </c>
      <c r="AC2192" s="13" t="str">
        <f t="shared" ca="1" si="728"/>
        <v/>
      </c>
      <c r="AD2192" s="13" t="str">
        <f t="shared" ca="1" si="729"/>
        <v/>
      </c>
      <c r="AE2192" s="13">
        <f t="shared" ca="1" si="730"/>
        <v>5.2959212856690323</v>
      </c>
      <c r="AG2192" s="32">
        <f ca="1">IF(ROW(data!B2192)&gt;fib+1,MIN(OFFSET(data!B2192,0,0,-fib,1)),"")</f>
        <v>13.82</v>
      </c>
      <c r="AH2192" s="32">
        <f ca="1">IF(ROW(data!B2192)&gt;fib+1,MAX(OFFSET(data!B2192,0,0,-fib,1)),"")</f>
        <v>23.61</v>
      </c>
      <c r="AI2192" s="32">
        <f t="shared" ca="1" si="720"/>
        <v>9.7899999999999991</v>
      </c>
      <c r="AJ2192" s="31">
        <f t="shared" ca="1" si="721"/>
        <v>16.13044</v>
      </c>
      <c r="AK2192" s="31">
        <f t="shared" ca="1" si="722"/>
        <v>17.55978</v>
      </c>
      <c r="AL2192" s="31">
        <f t="shared" ca="1" si="723"/>
        <v>18.715</v>
      </c>
      <c r="AM2192" s="31">
        <f t="shared" ca="1" si="724"/>
        <v>19.87022</v>
      </c>
      <c r="AO2192" s="32">
        <f t="shared" ca="1" si="731"/>
        <v>2.890077253538212</v>
      </c>
      <c r="AP2192" s="32">
        <f t="shared" ca="1" si="732"/>
        <v>0</v>
      </c>
      <c r="AQ2192" s="32">
        <f t="shared" ca="1" si="733"/>
        <v>4.2959212856690323</v>
      </c>
      <c r="AR2192" s="32">
        <f t="shared" ca="1" si="734"/>
        <v>0</v>
      </c>
    </row>
    <row r="2193" spans="1:44">
      <c r="A2193" s="10">
        <v>40119</v>
      </c>
      <c r="B2193" s="11">
        <f ca="1">IF(ROW(data!B2193)&gt;singleSMA,AVERAGE(OFFSET(data!B2193,0,0,-singleSMA,1)),"")</f>
        <v>18.254799999999992</v>
      </c>
      <c r="C2193" s="11" t="str">
        <f ca="1">IF(ROW(data!B2191)&gt;singleSMA+2,IF(SIGN(data!B2192-indicators!B2192)&lt;&gt;SIGN(data!B2191-indicators!B2191),IF(SIGN(data!B2192-indicators!B2192)&gt;0,"BUY","SELL"),""),"")</f>
        <v/>
      </c>
      <c r="D2193" s="11">
        <f ca="1">IF(ROW(data!B2193)&gt;fastSMA,AVERAGE(OFFSET(data!B2193,0,0,-fastSMA,1)),"")</f>
        <v>21.856500000000004</v>
      </c>
      <c r="E2193" s="11">
        <f ca="1">IF(ROW(data!B2193)&gt;slowSMA,AVERAGE(OFFSET(data!B2193,0,0,-slowSMA,1)),"")</f>
        <v>18.254799999999992</v>
      </c>
      <c r="F2193" s="11" t="str">
        <f ca="1">IF(ROW(data!B2193)&gt;MAX(fastSMA,slowSMA)+2,IF(SIGN(D2192-E2192)&lt;&gt;SIGN(D2191-E2191),IF(SIGN(D2192-E2192)&gt;0,"BUY","SELL"),""),"")</f>
        <v/>
      </c>
      <c r="G2193" s="11"/>
      <c r="H2193" s="11">
        <f>(data!B2193/data!B2192)-1</f>
        <v>-2.3731968357375455E-2</v>
      </c>
      <c r="I2193" s="11">
        <f t="shared" si="714"/>
        <v>0</v>
      </c>
      <c r="J2193" s="11">
        <f t="shared" si="715"/>
        <v>2.3731968357375455E-2</v>
      </c>
      <c r="K2193" s="11">
        <f ca="1">IF(ROW(data!B2193)&gt;rsi+1,100-100/(1+AVERAGE(OFFSET(I2193,0,0,-rsi,1))/AVERAGE(OFFSET(J2193,0,0,-rsi,1))),"")</f>
        <v>55.753830012218323</v>
      </c>
      <c r="L2193" s="11"/>
      <c r="M2193" s="11">
        <f t="shared" si="716"/>
        <v>0.97626803164262455</v>
      </c>
      <c r="N2193" s="11">
        <f t="shared" ca="1" si="717"/>
        <v>1.0479520479520483</v>
      </c>
      <c r="S2193" s="13" t="str">
        <f ca="1">pricein</f>
        <v/>
      </c>
      <c r="T2193" s="13" t="str">
        <f ca="1">priceout</f>
        <v/>
      </c>
      <c r="U2193" s="16" t="str">
        <f t="shared" ca="1" si="718"/>
        <v/>
      </c>
      <c r="V2193" s="16" t="str">
        <f t="shared" ca="1" si="725"/>
        <v/>
      </c>
      <c r="W2193" s="16" t="str">
        <f t="shared" ca="1" si="726"/>
        <v/>
      </c>
      <c r="X2193" s="16">
        <f t="shared" ca="1" si="727"/>
        <v>3.890077253538212</v>
      </c>
      <c r="Y2193" s="16"/>
      <c r="Z2193" s="13" t="str">
        <f ca="1">priceincross</f>
        <v/>
      </c>
      <c r="AA2193" s="13" t="str">
        <f ca="1">priceoutcross</f>
        <v/>
      </c>
      <c r="AB2193" s="13" t="str">
        <f t="shared" ca="1" si="719"/>
        <v/>
      </c>
      <c r="AC2193" s="13" t="str">
        <f t="shared" ca="1" si="728"/>
        <v/>
      </c>
      <c r="AD2193" s="13" t="str">
        <f t="shared" ca="1" si="729"/>
        <v/>
      </c>
      <c r="AE2193" s="13">
        <f t="shared" ca="1" si="730"/>
        <v>5.2959212856690323</v>
      </c>
      <c r="AG2193" s="32">
        <f ca="1">IF(ROW(data!B2193)&gt;fib+1,MIN(OFFSET(data!B2193,0,0,-fib,1)),"")</f>
        <v>13.82</v>
      </c>
      <c r="AH2193" s="32">
        <f ca="1">IF(ROW(data!B2193)&gt;fib+1,MAX(OFFSET(data!B2193,0,0,-fib,1)),"")</f>
        <v>23.61</v>
      </c>
      <c r="AI2193" s="32">
        <f t="shared" ca="1" si="720"/>
        <v>9.7899999999999991</v>
      </c>
      <c r="AJ2193" s="31">
        <f t="shared" ca="1" si="721"/>
        <v>16.13044</v>
      </c>
      <c r="AK2193" s="31">
        <f t="shared" ca="1" si="722"/>
        <v>17.55978</v>
      </c>
      <c r="AL2193" s="31">
        <f t="shared" ca="1" si="723"/>
        <v>18.715</v>
      </c>
      <c r="AM2193" s="31">
        <f t="shared" ca="1" si="724"/>
        <v>19.87022</v>
      </c>
      <c r="AO2193" s="32">
        <f t="shared" ca="1" si="731"/>
        <v>2.890077253538212</v>
      </c>
      <c r="AP2193" s="32">
        <f t="shared" ca="1" si="732"/>
        <v>0</v>
      </c>
      <c r="AQ2193" s="32">
        <f t="shared" ca="1" si="733"/>
        <v>4.2959212856690323</v>
      </c>
      <c r="AR2193" s="32">
        <f t="shared" ca="1" si="734"/>
        <v>0</v>
      </c>
    </row>
    <row r="2194" spans="1:44">
      <c r="A2194" s="10">
        <v>40120</v>
      </c>
      <c r="B2194" s="11">
        <f ca="1">IF(ROW(data!B2194)&gt;singleSMA,AVERAGE(OFFSET(data!B2194,0,0,-singleSMA,1)),"")</f>
        <v>18.297799999999992</v>
      </c>
      <c r="C2194" s="11" t="str">
        <f ca="1">IF(ROW(data!B2192)&gt;singleSMA+2,IF(SIGN(data!B2193-indicators!B2193)&lt;&gt;SIGN(data!B2192-indicators!B2192),IF(SIGN(data!B2193-indicators!B2193)&gt;0,"BUY","SELL"),""),"")</f>
        <v/>
      </c>
      <c r="D2194" s="11">
        <f ca="1">IF(ROW(data!B2194)&gt;fastSMA,AVERAGE(OFFSET(data!B2194,0,0,-fastSMA,1)),"")</f>
        <v>21.898000000000003</v>
      </c>
      <c r="E2194" s="11">
        <f ca="1">IF(ROW(data!B2194)&gt;slowSMA,AVERAGE(OFFSET(data!B2194,0,0,-slowSMA,1)),"")</f>
        <v>18.297799999999992</v>
      </c>
      <c r="F2194" s="11" t="str">
        <f ca="1">IF(ROW(data!B2194)&gt;MAX(fastSMA,slowSMA)+2,IF(SIGN(D2193-E2193)&lt;&gt;SIGN(D2192-E2192),IF(SIGN(D2193-E2193)&gt;0,"BUY","SELL"),""),"")</f>
        <v/>
      </c>
      <c r="G2194" s="11"/>
      <c r="H2194" s="11">
        <f>(data!B2194/data!B2193)-1</f>
        <v>-2.8122020972354611E-2</v>
      </c>
      <c r="I2194" s="11">
        <f t="shared" si="714"/>
        <v>0</v>
      </c>
      <c r="J2194" s="11">
        <f t="shared" si="715"/>
        <v>2.8122020972354611E-2</v>
      </c>
      <c r="K2194" s="11">
        <f ca="1">IF(ROW(data!B2194)&gt;rsi+1,100-100/(1+AVERAGE(OFFSET(I2194,0,0,-rsi,1))/AVERAGE(OFFSET(J2194,0,0,-rsi,1))),"")</f>
        <v>55.159157464041563</v>
      </c>
      <c r="L2194" s="11"/>
      <c r="M2194" s="11">
        <f t="shared" si="716"/>
        <v>0.97187797902764539</v>
      </c>
      <c r="N2194" s="11">
        <f t="shared" ca="1" si="717"/>
        <v>1.0424335378323109</v>
      </c>
      <c r="S2194" s="13" t="str">
        <f ca="1">pricein</f>
        <v/>
      </c>
      <c r="T2194" s="13" t="str">
        <f ca="1">priceout</f>
        <v/>
      </c>
      <c r="U2194" s="16" t="str">
        <f t="shared" ca="1" si="718"/>
        <v/>
      </c>
      <c r="V2194" s="16" t="str">
        <f t="shared" ca="1" si="725"/>
        <v/>
      </c>
      <c r="W2194" s="16" t="str">
        <f t="shared" ca="1" si="726"/>
        <v/>
      </c>
      <c r="X2194" s="16">
        <f t="shared" ca="1" si="727"/>
        <v>3.890077253538212</v>
      </c>
      <c r="Y2194" s="16"/>
      <c r="Z2194" s="13" t="str">
        <f ca="1">priceincross</f>
        <v/>
      </c>
      <c r="AA2194" s="13" t="str">
        <f ca="1">priceoutcross</f>
        <v/>
      </c>
      <c r="AB2194" s="13" t="str">
        <f t="shared" ca="1" si="719"/>
        <v/>
      </c>
      <c r="AC2194" s="13" t="str">
        <f t="shared" ca="1" si="728"/>
        <v/>
      </c>
      <c r="AD2194" s="13" t="str">
        <f t="shared" ca="1" si="729"/>
        <v/>
      </c>
      <c r="AE2194" s="13">
        <f t="shared" ca="1" si="730"/>
        <v>5.2959212856690323</v>
      </c>
      <c r="AG2194" s="32">
        <f ca="1">IF(ROW(data!B2194)&gt;fib+1,MIN(OFFSET(data!B2194,0,0,-fib,1)),"")</f>
        <v>13.82</v>
      </c>
      <c r="AH2194" s="32">
        <f ca="1">IF(ROW(data!B2194)&gt;fib+1,MAX(OFFSET(data!B2194,0,0,-fib,1)),"")</f>
        <v>23.61</v>
      </c>
      <c r="AI2194" s="32">
        <f t="shared" ca="1" si="720"/>
        <v>9.7899999999999991</v>
      </c>
      <c r="AJ2194" s="31">
        <f t="shared" ca="1" si="721"/>
        <v>16.13044</v>
      </c>
      <c r="AK2194" s="31">
        <f t="shared" ca="1" si="722"/>
        <v>17.55978</v>
      </c>
      <c r="AL2194" s="31">
        <f t="shared" ca="1" si="723"/>
        <v>18.715</v>
      </c>
      <c r="AM2194" s="31">
        <f t="shared" ca="1" si="724"/>
        <v>19.87022</v>
      </c>
      <c r="AO2194" s="32">
        <f t="shared" ca="1" si="731"/>
        <v>2.890077253538212</v>
      </c>
      <c r="AP2194" s="32">
        <f t="shared" ca="1" si="732"/>
        <v>0</v>
      </c>
      <c r="AQ2194" s="32">
        <f t="shared" ca="1" si="733"/>
        <v>4.2959212856690323</v>
      </c>
      <c r="AR2194" s="32">
        <f t="shared" ca="1" si="734"/>
        <v>0</v>
      </c>
    </row>
    <row r="2195" spans="1:44">
      <c r="A2195" s="10">
        <v>40121</v>
      </c>
      <c r="B2195" s="11">
        <f ca="1">IF(ROW(data!B2195)&gt;singleSMA,AVERAGE(OFFSET(data!B2195,0,0,-singleSMA,1)),"")</f>
        <v>18.367499999999989</v>
      </c>
      <c r="C2195" s="11" t="str">
        <f ca="1">IF(ROW(data!B2193)&gt;singleSMA+2,IF(SIGN(data!B2194-indicators!B2194)&lt;&gt;SIGN(data!B2193-indicators!B2193),IF(SIGN(data!B2194-indicators!B2194)&gt;0,"BUY","SELL"),""),"")</f>
        <v/>
      </c>
      <c r="D2195" s="11">
        <f ca="1">IF(ROW(data!B2195)&gt;fastSMA,AVERAGE(OFFSET(data!B2195,0,0,-fastSMA,1)),"")</f>
        <v>21.924500000000002</v>
      </c>
      <c r="E2195" s="11">
        <f ca="1">IF(ROW(data!B2195)&gt;slowSMA,AVERAGE(OFFSET(data!B2195,0,0,-slowSMA,1)),"")</f>
        <v>18.367499999999989</v>
      </c>
      <c r="F2195" s="11" t="str">
        <f ca="1">IF(ROW(data!B2195)&gt;MAX(fastSMA,slowSMA)+2,IF(SIGN(D2194-E2194)&lt;&gt;SIGN(D2193-E2193),IF(SIGN(D2194-E2194)&gt;0,"BUY","SELL"),""),"")</f>
        <v/>
      </c>
      <c r="G2195" s="11"/>
      <c r="H2195" s="11">
        <f>(data!B2195/data!B2194)-1</f>
        <v>4.659146640510059E-2</v>
      </c>
      <c r="I2195" s="11">
        <f t="shared" si="714"/>
        <v>4.659146640510059E-2</v>
      </c>
      <c r="J2195" s="11">
        <f t="shared" si="715"/>
        <v>0</v>
      </c>
      <c r="K2195" s="11">
        <f ca="1">IF(ROW(data!B2195)&gt;rsi+1,100-100/(1+AVERAGE(OFFSET(I2195,0,0,-rsi,1))/AVERAGE(OFFSET(J2195,0,0,-rsi,1))),"")</f>
        <v>53.489696769810955</v>
      </c>
      <c r="L2195" s="11"/>
      <c r="M2195" s="11">
        <f t="shared" si="716"/>
        <v>1.0465914664051006</v>
      </c>
      <c r="N2195" s="11">
        <f t="shared" ca="1" si="717"/>
        <v>1.0254685247477178</v>
      </c>
      <c r="S2195" s="13" t="str">
        <f ca="1">pricein</f>
        <v/>
      </c>
      <c r="T2195" s="13" t="str">
        <f ca="1">priceout</f>
        <v/>
      </c>
      <c r="U2195" s="16" t="str">
        <f t="shared" ca="1" si="718"/>
        <v/>
      </c>
      <c r="V2195" s="16" t="str">
        <f t="shared" ca="1" si="725"/>
        <v/>
      </c>
      <c r="W2195" s="16" t="str">
        <f t="shared" ca="1" si="726"/>
        <v/>
      </c>
      <c r="X2195" s="16">
        <f t="shared" ca="1" si="727"/>
        <v>3.890077253538212</v>
      </c>
      <c r="Y2195" s="16"/>
      <c r="Z2195" s="13" t="str">
        <f ca="1">priceincross</f>
        <v/>
      </c>
      <c r="AA2195" s="13" t="str">
        <f ca="1">priceoutcross</f>
        <v/>
      </c>
      <c r="AB2195" s="13" t="str">
        <f t="shared" ca="1" si="719"/>
        <v/>
      </c>
      <c r="AC2195" s="13" t="str">
        <f t="shared" ca="1" si="728"/>
        <v/>
      </c>
      <c r="AD2195" s="13" t="str">
        <f t="shared" ca="1" si="729"/>
        <v/>
      </c>
      <c r="AE2195" s="13">
        <f t="shared" ca="1" si="730"/>
        <v>5.2959212856690323</v>
      </c>
      <c r="AG2195" s="32">
        <f ca="1">IF(ROW(data!B2195)&gt;fib+1,MIN(OFFSET(data!B2195,0,0,-fib,1)),"")</f>
        <v>13.82</v>
      </c>
      <c r="AH2195" s="32">
        <f ca="1">IF(ROW(data!B2195)&gt;fib+1,MAX(OFFSET(data!B2195,0,0,-fib,1)),"")</f>
        <v>23.61</v>
      </c>
      <c r="AI2195" s="32">
        <f t="shared" ca="1" si="720"/>
        <v>9.7899999999999991</v>
      </c>
      <c r="AJ2195" s="31">
        <f t="shared" ca="1" si="721"/>
        <v>16.13044</v>
      </c>
      <c r="AK2195" s="31">
        <f t="shared" ca="1" si="722"/>
        <v>17.55978</v>
      </c>
      <c r="AL2195" s="31">
        <f t="shared" ca="1" si="723"/>
        <v>18.715</v>
      </c>
      <c r="AM2195" s="31">
        <f t="shared" ca="1" si="724"/>
        <v>19.87022</v>
      </c>
      <c r="AO2195" s="32">
        <f t="shared" ca="1" si="731"/>
        <v>2.890077253538212</v>
      </c>
      <c r="AP2195" s="32">
        <f t="shared" ca="1" si="732"/>
        <v>0</v>
      </c>
      <c r="AQ2195" s="32">
        <f t="shared" ca="1" si="733"/>
        <v>4.2959212856690323</v>
      </c>
      <c r="AR2195" s="32">
        <f t="shared" ca="1" si="734"/>
        <v>0</v>
      </c>
    </row>
    <row r="2196" spans="1:44">
      <c r="A2196" s="10">
        <v>40122</v>
      </c>
      <c r="B2196" s="11">
        <f ca="1">IF(ROW(data!B2196)&gt;singleSMA,AVERAGE(OFFSET(data!B2196,0,0,-singleSMA,1)),"")</f>
        <v>18.448699999999988</v>
      </c>
      <c r="C2196" s="11" t="str">
        <f ca="1">IF(ROW(data!B2194)&gt;singleSMA+2,IF(SIGN(data!B2195-indicators!B2195)&lt;&gt;SIGN(data!B2194-indicators!B2194),IF(SIGN(data!B2195-indicators!B2195)&gt;0,"BUY","SELL"),""),"")</f>
        <v/>
      </c>
      <c r="D2196" s="11">
        <f ca="1">IF(ROW(data!B2196)&gt;fastSMA,AVERAGE(OFFSET(data!B2196,0,0,-fastSMA,1)),"")</f>
        <v>21.994499999999999</v>
      </c>
      <c r="E2196" s="11">
        <f ca="1">IF(ROW(data!B2196)&gt;slowSMA,AVERAGE(OFFSET(data!B2196,0,0,-slowSMA,1)),"")</f>
        <v>18.448699999999988</v>
      </c>
      <c r="F2196" s="11" t="str">
        <f ca="1">IF(ROW(data!B2196)&gt;MAX(fastSMA,slowSMA)+2,IF(SIGN(D2195-E2195)&lt;&gt;SIGN(D2194-E2194),IF(SIGN(D2195-E2195)&gt;0,"BUY","SELL"),""),"")</f>
        <v/>
      </c>
      <c r="G2196" s="11"/>
      <c r="H2196" s="11">
        <f>(data!B2196/data!B2195)-1</f>
        <v>2.8116213683224034E-2</v>
      </c>
      <c r="I2196" s="11">
        <f t="shared" si="714"/>
        <v>2.8116213683224034E-2</v>
      </c>
      <c r="J2196" s="11">
        <f t="shared" si="715"/>
        <v>0</v>
      </c>
      <c r="K2196" s="11">
        <f ca="1">IF(ROW(data!B2196)&gt;rsi+1,100-100/(1+AVERAGE(OFFSET(I2196,0,0,-rsi,1))/AVERAGE(OFFSET(J2196,0,0,-rsi,1))),"")</f>
        <v>57.658170192027576</v>
      </c>
      <c r="L2196" s="11"/>
      <c r="M2196" s="11">
        <f t="shared" si="716"/>
        <v>1.028116213683224</v>
      </c>
      <c r="N2196" s="11">
        <f t="shared" ca="1" si="717"/>
        <v>1.0681596884128528</v>
      </c>
      <c r="S2196" s="13" t="str">
        <f ca="1">pricein</f>
        <v/>
      </c>
      <c r="T2196" s="13" t="str">
        <f ca="1">priceout</f>
        <v/>
      </c>
      <c r="U2196" s="16" t="str">
        <f t="shared" ca="1" si="718"/>
        <v/>
      </c>
      <c r="V2196" s="16" t="str">
        <f t="shared" ca="1" si="725"/>
        <v/>
      </c>
      <c r="W2196" s="16" t="str">
        <f t="shared" ca="1" si="726"/>
        <v/>
      </c>
      <c r="X2196" s="16">
        <f t="shared" ca="1" si="727"/>
        <v>3.890077253538212</v>
      </c>
      <c r="Y2196" s="16"/>
      <c r="Z2196" s="13" t="str">
        <f ca="1">priceincross</f>
        <v/>
      </c>
      <c r="AA2196" s="13" t="str">
        <f ca="1">priceoutcross</f>
        <v/>
      </c>
      <c r="AB2196" s="13" t="str">
        <f t="shared" ca="1" si="719"/>
        <v/>
      </c>
      <c r="AC2196" s="13" t="str">
        <f t="shared" ca="1" si="728"/>
        <v/>
      </c>
      <c r="AD2196" s="13" t="str">
        <f t="shared" ca="1" si="729"/>
        <v/>
      </c>
      <c r="AE2196" s="13">
        <f t="shared" ca="1" si="730"/>
        <v>5.2959212856690323</v>
      </c>
      <c r="AG2196" s="32">
        <f ca="1">IF(ROW(data!B2196)&gt;fib+1,MIN(OFFSET(data!B2196,0,0,-fib,1)),"")</f>
        <v>13.85</v>
      </c>
      <c r="AH2196" s="32">
        <f ca="1">IF(ROW(data!B2196)&gt;fib+1,MAX(OFFSET(data!B2196,0,0,-fib,1)),"")</f>
        <v>23.61</v>
      </c>
      <c r="AI2196" s="32">
        <f t="shared" ca="1" si="720"/>
        <v>9.76</v>
      </c>
      <c r="AJ2196" s="31">
        <f t="shared" ca="1" si="721"/>
        <v>16.153359999999999</v>
      </c>
      <c r="AK2196" s="31">
        <f t="shared" ca="1" si="722"/>
        <v>17.578319999999998</v>
      </c>
      <c r="AL2196" s="31">
        <f t="shared" ca="1" si="723"/>
        <v>18.73</v>
      </c>
      <c r="AM2196" s="31">
        <f t="shared" ca="1" si="724"/>
        <v>19.881679999999999</v>
      </c>
      <c r="AO2196" s="32">
        <f t="shared" ca="1" si="731"/>
        <v>2.890077253538212</v>
      </c>
      <c r="AP2196" s="32">
        <f t="shared" ca="1" si="732"/>
        <v>0</v>
      </c>
      <c r="AQ2196" s="32">
        <f t="shared" ca="1" si="733"/>
        <v>4.2959212856690323</v>
      </c>
      <c r="AR2196" s="32">
        <f t="shared" ca="1" si="734"/>
        <v>0</v>
      </c>
    </row>
    <row r="2197" spans="1:44">
      <c r="A2197" s="10">
        <v>40123</v>
      </c>
      <c r="B2197" s="11">
        <f ca="1">IF(ROW(data!B2197)&gt;singleSMA,AVERAGE(OFFSET(data!B2197,0,0,-singleSMA,1)),"")</f>
        <v>18.52729999999999</v>
      </c>
      <c r="C2197" s="11" t="str">
        <f ca="1">IF(ROW(data!B2195)&gt;singleSMA+2,IF(SIGN(data!B2196-indicators!B2196)&lt;&gt;SIGN(data!B2195-indicators!B2195),IF(SIGN(data!B2196-indicators!B2196)&gt;0,"BUY","SELL"),""),"")</f>
        <v/>
      </c>
      <c r="D2197" s="11">
        <f ca="1">IF(ROW(data!B2197)&gt;fastSMA,AVERAGE(OFFSET(data!B2197,0,0,-fastSMA,1)),"")</f>
        <v>22.040999999999997</v>
      </c>
      <c r="E2197" s="11">
        <f ca="1">IF(ROW(data!B2197)&gt;slowSMA,AVERAGE(OFFSET(data!B2197,0,0,-slowSMA,1)),"")</f>
        <v>18.52729999999999</v>
      </c>
      <c r="F2197" s="11" t="str">
        <f ca="1">IF(ROW(data!B2197)&gt;MAX(fastSMA,slowSMA)+2,IF(SIGN(D2196-E2196)&lt;&gt;SIGN(D2195-E2195),IF(SIGN(D2196-E2196)&gt;0,"BUY","SELL"),""),"")</f>
        <v/>
      </c>
      <c r="G2197" s="11"/>
      <c r="H2197" s="11">
        <f>(data!B2197/data!B2196)-1</f>
        <v>2.7347310847765094E-3</v>
      </c>
      <c r="I2197" s="11">
        <f t="shared" si="714"/>
        <v>2.7347310847765094E-3</v>
      </c>
      <c r="J2197" s="11">
        <f t="shared" si="715"/>
        <v>0</v>
      </c>
      <c r="K2197" s="11">
        <f ca="1">IF(ROW(data!B2197)&gt;rsi+1,100-100/(1+AVERAGE(OFFSET(I2197,0,0,-rsi,1))/AVERAGE(OFFSET(J2197,0,0,-rsi,1))),"")</f>
        <v>55.52143740830364</v>
      </c>
      <c r="L2197" s="11"/>
      <c r="M2197" s="11">
        <f t="shared" si="716"/>
        <v>1.0027347310847765</v>
      </c>
      <c r="N2197" s="11">
        <f t="shared" ca="1" si="717"/>
        <v>1.0441385856668246</v>
      </c>
      <c r="S2197" s="13" t="str">
        <f ca="1">pricein</f>
        <v/>
      </c>
      <c r="T2197" s="13" t="str">
        <f ca="1">priceout</f>
        <v/>
      </c>
      <c r="U2197" s="16" t="str">
        <f t="shared" ca="1" si="718"/>
        <v/>
      </c>
      <c r="V2197" s="16" t="str">
        <f t="shared" ca="1" si="725"/>
        <v/>
      </c>
      <c r="W2197" s="16" t="str">
        <f t="shared" ca="1" si="726"/>
        <v/>
      </c>
      <c r="X2197" s="16">
        <f t="shared" ca="1" si="727"/>
        <v>3.890077253538212</v>
      </c>
      <c r="Y2197" s="16"/>
      <c r="Z2197" s="13" t="str">
        <f ca="1">priceincross</f>
        <v/>
      </c>
      <c r="AA2197" s="13" t="str">
        <f ca="1">priceoutcross</f>
        <v/>
      </c>
      <c r="AB2197" s="13" t="str">
        <f t="shared" ca="1" si="719"/>
        <v/>
      </c>
      <c r="AC2197" s="13" t="str">
        <f t="shared" ca="1" si="728"/>
        <v/>
      </c>
      <c r="AD2197" s="13" t="str">
        <f t="shared" ca="1" si="729"/>
        <v/>
      </c>
      <c r="AE2197" s="13">
        <f t="shared" ca="1" si="730"/>
        <v>5.2959212856690323</v>
      </c>
      <c r="AG2197" s="32">
        <f ca="1">IF(ROW(data!B2197)&gt;fib+1,MIN(OFFSET(data!B2197,0,0,-fib,1)),"")</f>
        <v>13.85</v>
      </c>
      <c r="AH2197" s="32">
        <f ca="1">IF(ROW(data!B2197)&gt;fib+1,MAX(OFFSET(data!B2197,0,0,-fib,1)),"")</f>
        <v>23.61</v>
      </c>
      <c r="AI2197" s="32">
        <f t="shared" ca="1" si="720"/>
        <v>9.76</v>
      </c>
      <c r="AJ2197" s="31">
        <f t="shared" ca="1" si="721"/>
        <v>16.153359999999999</v>
      </c>
      <c r="AK2197" s="31">
        <f t="shared" ca="1" si="722"/>
        <v>17.578319999999998</v>
      </c>
      <c r="AL2197" s="31">
        <f t="shared" ca="1" si="723"/>
        <v>18.73</v>
      </c>
      <c r="AM2197" s="31">
        <f t="shared" ca="1" si="724"/>
        <v>19.881679999999999</v>
      </c>
      <c r="AO2197" s="32">
        <f t="shared" ca="1" si="731"/>
        <v>2.890077253538212</v>
      </c>
      <c r="AP2197" s="32">
        <f t="shared" ca="1" si="732"/>
        <v>0</v>
      </c>
      <c r="AQ2197" s="32">
        <f t="shared" ca="1" si="733"/>
        <v>4.2959212856690323</v>
      </c>
      <c r="AR2197" s="32">
        <f t="shared" ca="1" si="734"/>
        <v>0</v>
      </c>
    </row>
    <row r="2198" spans="1:44">
      <c r="A2198" s="10">
        <v>40126</v>
      </c>
      <c r="B2198" s="11">
        <f ca="1">IF(ROW(data!B2198)&gt;singleSMA,AVERAGE(OFFSET(data!B2198,0,0,-singleSMA,1)),"")</f>
        <v>18.598399999999991</v>
      </c>
      <c r="C2198" s="11" t="str">
        <f ca="1">IF(ROW(data!B2196)&gt;singleSMA+2,IF(SIGN(data!B2197-indicators!B2197)&lt;&gt;SIGN(data!B2196-indicators!B2196),IF(SIGN(data!B2197-indicators!B2197)&gt;0,"BUY","SELL"),""),"")</f>
        <v/>
      </c>
      <c r="D2198" s="11">
        <f ca="1">IF(ROW(data!B2198)&gt;fastSMA,AVERAGE(OFFSET(data!B2198,0,0,-fastSMA,1)),"")</f>
        <v>22.058499999999999</v>
      </c>
      <c r="E2198" s="11">
        <f ca="1">IF(ROW(data!B2198)&gt;slowSMA,AVERAGE(OFFSET(data!B2198,0,0,-slowSMA,1)),"")</f>
        <v>18.598399999999991</v>
      </c>
      <c r="F2198" s="11" t="str">
        <f ca="1">IF(ROW(data!B2198)&gt;MAX(fastSMA,slowSMA)+2,IF(SIGN(D2197-E2197)&lt;&gt;SIGN(D2196-E2196),IF(SIGN(D2197-E2197)&gt;0,"BUY","SELL"),""),"")</f>
        <v/>
      </c>
      <c r="G2198" s="11"/>
      <c r="H2198" s="11">
        <f>(data!B2198/data!B2197)-1</f>
        <v>-1.0909090909090868E-2</v>
      </c>
      <c r="I2198" s="11">
        <f t="shared" si="714"/>
        <v>0</v>
      </c>
      <c r="J2198" s="11">
        <f t="shared" si="715"/>
        <v>1.0909090909090868E-2</v>
      </c>
      <c r="K2198" s="11">
        <f ca="1">IF(ROW(data!B2198)&gt;rsi+1,100-100/(1+AVERAGE(OFFSET(I2198,0,0,-rsi,1))/AVERAGE(OFFSET(J2198,0,0,-rsi,1))),"")</f>
        <v>52.592877190828595</v>
      </c>
      <c r="L2198" s="11"/>
      <c r="M2198" s="11">
        <f t="shared" si="716"/>
        <v>0.98909090909090913</v>
      </c>
      <c r="N2198" s="11">
        <f t="shared" ca="1" si="717"/>
        <v>1.0163475011676788</v>
      </c>
      <c r="S2198" s="13" t="str">
        <f ca="1">pricein</f>
        <v/>
      </c>
      <c r="T2198" s="13" t="str">
        <f ca="1">priceout</f>
        <v/>
      </c>
      <c r="U2198" s="16" t="str">
        <f t="shared" ca="1" si="718"/>
        <v/>
      </c>
      <c r="V2198" s="16" t="str">
        <f t="shared" ca="1" si="725"/>
        <v/>
      </c>
      <c r="W2198" s="16" t="str">
        <f t="shared" ca="1" si="726"/>
        <v/>
      </c>
      <c r="X2198" s="16">
        <f t="shared" ca="1" si="727"/>
        <v>3.890077253538212</v>
      </c>
      <c r="Y2198" s="16"/>
      <c r="Z2198" s="13" t="str">
        <f ca="1">priceincross</f>
        <v/>
      </c>
      <c r="AA2198" s="13" t="str">
        <f ca="1">priceoutcross</f>
        <v/>
      </c>
      <c r="AB2198" s="13" t="str">
        <f t="shared" ca="1" si="719"/>
        <v/>
      </c>
      <c r="AC2198" s="13" t="str">
        <f t="shared" ca="1" si="728"/>
        <v/>
      </c>
      <c r="AD2198" s="13" t="str">
        <f t="shared" ca="1" si="729"/>
        <v/>
      </c>
      <c r="AE2198" s="13">
        <f t="shared" ca="1" si="730"/>
        <v>5.2959212856690323</v>
      </c>
      <c r="AG2198" s="32">
        <f ca="1">IF(ROW(data!B2198)&gt;fib+1,MIN(OFFSET(data!B2198,0,0,-fib,1)),"")</f>
        <v>13.85</v>
      </c>
      <c r="AH2198" s="32">
        <f ca="1">IF(ROW(data!B2198)&gt;fib+1,MAX(OFFSET(data!B2198,0,0,-fib,1)),"")</f>
        <v>23.61</v>
      </c>
      <c r="AI2198" s="32">
        <f t="shared" ca="1" si="720"/>
        <v>9.76</v>
      </c>
      <c r="AJ2198" s="31">
        <f t="shared" ca="1" si="721"/>
        <v>16.153359999999999</v>
      </c>
      <c r="AK2198" s="31">
        <f t="shared" ca="1" si="722"/>
        <v>17.578319999999998</v>
      </c>
      <c r="AL2198" s="31">
        <f t="shared" ca="1" si="723"/>
        <v>18.73</v>
      </c>
      <c r="AM2198" s="31">
        <f t="shared" ca="1" si="724"/>
        <v>19.881679999999999</v>
      </c>
      <c r="AO2198" s="32">
        <f t="shared" ca="1" si="731"/>
        <v>2.890077253538212</v>
      </c>
      <c r="AP2198" s="32">
        <f t="shared" ca="1" si="732"/>
        <v>0</v>
      </c>
      <c r="AQ2198" s="32">
        <f t="shared" ca="1" si="733"/>
        <v>4.2959212856690323</v>
      </c>
      <c r="AR2198" s="32">
        <f t="shared" ca="1" si="734"/>
        <v>0</v>
      </c>
    </row>
    <row r="2199" spans="1:44">
      <c r="A2199" s="10">
        <v>40127</v>
      </c>
      <c r="B2199" s="11">
        <f ca="1">IF(ROW(data!B2199)&gt;singleSMA,AVERAGE(OFFSET(data!B2199,0,0,-singleSMA,1)),"")</f>
        <v>18.66909999999999</v>
      </c>
      <c r="C2199" s="11" t="str">
        <f ca="1">IF(ROW(data!B2197)&gt;singleSMA+2,IF(SIGN(data!B2198-indicators!B2198)&lt;&gt;SIGN(data!B2197-indicators!B2197),IF(SIGN(data!B2198-indicators!B2198)&gt;0,"BUY","SELL"),""),"")</f>
        <v/>
      </c>
      <c r="D2199" s="11">
        <f ca="1">IF(ROW(data!B2199)&gt;fastSMA,AVERAGE(OFFSET(data!B2199,0,0,-fastSMA,1)),"")</f>
        <v>21.994</v>
      </c>
      <c r="E2199" s="11">
        <f ca="1">IF(ROW(data!B2199)&gt;slowSMA,AVERAGE(OFFSET(data!B2199,0,0,-slowSMA,1)),"")</f>
        <v>18.66909999999999</v>
      </c>
      <c r="F2199" s="11" t="str">
        <f ca="1">IF(ROW(data!B2199)&gt;MAX(fastSMA,slowSMA)+2,IF(SIGN(D2198-E2198)&lt;&gt;SIGN(D2197-E2197),IF(SIGN(D2198-E2198)&gt;0,"BUY","SELL"),""),"")</f>
        <v/>
      </c>
      <c r="G2199" s="11"/>
      <c r="H2199" s="11">
        <f>(data!B2199/data!B2198)-1</f>
        <v>-3.6305147058823706E-2</v>
      </c>
      <c r="I2199" s="11">
        <f t="shared" si="714"/>
        <v>0</v>
      </c>
      <c r="J2199" s="11">
        <f t="shared" si="715"/>
        <v>3.6305147058823706E-2</v>
      </c>
      <c r="K2199" s="11">
        <f ca="1">IF(ROW(data!B2199)&gt;rsi+1,100-100/(1+AVERAGE(OFFSET(I2199,0,0,-rsi,1))/AVERAGE(OFFSET(J2199,0,0,-rsi,1))),"")</f>
        <v>44.139262243897001</v>
      </c>
      <c r="L2199" s="11"/>
      <c r="M2199" s="11">
        <f t="shared" si="716"/>
        <v>0.96369485294117629</v>
      </c>
      <c r="N2199" s="11">
        <f t="shared" ca="1" si="717"/>
        <v>0.94204851752021546</v>
      </c>
      <c r="S2199" s="13" t="str">
        <f ca="1">pricein</f>
        <v/>
      </c>
      <c r="T2199" s="13" t="str">
        <f ca="1">priceout</f>
        <v/>
      </c>
      <c r="U2199" s="16" t="str">
        <f t="shared" ca="1" si="718"/>
        <v/>
      </c>
      <c r="V2199" s="16" t="str">
        <f t="shared" ca="1" si="725"/>
        <v/>
      </c>
      <c r="W2199" s="16" t="str">
        <f t="shared" ca="1" si="726"/>
        <v/>
      </c>
      <c r="X2199" s="16">
        <f t="shared" ca="1" si="727"/>
        <v>3.890077253538212</v>
      </c>
      <c r="Y2199" s="16"/>
      <c r="Z2199" s="13" t="str">
        <f ca="1">priceincross</f>
        <v/>
      </c>
      <c r="AA2199" s="13" t="str">
        <f ca="1">priceoutcross</f>
        <v/>
      </c>
      <c r="AB2199" s="13" t="str">
        <f t="shared" ca="1" si="719"/>
        <v/>
      </c>
      <c r="AC2199" s="13" t="str">
        <f t="shared" ca="1" si="728"/>
        <v/>
      </c>
      <c r="AD2199" s="13" t="str">
        <f t="shared" ca="1" si="729"/>
        <v/>
      </c>
      <c r="AE2199" s="13">
        <f t="shared" ca="1" si="730"/>
        <v>5.2959212856690323</v>
      </c>
      <c r="AG2199" s="32">
        <f ca="1">IF(ROW(data!B2199)&gt;fib+1,MIN(OFFSET(data!B2199,0,0,-fib,1)),"")</f>
        <v>13.85</v>
      </c>
      <c r="AH2199" s="32">
        <f ca="1">IF(ROW(data!B2199)&gt;fib+1,MAX(OFFSET(data!B2199,0,0,-fib,1)),"")</f>
        <v>23.61</v>
      </c>
      <c r="AI2199" s="32">
        <f t="shared" ca="1" si="720"/>
        <v>9.76</v>
      </c>
      <c r="AJ2199" s="31">
        <f t="shared" ca="1" si="721"/>
        <v>16.153359999999999</v>
      </c>
      <c r="AK2199" s="31">
        <f t="shared" ca="1" si="722"/>
        <v>17.578319999999998</v>
      </c>
      <c r="AL2199" s="31">
        <f t="shared" ca="1" si="723"/>
        <v>18.73</v>
      </c>
      <c r="AM2199" s="31">
        <f t="shared" ca="1" si="724"/>
        <v>19.881679999999999</v>
      </c>
      <c r="AO2199" s="32">
        <f t="shared" ca="1" si="731"/>
        <v>2.890077253538212</v>
      </c>
      <c r="AP2199" s="32">
        <f t="shared" ca="1" si="732"/>
        <v>0</v>
      </c>
      <c r="AQ2199" s="32">
        <f t="shared" ca="1" si="733"/>
        <v>4.2959212856690323</v>
      </c>
      <c r="AR2199" s="32">
        <f t="shared" ca="1" si="734"/>
        <v>0</v>
      </c>
    </row>
    <row r="2200" spans="1:44">
      <c r="A2200" s="10">
        <v>40128</v>
      </c>
      <c r="B2200" s="11">
        <f ca="1">IF(ROW(data!B2200)&gt;singleSMA,AVERAGE(OFFSET(data!B2200,0,0,-singleSMA,1)),"")</f>
        <v>18.741099999999989</v>
      </c>
      <c r="C2200" s="11" t="str">
        <f ca="1">IF(ROW(data!B2198)&gt;singleSMA+2,IF(SIGN(data!B2199-indicators!B2199)&lt;&gt;SIGN(data!B2198-indicators!B2198),IF(SIGN(data!B2199-indicators!B2199)&gt;0,"BUY","SELL"),""),"")</f>
        <v/>
      </c>
      <c r="D2200" s="11">
        <f ca="1">IF(ROW(data!B2200)&gt;fastSMA,AVERAGE(OFFSET(data!B2200,0,0,-fastSMA,1)),"")</f>
        <v>21.934499999999996</v>
      </c>
      <c r="E2200" s="11">
        <f ca="1">IF(ROW(data!B2200)&gt;slowSMA,AVERAGE(OFFSET(data!B2200,0,0,-slowSMA,1)),"")</f>
        <v>18.741099999999989</v>
      </c>
      <c r="F2200" s="11" t="str">
        <f ca="1">IF(ROW(data!B2200)&gt;MAX(fastSMA,slowSMA)+2,IF(SIGN(D2199-E2199)&lt;&gt;SIGN(D2198-E2198),IF(SIGN(D2199-E2199)&gt;0,"BUY","SELL"),""),"")</f>
        <v/>
      </c>
      <c r="G2200" s="11"/>
      <c r="H2200" s="11">
        <f>(data!B2200/data!B2199)-1</f>
        <v>1.3829279923700755E-2</v>
      </c>
      <c r="I2200" s="11">
        <f t="shared" si="714"/>
        <v>1.3829279923700755E-2</v>
      </c>
      <c r="J2200" s="11">
        <f t="shared" si="715"/>
        <v>0</v>
      </c>
      <c r="K2200" s="11">
        <f ca="1">IF(ROW(data!B2200)&gt;rsi+1,100-100/(1+AVERAGE(OFFSET(I2200,0,0,-rsi,1))/AVERAGE(OFFSET(J2200,0,0,-rsi,1))),"")</f>
        <v>44.790902803918954</v>
      </c>
      <c r="L2200" s="11"/>
      <c r="M2200" s="11">
        <f t="shared" si="716"/>
        <v>1.0138292799237008</v>
      </c>
      <c r="N2200" s="11">
        <f t="shared" ca="1" si="717"/>
        <v>0.94699331848552315</v>
      </c>
      <c r="S2200" s="13" t="str">
        <f ca="1">pricein</f>
        <v/>
      </c>
      <c r="T2200" s="13" t="str">
        <f ca="1">priceout</f>
        <v/>
      </c>
      <c r="U2200" s="16" t="str">
        <f t="shared" ca="1" si="718"/>
        <v/>
      </c>
      <c r="V2200" s="16" t="str">
        <f t="shared" ca="1" si="725"/>
        <v/>
      </c>
      <c r="W2200" s="16" t="str">
        <f t="shared" ca="1" si="726"/>
        <v/>
      </c>
      <c r="X2200" s="16">
        <f t="shared" ca="1" si="727"/>
        <v>3.890077253538212</v>
      </c>
      <c r="Y2200" s="16"/>
      <c r="Z2200" s="13" t="str">
        <f ca="1">priceincross</f>
        <v/>
      </c>
      <c r="AA2200" s="13" t="str">
        <f ca="1">priceoutcross</f>
        <v/>
      </c>
      <c r="AB2200" s="13" t="str">
        <f t="shared" ca="1" si="719"/>
        <v/>
      </c>
      <c r="AC2200" s="13" t="str">
        <f t="shared" ca="1" si="728"/>
        <v/>
      </c>
      <c r="AD2200" s="13" t="str">
        <f t="shared" ca="1" si="729"/>
        <v/>
      </c>
      <c r="AE2200" s="13">
        <f t="shared" ca="1" si="730"/>
        <v>5.2959212856690323</v>
      </c>
      <c r="AG2200" s="32">
        <f ca="1">IF(ROW(data!B2200)&gt;fib+1,MIN(OFFSET(data!B2200,0,0,-fib,1)),"")</f>
        <v>13.85</v>
      </c>
      <c r="AH2200" s="32">
        <f ca="1">IF(ROW(data!B2200)&gt;fib+1,MAX(OFFSET(data!B2200,0,0,-fib,1)),"")</f>
        <v>23.61</v>
      </c>
      <c r="AI2200" s="32">
        <f t="shared" ca="1" si="720"/>
        <v>9.76</v>
      </c>
      <c r="AJ2200" s="31">
        <f t="shared" ca="1" si="721"/>
        <v>16.153359999999999</v>
      </c>
      <c r="AK2200" s="31">
        <f t="shared" ca="1" si="722"/>
        <v>17.578319999999998</v>
      </c>
      <c r="AL2200" s="31">
        <f t="shared" ca="1" si="723"/>
        <v>18.73</v>
      </c>
      <c r="AM2200" s="31">
        <f t="shared" ca="1" si="724"/>
        <v>19.881679999999999</v>
      </c>
      <c r="AO2200" s="32">
        <f t="shared" ca="1" si="731"/>
        <v>2.890077253538212</v>
      </c>
      <c r="AP2200" s="32">
        <f t="shared" ca="1" si="732"/>
        <v>0</v>
      </c>
      <c r="AQ2200" s="32">
        <f t="shared" ca="1" si="733"/>
        <v>4.2959212856690323</v>
      </c>
      <c r="AR2200" s="32">
        <f t="shared" ca="1" si="734"/>
        <v>0</v>
      </c>
    </row>
    <row r="2201" spans="1:44">
      <c r="A2201" s="10">
        <v>40129</v>
      </c>
      <c r="B2201" s="11">
        <f ca="1">IF(ROW(data!B2201)&gt;singleSMA,AVERAGE(OFFSET(data!B2201,0,0,-singleSMA,1)),"")</f>
        <v>18.808799999999991</v>
      </c>
      <c r="C2201" s="11" t="str">
        <f ca="1">IF(ROW(data!B2199)&gt;singleSMA+2,IF(SIGN(data!B2200-indicators!B2200)&lt;&gt;SIGN(data!B2199-indicators!B2199),IF(SIGN(data!B2200-indicators!B2200)&gt;0,"BUY","SELL"),""),"")</f>
        <v/>
      </c>
      <c r="D2201" s="11">
        <f ca="1">IF(ROW(data!B2201)&gt;fastSMA,AVERAGE(OFFSET(data!B2201,0,0,-fastSMA,1)),"")</f>
        <v>21.809499999999993</v>
      </c>
      <c r="E2201" s="11">
        <f ca="1">IF(ROW(data!B2201)&gt;slowSMA,AVERAGE(OFFSET(data!B2201,0,0,-slowSMA,1)),"")</f>
        <v>18.808799999999991</v>
      </c>
      <c r="F2201" s="11" t="str">
        <f ca="1">IF(ROW(data!B2201)&gt;MAX(fastSMA,slowSMA)+2,IF(SIGN(D2200-E2200)&lt;&gt;SIGN(D2199-E2199),IF(SIGN(D2200-E2200)&gt;0,"BUY","SELL"),""),"")</f>
        <v/>
      </c>
      <c r="G2201" s="11"/>
      <c r="H2201" s="11">
        <f>(data!B2201/data!B2200)-1</f>
        <v>-8.9369708372530887E-3</v>
      </c>
      <c r="I2201" s="11">
        <f t="shared" si="714"/>
        <v>0</v>
      </c>
      <c r="J2201" s="11">
        <f t="shared" si="715"/>
        <v>8.9369708372530887E-3</v>
      </c>
      <c r="K2201" s="11">
        <f ca="1">IF(ROW(data!B2201)&gt;rsi+1,100-100/(1+AVERAGE(OFFSET(I2201,0,0,-rsi,1))/AVERAGE(OFFSET(J2201,0,0,-rsi,1))),"")</f>
        <v>37.149850987647952</v>
      </c>
      <c r="L2201" s="11"/>
      <c r="M2201" s="11">
        <f t="shared" si="716"/>
        <v>0.99106302916274691</v>
      </c>
      <c r="N2201" s="11">
        <f t="shared" ca="1" si="717"/>
        <v>0.89393296563428049</v>
      </c>
      <c r="S2201" s="13" t="str">
        <f ca="1">pricein</f>
        <v/>
      </c>
      <c r="T2201" s="13" t="str">
        <f ca="1">priceout</f>
        <v/>
      </c>
      <c r="U2201" s="16" t="str">
        <f t="shared" ca="1" si="718"/>
        <v/>
      </c>
      <c r="V2201" s="16" t="str">
        <f t="shared" ca="1" si="725"/>
        <v/>
      </c>
      <c r="W2201" s="16" t="str">
        <f t="shared" ca="1" si="726"/>
        <v/>
      </c>
      <c r="X2201" s="16">
        <f t="shared" ca="1" si="727"/>
        <v>3.890077253538212</v>
      </c>
      <c r="Y2201" s="16"/>
      <c r="Z2201" s="13" t="str">
        <f ca="1">priceincross</f>
        <v/>
      </c>
      <c r="AA2201" s="13" t="str">
        <f ca="1">priceoutcross</f>
        <v/>
      </c>
      <c r="AB2201" s="13" t="str">
        <f t="shared" ca="1" si="719"/>
        <v/>
      </c>
      <c r="AC2201" s="13" t="str">
        <f t="shared" ca="1" si="728"/>
        <v/>
      </c>
      <c r="AD2201" s="13" t="str">
        <f t="shared" ca="1" si="729"/>
        <v/>
      </c>
      <c r="AE2201" s="13">
        <f t="shared" ca="1" si="730"/>
        <v>5.2959212856690323</v>
      </c>
      <c r="AG2201" s="32">
        <f ca="1">IF(ROW(data!B2201)&gt;fib+1,MIN(OFFSET(data!B2201,0,0,-fib,1)),"")</f>
        <v>13.85</v>
      </c>
      <c r="AH2201" s="32">
        <f ca="1">IF(ROW(data!B2201)&gt;fib+1,MAX(OFFSET(data!B2201,0,0,-fib,1)),"")</f>
        <v>23.61</v>
      </c>
      <c r="AI2201" s="32">
        <f t="shared" ca="1" si="720"/>
        <v>9.76</v>
      </c>
      <c r="AJ2201" s="31">
        <f t="shared" ca="1" si="721"/>
        <v>16.153359999999999</v>
      </c>
      <c r="AK2201" s="31">
        <f t="shared" ca="1" si="722"/>
        <v>17.578319999999998</v>
      </c>
      <c r="AL2201" s="31">
        <f t="shared" ca="1" si="723"/>
        <v>18.73</v>
      </c>
      <c r="AM2201" s="31">
        <f t="shared" ca="1" si="724"/>
        <v>19.881679999999999</v>
      </c>
      <c r="AO2201" s="32">
        <f t="shared" ca="1" si="731"/>
        <v>2.890077253538212</v>
      </c>
      <c r="AP2201" s="32">
        <f t="shared" ca="1" si="732"/>
        <v>0</v>
      </c>
      <c r="AQ2201" s="32">
        <f t="shared" ca="1" si="733"/>
        <v>4.2959212856690323</v>
      </c>
      <c r="AR2201" s="32">
        <f t="shared" ca="1" si="734"/>
        <v>0</v>
      </c>
    </row>
    <row r="2202" spans="1:44">
      <c r="A2202" s="10">
        <v>40130</v>
      </c>
      <c r="B2202" s="11">
        <f ca="1">IF(ROW(data!B2202)&gt;singleSMA,AVERAGE(OFFSET(data!B2202,0,0,-singleSMA,1)),"")</f>
        <v>18.872999999999994</v>
      </c>
      <c r="C2202" s="11" t="str">
        <f ca="1">IF(ROW(data!B2200)&gt;singleSMA+2,IF(SIGN(data!B2201-indicators!B2201)&lt;&gt;SIGN(data!B2200-indicators!B2200),IF(SIGN(data!B2201-indicators!B2201)&gt;0,"BUY","SELL"),""),"")</f>
        <v/>
      </c>
      <c r="D2202" s="11">
        <f ca="1">IF(ROW(data!B2202)&gt;fastSMA,AVERAGE(OFFSET(data!B2202,0,0,-fastSMA,1)),"")</f>
        <v>21.659499999999994</v>
      </c>
      <c r="E2202" s="11">
        <f ca="1">IF(ROW(data!B2202)&gt;slowSMA,AVERAGE(OFFSET(data!B2202,0,0,-slowSMA,1)),"")</f>
        <v>18.872999999999994</v>
      </c>
      <c r="F2202" s="11" t="str">
        <f ca="1">IF(ROW(data!B2202)&gt;MAX(fastSMA,slowSMA)+2,IF(SIGN(D2201-E2201)&lt;&gt;SIGN(D2200-E2200),IF(SIGN(D2201-E2201)&gt;0,"BUY","SELL"),""),"")</f>
        <v/>
      </c>
      <c r="G2202" s="11"/>
      <c r="H2202" s="11">
        <f>(data!B2202/data!B2201)-1</f>
        <v>-2.1831988609397279E-2</v>
      </c>
      <c r="I2202" s="11">
        <f t="shared" si="714"/>
        <v>0</v>
      </c>
      <c r="J2202" s="11">
        <f t="shared" si="715"/>
        <v>2.1831988609397279E-2</v>
      </c>
      <c r="K2202" s="11">
        <f ca="1">IF(ROW(data!B2202)&gt;rsi+1,100-100/(1+AVERAGE(OFFSET(I2202,0,0,-rsi,1))/AVERAGE(OFFSET(J2202,0,0,-rsi,1))),"")</f>
        <v>35.030335672956369</v>
      </c>
      <c r="L2202" s="11"/>
      <c r="M2202" s="11">
        <f t="shared" si="716"/>
        <v>0.97816801139060272</v>
      </c>
      <c r="N2202" s="11">
        <f t="shared" ca="1" si="717"/>
        <v>0.87293519695044453</v>
      </c>
      <c r="S2202" s="13" t="str">
        <f ca="1">pricein</f>
        <v/>
      </c>
      <c r="T2202" s="13" t="str">
        <f ca="1">priceout</f>
        <v/>
      </c>
      <c r="U2202" s="16" t="str">
        <f t="shared" ca="1" si="718"/>
        <v/>
      </c>
      <c r="V2202" s="16" t="str">
        <f t="shared" ca="1" si="725"/>
        <v/>
      </c>
      <c r="W2202" s="16" t="str">
        <f t="shared" ca="1" si="726"/>
        <v/>
      </c>
      <c r="X2202" s="16">
        <f t="shared" ca="1" si="727"/>
        <v>3.890077253538212</v>
      </c>
      <c r="Y2202" s="16"/>
      <c r="Z2202" s="13" t="str">
        <f ca="1">priceincross</f>
        <v/>
      </c>
      <c r="AA2202" s="13" t="str">
        <f ca="1">priceoutcross</f>
        <v/>
      </c>
      <c r="AB2202" s="13" t="str">
        <f t="shared" ca="1" si="719"/>
        <v/>
      </c>
      <c r="AC2202" s="13" t="str">
        <f t="shared" ca="1" si="728"/>
        <v/>
      </c>
      <c r="AD2202" s="13" t="str">
        <f t="shared" ca="1" si="729"/>
        <v/>
      </c>
      <c r="AE2202" s="13">
        <f t="shared" ca="1" si="730"/>
        <v>5.2959212856690323</v>
      </c>
      <c r="AG2202" s="32">
        <f ca="1">IF(ROW(data!B2202)&gt;fib+1,MIN(OFFSET(data!B2202,0,0,-fib,1)),"")</f>
        <v>13.85</v>
      </c>
      <c r="AH2202" s="32">
        <f ca="1">IF(ROW(data!B2202)&gt;fib+1,MAX(OFFSET(data!B2202,0,0,-fib,1)),"")</f>
        <v>23.61</v>
      </c>
      <c r="AI2202" s="32">
        <f t="shared" ca="1" si="720"/>
        <v>9.76</v>
      </c>
      <c r="AJ2202" s="31">
        <f t="shared" ca="1" si="721"/>
        <v>16.153359999999999</v>
      </c>
      <c r="AK2202" s="31">
        <f t="shared" ca="1" si="722"/>
        <v>17.578319999999998</v>
      </c>
      <c r="AL2202" s="31">
        <f t="shared" ca="1" si="723"/>
        <v>18.73</v>
      </c>
      <c r="AM2202" s="31">
        <f t="shared" ca="1" si="724"/>
        <v>19.881679999999999</v>
      </c>
      <c r="AO2202" s="32">
        <f t="shared" ca="1" si="731"/>
        <v>2.890077253538212</v>
      </c>
      <c r="AP2202" s="32">
        <f t="shared" ca="1" si="732"/>
        <v>0</v>
      </c>
      <c r="AQ2202" s="32">
        <f t="shared" ca="1" si="733"/>
        <v>4.2959212856690323</v>
      </c>
      <c r="AR2202" s="32">
        <f t="shared" ca="1" si="734"/>
        <v>0</v>
      </c>
    </row>
    <row r="2203" spans="1:44">
      <c r="A2203" s="10">
        <v>40133</v>
      </c>
      <c r="B2203" s="11">
        <f ca="1">IF(ROW(data!B2203)&gt;singleSMA,AVERAGE(OFFSET(data!B2203,0,0,-singleSMA,1)),"")</f>
        <v>18.919899999999995</v>
      </c>
      <c r="C2203" s="11" t="str">
        <f ca="1">IF(ROW(data!B2201)&gt;singleSMA+2,IF(SIGN(data!B2202-indicators!B2202)&lt;&gt;SIGN(data!B2201-indicators!B2201),IF(SIGN(data!B2202-indicators!B2202)&gt;0,"BUY","SELL"),""),"")</f>
        <v/>
      </c>
      <c r="D2203" s="11">
        <f ca="1">IF(ROW(data!B2203)&gt;fastSMA,AVERAGE(OFFSET(data!B2203,0,0,-fastSMA,1)),"")</f>
        <v>21.481999999999992</v>
      </c>
      <c r="E2203" s="11">
        <f ca="1">IF(ROW(data!B2203)&gt;slowSMA,AVERAGE(OFFSET(data!B2203,0,0,-slowSMA,1)),"")</f>
        <v>18.919899999999995</v>
      </c>
      <c r="F2203" s="11" t="str">
        <f ca="1">IF(ROW(data!B2203)&gt;MAX(fastSMA,slowSMA)+2,IF(SIGN(D2202-E2202)&lt;&gt;SIGN(D2201-E2201),IF(SIGN(D2202-E2202)&gt;0,"BUY","SELL"),""),"")</f>
        <v/>
      </c>
      <c r="G2203" s="11"/>
      <c r="H2203" s="11">
        <f>(data!B2203/data!B2202)-1</f>
        <v>-6.7442988840368812E-2</v>
      </c>
      <c r="I2203" s="11">
        <f t="shared" si="714"/>
        <v>0</v>
      </c>
      <c r="J2203" s="11">
        <f t="shared" si="715"/>
        <v>6.7442988840368812E-2</v>
      </c>
      <c r="K2203" s="11">
        <f ca="1">IF(ROW(data!B2203)&gt;rsi+1,100-100/(1+AVERAGE(OFFSET(I2203,0,0,-rsi,1))/AVERAGE(OFFSET(J2203,0,0,-rsi,1))),"")</f>
        <v>32.629047585458892</v>
      </c>
      <c r="L2203" s="11"/>
      <c r="M2203" s="11">
        <f t="shared" si="716"/>
        <v>0.93255701115963119</v>
      </c>
      <c r="N2203" s="11">
        <f t="shared" ca="1" si="717"/>
        <v>0.84409310496266976</v>
      </c>
      <c r="S2203" s="13" t="str">
        <f ca="1">pricein</f>
        <v/>
      </c>
      <c r="T2203" s="13" t="str">
        <f ca="1">priceout</f>
        <v/>
      </c>
      <c r="U2203" s="16" t="str">
        <f t="shared" ca="1" si="718"/>
        <v/>
      </c>
      <c r="V2203" s="16" t="str">
        <f t="shared" ca="1" si="725"/>
        <v/>
      </c>
      <c r="W2203" s="16" t="str">
        <f t="shared" ca="1" si="726"/>
        <v/>
      </c>
      <c r="X2203" s="16">
        <f t="shared" ca="1" si="727"/>
        <v>3.890077253538212</v>
      </c>
      <c r="Y2203" s="16"/>
      <c r="Z2203" s="13" t="str">
        <f ca="1">priceincross</f>
        <v/>
      </c>
      <c r="AA2203" s="13" t="str">
        <f ca="1">priceoutcross</f>
        <v/>
      </c>
      <c r="AB2203" s="13" t="str">
        <f t="shared" ca="1" si="719"/>
        <v/>
      </c>
      <c r="AC2203" s="13" t="str">
        <f t="shared" ca="1" si="728"/>
        <v/>
      </c>
      <c r="AD2203" s="13" t="str">
        <f t="shared" ca="1" si="729"/>
        <v/>
      </c>
      <c r="AE2203" s="13">
        <f t="shared" ca="1" si="730"/>
        <v>5.2959212856690323</v>
      </c>
      <c r="AG2203" s="32">
        <f ca="1">IF(ROW(data!B2203)&gt;fib+1,MIN(OFFSET(data!B2203,0,0,-fib,1)),"")</f>
        <v>13.85</v>
      </c>
      <c r="AH2203" s="32">
        <f ca="1">IF(ROW(data!B2203)&gt;fib+1,MAX(OFFSET(data!B2203,0,0,-fib,1)),"")</f>
        <v>23.61</v>
      </c>
      <c r="AI2203" s="32">
        <f t="shared" ca="1" si="720"/>
        <v>9.76</v>
      </c>
      <c r="AJ2203" s="31">
        <f t="shared" ca="1" si="721"/>
        <v>16.153359999999999</v>
      </c>
      <c r="AK2203" s="31">
        <f t="shared" ca="1" si="722"/>
        <v>17.578319999999998</v>
      </c>
      <c r="AL2203" s="31">
        <f t="shared" ca="1" si="723"/>
        <v>18.73</v>
      </c>
      <c r="AM2203" s="31">
        <f t="shared" ca="1" si="724"/>
        <v>19.881679999999999</v>
      </c>
      <c r="AO2203" s="32">
        <f t="shared" ca="1" si="731"/>
        <v>2.890077253538212</v>
      </c>
      <c r="AP2203" s="32">
        <f t="shared" ca="1" si="732"/>
        <v>0</v>
      </c>
      <c r="AQ2203" s="32">
        <f t="shared" ca="1" si="733"/>
        <v>4.2959212856690323</v>
      </c>
      <c r="AR2203" s="32">
        <f t="shared" ca="1" si="734"/>
        <v>0</v>
      </c>
    </row>
    <row r="2204" spans="1:44">
      <c r="A2204" s="10">
        <v>40134</v>
      </c>
      <c r="B2204" s="11">
        <f ca="1">IF(ROW(data!B2204)&gt;singleSMA,AVERAGE(OFFSET(data!B2204,0,0,-singleSMA,1)),"")</f>
        <v>18.962999999999994</v>
      </c>
      <c r="C2204" s="11" t="str">
        <f ca="1">IF(ROW(data!B2202)&gt;singleSMA+2,IF(SIGN(data!B2203-indicators!B2203)&lt;&gt;SIGN(data!B2202-indicators!B2202),IF(SIGN(data!B2203-indicators!B2203)&gt;0,"BUY","SELL"),""),"")</f>
        <v/>
      </c>
      <c r="D2204" s="11">
        <f ca="1">IF(ROW(data!B2204)&gt;fastSMA,AVERAGE(OFFSET(data!B2204,0,0,-fastSMA,1)),"")</f>
        <v>21.311999999999998</v>
      </c>
      <c r="E2204" s="11">
        <f ca="1">IF(ROW(data!B2204)&gt;slowSMA,AVERAGE(OFFSET(data!B2204,0,0,-slowSMA,1)),"")</f>
        <v>18.962999999999994</v>
      </c>
      <c r="F2204" s="11" t="str">
        <f ca="1">IF(ROW(data!B2204)&gt;MAX(fastSMA,slowSMA)+2,IF(SIGN(D2203-E2203)&lt;&gt;SIGN(D2202-E2202),IF(SIGN(D2203-E2203)&gt;0,"BUY","SELL"),""),"")</f>
        <v/>
      </c>
      <c r="G2204" s="11"/>
      <c r="H2204" s="11">
        <f>(data!B2204/data!B2203)-1</f>
        <v>1.7169614984391401E-2</v>
      </c>
      <c r="I2204" s="11">
        <f t="shared" si="714"/>
        <v>1.7169614984391401E-2</v>
      </c>
      <c r="J2204" s="11">
        <f t="shared" si="715"/>
        <v>0</v>
      </c>
      <c r="K2204" s="11">
        <f ca="1">IF(ROW(data!B2204)&gt;rsi+1,100-100/(1+AVERAGE(OFFSET(I2204,0,0,-rsi,1))/AVERAGE(OFFSET(J2204,0,0,-rsi,1))),"")</f>
        <v>33.945518741468803</v>
      </c>
      <c r="L2204" s="11"/>
      <c r="M2204" s="11">
        <f t="shared" si="716"/>
        <v>1.0171696149843914</v>
      </c>
      <c r="N2204" s="11">
        <f t="shared" ca="1" si="717"/>
        <v>0.85185185185185186</v>
      </c>
      <c r="S2204" s="13" t="str">
        <f ca="1">pricein</f>
        <v/>
      </c>
      <c r="T2204" s="13" t="str">
        <f ca="1">priceout</f>
        <v/>
      </c>
      <c r="U2204" s="16" t="str">
        <f t="shared" ca="1" si="718"/>
        <v/>
      </c>
      <c r="V2204" s="16" t="str">
        <f t="shared" ca="1" si="725"/>
        <v/>
      </c>
      <c r="W2204" s="16" t="str">
        <f t="shared" ca="1" si="726"/>
        <v/>
      </c>
      <c r="X2204" s="16">
        <f t="shared" ca="1" si="727"/>
        <v>3.890077253538212</v>
      </c>
      <c r="Y2204" s="16"/>
      <c r="Z2204" s="13" t="str">
        <f ca="1">priceincross</f>
        <v/>
      </c>
      <c r="AA2204" s="13" t="str">
        <f ca="1">priceoutcross</f>
        <v/>
      </c>
      <c r="AB2204" s="13" t="str">
        <f t="shared" ca="1" si="719"/>
        <v/>
      </c>
      <c r="AC2204" s="13" t="str">
        <f t="shared" ca="1" si="728"/>
        <v/>
      </c>
      <c r="AD2204" s="13" t="str">
        <f t="shared" ca="1" si="729"/>
        <v/>
      </c>
      <c r="AE2204" s="13">
        <f t="shared" ca="1" si="730"/>
        <v>5.2959212856690323</v>
      </c>
      <c r="AG2204" s="32">
        <f ca="1">IF(ROW(data!B2204)&gt;fib+1,MIN(OFFSET(data!B2204,0,0,-fib,1)),"")</f>
        <v>13.85</v>
      </c>
      <c r="AH2204" s="32">
        <f ca="1">IF(ROW(data!B2204)&gt;fib+1,MAX(OFFSET(data!B2204,0,0,-fib,1)),"")</f>
        <v>23.61</v>
      </c>
      <c r="AI2204" s="32">
        <f t="shared" ca="1" si="720"/>
        <v>9.76</v>
      </c>
      <c r="AJ2204" s="31">
        <f t="shared" ca="1" si="721"/>
        <v>16.153359999999999</v>
      </c>
      <c r="AK2204" s="31">
        <f t="shared" ca="1" si="722"/>
        <v>17.578319999999998</v>
      </c>
      <c r="AL2204" s="31">
        <f t="shared" ca="1" si="723"/>
        <v>18.73</v>
      </c>
      <c r="AM2204" s="31">
        <f t="shared" ca="1" si="724"/>
        <v>19.881679999999999</v>
      </c>
      <c r="AO2204" s="32">
        <f t="shared" ca="1" si="731"/>
        <v>2.890077253538212</v>
      </c>
      <c r="AP2204" s="32">
        <f t="shared" ca="1" si="732"/>
        <v>0</v>
      </c>
      <c r="AQ2204" s="32">
        <f t="shared" ca="1" si="733"/>
        <v>4.2959212856690323</v>
      </c>
      <c r="AR2204" s="32">
        <f t="shared" ca="1" si="734"/>
        <v>0</v>
      </c>
    </row>
    <row r="2205" spans="1:44">
      <c r="A2205" s="10">
        <v>40135</v>
      </c>
      <c r="B2205" s="11">
        <f ca="1">IF(ROW(data!B2205)&gt;singleSMA,AVERAGE(OFFSET(data!B2205,0,0,-singleSMA,1)),"")</f>
        <v>19.011599999999994</v>
      </c>
      <c r="C2205" s="11" t="str">
        <f ca="1">IF(ROW(data!B2203)&gt;singleSMA+2,IF(SIGN(data!B2204-indicators!B2204)&lt;&gt;SIGN(data!B2203-indicators!B2203),IF(SIGN(data!B2204-indicators!B2204)&gt;0,"BUY","SELL"),""),"")</f>
        <v/>
      </c>
      <c r="D2205" s="11">
        <f ca="1">IF(ROW(data!B2205)&gt;fastSMA,AVERAGE(OFFSET(data!B2205,0,0,-fastSMA,1)),"")</f>
        <v>21.186</v>
      </c>
      <c r="E2205" s="11">
        <f ca="1">IF(ROW(data!B2205)&gt;slowSMA,AVERAGE(OFFSET(data!B2205,0,0,-slowSMA,1)),"")</f>
        <v>19.011599999999994</v>
      </c>
      <c r="F2205" s="11" t="str">
        <f ca="1">IF(ROW(data!B2205)&gt;MAX(fastSMA,slowSMA)+2,IF(SIGN(D2204-E2204)&lt;&gt;SIGN(D2203-E2203),IF(SIGN(D2204-E2204)&gt;0,"BUY","SELL"),""),"")</f>
        <v/>
      </c>
      <c r="G2205" s="11"/>
      <c r="H2205" s="11">
        <f>(data!B2205/data!B2204)-1</f>
        <v>4.4501278772378638E-2</v>
      </c>
      <c r="I2205" s="11">
        <f t="shared" si="714"/>
        <v>4.4501278772378638E-2</v>
      </c>
      <c r="J2205" s="11">
        <f t="shared" si="715"/>
        <v>0</v>
      </c>
      <c r="K2205" s="11">
        <f ca="1">IF(ROW(data!B2205)&gt;rsi+1,100-100/(1+AVERAGE(OFFSET(I2205,0,0,-rsi,1))/AVERAGE(OFFSET(J2205,0,0,-rsi,1))),"")</f>
        <v>39.646830940968741</v>
      </c>
      <c r="L2205" s="11"/>
      <c r="M2205" s="11">
        <f t="shared" si="716"/>
        <v>1.0445012787723786</v>
      </c>
      <c r="N2205" s="11">
        <f t="shared" ca="1" si="717"/>
        <v>0.8901482127288578</v>
      </c>
      <c r="S2205" s="13" t="str">
        <f ca="1">pricein</f>
        <v/>
      </c>
      <c r="T2205" s="13" t="str">
        <f ca="1">priceout</f>
        <v/>
      </c>
      <c r="U2205" s="16" t="str">
        <f t="shared" ca="1" si="718"/>
        <v/>
      </c>
      <c r="V2205" s="16" t="str">
        <f t="shared" ca="1" si="725"/>
        <v/>
      </c>
      <c r="W2205" s="16" t="str">
        <f t="shared" ca="1" si="726"/>
        <v/>
      </c>
      <c r="X2205" s="16">
        <f t="shared" ca="1" si="727"/>
        <v>3.890077253538212</v>
      </c>
      <c r="Y2205" s="16"/>
      <c r="Z2205" s="13" t="str">
        <f ca="1">priceincross</f>
        <v/>
      </c>
      <c r="AA2205" s="13" t="str">
        <f ca="1">priceoutcross</f>
        <v/>
      </c>
      <c r="AB2205" s="13" t="str">
        <f t="shared" ca="1" si="719"/>
        <v/>
      </c>
      <c r="AC2205" s="13" t="str">
        <f t="shared" ca="1" si="728"/>
        <v/>
      </c>
      <c r="AD2205" s="13" t="str">
        <f t="shared" ca="1" si="729"/>
        <v/>
      </c>
      <c r="AE2205" s="13">
        <f t="shared" ca="1" si="730"/>
        <v>5.2959212856690323</v>
      </c>
      <c r="AG2205" s="32">
        <f ca="1">IF(ROW(data!B2205)&gt;fib+1,MIN(OFFSET(data!B2205,0,0,-fib,1)),"")</f>
        <v>13.85</v>
      </c>
      <c r="AH2205" s="32">
        <f ca="1">IF(ROW(data!B2205)&gt;fib+1,MAX(OFFSET(data!B2205,0,0,-fib,1)),"")</f>
        <v>23.61</v>
      </c>
      <c r="AI2205" s="32">
        <f t="shared" ca="1" si="720"/>
        <v>9.76</v>
      </c>
      <c r="AJ2205" s="31">
        <f t="shared" ca="1" si="721"/>
        <v>16.153359999999999</v>
      </c>
      <c r="AK2205" s="31">
        <f t="shared" ca="1" si="722"/>
        <v>17.578319999999998</v>
      </c>
      <c r="AL2205" s="31">
        <f t="shared" ca="1" si="723"/>
        <v>18.73</v>
      </c>
      <c r="AM2205" s="31">
        <f t="shared" ca="1" si="724"/>
        <v>19.881679999999999</v>
      </c>
      <c r="AO2205" s="32">
        <f t="shared" ca="1" si="731"/>
        <v>2.890077253538212</v>
      </c>
      <c r="AP2205" s="32">
        <f t="shared" ca="1" si="732"/>
        <v>0</v>
      </c>
      <c r="AQ2205" s="32">
        <f t="shared" ca="1" si="733"/>
        <v>4.2959212856690323</v>
      </c>
      <c r="AR2205" s="32">
        <f t="shared" ca="1" si="734"/>
        <v>0</v>
      </c>
    </row>
    <row r="2206" spans="1:44">
      <c r="A2206" s="10">
        <v>40136</v>
      </c>
      <c r="B2206" s="11">
        <f ca="1">IF(ROW(data!B2206)&gt;singleSMA,AVERAGE(OFFSET(data!B2206,0,0,-singleSMA,1)),"")</f>
        <v>19.058599999999998</v>
      </c>
      <c r="C2206" s="11" t="str">
        <f ca="1">IF(ROW(data!B2204)&gt;singleSMA+2,IF(SIGN(data!B2205-indicators!B2205)&lt;&gt;SIGN(data!B2204-indicators!B2204),IF(SIGN(data!B2205-indicators!B2205)&gt;0,"BUY","SELL"),""),"")</f>
        <v/>
      </c>
      <c r="D2206" s="11">
        <f ca="1">IF(ROW(data!B2206)&gt;fastSMA,AVERAGE(OFFSET(data!B2206,0,0,-fastSMA,1)),"")</f>
        <v>21.046999999999997</v>
      </c>
      <c r="E2206" s="11">
        <f ca="1">IF(ROW(data!B2206)&gt;slowSMA,AVERAGE(OFFSET(data!B2206,0,0,-slowSMA,1)),"")</f>
        <v>19.058599999999998</v>
      </c>
      <c r="F2206" s="11" t="str">
        <f ca="1">IF(ROW(data!B2206)&gt;MAX(fastSMA,slowSMA)+2,IF(SIGN(D2205-E2205)&lt;&gt;SIGN(D2204-E2204),IF(SIGN(D2205-E2205)&gt;0,"BUY","SELL"),""),"")</f>
        <v/>
      </c>
      <c r="G2206" s="11"/>
      <c r="H2206" s="11">
        <f>(data!B2206/data!B2205)-1</f>
        <v>-2.5465230166503594E-2</v>
      </c>
      <c r="I2206" s="11">
        <f t="shared" si="714"/>
        <v>0</v>
      </c>
      <c r="J2206" s="11">
        <f t="shared" si="715"/>
        <v>2.5465230166503594E-2</v>
      </c>
      <c r="K2206" s="11">
        <f ca="1">IF(ROW(data!B2206)&gt;rsi+1,100-100/(1+AVERAGE(OFFSET(I2206,0,0,-rsi,1))/AVERAGE(OFFSET(J2206,0,0,-rsi,1))),"")</f>
        <v>38.594320931938164</v>
      </c>
      <c r="L2206" s="11"/>
      <c r="M2206" s="11">
        <f t="shared" si="716"/>
        <v>0.97453476983349641</v>
      </c>
      <c r="N2206" s="11">
        <f t="shared" ca="1" si="717"/>
        <v>0.87742504409171074</v>
      </c>
      <c r="S2206" s="13" t="str">
        <f ca="1">pricein</f>
        <v/>
      </c>
      <c r="T2206" s="13" t="str">
        <f ca="1">priceout</f>
        <v/>
      </c>
      <c r="U2206" s="16" t="str">
        <f t="shared" ca="1" si="718"/>
        <v/>
      </c>
      <c r="V2206" s="16" t="str">
        <f t="shared" ca="1" si="725"/>
        <v/>
      </c>
      <c r="W2206" s="16" t="str">
        <f t="shared" ca="1" si="726"/>
        <v/>
      </c>
      <c r="X2206" s="16">
        <f t="shared" ca="1" si="727"/>
        <v>3.890077253538212</v>
      </c>
      <c r="Y2206" s="16"/>
      <c r="Z2206" s="13" t="str">
        <f ca="1">priceincross</f>
        <v/>
      </c>
      <c r="AA2206" s="13" t="str">
        <f ca="1">priceoutcross</f>
        <v/>
      </c>
      <c r="AB2206" s="13" t="str">
        <f t="shared" ca="1" si="719"/>
        <v/>
      </c>
      <c r="AC2206" s="13" t="str">
        <f t="shared" ca="1" si="728"/>
        <v/>
      </c>
      <c r="AD2206" s="13" t="str">
        <f t="shared" ca="1" si="729"/>
        <v/>
      </c>
      <c r="AE2206" s="13">
        <f t="shared" ca="1" si="730"/>
        <v>5.2959212856690323</v>
      </c>
      <c r="AG2206" s="32">
        <f ca="1">IF(ROW(data!B2206)&gt;fib+1,MIN(OFFSET(data!B2206,0,0,-fib,1)),"")</f>
        <v>13.85</v>
      </c>
      <c r="AH2206" s="32">
        <f ca="1">IF(ROW(data!B2206)&gt;fib+1,MAX(OFFSET(data!B2206,0,0,-fib,1)),"")</f>
        <v>23.61</v>
      </c>
      <c r="AI2206" s="32">
        <f t="shared" ca="1" si="720"/>
        <v>9.76</v>
      </c>
      <c r="AJ2206" s="31">
        <f t="shared" ca="1" si="721"/>
        <v>16.153359999999999</v>
      </c>
      <c r="AK2206" s="31">
        <f t="shared" ca="1" si="722"/>
        <v>17.578319999999998</v>
      </c>
      <c r="AL2206" s="31">
        <f t="shared" ca="1" si="723"/>
        <v>18.73</v>
      </c>
      <c r="AM2206" s="31">
        <f t="shared" ca="1" si="724"/>
        <v>19.881679999999999</v>
      </c>
      <c r="AO2206" s="32">
        <f t="shared" ca="1" si="731"/>
        <v>2.890077253538212</v>
      </c>
      <c r="AP2206" s="32">
        <f t="shared" ca="1" si="732"/>
        <v>0</v>
      </c>
      <c r="AQ2206" s="32">
        <f t="shared" ca="1" si="733"/>
        <v>4.2959212856690323</v>
      </c>
      <c r="AR2206" s="32">
        <f t="shared" ca="1" si="734"/>
        <v>0</v>
      </c>
    </row>
    <row r="2207" spans="1:44">
      <c r="A2207" s="10">
        <v>40137</v>
      </c>
      <c r="B2207" s="11">
        <f ca="1">IF(ROW(data!B2207)&gt;singleSMA,AVERAGE(OFFSET(data!B2207,0,0,-singleSMA,1)),"")</f>
        <v>19.096299999999996</v>
      </c>
      <c r="C2207" s="11" t="str">
        <f ca="1">IF(ROW(data!B2205)&gt;singleSMA+2,IF(SIGN(data!B2206-indicators!B2206)&lt;&gt;SIGN(data!B2205-indicators!B2205),IF(SIGN(data!B2206-indicators!B2206)&gt;0,"BUY","SELL"),""),"")</f>
        <v/>
      </c>
      <c r="D2207" s="11">
        <f ca="1">IF(ROW(data!B2207)&gt;fastSMA,AVERAGE(OFFSET(data!B2207,0,0,-fastSMA,1)),"")</f>
        <v>20.880000000000003</v>
      </c>
      <c r="E2207" s="11">
        <f ca="1">IF(ROW(data!B2207)&gt;slowSMA,AVERAGE(OFFSET(data!B2207,0,0,-slowSMA,1)),"")</f>
        <v>19.096299999999996</v>
      </c>
      <c r="F2207" s="11" t="str">
        <f ca="1">IF(ROW(data!B2207)&gt;MAX(fastSMA,slowSMA)+2,IF(SIGN(D2206-E2206)&lt;&gt;SIGN(D2205-E2205),IF(SIGN(D2206-E2206)&gt;0,"BUY","SELL"),""),"")</f>
        <v/>
      </c>
      <c r="G2207" s="11"/>
      <c r="H2207" s="11">
        <f>(data!B2207/data!B2206)-1</f>
        <v>-5.7286432160803868E-2</v>
      </c>
      <c r="I2207" s="11">
        <f t="shared" si="714"/>
        <v>0</v>
      </c>
      <c r="J2207" s="11">
        <f t="shared" si="715"/>
        <v>5.7286432160803868E-2</v>
      </c>
      <c r="K2207" s="11">
        <f ca="1">IF(ROW(data!B2207)&gt;rsi+1,100-100/(1+AVERAGE(OFFSET(I2207,0,0,-rsi,1))/AVERAGE(OFFSET(J2207,0,0,-rsi,1))),"")</f>
        <v>36.424285551043376</v>
      </c>
      <c r="L2207" s="11"/>
      <c r="M2207" s="11">
        <f t="shared" si="716"/>
        <v>0.94271356783919613</v>
      </c>
      <c r="N2207" s="11">
        <f t="shared" ca="1" si="717"/>
        <v>0.84886877828054308</v>
      </c>
      <c r="S2207" s="13" t="str">
        <f ca="1">pricein</f>
        <v/>
      </c>
      <c r="T2207" s="13" t="str">
        <f ca="1">priceout</f>
        <v/>
      </c>
      <c r="U2207" s="16" t="str">
        <f t="shared" ca="1" si="718"/>
        <v/>
      </c>
      <c r="V2207" s="16" t="str">
        <f t="shared" ca="1" si="725"/>
        <v/>
      </c>
      <c r="W2207" s="16" t="str">
        <f t="shared" ca="1" si="726"/>
        <v/>
      </c>
      <c r="X2207" s="16">
        <f t="shared" ca="1" si="727"/>
        <v>3.890077253538212</v>
      </c>
      <c r="Y2207" s="16"/>
      <c r="Z2207" s="13" t="str">
        <f ca="1">priceincross</f>
        <v/>
      </c>
      <c r="AA2207" s="13" t="str">
        <f ca="1">priceoutcross</f>
        <v/>
      </c>
      <c r="AB2207" s="13" t="str">
        <f t="shared" ca="1" si="719"/>
        <v/>
      </c>
      <c r="AC2207" s="13" t="str">
        <f t="shared" ca="1" si="728"/>
        <v/>
      </c>
      <c r="AD2207" s="13" t="str">
        <f t="shared" ca="1" si="729"/>
        <v/>
      </c>
      <c r="AE2207" s="13">
        <f t="shared" ca="1" si="730"/>
        <v>5.2959212856690323</v>
      </c>
      <c r="AG2207" s="32">
        <f ca="1">IF(ROW(data!B2207)&gt;fib+1,MIN(OFFSET(data!B2207,0,0,-fib,1)),"")</f>
        <v>13.85</v>
      </c>
      <c r="AH2207" s="32">
        <f ca="1">IF(ROW(data!B2207)&gt;fib+1,MAX(OFFSET(data!B2207,0,0,-fib,1)),"")</f>
        <v>23.61</v>
      </c>
      <c r="AI2207" s="32">
        <f t="shared" ca="1" si="720"/>
        <v>9.76</v>
      </c>
      <c r="AJ2207" s="31">
        <f t="shared" ca="1" si="721"/>
        <v>16.153359999999999</v>
      </c>
      <c r="AK2207" s="31">
        <f t="shared" ca="1" si="722"/>
        <v>17.578319999999998</v>
      </c>
      <c r="AL2207" s="31">
        <f t="shared" ca="1" si="723"/>
        <v>18.73</v>
      </c>
      <c r="AM2207" s="31">
        <f t="shared" ca="1" si="724"/>
        <v>19.881679999999999</v>
      </c>
      <c r="AO2207" s="32">
        <f t="shared" ca="1" si="731"/>
        <v>2.890077253538212</v>
      </c>
      <c r="AP2207" s="32">
        <f t="shared" ca="1" si="732"/>
        <v>0</v>
      </c>
      <c r="AQ2207" s="32">
        <f t="shared" ca="1" si="733"/>
        <v>4.2959212856690323</v>
      </c>
      <c r="AR2207" s="32">
        <f t="shared" ca="1" si="734"/>
        <v>0</v>
      </c>
    </row>
    <row r="2208" spans="1:44">
      <c r="A2208" s="10">
        <v>40140</v>
      </c>
      <c r="B2208" s="11">
        <f ca="1">IF(ROW(data!B2208)&gt;singleSMA,AVERAGE(OFFSET(data!B2208,0,0,-singleSMA,1)),"")</f>
        <v>19.137399999999996</v>
      </c>
      <c r="C2208" s="11" t="str">
        <f ca="1">IF(ROW(data!B2206)&gt;singleSMA+2,IF(SIGN(data!B2207-indicators!B2207)&lt;&gt;SIGN(data!B2206-indicators!B2206),IF(SIGN(data!B2207-indicators!B2207)&gt;0,"BUY","SELL"),""),"")</f>
        <v>SELL</v>
      </c>
      <c r="D2208" s="11">
        <f ca="1">IF(ROW(data!B2208)&gt;fastSMA,AVERAGE(OFFSET(data!B2208,0,0,-fastSMA,1)),"")</f>
        <v>20.721499999999999</v>
      </c>
      <c r="E2208" s="11">
        <f ca="1">IF(ROW(data!B2208)&gt;slowSMA,AVERAGE(OFFSET(data!B2208,0,0,-slowSMA,1)),"")</f>
        <v>19.137399999999996</v>
      </c>
      <c r="F2208" s="11" t="str">
        <f ca="1">IF(ROW(data!B2208)&gt;MAX(fastSMA,slowSMA)+2,IF(SIGN(D2207-E2207)&lt;&gt;SIGN(D2206-E2206),IF(SIGN(D2207-E2207)&gt;0,"BUY","SELL"),""),"")</f>
        <v/>
      </c>
      <c r="G2208" s="11"/>
      <c r="H2208" s="11">
        <f>(data!B2208/data!B2207)-1</f>
        <v>2.771855010660973E-2</v>
      </c>
      <c r="I2208" s="11">
        <f t="shared" si="714"/>
        <v>2.771855010660973E-2</v>
      </c>
      <c r="J2208" s="11">
        <f t="shared" si="715"/>
        <v>0</v>
      </c>
      <c r="K2208" s="11">
        <f ca="1">IF(ROW(data!B2208)&gt;rsi+1,100-100/(1+AVERAGE(OFFSET(I2208,0,0,-rsi,1))/AVERAGE(OFFSET(J2208,0,0,-rsi,1))),"")</f>
        <v>37.735910707744083</v>
      </c>
      <c r="L2208" s="11"/>
      <c r="M2208" s="11">
        <f t="shared" si="716"/>
        <v>1.0277185501066097</v>
      </c>
      <c r="N2208" s="11">
        <f t="shared" ca="1" si="717"/>
        <v>0.85879732739420922</v>
      </c>
      <c r="S2208" s="13" t="str">
        <f ca="1">pricein</f>
        <v/>
      </c>
      <c r="T2208" s="13">
        <f ca="1">priceout</f>
        <v>19.28</v>
      </c>
      <c r="U2208" s="16" t="str">
        <f t="shared" ca="1" si="718"/>
        <v/>
      </c>
      <c r="V2208" s="16" t="str">
        <f t="shared" ca="1" si="725"/>
        <v/>
      </c>
      <c r="W2208" s="16" t="str">
        <f t="shared" ca="1" si="726"/>
        <v/>
      </c>
      <c r="X2208" s="16">
        <f t="shared" ca="1" si="727"/>
        <v>3.890077253538212</v>
      </c>
      <c r="Y2208" s="16"/>
      <c r="Z2208" s="13" t="str">
        <f ca="1">priceincross</f>
        <v/>
      </c>
      <c r="AA2208" s="13" t="str">
        <f ca="1">priceoutcross</f>
        <v/>
      </c>
      <c r="AB2208" s="13" t="str">
        <f t="shared" ca="1" si="719"/>
        <v/>
      </c>
      <c r="AC2208" s="13" t="str">
        <f t="shared" ca="1" si="728"/>
        <v/>
      </c>
      <c r="AD2208" s="13" t="str">
        <f t="shared" ca="1" si="729"/>
        <v/>
      </c>
      <c r="AE2208" s="13">
        <f t="shared" ca="1" si="730"/>
        <v>5.2959212856690323</v>
      </c>
      <c r="AG2208" s="32">
        <f ca="1">IF(ROW(data!B2208)&gt;fib+1,MIN(OFFSET(data!B2208,0,0,-fib,1)),"")</f>
        <v>13.85</v>
      </c>
      <c r="AH2208" s="32">
        <f ca="1">IF(ROW(data!B2208)&gt;fib+1,MAX(OFFSET(data!B2208,0,0,-fib,1)),"")</f>
        <v>23.61</v>
      </c>
      <c r="AI2208" s="32">
        <f t="shared" ca="1" si="720"/>
        <v>9.76</v>
      </c>
      <c r="AJ2208" s="31">
        <f t="shared" ca="1" si="721"/>
        <v>16.153359999999999</v>
      </c>
      <c r="AK2208" s="31">
        <f t="shared" ca="1" si="722"/>
        <v>17.578319999999998</v>
      </c>
      <c r="AL2208" s="31">
        <f t="shared" ca="1" si="723"/>
        <v>18.73</v>
      </c>
      <c r="AM2208" s="31">
        <f t="shared" ca="1" si="724"/>
        <v>19.881679999999999</v>
      </c>
      <c r="AO2208" s="32">
        <f t="shared" ca="1" si="731"/>
        <v>2.890077253538212</v>
      </c>
      <c r="AP2208" s="32">
        <f t="shared" ca="1" si="732"/>
        <v>0</v>
      </c>
      <c r="AQ2208" s="32">
        <f t="shared" ca="1" si="733"/>
        <v>4.2959212856690323</v>
      </c>
      <c r="AR2208" s="32">
        <f t="shared" ca="1" si="734"/>
        <v>0</v>
      </c>
    </row>
    <row r="2209" spans="1:44">
      <c r="A2209" s="10">
        <v>40141</v>
      </c>
      <c r="B2209" s="11">
        <f ca="1">IF(ROW(data!B2209)&gt;singleSMA,AVERAGE(OFFSET(data!B2209,0,0,-singleSMA,1)),"")</f>
        <v>19.184999999999995</v>
      </c>
      <c r="C2209" s="11" t="str">
        <f ca="1">IF(ROW(data!B2207)&gt;singleSMA+2,IF(SIGN(data!B2208-indicators!B2208)&lt;&gt;SIGN(data!B2207-indicators!B2207),IF(SIGN(data!B2208-indicators!B2208)&gt;0,"BUY","SELL"),""),"")</f>
        <v>BUY</v>
      </c>
      <c r="D2209" s="11">
        <f ca="1">IF(ROW(data!B2209)&gt;fastSMA,AVERAGE(OFFSET(data!B2209,0,0,-fastSMA,1)),"")</f>
        <v>20.603499999999997</v>
      </c>
      <c r="E2209" s="11">
        <f ca="1">IF(ROW(data!B2209)&gt;slowSMA,AVERAGE(OFFSET(data!B2209,0,0,-slowSMA,1)),"")</f>
        <v>19.184999999999995</v>
      </c>
      <c r="F2209" s="11" t="str">
        <f ca="1">IF(ROW(data!B2209)&gt;MAX(fastSMA,slowSMA)+2,IF(SIGN(D2208-E2208)&lt;&gt;SIGN(D2207-E2207),IF(SIGN(D2208-E2208)&gt;0,"BUY","SELL"),""),"")</f>
        <v/>
      </c>
      <c r="G2209" s="11"/>
      <c r="H2209" s="11">
        <f>(data!B2209/data!B2208)-1</f>
        <v>4.6680497925311037E-3</v>
      </c>
      <c r="I2209" s="11">
        <f t="shared" si="714"/>
        <v>4.6680497925311037E-3</v>
      </c>
      <c r="J2209" s="11">
        <f t="shared" si="715"/>
        <v>0</v>
      </c>
      <c r="K2209" s="11">
        <f ca="1">IF(ROW(data!B2209)&gt;rsi+1,100-100/(1+AVERAGE(OFFSET(I2209,0,0,-rsi,1))/AVERAGE(OFFSET(J2209,0,0,-rsi,1))),"")</f>
        <v>40.47225655280473</v>
      </c>
      <c r="L2209" s="11"/>
      <c r="M2209" s="11">
        <f t="shared" si="716"/>
        <v>1.0046680497925311</v>
      </c>
      <c r="N2209" s="11">
        <f t="shared" ca="1" si="717"/>
        <v>0.8913943856419696</v>
      </c>
      <c r="S2209" s="13">
        <f ca="1">pricein</f>
        <v>19.37</v>
      </c>
      <c r="T2209" s="13" t="str">
        <f ca="1">priceout</f>
        <v/>
      </c>
      <c r="U2209" s="16">
        <f t="shared" ca="1" si="718"/>
        <v>16.989999999999998</v>
      </c>
      <c r="V2209" s="16">
        <f t="shared" ca="1" si="725"/>
        <v>0.87712958182756828</v>
      </c>
      <c r="W2209" s="16">
        <f t="shared" ca="1" si="726"/>
        <v>-0.12287041817243172</v>
      </c>
      <c r="X2209" s="16">
        <f t="shared" ca="1" si="727"/>
        <v>3.4121018346729071</v>
      </c>
      <c r="Y2209" s="16"/>
      <c r="Z2209" s="13" t="str">
        <f ca="1">priceincross</f>
        <v/>
      </c>
      <c r="AA2209" s="13" t="str">
        <f ca="1">priceoutcross</f>
        <v/>
      </c>
      <c r="AB2209" s="13" t="str">
        <f t="shared" ca="1" si="719"/>
        <v/>
      </c>
      <c r="AC2209" s="13" t="str">
        <f t="shared" ca="1" si="728"/>
        <v/>
      </c>
      <c r="AD2209" s="13" t="str">
        <f t="shared" ca="1" si="729"/>
        <v/>
      </c>
      <c r="AE2209" s="13">
        <f t="shared" ca="1" si="730"/>
        <v>5.2959212856690323</v>
      </c>
      <c r="AG2209" s="32">
        <f ca="1">IF(ROW(data!B2209)&gt;fib+1,MIN(OFFSET(data!B2209,0,0,-fib,1)),"")</f>
        <v>13.85</v>
      </c>
      <c r="AH2209" s="32">
        <f ca="1">IF(ROW(data!B2209)&gt;fib+1,MAX(OFFSET(data!B2209,0,0,-fib,1)),"")</f>
        <v>23.61</v>
      </c>
      <c r="AI2209" s="32">
        <f t="shared" ca="1" si="720"/>
        <v>9.76</v>
      </c>
      <c r="AJ2209" s="31">
        <f t="shared" ca="1" si="721"/>
        <v>16.153359999999999</v>
      </c>
      <c r="AK2209" s="31">
        <f t="shared" ca="1" si="722"/>
        <v>17.578319999999998</v>
      </c>
      <c r="AL2209" s="31">
        <f t="shared" ca="1" si="723"/>
        <v>18.73</v>
      </c>
      <c r="AM2209" s="31">
        <f t="shared" ca="1" si="724"/>
        <v>19.881679999999999</v>
      </c>
      <c r="AO2209" s="32">
        <f t="shared" ca="1" si="731"/>
        <v>2.890077253538212</v>
      </c>
      <c r="AP2209" s="32">
        <f t="shared" ca="1" si="732"/>
        <v>0.14008240141259587</v>
      </c>
      <c r="AQ2209" s="32">
        <f t="shared" ca="1" si="733"/>
        <v>4.2959212856690323</v>
      </c>
      <c r="AR2209" s="32">
        <f t="shared" ca="1" si="734"/>
        <v>0</v>
      </c>
    </row>
    <row r="2210" spans="1:44">
      <c r="A2210" s="10">
        <v>40142</v>
      </c>
      <c r="B2210" s="11">
        <f ca="1">IF(ROW(data!B2210)&gt;singleSMA,AVERAGE(OFFSET(data!B2210,0,0,-singleSMA,1)),"")</f>
        <v>19.224399999999996</v>
      </c>
      <c r="C2210" s="11" t="str">
        <f ca="1">IF(ROW(data!B2208)&gt;singleSMA+2,IF(SIGN(data!B2209-indicators!B2209)&lt;&gt;SIGN(data!B2208-indicators!B2208),IF(SIGN(data!B2209-indicators!B2209)&gt;0,"BUY","SELL"),""),"")</f>
        <v/>
      </c>
      <c r="D2210" s="11">
        <f ca="1">IF(ROW(data!B2210)&gt;fastSMA,AVERAGE(OFFSET(data!B2210,0,0,-fastSMA,1)),"")</f>
        <v>20.486499999999999</v>
      </c>
      <c r="E2210" s="11">
        <f ca="1">IF(ROW(data!B2210)&gt;slowSMA,AVERAGE(OFFSET(data!B2210,0,0,-slowSMA,1)),"")</f>
        <v>19.224399999999996</v>
      </c>
      <c r="F2210" s="11" t="str">
        <f ca="1">IF(ROW(data!B2210)&gt;MAX(fastSMA,slowSMA)+2,IF(SIGN(D2209-E2209)&lt;&gt;SIGN(D2208-E2208),IF(SIGN(D2209-E2209)&gt;0,"BUY","SELL"),""),"")</f>
        <v/>
      </c>
      <c r="G2210" s="11"/>
      <c r="H2210" s="11">
        <f>(data!B2210/data!B2209)-1</f>
        <v>-3.5105833763551919E-2</v>
      </c>
      <c r="I2210" s="11">
        <f t="shared" si="714"/>
        <v>0</v>
      </c>
      <c r="J2210" s="11">
        <f t="shared" si="715"/>
        <v>3.5105833763551919E-2</v>
      </c>
      <c r="K2210" s="11">
        <f ca="1">IF(ROW(data!B2210)&gt;rsi+1,100-100/(1+AVERAGE(OFFSET(I2210,0,0,-rsi,1))/AVERAGE(OFFSET(J2210,0,0,-rsi,1))),"")</f>
        <v>40.259961777209227</v>
      </c>
      <c r="L2210" s="11"/>
      <c r="M2210" s="11">
        <f t="shared" si="716"/>
        <v>0.96489416623644808</v>
      </c>
      <c r="N2210" s="11">
        <f t="shared" ca="1" si="717"/>
        <v>0.88873038516405123</v>
      </c>
      <c r="S2210" s="13" t="str">
        <f ca="1">pricein</f>
        <v/>
      </c>
      <c r="T2210" s="13" t="str">
        <f ca="1">priceout</f>
        <v/>
      </c>
      <c r="U2210" s="16" t="str">
        <f t="shared" ca="1" si="718"/>
        <v/>
      </c>
      <c r="V2210" s="16" t="str">
        <f t="shared" ca="1" si="725"/>
        <v/>
      </c>
      <c r="W2210" s="16" t="str">
        <f t="shared" ca="1" si="726"/>
        <v/>
      </c>
      <c r="X2210" s="16">
        <f t="shared" ca="1" si="727"/>
        <v>3.4121018346729071</v>
      </c>
      <c r="Y2210" s="16"/>
      <c r="Z2210" s="13" t="str">
        <f ca="1">priceincross</f>
        <v/>
      </c>
      <c r="AA2210" s="13" t="str">
        <f ca="1">priceoutcross</f>
        <v/>
      </c>
      <c r="AB2210" s="13" t="str">
        <f t="shared" ca="1" si="719"/>
        <v/>
      </c>
      <c r="AC2210" s="13" t="str">
        <f t="shared" ca="1" si="728"/>
        <v/>
      </c>
      <c r="AD2210" s="13" t="str">
        <f t="shared" ca="1" si="729"/>
        <v/>
      </c>
      <c r="AE2210" s="13">
        <f t="shared" ca="1" si="730"/>
        <v>5.2959212856690323</v>
      </c>
      <c r="AG2210" s="32">
        <f ca="1">IF(ROW(data!B2210)&gt;fib+1,MIN(OFFSET(data!B2210,0,0,-fib,1)),"")</f>
        <v>13.85</v>
      </c>
      <c r="AH2210" s="32">
        <f ca="1">IF(ROW(data!B2210)&gt;fib+1,MAX(OFFSET(data!B2210,0,0,-fib,1)),"")</f>
        <v>23.61</v>
      </c>
      <c r="AI2210" s="32">
        <f t="shared" ca="1" si="720"/>
        <v>9.76</v>
      </c>
      <c r="AJ2210" s="31">
        <f t="shared" ca="1" si="721"/>
        <v>16.153359999999999</v>
      </c>
      <c r="AK2210" s="31">
        <f t="shared" ca="1" si="722"/>
        <v>17.578319999999998</v>
      </c>
      <c r="AL2210" s="31">
        <f t="shared" ca="1" si="723"/>
        <v>18.73</v>
      </c>
      <c r="AM2210" s="31">
        <f t="shared" ca="1" si="724"/>
        <v>19.881679999999999</v>
      </c>
      <c r="AO2210" s="32">
        <f t="shared" ca="1" si="731"/>
        <v>2.890077253538212</v>
      </c>
      <c r="AP2210" s="32">
        <f t="shared" ca="1" si="732"/>
        <v>0.14008240141259587</v>
      </c>
      <c r="AQ2210" s="32">
        <f t="shared" ca="1" si="733"/>
        <v>4.2959212856690323</v>
      </c>
      <c r="AR2210" s="32">
        <f t="shared" ca="1" si="734"/>
        <v>0</v>
      </c>
    </row>
    <row r="2211" spans="1:44">
      <c r="A2211" s="10">
        <v>40143</v>
      </c>
      <c r="B2211" s="11">
        <f ca="1">IF(ROW(data!B2211)&gt;singleSMA,AVERAGE(OFFSET(data!B2211,0,0,-singleSMA,1)),"")</f>
        <v>19.250799999999998</v>
      </c>
      <c r="C2211" s="11" t="str">
        <f ca="1">IF(ROW(data!B2209)&gt;singleSMA+2,IF(SIGN(data!B2210-indicators!B2210)&lt;&gt;SIGN(data!B2209-indicators!B2209),IF(SIGN(data!B2210-indicators!B2210)&gt;0,"BUY","SELL"),""),"")</f>
        <v>SELL</v>
      </c>
      <c r="D2211" s="11">
        <f ca="1">IF(ROW(data!B2211)&gt;fastSMA,AVERAGE(OFFSET(data!B2211,0,0,-fastSMA,1)),"")</f>
        <v>20.299499999999998</v>
      </c>
      <c r="E2211" s="11">
        <f ca="1">IF(ROW(data!B2211)&gt;slowSMA,AVERAGE(OFFSET(data!B2211,0,0,-slowSMA,1)),"")</f>
        <v>19.250799999999998</v>
      </c>
      <c r="F2211" s="11" t="str">
        <f ca="1">IF(ROW(data!B2211)&gt;MAX(fastSMA,slowSMA)+2,IF(SIGN(D2210-E2210)&lt;&gt;SIGN(D2209-E2209),IF(SIGN(D2210-E2210)&gt;0,"BUY","SELL"),""),"")</f>
        <v/>
      </c>
      <c r="G2211" s="11"/>
      <c r="H2211" s="11">
        <f>(data!B2211/data!B2210)-1</f>
        <v>-9.0957731407169784E-2</v>
      </c>
      <c r="I2211" s="11">
        <f t="shared" si="714"/>
        <v>0</v>
      </c>
      <c r="J2211" s="11">
        <f t="shared" si="715"/>
        <v>9.0957731407169784E-2</v>
      </c>
      <c r="K2211" s="11">
        <f ca="1">IF(ROW(data!B2211)&gt;rsi+1,100-100/(1+AVERAGE(OFFSET(I2211,0,0,-rsi,1))/AVERAGE(OFFSET(J2211,0,0,-rsi,1))),"")</f>
        <v>35.344025389839246</v>
      </c>
      <c r="L2211" s="11"/>
      <c r="M2211" s="11">
        <f t="shared" si="716"/>
        <v>0.90904226859283022</v>
      </c>
      <c r="N2211" s="11">
        <f t="shared" ca="1" si="717"/>
        <v>0.81958514230583701</v>
      </c>
      <c r="S2211" s="13" t="str">
        <f ca="1">pricein</f>
        <v/>
      </c>
      <c r="T2211" s="13">
        <f ca="1">priceout</f>
        <v>16.989999999999998</v>
      </c>
      <c r="U2211" s="16" t="str">
        <f t="shared" ca="1" si="718"/>
        <v/>
      </c>
      <c r="V2211" s="16" t="str">
        <f t="shared" ca="1" si="725"/>
        <v/>
      </c>
      <c r="W2211" s="16" t="str">
        <f t="shared" ca="1" si="726"/>
        <v/>
      </c>
      <c r="X2211" s="16">
        <f t="shared" ca="1" si="727"/>
        <v>3.4121018346729071</v>
      </c>
      <c r="Y2211" s="16"/>
      <c r="Z2211" s="13" t="str">
        <f ca="1">priceincross</f>
        <v/>
      </c>
      <c r="AA2211" s="13" t="str">
        <f ca="1">priceoutcross</f>
        <v/>
      </c>
      <c r="AB2211" s="13" t="str">
        <f t="shared" ca="1" si="719"/>
        <v/>
      </c>
      <c r="AC2211" s="13" t="str">
        <f t="shared" ca="1" si="728"/>
        <v/>
      </c>
      <c r="AD2211" s="13" t="str">
        <f t="shared" ca="1" si="729"/>
        <v/>
      </c>
      <c r="AE2211" s="13">
        <f t="shared" ca="1" si="730"/>
        <v>5.2959212856690323</v>
      </c>
      <c r="AG2211" s="32">
        <f ca="1">IF(ROW(data!B2211)&gt;fib+1,MIN(OFFSET(data!B2211,0,0,-fib,1)),"")</f>
        <v>13.85</v>
      </c>
      <c r="AH2211" s="32">
        <f ca="1">IF(ROW(data!B2211)&gt;fib+1,MAX(OFFSET(data!B2211,0,0,-fib,1)),"")</f>
        <v>23.61</v>
      </c>
      <c r="AI2211" s="32">
        <f t="shared" ca="1" si="720"/>
        <v>9.76</v>
      </c>
      <c r="AJ2211" s="31">
        <f t="shared" ca="1" si="721"/>
        <v>16.153359999999999</v>
      </c>
      <c r="AK2211" s="31">
        <f t="shared" ca="1" si="722"/>
        <v>17.578319999999998</v>
      </c>
      <c r="AL2211" s="31">
        <f t="shared" ca="1" si="723"/>
        <v>18.73</v>
      </c>
      <c r="AM2211" s="31">
        <f t="shared" ca="1" si="724"/>
        <v>19.881679999999999</v>
      </c>
      <c r="AO2211" s="32">
        <f t="shared" ca="1" si="731"/>
        <v>2.890077253538212</v>
      </c>
      <c r="AP2211" s="32">
        <f t="shared" ca="1" si="732"/>
        <v>0.14008240141259587</v>
      </c>
      <c r="AQ2211" s="32">
        <f t="shared" ca="1" si="733"/>
        <v>4.2959212856690323</v>
      </c>
      <c r="AR2211" s="32">
        <f t="shared" ca="1" si="734"/>
        <v>0</v>
      </c>
    </row>
    <row r="2212" spans="1:44">
      <c r="A2212" s="10">
        <v>40144</v>
      </c>
      <c r="B2212" s="11">
        <f ca="1">IF(ROW(data!B2212)&gt;singleSMA,AVERAGE(OFFSET(data!B2212,0,0,-singleSMA,1)),"")</f>
        <v>19.279699999999995</v>
      </c>
      <c r="C2212" s="11" t="str">
        <f ca="1">IF(ROW(data!B2210)&gt;singleSMA+2,IF(SIGN(data!B2211-indicators!B2211)&lt;&gt;SIGN(data!B2210-indicators!B2210),IF(SIGN(data!B2211-indicators!B2211)&gt;0,"BUY","SELL"),""),"")</f>
        <v/>
      </c>
      <c r="D2212" s="11">
        <f ca="1">IF(ROW(data!B2212)&gt;fastSMA,AVERAGE(OFFSET(data!B2212,0,0,-fastSMA,1)),"")</f>
        <v>20.078999999999997</v>
      </c>
      <c r="E2212" s="11">
        <f ca="1">IF(ROW(data!B2212)&gt;slowSMA,AVERAGE(OFFSET(data!B2212,0,0,-slowSMA,1)),"")</f>
        <v>19.279699999999995</v>
      </c>
      <c r="F2212" s="11" t="str">
        <f ca="1">IF(ROW(data!B2212)&gt;MAX(fastSMA,slowSMA)+2,IF(SIGN(D2211-E2211)&lt;&gt;SIGN(D2210-E2210),IF(SIGN(D2211-E2211)&gt;0,"BUY","SELL"),""),"")</f>
        <v/>
      </c>
      <c r="G2212" s="11"/>
      <c r="H2212" s="11">
        <f>(data!B2212/data!B2211)-1</f>
        <v>5.297233666862855E-3</v>
      </c>
      <c r="I2212" s="11">
        <f t="shared" si="714"/>
        <v>5.297233666862855E-3</v>
      </c>
      <c r="J2212" s="11">
        <f t="shared" si="715"/>
        <v>0</v>
      </c>
      <c r="K2212" s="11">
        <f ca="1">IF(ROW(data!B2212)&gt;rsi+1,100-100/(1+AVERAGE(OFFSET(I2212,0,0,-rsi,1))/AVERAGE(OFFSET(J2212,0,0,-rsi,1))),"")</f>
        <v>31.945608749428132</v>
      </c>
      <c r="L2212" s="11"/>
      <c r="M2212" s="11">
        <f t="shared" si="716"/>
        <v>1.0052972336668629</v>
      </c>
      <c r="N2212" s="11">
        <f t="shared" ca="1" si="717"/>
        <v>0.7947882736156352</v>
      </c>
      <c r="S2212" s="13" t="str">
        <f ca="1">pricein</f>
        <v/>
      </c>
      <c r="T2212" s="13" t="str">
        <f ca="1">priceout</f>
        <v/>
      </c>
      <c r="U2212" s="16" t="str">
        <f t="shared" ca="1" si="718"/>
        <v/>
      </c>
      <c r="V2212" s="16" t="str">
        <f t="shared" ca="1" si="725"/>
        <v/>
      </c>
      <c r="W2212" s="16" t="str">
        <f t="shared" ca="1" si="726"/>
        <v/>
      </c>
      <c r="X2212" s="16">
        <f t="shared" ca="1" si="727"/>
        <v>3.4121018346729071</v>
      </c>
      <c r="Y2212" s="16"/>
      <c r="Z2212" s="13" t="str">
        <f ca="1">priceincross</f>
        <v/>
      </c>
      <c r="AA2212" s="13" t="str">
        <f ca="1">priceoutcross</f>
        <v/>
      </c>
      <c r="AB2212" s="13" t="str">
        <f t="shared" ca="1" si="719"/>
        <v/>
      </c>
      <c r="AC2212" s="13" t="str">
        <f t="shared" ca="1" si="728"/>
        <v/>
      </c>
      <c r="AD2212" s="13" t="str">
        <f t="shared" ca="1" si="729"/>
        <v/>
      </c>
      <c r="AE2212" s="13">
        <f t="shared" ca="1" si="730"/>
        <v>5.2959212856690323</v>
      </c>
      <c r="AG2212" s="32">
        <f ca="1">IF(ROW(data!B2212)&gt;fib+1,MIN(OFFSET(data!B2212,0,0,-fib,1)),"")</f>
        <v>13.85</v>
      </c>
      <c r="AH2212" s="32">
        <f ca="1">IF(ROW(data!B2212)&gt;fib+1,MAX(OFFSET(data!B2212,0,0,-fib,1)),"")</f>
        <v>23.61</v>
      </c>
      <c r="AI2212" s="32">
        <f t="shared" ca="1" si="720"/>
        <v>9.76</v>
      </c>
      <c r="AJ2212" s="31">
        <f t="shared" ca="1" si="721"/>
        <v>16.153359999999999</v>
      </c>
      <c r="AK2212" s="31">
        <f t="shared" ca="1" si="722"/>
        <v>17.578319999999998</v>
      </c>
      <c r="AL2212" s="31">
        <f t="shared" ca="1" si="723"/>
        <v>18.73</v>
      </c>
      <c r="AM2212" s="31">
        <f t="shared" ca="1" si="724"/>
        <v>19.881679999999999</v>
      </c>
      <c r="AO2212" s="32">
        <f t="shared" ca="1" si="731"/>
        <v>2.890077253538212</v>
      </c>
      <c r="AP2212" s="32">
        <f t="shared" ca="1" si="732"/>
        <v>0.14008240141259587</v>
      </c>
      <c r="AQ2212" s="32">
        <f t="shared" ca="1" si="733"/>
        <v>4.2959212856690323</v>
      </c>
      <c r="AR2212" s="32">
        <f t="shared" ca="1" si="734"/>
        <v>0</v>
      </c>
    </row>
    <row r="2213" spans="1:44">
      <c r="A2213" s="10">
        <v>40147</v>
      </c>
      <c r="B2213" s="11">
        <f ca="1">IF(ROW(data!B2213)&gt;singleSMA,AVERAGE(OFFSET(data!B2213,0,0,-singleSMA,1)),"")</f>
        <v>19.306999999999999</v>
      </c>
      <c r="C2213" s="11" t="str">
        <f ca="1">IF(ROW(data!B2211)&gt;singleSMA+2,IF(SIGN(data!B2212-indicators!B2212)&lt;&gt;SIGN(data!B2211-indicators!B2211),IF(SIGN(data!B2212-indicators!B2212)&gt;0,"BUY","SELL"),""),"")</f>
        <v/>
      </c>
      <c r="D2213" s="11">
        <f ca="1">IF(ROW(data!B2213)&gt;fastSMA,AVERAGE(OFFSET(data!B2213,0,0,-fastSMA,1)),"")</f>
        <v>19.862499999999994</v>
      </c>
      <c r="E2213" s="11">
        <f ca="1">IF(ROW(data!B2213)&gt;slowSMA,AVERAGE(OFFSET(data!B2213,0,0,-slowSMA,1)),"")</f>
        <v>19.306999999999999</v>
      </c>
      <c r="F2213" s="11" t="str">
        <f ca="1">IF(ROW(data!B2213)&gt;MAX(fastSMA,slowSMA)+2,IF(SIGN(D2212-E2212)&lt;&gt;SIGN(D2211-E2211),IF(SIGN(D2212-E2212)&gt;0,"BUY","SELL"),""),"")</f>
        <v/>
      </c>
      <c r="G2213" s="11"/>
      <c r="H2213" s="11">
        <f>(data!B2213/data!B2212)-1</f>
        <v>-2.5175644028103017E-2</v>
      </c>
      <c r="I2213" s="11">
        <f t="shared" si="714"/>
        <v>0</v>
      </c>
      <c r="J2213" s="11">
        <f t="shared" si="715"/>
        <v>2.5175644028103017E-2</v>
      </c>
      <c r="K2213" s="11">
        <f ca="1">IF(ROW(data!B2213)&gt;rsi+1,100-100/(1+AVERAGE(OFFSET(I2213,0,0,-rsi,1))/AVERAGE(OFFSET(J2213,0,0,-rsi,1))),"")</f>
        <v>31.868507849499764</v>
      </c>
      <c r="L2213" s="11"/>
      <c r="M2213" s="11">
        <f t="shared" si="716"/>
        <v>0.97482435597189698</v>
      </c>
      <c r="N2213" s="11">
        <f t="shared" ca="1" si="717"/>
        <v>0.79361296472831233</v>
      </c>
      <c r="S2213" s="13" t="str">
        <f ca="1">pricein</f>
        <v/>
      </c>
      <c r="T2213" s="13" t="str">
        <f ca="1">priceout</f>
        <v/>
      </c>
      <c r="U2213" s="16" t="str">
        <f t="shared" ca="1" si="718"/>
        <v/>
      </c>
      <c r="V2213" s="16" t="str">
        <f t="shared" ca="1" si="725"/>
        <v/>
      </c>
      <c r="W2213" s="16" t="str">
        <f t="shared" ca="1" si="726"/>
        <v/>
      </c>
      <c r="X2213" s="16">
        <f t="shared" ca="1" si="727"/>
        <v>3.4121018346729071</v>
      </c>
      <c r="Y2213" s="16"/>
      <c r="Z2213" s="13" t="str">
        <f ca="1">priceincross</f>
        <v/>
      </c>
      <c r="AA2213" s="13" t="str">
        <f ca="1">priceoutcross</f>
        <v/>
      </c>
      <c r="AB2213" s="13" t="str">
        <f t="shared" ca="1" si="719"/>
        <v/>
      </c>
      <c r="AC2213" s="13" t="str">
        <f t="shared" ca="1" si="728"/>
        <v/>
      </c>
      <c r="AD2213" s="13" t="str">
        <f t="shared" ca="1" si="729"/>
        <v/>
      </c>
      <c r="AE2213" s="13">
        <f t="shared" ca="1" si="730"/>
        <v>5.2959212856690323</v>
      </c>
      <c r="AG2213" s="32">
        <f ca="1">IF(ROW(data!B2213)&gt;fib+1,MIN(OFFSET(data!B2213,0,0,-fib,1)),"")</f>
        <v>13.85</v>
      </c>
      <c r="AH2213" s="32">
        <f ca="1">IF(ROW(data!B2213)&gt;fib+1,MAX(OFFSET(data!B2213,0,0,-fib,1)),"")</f>
        <v>23.61</v>
      </c>
      <c r="AI2213" s="32">
        <f t="shared" ca="1" si="720"/>
        <v>9.76</v>
      </c>
      <c r="AJ2213" s="31">
        <f t="shared" ca="1" si="721"/>
        <v>16.153359999999999</v>
      </c>
      <c r="AK2213" s="31">
        <f t="shared" ca="1" si="722"/>
        <v>17.578319999999998</v>
      </c>
      <c r="AL2213" s="31">
        <f t="shared" ca="1" si="723"/>
        <v>18.73</v>
      </c>
      <c r="AM2213" s="31">
        <f t="shared" ca="1" si="724"/>
        <v>19.881679999999999</v>
      </c>
      <c r="AO2213" s="32">
        <f t="shared" ca="1" si="731"/>
        <v>2.890077253538212</v>
      </c>
      <c r="AP2213" s="32">
        <f t="shared" ca="1" si="732"/>
        <v>0.14008240141259587</v>
      </c>
      <c r="AQ2213" s="32">
        <f t="shared" ca="1" si="733"/>
        <v>4.2959212856690323</v>
      </c>
      <c r="AR2213" s="32">
        <f t="shared" ca="1" si="734"/>
        <v>0</v>
      </c>
    </row>
    <row r="2214" spans="1:44">
      <c r="A2214" s="10">
        <v>40148</v>
      </c>
      <c r="B2214" s="11">
        <f ca="1">IF(ROW(data!B2214)&gt;singleSMA,AVERAGE(OFFSET(data!B2214,0,0,-singleSMA,1)),"")</f>
        <v>19.350999999999999</v>
      </c>
      <c r="C2214" s="11" t="str">
        <f ca="1">IF(ROW(data!B2212)&gt;singleSMA+2,IF(SIGN(data!B2213-indicators!B2213)&lt;&gt;SIGN(data!B2212-indicators!B2212),IF(SIGN(data!B2213-indicators!B2213)&gt;0,"BUY","SELL"),""),"")</f>
        <v/>
      </c>
      <c r="D2214" s="11">
        <f ca="1">IF(ROW(data!B2214)&gt;fastSMA,AVERAGE(OFFSET(data!B2214,0,0,-fastSMA,1)),"")</f>
        <v>19.755500000000001</v>
      </c>
      <c r="E2214" s="11">
        <f ca="1">IF(ROW(data!B2214)&gt;slowSMA,AVERAGE(OFFSET(data!B2214,0,0,-slowSMA,1)),"")</f>
        <v>19.350999999999999</v>
      </c>
      <c r="F2214" s="11" t="str">
        <f ca="1">IF(ROW(data!B2214)&gt;MAX(fastSMA,slowSMA)+2,IF(SIGN(D2213-E2213)&lt;&gt;SIGN(D2212-E2212),IF(SIGN(D2213-E2213)&gt;0,"BUY","SELL"),""),"")</f>
        <v/>
      </c>
      <c r="G2214" s="11"/>
      <c r="H2214" s="11">
        <f>(data!B2214/data!B2213)-1</f>
        <v>9.6096096096096151E-2</v>
      </c>
      <c r="I2214" s="11">
        <f t="shared" si="714"/>
        <v>9.6096096096096151E-2</v>
      </c>
      <c r="J2214" s="11">
        <f t="shared" si="715"/>
        <v>0</v>
      </c>
      <c r="K2214" s="11">
        <f ca="1">IF(ROW(data!B2214)&gt;rsi+1,100-100/(1+AVERAGE(OFFSET(I2214,0,0,-rsi,1))/AVERAGE(OFFSET(J2214,0,0,-rsi,1))),"")</f>
        <v>43.042408293970666</v>
      </c>
      <c r="L2214" s="11"/>
      <c r="M2214" s="11">
        <f t="shared" si="716"/>
        <v>1.0960960960960962</v>
      </c>
      <c r="N2214" s="11">
        <f t="shared" ca="1" si="717"/>
        <v>0.89504659146640486</v>
      </c>
      <c r="S2214" s="13" t="str">
        <f ca="1">pricein</f>
        <v/>
      </c>
      <c r="T2214" s="13" t="str">
        <f ca="1">priceout</f>
        <v/>
      </c>
      <c r="U2214" s="16" t="str">
        <f t="shared" ca="1" si="718"/>
        <v/>
      </c>
      <c r="V2214" s="16" t="str">
        <f t="shared" ca="1" si="725"/>
        <v/>
      </c>
      <c r="W2214" s="16" t="str">
        <f t="shared" ca="1" si="726"/>
        <v/>
      </c>
      <c r="X2214" s="16">
        <f t="shared" ca="1" si="727"/>
        <v>3.4121018346729071</v>
      </c>
      <c r="Y2214" s="16"/>
      <c r="Z2214" s="13" t="str">
        <f ca="1">priceincross</f>
        <v/>
      </c>
      <c r="AA2214" s="13" t="str">
        <f ca="1">priceoutcross</f>
        <v/>
      </c>
      <c r="AB2214" s="13" t="str">
        <f t="shared" ca="1" si="719"/>
        <v/>
      </c>
      <c r="AC2214" s="13" t="str">
        <f t="shared" ca="1" si="728"/>
        <v/>
      </c>
      <c r="AD2214" s="13" t="str">
        <f t="shared" ca="1" si="729"/>
        <v/>
      </c>
      <c r="AE2214" s="13">
        <f t="shared" ca="1" si="730"/>
        <v>5.2959212856690323</v>
      </c>
      <c r="AG2214" s="32">
        <f ca="1">IF(ROW(data!B2214)&gt;fib+1,MIN(OFFSET(data!B2214,0,0,-fib,1)),"")</f>
        <v>15.36</v>
      </c>
      <c r="AH2214" s="32">
        <f ca="1">IF(ROW(data!B2214)&gt;fib+1,MAX(OFFSET(data!B2214,0,0,-fib,1)),"")</f>
        <v>23.61</v>
      </c>
      <c r="AI2214" s="32">
        <f t="shared" ca="1" si="720"/>
        <v>8.25</v>
      </c>
      <c r="AJ2214" s="31">
        <f t="shared" ca="1" si="721"/>
        <v>17.306999999999999</v>
      </c>
      <c r="AK2214" s="31">
        <f t="shared" ca="1" si="722"/>
        <v>18.511499999999998</v>
      </c>
      <c r="AL2214" s="31">
        <f t="shared" ca="1" si="723"/>
        <v>19.484999999999999</v>
      </c>
      <c r="AM2214" s="31">
        <f t="shared" ca="1" si="724"/>
        <v>20.458500000000001</v>
      </c>
      <c r="AO2214" s="32">
        <f t="shared" ca="1" si="731"/>
        <v>2.890077253538212</v>
      </c>
      <c r="AP2214" s="32">
        <f t="shared" ca="1" si="732"/>
        <v>0.14008240141259587</v>
      </c>
      <c r="AQ2214" s="32">
        <f t="shared" ca="1" si="733"/>
        <v>4.2959212856690323</v>
      </c>
      <c r="AR2214" s="32">
        <f t="shared" ca="1" si="734"/>
        <v>0</v>
      </c>
    </row>
    <row r="2215" spans="1:44">
      <c r="A2215" s="10">
        <v>40149</v>
      </c>
      <c r="B2215" s="11">
        <f ca="1">IF(ROW(data!B2215)&gt;singleSMA,AVERAGE(OFFSET(data!B2215,0,0,-singleSMA,1)),"")</f>
        <v>19.385599999999997</v>
      </c>
      <c r="C2215" s="11" t="str">
        <f ca="1">IF(ROW(data!B2213)&gt;singleSMA+2,IF(SIGN(data!B2214-indicators!B2214)&lt;&gt;SIGN(data!B2213-indicators!B2213),IF(SIGN(data!B2214-indicators!B2214)&gt;0,"BUY","SELL"),""),"")</f>
        <v/>
      </c>
      <c r="D2215" s="11">
        <f ca="1">IF(ROW(data!B2215)&gt;fastSMA,AVERAGE(OFFSET(data!B2215,0,0,-fastSMA,1)),"")</f>
        <v>19.6295</v>
      </c>
      <c r="E2215" s="11">
        <f ca="1">IF(ROW(data!B2215)&gt;slowSMA,AVERAGE(OFFSET(data!B2215,0,0,-slowSMA,1)),"")</f>
        <v>19.385599999999997</v>
      </c>
      <c r="F2215" s="11" t="str">
        <f ca="1">IF(ROW(data!B2215)&gt;MAX(fastSMA,slowSMA)+2,IF(SIGN(D2214-E2214)&lt;&gt;SIGN(D2213-E2213),IF(SIGN(D2214-E2214)&gt;0,"BUY","SELL"),""),"")</f>
        <v/>
      </c>
      <c r="G2215" s="11"/>
      <c r="H2215" s="11">
        <f>(data!B2215/data!B2214)-1</f>
        <v>3.1232876712328883E-2</v>
      </c>
      <c r="I2215" s="11">
        <f t="shared" si="714"/>
        <v>3.1232876712328883E-2</v>
      </c>
      <c r="J2215" s="11">
        <f t="shared" si="715"/>
        <v>0</v>
      </c>
      <c r="K2215" s="11">
        <f ca="1">IF(ROW(data!B2215)&gt;rsi+1,100-100/(1+AVERAGE(OFFSET(I2215,0,0,-rsi,1))/AVERAGE(OFFSET(J2215,0,0,-rsi,1))),"")</f>
        <v>41.698195257195941</v>
      </c>
      <c r="L2215" s="11"/>
      <c r="M2215" s="11">
        <f t="shared" si="716"/>
        <v>1.0312328767123289</v>
      </c>
      <c r="N2215" s="11">
        <f t="shared" ca="1" si="717"/>
        <v>0.88191190253045915</v>
      </c>
      <c r="S2215" s="13" t="str">
        <f ca="1">pricein</f>
        <v/>
      </c>
      <c r="T2215" s="13" t="str">
        <f ca="1">priceout</f>
        <v/>
      </c>
      <c r="U2215" s="16" t="str">
        <f t="shared" ca="1" si="718"/>
        <v/>
      </c>
      <c r="V2215" s="16" t="str">
        <f t="shared" ca="1" si="725"/>
        <v/>
      </c>
      <c r="W2215" s="16" t="str">
        <f t="shared" ca="1" si="726"/>
        <v/>
      </c>
      <c r="X2215" s="16">
        <f t="shared" ca="1" si="727"/>
        <v>3.4121018346729071</v>
      </c>
      <c r="Y2215" s="16"/>
      <c r="Z2215" s="13" t="str">
        <f ca="1">priceincross</f>
        <v/>
      </c>
      <c r="AA2215" s="13" t="str">
        <f ca="1">priceoutcross</f>
        <v/>
      </c>
      <c r="AB2215" s="13" t="str">
        <f t="shared" ca="1" si="719"/>
        <v/>
      </c>
      <c r="AC2215" s="13" t="str">
        <f t="shared" ca="1" si="728"/>
        <v/>
      </c>
      <c r="AD2215" s="13" t="str">
        <f t="shared" ca="1" si="729"/>
        <v/>
      </c>
      <c r="AE2215" s="13">
        <f t="shared" ca="1" si="730"/>
        <v>5.2959212856690323</v>
      </c>
      <c r="AG2215" s="32">
        <f ca="1">IF(ROW(data!B2215)&gt;fib+1,MIN(OFFSET(data!B2215,0,0,-fib,1)),"")</f>
        <v>15.63</v>
      </c>
      <c r="AH2215" s="32">
        <f ca="1">IF(ROW(data!B2215)&gt;fib+1,MAX(OFFSET(data!B2215,0,0,-fib,1)),"")</f>
        <v>23.61</v>
      </c>
      <c r="AI2215" s="32">
        <f t="shared" ca="1" si="720"/>
        <v>7.9799999999999986</v>
      </c>
      <c r="AJ2215" s="31">
        <f t="shared" ca="1" si="721"/>
        <v>17.513280000000002</v>
      </c>
      <c r="AK2215" s="31">
        <f t="shared" ca="1" si="722"/>
        <v>18.678360000000001</v>
      </c>
      <c r="AL2215" s="31">
        <f t="shared" ca="1" si="723"/>
        <v>19.62</v>
      </c>
      <c r="AM2215" s="31">
        <f t="shared" ca="1" si="724"/>
        <v>20.561640000000001</v>
      </c>
      <c r="AO2215" s="32">
        <f t="shared" ca="1" si="731"/>
        <v>2.890077253538212</v>
      </c>
      <c r="AP2215" s="32">
        <f t="shared" ca="1" si="732"/>
        <v>0.14008240141259587</v>
      </c>
      <c r="AQ2215" s="32">
        <f t="shared" ca="1" si="733"/>
        <v>4.2959212856690323</v>
      </c>
      <c r="AR2215" s="32">
        <f t="shared" ca="1" si="734"/>
        <v>0</v>
      </c>
    </row>
    <row r="2216" spans="1:44">
      <c r="A2216" s="10">
        <v>40150</v>
      </c>
      <c r="B2216" s="11">
        <f ca="1">IF(ROW(data!B2216)&gt;singleSMA,AVERAGE(OFFSET(data!B2216,0,0,-singleSMA,1)),"")</f>
        <v>19.407699999999998</v>
      </c>
      <c r="C2216" s="11" t="str">
        <f ca="1">IF(ROW(data!B2214)&gt;singleSMA+2,IF(SIGN(data!B2215-indicators!B2215)&lt;&gt;SIGN(data!B2214-indicators!B2214),IF(SIGN(data!B2215-indicators!B2215)&gt;0,"BUY","SELL"),""),"")</f>
        <v/>
      </c>
      <c r="D2216" s="11">
        <f ca="1">IF(ROW(data!B2216)&gt;fastSMA,AVERAGE(OFFSET(data!B2216,0,0,-fastSMA,1)),"")</f>
        <v>19.424499999999998</v>
      </c>
      <c r="E2216" s="11">
        <f ca="1">IF(ROW(data!B2216)&gt;slowSMA,AVERAGE(OFFSET(data!B2216,0,0,-slowSMA,1)),"")</f>
        <v>19.407699999999998</v>
      </c>
      <c r="F2216" s="11" t="str">
        <f ca="1">IF(ROW(data!B2216)&gt;MAX(fastSMA,slowSMA)+2,IF(SIGN(D2215-E2215)&lt;&gt;SIGN(D2214-E2214),IF(SIGN(D2215-E2215)&gt;0,"BUY","SELL"),""),"")</f>
        <v/>
      </c>
      <c r="G2216" s="11"/>
      <c r="H2216" s="11">
        <f>(data!B2216/data!B2215)-1</f>
        <v>-5.2072263549415521E-2</v>
      </c>
      <c r="I2216" s="11">
        <f t="shared" si="714"/>
        <v>0</v>
      </c>
      <c r="J2216" s="11">
        <f t="shared" si="715"/>
        <v>5.2072263549415521E-2</v>
      </c>
      <c r="K2216" s="11">
        <f ca="1">IF(ROW(data!B2216)&gt;rsi+1,100-100/(1+AVERAGE(OFFSET(I2216,0,0,-rsi,1))/AVERAGE(OFFSET(J2216,0,0,-rsi,1))),"")</f>
        <v>36.050742649942592</v>
      </c>
      <c r="L2216" s="11"/>
      <c r="M2216" s="11">
        <f t="shared" si="716"/>
        <v>0.94792773645058448</v>
      </c>
      <c r="N2216" s="11">
        <f t="shared" ca="1" si="717"/>
        <v>0.81312670920692776</v>
      </c>
      <c r="S2216" s="13" t="str">
        <f ca="1">pricein</f>
        <v/>
      </c>
      <c r="T2216" s="13" t="str">
        <f ca="1">priceout</f>
        <v/>
      </c>
      <c r="U2216" s="16" t="str">
        <f t="shared" ca="1" si="718"/>
        <v/>
      </c>
      <c r="V2216" s="16" t="str">
        <f t="shared" ca="1" si="725"/>
        <v/>
      </c>
      <c r="W2216" s="16" t="str">
        <f t="shared" ca="1" si="726"/>
        <v/>
      </c>
      <c r="X2216" s="16">
        <f t="shared" ca="1" si="727"/>
        <v>3.4121018346729071</v>
      </c>
      <c r="Y2216" s="16"/>
      <c r="Z2216" s="13" t="str">
        <f ca="1">priceincross</f>
        <v/>
      </c>
      <c r="AA2216" s="13" t="str">
        <f ca="1">priceoutcross</f>
        <v/>
      </c>
      <c r="AB2216" s="13" t="str">
        <f t="shared" ca="1" si="719"/>
        <v/>
      </c>
      <c r="AC2216" s="13" t="str">
        <f t="shared" ca="1" si="728"/>
        <v/>
      </c>
      <c r="AD2216" s="13" t="str">
        <f t="shared" ca="1" si="729"/>
        <v/>
      </c>
      <c r="AE2216" s="13">
        <f t="shared" ca="1" si="730"/>
        <v>5.2959212856690323</v>
      </c>
      <c r="AG2216" s="32">
        <f ca="1">IF(ROW(data!B2216)&gt;fib+1,MIN(OFFSET(data!B2216,0,0,-fib,1)),"")</f>
        <v>15.68</v>
      </c>
      <c r="AH2216" s="32">
        <f ca="1">IF(ROW(data!B2216)&gt;fib+1,MAX(OFFSET(data!B2216,0,0,-fib,1)),"")</f>
        <v>23.61</v>
      </c>
      <c r="AI2216" s="32">
        <f t="shared" ca="1" si="720"/>
        <v>7.93</v>
      </c>
      <c r="AJ2216" s="31">
        <f t="shared" ca="1" si="721"/>
        <v>17.551479999999998</v>
      </c>
      <c r="AK2216" s="31">
        <f t="shared" ca="1" si="722"/>
        <v>18.70926</v>
      </c>
      <c r="AL2216" s="31">
        <f t="shared" ca="1" si="723"/>
        <v>19.645</v>
      </c>
      <c r="AM2216" s="31">
        <f t="shared" ca="1" si="724"/>
        <v>20.580739999999999</v>
      </c>
      <c r="AO2216" s="32">
        <f t="shared" ca="1" si="731"/>
        <v>2.890077253538212</v>
      </c>
      <c r="AP2216" s="32">
        <f t="shared" ca="1" si="732"/>
        <v>0.14008240141259587</v>
      </c>
      <c r="AQ2216" s="32">
        <f t="shared" ca="1" si="733"/>
        <v>4.2959212856690323</v>
      </c>
      <c r="AR2216" s="32">
        <f t="shared" ca="1" si="734"/>
        <v>0</v>
      </c>
    </row>
    <row r="2217" spans="1:44">
      <c r="A2217" s="10">
        <v>40151</v>
      </c>
      <c r="B2217" s="11">
        <f ca="1">IF(ROW(data!B2217)&gt;singleSMA,AVERAGE(OFFSET(data!B2217,0,0,-singleSMA,1)),"")</f>
        <v>19.432699999999997</v>
      </c>
      <c r="C2217" s="11" t="str">
        <f ca="1">IF(ROW(data!B2215)&gt;singleSMA+2,IF(SIGN(data!B2216-indicators!B2216)&lt;&gt;SIGN(data!B2215-indicators!B2215),IF(SIGN(data!B2216-indicators!B2216)&gt;0,"BUY","SELL"),""),"")</f>
        <v/>
      </c>
      <c r="D2217" s="11">
        <f ca="1">IF(ROW(data!B2217)&gt;fastSMA,AVERAGE(OFFSET(data!B2217,0,0,-fastSMA,1)),"")</f>
        <v>19.233499999999999</v>
      </c>
      <c r="E2217" s="11">
        <f ca="1">IF(ROW(data!B2217)&gt;slowSMA,AVERAGE(OFFSET(data!B2217,0,0,-slowSMA,1)),"")</f>
        <v>19.432699999999997</v>
      </c>
      <c r="F2217" s="11" t="str">
        <f ca="1">IF(ROW(data!B2217)&gt;MAX(fastSMA,slowSMA)+2,IF(SIGN(D2216-E2216)&lt;&gt;SIGN(D2215-E2215),IF(SIGN(D2216-E2216)&gt;0,"BUY","SELL"),""),"")</f>
        <v/>
      </c>
      <c r="G2217" s="11"/>
      <c r="H2217" s="11">
        <f>(data!B2217/data!B2216)-1</f>
        <v>1.9058295964125449E-2</v>
      </c>
      <c r="I2217" s="11">
        <f t="shared" si="714"/>
        <v>1.9058295964125449E-2</v>
      </c>
      <c r="J2217" s="11">
        <f t="shared" si="715"/>
        <v>0</v>
      </c>
      <c r="K2217" s="11">
        <f ca="1">IF(ROW(data!B2217)&gt;rsi+1,100-100/(1+AVERAGE(OFFSET(I2217,0,0,-rsi,1))/AVERAGE(OFFSET(J2217,0,0,-rsi,1))),"")</f>
        <v>37.561290140775576</v>
      </c>
      <c r="L2217" s="11"/>
      <c r="M2217" s="11">
        <f t="shared" si="716"/>
        <v>1.0190582959641254</v>
      </c>
      <c r="N2217" s="11">
        <f t="shared" ca="1" si="717"/>
        <v>0.8263636363636363</v>
      </c>
      <c r="S2217" s="13" t="str">
        <f ca="1">pricein</f>
        <v/>
      </c>
      <c r="T2217" s="13" t="str">
        <f ca="1">priceout</f>
        <v/>
      </c>
      <c r="U2217" s="16" t="str">
        <f t="shared" ca="1" si="718"/>
        <v/>
      </c>
      <c r="V2217" s="16" t="str">
        <f t="shared" ca="1" si="725"/>
        <v/>
      </c>
      <c r="W2217" s="16" t="str">
        <f t="shared" ca="1" si="726"/>
        <v/>
      </c>
      <c r="X2217" s="16">
        <f t="shared" ca="1" si="727"/>
        <v>3.4121018346729071</v>
      </c>
      <c r="Y2217" s="16"/>
      <c r="Z2217" s="13" t="str">
        <f ca="1">priceincross</f>
        <v/>
      </c>
      <c r="AA2217" s="13" t="str">
        <f ca="1">priceoutcross</f>
        <v/>
      </c>
      <c r="AB2217" s="13" t="str">
        <f t="shared" ca="1" si="719"/>
        <v/>
      </c>
      <c r="AC2217" s="13" t="str">
        <f t="shared" ca="1" si="728"/>
        <v/>
      </c>
      <c r="AD2217" s="13" t="str">
        <f t="shared" ca="1" si="729"/>
        <v/>
      </c>
      <c r="AE2217" s="13">
        <f t="shared" ca="1" si="730"/>
        <v>5.2959212856690323</v>
      </c>
      <c r="AG2217" s="32">
        <f ca="1">IF(ROW(data!B2217)&gt;fib+1,MIN(OFFSET(data!B2217,0,0,-fib,1)),"")</f>
        <v>16.170000000000002</v>
      </c>
      <c r="AH2217" s="32">
        <f ca="1">IF(ROW(data!B2217)&gt;fib+1,MAX(OFFSET(data!B2217,0,0,-fib,1)),"")</f>
        <v>23.61</v>
      </c>
      <c r="AI2217" s="32">
        <f t="shared" ca="1" si="720"/>
        <v>7.4399999999999977</v>
      </c>
      <c r="AJ2217" s="31">
        <f t="shared" ca="1" si="721"/>
        <v>17.925840000000001</v>
      </c>
      <c r="AK2217" s="31">
        <f t="shared" ca="1" si="722"/>
        <v>19.012080000000001</v>
      </c>
      <c r="AL2217" s="31">
        <f t="shared" ca="1" si="723"/>
        <v>19.89</v>
      </c>
      <c r="AM2217" s="31">
        <f t="shared" ca="1" si="724"/>
        <v>20.76792</v>
      </c>
      <c r="AO2217" s="32">
        <f t="shared" ca="1" si="731"/>
        <v>2.890077253538212</v>
      </c>
      <c r="AP2217" s="32">
        <f t="shared" ca="1" si="732"/>
        <v>0.14008240141259587</v>
      </c>
      <c r="AQ2217" s="32">
        <f t="shared" ca="1" si="733"/>
        <v>4.2959212856690323</v>
      </c>
      <c r="AR2217" s="32">
        <f t="shared" ca="1" si="734"/>
        <v>0</v>
      </c>
    </row>
    <row r="2218" spans="1:44">
      <c r="A2218" s="10">
        <v>40154</v>
      </c>
      <c r="B2218" s="11">
        <f ca="1">IF(ROW(data!B2218)&gt;singleSMA,AVERAGE(OFFSET(data!B2218,0,0,-singleSMA,1)),"")</f>
        <v>19.442699999999999</v>
      </c>
      <c r="C2218" s="11" t="str">
        <f ca="1">IF(ROW(data!B2216)&gt;singleSMA+2,IF(SIGN(data!B2217-indicators!B2217)&lt;&gt;SIGN(data!B2216-indicators!B2216),IF(SIGN(data!B2217-indicators!B2217)&gt;0,"BUY","SELL"),""),"")</f>
        <v/>
      </c>
      <c r="D2218" s="11">
        <f ca="1">IF(ROW(data!B2218)&gt;fastSMA,AVERAGE(OFFSET(data!B2218,0,0,-fastSMA,1)),"")</f>
        <v>19.003999999999998</v>
      </c>
      <c r="E2218" s="11">
        <f ca="1">IF(ROW(data!B2218)&gt;slowSMA,AVERAGE(OFFSET(data!B2218,0,0,-slowSMA,1)),"")</f>
        <v>19.442699999999999</v>
      </c>
      <c r="F2218" s="11" t="str">
        <f ca="1">IF(ROW(data!B2218)&gt;MAX(fastSMA,slowSMA)+2,IF(SIGN(D2217-E2217)&lt;&gt;SIGN(D2216-E2216),IF(SIGN(D2217-E2217)&gt;0,"BUY","SELL"),""),"")</f>
        <v>SELL</v>
      </c>
      <c r="G2218" s="11"/>
      <c r="H2218" s="11">
        <f>(data!B2218/data!B2217)-1</f>
        <v>-5.5555555555555469E-2</v>
      </c>
      <c r="I2218" s="11">
        <f t="shared" si="714"/>
        <v>0</v>
      </c>
      <c r="J2218" s="11">
        <f t="shared" si="715"/>
        <v>5.5555555555555469E-2</v>
      </c>
      <c r="K2218" s="11">
        <f ca="1">IF(ROW(data!B2218)&gt;rsi+1,100-100/(1+AVERAGE(OFFSET(I2218,0,0,-rsi,1))/AVERAGE(OFFSET(J2218,0,0,-rsi,1))),"")</f>
        <v>35.281879083069953</v>
      </c>
      <c r="L2218" s="11"/>
      <c r="M2218" s="11">
        <f t="shared" si="716"/>
        <v>0.94444444444444453</v>
      </c>
      <c r="N2218" s="11">
        <f t="shared" ca="1" si="717"/>
        <v>0.7890625</v>
      </c>
      <c r="S2218" s="13" t="str">
        <f ca="1">pricein</f>
        <v/>
      </c>
      <c r="T2218" s="13" t="str">
        <f ca="1">priceout</f>
        <v/>
      </c>
      <c r="U2218" s="16" t="str">
        <f t="shared" ca="1" si="718"/>
        <v/>
      </c>
      <c r="V2218" s="16" t="str">
        <f t="shared" ca="1" si="725"/>
        <v/>
      </c>
      <c r="W2218" s="16" t="str">
        <f t="shared" ca="1" si="726"/>
        <v/>
      </c>
      <c r="X2218" s="16">
        <f t="shared" ca="1" si="727"/>
        <v>3.4121018346729071</v>
      </c>
      <c r="Y2218" s="16"/>
      <c r="Z2218" s="13" t="str">
        <f ca="1">priceincross</f>
        <v/>
      </c>
      <c r="AA2218" s="13">
        <f ca="1">priceoutcross</f>
        <v>17.170000000000002</v>
      </c>
      <c r="AB2218" s="13" t="str">
        <f t="shared" ca="1" si="719"/>
        <v/>
      </c>
      <c r="AC2218" s="13" t="str">
        <f t="shared" ca="1" si="728"/>
        <v/>
      </c>
      <c r="AD2218" s="13" t="str">
        <f t="shared" ca="1" si="729"/>
        <v/>
      </c>
      <c r="AE2218" s="13">
        <f t="shared" ca="1" si="730"/>
        <v>5.2959212856690323</v>
      </c>
      <c r="AG2218" s="32">
        <f ca="1">IF(ROW(data!B2218)&gt;fib+1,MIN(OFFSET(data!B2218,0,0,-fib,1)),"")</f>
        <v>16.23</v>
      </c>
      <c r="AH2218" s="32">
        <f ca="1">IF(ROW(data!B2218)&gt;fib+1,MAX(OFFSET(data!B2218,0,0,-fib,1)),"")</f>
        <v>23.61</v>
      </c>
      <c r="AI2218" s="32">
        <f t="shared" ca="1" si="720"/>
        <v>7.379999999999999</v>
      </c>
      <c r="AJ2218" s="31">
        <f t="shared" ca="1" si="721"/>
        <v>17.971679999999999</v>
      </c>
      <c r="AK2218" s="31">
        <f t="shared" ca="1" si="722"/>
        <v>19.049160000000001</v>
      </c>
      <c r="AL2218" s="31">
        <f t="shared" ca="1" si="723"/>
        <v>19.920000000000002</v>
      </c>
      <c r="AM2218" s="31">
        <f t="shared" ca="1" si="724"/>
        <v>20.790839999999999</v>
      </c>
      <c r="AO2218" s="32">
        <f t="shared" ca="1" si="731"/>
        <v>2.890077253538212</v>
      </c>
      <c r="AP2218" s="32">
        <f t="shared" ca="1" si="732"/>
        <v>0.14008240141259587</v>
      </c>
      <c r="AQ2218" s="32">
        <f t="shared" ca="1" si="733"/>
        <v>4.2959212856690323</v>
      </c>
      <c r="AR2218" s="32">
        <f t="shared" ca="1" si="734"/>
        <v>0</v>
      </c>
    </row>
    <row r="2219" spans="1:44">
      <c r="A2219" s="10">
        <v>40155</v>
      </c>
      <c r="B2219" s="11">
        <f ca="1">IF(ROW(data!B2219)&gt;singleSMA,AVERAGE(OFFSET(data!B2219,0,0,-singleSMA,1)),"")</f>
        <v>19.428000000000001</v>
      </c>
      <c r="C2219" s="11" t="str">
        <f ca="1">IF(ROW(data!B2217)&gt;singleSMA+2,IF(SIGN(data!B2218-indicators!B2218)&lt;&gt;SIGN(data!B2217-indicators!B2217),IF(SIGN(data!B2218-indicators!B2218)&gt;0,"BUY","SELL"),""),"")</f>
        <v/>
      </c>
      <c r="D2219" s="11">
        <f ca="1">IF(ROW(data!B2219)&gt;fastSMA,AVERAGE(OFFSET(data!B2219,0,0,-fastSMA,1)),"")</f>
        <v>18.728499999999997</v>
      </c>
      <c r="E2219" s="11">
        <f ca="1">IF(ROW(data!B2219)&gt;slowSMA,AVERAGE(OFFSET(data!B2219,0,0,-slowSMA,1)),"")</f>
        <v>19.428000000000001</v>
      </c>
      <c r="F2219" s="11" t="str">
        <f ca="1">IF(ROW(data!B2219)&gt;MAX(fastSMA,slowSMA)+2,IF(SIGN(D2218-E2218)&lt;&gt;SIGN(D2217-E2217),IF(SIGN(D2218-E2218)&gt;0,"BUY","SELL"),""),"")</f>
        <v/>
      </c>
      <c r="G2219" s="11"/>
      <c r="H2219" s="11">
        <f>(data!B2219/data!B2218)-1</f>
        <v>-9.9592312172393727E-2</v>
      </c>
      <c r="I2219" s="11">
        <f t="shared" si="714"/>
        <v>0</v>
      </c>
      <c r="J2219" s="11">
        <f t="shared" si="715"/>
        <v>9.9592312172393727E-2</v>
      </c>
      <c r="K2219" s="11">
        <f ca="1">IF(ROW(data!B2219)&gt;rsi+1,100-100/(1+AVERAGE(OFFSET(I2219,0,0,-rsi,1))/AVERAGE(OFFSET(J2219,0,0,-rsi,1))),"")</f>
        <v>32.487253000319626</v>
      </c>
      <c r="L2219" s="11"/>
      <c r="M2219" s="11">
        <f t="shared" si="716"/>
        <v>0.90040768782760627</v>
      </c>
      <c r="N2219" s="11">
        <f t="shared" ca="1" si="717"/>
        <v>0.73724368144969021</v>
      </c>
      <c r="S2219" s="13" t="str">
        <f ca="1">pricein</f>
        <v/>
      </c>
      <c r="T2219" s="13" t="str">
        <f ca="1">priceout</f>
        <v/>
      </c>
      <c r="U2219" s="16" t="str">
        <f t="shared" ca="1" si="718"/>
        <v/>
      </c>
      <c r="V2219" s="16" t="str">
        <f t="shared" ca="1" si="725"/>
        <v/>
      </c>
      <c r="W2219" s="16" t="str">
        <f t="shared" ca="1" si="726"/>
        <v/>
      </c>
      <c r="X2219" s="16">
        <f t="shared" ca="1" si="727"/>
        <v>3.4121018346729071</v>
      </c>
      <c r="Y2219" s="16"/>
      <c r="Z2219" s="13" t="str">
        <f ca="1">priceincross</f>
        <v/>
      </c>
      <c r="AA2219" s="13" t="str">
        <f ca="1">priceoutcross</f>
        <v/>
      </c>
      <c r="AB2219" s="13" t="str">
        <f t="shared" ca="1" si="719"/>
        <v/>
      </c>
      <c r="AC2219" s="13" t="str">
        <f t="shared" ca="1" si="728"/>
        <v/>
      </c>
      <c r="AD2219" s="13" t="str">
        <f t="shared" ca="1" si="729"/>
        <v/>
      </c>
      <c r="AE2219" s="13">
        <f t="shared" ca="1" si="730"/>
        <v>5.2959212856690323</v>
      </c>
      <c r="AG2219" s="32">
        <f ca="1">IF(ROW(data!B2219)&gt;fib+1,MIN(OFFSET(data!B2219,0,0,-fib,1)),"")</f>
        <v>15.46</v>
      </c>
      <c r="AH2219" s="32">
        <f ca="1">IF(ROW(data!B2219)&gt;fib+1,MAX(OFFSET(data!B2219,0,0,-fib,1)),"")</f>
        <v>23.61</v>
      </c>
      <c r="AI2219" s="32">
        <f t="shared" ca="1" si="720"/>
        <v>8.1499999999999986</v>
      </c>
      <c r="AJ2219" s="31">
        <f t="shared" ca="1" si="721"/>
        <v>17.383400000000002</v>
      </c>
      <c r="AK2219" s="31">
        <f t="shared" ca="1" si="722"/>
        <v>18.5733</v>
      </c>
      <c r="AL2219" s="31">
        <f t="shared" ca="1" si="723"/>
        <v>19.535</v>
      </c>
      <c r="AM2219" s="31">
        <f t="shared" ca="1" si="724"/>
        <v>20.496700000000001</v>
      </c>
      <c r="AO2219" s="32">
        <f t="shared" ca="1" si="731"/>
        <v>2.890077253538212</v>
      </c>
      <c r="AP2219" s="32">
        <f t="shared" ca="1" si="732"/>
        <v>0.14008240141259587</v>
      </c>
      <c r="AQ2219" s="32">
        <f t="shared" ca="1" si="733"/>
        <v>4.2959212856690323</v>
      </c>
      <c r="AR2219" s="32">
        <f t="shared" ca="1" si="734"/>
        <v>0</v>
      </c>
    </row>
    <row r="2220" spans="1:44">
      <c r="A2220" s="10">
        <v>40156</v>
      </c>
      <c r="B2220" s="11">
        <f ca="1">IF(ROW(data!B2220)&gt;singleSMA,AVERAGE(OFFSET(data!B2220,0,0,-singleSMA,1)),"")</f>
        <v>19.408000000000001</v>
      </c>
      <c r="C2220" s="11" t="str">
        <f ca="1">IF(ROW(data!B2218)&gt;singleSMA+2,IF(SIGN(data!B2219-indicators!B2219)&lt;&gt;SIGN(data!B2218-indicators!B2218),IF(SIGN(data!B2219-indicators!B2219)&gt;0,"BUY","SELL"),""),"")</f>
        <v/>
      </c>
      <c r="D2220" s="11">
        <f ca="1">IF(ROW(data!B2220)&gt;fastSMA,AVERAGE(OFFSET(data!B2220,0,0,-fastSMA,1)),"")</f>
        <v>18.387499999999999</v>
      </c>
      <c r="E2220" s="11">
        <f ca="1">IF(ROW(data!B2220)&gt;slowSMA,AVERAGE(OFFSET(data!B2220,0,0,-slowSMA,1)),"")</f>
        <v>19.408000000000001</v>
      </c>
      <c r="F2220" s="11" t="str">
        <f ca="1">IF(ROW(data!B2220)&gt;MAX(fastSMA,slowSMA)+2,IF(SIGN(D2219-E2219)&lt;&gt;SIGN(D2218-E2218),IF(SIGN(D2219-E2219)&gt;0,"BUY","SELL"),""),"")</f>
        <v/>
      </c>
      <c r="G2220" s="11"/>
      <c r="H2220" s="11">
        <f>(data!B2220/data!B2219)-1</f>
        <v>-6.5976714100905665E-2</v>
      </c>
      <c r="I2220" s="11">
        <f t="shared" si="714"/>
        <v>0</v>
      </c>
      <c r="J2220" s="11">
        <f t="shared" si="715"/>
        <v>6.5976714100905665E-2</v>
      </c>
      <c r="K2220" s="11">
        <f ca="1">IF(ROW(data!B2220)&gt;rsi+1,100-100/(1+AVERAGE(OFFSET(I2220,0,0,-rsi,1))/AVERAGE(OFFSET(J2220,0,0,-rsi,1))),"")</f>
        <v>28.872044134676045</v>
      </c>
      <c r="L2220" s="11"/>
      <c r="M2220" s="11">
        <f t="shared" si="716"/>
        <v>0.93402328589909434</v>
      </c>
      <c r="N2220" s="11">
        <f t="shared" ca="1" si="717"/>
        <v>0.6792097836312323</v>
      </c>
      <c r="S2220" s="13" t="str">
        <f ca="1">pricein</f>
        <v/>
      </c>
      <c r="T2220" s="13" t="str">
        <f ca="1">priceout</f>
        <v/>
      </c>
      <c r="U2220" s="16" t="str">
        <f t="shared" ca="1" si="718"/>
        <v/>
      </c>
      <c r="V2220" s="16" t="str">
        <f t="shared" ca="1" si="725"/>
        <v/>
      </c>
      <c r="W2220" s="16" t="str">
        <f t="shared" ca="1" si="726"/>
        <v/>
      </c>
      <c r="X2220" s="16">
        <f t="shared" ca="1" si="727"/>
        <v>3.4121018346729071</v>
      </c>
      <c r="Y2220" s="16"/>
      <c r="Z2220" s="13" t="str">
        <f ca="1">priceincross</f>
        <v/>
      </c>
      <c r="AA2220" s="13" t="str">
        <f ca="1">priceoutcross</f>
        <v/>
      </c>
      <c r="AB2220" s="13" t="str">
        <f t="shared" ca="1" si="719"/>
        <v/>
      </c>
      <c r="AC2220" s="13" t="str">
        <f t="shared" ca="1" si="728"/>
        <v/>
      </c>
      <c r="AD2220" s="13" t="str">
        <f t="shared" ca="1" si="729"/>
        <v/>
      </c>
      <c r="AE2220" s="13">
        <f t="shared" ca="1" si="730"/>
        <v>5.2959212856690323</v>
      </c>
      <c r="AG2220" s="32">
        <f ca="1">IF(ROW(data!B2220)&gt;fib+1,MIN(OFFSET(data!B2220,0,0,-fib,1)),"")</f>
        <v>14.44</v>
      </c>
      <c r="AH2220" s="32">
        <f ca="1">IF(ROW(data!B2220)&gt;fib+1,MAX(OFFSET(data!B2220,0,0,-fib,1)),"")</f>
        <v>23.61</v>
      </c>
      <c r="AI2220" s="32">
        <f t="shared" ca="1" si="720"/>
        <v>9.17</v>
      </c>
      <c r="AJ2220" s="31">
        <f t="shared" ca="1" si="721"/>
        <v>16.604119999999998</v>
      </c>
      <c r="AK2220" s="31">
        <f t="shared" ca="1" si="722"/>
        <v>17.94294</v>
      </c>
      <c r="AL2220" s="31">
        <f t="shared" ca="1" si="723"/>
        <v>19.024999999999999</v>
      </c>
      <c r="AM2220" s="31">
        <f t="shared" ca="1" si="724"/>
        <v>20.107060000000001</v>
      </c>
      <c r="AO2220" s="32">
        <f t="shared" ca="1" si="731"/>
        <v>2.890077253538212</v>
      </c>
      <c r="AP2220" s="32">
        <f t="shared" ca="1" si="732"/>
        <v>0.14008240141259587</v>
      </c>
      <c r="AQ2220" s="32">
        <f t="shared" ca="1" si="733"/>
        <v>4.2959212856690323</v>
      </c>
      <c r="AR2220" s="32">
        <f t="shared" ca="1" si="734"/>
        <v>0</v>
      </c>
    </row>
    <row r="2221" spans="1:44">
      <c r="A2221" s="10">
        <v>40157</v>
      </c>
      <c r="B2221" s="11">
        <f ca="1">IF(ROW(data!B2221)&gt;singleSMA,AVERAGE(OFFSET(data!B2221,0,0,-singleSMA,1)),"")</f>
        <v>19.400400000000001</v>
      </c>
      <c r="C2221" s="11" t="str">
        <f ca="1">IF(ROW(data!B2219)&gt;singleSMA+2,IF(SIGN(data!B2220-indicators!B2220)&lt;&gt;SIGN(data!B2219-indicators!B2219),IF(SIGN(data!B2220-indicators!B2220)&gt;0,"BUY","SELL"),""),"")</f>
        <v/>
      </c>
      <c r="D2221" s="11">
        <f ca="1">IF(ROW(data!B2221)&gt;fastSMA,AVERAGE(OFFSET(data!B2221,0,0,-fastSMA,1)),"")</f>
        <v>18.107500000000002</v>
      </c>
      <c r="E2221" s="11">
        <f ca="1">IF(ROW(data!B2221)&gt;slowSMA,AVERAGE(OFFSET(data!B2221,0,0,-slowSMA,1)),"")</f>
        <v>19.400400000000001</v>
      </c>
      <c r="F2221" s="11" t="str">
        <f ca="1">IF(ROW(data!B2221)&gt;MAX(fastSMA,slowSMA)+2,IF(SIGN(D2220-E2220)&lt;&gt;SIGN(D2219-E2219),IF(SIGN(D2220-E2220)&gt;0,"BUY","SELL"),""),"")</f>
        <v/>
      </c>
      <c r="G2221" s="11"/>
      <c r="H2221" s="11">
        <f>(data!B2221/data!B2220)-1</f>
        <v>7.1329639889196716E-2</v>
      </c>
      <c r="I2221" s="11">
        <f t="shared" si="714"/>
        <v>7.1329639889196716E-2</v>
      </c>
      <c r="J2221" s="11">
        <f t="shared" si="715"/>
        <v>0</v>
      </c>
      <c r="K2221" s="11">
        <f ca="1">IF(ROW(data!B2221)&gt;rsi+1,100-100/(1+AVERAGE(OFFSET(I2221,0,0,-rsi,1))/AVERAGE(OFFSET(J2221,0,0,-rsi,1))),"")</f>
        <v>34.708234321852771</v>
      </c>
      <c r="L2221" s="11"/>
      <c r="M2221" s="11">
        <f t="shared" si="716"/>
        <v>1.0713296398891967</v>
      </c>
      <c r="N2221" s="11">
        <f t="shared" ca="1" si="717"/>
        <v>0.73421926910298996</v>
      </c>
      <c r="S2221" s="13" t="str">
        <f ca="1">pricein</f>
        <v/>
      </c>
      <c r="T2221" s="13" t="str">
        <f ca="1">priceout</f>
        <v/>
      </c>
      <c r="U2221" s="16" t="str">
        <f t="shared" ca="1" si="718"/>
        <v/>
      </c>
      <c r="V2221" s="16" t="str">
        <f t="shared" ca="1" si="725"/>
        <v/>
      </c>
      <c r="W2221" s="16" t="str">
        <f t="shared" ca="1" si="726"/>
        <v/>
      </c>
      <c r="X2221" s="16">
        <f t="shared" ca="1" si="727"/>
        <v>3.4121018346729071</v>
      </c>
      <c r="Y2221" s="16"/>
      <c r="Z2221" s="13" t="str">
        <f ca="1">priceincross</f>
        <v/>
      </c>
      <c r="AA2221" s="13" t="str">
        <f ca="1">priceoutcross</f>
        <v/>
      </c>
      <c r="AB2221" s="13" t="str">
        <f t="shared" ca="1" si="719"/>
        <v/>
      </c>
      <c r="AC2221" s="13" t="str">
        <f t="shared" ca="1" si="728"/>
        <v/>
      </c>
      <c r="AD2221" s="13" t="str">
        <f t="shared" ca="1" si="729"/>
        <v/>
      </c>
      <c r="AE2221" s="13">
        <f t="shared" ca="1" si="730"/>
        <v>5.2959212856690323</v>
      </c>
      <c r="AG2221" s="32">
        <f ca="1">IF(ROW(data!B2221)&gt;fib+1,MIN(OFFSET(data!B2221,0,0,-fib,1)),"")</f>
        <v>14.44</v>
      </c>
      <c r="AH2221" s="32">
        <f ca="1">IF(ROW(data!B2221)&gt;fib+1,MAX(OFFSET(data!B2221,0,0,-fib,1)),"")</f>
        <v>23.61</v>
      </c>
      <c r="AI2221" s="32">
        <f t="shared" ca="1" si="720"/>
        <v>9.17</v>
      </c>
      <c r="AJ2221" s="31">
        <f t="shared" ca="1" si="721"/>
        <v>16.604119999999998</v>
      </c>
      <c r="AK2221" s="31">
        <f t="shared" ca="1" si="722"/>
        <v>17.94294</v>
      </c>
      <c r="AL2221" s="31">
        <f t="shared" ca="1" si="723"/>
        <v>19.024999999999999</v>
      </c>
      <c r="AM2221" s="31">
        <f t="shared" ca="1" si="724"/>
        <v>20.107060000000001</v>
      </c>
      <c r="AO2221" s="32">
        <f t="shared" ca="1" si="731"/>
        <v>2.890077253538212</v>
      </c>
      <c r="AP2221" s="32">
        <f t="shared" ca="1" si="732"/>
        <v>0.14008240141259587</v>
      </c>
      <c r="AQ2221" s="32">
        <f t="shared" ca="1" si="733"/>
        <v>4.2959212856690323</v>
      </c>
      <c r="AR2221" s="32">
        <f t="shared" ca="1" si="734"/>
        <v>0</v>
      </c>
    </row>
    <row r="2222" spans="1:44">
      <c r="A2222" s="10">
        <v>40158</v>
      </c>
      <c r="B2222" s="11">
        <f ca="1">IF(ROW(data!B2222)&gt;singleSMA,AVERAGE(OFFSET(data!B2222,0,0,-singleSMA,1)),"")</f>
        <v>19.38</v>
      </c>
      <c r="C2222" s="11" t="str">
        <f ca="1">IF(ROW(data!B2220)&gt;singleSMA+2,IF(SIGN(data!B2221-indicators!B2221)&lt;&gt;SIGN(data!B2220-indicators!B2220),IF(SIGN(data!B2221-indicators!B2221)&gt;0,"BUY","SELL"),""),"")</f>
        <v/>
      </c>
      <c r="D2222" s="11">
        <f ca="1">IF(ROW(data!B2222)&gt;fastSMA,AVERAGE(OFFSET(data!B2222,0,0,-fastSMA,1)),"")</f>
        <v>17.8035</v>
      </c>
      <c r="E2222" s="11">
        <f ca="1">IF(ROW(data!B2222)&gt;slowSMA,AVERAGE(OFFSET(data!B2222,0,0,-slowSMA,1)),"")</f>
        <v>19.38</v>
      </c>
      <c r="F2222" s="11" t="str">
        <f ca="1">IF(ROW(data!B2222)&gt;MAX(fastSMA,slowSMA)+2,IF(SIGN(D2221-E2221)&lt;&gt;SIGN(D2220-E2220),IF(SIGN(D2221-E2221)&gt;0,"BUY","SELL"),""),"")</f>
        <v/>
      </c>
      <c r="G2222" s="11"/>
      <c r="H2222" s="11">
        <f>(data!B2222/data!B2221)-1</f>
        <v>-6.0762766645119703E-2</v>
      </c>
      <c r="I2222" s="11">
        <f t="shared" si="714"/>
        <v>0</v>
      </c>
      <c r="J2222" s="11">
        <f t="shared" si="715"/>
        <v>6.0762766645119703E-2</v>
      </c>
      <c r="K2222" s="11">
        <f ca="1">IF(ROW(data!B2222)&gt;rsi+1,100-100/(1+AVERAGE(OFFSET(I2222,0,0,-rsi,1))/AVERAGE(OFFSET(J2222,0,0,-rsi,1))),"")</f>
        <v>33.289580184797785</v>
      </c>
      <c r="L2222" s="11"/>
      <c r="M2222" s="11">
        <f t="shared" si="716"/>
        <v>0.9392372333548803</v>
      </c>
      <c r="N2222" s="11">
        <f t="shared" ca="1" si="717"/>
        <v>0.70499757399320695</v>
      </c>
      <c r="S2222" s="13" t="str">
        <f ca="1">pricein</f>
        <v/>
      </c>
      <c r="T2222" s="13" t="str">
        <f ca="1">priceout</f>
        <v/>
      </c>
      <c r="U2222" s="16" t="str">
        <f t="shared" ca="1" si="718"/>
        <v/>
      </c>
      <c r="V2222" s="16" t="str">
        <f t="shared" ca="1" si="725"/>
        <v/>
      </c>
      <c r="W2222" s="16" t="str">
        <f t="shared" ca="1" si="726"/>
        <v/>
      </c>
      <c r="X2222" s="16">
        <f t="shared" ca="1" si="727"/>
        <v>3.4121018346729071</v>
      </c>
      <c r="Y2222" s="16"/>
      <c r="Z2222" s="13" t="str">
        <f ca="1">priceincross</f>
        <v/>
      </c>
      <c r="AA2222" s="13" t="str">
        <f ca="1">priceoutcross</f>
        <v/>
      </c>
      <c r="AB2222" s="13" t="str">
        <f t="shared" ca="1" si="719"/>
        <v/>
      </c>
      <c r="AC2222" s="13" t="str">
        <f t="shared" ca="1" si="728"/>
        <v/>
      </c>
      <c r="AD2222" s="13" t="str">
        <f t="shared" ca="1" si="729"/>
        <v/>
      </c>
      <c r="AE2222" s="13">
        <f t="shared" ca="1" si="730"/>
        <v>5.2959212856690323</v>
      </c>
      <c r="AG2222" s="32">
        <f ca="1">IF(ROW(data!B2222)&gt;fib+1,MIN(OFFSET(data!B2222,0,0,-fib,1)),"")</f>
        <v>14.44</v>
      </c>
      <c r="AH2222" s="32">
        <f ca="1">IF(ROW(data!B2222)&gt;fib+1,MAX(OFFSET(data!B2222,0,0,-fib,1)),"")</f>
        <v>23.61</v>
      </c>
      <c r="AI2222" s="32">
        <f t="shared" ca="1" si="720"/>
        <v>9.17</v>
      </c>
      <c r="AJ2222" s="31">
        <f t="shared" ca="1" si="721"/>
        <v>16.604119999999998</v>
      </c>
      <c r="AK2222" s="31">
        <f t="shared" ca="1" si="722"/>
        <v>17.94294</v>
      </c>
      <c r="AL2222" s="31">
        <f t="shared" ca="1" si="723"/>
        <v>19.024999999999999</v>
      </c>
      <c r="AM2222" s="31">
        <f t="shared" ca="1" si="724"/>
        <v>20.107060000000001</v>
      </c>
      <c r="AO2222" s="32">
        <f t="shared" ca="1" si="731"/>
        <v>2.890077253538212</v>
      </c>
      <c r="AP2222" s="32">
        <f t="shared" ca="1" si="732"/>
        <v>0.14008240141259587</v>
      </c>
      <c r="AQ2222" s="32">
        <f t="shared" ca="1" si="733"/>
        <v>4.2959212856690323</v>
      </c>
      <c r="AR2222" s="32">
        <f t="shared" ca="1" si="734"/>
        <v>0</v>
      </c>
    </row>
    <row r="2223" spans="1:44">
      <c r="A2223" s="10">
        <v>40161</v>
      </c>
      <c r="B2223" s="11">
        <f ca="1">IF(ROW(data!B2223)&gt;singleSMA,AVERAGE(OFFSET(data!B2223,0,0,-singleSMA,1)),"")</f>
        <v>19.363699999999998</v>
      </c>
      <c r="C2223" s="11" t="str">
        <f ca="1">IF(ROW(data!B2221)&gt;singleSMA+2,IF(SIGN(data!B2222-indicators!B2222)&lt;&gt;SIGN(data!B2221-indicators!B2221),IF(SIGN(data!B2222-indicators!B2222)&gt;0,"BUY","SELL"),""),"")</f>
        <v/>
      </c>
      <c r="D2223" s="11">
        <f ca="1">IF(ROW(data!B2223)&gt;fastSMA,AVERAGE(OFFSET(data!B2223,0,0,-fastSMA,1)),"")</f>
        <v>17.610500000000002</v>
      </c>
      <c r="E2223" s="11">
        <f ca="1">IF(ROW(data!B2223)&gt;slowSMA,AVERAGE(OFFSET(data!B2223,0,0,-slowSMA,1)),"")</f>
        <v>19.363699999999998</v>
      </c>
      <c r="F2223" s="11" t="str">
        <f ca="1">IF(ROW(data!B2223)&gt;MAX(fastSMA,slowSMA)+2,IF(SIGN(D2222-E2222)&lt;&gt;SIGN(D2221-E2221),IF(SIGN(D2222-E2222)&gt;0,"BUY","SELL"),""),"")</f>
        <v/>
      </c>
      <c r="G2223" s="11"/>
      <c r="H2223" s="11">
        <f>(data!B2223/data!B2222)-1</f>
        <v>5.7123193392980109E-2</v>
      </c>
      <c r="I2223" s="11">
        <f t="shared" si="714"/>
        <v>5.7123193392980109E-2</v>
      </c>
      <c r="J2223" s="11">
        <f t="shared" si="715"/>
        <v>0</v>
      </c>
      <c r="K2223" s="11">
        <f ca="1">IF(ROW(data!B2223)&gt;rsi+1,100-100/(1+AVERAGE(OFFSET(I2223,0,0,-rsi,1))/AVERAGE(OFFSET(J2223,0,0,-rsi,1))),"")</f>
        <v>39.717315815642699</v>
      </c>
      <c r="L2223" s="11"/>
      <c r="M2223" s="11">
        <f t="shared" si="716"/>
        <v>1.0571231933929801</v>
      </c>
      <c r="N2223" s="11">
        <f t="shared" ca="1" si="717"/>
        <v>0.79916753381893879</v>
      </c>
      <c r="S2223" s="13" t="str">
        <f ca="1">pricein</f>
        <v/>
      </c>
      <c r="T2223" s="13" t="str">
        <f ca="1">priceout</f>
        <v/>
      </c>
      <c r="U2223" s="16" t="str">
        <f t="shared" ca="1" si="718"/>
        <v/>
      </c>
      <c r="V2223" s="16" t="str">
        <f t="shared" ca="1" si="725"/>
        <v/>
      </c>
      <c r="W2223" s="16" t="str">
        <f t="shared" ca="1" si="726"/>
        <v/>
      </c>
      <c r="X2223" s="16">
        <f t="shared" ca="1" si="727"/>
        <v>3.4121018346729071</v>
      </c>
      <c r="Y2223" s="16"/>
      <c r="Z2223" s="13" t="str">
        <f ca="1">priceincross</f>
        <v/>
      </c>
      <c r="AA2223" s="13" t="str">
        <f ca="1">priceoutcross</f>
        <v/>
      </c>
      <c r="AB2223" s="13" t="str">
        <f t="shared" ca="1" si="719"/>
        <v/>
      </c>
      <c r="AC2223" s="13" t="str">
        <f t="shared" ca="1" si="728"/>
        <v/>
      </c>
      <c r="AD2223" s="13" t="str">
        <f t="shared" ca="1" si="729"/>
        <v/>
      </c>
      <c r="AE2223" s="13">
        <f t="shared" ca="1" si="730"/>
        <v>5.2959212856690323</v>
      </c>
      <c r="AG2223" s="32">
        <f ca="1">IF(ROW(data!B2223)&gt;fib+1,MIN(OFFSET(data!B2223,0,0,-fib,1)),"")</f>
        <v>14.44</v>
      </c>
      <c r="AH2223" s="32">
        <f ca="1">IF(ROW(data!B2223)&gt;fib+1,MAX(OFFSET(data!B2223,0,0,-fib,1)),"")</f>
        <v>23.61</v>
      </c>
      <c r="AI2223" s="32">
        <f t="shared" ca="1" si="720"/>
        <v>9.17</v>
      </c>
      <c r="AJ2223" s="31">
        <f t="shared" ca="1" si="721"/>
        <v>16.604119999999998</v>
      </c>
      <c r="AK2223" s="31">
        <f t="shared" ca="1" si="722"/>
        <v>17.94294</v>
      </c>
      <c r="AL2223" s="31">
        <f t="shared" ca="1" si="723"/>
        <v>19.024999999999999</v>
      </c>
      <c r="AM2223" s="31">
        <f t="shared" ca="1" si="724"/>
        <v>20.107060000000001</v>
      </c>
      <c r="AO2223" s="32">
        <f t="shared" ca="1" si="731"/>
        <v>2.890077253538212</v>
      </c>
      <c r="AP2223" s="32">
        <f t="shared" ca="1" si="732"/>
        <v>0.14008240141259587</v>
      </c>
      <c r="AQ2223" s="32">
        <f t="shared" ca="1" si="733"/>
        <v>4.2959212856690323</v>
      </c>
      <c r="AR2223" s="32">
        <f t="shared" ca="1" si="734"/>
        <v>0</v>
      </c>
    </row>
    <row r="2224" spans="1:44">
      <c r="A2224" s="10">
        <v>40162</v>
      </c>
      <c r="B2224" s="11">
        <f ca="1">IF(ROW(data!B2224)&gt;singleSMA,AVERAGE(OFFSET(data!B2224,0,0,-singleSMA,1)),"")</f>
        <v>19.338200000000001</v>
      </c>
      <c r="C2224" s="11" t="str">
        <f ca="1">IF(ROW(data!B2222)&gt;singleSMA+2,IF(SIGN(data!B2223-indicators!B2223)&lt;&gt;SIGN(data!B2222-indicators!B2222),IF(SIGN(data!B2223-indicators!B2223)&gt;0,"BUY","SELL"),""),"")</f>
        <v/>
      </c>
      <c r="D2224" s="11">
        <f ca="1">IF(ROW(data!B2224)&gt;fastSMA,AVERAGE(OFFSET(data!B2224,0,0,-fastSMA,1)),"")</f>
        <v>17.363500000000002</v>
      </c>
      <c r="E2224" s="11">
        <f ca="1">IF(ROW(data!B2224)&gt;slowSMA,AVERAGE(OFFSET(data!B2224,0,0,-slowSMA,1)),"")</f>
        <v>19.338200000000001</v>
      </c>
      <c r="F2224" s="11" t="str">
        <f ca="1">IF(ROW(data!B2224)&gt;MAX(fastSMA,slowSMA)+2,IF(SIGN(D2223-E2223)&lt;&gt;SIGN(D2222-E2222),IF(SIGN(D2223-E2223)&gt;0,"BUY","SELL"),""),"")</f>
        <v/>
      </c>
      <c r="G2224" s="11"/>
      <c r="H2224" s="11">
        <f>(data!B2224/data!B2223)-1</f>
        <v>-4.8828125E-2</v>
      </c>
      <c r="I2224" s="11">
        <f t="shared" si="714"/>
        <v>0</v>
      </c>
      <c r="J2224" s="11">
        <f t="shared" si="715"/>
        <v>4.8828125E-2</v>
      </c>
      <c r="K2224" s="11">
        <f ca="1">IF(ROW(data!B2224)&gt;rsi+1,100-100/(1+AVERAGE(OFFSET(I2224,0,0,-rsi,1))/AVERAGE(OFFSET(J2224,0,0,-rsi,1))),"")</f>
        <v>36.662950584261822</v>
      </c>
      <c r="L2224" s="11"/>
      <c r="M2224" s="11">
        <f t="shared" si="716"/>
        <v>0.951171875</v>
      </c>
      <c r="N2224" s="11">
        <f t="shared" ca="1" si="717"/>
        <v>0.74731457800511503</v>
      </c>
      <c r="S2224" s="13" t="str">
        <f ca="1">pricein</f>
        <v/>
      </c>
      <c r="T2224" s="13" t="str">
        <f ca="1">priceout</f>
        <v/>
      </c>
      <c r="U2224" s="16" t="str">
        <f t="shared" ca="1" si="718"/>
        <v/>
      </c>
      <c r="V2224" s="16" t="str">
        <f t="shared" ca="1" si="725"/>
        <v/>
      </c>
      <c r="W2224" s="16" t="str">
        <f t="shared" ca="1" si="726"/>
        <v/>
      </c>
      <c r="X2224" s="16">
        <f t="shared" ca="1" si="727"/>
        <v>3.4121018346729071</v>
      </c>
      <c r="Y2224" s="16"/>
      <c r="Z2224" s="13" t="str">
        <f ca="1">priceincross</f>
        <v/>
      </c>
      <c r="AA2224" s="13" t="str">
        <f ca="1">priceoutcross</f>
        <v/>
      </c>
      <c r="AB2224" s="13" t="str">
        <f t="shared" ca="1" si="719"/>
        <v/>
      </c>
      <c r="AC2224" s="13" t="str">
        <f t="shared" ca="1" si="728"/>
        <v/>
      </c>
      <c r="AD2224" s="13" t="str">
        <f t="shared" ca="1" si="729"/>
        <v/>
      </c>
      <c r="AE2224" s="13">
        <f t="shared" ca="1" si="730"/>
        <v>5.2959212856690323</v>
      </c>
      <c r="AG2224" s="32">
        <f ca="1">IF(ROW(data!B2224)&gt;fib+1,MIN(OFFSET(data!B2224,0,0,-fib,1)),"")</f>
        <v>14.44</v>
      </c>
      <c r="AH2224" s="32">
        <f ca="1">IF(ROW(data!B2224)&gt;fib+1,MAX(OFFSET(data!B2224,0,0,-fib,1)),"")</f>
        <v>23.61</v>
      </c>
      <c r="AI2224" s="32">
        <f t="shared" ca="1" si="720"/>
        <v>9.17</v>
      </c>
      <c r="AJ2224" s="31">
        <f t="shared" ca="1" si="721"/>
        <v>16.604119999999998</v>
      </c>
      <c r="AK2224" s="31">
        <f t="shared" ca="1" si="722"/>
        <v>17.94294</v>
      </c>
      <c r="AL2224" s="31">
        <f t="shared" ca="1" si="723"/>
        <v>19.024999999999999</v>
      </c>
      <c r="AM2224" s="31">
        <f t="shared" ca="1" si="724"/>
        <v>20.107060000000001</v>
      </c>
      <c r="AO2224" s="32">
        <f t="shared" ca="1" si="731"/>
        <v>2.890077253538212</v>
      </c>
      <c r="AP2224" s="32">
        <f t="shared" ca="1" si="732"/>
        <v>0.14008240141259587</v>
      </c>
      <c r="AQ2224" s="32">
        <f t="shared" ca="1" si="733"/>
        <v>4.2959212856690323</v>
      </c>
      <c r="AR2224" s="32">
        <f t="shared" ca="1" si="734"/>
        <v>0</v>
      </c>
    </row>
    <row r="2225" spans="1:44">
      <c r="A2225" s="10">
        <v>40163</v>
      </c>
      <c r="B2225" s="11">
        <f ca="1">IF(ROW(data!B2225)&gt;singleSMA,AVERAGE(OFFSET(data!B2225,0,0,-singleSMA,1)),"")</f>
        <v>19.325900000000001</v>
      </c>
      <c r="C2225" s="11" t="str">
        <f ca="1">IF(ROW(data!B2223)&gt;singleSMA+2,IF(SIGN(data!B2224-indicators!B2224)&lt;&gt;SIGN(data!B2223-indicators!B2223),IF(SIGN(data!B2224-indicators!B2224)&gt;0,"BUY","SELL"),""),"")</f>
        <v/>
      </c>
      <c r="D2225" s="11">
        <f ca="1">IF(ROW(data!B2225)&gt;fastSMA,AVERAGE(OFFSET(data!B2225,0,0,-fastSMA,1)),"")</f>
        <v>17.118000000000002</v>
      </c>
      <c r="E2225" s="11">
        <f ca="1">IF(ROW(data!B2225)&gt;slowSMA,AVERAGE(OFFSET(data!B2225,0,0,-slowSMA,1)),"")</f>
        <v>19.325900000000001</v>
      </c>
      <c r="F2225" s="11" t="str">
        <f ca="1">IF(ROW(data!B2225)&gt;MAX(fastSMA,slowSMA)+2,IF(SIGN(D2224-E2224)&lt;&gt;SIGN(D2223-E2223),IF(SIGN(D2224-E2224)&gt;0,"BUY","SELL"),""),"")</f>
        <v/>
      </c>
      <c r="G2225" s="11"/>
      <c r="H2225" s="11">
        <f>(data!B2225/data!B2224)-1</f>
        <v>6.1601642710472415E-2</v>
      </c>
      <c r="I2225" s="11">
        <f t="shared" si="714"/>
        <v>6.1601642710472415E-2</v>
      </c>
      <c r="J2225" s="11">
        <f t="shared" si="715"/>
        <v>0</v>
      </c>
      <c r="K2225" s="11">
        <f ca="1">IF(ROW(data!B2225)&gt;rsi+1,100-100/(1+AVERAGE(OFFSET(I2225,0,0,-rsi,1))/AVERAGE(OFFSET(J2225,0,0,-rsi,1))),"")</f>
        <v>37.755979163728831</v>
      </c>
      <c r="L2225" s="11"/>
      <c r="M2225" s="11">
        <f t="shared" si="716"/>
        <v>1.0616016427104724</v>
      </c>
      <c r="N2225" s="11">
        <f t="shared" ca="1" si="717"/>
        <v>0.75954946131243861</v>
      </c>
      <c r="S2225" s="13" t="str">
        <f ca="1">pricein</f>
        <v/>
      </c>
      <c r="T2225" s="13" t="str">
        <f ca="1">priceout</f>
        <v/>
      </c>
      <c r="U2225" s="16" t="str">
        <f t="shared" ca="1" si="718"/>
        <v/>
      </c>
      <c r="V2225" s="16" t="str">
        <f t="shared" ca="1" si="725"/>
        <v/>
      </c>
      <c r="W2225" s="16" t="str">
        <f t="shared" ca="1" si="726"/>
        <v/>
      </c>
      <c r="X2225" s="16">
        <f t="shared" ca="1" si="727"/>
        <v>3.4121018346729071</v>
      </c>
      <c r="Y2225" s="16"/>
      <c r="Z2225" s="13" t="str">
        <f ca="1">priceincross</f>
        <v/>
      </c>
      <c r="AA2225" s="13" t="str">
        <f ca="1">priceoutcross</f>
        <v/>
      </c>
      <c r="AB2225" s="13" t="str">
        <f t="shared" ca="1" si="719"/>
        <v/>
      </c>
      <c r="AC2225" s="13" t="str">
        <f t="shared" ca="1" si="728"/>
        <v/>
      </c>
      <c r="AD2225" s="13" t="str">
        <f t="shared" ca="1" si="729"/>
        <v/>
      </c>
      <c r="AE2225" s="13">
        <f t="shared" ca="1" si="730"/>
        <v>5.2959212856690323</v>
      </c>
      <c r="AG2225" s="32">
        <f ca="1">IF(ROW(data!B2225)&gt;fib+1,MIN(OFFSET(data!B2225,0,0,-fib,1)),"")</f>
        <v>14.44</v>
      </c>
      <c r="AH2225" s="32">
        <f ca="1">IF(ROW(data!B2225)&gt;fib+1,MAX(OFFSET(data!B2225,0,0,-fib,1)),"")</f>
        <v>23.61</v>
      </c>
      <c r="AI2225" s="32">
        <f t="shared" ca="1" si="720"/>
        <v>9.17</v>
      </c>
      <c r="AJ2225" s="31">
        <f t="shared" ca="1" si="721"/>
        <v>16.604119999999998</v>
      </c>
      <c r="AK2225" s="31">
        <f t="shared" ca="1" si="722"/>
        <v>17.94294</v>
      </c>
      <c r="AL2225" s="31">
        <f t="shared" ca="1" si="723"/>
        <v>19.024999999999999</v>
      </c>
      <c r="AM2225" s="31">
        <f t="shared" ca="1" si="724"/>
        <v>20.107060000000001</v>
      </c>
      <c r="AO2225" s="32">
        <f t="shared" ca="1" si="731"/>
        <v>2.890077253538212</v>
      </c>
      <c r="AP2225" s="32">
        <f t="shared" ca="1" si="732"/>
        <v>0.14008240141259587</v>
      </c>
      <c r="AQ2225" s="32">
        <f t="shared" ca="1" si="733"/>
        <v>4.2959212856690323</v>
      </c>
      <c r="AR2225" s="32">
        <f t="shared" ca="1" si="734"/>
        <v>0</v>
      </c>
    </row>
    <row r="2226" spans="1:44">
      <c r="A2226" s="10">
        <v>40164</v>
      </c>
      <c r="B2226" s="11">
        <f ca="1">IF(ROW(data!B2226)&gt;singleSMA,AVERAGE(OFFSET(data!B2226,0,0,-singleSMA,1)),"")</f>
        <v>19.316999999999997</v>
      </c>
      <c r="C2226" s="11" t="str">
        <f ca="1">IF(ROW(data!B2224)&gt;singleSMA+2,IF(SIGN(data!B2225-indicators!B2225)&lt;&gt;SIGN(data!B2224-indicators!B2224),IF(SIGN(data!B2225-indicators!B2225)&gt;0,"BUY","SELL"),""),"")</f>
        <v/>
      </c>
      <c r="D2226" s="11">
        <f ca="1">IF(ROW(data!B2226)&gt;fastSMA,AVERAGE(OFFSET(data!B2226,0,0,-fastSMA,1)),"")</f>
        <v>16.893999999999998</v>
      </c>
      <c r="E2226" s="11">
        <f ca="1">IF(ROW(data!B2226)&gt;slowSMA,AVERAGE(OFFSET(data!B2226,0,0,-slowSMA,1)),"")</f>
        <v>19.316999999999997</v>
      </c>
      <c r="F2226" s="11" t="str">
        <f ca="1">IF(ROW(data!B2226)&gt;MAX(fastSMA,slowSMA)+2,IF(SIGN(D2225-E2225)&lt;&gt;SIGN(D2224-E2224),IF(SIGN(D2225-E2225)&gt;0,"BUY","SELL"),""),"")</f>
        <v/>
      </c>
      <c r="G2226" s="11"/>
      <c r="H2226" s="11">
        <f>(data!B2226/data!B2225)-1</f>
        <v>-5.8027079303675233E-3</v>
      </c>
      <c r="I2226" s="11">
        <f t="shared" si="714"/>
        <v>0</v>
      </c>
      <c r="J2226" s="11">
        <f t="shared" si="715"/>
        <v>5.8027079303675233E-3</v>
      </c>
      <c r="K2226" s="11">
        <f ca="1">IF(ROW(data!B2226)&gt;rsi+1,100-100/(1+AVERAGE(OFFSET(I2226,0,0,-rsi,1))/AVERAGE(OFFSET(J2226,0,0,-rsi,1))),"")</f>
        <v>38.520338650021642</v>
      </c>
      <c r="L2226" s="11"/>
      <c r="M2226" s="11">
        <f t="shared" si="716"/>
        <v>0.99419729206963248</v>
      </c>
      <c r="N2226" s="11">
        <f t="shared" ca="1" si="717"/>
        <v>0.77487437185929631</v>
      </c>
      <c r="S2226" s="13" t="str">
        <f ca="1">pricein</f>
        <v/>
      </c>
      <c r="T2226" s="13" t="str">
        <f ca="1">priceout</f>
        <v/>
      </c>
      <c r="U2226" s="16" t="str">
        <f t="shared" ca="1" si="718"/>
        <v/>
      </c>
      <c r="V2226" s="16" t="str">
        <f t="shared" ca="1" si="725"/>
        <v/>
      </c>
      <c r="W2226" s="16" t="str">
        <f t="shared" ca="1" si="726"/>
        <v/>
      </c>
      <c r="X2226" s="16">
        <f t="shared" ca="1" si="727"/>
        <v>3.4121018346729071</v>
      </c>
      <c r="Y2226" s="16"/>
      <c r="Z2226" s="13" t="str">
        <f ca="1">priceincross</f>
        <v/>
      </c>
      <c r="AA2226" s="13" t="str">
        <f ca="1">priceoutcross</f>
        <v/>
      </c>
      <c r="AB2226" s="13" t="str">
        <f t="shared" ca="1" si="719"/>
        <v/>
      </c>
      <c r="AC2226" s="13" t="str">
        <f t="shared" ca="1" si="728"/>
        <v/>
      </c>
      <c r="AD2226" s="13" t="str">
        <f t="shared" ca="1" si="729"/>
        <v/>
      </c>
      <c r="AE2226" s="13">
        <f t="shared" ca="1" si="730"/>
        <v>5.2959212856690323</v>
      </c>
      <c r="AG2226" s="32">
        <f ca="1">IF(ROW(data!B2226)&gt;fib+1,MIN(OFFSET(data!B2226,0,0,-fib,1)),"")</f>
        <v>14.44</v>
      </c>
      <c r="AH2226" s="32">
        <f ca="1">IF(ROW(data!B2226)&gt;fib+1,MAX(OFFSET(data!B2226,0,0,-fib,1)),"")</f>
        <v>23.61</v>
      </c>
      <c r="AI2226" s="32">
        <f t="shared" ca="1" si="720"/>
        <v>9.17</v>
      </c>
      <c r="AJ2226" s="31">
        <f t="shared" ca="1" si="721"/>
        <v>16.604119999999998</v>
      </c>
      <c r="AK2226" s="31">
        <f t="shared" ca="1" si="722"/>
        <v>17.94294</v>
      </c>
      <c r="AL2226" s="31">
        <f t="shared" ca="1" si="723"/>
        <v>19.024999999999999</v>
      </c>
      <c r="AM2226" s="31">
        <f t="shared" ca="1" si="724"/>
        <v>20.107060000000001</v>
      </c>
      <c r="AO2226" s="32">
        <f t="shared" ca="1" si="731"/>
        <v>2.890077253538212</v>
      </c>
      <c r="AP2226" s="32">
        <f t="shared" ca="1" si="732"/>
        <v>0.14008240141259587</v>
      </c>
      <c r="AQ2226" s="32">
        <f t="shared" ca="1" si="733"/>
        <v>4.2959212856690323</v>
      </c>
      <c r="AR2226" s="32">
        <f t="shared" ca="1" si="734"/>
        <v>0</v>
      </c>
    </row>
    <row r="2227" spans="1:44">
      <c r="A2227" s="10">
        <v>40165</v>
      </c>
      <c r="B2227" s="11">
        <f ca="1">IF(ROW(data!B2227)&gt;singleSMA,AVERAGE(OFFSET(data!B2227,0,0,-singleSMA,1)),"")</f>
        <v>19.296399999999998</v>
      </c>
      <c r="C2227" s="11" t="str">
        <f ca="1">IF(ROW(data!B2225)&gt;singleSMA+2,IF(SIGN(data!B2226-indicators!B2226)&lt;&gt;SIGN(data!B2225-indicators!B2225),IF(SIGN(data!B2226-indicators!B2226)&gt;0,"BUY","SELL"),""),"")</f>
        <v/>
      </c>
      <c r="D2227" s="11">
        <f ca="1">IF(ROW(data!B2227)&gt;fastSMA,AVERAGE(OFFSET(data!B2227,0,0,-fastSMA,1)),"")</f>
        <v>16.695500000000003</v>
      </c>
      <c r="E2227" s="11">
        <f ca="1">IF(ROW(data!B2227)&gt;slowSMA,AVERAGE(OFFSET(data!B2227,0,0,-slowSMA,1)),"")</f>
        <v>19.296399999999998</v>
      </c>
      <c r="F2227" s="11" t="str">
        <f ca="1">IF(ROW(data!B2227)&gt;MAX(fastSMA,slowSMA)+2,IF(SIGN(D2226-E2226)&lt;&gt;SIGN(D2225-E2225),IF(SIGN(D2226-E2226)&gt;0,"BUY","SELL"),""),"")</f>
        <v/>
      </c>
      <c r="G2227" s="11"/>
      <c r="H2227" s="11">
        <f>(data!B2227/data!B2226)-1</f>
        <v>-4.0856031128404746E-2</v>
      </c>
      <c r="I2227" s="11">
        <f t="shared" si="714"/>
        <v>0</v>
      </c>
      <c r="J2227" s="11">
        <f t="shared" si="715"/>
        <v>4.0856031128404746E-2</v>
      </c>
      <c r="K2227" s="11">
        <f ca="1">IF(ROW(data!B2227)&gt;rsi+1,100-100/(1+AVERAGE(OFFSET(I2227,0,0,-rsi,1))/AVERAGE(OFFSET(J2227,0,0,-rsi,1))),"")</f>
        <v>39.183196992862413</v>
      </c>
      <c r="L2227" s="11"/>
      <c r="M2227" s="11">
        <f t="shared" si="716"/>
        <v>0.95914396887159525</v>
      </c>
      <c r="N2227" s="11">
        <f t="shared" ca="1" si="717"/>
        <v>0.78837953091684387</v>
      </c>
      <c r="S2227" s="13" t="str">
        <f ca="1">pricein</f>
        <v/>
      </c>
      <c r="T2227" s="13" t="str">
        <f ca="1">priceout</f>
        <v/>
      </c>
      <c r="U2227" s="16" t="str">
        <f t="shared" ca="1" si="718"/>
        <v/>
      </c>
      <c r="V2227" s="16" t="str">
        <f t="shared" ca="1" si="725"/>
        <v/>
      </c>
      <c r="W2227" s="16" t="str">
        <f t="shared" ca="1" si="726"/>
        <v/>
      </c>
      <c r="X2227" s="16">
        <f t="shared" ca="1" si="727"/>
        <v>3.4121018346729071</v>
      </c>
      <c r="Y2227" s="16"/>
      <c r="Z2227" s="13" t="str">
        <f ca="1">priceincross</f>
        <v/>
      </c>
      <c r="AA2227" s="13" t="str">
        <f ca="1">priceoutcross</f>
        <v/>
      </c>
      <c r="AB2227" s="13" t="str">
        <f t="shared" ca="1" si="719"/>
        <v/>
      </c>
      <c r="AC2227" s="13" t="str">
        <f t="shared" ca="1" si="728"/>
        <v/>
      </c>
      <c r="AD2227" s="13" t="str">
        <f t="shared" ca="1" si="729"/>
        <v/>
      </c>
      <c r="AE2227" s="13">
        <f t="shared" ca="1" si="730"/>
        <v>5.2959212856690323</v>
      </c>
      <c r="AG2227" s="32">
        <f ca="1">IF(ROW(data!B2227)&gt;fib+1,MIN(OFFSET(data!B2227,0,0,-fib,1)),"")</f>
        <v>14.44</v>
      </c>
      <c r="AH2227" s="32">
        <f ca="1">IF(ROW(data!B2227)&gt;fib+1,MAX(OFFSET(data!B2227,0,0,-fib,1)),"")</f>
        <v>23.61</v>
      </c>
      <c r="AI2227" s="32">
        <f t="shared" ca="1" si="720"/>
        <v>9.17</v>
      </c>
      <c r="AJ2227" s="31">
        <f t="shared" ca="1" si="721"/>
        <v>16.604119999999998</v>
      </c>
      <c r="AK2227" s="31">
        <f t="shared" ca="1" si="722"/>
        <v>17.94294</v>
      </c>
      <c r="AL2227" s="31">
        <f t="shared" ca="1" si="723"/>
        <v>19.024999999999999</v>
      </c>
      <c r="AM2227" s="31">
        <f t="shared" ca="1" si="724"/>
        <v>20.107060000000001</v>
      </c>
      <c r="AO2227" s="32">
        <f t="shared" ca="1" si="731"/>
        <v>2.890077253538212</v>
      </c>
      <c r="AP2227" s="32">
        <f t="shared" ca="1" si="732"/>
        <v>0.14008240141259587</v>
      </c>
      <c r="AQ2227" s="32">
        <f t="shared" ca="1" si="733"/>
        <v>4.2959212856690323</v>
      </c>
      <c r="AR2227" s="32">
        <f t="shared" ca="1" si="734"/>
        <v>0</v>
      </c>
    </row>
    <row r="2228" spans="1:44">
      <c r="A2228" s="10">
        <v>40168</v>
      </c>
      <c r="B2228" s="11">
        <f ca="1">IF(ROW(data!B2228)&gt;singleSMA,AVERAGE(OFFSET(data!B2228,0,0,-singleSMA,1)),"")</f>
        <v>19.265999999999998</v>
      </c>
      <c r="C2228" s="11" t="str">
        <f ca="1">IF(ROW(data!B2226)&gt;singleSMA+2,IF(SIGN(data!B2227-indicators!B2227)&lt;&gt;SIGN(data!B2226-indicators!B2226),IF(SIGN(data!B2227-indicators!B2227)&gt;0,"BUY","SELL"),""),"")</f>
        <v/>
      </c>
      <c r="D2228" s="11">
        <f ca="1">IF(ROW(data!B2228)&gt;fastSMA,AVERAGE(OFFSET(data!B2228,0,0,-fastSMA,1)),"")</f>
        <v>16.449500000000004</v>
      </c>
      <c r="E2228" s="11">
        <f ca="1">IF(ROW(data!B2228)&gt;slowSMA,AVERAGE(OFFSET(data!B2228,0,0,-slowSMA,1)),"")</f>
        <v>19.265999999999998</v>
      </c>
      <c r="F2228" s="11" t="str">
        <f ca="1">IF(ROW(data!B2228)&gt;MAX(fastSMA,slowSMA)+2,IF(SIGN(D2227-E2227)&lt;&gt;SIGN(D2226-E2226),IF(SIGN(D2227-E2227)&gt;0,"BUY","SELL"),""),"")</f>
        <v/>
      </c>
      <c r="G2228" s="11"/>
      <c r="H2228" s="11">
        <f>(data!B2228/data!B2227)-1</f>
        <v>-2.9073698444895157E-2</v>
      </c>
      <c r="I2228" s="11">
        <f t="shared" si="714"/>
        <v>0</v>
      </c>
      <c r="J2228" s="11">
        <f t="shared" si="715"/>
        <v>2.9073698444895157E-2</v>
      </c>
      <c r="K2228" s="11">
        <f ca="1">IF(ROW(data!B2228)&gt;rsi+1,100-100/(1+AVERAGE(OFFSET(I2228,0,0,-rsi,1))/AVERAGE(OFFSET(J2228,0,0,-rsi,1))),"")</f>
        <v>36.228738417820061</v>
      </c>
      <c r="L2228" s="11"/>
      <c r="M2228" s="11">
        <f t="shared" si="716"/>
        <v>0.97092630155510484</v>
      </c>
      <c r="N2228" s="11">
        <f t="shared" ca="1" si="717"/>
        <v>0.74481327800829888</v>
      </c>
      <c r="S2228" s="13" t="str">
        <f ca="1">pricein</f>
        <v/>
      </c>
      <c r="T2228" s="13" t="str">
        <f ca="1">priceout</f>
        <v/>
      </c>
      <c r="U2228" s="16" t="str">
        <f t="shared" ca="1" si="718"/>
        <v/>
      </c>
      <c r="V2228" s="16" t="str">
        <f t="shared" ca="1" si="725"/>
        <v/>
      </c>
      <c r="W2228" s="16" t="str">
        <f t="shared" ca="1" si="726"/>
        <v/>
      </c>
      <c r="X2228" s="16">
        <f t="shared" ca="1" si="727"/>
        <v>3.4121018346729071</v>
      </c>
      <c r="Y2228" s="16"/>
      <c r="Z2228" s="13" t="str">
        <f ca="1">priceincross</f>
        <v/>
      </c>
      <c r="AA2228" s="13" t="str">
        <f ca="1">priceoutcross</f>
        <v/>
      </c>
      <c r="AB2228" s="13" t="str">
        <f t="shared" ca="1" si="719"/>
        <v/>
      </c>
      <c r="AC2228" s="13" t="str">
        <f t="shared" ca="1" si="728"/>
        <v/>
      </c>
      <c r="AD2228" s="13" t="str">
        <f t="shared" ca="1" si="729"/>
        <v/>
      </c>
      <c r="AE2228" s="13">
        <f t="shared" ca="1" si="730"/>
        <v>5.2959212856690323</v>
      </c>
      <c r="AG2228" s="32">
        <f ca="1">IF(ROW(data!B2228)&gt;fib+1,MIN(OFFSET(data!B2228,0,0,-fib,1)),"")</f>
        <v>14.36</v>
      </c>
      <c r="AH2228" s="32">
        <f ca="1">IF(ROW(data!B2228)&gt;fib+1,MAX(OFFSET(data!B2228,0,0,-fib,1)),"")</f>
        <v>23.61</v>
      </c>
      <c r="AI2228" s="32">
        <f t="shared" ca="1" si="720"/>
        <v>9.25</v>
      </c>
      <c r="AJ2228" s="31">
        <f t="shared" ca="1" si="721"/>
        <v>16.542999999999999</v>
      </c>
      <c r="AK2228" s="31">
        <f t="shared" ca="1" si="722"/>
        <v>17.8935</v>
      </c>
      <c r="AL2228" s="31">
        <f t="shared" ca="1" si="723"/>
        <v>18.984999999999999</v>
      </c>
      <c r="AM2228" s="31">
        <f t="shared" ca="1" si="724"/>
        <v>20.076499999999999</v>
      </c>
      <c r="AO2228" s="32">
        <f t="shared" ca="1" si="731"/>
        <v>2.890077253538212</v>
      </c>
      <c r="AP2228" s="32">
        <f t="shared" ca="1" si="732"/>
        <v>0.14008240141259587</v>
      </c>
      <c r="AQ2228" s="32">
        <f t="shared" ca="1" si="733"/>
        <v>4.2959212856690323</v>
      </c>
      <c r="AR2228" s="32">
        <f t="shared" ca="1" si="734"/>
        <v>0</v>
      </c>
    </row>
    <row r="2229" spans="1:44">
      <c r="A2229" s="10">
        <v>40169</v>
      </c>
      <c r="B2229" s="11">
        <f ca="1">IF(ROW(data!B2229)&gt;singleSMA,AVERAGE(OFFSET(data!B2229,0,0,-singleSMA,1)),"")</f>
        <v>19.241800000000001</v>
      </c>
      <c r="C2229" s="11" t="str">
        <f ca="1">IF(ROW(data!B2227)&gt;singleSMA+2,IF(SIGN(data!B2228-indicators!B2228)&lt;&gt;SIGN(data!B2227-indicators!B2227),IF(SIGN(data!B2228-indicators!B2228)&gt;0,"BUY","SELL"),""),"")</f>
        <v/>
      </c>
      <c r="D2229" s="11">
        <f ca="1">IF(ROW(data!B2229)&gt;fastSMA,AVERAGE(OFFSET(data!B2229,0,0,-fastSMA,1)),"")</f>
        <v>16.252000000000002</v>
      </c>
      <c r="E2229" s="11">
        <f ca="1">IF(ROW(data!B2229)&gt;slowSMA,AVERAGE(OFFSET(data!B2229,0,0,-slowSMA,1)),"")</f>
        <v>19.241800000000001</v>
      </c>
      <c r="F2229" s="11" t="str">
        <f ca="1">IF(ROW(data!B2229)&gt;MAX(fastSMA,slowSMA)+2,IF(SIGN(D2228-E2228)&lt;&gt;SIGN(D2227-E2227),IF(SIGN(D2228-E2228)&gt;0,"BUY","SELL"),""),"")</f>
        <v/>
      </c>
      <c r="G2229" s="11"/>
      <c r="H2229" s="11">
        <f>(data!B2229/data!B2228)-1</f>
        <v>7.3816155988857934E-2</v>
      </c>
      <c r="I2229" s="11">
        <f t="shared" si="714"/>
        <v>7.3816155988857934E-2</v>
      </c>
      <c r="J2229" s="11">
        <f t="shared" si="715"/>
        <v>0</v>
      </c>
      <c r="K2229" s="11">
        <f ca="1">IF(ROW(data!B2229)&gt;rsi+1,100-100/(1+AVERAGE(OFFSET(I2229,0,0,-rsi,1))/AVERAGE(OFFSET(J2229,0,0,-rsi,1))),"")</f>
        <v>40.529527970794035</v>
      </c>
      <c r="L2229" s="11"/>
      <c r="M2229" s="11">
        <f t="shared" si="716"/>
        <v>1.0738161559888579</v>
      </c>
      <c r="N2229" s="11">
        <f t="shared" ca="1" si="717"/>
        <v>0.79607640681466185</v>
      </c>
      <c r="S2229" s="13" t="str">
        <f ca="1">pricein</f>
        <v/>
      </c>
      <c r="T2229" s="13" t="str">
        <f ca="1">priceout</f>
        <v/>
      </c>
      <c r="U2229" s="16" t="str">
        <f t="shared" ca="1" si="718"/>
        <v/>
      </c>
      <c r="V2229" s="16" t="str">
        <f t="shared" ca="1" si="725"/>
        <v/>
      </c>
      <c r="W2229" s="16" t="str">
        <f t="shared" ca="1" si="726"/>
        <v/>
      </c>
      <c r="X2229" s="16">
        <f t="shared" ca="1" si="727"/>
        <v>3.4121018346729071</v>
      </c>
      <c r="Y2229" s="16"/>
      <c r="Z2229" s="13" t="str">
        <f ca="1">priceincross</f>
        <v/>
      </c>
      <c r="AA2229" s="13" t="str">
        <f ca="1">priceoutcross</f>
        <v/>
      </c>
      <c r="AB2229" s="13" t="str">
        <f t="shared" ca="1" si="719"/>
        <v/>
      </c>
      <c r="AC2229" s="13" t="str">
        <f t="shared" ca="1" si="728"/>
        <v/>
      </c>
      <c r="AD2229" s="13" t="str">
        <f t="shared" ca="1" si="729"/>
        <v/>
      </c>
      <c r="AE2229" s="13">
        <f t="shared" ca="1" si="730"/>
        <v>5.2959212856690323</v>
      </c>
      <c r="AG2229" s="32">
        <f ca="1">IF(ROW(data!B2229)&gt;fib+1,MIN(OFFSET(data!B2229,0,0,-fib,1)),"")</f>
        <v>14.36</v>
      </c>
      <c r="AH2229" s="32">
        <f ca="1">IF(ROW(data!B2229)&gt;fib+1,MAX(OFFSET(data!B2229,0,0,-fib,1)),"")</f>
        <v>23.61</v>
      </c>
      <c r="AI2229" s="32">
        <f t="shared" ca="1" si="720"/>
        <v>9.25</v>
      </c>
      <c r="AJ2229" s="31">
        <f t="shared" ca="1" si="721"/>
        <v>16.542999999999999</v>
      </c>
      <c r="AK2229" s="31">
        <f t="shared" ca="1" si="722"/>
        <v>17.8935</v>
      </c>
      <c r="AL2229" s="31">
        <f t="shared" ca="1" si="723"/>
        <v>18.984999999999999</v>
      </c>
      <c r="AM2229" s="31">
        <f t="shared" ca="1" si="724"/>
        <v>20.076499999999999</v>
      </c>
      <c r="AO2229" s="32">
        <f t="shared" ca="1" si="731"/>
        <v>2.890077253538212</v>
      </c>
      <c r="AP2229" s="32">
        <f t="shared" ca="1" si="732"/>
        <v>0.14008240141259587</v>
      </c>
      <c r="AQ2229" s="32">
        <f t="shared" ca="1" si="733"/>
        <v>4.2959212856690323</v>
      </c>
      <c r="AR2229" s="32">
        <f t="shared" ca="1" si="734"/>
        <v>0</v>
      </c>
    </row>
    <row r="2230" spans="1:44">
      <c r="A2230" s="10">
        <v>40170</v>
      </c>
      <c r="B2230" s="11">
        <f ca="1">IF(ROW(data!B2230)&gt;singleSMA,AVERAGE(OFFSET(data!B2230,0,0,-singleSMA,1)),"")</f>
        <v>19.220100000000002</v>
      </c>
      <c r="C2230" s="11" t="str">
        <f ca="1">IF(ROW(data!B2228)&gt;singleSMA+2,IF(SIGN(data!B2229-indicators!B2229)&lt;&gt;SIGN(data!B2228-indicators!B2228),IF(SIGN(data!B2229-indicators!B2229)&gt;0,"BUY","SELL"),""),"")</f>
        <v/>
      </c>
      <c r="D2230" s="11">
        <f ca="1">IF(ROW(data!B2230)&gt;fastSMA,AVERAGE(OFFSET(data!B2230,0,0,-fastSMA,1)),"")</f>
        <v>16.101000000000006</v>
      </c>
      <c r="E2230" s="11">
        <f ca="1">IF(ROW(data!B2230)&gt;slowSMA,AVERAGE(OFFSET(data!B2230,0,0,-slowSMA,1)),"")</f>
        <v>19.220100000000002</v>
      </c>
      <c r="F2230" s="11" t="str">
        <f ca="1">IF(ROW(data!B2230)&gt;MAX(fastSMA,slowSMA)+2,IF(SIGN(D2229-E2229)&lt;&gt;SIGN(D2228-E2228),IF(SIGN(D2229-E2229)&gt;0,"BUY","SELL"),""),"")</f>
        <v/>
      </c>
      <c r="G2230" s="11"/>
      <c r="H2230" s="11">
        <f>(data!B2230/data!B2229)-1</f>
        <v>1.6212710765239891E-2</v>
      </c>
      <c r="I2230" s="11">
        <f t="shared" si="714"/>
        <v>1.6212710765239891E-2</v>
      </c>
      <c r="J2230" s="11">
        <f t="shared" si="715"/>
        <v>0</v>
      </c>
      <c r="K2230" s="11">
        <f ca="1">IF(ROW(data!B2230)&gt;rsi+1,100-100/(1+AVERAGE(OFFSET(I2230,0,0,-rsi,1))/AVERAGE(OFFSET(J2230,0,0,-rsi,1))),"")</f>
        <v>42.901298329658026</v>
      </c>
      <c r="L2230" s="11"/>
      <c r="M2230" s="11">
        <f t="shared" si="716"/>
        <v>1.0162127107652399</v>
      </c>
      <c r="N2230" s="11">
        <f t="shared" ca="1" si="717"/>
        <v>0.83841626538255742</v>
      </c>
      <c r="S2230" s="13" t="str">
        <f ca="1">pricein</f>
        <v/>
      </c>
      <c r="T2230" s="13" t="str">
        <f ca="1">priceout</f>
        <v/>
      </c>
      <c r="U2230" s="16" t="str">
        <f t="shared" ca="1" si="718"/>
        <v/>
      </c>
      <c r="V2230" s="16" t="str">
        <f t="shared" ca="1" si="725"/>
        <v/>
      </c>
      <c r="W2230" s="16" t="str">
        <f t="shared" ca="1" si="726"/>
        <v/>
      </c>
      <c r="X2230" s="16">
        <f t="shared" ca="1" si="727"/>
        <v>3.4121018346729071</v>
      </c>
      <c r="Y2230" s="16"/>
      <c r="Z2230" s="13" t="str">
        <f ca="1">priceincross</f>
        <v/>
      </c>
      <c r="AA2230" s="13" t="str">
        <f ca="1">priceoutcross</f>
        <v/>
      </c>
      <c r="AB2230" s="13" t="str">
        <f t="shared" ca="1" si="719"/>
        <v/>
      </c>
      <c r="AC2230" s="13" t="str">
        <f t="shared" ca="1" si="728"/>
        <v/>
      </c>
      <c r="AD2230" s="13" t="str">
        <f t="shared" ca="1" si="729"/>
        <v/>
      </c>
      <c r="AE2230" s="13">
        <f t="shared" ca="1" si="730"/>
        <v>5.2959212856690323</v>
      </c>
      <c r="AG2230" s="32">
        <f ca="1">IF(ROW(data!B2230)&gt;fib+1,MIN(OFFSET(data!B2230,0,0,-fib,1)),"")</f>
        <v>14.36</v>
      </c>
      <c r="AH2230" s="32">
        <f ca="1">IF(ROW(data!B2230)&gt;fib+1,MAX(OFFSET(data!B2230,0,0,-fib,1)),"")</f>
        <v>23.61</v>
      </c>
      <c r="AI2230" s="32">
        <f t="shared" ca="1" si="720"/>
        <v>9.25</v>
      </c>
      <c r="AJ2230" s="31">
        <f t="shared" ca="1" si="721"/>
        <v>16.542999999999999</v>
      </c>
      <c r="AK2230" s="31">
        <f t="shared" ca="1" si="722"/>
        <v>17.8935</v>
      </c>
      <c r="AL2230" s="31">
        <f t="shared" ca="1" si="723"/>
        <v>18.984999999999999</v>
      </c>
      <c r="AM2230" s="31">
        <f t="shared" ca="1" si="724"/>
        <v>20.076499999999999</v>
      </c>
      <c r="AO2230" s="32">
        <f t="shared" ca="1" si="731"/>
        <v>2.890077253538212</v>
      </c>
      <c r="AP2230" s="32">
        <f t="shared" ca="1" si="732"/>
        <v>0.14008240141259587</v>
      </c>
      <c r="AQ2230" s="32">
        <f t="shared" ca="1" si="733"/>
        <v>4.2959212856690323</v>
      </c>
      <c r="AR2230" s="32">
        <f t="shared" ca="1" si="734"/>
        <v>0</v>
      </c>
    </row>
    <row r="2231" spans="1:44">
      <c r="A2231" s="10">
        <v>40175</v>
      </c>
      <c r="B2231" s="11">
        <f ca="1">IF(ROW(data!B2231)&gt;singleSMA,AVERAGE(OFFSET(data!B2231,0,0,-singleSMA,1)),"")</f>
        <v>19.202300000000001</v>
      </c>
      <c r="C2231" s="11" t="str">
        <f ca="1">IF(ROW(data!B2229)&gt;singleSMA+2,IF(SIGN(data!B2230-indicators!B2230)&lt;&gt;SIGN(data!B2229-indicators!B2229),IF(SIGN(data!B2230-indicators!B2230)&gt;0,"BUY","SELL"),""),"")</f>
        <v/>
      </c>
      <c r="D2231" s="11">
        <f ca="1">IF(ROW(data!B2231)&gt;fastSMA,AVERAGE(OFFSET(data!B2231,0,0,-fastSMA,1)),"")</f>
        <v>16.033999999999999</v>
      </c>
      <c r="E2231" s="11">
        <f ca="1">IF(ROW(data!B2231)&gt;slowSMA,AVERAGE(OFFSET(data!B2231,0,0,-slowSMA,1)),"")</f>
        <v>19.202300000000001</v>
      </c>
      <c r="F2231" s="11" t="str">
        <f ca="1">IF(ROW(data!B2231)&gt;MAX(fastSMA,slowSMA)+2,IF(SIGN(D2230-E2230)&lt;&gt;SIGN(D2229-E2229),IF(SIGN(D2230-E2230)&gt;0,"BUY","SELL"),""),"")</f>
        <v/>
      </c>
      <c r="G2231" s="11"/>
      <c r="H2231" s="11">
        <f>(data!B2231/data!B2230)-1</f>
        <v>-1.2763241863432695E-3</v>
      </c>
      <c r="I2231" s="11">
        <f t="shared" si="714"/>
        <v>0</v>
      </c>
      <c r="J2231" s="11">
        <f t="shared" si="715"/>
        <v>1.2763241863432695E-3</v>
      </c>
      <c r="K2231" s="11">
        <f ca="1">IF(ROW(data!B2231)&gt;rsi+1,100-100/(1+AVERAGE(OFFSET(I2231,0,0,-rsi,1))/AVERAGE(OFFSET(J2231,0,0,-rsi,1))),"")</f>
        <v>47.098179513494642</v>
      </c>
      <c r="L2231" s="11"/>
      <c r="M2231" s="11">
        <f t="shared" si="716"/>
        <v>0.99872367581365673</v>
      </c>
      <c r="N2231" s="11">
        <f t="shared" ca="1" si="717"/>
        <v>0.92113007651559753</v>
      </c>
      <c r="S2231" s="13" t="str">
        <f ca="1">pricein</f>
        <v/>
      </c>
      <c r="T2231" s="13" t="str">
        <f ca="1">priceout</f>
        <v/>
      </c>
      <c r="U2231" s="16" t="str">
        <f t="shared" ca="1" si="718"/>
        <v/>
      </c>
      <c r="V2231" s="16" t="str">
        <f t="shared" ca="1" si="725"/>
        <v/>
      </c>
      <c r="W2231" s="16" t="str">
        <f t="shared" ca="1" si="726"/>
        <v/>
      </c>
      <c r="X2231" s="16">
        <f t="shared" ca="1" si="727"/>
        <v>3.4121018346729071</v>
      </c>
      <c r="Y2231" s="16"/>
      <c r="Z2231" s="13" t="str">
        <f ca="1">priceincross</f>
        <v/>
      </c>
      <c r="AA2231" s="13" t="str">
        <f ca="1">priceoutcross</f>
        <v/>
      </c>
      <c r="AB2231" s="13" t="str">
        <f t="shared" ca="1" si="719"/>
        <v/>
      </c>
      <c r="AC2231" s="13" t="str">
        <f t="shared" ca="1" si="728"/>
        <v/>
      </c>
      <c r="AD2231" s="13" t="str">
        <f t="shared" ca="1" si="729"/>
        <v/>
      </c>
      <c r="AE2231" s="13">
        <f t="shared" ca="1" si="730"/>
        <v>5.2959212856690323</v>
      </c>
      <c r="AG2231" s="32">
        <f ca="1">IF(ROW(data!B2231)&gt;fib+1,MIN(OFFSET(data!B2231,0,0,-fib,1)),"")</f>
        <v>14.36</v>
      </c>
      <c r="AH2231" s="32">
        <f ca="1">IF(ROW(data!B2231)&gt;fib+1,MAX(OFFSET(data!B2231,0,0,-fib,1)),"")</f>
        <v>23.61</v>
      </c>
      <c r="AI2231" s="32">
        <f t="shared" ca="1" si="720"/>
        <v>9.25</v>
      </c>
      <c r="AJ2231" s="31">
        <f t="shared" ca="1" si="721"/>
        <v>16.542999999999999</v>
      </c>
      <c r="AK2231" s="31">
        <f t="shared" ca="1" si="722"/>
        <v>17.8935</v>
      </c>
      <c r="AL2231" s="31">
        <f t="shared" ca="1" si="723"/>
        <v>18.984999999999999</v>
      </c>
      <c r="AM2231" s="31">
        <f t="shared" ca="1" si="724"/>
        <v>20.076499999999999</v>
      </c>
      <c r="AO2231" s="32">
        <f t="shared" ca="1" si="731"/>
        <v>2.890077253538212</v>
      </c>
      <c r="AP2231" s="32">
        <f t="shared" ca="1" si="732"/>
        <v>0.14008240141259587</v>
      </c>
      <c r="AQ2231" s="32">
        <f t="shared" ca="1" si="733"/>
        <v>4.2959212856690323</v>
      </c>
      <c r="AR2231" s="32">
        <f t="shared" ca="1" si="734"/>
        <v>0</v>
      </c>
    </row>
    <row r="2232" spans="1:44">
      <c r="A2232" s="10">
        <v>40176</v>
      </c>
      <c r="B2232" s="11">
        <f ca="1">IF(ROW(data!B2232)&gt;singleSMA,AVERAGE(OFFSET(data!B2232,0,0,-singleSMA,1)),"")</f>
        <v>19.177000000000003</v>
      </c>
      <c r="C2232" s="11" t="str">
        <f ca="1">IF(ROW(data!B2230)&gt;singleSMA+2,IF(SIGN(data!B2231-indicators!B2231)&lt;&gt;SIGN(data!B2230-indicators!B2230),IF(SIGN(data!B2231-indicators!B2231)&gt;0,"BUY","SELL"),""),"")</f>
        <v/>
      </c>
      <c r="D2232" s="11">
        <f ca="1">IF(ROW(data!B2232)&gt;fastSMA,AVERAGE(OFFSET(data!B2232,0,0,-fastSMA,1)),"")</f>
        <v>15.949000000000002</v>
      </c>
      <c r="E2232" s="11">
        <f ca="1">IF(ROW(data!B2232)&gt;slowSMA,AVERAGE(OFFSET(data!B2232,0,0,-slowSMA,1)),"")</f>
        <v>19.177000000000003</v>
      </c>
      <c r="F2232" s="11" t="str">
        <f ca="1">IF(ROW(data!B2232)&gt;MAX(fastSMA,slowSMA)+2,IF(SIGN(D2231-E2231)&lt;&gt;SIGN(D2230-E2230),IF(SIGN(D2231-E2231)&gt;0,"BUY","SELL"),""),"")</f>
        <v/>
      </c>
      <c r="G2232" s="11"/>
      <c r="H2232" s="11">
        <f>(data!B2232/data!B2231)-1</f>
        <v>-1.7252396166134165E-2</v>
      </c>
      <c r="I2232" s="11">
        <f t="shared" si="714"/>
        <v>0</v>
      </c>
      <c r="J2232" s="11">
        <f t="shared" si="715"/>
        <v>1.7252396166134165E-2</v>
      </c>
      <c r="K2232" s="11">
        <f ca="1">IF(ROW(data!B2232)&gt;rsi+1,100-100/(1+AVERAGE(OFFSET(I2232,0,0,-rsi,1))/AVERAGE(OFFSET(J2232,0,0,-rsi,1))),"")</f>
        <v>45.921485788231202</v>
      </c>
      <c r="L2232" s="11"/>
      <c r="M2232" s="11">
        <f t="shared" si="716"/>
        <v>0.98274760383386583</v>
      </c>
      <c r="N2232" s="11">
        <f t="shared" ca="1" si="717"/>
        <v>0.90046838407494167</v>
      </c>
      <c r="S2232" s="13" t="str">
        <f ca="1">pricein</f>
        <v/>
      </c>
      <c r="T2232" s="13" t="str">
        <f ca="1">priceout</f>
        <v/>
      </c>
      <c r="U2232" s="16" t="str">
        <f t="shared" ca="1" si="718"/>
        <v/>
      </c>
      <c r="V2232" s="16" t="str">
        <f t="shared" ca="1" si="725"/>
        <v/>
      </c>
      <c r="W2232" s="16" t="str">
        <f t="shared" ca="1" si="726"/>
        <v/>
      </c>
      <c r="X2232" s="16">
        <f t="shared" ca="1" si="727"/>
        <v>3.4121018346729071</v>
      </c>
      <c r="Y2232" s="16"/>
      <c r="Z2232" s="13" t="str">
        <f ca="1">priceincross</f>
        <v/>
      </c>
      <c r="AA2232" s="13" t="str">
        <f ca="1">priceoutcross</f>
        <v/>
      </c>
      <c r="AB2232" s="13" t="str">
        <f t="shared" ca="1" si="719"/>
        <v/>
      </c>
      <c r="AC2232" s="13" t="str">
        <f t="shared" ca="1" si="728"/>
        <v/>
      </c>
      <c r="AD2232" s="13" t="str">
        <f t="shared" ca="1" si="729"/>
        <v/>
      </c>
      <c r="AE2232" s="13">
        <f t="shared" ca="1" si="730"/>
        <v>5.2959212856690323</v>
      </c>
      <c r="AG2232" s="32">
        <f ca="1">IF(ROW(data!B2232)&gt;fib+1,MIN(OFFSET(data!B2232,0,0,-fib,1)),"")</f>
        <v>14.36</v>
      </c>
      <c r="AH2232" s="32">
        <f ca="1">IF(ROW(data!B2232)&gt;fib+1,MAX(OFFSET(data!B2232,0,0,-fib,1)),"")</f>
        <v>23.61</v>
      </c>
      <c r="AI2232" s="32">
        <f t="shared" ca="1" si="720"/>
        <v>9.25</v>
      </c>
      <c r="AJ2232" s="31">
        <f t="shared" ca="1" si="721"/>
        <v>16.542999999999999</v>
      </c>
      <c r="AK2232" s="31">
        <f t="shared" ca="1" si="722"/>
        <v>17.8935</v>
      </c>
      <c r="AL2232" s="31">
        <f t="shared" ca="1" si="723"/>
        <v>18.984999999999999</v>
      </c>
      <c r="AM2232" s="31">
        <f t="shared" ca="1" si="724"/>
        <v>20.076499999999999</v>
      </c>
      <c r="AO2232" s="32">
        <f t="shared" ca="1" si="731"/>
        <v>2.890077253538212</v>
      </c>
      <c r="AP2232" s="32">
        <f t="shared" ca="1" si="732"/>
        <v>0.14008240141259587</v>
      </c>
      <c r="AQ2232" s="32">
        <f t="shared" ca="1" si="733"/>
        <v>4.2959212856690323</v>
      </c>
      <c r="AR2232" s="32">
        <f t="shared" ca="1" si="734"/>
        <v>0</v>
      </c>
    </row>
    <row r="2233" spans="1:44">
      <c r="A2233" s="10">
        <v>40177</v>
      </c>
      <c r="B2233" s="11">
        <f ca="1">IF(ROW(data!B2233)&gt;singleSMA,AVERAGE(OFFSET(data!B2233,0,0,-singleSMA,1)),"")</f>
        <v>19.151700000000005</v>
      </c>
      <c r="C2233" s="11" t="str">
        <f ca="1">IF(ROW(data!B2231)&gt;singleSMA+2,IF(SIGN(data!B2232-indicators!B2232)&lt;&gt;SIGN(data!B2231-indicators!B2231),IF(SIGN(data!B2232-indicators!B2232)&gt;0,"BUY","SELL"),""),"")</f>
        <v/>
      </c>
      <c r="D2233" s="11">
        <f ca="1">IF(ROW(data!B2233)&gt;fastSMA,AVERAGE(OFFSET(data!B2233,0,0,-fastSMA,1)),"")</f>
        <v>15.873499999999996</v>
      </c>
      <c r="E2233" s="11">
        <f ca="1">IF(ROW(data!B2233)&gt;slowSMA,AVERAGE(OFFSET(data!B2233,0,0,-slowSMA,1)),"")</f>
        <v>19.151700000000005</v>
      </c>
      <c r="F2233" s="11" t="str">
        <f ca="1">IF(ROW(data!B2233)&gt;MAX(fastSMA,slowSMA)+2,IF(SIGN(D2232-E2232)&lt;&gt;SIGN(D2231-E2231),IF(SIGN(D2232-E2232)&gt;0,"BUY","SELL"),""),"")</f>
        <v/>
      </c>
      <c r="G2233" s="11"/>
      <c r="H2233" s="11">
        <f>(data!B2233/data!B2232)-1</f>
        <v>-1.5604681404421394E-2</v>
      </c>
      <c r="I2233" s="11">
        <f t="shared" si="714"/>
        <v>0</v>
      </c>
      <c r="J2233" s="11">
        <f t="shared" si="715"/>
        <v>1.5604681404421394E-2</v>
      </c>
      <c r="K2233" s="11">
        <f ca="1">IF(ROW(data!B2233)&gt;rsi+1,100-100/(1+AVERAGE(OFFSET(I2233,0,0,-rsi,1))/AVERAGE(OFFSET(J2233,0,0,-rsi,1))),"")</f>
        <v>46.399672337922091</v>
      </c>
      <c r="L2233" s="11"/>
      <c r="M2233" s="11">
        <f t="shared" si="716"/>
        <v>0.98439531859557861</v>
      </c>
      <c r="N2233" s="11">
        <f t="shared" ca="1" si="717"/>
        <v>0.90930930930930942</v>
      </c>
      <c r="S2233" s="13" t="str">
        <f ca="1">pricein</f>
        <v/>
      </c>
      <c r="T2233" s="13" t="str">
        <f ca="1">priceout</f>
        <v/>
      </c>
      <c r="U2233" s="16" t="str">
        <f t="shared" ca="1" si="718"/>
        <v/>
      </c>
      <c r="V2233" s="16" t="str">
        <f t="shared" ca="1" si="725"/>
        <v/>
      </c>
      <c r="W2233" s="16" t="str">
        <f t="shared" ca="1" si="726"/>
        <v/>
      </c>
      <c r="X2233" s="16">
        <f t="shared" ca="1" si="727"/>
        <v>3.4121018346729071</v>
      </c>
      <c r="Y2233" s="16"/>
      <c r="Z2233" s="13" t="str">
        <f ca="1">priceincross</f>
        <v/>
      </c>
      <c r="AA2233" s="13" t="str">
        <f ca="1">priceoutcross</f>
        <v/>
      </c>
      <c r="AB2233" s="13" t="str">
        <f t="shared" ca="1" si="719"/>
        <v/>
      </c>
      <c r="AC2233" s="13" t="str">
        <f t="shared" ca="1" si="728"/>
        <v/>
      </c>
      <c r="AD2233" s="13" t="str">
        <f t="shared" ca="1" si="729"/>
        <v/>
      </c>
      <c r="AE2233" s="13">
        <f t="shared" ca="1" si="730"/>
        <v>5.2959212856690323</v>
      </c>
      <c r="AG2233" s="32">
        <f ca="1">IF(ROW(data!B2233)&gt;fib+1,MIN(OFFSET(data!B2233,0,0,-fib,1)),"")</f>
        <v>14.36</v>
      </c>
      <c r="AH2233" s="32">
        <f ca="1">IF(ROW(data!B2233)&gt;fib+1,MAX(OFFSET(data!B2233,0,0,-fib,1)),"")</f>
        <v>23.61</v>
      </c>
      <c r="AI2233" s="32">
        <f t="shared" ca="1" si="720"/>
        <v>9.25</v>
      </c>
      <c r="AJ2233" s="31">
        <f t="shared" ca="1" si="721"/>
        <v>16.542999999999999</v>
      </c>
      <c r="AK2233" s="31">
        <f t="shared" ca="1" si="722"/>
        <v>17.8935</v>
      </c>
      <c r="AL2233" s="31">
        <f t="shared" ca="1" si="723"/>
        <v>18.984999999999999</v>
      </c>
      <c r="AM2233" s="31">
        <f t="shared" ca="1" si="724"/>
        <v>20.076499999999999</v>
      </c>
      <c r="AO2233" s="32">
        <f t="shared" ca="1" si="731"/>
        <v>2.890077253538212</v>
      </c>
      <c r="AP2233" s="32">
        <f t="shared" ca="1" si="732"/>
        <v>0.14008240141259587</v>
      </c>
      <c r="AQ2233" s="32">
        <f t="shared" ca="1" si="733"/>
        <v>4.2959212856690323</v>
      </c>
      <c r="AR2233" s="32">
        <f t="shared" ca="1" si="734"/>
        <v>0</v>
      </c>
    </row>
    <row r="2234" spans="1:44">
      <c r="A2234" s="10">
        <v>40178</v>
      </c>
      <c r="B2234" s="11">
        <f ca="1">IF(ROW(data!B2234)&gt;singleSMA,AVERAGE(OFFSET(data!B2234,0,0,-singleSMA,1)),"")</f>
        <v>19.131600000000002</v>
      </c>
      <c r="C2234" s="11" t="str">
        <f ca="1">IF(ROW(data!B2232)&gt;singleSMA+2,IF(SIGN(data!B2233-indicators!B2233)&lt;&gt;SIGN(data!B2232-indicators!B2232),IF(SIGN(data!B2233-indicators!B2233)&gt;0,"BUY","SELL"),""),"")</f>
        <v/>
      </c>
      <c r="D2234" s="11">
        <f ca="1">IF(ROW(data!B2234)&gt;fastSMA,AVERAGE(OFFSET(data!B2234,0,0,-fastSMA,1)),"")</f>
        <v>15.729999999999995</v>
      </c>
      <c r="E2234" s="11">
        <f ca="1">IF(ROW(data!B2234)&gt;slowSMA,AVERAGE(OFFSET(data!B2234,0,0,-slowSMA,1)),"")</f>
        <v>19.131600000000002</v>
      </c>
      <c r="F2234" s="11" t="str">
        <f ca="1">IF(ROW(data!B2234)&gt;MAX(fastSMA,slowSMA)+2,IF(SIGN(D2233-E2233)&lt;&gt;SIGN(D2232-E2232),IF(SIGN(D2233-E2233)&gt;0,"BUY","SELL"),""),"")</f>
        <v/>
      </c>
      <c r="G2234" s="11"/>
      <c r="H2234" s="11">
        <f>(data!B2234/data!B2233)-1</f>
        <v>1.5852047556142779E-2</v>
      </c>
      <c r="I2234" s="11">
        <f t="shared" si="714"/>
        <v>1.5852047556142779E-2</v>
      </c>
      <c r="J2234" s="11">
        <f t="shared" si="715"/>
        <v>0</v>
      </c>
      <c r="K2234" s="11">
        <f ca="1">IF(ROW(data!B2234)&gt;rsi+1,100-100/(1+AVERAGE(OFFSET(I2234,0,0,-rsi,1))/AVERAGE(OFFSET(J2234,0,0,-rsi,1))),"")</f>
        <v>41.272471092640025</v>
      </c>
      <c r="L2234" s="11"/>
      <c r="M2234" s="11">
        <f t="shared" si="716"/>
        <v>1.0158520475561428</v>
      </c>
      <c r="N2234" s="11">
        <f t="shared" ca="1" si="717"/>
        <v>0.84273972602739744</v>
      </c>
      <c r="S2234" s="13" t="str">
        <f ca="1">pricein</f>
        <v/>
      </c>
      <c r="T2234" s="13" t="str">
        <f ca="1">priceout</f>
        <v/>
      </c>
      <c r="U2234" s="16" t="str">
        <f t="shared" ca="1" si="718"/>
        <v/>
      </c>
      <c r="V2234" s="16" t="str">
        <f t="shared" ca="1" si="725"/>
        <v/>
      </c>
      <c r="W2234" s="16" t="str">
        <f t="shared" ca="1" si="726"/>
        <v/>
      </c>
      <c r="X2234" s="16">
        <f t="shared" ca="1" si="727"/>
        <v>3.4121018346729071</v>
      </c>
      <c r="Y2234" s="16"/>
      <c r="Z2234" s="13" t="str">
        <f ca="1">priceincross</f>
        <v/>
      </c>
      <c r="AA2234" s="13" t="str">
        <f ca="1">priceoutcross</f>
        <v/>
      </c>
      <c r="AB2234" s="13" t="str">
        <f t="shared" ca="1" si="719"/>
        <v/>
      </c>
      <c r="AC2234" s="13" t="str">
        <f t="shared" ca="1" si="728"/>
        <v/>
      </c>
      <c r="AD2234" s="13" t="str">
        <f t="shared" ca="1" si="729"/>
        <v/>
      </c>
      <c r="AE2234" s="13">
        <f t="shared" ca="1" si="730"/>
        <v>5.2959212856690323</v>
      </c>
      <c r="AG2234" s="32">
        <f ca="1">IF(ROW(data!B2234)&gt;fib+1,MIN(OFFSET(data!B2234,0,0,-fib,1)),"")</f>
        <v>14.36</v>
      </c>
      <c r="AH2234" s="32">
        <f ca="1">IF(ROW(data!B2234)&gt;fib+1,MAX(OFFSET(data!B2234,0,0,-fib,1)),"")</f>
        <v>23.61</v>
      </c>
      <c r="AI2234" s="32">
        <f t="shared" ca="1" si="720"/>
        <v>9.25</v>
      </c>
      <c r="AJ2234" s="31">
        <f t="shared" ca="1" si="721"/>
        <v>16.542999999999999</v>
      </c>
      <c r="AK2234" s="31">
        <f t="shared" ca="1" si="722"/>
        <v>17.8935</v>
      </c>
      <c r="AL2234" s="31">
        <f t="shared" ca="1" si="723"/>
        <v>18.984999999999999</v>
      </c>
      <c r="AM2234" s="31">
        <f t="shared" ca="1" si="724"/>
        <v>20.076499999999999</v>
      </c>
      <c r="AO2234" s="32">
        <f t="shared" ca="1" si="731"/>
        <v>2.890077253538212</v>
      </c>
      <c r="AP2234" s="32">
        <f t="shared" ca="1" si="732"/>
        <v>0.14008240141259587</v>
      </c>
      <c r="AQ2234" s="32">
        <f t="shared" ca="1" si="733"/>
        <v>4.2959212856690323</v>
      </c>
      <c r="AR2234" s="32">
        <f t="shared" ca="1" si="734"/>
        <v>0</v>
      </c>
    </row>
    <row r="2235" spans="1:44">
      <c r="A2235" s="10">
        <v>40182</v>
      </c>
      <c r="B2235" s="11">
        <f ca="1">IF(ROW(data!B2235)&gt;singleSMA,AVERAGE(OFFSET(data!B2235,0,0,-singleSMA,1)),"")</f>
        <v>19.118700000000004</v>
      </c>
      <c r="C2235" s="11" t="str">
        <f ca="1">IF(ROW(data!B2233)&gt;singleSMA+2,IF(SIGN(data!B2234-indicators!B2234)&lt;&gt;SIGN(data!B2233-indicators!B2233),IF(SIGN(data!B2234-indicators!B2234)&gt;0,"BUY","SELL"),""),"")</f>
        <v/>
      </c>
      <c r="D2235" s="11">
        <f ca="1">IF(ROW(data!B2235)&gt;fastSMA,AVERAGE(OFFSET(data!B2235,0,0,-fastSMA,1)),"")</f>
        <v>15.556999999999999</v>
      </c>
      <c r="E2235" s="11">
        <f ca="1">IF(ROW(data!B2235)&gt;slowSMA,AVERAGE(OFFSET(data!B2235,0,0,-slowSMA,1)),"")</f>
        <v>19.118700000000004</v>
      </c>
      <c r="F2235" s="11" t="str">
        <f ca="1">IF(ROW(data!B2235)&gt;MAX(fastSMA,slowSMA)+2,IF(SIGN(D2234-E2234)&lt;&gt;SIGN(D2233-E2233),IF(SIGN(D2234-E2234)&gt;0,"BUY","SELL"),""),"")</f>
        <v/>
      </c>
      <c r="G2235" s="11"/>
      <c r="H2235" s="11">
        <f>(data!B2235/data!B2234)-1</f>
        <v>-1.3003901170351995E-3</v>
      </c>
      <c r="I2235" s="11">
        <f t="shared" si="714"/>
        <v>0</v>
      </c>
      <c r="J2235" s="11">
        <f t="shared" si="715"/>
        <v>1.3003901170351995E-3</v>
      </c>
      <c r="K2235" s="11">
        <f ca="1">IF(ROW(data!B2235)&gt;rsi+1,100-100/(1+AVERAGE(OFFSET(I2235,0,0,-rsi,1))/AVERAGE(OFFSET(J2235,0,0,-rsi,1))),"")</f>
        <v>38.938698348172238</v>
      </c>
      <c r="L2235" s="11"/>
      <c r="M2235" s="11">
        <f t="shared" si="716"/>
        <v>0.9986996098829648</v>
      </c>
      <c r="N2235" s="11">
        <f t="shared" ca="1" si="717"/>
        <v>0.81615302869287998</v>
      </c>
      <c r="S2235" s="13" t="str">
        <f ca="1">pricein</f>
        <v/>
      </c>
      <c r="T2235" s="13" t="str">
        <f ca="1">priceout</f>
        <v/>
      </c>
      <c r="U2235" s="16" t="str">
        <f t="shared" ca="1" si="718"/>
        <v/>
      </c>
      <c r="V2235" s="16" t="str">
        <f t="shared" ca="1" si="725"/>
        <v/>
      </c>
      <c r="W2235" s="16" t="str">
        <f t="shared" ca="1" si="726"/>
        <v/>
      </c>
      <c r="X2235" s="16">
        <f t="shared" ca="1" si="727"/>
        <v>3.4121018346729071</v>
      </c>
      <c r="Y2235" s="16"/>
      <c r="Z2235" s="13" t="str">
        <f ca="1">priceincross</f>
        <v/>
      </c>
      <c r="AA2235" s="13" t="str">
        <f ca="1">priceoutcross</f>
        <v/>
      </c>
      <c r="AB2235" s="13" t="str">
        <f t="shared" ca="1" si="719"/>
        <v/>
      </c>
      <c r="AC2235" s="13" t="str">
        <f t="shared" ca="1" si="728"/>
        <v/>
      </c>
      <c r="AD2235" s="13" t="str">
        <f t="shared" ca="1" si="729"/>
        <v/>
      </c>
      <c r="AE2235" s="13">
        <f t="shared" ca="1" si="730"/>
        <v>5.2959212856690323</v>
      </c>
      <c r="AG2235" s="32">
        <f ca="1">IF(ROW(data!B2235)&gt;fib+1,MIN(OFFSET(data!B2235,0,0,-fib,1)),"")</f>
        <v>14.36</v>
      </c>
      <c r="AH2235" s="32">
        <f ca="1">IF(ROW(data!B2235)&gt;fib+1,MAX(OFFSET(data!B2235,0,0,-fib,1)),"")</f>
        <v>23.61</v>
      </c>
      <c r="AI2235" s="32">
        <f t="shared" ca="1" si="720"/>
        <v>9.25</v>
      </c>
      <c r="AJ2235" s="31">
        <f t="shared" ca="1" si="721"/>
        <v>16.542999999999999</v>
      </c>
      <c r="AK2235" s="31">
        <f t="shared" ca="1" si="722"/>
        <v>17.8935</v>
      </c>
      <c r="AL2235" s="31">
        <f t="shared" ca="1" si="723"/>
        <v>18.984999999999999</v>
      </c>
      <c r="AM2235" s="31">
        <f t="shared" ca="1" si="724"/>
        <v>20.076499999999999</v>
      </c>
      <c r="AO2235" s="32">
        <f t="shared" ca="1" si="731"/>
        <v>2.890077253538212</v>
      </c>
      <c r="AP2235" s="32">
        <f t="shared" ca="1" si="732"/>
        <v>0.14008240141259587</v>
      </c>
      <c r="AQ2235" s="32">
        <f t="shared" ca="1" si="733"/>
        <v>4.2959212856690323</v>
      </c>
      <c r="AR2235" s="32">
        <f t="shared" ca="1" si="734"/>
        <v>0</v>
      </c>
    </row>
    <row r="2236" spans="1:44">
      <c r="A2236" s="10">
        <v>40183</v>
      </c>
      <c r="B2236" s="11">
        <f ca="1">IF(ROW(data!B2236)&gt;singleSMA,AVERAGE(OFFSET(data!B2236,0,0,-singleSMA,1)),"")</f>
        <v>19.113900000000005</v>
      </c>
      <c r="C2236" s="11" t="str">
        <f ca="1">IF(ROW(data!B2234)&gt;singleSMA+2,IF(SIGN(data!B2235-indicators!B2235)&lt;&gt;SIGN(data!B2234-indicators!B2234),IF(SIGN(data!B2235-indicators!B2235)&gt;0,"BUY","SELL"),""),"")</f>
        <v/>
      </c>
      <c r="D2236" s="11">
        <f ca="1">IF(ROW(data!B2236)&gt;fastSMA,AVERAGE(OFFSET(data!B2236,0,0,-fastSMA,1)),"")</f>
        <v>15.484499999999997</v>
      </c>
      <c r="E2236" s="11">
        <f ca="1">IF(ROW(data!B2236)&gt;slowSMA,AVERAGE(OFFSET(data!B2236,0,0,-slowSMA,1)),"")</f>
        <v>19.113900000000005</v>
      </c>
      <c r="F2236" s="11" t="str">
        <f ca="1">IF(ROW(data!B2236)&gt;MAX(fastSMA,slowSMA)+2,IF(SIGN(D2235-E2235)&lt;&gt;SIGN(D2234-E2234),IF(SIGN(D2235-E2235)&gt;0,"BUY","SELL"),""),"")</f>
        <v/>
      </c>
      <c r="G2236" s="11"/>
      <c r="H2236" s="11">
        <f>(data!B2236/data!B2235)-1</f>
        <v>6.7057291666666741E-2</v>
      </c>
      <c r="I2236" s="11">
        <f t="shared" si="714"/>
        <v>6.7057291666666741E-2</v>
      </c>
      <c r="J2236" s="11">
        <f t="shared" si="715"/>
        <v>0</v>
      </c>
      <c r="K2236" s="11">
        <f ca="1">IF(ROW(data!B2236)&gt;rsi+1,100-100/(1+AVERAGE(OFFSET(I2236,0,0,-rsi,1))/AVERAGE(OFFSET(J2236,0,0,-rsi,1))),"")</f>
        <v>46.369198217694695</v>
      </c>
      <c r="L2236" s="11"/>
      <c r="M2236" s="11">
        <f t="shared" si="716"/>
        <v>1.0670572916666667</v>
      </c>
      <c r="N2236" s="11">
        <f t="shared" ca="1" si="717"/>
        <v>0.91872197309417025</v>
      </c>
      <c r="S2236" s="13" t="str">
        <f ca="1">pricein</f>
        <v/>
      </c>
      <c r="T2236" s="13" t="str">
        <f ca="1">priceout</f>
        <v/>
      </c>
      <c r="U2236" s="16" t="str">
        <f t="shared" ca="1" si="718"/>
        <v/>
      </c>
      <c r="V2236" s="16" t="str">
        <f t="shared" ca="1" si="725"/>
        <v/>
      </c>
      <c r="W2236" s="16" t="str">
        <f t="shared" ca="1" si="726"/>
        <v/>
      </c>
      <c r="X2236" s="16">
        <f t="shared" ca="1" si="727"/>
        <v>3.4121018346729071</v>
      </c>
      <c r="Y2236" s="16"/>
      <c r="Z2236" s="13" t="str">
        <f ca="1">priceincross</f>
        <v/>
      </c>
      <c r="AA2236" s="13" t="str">
        <f ca="1">priceoutcross</f>
        <v/>
      </c>
      <c r="AB2236" s="13" t="str">
        <f t="shared" ca="1" si="719"/>
        <v/>
      </c>
      <c r="AC2236" s="13" t="str">
        <f t="shared" ca="1" si="728"/>
        <v/>
      </c>
      <c r="AD2236" s="13" t="str">
        <f t="shared" ca="1" si="729"/>
        <v/>
      </c>
      <c r="AE2236" s="13">
        <f t="shared" ca="1" si="730"/>
        <v>5.2959212856690323</v>
      </c>
      <c r="AG2236" s="32">
        <f ca="1">IF(ROW(data!B2236)&gt;fib+1,MIN(OFFSET(data!B2236,0,0,-fib,1)),"")</f>
        <v>14.36</v>
      </c>
      <c r="AH2236" s="32">
        <f ca="1">IF(ROW(data!B2236)&gt;fib+1,MAX(OFFSET(data!B2236,0,0,-fib,1)),"")</f>
        <v>23.61</v>
      </c>
      <c r="AI2236" s="32">
        <f t="shared" ca="1" si="720"/>
        <v>9.25</v>
      </c>
      <c r="AJ2236" s="31">
        <f t="shared" ca="1" si="721"/>
        <v>16.542999999999999</v>
      </c>
      <c r="AK2236" s="31">
        <f t="shared" ca="1" si="722"/>
        <v>17.8935</v>
      </c>
      <c r="AL2236" s="31">
        <f t="shared" ca="1" si="723"/>
        <v>18.984999999999999</v>
      </c>
      <c r="AM2236" s="31">
        <f t="shared" ca="1" si="724"/>
        <v>20.076499999999999</v>
      </c>
      <c r="AO2236" s="32">
        <f t="shared" ca="1" si="731"/>
        <v>2.890077253538212</v>
      </c>
      <c r="AP2236" s="32">
        <f t="shared" ca="1" si="732"/>
        <v>0.14008240141259587</v>
      </c>
      <c r="AQ2236" s="32">
        <f t="shared" ca="1" si="733"/>
        <v>4.2959212856690323</v>
      </c>
      <c r="AR2236" s="32">
        <f t="shared" ca="1" si="734"/>
        <v>0</v>
      </c>
    </row>
    <row r="2237" spans="1:44">
      <c r="A2237" s="10">
        <v>40185</v>
      </c>
      <c r="B2237" s="11">
        <f ca="1">IF(ROW(data!B2237)&gt;singleSMA,AVERAGE(OFFSET(data!B2237,0,0,-singleSMA,1)),"")</f>
        <v>19.103700000000003</v>
      </c>
      <c r="C2237" s="11" t="str">
        <f ca="1">IF(ROW(data!B2235)&gt;singleSMA+2,IF(SIGN(data!B2236-indicators!B2236)&lt;&gt;SIGN(data!B2235-indicators!B2235),IF(SIGN(data!B2236-indicators!B2236)&gt;0,"BUY","SELL"),""),"")</f>
        <v/>
      </c>
      <c r="D2237" s="11">
        <f ca="1">IF(ROW(data!B2237)&gt;fastSMA,AVERAGE(OFFSET(data!B2237,0,0,-fastSMA,1)),"")</f>
        <v>15.407999999999998</v>
      </c>
      <c r="E2237" s="11">
        <f ca="1">IF(ROW(data!B2237)&gt;slowSMA,AVERAGE(OFFSET(data!B2237,0,0,-slowSMA,1)),"")</f>
        <v>19.103700000000003</v>
      </c>
      <c r="F2237" s="11" t="str">
        <f ca="1">IF(ROW(data!B2237)&gt;MAX(fastSMA,slowSMA)+2,IF(SIGN(D2236-E2236)&lt;&gt;SIGN(D2235-E2235),IF(SIGN(D2236-E2236)&gt;0,"BUY","SELL"),""),"")</f>
        <v/>
      </c>
      <c r="G2237" s="11"/>
      <c r="H2237" s="11">
        <f>(data!B2237/data!B2236)-1</f>
        <v>1.5863331299572847E-2</v>
      </c>
      <c r="I2237" s="11">
        <f t="shared" si="714"/>
        <v>1.5863331299572847E-2</v>
      </c>
      <c r="J2237" s="11">
        <f t="shared" si="715"/>
        <v>0</v>
      </c>
      <c r="K2237" s="11">
        <f ca="1">IF(ROW(data!B2237)&gt;rsi+1,100-100/(1+AVERAGE(OFFSET(I2237,0,0,-rsi,1))/AVERAGE(OFFSET(J2237,0,0,-rsi,1))),"")</f>
        <v>46.160424436180207</v>
      </c>
      <c r="L2237" s="11"/>
      <c r="M2237" s="11">
        <f t="shared" si="716"/>
        <v>1.0158633312995728</v>
      </c>
      <c r="N2237" s="11">
        <f t="shared" ca="1" si="717"/>
        <v>0.91584158415841566</v>
      </c>
      <c r="S2237" s="13" t="str">
        <f ca="1">pricein</f>
        <v/>
      </c>
      <c r="T2237" s="13" t="str">
        <f ca="1">priceout</f>
        <v/>
      </c>
      <c r="U2237" s="16" t="str">
        <f t="shared" ca="1" si="718"/>
        <v/>
      </c>
      <c r="V2237" s="16" t="str">
        <f t="shared" ca="1" si="725"/>
        <v/>
      </c>
      <c r="W2237" s="16" t="str">
        <f t="shared" ca="1" si="726"/>
        <v/>
      </c>
      <c r="X2237" s="16">
        <f t="shared" ca="1" si="727"/>
        <v>3.4121018346729071</v>
      </c>
      <c r="Y2237" s="16"/>
      <c r="Z2237" s="13" t="str">
        <f ca="1">priceincross</f>
        <v/>
      </c>
      <c r="AA2237" s="13" t="str">
        <f ca="1">priceoutcross</f>
        <v/>
      </c>
      <c r="AB2237" s="13" t="str">
        <f t="shared" ca="1" si="719"/>
        <v/>
      </c>
      <c r="AC2237" s="13" t="str">
        <f t="shared" ca="1" si="728"/>
        <v/>
      </c>
      <c r="AD2237" s="13" t="str">
        <f t="shared" ca="1" si="729"/>
        <v/>
      </c>
      <c r="AE2237" s="13">
        <f t="shared" ca="1" si="730"/>
        <v>5.2959212856690323</v>
      </c>
      <c r="AG2237" s="32">
        <f ca="1">IF(ROW(data!B2237)&gt;fib+1,MIN(OFFSET(data!B2237,0,0,-fib,1)),"")</f>
        <v>14.36</v>
      </c>
      <c r="AH2237" s="32">
        <f ca="1">IF(ROW(data!B2237)&gt;fib+1,MAX(OFFSET(data!B2237,0,0,-fib,1)),"")</f>
        <v>23.61</v>
      </c>
      <c r="AI2237" s="32">
        <f t="shared" ca="1" si="720"/>
        <v>9.25</v>
      </c>
      <c r="AJ2237" s="31">
        <f t="shared" ca="1" si="721"/>
        <v>16.542999999999999</v>
      </c>
      <c r="AK2237" s="31">
        <f t="shared" ca="1" si="722"/>
        <v>17.8935</v>
      </c>
      <c r="AL2237" s="31">
        <f t="shared" ca="1" si="723"/>
        <v>18.984999999999999</v>
      </c>
      <c r="AM2237" s="31">
        <f t="shared" ca="1" si="724"/>
        <v>20.076499999999999</v>
      </c>
      <c r="AO2237" s="32">
        <f t="shared" ca="1" si="731"/>
        <v>2.890077253538212</v>
      </c>
      <c r="AP2237" s="32">
        <f t="shared" ca="1" si="732"/>
        <v>0.14008240141259587</v>
      </c>
      <c r="AQ2237" s="32">
        <f t="shared" ca="1" si="733"/>
        <v>4.2959212856690323</v>
      </c>
      <c r="AR2237" s="32">
        <f t="shared" ca="1" si="734"/>
        <v>0</v>
      </c>
    </row>
    <row r="2238" spans="1:44">
      <c r="A2238" s="10">
        <v>40186</v>
      </c>
      <c r="B2238" s="11">
        <f ca="1">IF(ROW(data!B2238)&gt;singleSMA,AVERAGE(OFFSET(data!B2238,0,0,-singleSMA,1)),"")</f>
        <v>19.094100000000005</v>
      </c>
      <c r="C2238" s="11" t="str">
        <f ca="1">IF(ROW(data!B2236)&gt;singleSMA+2,IF(SIGN(data!B2237-indicators!B2237)&lt;&gt;SIGN(data!B2236-indicators!B2236),IF(SIGN(data!B2237-indicators!B2237)&gt;0,"BUY","SELL"),""),"")</f>
        <v/>
      </c>
      <c r="D2238" s="11">
        <f ca="1">IF(ROW(data!B2238)&gt;fastSMA,AVERAGE(OFFSET(data!B2238,0,0,-fastSMA,1)),"")</f>
        <v>15.403999999999996</v>
      </c>
      <c r="E2238" s="11">
        <f ca="1">IF(ROW(data!B2238)&gt;slowSMA,AVERAGE(OFFSET(data!B2238,0,0,-slowSMA,1)),"")</f>
        <v>19.094100000000005</v>
      </c>
      <c r="F2238" s="11" t="str">
        <f ca="1">IF(ROW(data!B2238)&gt;MAX(fastSMA,slowSMA)+2,IF(SIGN(D2237-E2237)&lt;&gt;SIGN(D2236-E2236),IF(SIGN(D2237-E2237)&gt;0,"BUY","SELL"),""),"")</f>
        <v/>
      </c>
      <c r="G2238" s="11"/>
      <c r="H2238" s="11">
        <f>(data!B2238/data!B2237)-1</f>
        <v>2.6426426426426453E-2</v>
      </c>
      <c r="I2238" s="11">
        <f t="shared" si="714"/>
        <v>2.6426426426426453E-2</v>
      </c>
      <c r="J2238" s="11">
        <f t="shared" si="715"/>
        <v>0</v>
      </c>
      <c r="K2238" s="11">
        <f ca="1">IF(ROW(data!B2238)&gt;rsi+1,100-100/(1+AVERAGE(OFFSET(I2238,0,0,-rsi,1))/AVERAGE(OFFSET(J2238,0,0,-rsi,1))),"")</f>
        <v>51.197327360455802</v>
      </c>
      <c r="L2238" s="11"/>
      <c r="M2238" s="11">
        <f t="shared" si="716"/>
        <v>1.0264264264264265</v>
      </c>
      <c r="N2238" s="11">
        <f t="shared" ca="1" si="717"/>
        <v>0.99534071054164253</v>
      </c>
      <c r="S2238" s="13" t="str">
        <f ca="1">pricein</f>
        <v/>
      </c>
      <c r="T2238" s="13" t="str">
        <f ca="1">priceout</f>
        <v/>
      </c>
      <c r="U2238" s="16" t="str">
        <f t="shared" ca="1" si="718"/>
        <v/>
      </c>
      <c r="V2238" s="16" t="str">
        <f t="shared" ca="1" si="725"/>
        <v/>
      </c>
      <c r="W2238" s="16" t="str">
        <f t="shared" ca="1" si="726"/>
        <v/>
      </c>
      <c r="X2238" s="16">
        <f t="shared" ca="1" si="727"/>
        <v>3.4121018346729071</v>
      </c>
      <c r="Y2238" s="16"/>
      <c r="Z2238" s="13" t="str">
        <f ca="1">priceincross</f>
        <v/>
      </c>
      <c r="AA2238" s="13" t="str">
        <f ca="1">priceoutcross</f>
        <v/>
      </c>
      <c r="AB2238" s="13" t="str">
        <f t="shared" ca="1" si="719"/>
        <v/>
      </c>
      <c r="AC2238" s="13" t="str">
        <f t="shared" ca="1" si="728"/>
        <v/>
      </c>
      <c r="AD2238" s="13" t="str">
        <f t="shared" ca="1" si="729"/>
        <v/>
      </c>
      <c r="AE2238" s="13">
        <f t="shared" ca="1" si="730"/>
        <v>5.2959212856690323</v>
      </c>
      <c r="AG2238" s="32">
        <f ca="1">IF(ROW(data!B2238)&gt;fib+1,MIN(OFFSET(data!B2238,0,0,-fib,1)),"")</f>
        <v>14.36</v>
      </c>
      <c r="AH2238" s="32">
        <f ca="1">IF(ROW(data!B2238)&gt;fib+1,MAX(OFFSET(data!B2238,0,0,-fib,1)),"")</f>
        <v>23.61</v>
      </c>
      <c r="AI2238" s="32">
        <f t="shared" ca="1" si="720"/>
        <v>9.25</v>
      </c>
      <c r="AJ2238" s="31">
        <f t="shared" ca="1" si="721"/>
        <v>16.542999999999999</v>
      </c>
      <c r="AK2238" s="31">
        <f t="shared" ca="1" si="722"/>
        <v>17.8935</v>
      </c>
      <c r="AL2238" s="31">
        <f t="shared" ca="1" si="723"/>
        <v>18.984999999999999</v>
      </c>
      <c r="AM2238" s="31">
        <f t="shared" ca="1" si="724"/>
        <v>20.076499999999999</v>
      </c>
      <c r="AO2238" s="32">
        <f t="shared" ca="1" si="731"/>
        <v>2.890077253538212</v>
      </c>
      <c r="AP2238" s="32">
        <f t="shared" ca="1" si="732"/>
        <v>0.14008240141259587</v>
      </c>
      <c r="AQ2238" s="32">
        <f t="shared" ca="1" si="733"/>
        <v>4.2959212856690323</v>
      </c>
      <c r="AR2238" s="32">
        <f t="shared" ca="1" si="734"/>
        <v>0</v>
      </c>
    </row>
    <row r="2239" spans="1:44">
      <c r="A2239" s="10">
        <v>40189</v>
      </c>
      <c r="B2239" s="11">
        <f ca="1">IF(ROW(data!B2239)&gt;singleSMA,AVERAGE(OFFSET(data!B2239,0,0,-singleSMA,1)),"")</f>
        <v>19.088300000000004</v>
      </c>
      <c r="C2239" s="11" t="str">
        <f ca="1">IF(ROW(data!B2237)&gt;singleSMA+2,IF(SIGN(data!B2238-indicators!B2238)&lt;&gt;SIGN(data!B2237-indicators!B2237),IF(SIGN(data!B2238-indicators!B2238)&gt;0,"BUY","SELL"),""),"")</f>
        <v/>
      </c>
      <c r="D2239" s="11">
        <f ca="1">IF(ROW(data!B2239)&gt;fastSMA,AVERAGE(OFFSET(data!B2239,0,0,-fastSMA,1)),"")</f>
        <v>15.472999999999995</v>
      </c>
      <c r="E2239" s="11">
        <f ca="1">IF(ROW(data!B2239)&gt;slowSMA,AVERAGE(OFFSET(data!B2239,0,0,-slowSMA,1)),"")</f>
        <v>19.088300000000004</v>
      </c>
      <c r="F2239" s="11" t="str">
        <f ca="1">IF(ROW(data!B2239)&gt;MAX(fastSMA,slowSMA)+2,IF(SIGN(D2238-E2238)&lt;&gt;SIGN(D2237-E2237),IF(SIGN(D2238-E2238)&gt;0,"BUY","SELL"),""),"")</f>
        <v/>
      </c>
      <c r="G2239" s="11"/>
      <c r="H2239" s="11">
        <f>(data!B2239/data!B2238)-1</f>
        <v>-1.4628437682855489E-2</v>
      </c>
      <c r="I2239" s="11">
        <f t="shared" si="714"/>
        <v>0</v>
      </c>
      <c r="J2239" s="11">
        <f t="shared" si="715"/>
        <v>1.4628437682855489E-2</v>
      </c>
      <c r="K2239" s="11">
        <f ca="1">IF(ROW(data!B2239)&gt;rsi+1,100-100/(1+AVERAGE(OFFSET(I2239,0,0,-rsi,1))/AVERAGE(OFFSET(J2239,0,0,-rsi,1))),"")</f>
        <v>57.353070436281925</v>
      </c>
      <c r="L2239" s="11"/>
      <c r="M2239" s="11">
        <f t="shared" si="716"/>
        <v>0.98537156231714451</v>
      </c>
      <c r="N2239" s="11">
        <f t="shared" ca="1" si="717"/>
        <v>1.0892626131953427</v>
      </c>
      <c r="S2239" s="13" t="str">
        <f ca="1">pricein</f>
        <v/>
      </c>
      <c r="T2239" s="13" t="str">
        <f ca="1">priceout</f>
        <v/>
      </c>
      <c r="U2239" s="16" t="str">
        <f t="shared" ca="1" si="718"/>
        <v/>
      </c>
      <c r="V2239" s="16" t="str">
        <f t="shared" ca="1" si="725"/>
        <v/>
      </c>
      <c r="W2239" s="16" t="str">
        <f t="shared" ca="1" si="726"/>
        <v/>
      </c>
      <c r="X2239" s="16">
        <f t="shared" ca="1" si="727"/>
        <v>3.4121018346729071</v>
      </c>
      <c r="Y2239" s="16"/>
      <c r="Z2239" s="13" t="str">
        <f ca="1">priceincross</f>
        <v/>
      </c>
      <c r="AA2239" s="13" t="str">
        <f ca="1">priceoutcross</f>
        <v/>
      </c>
      <c r="AB2239" s="13" t="str">
        <f t="shared" ca="1" si="719"/>
        <v/>
      </c>
      <c r="AC2239" s="13" t="str">
        <f t="shared" ca="1" si="728"/>
        <v/>
      </c>
      <c r="AD2239" s="13" t="str">
        <f t="shared" ca="1" si="729"/>
        <v/>
      </c>
      <c r="AE2239" s="13">
        <f t="shared" ca="1" si="730"/>
        <v>5.2959212856690323</v>
      </c>
      <c r="AG2239" s="32">
        <f ca="1">IF(ROW(data!B2239)&gt;fib+1,MIN(OFFSET(data!B2239,0,0,-fib,1)),"")</f>
        <v>14.36</v>
      </c>
      <c r="AH2239" s="32">
        <f ca="1">IF(ROW(data!B2239)&gt;fib+1,MAX(OFFSET(data!B2239,0,0,-fib,1)),"")</f>
        <v>23.61</v>
      </c>
      <c r="AI2239" s="32">
        <f t="shared" ca="1" si="720"/>
        <v>9.25</v>
      </c>
      <c r="AJ2239" s="31">
        <f t="shared" ca="1" si="721"/>
        <v>16.542999999999999</v>
      </c>
      <c r="AK2239" s="31">
        <f t="shared" ca="1" si="722"/>
        <v>17.8935</v>
      </c>
      <c r="AL2239" s="31">
        <f t="shared" ca="1" si="723"/>
        <v>18.984999999999999</v>
      </c>
      <c r="AM2239" s="31">
        <f t="shared" ca="1" si="724"/>
        <v>20.076499999999999</v>
      </c>
      <c r="AO2239" s="32">
        <f t="shared" ca="1" si="731"/>
        <v>2.890077253538212</v>
      </c>
      <c r="AP2239" s="32">
        <f t="shared" ca="1" si="732"/>
        <v>0.14008240141259587</v>
      </c>
      <c r="AQ2239" s="32">
        <f t="shared" ca="1" si="733"/>
        <v>4.2959212856690323</v>
      </c>
      <c r="AR2239" s="32">
        <f t="shared" ca="1" si="734"/>
        <v>0</v>
      </c>
    </row>
    <row r="2240" spans="1:44">
      <c r="A2240" s="10">
        <v>40190</v>
      </c>
      <c r="B2240" s="11">
        <f ca="1">IF(ROW(data!B2240)&gt;singleSMA,AVERAGE(OFFSET(data!B2240,0,0,-singleSMA,1)),"")</f>
        <v>19.068200000000001</v>
      </c>
      <c r="C2240" s="11" t="str">
        <f ca="1">IF(ROW(data!B2238)&gt;singleSMA+2,IF(SIGN(data!B2239-indicators!B2239)&lt;&gt;SIGN(data!B2238-indicators!B2238),IF(SIGN(data!B2239-indicators!B2239)&gt;0,"BUY","SELL"),""),"")</f>
        <v/>
      </c>
      <c r="D2240" s="11">
        <f ca="1">IF(ROW(data!B2240)&gt;fastSMA,AVERAGE(OFFSET(data!B2240,0,0,-fastSMA,1)),"")</f>
        <v>15.539999999999996</v>
      </c>
      <c r="E2240" s="11">
        <f ca="1">IF(ROW(data!B2240)&gt;slowSMA,AVERAGE(OFFSET(data!B2240,0,0,-slowSMA,1)),"")</f>
        <v>19.068200000000001</v>
      </c>
      <c r="F2240" s="11" t="str">
        <f ca="1">IF(ROW(data!B2240)&gt;MAX(fastSMA,slowSMA)+2,IF(SIGN(D2239-E2239)&lt;&gt;SIGN(D2238-E2238),IF(SIGN(D2239-E2239)&gt;0,"BUY","SELL"),""),"")</f>
        <v/>
      </c>
      <c r="G2240" s="11"/>
      <c r="H2240" s="11">
        <f>(data!B2240/data!B2239)-1</f>
        <v>-6.2945368171021365E-2</v>
      </c>
      <c r="I2240" s="11">
        <f t="shared" si="714"/>
        <v>0</v>
      </c>
      <c r="J2240" s="11">
        <f t="shared" si="715"/>
        <v>6.2945368171021365E-2</v>
      </c>
      <c r="K2240" s="11">
        <f ca="1">IF(ROW(data!B2240)&gt;rsi+1,100-100/(1+AVERAGE(OFFSET(I2240,0,0,-rsi,1))/AVERAGE(OFFSET(J2240,0,0,-rsi,1))),"")</f>
        <v>57.600162098966486</v>
      </c>
      <c r="L2240" s="11"/>
      <c r="M2240" s="11">
        <f t="shared" si="716"/>
        <v>0.93705463182897863</v>
      </c>
      <c r="N2240" s="11">
        <f t="shared" ca="1" si="717"/>
        <v>1.0927977839335181</v>
      </c>
      <c r="S2240" s="13" t="str">
        <f ca="1">pricein</f>
        <v/>
      </c>
      <c r="T2240" s="13" t="str">
        <f ca="1">priceout</f>
        <v/>
      </c>
      <c r="U2240" s="16" t="str">
        <f t="shared" ca="1" si="718"/>
        <v/>
      </c>
      <c r="V2240" s="16" t="str">
        <f t="shared" ca="1" si="725"/>
        <v/>
      </c>
      <c r="W2240" s="16" t="str">
        <f t="shared" ca="1" si="726"/>
        <v/>
      </c>
      <c r="X2240" s="16">
        <f t="shared" ca="1" si="727"/>
        <v>3.4121018346729071</v>
      </c>
      <c r="Y2240" s="16"/>
      <c r="Z2240" s="13" t="str">
        <f ca="1">priceincross</f>
        <v/>
      </c>
      <c r="AA2240" s="13" t="str">
        <f ca="1">priceoutcross</f>
        <v/>
      </c>
      <c r="AB2240" s="13" t="str">
        <f t="shared" ca="1" si="719"/>
        <v/>
      </c>
      <c r="AC2240" s="13" t="str">
        <f t="shared" ca="1" si="728"/>
        <v/>
      </c>
      <c r="AD2240" s="13" t="str">
        <f t="shared" ca="1" si="729"/>
        <v/>
      </c>
      <c r="AE2240" s="13">
        <f t="shared" ca="1" si="730"/>
        <v>5.2959212856690323</v>
      </c>
      <c r="AG2240" s="32">
        <f ca="1">IF(ROW(data!B2240)&gt;fib+1,MIN(OFFSET(data!B2240,0,0,-fib,1)),"")</f>
        <v>14.36</v>
      </c>
      <c r="AH2240" s="32">
        <f ca="1">IF(ROW(data!B2240)&gt;fib+1,MAX(OFFSET(data!B2240,0,0,-fib,1)),"")</f>
        <v>23.61</v>
      </c>
      <c r="AI2240" s="32">
        <f t="shared" ca="1" si="720"/>
        <v>9.25</v>
      </c>
      <c r="AJ2240" s="31">
        <f t="shared" ca="1" si="721"/>
        <v>16.542999999999999</v>
      </c>
      <c r="AK2240" s="31">
        <f t="shared" ca="1" si="722"/>
        <v>17.8935</v>
      </c>
      <c r="AL2240" s="31">
        <f t="shared" ca="1" si="723"/>
        <v>18.984999999999999</v>
      </c>
      <c r="AM2240" s="31">
        <f t="shared" ca="1" si="724"/>
        <v>20.076499999999999</v>
      </c>
      <c r="AO2240" s="32">
        <f t="shared" ca="1" si="731"/>
        <v>2.890077253538212</v>
      </c>
      <c r="AP2240" s="32">
        <f t="shared" ca="1" si="732"/>
        <v>0.14008240141259587</v>
      </c>
      <c r="AQ2240" s="32">
        <f t="shared" ca="1" si="733"/>
        <v>4.2959212856690323</v>
      </c>
      <c r="AR2240" s="32">
        <f t="shared" ca="1" si="734"/>
        <v>0</v>
      </c>
    </row>
    <row r="2241" spans="1:44">
      <c r="A2241" s="10">
        <v>40191</v>
      </c>
      <c r="B2241" s="11">
        <f ca="1">IF(ROW(data!B2241)&gt;singleSMA,AVERAGE(OFFSET(data!B2241,0,0,-singleSMA,1)),"")</f>
        <v>19.038700000000002</v>
      </c>
      <c r="C2241" s="11" t="str">
        <f ca="1">IF(ROW(data!B2239)&gt;singleSMA+2,IF(SIGN(data!B2240-indicators!B2240)&lt;&gt;SIGN(data!B2239-indicators!B2239),IF(SIGN(data!B2240-indicators!B2240)&gt;0,"BUY","SELL"),""),"")</f>
        <v/>
      </c>
      <c r="D2241" s="11">
        <f ca="1">IF(ROW(data!B2241)&gt;fastSMA,AVERAGE(OFFSET(data!B2241,0,0,-fastSMA,1)),"")</f>
        <v>15.518999999999997</v>
      </c>
      <c r="E2241" s="11">
        <f ca="1">IF(ROW(data!B2241)&gt;slowSMA,AVERAGE(OFFSET(data!B2241,0,0,-slowSMA,1)),"")</f>
        <v>19.038700000000002</v>
      </c>
      <c r="F2241" s="11" t="str">
        <f ca="1">IF(ROW(data!B2241)&gt;MAX(fastSMA,slowSMA)+2,IF(SIGN(D2240-E2240)&lt;&gt;SIGN(D2239-E2239),IF(SIGN(D2240-E2240)&gt;0,"BUY","SELL"),""),"")</f>
        <v/>
      </c>
      <c r="G2241" s="11"/>
      <c r="H2241" s="11">
        <f>(data!B2241/data!B2240)-1</f>
        <v>-4.6261089987325699E-2</v>
      </c>
      <c r="I2241" s="11">
        <f t="shared" si="714"/>
        <v>0</v>
      </c>
      <c r="J2241" s="11">
        <f t="shared" si="715"/>
        <v>4.6261089987325699E-2</v>
      </c>
      <c r="K2241" s="11">
        <f ca="1">IF(ROW(data!B2241)&gt;rsi+1,100-100/(1+AVERAGE(OFFSET(I2241,0,0,-rsi,1))/AVERAGE(OFFSET(J2241,0,0,-rsi,1))),"")</f>
        <v>49.216026945001758</v>
      </c>
      <c r="L2241" s="11"/>
      <c r="M2241" s="11">
        <f t="shared" si="716"/>
        <v>0.9537389100126743</v>
      </c>
      <c r="N2241" s="11">
        <f t="shared" ca="1" si="717"/>
        <v>0.97285067873303166</v>
      </c>
      <c r="S2241" s="13" t="str">
        <f ca="1">pricein</f>
        <v/>
      </c>
      <c r="T2241" s="13" t="str">
        <f ca="1">priceout</f>
        <v/>
      </c>
      <c r="U2241" s="16" t="str">
        <f t="shared" ca="1" si="718"/>
        <v/>
      </c>
      <c r="V2241" s="16" t="str">
        <f t="shared" ca="1" si="725"/>
        <v/>
      </c>
      <c r="W2241" s="16" t="str">
        <f t="shared" ca="1" si="726"/>
        <v/>
      </c>
      <c r="X2241" s="16">
        <f t="shared" ca="1" si="727"/>
        <v>3.4121018346729071</v>
      </c>
      <c r="Y2241" s="16"/>
      <c r="Z2241" s="13" t="str">
        <f ca="1">priceincross</f>
        <v/>
      </c>
      <c r="AA2241" s="13" t="str">
        <f ca="1">priceoutcross</f>
        <v/>
      </c>
      <c r="AB2241" s="13" t="str">
        <f t="shared" ca="1" si="719"/>
        <v/>
      </c>
      <c r="AC2241" s="13" t="str">
        <f t="shared" ca="1" si="728"/>
        <v/>
      </c>
      <c r="AD2241" s="13" t="str">
        <f t="shared" ca="1" si="729"/>
        <v/>
      </c>
      <c r="AE2241" s="13">
        <f t="shared" ca="1" si="730"/>
        <v>5.2959212856690323</v>
      </c>
      <c r="AG2241" s="32">
        <f ca="1">IF(ROW(data!B2241)&gt;fib+1,MIN(OFFSET(data!B2241,0,0,-fib,1)),"")</f>
        <v>14.36</v>
      </c>
      <c r="AH2241" s="32">
        <f ca="1">IF(ROW(data!B2241)&gt;fib+1,MAX(OFFSET(data!B2241,0,0,-fib,1)),"")</f>
        <v>23.61</v>
      </c>
      <c r="AI2241" s="32">
        <f t="shared" ca="1" si="720"/>
        <v>9.25</v>
      </c>
      <c r="AJ2241" s="31">
        <f t="shared" ca="1" si="721"/>
        <v>16.542999999999999</v>
      </c>
      <c r="AK2241" s="31">
        <f t="shared" ca="1" si="722"/>
        <v>17.8935</v>
      </c>
      <c r="AL2241" s="31">
        <f t="shared" ca="1" si="723"/>
        <v>18.984999999999999</v>
      </c>
      <c r="AM2241" s="31">
        <f t="shared" ca="1" si="724"/>
        <v>20.076499999999999</v>
      </c>
      <c r="AO2241" s="32">
        <f t="shared" ca="1" si="731"/>
        <v>2.890077253538212</v>
      </c>
      <c r="AP2241" s="32">
        <f t="shared" ca="1" si="732"/>
        <v>0.14008240141259587</v>
      </c>
      <c r="AQ2241" s="32">
        <f t="shared" ca="1" si="733"/>
        <v>4.2959212856690323</v>
      </c>
      <c r="AR2241" s="32">
        <f t="shared" ca="1" si="734"/>
        <v>0</v>
      </c>
    </row>
    <row r="2242" spans="1:44">
      <c r="A2242" s="10">
        <v>40192</v>
      </c>
      <c r="B2242" s="11">
        <f ca="1">IF(ROW(data!B2242)&gt;singleSMA,AVERAGE(OFFSET(data!B2242,0,0,-singleSMA,1)),"")</f>
        <v>19.000600000000002</v>
      </c>
      <c r="C2242" s="11" t="str">
        <f ca="1">IF(ROW(data!B2240)&gt;singleSMA+2,IF(SIGN(data!B2241-indicators!B2241)&lt;&gt;SIGN(data!B2240-indicators!B2240),IF(SIGN(data!B2241-indicators!B2241)&gt;0,"BUY","SELL"),""),"")</f>
        <v/>
      </c>
      <c r="D2242" s="11">
        <f ca="1">IF(ROW(data!B2242)&gt;fastSMA,AVERAGE(OFFSET(data!B2242,0,0,-fastSMA,1)),"")</f>
        <v>15.529499999999999</v>
      </c>
      <c r="E2242" s="11">
        <f ca="1">IF(ROW(data!B2242)&gt;slowSMA,AVERAGE(OFFSET(data!B2242,0,0,-slowSMA,1)),"")</f>
        <v>19.000600000000002</v>
      </c>
      <c r="F2242" s="11" t="str">
        <f ca="1">IF(ROW(data!B2242)&gt;MAX(fastSMA,slowSMA)+2,IF(SIGN(D2241-E2241)&lt;&gt;SIGN(D2240-E2240),IF(SIGN(D2241-E2241)&gt;0,"BUY","SELL"),""),"")</f>
        <v/>
      </c>
      <c r="G2242" s="11"/>
      <c r="H2242" s="11">
        <f>(data!B2242/data!B2241)-1</f>
        <v>-2.0598006644518274E-2</v>
      </c>
      <c r="I2242" s="11">
        <f t="shared" si="714"/>
        <v>0</v>
      </c>
      <c r="J2242" s="11">
        <f t="shared" si="715"/>
        <v>2.0598006644518274E-2</v>
      </c>
      <c r="K2242" s="11">
        <f ca="1">IF(ROW(data!B2242)&gt;rsi+1,100-100/(1+AVERAGE(OFFSET(I2242,0,0,-rsi,1))/AVERAGE(OFFSET(J2242,0,0,-rsi,1))),"")</f>
        <v>52.312536445535798</v>
      </c>
      <c r="L2242" s="11"/>
      <c r="M2242" s="11">
        <f t="shared" si="716"/>
        <v>0.97940199335548173</v>
      </c>
      <c r="N2242" s="11">
        <f t="shared" ca="1" si="717"/>
        <v>1.0144528561596697</v>
      </c>
      <c r="S2242" s="13" t="str">
        <f ca="1">pricein</f>
        <v/>
      </c>
      <c r="T2242" s="13" t="str">
        <f ca="1">priceout</f>
        <v/>
      </c>
      <c r="U2242" s="16" t="str">
        <f t="shared" ca="1" si="718"/>
        <v/>
      </c>
      <c r="V2242" s="16" t="str">
        <f t="shared" ca="1" si="725"/>
        <v/>
      </c>
      <c r="W2242" s="16" t="str">
        <f t="shared" ca="1" si="726"/>
        <v/>
      </c>
      <c r="X2242" s="16">
        <f t="shared" ca="1" si="727"/>
        <v>3.4121018346729071</v>
      </c>
      <c r="Y2242" s="16"/>
      <c r="Z2242" s="13" t="str">
        <f ca="1">priceincross</f>
        <v/>
      </c>
      <c r="AA2242" s="13" t="str">
        <f ca="1">priceoutcross</f>
        <v/>
      </c>
      <c r="AB2242" s="13" t="str">
        <f t="shared" ca="1" si="719"/>
        <v/>
      </c>
      <c r="AC2242" s="13" t="str">
        <f t="shared" ca="1" si="728"/>
        <v/>
      </c>
      <c r="AD2242" s="13" t="str">
        <f t="shared" ca="1" si="729"/>
        <v/>
      </c>
      <c r="AE2242" s="13">
        <f t="shared" ca="1" si="730"/>
        <v>5.2959212856690323</v>
      </c>
      <c r="AG2242" s="32">
        <f ca="1">IF(ROW(data!B2242)&gt;fib+1,MIN(OFFSET(data!B2242,0,0,-fib,1)),"")</f>
        <v>14.36</v>
      </c>
      <c r="AH2242" s="32">
        <f ca="1">IF(ROW(data!B2242)&gt;fib+1,MAX(OFFSET(data!B2242,0,0,-fib,1)),"")</f>
        <v>23.61</v>
      </c>
      <c r="AI2242" s="32">
        <f t="shared" ca="1" si="720"/>
        <v>9.25</v>
      </c>
      <c r="AJ2242" s="31">
        <f t="shared" ca="1" si="721"/>
        <v>16.542999999999999</v>
      </c>
      <c r="AK2242" s="31">
        <f t="shared" ca="1" si="722"/>
        <v>17.8935</v>
      </c>
      <c r="AL2242" s="31">
        <f t="shared" ca="1" si="723"/>
        <v>18.984999999999999</v>
      </c>
      <c r="AM2242" s="31">
        <f t="shared" ca="1" si="724"/>
        <v>20.076499999999999</v>
      </c>
      <c r="AO2242" s="32">
        <f t="shared" ca="1" si="731"/>
        <v>2.890077253538212</v>
      </c>
      <c r="AP2242" s="32">
        <f t="shared" ca="1" si="732"/>
        <v>0.14008240141259587</v>
      </c>
      <c r="AQ2242" s="32">
        <f t="shared" ca="1" si="733"/>
        <v>4.2959212856690323</v>
      </c>
      <c r="AR2242" s="32">
        <f t="shared" ca="1" si="734"/>
        <v>0</v>
      </c>
    </row>
    <row r="2243" spans="1:44">
      <c r="A2243" s="10">
        <v>40193</v>
      </c>
      <c r="B2243" s="11">
        <f ca="1">IF(ROW(data!B2243)&gt;singleSMA,AVERAGE(OFFSET(data!B2243,0,0,-singleSMA,1)),"")</f>
        <v>18.9481</v>
      </c>
      <c r="C2243" s="11" t="str">
        <f ca="1">IF(ROW(data!B2241)&gt;singleSMA+2,IF(SIGN(data!B2242-indicators!B2242)&lt;&gt;SIGN(data!B2241-indicators!B2241),IF(SIGN(data!B2242-indicators!B2242)&gt;0,"BUY","SELL"),""),"")</f>
        <v/>
      </c>
      <c r="D2243" s="11">
        <f ca="1">IF(ROW(data!B2243)&gt;fastSMA,AVERAGE(OFFSET(data!B2243,0,0,-fastSMA,1)),"")</f>
        <v>15.471500000000001</v>
      </c>
      <c r="E2243" s="11">
        <f ca="1">IF(ROW(data!B2243)&gt;slowSMA,AVERAGE(OFFSET(data!B2243,0,0,-slowSMA,1)),"")</f>
        <v>18.9481</v>
      </c>
      <c r="F2243" s="11" t="str">
        <f ca="1">IF(ROW(data!B2243)&gt;MAX(fastSMA,slowSMA)+2,IF(SIGN(D2242-E2242)&lt;&gt;SIGN(D2241-E2241),IF(SIGN(D2242-E2242)&gt;0,"BUY","SELL"),""),"")</f>
        <v/>
      </c>
      <c r="G2243" s="11"/>
      <c r="H2243" s="11">
        <f>(data!B2243/data!B2242)-1</f>
        <v>-3.6635006784260571E-2</v>
      </c>
      <c r="I2243" s="11">
        <f t="shared" ref="I2243:I2306" si="735">IF(H2243&gt;0,H2243,0)</f>
        <v>0</v>
      </c>
      <c r="J2243" s="11">
        <f t="shared" ref="J2243:J2306" si="736">IF(H2243&lt;0,-H2243,0)</f>
        <v>3.6635006784260571E-2</v>
      </c>
      <c r="K2243" s="11">
        <f ca="1">IF(ROW(data!B2243)&gt;rsi+1,100-100/(1+AVERAGE(OFFSET(I2243,0,0,-rsi,1))/AVERAGE(OFFSET(J2243,0,0,-rsi,1))),"")</f>
        <v>44.802273638277001</v>
      </c>
      <c r="L2243" s="11"/>
      <c r="M2243" s="11">
        <f t="shared" ref="M2243:M2306" si="737">1+H2243</f>
        <v>0.96336499321573943</v>
      </c>
      <c r="N2243" s="11">
        <f t="shared" ref="N2243:N2306" ca="1" si="738">IF(ROW(M2243)&gt;priceindex+1,PRODUCT(OFFSET(M2243,0,0,-priceindex,1)),"")</f>
        <v>0.92447916666666652</v>
      </c>
      <c r="S2243" s="13" t="str">
        <f ca="1">pricein</f>
        <v/>
      </c>
      <c r="T2243" s="13" t="str">
        <f ca="1">priceout</f>
        <v/>
      </c>
      <c r="U2243" s="16" t="str">
        <f t="shared" ref="U2243:U2306" ca="1" si="739">IF(S2243&lt;&gt;"",OFFSET(C2243,MATCH("SELL",C2244:C7241,0),17),"")</f>
        <v/>
      </c>
      <c r="V2243" s="16" t="str">
        <f t="shared" ca="1" si="725"/>
        <v/>
      </c>
      <c r="W2243" s="16" t="str">
        <f t="shared" ca="1" si="726"/>
        <v/>
      </c>
      <c r="X2243" s="16">
        <f t="shared" ca="1" si="727"/>
        <v>3.4121018346729071</v>
      </c>
      <c r="Y2243" s="16"/>
      <c r="Z2243" s="13" t="str">
        <f ca="1">priceincross</f>
        <v/>
      </c>
      <c r="AA2243" s="13" t="str">
        <f ca="1">priceoutcross</f>
        <v/>
      </c>
      <c r="AB2243" s="13" t="str">
        <f t="shared" ref="AB2243:AB2306" ca="1" si="740">IF(Z2243&lt;&gt;"",OFFSET(F2243,MATCH("SELL",F2244:F7241,0),21),"")</f>
        <v/>
      </c>
      <c r="AC2243" s="13" t="str">
        <f t="shared" ca="1" si="728"/>
        <v/>
      </c>
      <c r="AD2243" s="13" t="str">
        <f t="shared" ca="1" si="729"/>
        <v/>
      </c>
      <c r="AE2243" s="13">
        <f t="shared" ca="1" si="730"/>
        <v>5.2959212856690323</v>
      </c>
      <c r="AG2243" s="32">
        <f ca="1">IF(ROW(data!B2243)&gt;fib+1,MIN(OFFSET(data!B2243,0,0,-fib,1)),"")</f>
        <v>14.2</v>
      </c>
      <c r="AH2243" s="32">
        <f ca="1">IF(ROW(data!B2243)&gt;fib+1,MAX(OFFSET(data!B2243,0,0,-fib,1)),"")</f>
        <v>23.61</v>
      </c>
      <c r="AI2243" s="32">
        <f t="shared" ref="AI2243:AI2306" ca="1" si="741">IF(AG2243&lt;&gt;"",AH2243-AG2243,"")</f>
        <v>9.41</v>
      </c>
      <c r="AJ2243" s="31">
        <f t="shared" ref="AJ2243:AJ2306" ca="1" si="742">IF(AI2243&lt;&gt;"",AG2243+0.236*AI2243,"")</f>
        <v>16.420759999999998</v>
      </c>
      <c r="AK2243" s="31">
        <f t="shared" ref="AK2243:AK2306" ca="1" si="743">IF(AI2243&lt;&gt;"",AG2243+0.382*AI2243,"")</f>
        <v>17.794619999999998</v>
      </c>
      <c r="AL2243" s="31">
        <f t="shared" ref="AL2243:AL2306" ca="1" si="744">IF(AI2243&lt;&gt;"",AG2243+0.5*AI2243,"")</f>
        <v>18.905000000000001</v>
      </c>
      <c r="AM2243" s="31">
        <f t="shared" ref="AM2243:AM2306" ca="1" si="745">IF(AI2243&lt;&gt;"",AG2243+0.618*AI2243,"")</f>
        <v>20.01538</v>
      </c>
      <c r="AO2243" s="32">
        <f t="shared" ca="1" si="731"/>
        <v>2.890077253538212</v>
      </c>
      <c r="AP2243" s="32">
        <f t="shared" ca="1" si="732"/>
        <v>0.14008240141259587</v>
      </c>
      <c r="AQ2243" s="32">
        <f t="shared" ca="1" si="733"/>
        <v>4.2959212856690323</v>
      </c>
      <c r="AR2243" s="32">
        <f t="shared" ca="1" si="734"/>
        <v>0</v>
      </c>
    </row>
    <row r="2244" spans="1:44">
      <c r="A2244" s="10">
        <v>40196</v>
      </c>
      <c r="B2244" s="11">
        <f ca="1">IF(ROW(data!B2244)&gt;singleSMA,AVERAGE(OFFSET(data!B2244,0,0,-singleSMA,1)),"")</f>
        <v>18.894300000000001</v>
      </c>
      <c r="C2244" s="11" t="str">
        <f ca="1">IF(ROW(data!B2242)&gt;singleSMA+2,IF(SIGN(data!B2243-indicators!B2243)&lt;&gt;SIGN(data!B2242-indicators!B2242),IF(SIGN(data!B2243-indicators!B2243)&gt;0,"BUY","SELL"),""),"")</f>
        <v/>
      </c>
      <c r="D2244" s="11">
        <f ca="1">IF(ROW(data!B2244)&gt;fastSMA,AVERAGE(OFFSET(data!B2244,0,0,-fastSMA,1)),"")</f>
        <v>15.4505</v>
      </c>
      <c r="E2244" s="11">
        <f ca="1">IF(ROW(data!B2244)&gt;slowSMA,AVERAGE(OFFSET(data!B2244,0,0,-slowSMA,1)),"")</f>
        <v>18.894300000000001</v>
      </c>
      <c r="F2244" s="11" t="str">
        <f ca="1">IF(ROW(data!B2244)&gt;MAX(fastSMA,slowSMA)+2,IF(SIGN(D2243-E2243)&lt;&gt;SIGN(D2242-E2242),IF(SIGN(D2243-E2243)&gt;0,"BUY","SELL"),""),"")</f>
        <v/>
      </c>
      <c r="G2244" s="11"/>
      <c r="H2244" s="11">
        <f>(data!B2244/data!B2243)-1</f>
        <v>-7.0422535211267512E-4</v>
      </c>
      <c r="I2244" s="11">
        <f t="shared" si="735"/>
        <v>0</v>
      </c>
      <c r="J2244" s="11">
        <f t="shared" si="736"/>
        <v>7.0422535211267512E-4</v>
      </c>
      <c r="K2244" s="11">
        <f ca="1">IF(ROW(data!B2244)&gt;rsi+1,100-100/(1+AVERAGE(OFFSET(I2244,0,0,-rsi,1))/AVERAGE(OFFSET(J2244,0,0,-rsi,1))),"")</f>
        <v>48.586375645630106</v>
      </c>
      <c r="L2244" s="11"/>
      <c r="M2244" s="11">
        <f t="shared" si="737"/>
        <v>0.99929577464788732</v>
      </c>
      <c r="N2244" s="11">
        <f t="shared" ca="1" si="738"/>
        <v>0.97125256673511318</v>
      </c>
      <c r="S2244" s="13" t="str">
        <f ca="1">pricein</f>
        <v/>
      </c>
      <c r="T2244" s="13" t="str">
        <f ca="1">priceout</f>
        <v/>
      </c>
      <c r="U2244" s="16" t="str">
        <f t="shared" ca="1" si="739"/>
        <v/>
      </c>
      <c r="V2244" s="16" t="str">
        <f t="shared" ref="V2244:V2307" ca="1" si="746">IF(IFERROR(U2244,"")&lt;&gt;"",U2244/S2244,"")</f>
        <v/>
      </c>
      <c r="W2244" s="16" t="str">
        <f t="shared" ref="W2244:W2307" ca="1" si="747">IF(V2244&lt;&gt;"",V2244-1,"")</f>
        <v/>
      </c>
      <c r="X2244" s="16">
        <f t="shared" ref="X2244:X2307" ca="1" si="748">IF(V2244&lt;&gt;"",V2244*X2243,X2243)</f>
        <v>3.4121018346729071</v>
      </c>
      <c r="Y2244" s="16"/>
      <c r="Z2244" s="13" t="str">
        <f ca="1">priceincross</f>
        <v/>
      </c>
      <c r="AA2244" s="13" t="str">
        <f ca="1">priceoutcross</f>
        <v/>
      </c>
      <c r="AB2244" s="13" t="str">
        <f t="shared" ca="1" si="740"/>
        <v/>
      </c>
      <c r="AC2244" s="13" t="str">
        <f t="shared" ref="AC2244:AC2307" ca="1" si="749">IF(IFERROR(AB2244,"")&lt;&gt;"",AB2244/Z2244,"")</f>
        <v/>
      </c>
      <c r="AD2244" s="13" t="str">
        <f t="shared" ref="AD2244:AD2307" ca="1" si="750">IF(AC2244&lt;&gt;"",AC2244-1,"")</f>
        <v/>
      </c>
      <c r="AE2244" s="13">
        <f t="shared" ref="AE2244:AE2307" ca="1" si="751">IF(AC2244&lt;&gt;"",AC2244*AE2243,AE2243)</f>
        <v>5.2959212856690323</v>
      </c>
      <c r="AG2244" s="32">
        <f ca="1">IF(ROW(data!B2244)&gt;fib+1,MIN(OFFSET(data!B2244,0,0,-fib,1)),"")</f>
        <v>14.19</v>
      </c>
      <c r="AH2244" s="32">
        <f ca="1">IF(ROW(data!B2244)&gt;fib+1,MAX(OFFSET(data!B2244,0,0,-fib,1)),"")</f>
        <v>23.61</v>
      </c>
      <c r="AI2244" s="32">
        <f t="shared" ca="1" si="741"/>
        <v>9.42</v>
      </c>
      <c r="AJ2244" s="31">
        <f t="shared" ca="1" si="742"/>
        <v>16.413119999999999</v>
      </c>
      <c r="AK2244" s="31">
        <f t="shared" ca="1" si="743"/>
        <v>17.788440000000001</v>
      </c>
      <c r="AL2244" s="31">
        <f t="shared" ca="1" si="744"/>
        <v>18.899999999999999</v>
      </c>
      <c r="AM2244" s="31">
        <f t="shared" ca="1" si="745"/>
        <v>20.011559999999999</v>
      </c>
      <c r="AO2244" s="32">
        <f t="shared" ref="AO2244:AO2307" ca="1" si="752">MAX(AO2243,X2244-1)</f>
        <v>2.890077253538212</v>
      </c>
      <c r="AP2244" s="32">
        <f t="shared" ref="AP2244:AP2307" ca="1" si="753">((1+AO2244)/X2244)-1</f>
        <v>0.14008240141259587</v>
      </c>
      <c r="AQ2244" s="32">
        <f t="shared" ref="AQ2244:AQ2307" ca="1" si="754">MAX(AQ2243,AE2244-1)</f>
        <v>4.2959212856690323</v>
      </c>
      <c r="AR2244" s="32">
        <f t="shared" ref="AR2244:AR2307" ca="1" si="755">((1+AQ2244)/AE2244)-1</f>
        <v>0</v>
      </c>
    </row>
    <row r="2245" spans="1:44">
      <c r="A2245" s="10">
        <v>40197</v>
      </c>
      <c r="B2245" s="11">
        <f ca="1">IF(ROW(data!B2245)&gt;singleSMA,AVERAGE(OFFSET(data!B2245,0,0,-singleSMA,1)),"")</f>
        <v>18.846</v>
      </c>
      <c r="C2245" s="11" t="str">
        <f ca="1">IF(ROW(data!B2243)&gt;singleSMA+2,IF(SIGN(data!B2244-indicators!B2244)&lt;&gt;SIGN(data!B2243-indicators!B2243),IF(SIGN(data!B2244-indicators!B2244)&gt;0,"BUY","SELL"),""),"")</f>
        <v/>
      </c>
      <c r="D2245" s="11">
        <f ca="1">IF(ROW(data!B2245)&gt;fastSMA,AVERAGE(OFFSET(data!B2245,0,0,-fastSMA,1)),"")</f>
        <v>15.406000000000001</v>
      </c>
      <c r="E2245" s="11">
        <f ca="1">IF(ROW(data!B2245)&gt;slowSMA,AVERAGE(OFFSET(data!B2245,0,0,-slowSMA,1)),"")</f>
        <v>18.846</v>
      </c>
      <c r="F2245" s="11" t="str">
        <f ca="1">IF(ROW(data!B2245)&gt;MAX(fastSMA,slowSMA)+2,IF(SIGN(D2244-E2244)&lt;&gt;SIGN(D2243-E2243),IF(SIGN(D2244-E2244)&gt;0,"BUY","SELL"),""),"")</f>
        <v/>
      </c>
      <c r="G2245" s="11"/>
      <c r="H2245" s="11">
        <f>(data!B2245/data!B2244)-1</f>
        <v>3.0303030303030276E-2</v>
      </c>
      <c r="I2245" s="11">
        <f t="shared" si="735"/>
        <v>3.0303030303030276E-2</v>
      </c>
      <c r="J2245" s="11">
        <f t="shared" si="736"/>
        <v>0</v>
      </c>
      <c r="K2245" s="11">
        <f ca="1">IF(ROW(data!B2245)&gt;rsi+1,100-100/(1+AVERAGE(OFFSET(I2245,0,0,-rsi,1))/AVERAGE(OFFSET(J2245,0,0,-rsi,1))),"")</f>
        <v>45.597950998609775</v>
      </c>
      <c r="L2245" s="11"/>
      <c r="M2245" s="11">
        <f t="shared" si="737"/>
        <v>1.0303030303030303</v>
      </c>
      <c r="N2245" s="11">
        <f t="shared" ca="1" si="738"/>
        <v>0.94261766602192132</v>
      </c>
      <c r="S2245" s="13" t="str">
        <f ca="1">pricein</f>
        <v/>
      </c>
      <c r="T2245" s="13" t="str">
        <f ca="1">priceout</f>
        <v/>
      </c>
      <c r="U2245" s="16" t="str">
        <f t="shared" ca="1" si="739"/>
        <v/>
      </c>
      <c r="V2245" s="16" t="str">
        <f t="shared" ca="1" si="746"/>
        <v/>
      </c>
      <c r="W2245" s="16" t="str">
        <f t="shared" ca="1" si="747"/>
        <v/>
      </c>
      <c r="X2245" s="16">
        <f t="shared" ca="1" si="748"/>
        <v>3.4121018346729071</v>
      </c>
      <c r="Y2245" s="16"/>
      <c r="Z2245" s="13" t="str">
        <f ca="1">priceincross</f>
        <v/>
      </c>
      <c r="AA2245" s="13" t="str">
        <f ca="1">priceoutcross</f>
        <v/>
      </c>
      <c r="AB2245" s="13" t="str">
        <f t="shared" ca="1" si="740"/>
        <v/>
      </c>
      <c r="AC2245" s="13" t="str">
        <f t="shared" ca="1" si="749"/>
        <v/>
      </c>
      <c r="AD2245" s="13" t="str">
        <f t="shared" ca="1" si="750"/>
        <v/>
      </c>
      <c r="AE2245" s="13">
        <f t="shared" ca="1" si="751"/>
        <v>5.2959212856690323</v>
      </c>
      <c r="AG2245" s="32">
        <f ca="1">IF(ROW(data!B2245)&gt;fib+1,MIN(OFFSET(data!B2245,0,0,-fib,1)),"")</f>
        <v>14.19</v>
      </c>
      <c r="AH2245" s="32">
        <f ca="1">IF(ROW(data!B2245)&gt;fib+1,MAX(OFFSET(data!B2245,0,0,-fib,1)),"")</f>
        <v>23.61</v>
      </c>
      <c r="AI2245" s="32">
        <f t="shared" ca="1" si="741"/>
        <v>9.42</v>
      </c>
      <c r="AJ2245" s="31">
        <f t="shared" ca="1" si="742"/>
        <v>16.413119999999999</v>
      </c>
      <c r="AK2245" s="31">
        <f t="shared" ca="1" si="743"/>
        <v>17.788440000000001</v>
      </c>
      <c r="AL2245" s="31">
        <f t="shared" ca="1" si="744"/>
        <v>18.899999999999999</v>
      </c>
      <c r="AM2245" s="31">
        <f t="shared" ca="1" si="745"/>
        <v>20.011559999999999</v>
      </c>
      <c r="AO2245" s="32">
        <f t="shared" ca="1" si="752"/>
        <v>2.890077253538212</v>
      </c>
      <c r="AP2245" s="32">
        <f t="shared" ca="1" si="753"/>
        <v>0.14008240141259587</v>
      </c>
      <c r="AQ2245" s="32">
        <f t="shared" ca="1" si="754"/>
        <v>4.2959212856690323</v>
      </c>
      <c r="AR2245" s="32">
        <f t="shared" ca="1" si="755"/>
        <v>0</v>
      </c>
    </row>
    <row r="2246" spans="1:44">
      <c r="A2246" s="10">
        <v>40198</v>
      </c>
      <c r="B2246" s="11">
        <f ca="1">IF(ROW(data!B2246)&gt;singleSMA,AVERAGE(OFFSET(data!B2246,0,0,-singleSMA,1)),"")</f>
        <v>18.7836</v>
      </c>
      <c r="C2246" s="11" t="str">
        <f ca="1">IF(ROW(data!B2244)&gt;singleSMA+2,IF(SIGN(data!B2245-indicators!B2245)&lt;&gt;SIGN(data!B2244-indicators!B2244),IF(SIGN(data!B2245-indicators!B2245)&gt;0,"BUY","SELL"),""),"")</f>
        <v/>
      </c>
      <c r="D2246" s="11">
        <f ca="1">IF(ROW(data!B2246)&gt;fastSMA,AVERAGE(OFFSET(data!B2246,0,0,-fastSMA,1)),"")</f>
        <v>15.3255</v>
      </c>
      <c r="E2246" s="11">
        <f ca="1">IF(ROW(data!B2246)&gt;slowSMA,AVERAGE(OFFSET(data!B2246,0,0,-slowSMA,1)),"")</f>
        <v>18.7836</v>
      </c>
      <c r="F2246" s="11" t="str">
        <f ca="1">IF(ROW(data!B2246)&gt;MAX(fastSMA,slowSMA)+2,IF(SIGN(D2245-E2245)&lt;&gt;SIGN(D2244-E2244),IF(SIGN(D2245-E2245)&gt;0,"BUY","SELL"),""),"")</f>
        <v/>
      </c>
      <c r="G2246" s="11"/>
      <c r="H2246" s="11">
        <f>(data!B2246/data!B2245)-1</f>
        <v>-5.5403556771545737E-2</v>
      </c>
      <c r="I2246" s="11">
        <f t="shared" si="735"/>
        <v>0</v>
      </c>
      <c r="J2246" s="11">
        <f t="shared" si="736"/>
        <v>5.5403556771545737E-2</v>
      </c>
      <c r="K2246" s="11">
        <f ca="1">IF(ROW(data!B2246)&gt;rsi+1,100-100/(1+AVERAGE(OFFSET(I2246,0,0,-rsi,1))/AVERAGE(OFFSET(J2246,0,0,-rsi,1))),"")</f>
        <v>41.751986607595057</v>
      </c>
      <c r="L2246" s="11"/>
      <c r="M2246" s="11">
        <f t="shared" si="737"/>
        <v>0.94459644322845426</v>
      </c>
      <c r="N2246" s="11">
        <f t="shared" ca="1" si="738"/>
        <v>0.89559014267185466</v>
      </c>
      <c r="S2246" s="13" t="str">
        <f ca="1">pricein</f>
        <v/>
      </c>
      <c r="T2246" s="13" t="str">
        <f ca="1">priceout</f>
        <v/>
      </c>
      <c r="U2246" s="16" t="str">
        <f t="shared" ca="1" si="739"/>
        <v/>
      </c>
      <c r="V2246" s="16" t="str">
        <f t="shared" ca="1" si="746"/>
        <v/>
      </c>
      <c r="W2246" s="16" t="str">
        <f t="shared" ca="1" si="747"/>
        <v/>
      </c>
      <c r="X2246" s="16">
        <f t="shared" ca="1" si="748"/>
        <v>3.4121018346729071</v>
      </c>
      <c r="Y2246" s="16"/>
      <c r="Z2246" s="13" t="str">
        <f ca="1">priceincross</f>
        <v/>
      </c>
      <c r="AA2246" s="13" t="str">
        <f ca="1">priceoutcross</f>
        <v/>
      </c>
      <c r="AB2246" s="13" t="str">
        <f t="shared" ca="1" si="740"/>
        <v/>
      </c>
      <c r="AC2246" s="13" t="str">
        <f t="shared" ca="1" si="749"/>
        <v/>
      </c>
      <c r="AD2246" s="13" t="str">
        <f t="shared" ca="1" si="750"/>
        <v/>
      </c>
      <c r="AE2246" s="13">
        <f t="shared" ca="1" si="751"/>
        <v>5.2959212856690323</v>
      </c>
      <c r="AG2246" s="32">
        <f ca="1">IF(ROW(data!B2246)&gt;fib+1,MIN(OFFSET(data!B2246,0,0,-fib,1)),"")</f>
        <v>13.81</v>
      </c>
      <c r="AH2246" s="32">
        <f ca="1">IF(ROW(data!B2246)&gt;fib+1,MAX(OFFSET(data!B2246,0,0,-fib,1)),"")</f>
        <v>23.61</v>
      </c>
      <c r="AI2246" s="32">
        <f t="shared" ca="1" si="741"/>
        <v>9.7999999999999989</v>
      </c>
      <c r="AJ2246" s="31">
        <f t="shared" ca="1" si="742"/>
        <v>16.122800000000002</v>
      </c>
      <c r="AK2246" s="31">
        <f t="shared" ca="1" si="743"/>
        <v>17.553599999999999</v>
      </c>
      <c r="AL2246" s="31">
        <f t="shared" ca="1" si="744"/>
        <v>18.71</v>
      </c>
      <c r="AM2246" s="31">
        <f t="shared" ca="1" si="745"/>
        <v>19.866399999999999</v>
      </c>
      <c r="AO2246" s="32">
        <f t="shared" ca="1" si="752"/>
        <v>2.890077253538212</v>
      </c>
      <c r="AP2246" s="32">
        <f t="shared" ca="1" si="753"/>
        <v>0.14008240141259587</v>
      </c>
      <c r="AQ2246" s="32">
        <f t="shared" ca="1" si="754"/>
        <v>4.2959212856690323</v>
      </c>
      <c r="AR2246" s="32">
        <f t="shared" ca="1" si="755"/>
        <v>0</v>
      </c>
    </row>
    <row r="2247" spans="1:44">
      <c r="A2247" s="10">
        <v>40199</v>
      </c>
      <c r="B2247" s="11">
        <f ca="1">IF(ROW(data!B2247)&gt;singleSMA,AVERAGE(OFFSET(data!B2247,0,0,-singleSMA,1)),"")</f>
        <v>18.717200000000002</v>
      </c>
      <c r="C2247" s="11" t="str">
        <f ca="1">IF(ROW(data!B2245)&gt;singleSMA+2,IF(SIGN(data!B2246-indicators!B2246)&lt;&gt;SIGN(data!B2245-indicators!B2245),IF(SIGN(data!B2246-indicators!B2246)&gt;0,"BUY","SELL"),""),"")</f>
        <v/>
      </c>
      <c r="D2247" s="11">
        <f ca="1">IF(ROW(data!B2247)&gt;fastSMA,AVERAGE(OFFSET(data!B2247,0,0,-fastSMA,1)),"")</f>
        <v>15.260500000000002</v>
      </c>
      <c r="E2247" s="11">
        <f ca="1">IF(ROW(data!B2247)&gt;slowSMA,AVERAGE(OFFSET(data!B2247,0,0,-slowSMA,1)),"")</f>
        <v>18.717200000000002</v>
      </c>
      <c r="F2247" s="11" t="str">
        <f ca="1">IF(ROW(data!B2247)&gt;MAX(fastSMA,slowSMA)+2,IF(SIGN(D2246-E2246)&lt;&gt;SIGN(D2245-E2245),IF(SIGN(D2246-E2246)&gt;0,"BUY","SELL"),""),"")</f>
        <v/>
      </c>
      <c r="G2247" s="11"/>
      <c r="H2247" s="11">
        <f>(data!B2247/data!B2246)-1</f>
        <v>-2.3171614771904436E-2</v>
      </c>
      <c r="I2247" s="11">
        <f t="shared" si="735"/>
        <v>0</v>
      </c>
      <c r="J2247" s="11">
        <f t="shared" si="736"/>
        <v>2.3171614771904436E-2</v>
      </c>
      <c r="K2247" s="11">
        <f ca="1">IF(ROW(data!B2247)&gt;rsi+1,100-100/(1+AVERAGE(OFFSET(I2247,0,0,-rsi,1))/AVERAGE(OFFSET(J2247,0,0,-rsi,1))),"")</f>
        <v>43.04647803285485</v>
      </c>
      <c r="L2247" s="11"/>
      <c r="M2247" s="11">
        <f t="shared" si="737"/>
        <v>0.97682838522809556</v>
      </c>
      <c r="N2247" s="11">
        <f t="shared" ca="1" si="738"/>
        <v>0.91210277214334001</v>
      </c>
      <c r="S2247" s="13" t="str">
        <f ca="1">pricein</f>
        <v/>
      </c>
      <c r="T2247" s="13" t="str">
        <f ca="1">priceout</f>
        <v/>
      </c>
      <c r="U2247" s="16" t="str">
        <f t="shared" ca="1" si="739"/>
        <v/>
      </c>
      <c r="V2247" s="16" t="str">
        <f t="shared" ca="1" si="746"/>
        <v/>
      </c>
      <c r="W2247" s="16" t="str">
        <f t="shared" ca="1" si="747"/>
        <v/>
      </c>
      <c r="X2247" s="16">
        <f t="shared" ca="1" si="748"/>
        <v>3.4121018346729071</v>
      </c>
      <c r="Y2247" s="16"/>
      <c r="Z2247" s="13" t="str">
        <f ca="1">priceincross</f>
        <v/>
      </c>
      <c r="AA2247" s="13" t="str">
        <f ca="1">priceoutcross</f>
        <v/>
      </c>
      <c r="AB2247" s="13" t="str">
        <f t="shared" ca="1" si="740"/>
        <v/>
      </c>
      <c r="AC2247" s="13" t="str">
        <f t="shared" ca="1" si="749"/>
        <v/>
      </c>
      <c r="AD2247" s="13" t="str">
        <f t="shared" ca="1" si="750"/>
        <v/>
      </c>
      <c r="AE2247" s="13">
        <f t="shared" ca="1" si="751"/>
        <v>5.2959212856690323</v>
      </c>
      <c r="AG2247" s="32">
        <f ca="1">IF(ROW(data!B2247)&gt;fib+1,MIN(OFFSET(data!B2247,0,0,-fib,1)),"")</f>
        <v>13.49</v>
      </c>
      <c r="AH2247" s="32">
        <f ca="1">IF(ROW(data!B2247)&gt;fib+1,MAX(OFFSET(data!B2247,0,0,-fib,1)),"")</f>
        <v>23.61</v>
      </c>
      <c r="AI2247" s="32">
        <f t="shared" ca="1" si="741"/>
        <v>10.119999999999999</v>
      </c>
      <c r="AJ2247" s="31">
        <f t="shared" ca="1" si="742"/>
        <v>15.87832</v>
      </c>
      <c r="AK2247" s="31">
        <f t="shared" ca="1" si="743"/>
        <v>17.355840000000001</v>
      </c>
      <c r="AL2247" s="31">
        <f t="shared" ca="1" si="744"/>
        <v>18.55</v>
      </c>
      <c r="AM2247" s="31">
        <f t="shared" ca="1" si="745"/>
        <v>19.744160000000001</v>
      </c>
      <c r="AO2247" s="32">
        <f t="shared" ca="1" si="752"/>
        <v>2.890077253538212</v>
      </c>
      <c r="AP2247" s="32">
        <f t="shared" ca="1" si="753"/>
        <v>0.14008240141259587</v>
      </c>
      <c r="AQ2247" s="32">
        <f t="shared" ca="1" si="754"/>
        <v>4.2959212856690323</v>
      </c>
      <c r="AR2247" s="32">
        <f t="shared" ca="1" si="755"/>
        <v>0</v>
      </c>
    </row>
    <row r="2248" spans="1:44">
      <c r="A2248" s="10">
        <v>40200</v>
      </c>
      <c r="B2248" s="11">
        <f ca="1">IF(ROW(data!B2248)&gt;singleSMA,AVERAGE(OFFSET(data!B2248,0,0,-singleSMA,1)),"")</f>
        <v>18.660100000000003</v>
      </c>
      <c r="C2248" s="11" t="str">
        <f ca="1">IF(ROW(data!B2246)&gt;singleSMA+2,IF(SIGN(data!B2247-indicators!B2247)&lt;&gt;SIGN(data!B2246-indicators!B2246),IF(SIGN(data!B2247-indicators!B2247)&gt;0,"BUY","SELL"),""),"")</f>
        <v/>
      </c>
      <c r="D2248" s="11">
        <f ca="1">IF(ROW(data!B2248)&gt;fastSMA,AVERAGE(OFFSET(data!B2248,0,0,-fastSMA,1)),"")</f>
        <v>15.247500000000002</v>
      </c>
      <c r="E2248" s="11">
        <f ca="1">IF(ROW(data!B2248)&gt;slowSMA,AVERAGE(OFFSET(data!B2248,0,0,-slowSMA,1)),"")</f>
        <v>18.660100000000003</v>
      </c>
      <c r="F2248" s="11" t="str">
        <f ca="1">IF(ROW(data!B2248)&gt;MAX(fastSMA,slowSMA)+2,IF(SIGN(D2247-E2247)&lt;&gt;SIGN(D2246-E2246),IF(SIGN(D2247-E2247)&gt;0,"BUY","SELL"),""),"")</f>
        <v/>
      </c>
      <c r="G2248" s="11"/>
      <c r="H2248" s="11">
        <f>(data!B2248/data!B2247)-1</f>
        <v>4.5218680504077069E-2</v>
      </c>
      <c r="I2248" s="11">
        <f t="shared" si="735"/>
        <v>4.5218680504077069E-2</v>
      </c>
      <c r="J2248" s="11">
        <f t="shared" si="736"/>
        <v>0</v>
      </c>
      <c r="K2248" s="11">
        <f ca="1">IF(ROW(data!B2248)&gt;rsi+1,100-100/(1+AVERAGE(OFFSET(I2248,0,0,-rsi,1))/AVERAGE(OFFSET(J2248,0,0,-rsi,1))),"")</f>
        <v>49.571086142028491</v>
      </c>
      <c r="L2248" s="11"/>
      <c r="M2248" s="11">
        <f t="shared" si="737"/>
        <v>1.0452186805040771</v>
      </c>
      <c r="N2248" s="11">
        <f t="shared" ca="1" si="738"/>
        <v>0.98189415041782757</v>
      </c>
      <c r="S2248" s="13" t="str">
        <f ca="1">pricein</f>
        <v/>
      </c>
      <c r="T2248" s="13" t="str">
        <f ca="1">priceout</f>
        <v/>
      </c>
      <c r="U2248" s="16" t="str">
        <f t="shared" ca="1" si="739"/>
        <v/>
      </c>
      <c r="V2248" s="16" t="str">
        <f t="shared" ca="1" si="746"/>
        <v/>
      </c>
      <c r="W2248" s="16" t="str">
        <f t="shared" ca="1" si="747"/>
        <v/>
      </c>
      <c r="X2248" s="16">
        <f t="shared" ca="1" si="748"/>
        <v>3.4121018346729071</v>
      </c>
      <c r="Y2248" s="16"/>
      <c r="Z2248" s="13" t="str">
        <f ca="1">priceincross</f>
        <v/>
      </c>
      <c r="AA2248" s="13" t="str">
        <f ca="1">priceoutcross</f>
        <v/>
      </c>
      <c r="AB2248" s="13" t="str">
        <f t="shared" ca="1" si="740"/>
        <v/>
      </c>
      <c r="AC2248" s="13" t="str">
        <f t="shared" ca="1" si="749"/>
        <v/>
      </c>
      <c r="AD2248" s="13" t="str">
        <f t="shared" ca="1" si="750"/>
        <v/>
      </c>
      <c r="AE2248" s="13">
        <f t="shared" ca="1" si="751"/>
        <v>5.2959212856690323</v>
      </c>
      <c r="AG2248" s="32">
        <f ca="1">IF(ROW(data!B2248)&gt;fib+1,MIN(OFFSET(data!B2248,0,0,-fib,1)),"")</f>
        <v>13.49</v>
      </c>
      <c r="AH2248" s="32">
        <f ca="1">IF(ROW(data!B2248)&gt;fib+1,MAX(OFFSET(data!B2248,0,0,-fib,1)),"")</f>
        <v>23.61</v>
      </c>
      <c r="AI2248" s="32">
        <f t="shared" ca="1" si="741"/>
        <v>10.119999999999999</v>
      </c>
      <c r="AJ2248" s="31">
        <f t="shared" ca="1" si="742"/>
        <v>15.87832</v>
      </c>
      <c r="AK2248" s="31">
        <f t="shared" ca="1" si="743"/>
        <v>17.355840000000001</v>
      </c>
      <c r="AL2248" s="31">
        <f t="shared" ca="1" si="744"/>
        <v>18.55</v>
      </c>
      <c r="AM2248" s="31">
        <f t="shared" ca="1" si="745"/>
        <v>19.744160000000001</v>
      </c>
      <c r="AO2248" s="32">
        <f t="shared" ca="1" si="752"/>
        <v>2.890077253538212</v>
      </c>
      <c r="AP2248" s="32">
        <f t="shared" ca="1" si="753"/>
        <v>0.14008240141259587</v>
      </c>
      <c r="AQ2248" s="32">
        <f t="shared" ca="1" si="754"/>
        <v>4.2959212856690323</v>
      </c>
      <c r="AR2248" s="32">
        <f t="shared" ca="1" si="755"/>
        <v>0</v>
      </c>
    </row>
    <row r="2249" spans="1:44">
      <c r="A2249" s="10">
        <v>40203</v>
      </c>
      <c r="B2249" s="11">
        <f ca="1">IF(ROW(data!B2249)&gt;singleSMA,AVERAGE(OFFSET(data!B2249,0,0,-singleSMA,1)),"")</f>
        <v>18.619800000000001</v>
      </c>
      <c r="C2249" s="11" t="str">
        <f ca="1">IF(ROW(data!B2247)&gt;singleSMA+2,IF(SIGN(data!B2248-indicators!B2248)&lt;&gt;SIGN(data!B2247-indicators!B2247),IF(SIGN(data!B2248-indicators!B2248)&gt;0,"BUY","SELL"),""),"")</f>
        <v/>
      </c>
      <c r="D2249" s="11">
        <f ca="1">IF(ROW(data!B2249)&gt;fastSMA,AVERAGE(OFFSET(data!B2249,0,0,-fastSMA,1)),"")</f>
        <v>15.202999999999999</v>
      </c>
      <c r="E2249" s="11">
        <f ca="1">IF(ROW(data!B2249)&gt;slowSMA,AVERAGE(OFFSET(data!B2249,0,0,-slowSMA,1)),"")</f>
        <v>18.619800000000001</v>
      </c>
      <c r="F2249" s="11" t="str">
        <f ca="1">IF(ROW(data!B2249)&gt;MAX(fastSMA,slowSMA)+2,IF(SIGN(D2248-E2248)&lt;&gt;SIGN(D2247-E2247),IF(SIGN(D2248-E2248)&gt;0,"BUY","SELL"),""),"")</f>
        <v/>
      </c>
      <c r="G2249" s="11"/>
      <c r="H2249" s="11">
        <f>(data!B2249/data!B2248)-1</f>
        <v>3.0496453900709097E-2</v>
      </c>
      <c r="I2249" s="11">
        <f t="shared" si="735"/>
        <v>3.0496453900709097E-2</v>
      </c>
      <c r="J2249" s="11">
        <f t="shared" si="736"/>
        <v>0</v>
      </c>
      <c r="K2249" s="11">
        <f ca="1">IF(ROW(data!B2249)&gt;rsi+1,100-100/(1+AVERAGE(OFFSET(I2249,0,0,-rsi,1))/AVERAGE(OFFSET(J2249,0,0,-rsi,1))),"")</f>
        <v>45.549508446454432</v>
      </c>
      <c r="L2249" s="11"/>
      <c r="M2249" s="11">
        <f t="shared" si="737"/>
        <v>1.0304964539007091</v>
      </c>
      <c r="N2249" s="11">
        <f t="shared" ca="1" si="738"/>
        <v>0.94228274967574577</v>
      </c>
      <c r="S2249" s="13" t="str">
        <f ca="1">pricein</f>
        <v/>
      </c>
      <c r="T2249" s="13" t="str">
        <f ca="1">priceout</f>
        <v/>
      </c>
      <c r="U2249" s="16" t="str">
        <f t="shared" ca="1" si="739"/>
        <v/>
      </c>
      <c r="V2249" s="16" t="str">
        <f t="shared" ca="1" si="746"/>
        <v/>
      </c>
      <c r="W2249" s="16" t="str">
        <f t="shared" ca="1" si="747"/>
        <v/>
      </c>
      <c r="X2249" s="16">
        <f t="shared" ca="1" si="748"/>
        <v>3.4121018346729071</v>
      </c>
      <c r="Y2249" s="16"/>
      <c r="Z2249" s="13" t="str">
        <f ca="1">priceincross</f>
        <v/>
      </c>
      <c r="AA2249" s="13" t="str">
        <f ca="1">priceoutcross</f>
        <v/>
      </c>
      <c r="AB2249" s="13" t="str">
        <f t="shared" ca="1" si="740"/>
        <v/>
      </c>
      <c r="AC2249" s="13" t="str">
        <f t="shared" ca="1" si="749"/>
        <v/>
      </c>
      <c r="AD2249" s="13" t="str">
        <f t="shared" ca="1" si="750"/>
        <v/>
      </c>
      <c r="AE2249" s="13">
        <f t="shared" ca="1" si="751"/>
        <v>5.2959212856690323</v>
      </c>
      <c r="AG2249" s="32">
        <f ca="1">IF(ROW(data!B2249)&gt;fib+1,MIN(OFFSET(data!B2249,0,0,-fib,1)),"")</f>
        <v>13.49</v>
      </c>
      <c r="AH2249" s="32">
        <f ca="1">IF(ROW(data!B2249)&gt;fib+1,MAX(OFFSET(data!B2249,0,0,-fib,1)),"")</f>
        <v>23.61</v>
      </c>
      <c r="AI2249" s="32">
        <f t="shared" ca="1" si="741"/>
        <v>10.119999999999999</v>
      </c>
      <c r="AJ2249" s="31">
        <f t="shared" ca="1" si="742"/>
        <v>15.87832</v>
      </c>
      <c r="AK2249" s="31">
        <f t="shared" ca="1" si="743"/>
        <v>17.355840000000001</v>
      </c>
      <c r="AL2249" s="31">
        <f t="shared" ca="1" si="744"/>
        <v>18.55</v>
      </c>
      <c r="AM2249" s="31">
        <f t="shared" ca="1" si="745"/>
        <v>19.744160000000001</v>
      </c>
      <c r="AO2249" s="32">
        <f t="shared" ca="1" si="752"/>
        <v>2.890077253538212</v>
      </c>
      <c r="AP2249" s="32">
        <f t="shared" ca="1" si="753"/>
        <v>0.14008240141259587</v>
      </c>
      <c r="AQ2249" s="32">
        <f t="shared" ca="1" si="754"/>
        <v>4.2959212856690323</v>
      </c>
      <c r="AR2249" s="32">
        <f t="shared" ca="1" si="755"/>
        <v>0</v>
      </c>
    </row>
    <row r="2250" spans="1:44">
      <c r="A2250" s="10">
        <v>40204</v>
      </c>
      <c r="B2250" s="11">
        <f ca="1">IF(ROW(data!B2250)&gt;singleSMA,AVERAGE(OFFSET(data!B2250,0,0,-singleSMA,1)),"")</f>
        <v>18.565700000000003</v>
      </c>
      <c r="C2250" s="11" t="str">
        <f ca="1">IF(ROW(data!B2248)&gt;singleSMA+2,IF(SIGN(data!B2249-indicators!B2249)&lt;&gt;SIGN(data!B2248-indicators!B2248),IF(SIGN(data!B2249-indicators!B2249)&gt;0,"BUY","SELL"),""),"")</f>
        <v/>
      </c>
      <c r="D2250" s="11">
        <f ca="1">IF(ROW(data!B2250)&gt;fastSMA,AVERAGE(OFFSET(data!B2250,0,0,-fastSMA,1)),"")</f>
        <v>15.112500000000001</v>
      </c>
      <c r="E2250" s="11">
        <f ca="1">IF(ROW(data!B2250)&gt;slowSMA,AVERAGE(OFFSET(data!B2250,0,0,-slowSMA,1)),"")</f>
        <v>18.565700000000003</v>
      </c>
      <c r="F2250" s="11" t="str">
        <f ca="1">IF(ROW(data!B2250)&gt;MAX(fastSMA,slowSMA)+2,IF(SIGN(D2249-E2249)&lt;&gt;SIGN(D2248-E2248),IF(SIGN(D2249-E2249)&gt;0,"BUY","SELL"),""),"")</f>
        <v/>
      </c>
      <c r="G2250" s="11"/>
      <c r="H2250" s="11">
        <f>(data!B2250/data!B2249)-1</f>
        <v>-4.611149346180321E-2</v>
      </c>
      <c r="I2250" s="11">
        <f t="shared" si="735"/>
        <v>0</v>
      </c>
      <c r="J2250" s="11">
        <f t="shared" si="736"/>
        <v>4.611149346180321E-2</v>
      </c>
      <c r="K2250" s="11">
        <f ca="1">IF(ROW(data!B2250)&gt;rsi+1,100-100/(1+AVERAGE(OFFSET(I2250,0,0,-rsi,1))/AVERAGE(OFFSET(J2250,0,0,-rsi,1))),"")</f>
        <v>40.344318001616848</v>
      </c>
      <c r="L2250" s="11"/>
      <c r="M2250" s="11">
        <f t="shared" si="737"/>
        <v>0.95388850653819679</v>
      </c>
      <c r="N2250" s="11">
        <f t="shared" ca="1" si="738"/>
        <v>0.8844926611359285</v>
      </c>
      <c r="S2250" s="13" t="str">
        <f ca="1">pricein</f>
        <v/>
      </c>
      <c r="T2250" s="13" t="str">
        <f ca="1">priceout</f>
        <v/>
      </c>
      <c r="U2250" s="16" t="str">
        <f t="shared" ca="1" si="739"/>
        <v/>
      </c>
      <c r="V2250" s="16" t="str">
        <f t="shared" ca="1" si="746"/>
        <v/>
      </c>
      <c r="W2250" s="16" t="str">
        <f t="shared" ca="1" si="747"/>
        <v/>
      </c>
      <c r="X2250" s="16">
        <f t="shared" ca="1" si="748"/>
        <v>3.4121018346729071</v>
      </c>
      <c r="Y2250" s="16"/>
      <c r="Z2250" s="13" t="str">
        <f ca="1">priceincross</f>
        <v/>
      </c>
      <c r="AA2250" s="13" t="str">
        <f ca="1">priceoutcross</f>
        <v/>
      </c>
      <c r="AB2250" s="13" t="str">
        <f t="shared" ca="1" si="740"/>
        <v/>
      </c>
      <c r="AC2250" s="13" t="str">
        <f t="shared" ca="1" si="749"/>
        <v/>
      </c>
      <c r="AD2250" s="13" t="str">
        <f t="shared" ca="1" si="750"/>
        <v/>
      </c>
      <c r="AE2250" s="13">
        <f t="shared" ca="1" si="751"/>
        <v>5.2959212856690323</v>
      </c>
      <c r="AG2250" s="32">
        <f ca="1">IF(ROW(data!B2250)&gt;fib+1,MIN(OFFSET(data!B2250,0,0,-fib,1)),"")</f>
        <v>13.49</v>
      </c>
      <c r="AH2250" s="32">
        <f ca="1">IF(ROW(data!B2250)&gt;fib+1,MAX(OFFSET(data!B2250,0,0,-fib,1)),"")</f>
        <v>23.61</v>
      </c>
      <c r="AI2250" s="32">
        <f t="shared" ca="1" si="741"/>
        <v>10.119999999999999</v>
      </c>
      <c r="AJ2250" s="31">
        <f t="shared" ca="1" si="742"/>
        <v>15.87832</v>
      </c>
      <c r="AK2250" s="31">
        <f t="shared" ca="1" si="743"/>
        <v>17.355840000000001</v>
      </c>
      <c r="AL2250" s="31">
        <f t="shared" ca="1" si="744"/>
        <v>18.55</v>
      </c>
      <c r="AM2250" s="31">
        <f t="shared" ca="1" si="745"/>
        <v>19.744160000000001</v>
      </c>
      <c r="AO2250" s="32">
        <f t="shared" ca="1" si="752"/>
        <v>2.890077253538212</v>
      </c>
      <c r="AP2250" s="32">
        <f t="shared" ca="1" si="753"/>
        <v>0.14008240141259587</v>
      </c>
      <c r="AQ2250" s="32">
        <f t="shared" ca="1" si="754"/>
        <v>4.2959212856690323</v>
      </c>
      <c r="AR2250" s="32">
        <f t="shared" ca="1" si="755"/>
        <v>0</v>
      </c>
    </row>
    <row r="2251" spans="1:44">
      <c r="A2251" s="10">
        <v>40205</v>
      </c>
      <c r="B2251" s="11">
        <f ca="1">IF(ROW(data!B2251)&gt;singleSMA,AVERAGE(OFFSET(data!B2251,0,0,-singleSMA,1)),"")</f>
        <v>18.501200000000001</v>
      </c>
      <c r="C2251" s="11" t="str">
        <f ca="1">IF(ROW(data!B2249)&gt;singleSMA+2,IF(SIGN(data!B2250-indicators!B2250)&lt;&gt;SIGN(data!B2249-indicators!B2249),IF(SIGN(data!B2250-indicators!B2250)&gt;0,"BUY","SELL"),""),"")</f>
        <v/>
      </c>
      <c r="D2251" s="11">
        <f ca="1">IF(ROW(data!B2251)&gt;fastSMA,AVERAGE(OFFSET(data!B2251,0,0,-fastSMA,1)),"")</f>
        <v>14.984</v>
      </c>
      <c r="E2251" s="11">
        <f ca="1">IF(ROW(data!B2251)&gt;slowSMA,AVERAGE(OFFSET(data!B2251,0,0,-slowSMA,1)),"")</f>
        <v>18.501200000000001</v>
      </c>
      <c r="F2251" s="11" t="str">
        <f ca="1">IF(ROW(data!B2251)&gt;MAX(fastSMA,slowSMA)+2,IF(SIGN(D2250-E2250)&lt;&gt;SIGN(D2249-E2249),IF(SIGN(D2250-E2250)&gt;0,"BUY","SELL"),""),"")</f>
        <v/>
      </c>
      <c r="G2251" s="11"/>
      <c r="H2251" s="11">
        <f>(data!B2251/data!B2250)-1</f>
        <v>-5.6277056277056259E-2</v>
      </c>
      <c r="I2251" s="11">
        <f t="shared" si="735"/>
        <v>0</v>
      </c>
      <c r="J2251" s="11">
        <f t="shared" si="736"/>
        <v>5.6277056277056259E-2</v>
      </c>
      <c r="K2251" s="11">
        <f ca="1">IF(ROW(data!B2251)&gt;rsi+1,100-100/(1+AVERAGE(OFFSET(I2251,0,0,-rsi,1))/AVERAGE(OFFSET(J2251,0,0,-rsi,1))),"")</f>
        <v>36.811553106544842</v>
      </c>
      <c r="L2251" s="11"/>
      <c r="M2251" s="11">
        <f t="shared" si="737"/>
        <v>0.94372294372294374</v>
      </c>
      <c r="N2251" s="11">
        <f t="shared" ca="1" si="738"/>
        <v>0.83578274760383375</v>
      </c>
      <c r="S2251" s="13" t="str">
        <f ca="1">pricein</f>
        <v/>
      </c>
      <c r="T2251" s="13" t="str">
        <f ca="1">priceout</f>
        <v/>
      </c>
      <c r="U2251" s="16" t="str">
        <f t="shared" ca="1" si="739"/>
        <v/>
      </c>
      <c r="V2251" s="16" t="str">
        <f t="shared" ca="1" si="746"/>
        <v/>
      </c>
      <c r="W2251" s="16" t="str">
        <f t="shared" ca="1" si="747"/>
        <v/>
      </c>
      <c r="X2251" s="16">
        <f t="shared" ca="1" si="748"/>
        <v>3.4121018346729071</v>
      </c>
      <c r="Y2251" s="16"/>
      <c r="Z2251" s="13" t="str">
        <f ca="1">priceincross</f>
        <v/>
      </c>
      <c r="AA2251" s="13" t="str">
        <f ca="1">priceoutcross</f>
        <v/>
      </c>
      <c r="AB2251" s="13" t="str">
        <f t="shared" ca="1" si="740"/>
        <v/>
      </c>
      <c r="AC2251" s="13" t="str">
        <f t="shared" ca="1" si="749"/>
        <v/>
      </c>
      <c r="AD2251" s="13" t="str">
        <f t="shared" ca="1" si="750"/>
        <v/>
      </c>
      <c r="AE2251" s="13">
        <f t="shared" ca="1" si="751"/>
        <v>5.2959212856690323</v>
      </c>
      <c r="AG2251" s="32">
        <f ca="1">IF(ROW(data!B2251)&gt;fib+1,MIN(OFFSET(data!B2251,0,0,-fib,1)),"")</f>
        <v>13.08</v>
      </c>
      <c r="AH2251" s="32">
        <f ca="1">IF(ROW(data!B2251)&gt;fib+1,MAX(OFFSET(data!B2251,0,0,-fib,1)),"")</f>
        <v>23.61</v>
      </c>
      <c r="AI2251" s="32">
        <f t="shared" ca="1" si="741"/>
        <v>10.53</v>
      </c>
      <c r="AJ2251" s="31">
        <f t="shared" ca="1" si="742"/>
        <v>15.56508</v>
      </c>
      <c r="AK2251" s="31">
        <f t="shared" ca="1" si="743"/>
        <v>17.102460000000001</v>
      </c>
      <c r="AL2251" s="31">
        <f t="shared" ca="1" si="744"/>
        <v>18.344999999999999</v>
      </c>
      <c r="AM2251" s="31">
        <f t="shared" ca="1" si="745"/>
        <v>19.587540000000001</v>
      </c>
      <c r="AO2251" s="32">
        <f t="shared" ca="1" si="752"/>
        <v>2.890077253538212</v>
      </c>
      <c r="AP2251" s="32">
        <f t="shared" ca="1" si="753"/>
        <v>0.14008240141259587</v>
      </c>
      <c r="AQ2251" s="32">
        <f t="shared" ca="1" si="754"/>
        <v>4.2959212856690323</v>
      </c>
      <c r="AR2251" s="32">
        <f t="shared" ca="1" si="755"/>
        <v>0</v>
      </c>
    </row>
    <row r="2252" spans="1:44">
      <c r="A2252" s="10">
        <v>40206</v>
      </c>
      <c r="B2252" s="11">
        <f ca="1">IF(ROW(data!B2252)&gt;singleSMA,AVERAGE(OFFSET(data!B2252,0,0,-singleSMA,1)),"")</f>
        <v>18.442200000000003</v>
      </c>
      <c r="C2252" s="11" t="str">
        <f ca="1">IF(ROW(data!B2250)&gt;singleSMA+2,IF(SIGN(data!B2251-indicators!B2251)&lt;&gt;SIGN(data!B2250-indicators!B2250),IF(SIGN(data!B2251-indicators!B2251)&gt;0,"BUY","SELL"),""),"")</f>
        <v/>
      </c>
      <c r="D2252" s="11">
        <f ca="1">IF(ROW(data!B2252)&gt;fastSMA,AVERAGE(OFFSET(data!B2252,0,0,-fastSMA,1)),"")</f>
        <v>14.863</v>
      </c>
      <c r="E2252" s="11">
        <f ca="1">IF(ROW(data!B2252)&gt;slowSMA,AVERAGE(OFFSET(data!B2252,0,0,-slowSMA,1)),"")</f>
        <v>18.442200000000003</v>
      </c>
      <c r="F2252" s="11" t="str">
        <f ca="1">IF(ROW(data!B2252)&gt;MAX(fastSMA,slowSMA)+2,IF(SIGN(D2251-E2251)&lt;&gt;SIGN(D2250-E2250),IF(SIGN(D2251-E2251)&gt;0,"BUY","SELL"),""),"")</f>
        <v/>
      </c>
      <c r="G2252" s="11"/>
      <c r="H2252" s="11">
        <f>(data!B2252/data!B2251)-1</f>
        <v>-9.1743119266054496E-3</v>
      </c>
      <c r="I2252" s="11">
        <f t="shared" si="735"/>
        <v>0</v>
      </c>
      <c r="J2252" s="11">
        <f t="shared" si="736"/>
        <v>9.1743119266054496E-3</v>
      </c>
      <c r="K2252" s="11">
        <f ca="1">IF(ROW(data!B2252)&gt;rsi+1,100-100/(1+AVERAGE(OFFSET(I2252,0,0,-rsi,1))/AVERAGE(OFFSET(J2252,0,0,-rsi,1))),"")</f>
        <v>37.291151879993961</v>
      </c>
      <c r="L2252" s="11"/>
      <c r="M2252" s="11">
        <f t="shared" si="737"/>
        <v>0.99082568807339455</v>
      </c>
      <c r="N2252" s="11">
        <f t="shared" ca="1" si="738"/>
        <v>0.8426527958387513</v>
      </c>
      <c r="S2252" s="13" t="str">
        <f ca="1">pricein</f>
        <v/>
      </c>
      <c r="T2252" s="13" t="str">
        <f ca="1">priceout</f>
        <v/>
      </c>
      <c r="U2252" s="16" t="str">
        <f t="shared" ca="1" si="739"/>
        <v/>
      </c>
      <c r="V2252" s="16" t="str">
        <f t="shared" ca="1" si="746"/>
        <v/>
      </c>
      <c r="W2252" s="16" t="str">
        <f t="shared" ca="1" si="747"/>
        <v/>
      </c>
      <c r="X2252" s="16">
        <f t="shared" ca="1" si="748"/>
        <v>3.4121018346729071</v>
      </c>
      <c r="Y2252" s="16"/>
      <c r="Z2252" s="13" t="str">
        <f ca="1">priceincross</f>
        <v/>
      </c>
      <c r="AA2252" s="13" t="str">
        <f ca="1">priceoutcross</f>
        <v/>
      </c>
      <c r="AB2252" s="13" t="str">
        <f t="shared" ca="1" si="740"/>
        <v/>
      </c>
      <c r="AC2252" s="13" t="str">
        <f t="shared" ca="1" si="749"/>
        <v/>
      </c>
      <c r="AD2252" s="13" t="str">
        <f t="shared" ca="1" si="750"/>
        <v/>
      </c>
      <c r="AE2252" s="13">
        <f t="shared" ca="1" si="751"/>
        <v>5.2959212856690323</v>
      </c>
      <c r="AG2252" s="32">
        <f ca="1">IF(ROW(data!B2252)&gt;fib+1,MIN(OFFSET(data!B2252,0,0,-fib,1)),"")</f>
        <v>12.96</v>
      </c>
      <c r="AH2252" s="32">
        <f ca="1">IF(ROW(data!B2252)&gt;fib+1,MAX(OFFSET(data!B2252,0,0,-fib,1)),"")</f>
        <v>23.61</v>
      </c>
      <c r="AI2252" s="32">
        <f t="shared" ca="1" si="741"/>
        <v>10.649999999999999</v>
      </c>
      <c r="AJ2252" s="31">
        <f t="shared" ca="1" si="742"/>
        <v>15.4734</v>
      </c>
      <c r="AK2252" s="31">
        <f t="shared" ca="1" si="743"/>
        <v>17.028300000000002</v>
      </c>
      <c r="AL2252" s="31">
        <f t="shared" ca="1" si="744"/>
        <v>18.285</v>
      </c>
      <c r="AM2252" s="31">
        <f t="shared" ca="1" si="745"/>
        <v>19.541699999999999</v>
      </c>
      <c r="AO2252" s="32">
        <f t="shared" ca="1" si="752"/>
        <v>2.890077253538212</v>
      </c>
      <c r="AP2252" s="32">
        <f t="shared" ca="1" si="753"/>
        <v>0.14008240141259587</v>
      </c>
      <c r="AQ2252" s="32">
        <f t="shared" ca="1" si="754"/>
        <v>4.2959212856690323</v>
      </c>
      <c r="AR2252" s="32">
        <f t="shared" ca="1" si="755"/>
        <v>0</v>
      </c>
    </row>
    <row r="2253" spans="1:44">
      <c r="A2253" s="10">
        <v>40207</v>
      </c>
      <c r="B2253" s="11">
        <f ca="1">IF(ROW(data!B2253)&gt;singleSMA,AVERAGE(OFFSET(data!B2253,0,0,-singleSMA,1)),"")</f>
        <v>18.392900000000001</v>
      </c>
      <c r="C2253" s="11" t="str">
        <f ca="1">IF(ROW(data!B2251)&gt;singleSMA+2,IF(SIGN(data!B2252-indicators!B2252)&lt;&gt;SIGN(data!B2251-indicators!B2251),IF(SIGN(data!B2252-indicators!B2252)&gt;0,"BUY","SELL"),""),"")</f>
        <v/>
      </c>
      <c r="D2253" s="11">
        <f ca="1">IF(ROW(data!B2253)&gt;fastSMA,AVERAGE(OFFSET(data!B2253,0,0,-fastSMA,1)),"")</f>
        <v>14.786000000000001</v>
      </c>
      <c r="E2253" s="11">
        <f ca="1">IF(ROW(data!B2253)&gt;slowSMA,AVERAGE(OFFSET(data!B2253,0,0,-slowSMA,1)),"")</f>
        <v>18.392900000000001</v>
      </c>
      <c r="F2253" s="11" t="str">
        <f ca="1">IF(ROW(data!B2253)&gt;MAX(fastSMA,slowSMA)+2,IF(SIGN(D2252-E2252)&lt;&gt;SIGN(D2251-E2251),IF(SIGN(D2252-E2252)&gt;0,"BUY","SELL"),""),"")</f>
        <v/>
      </c>
      <c r="G2253" s="11"/>
      <c r="H2253" s="11">
        <f>(data!B2253/data!B2252)-1</f>
        <v>4.9382716049382713E-2</v>
      </c>
      <c r="I2253" s="11">
        <f t="shared" si="735"/>
        <v>4.9382716049382713E-2</v>
      </c>
      <c r="J2253" s="11">
        <f t="shared" si="736"/>
        <v>0</v>
      </c>
      <c r="K2253" s="11">
        <f ca="1">IF(ROW(data!B2253)&gt;rsi+1,100-100/(1+AVERAGE(OFFSET(I2253,0,0,-rsi,1))/AVERAGE(OFFSET(J2253,0,0,-rsi,1))),"")</f>
        <v>42.917628640735231</v>
      </c>
      <c r="L2253" s="11"/>
      <c r="M2253" s="11">
        <f t="shared" si="737"/>
        <v>1.0493827160493827</v>
      </c>
      <c r="N2253" s="11">
        <f t="shared" ca="1" si="738"/>
        <v>0.89828269484808465</v>
      </c>
      <c r="S2253" s="13" t="str">
        <f ca="1">pricein</f>
        <v/>
      </c>
      <c r="T2253" s="13" t="str">
        <f ca="1">priceout</f>
        <v/>
      </c>
      <c r="U2253" s="16" t="str">
        <f t="shared" ca="1" si="739"/>
        <v/>
      </c>
      <c r="V2253" s="16" t="str">
        <f t="shared" ca="1" si="746"/>
        <v/>
      </c>
      <c r="W2253" s="16" t="str">
        <f t="shared" ca="1" si="747"/>
        <v/>
      </c>
      <c r="X2253" s="16">
        <f t="shared" ca="1" si="748"/>
        <v>3.4121018346729071</v>
      </c>
      <c r="Y2253" s="16"/>
      <c r="Z2253" s="13" t="str">
        <f ca="1">priceincross</f>
        <v/>
      </c>
      <c r="AA2253" s="13" t="str">
        <f ca="1">priceoutcross</f>
        <v/>
      </c>
      <c r="AB2253" s="13" t="str">
        <f t="shared" ca="1" si="740"/>
        <v/>
      </c>
      <c r="AC2253" s="13" t="str">
        <f t="shared" ca="1" si="749"/>
        <v/>
      </c>
      <c r="AD2253" s="13" t="str">
        <f t="shared" ca="1" si="750"/>
        <v/>
      </c>
      <c r="AE2253" s="13">
        <f t="shared" ca="1" si="751"/>
        <v>5.2959212856690323</v>
      </c>
      <c r="AG2253" s="32">
        <f ca="1">IF(ROW(data!B2253)&gt;fib+1,MIN(OFFSET(data!B2253,0,0,-fib,1)),"")</f>
        <v>12.96</v>
      </c>
      <c r="AH2253" s="32">
        <f ca="1">IF(ROW(data!B2253)&gt;fib+1,MAX(OFFSET(data!B2253,0,0,-fib,1)),"")</f>
        <v>23.61</v>
      </c>
      <c r="AI2253" s="32">
        <f t="shared" ca="1" si="741"/>
        <v>10.649999999999999</v>
      </c>
      <c r="AJ2253" s="31">
        <f t="shared" ca="1" si="742"/>
        <v>15.4734</v>
      </c>
      <c r="AK2253" s="31">
        <f t="shared" ca="1" si="743"/>
        <v>17.028300000000002</v>
      </c>
      <c r="AL2253" s="31">
        <f t="shared" ca="1" si="744"/>
        <v>18.285</v>
      </c>
      <c r="AM2253" s="31">
        <f t="shared" ca="1" si="745"/>
        <v>19.541699999999999</v>
      </c>
      <c r="AO2253" s="32">
        <f t="shared" ca="1" si="752"/>
        <v>2.890077253538212</v>
      </c>
      <c r="AP2253" s="32">
        <f t="shared" ca="1" si="753"/>
        <v>0.14008240141259587</v>
      </c>
      <c r="AQ2253" s="32">
        <f t="shared" ca="1" si="754"/>
        <v>4.2959212856690323</v>
      </c>
      <c r="AR2253" s="32">
        <f t="shared" ca="1" si="755"/>
        <v>0</v>
      </c>
    </row>
    <row r="2254" spans="1:44">
      <c r="A2254" s="10">
        <v>40210</v>
      </c>
      <c r="B2254" s="11">
        <f ca="1">IF(ROW(data!B2254)&gt;singleSMA,AVERAGE(OFFSET(data!B2254,0,0,-singleSMA,1)),"")</f>
        <v>18.332600000000003</v>
      </c>
      <c r="C2254" s="11" t="str">
        <f ca="1">IF(ROW(data!B2252)&gt;singleSMA+2,IF(SIGN(data!B2253-indicators!B2253)&lt;&gt;SIGN(data!B2252-indicators!B2252),IF(SIGN(data!B2253-indicators!B2253)&gt;0,"BUY","SELL"),""),"")</f>
        <v/>
      </c>
      <c r="D2254" s="11">
        <f ca="1">IF(ROW(data!B2254)&gt;fastSMA,AVERAGE(OFFSET(data!B2254,0,0,-fastSMA,1)),"")</f>
        <v>14.684000000000001</v>
      </c>
      <c r="E2254" s="11">
        <f ca="1">IF(ROW(data!B2254)&gt;slowSMA,AVERAGE(OFFSET(data!B2254,0,0,-slowSMA,1)),"")</f>
        <v>18.332600000000003</v>
      </c>
      <c r="F2254" s="11" t="str">
        <f ca="1">IF(ROW(data!B2254)&gt;MAX(fastSMA,slowSMA)+2,IF(SIGN(D2253-E2253)&lt;&gt;SIGN(D2252-E2252),IF(SIGN(D2253-E2253)&gt;0,"BUY","SELL"),""),"")</f>
        <v/>
      </c>
      <c r="G2254" s="11"/>
      <c r="H2254" s="11">
        <f>(data!B2254/data!B2253)-1</f>
        <v>-1.9117647058823461E-2</v>
      </c>
      <c r="I2254" s="11">
        <f t="shared" si="735"/>
        <v>0</v>
      </c>
      <c r="J2254" s="11">
        <f t="shared" si="736"/>
        <v>1.9117647058823461E-2</v>
      </c>
      <c r="K2254" s="11">
        <f ca="1">IF(ROW(data!B2254)&gt;rsi+1,100-100/(1+AVERAGE(OFFSET(I2254,0,0,-rsi,1))/AVERAGE(OFFSET(J2254,0,0,-rsi,1))),"")</f>
        <v>40.291819468791786</v>
      </c>
      <c r="L2254" s="11"/>
      <c r="M2254" s="11">
        <f t="shared" si="737"/>
        <v>0.98088235294117654</v>
      </c>
      <c r="N2254" s="11">
        <f t="shared" ca="1" si="738"/>
        <v>0.86736020806241843</v>
      </c>
      <c r="S2254" s="13" t="str">
        <f ca="1">pricein</f>
        <v/>
      </c>
      <c r="T2254" s="13" t="str">
        <f ca="1">priceout</f>
        <v/>
      </c>
      <c r="U2254" s="16" t="str">
        <f t="shared" ca="1" si="739"/>
        <v/>
      </c>
      <c r="V2254" s="16" t="str">
        <f t="shared" ca="1" si="746"/>
        <v/>
      </c>
      <c r="W2254" s="16" t="str">
        <f t="shared" ca="1" si="747"/>
        <v/>
      </c>
      <c r="X2254" s="16">
        <f t="shared" ca="1" si="748"/>
        <v>3.4121018346729071</v>
      </c>
      <c r="Y2254" s="16"/>
      <c r="Z2254" s="13" t="str">
        <f ca="1">priceincross</f>
        <v/>
      </c>
      <c r="AA2254" s="13" t="str">
        <f ca="1">priceoutcross</f>
        <v/>
      </c>
      <c r="AB2254" s="13" t="str">
        <f t="shared" ca="1" si="740"/>
        <v/>
      </c>
      <c r="AC2254" s="13" t="str">
        <f t="shared" ca="1" si="749"/>
        <v/>
      </c>
      <c r="AD2254" s="13" t="str">
        <f t="shared" ca="1" si="750"/>
        <v/>
      </c>
      <c r="AE2254" s="13">
        <f t="shared" ca="1" si="751"/>
        <v>5.2959212856690323</v>
      </c>
      <c r="AG2254" s="32">
        <f ca="1">IF(ROW(data!B2254)&gt;fib+1,MIN(OFFSET(data!B2254,0,0,-fib,1)),"")</f>
        <v>12.96</v>
      </c>
      <c r="AH2254" s="32">
        <f ca="1">IF(ROW(data!B2254)&gt;fib+1,MAX(OFFSET(data!B2254,0,0,-fib,1)),"")</f>
        <v>23.61</v>
      </c>
      <c r="AI2254" s="32">
        <f t="shared" ca="1" si="741"/>
        <v>10.649999999999999</v>
      </c>
      <c r="AJ2254" s="31">
        <f t="shared" ca="1" si="742"/>
        <v>15.4734</v>
      </c>
      <c r="AK2254" s="31">
        <f t="shared" ca="1" si="743"/>
        <v>17.028300000000002</v>
      </c>
      <c r="AL2254" s="31">
        <f t="shared" ca="1" si="744"/>
        <v>18.285</v>
      </c>
      <c r="AM2254" s="31">
        <f t="shared" ca="1" si="745"/>
        <v>19.541699999999999</v>
      </c>
      <c r="AO2254" s="32">
        <f t="shared" ca="1" si="752"/>
        <v>2.890077253538212</v>
      </c>
      <c r="AP2254" s="32">
        <f t="shared" ca="1" si="753"/>
        <v>0.14008240141259587</v>
      </c>
      <c r="AQ2254" s="32">
        <f t="shared" ca="1" si="754"/>
        <v>4.2959212856690323</v>
      </c>
      <c r="AR2254" s="32">
        <f t="shared" ca="1" si="755"/>
        <v>0</v>
      </c>
    </row>
    <row r="2255" spans="1:44">
      <c r="A2255" s="10">
        <v>40211</v>
      </c>
      <c r="B2255" s="11">
        <f ca="1">IF(ROW(data!B2255)&gt;singleSMA,AVERAGE(OFFSET(data!B2255,0,0,-singleSMA,1)),"")</f>
        <v>18.277600000000003</v>
      </c>
      <c r="C2255" s="11" t="str">
        <f ca="1">IF(ROW(data!B2253)&gt;singleSMA+2,IF(SIGN(data!B2254-indicators!B2254)&lt;&gt;SIGN(data!B2253-indicators!B2253),IF(SIGN(data!B2254-indicators!B2254)&gt;0,"BUY","SELL"),""),"")</f>
        <v/>
      </c>
      <c r="D2255" s="11">
        <f ca="1">IF(ROW(data!B2255)&gt;fastSMA,AVERAGE(OFFSET(data!B2255,0,0,-fastSMA,1)),"")</f>
        <v>14.602000000000004</v>
      </c>
      <c r="E2255" s="11">
        <f ca="1">IF(ROW(data!B2255)&gt;slowSMA,AVERAGE(OFFSET(data!B2255,0,0,-slowSMA,1)),"")</f>
        <v>18.277600000000003</v>
      </c>
      <c r="F2255" s="11" t="str">
        <f ca="1">IF(ROW(data!B2255)&gt;MAX(fastSMA,slowSMA)+2,IF(SIGN(D2254-E2254)&lt;&gt;SIGN(D2253-E2253),IF(SIGN(D2254-E2254)&gt;0,"BUY","SELL"),""),"")</f>
        <v/>
      </c>
      <c r="G2255" s="11"/>
      <c r="H2255" s="11">
        <f>(data!B2255/data!B2254)-1</f>
        <v>2.8485757121439415E-2</v>
      </c>
      <c r="I2255" s="11">
        <f t="shared" si="735"/>
        <v>2.8485757121439415E-2</v>
      </c>
      <c r="J2255" s="11">
        <f t="shared" si="736"/>
        <v>0</v>
      </c>
      <c r="K2255" s="11">
        <f ca="1">IF(ROW(data!B2255)&gt;rsi+1,100-100/(1+AVERAGE(OFFSET(I2255,0,0,-rsi,1))/AVERAGE(OFFSET(J2255,0,0,-rsi,1))),"")</f>
        <v>42.854038455352232</v>
      </c>
      <c r="L2255" s="11"/>
      <c r="M2255" s="11">
        <f t="shared" si="737"/>
        <v>1.0284857571214394</v>
      </c>
      <c r="N2255" s="11">
        <f t="shared" ca="1" si="738"/>
        <v>0.89322916666666652</v>
      </c>
      <c r="S2255" s="13" t="str">
        <f ca="1">pricein</f>
        <v/>
      </c>
      <c r="T2255" s="13" t="str">
        <f ca="1">priceout</f>
        <v/>
      </c>
      <c r="U2255" s="16" t="str">
        <f t="shared" ca="1" si="739"/>
        <v/>
      </c>
      <c r="V2255" s="16" t="str">
        <f t="shared" ca="1" si="746"/>
        <v/>
      </c>
      <c r="W2255" s="16" t="str">
        <f t="shared" ca="1" si="747"/>
        <v/>
      </c>
      <c r="X2255" s="16">
        <f t="shared" ca="1" si="748"/>
        <v>3.4121018346729071</v>
      </c>
      <c r="Y2255" s="16"/>
      <c r="Z2255" s="13" t="str">
        <f ca="1">priceincross</f>
        <v/>
      </c>
      <c r="AA2255" s="13" t="str">
        <f ca="1">priceoutcross</f>
        <v/>
      </c>
      <c r="AB2255" s="13" t="str">
        <f t="shared" ca="1" si="740"/>
        <v/>
      </c>
      <c r="AC2255" s="13" t="str">
        <f t="shared" ca="1" si="749"/>
        <v/>
      </c>
      <c r="AD2255" s="13" t="str">
        <f t="shared" ca="1" si="750"/>
        <v/>
      </c>
      <c r="AE2255" s="13">
        <f t="shared" ca="1" si="751"/>
        <v>5.2959212856690323</v>
      </c>
      <c r="AG2255" s="32">
        <f ca="1">IF(ROW(data!B2255)&gt;fib+1,MIN(OFFSET(data!B2255,0,0,-fib,1)),"")</f>
        <v>12.96</v>
      </c>
      <c r="AH2255" s="32">
        <f ca="1">IF(ROW(data!B2255)&gt;fib+1,MAX(OFFSET(data!B2255,0,0,-fib,1)),"")</f>
        <v>23.61</v>
      </c>
      <c r="AI2255" s="32">
        <f t="shared" ca="1" si="741"/>
        <v>10.649999999999999</v>
      </c>
      <c r="AJ2255" s="31">
        <f t="shared" ca="1" si="742"/>
        <v>15.4734</v>
      </c>
      <c r="AK2255" s="31">
        <f t="shared" ca="1" si="743"/>
        <v>17.028300000000002</v>
      </c>
      <c r="AL2255" s="31">
        <f t="shared" ca="1" si="744"/>
        <v>18.285</v>
      </c>
      <c r="AM2255" s="31">
        <f t="shared" ca="1" si="745"/>
        <v>19.541699999999999</v>
      </c>
      <c r="AO2255" s="32">
        <f t="shared" ca="1" si="752"/>
        <v>2.890077253538212</v>
      </c>
      <c r="AP2255" s="32">
        <f t="shared" ca="1" si="753"/>
        <v>0.14008240141259587</v>
      </c>
      <c r="AQ2255" s="32">
        <f t="shared" ca="1" si="754"/>
        <v>4.2959212856690323</v>
      </c>
      <c r="AR2255" s="32">
        <f t="shared" ca="1" si="755"/>
        <v>0</v>
      </c>
    </row>
    <row r="2256" spans="1:44">
      <c r="A2256" s="10">
        <v>40212</v>
      </c>
      <c r="B2256" s="11">
        <f ca="1">IF(ROW(data!B2256)&gt;singleSMA,AVERAGE(OFFSET(data!B2256,0,0,-singleSMA,1)),"")</f>
        <v>18.219399999999997</v>
      </c>
      <c r="C2256" s="11" t="str">
        <f ca="1">IF(ROW(data!B2254)&gt;singleSMA+2,IF(SIGN(data!B2255-indicators!B2255)&lt;&gt;SIGN(data!B2254-indicators!B2254),IF(SIGN(data!B2255-indicators!B2255)&gt;0,"BUY","SELL"),""),"")</f>
        <v/>
      </c>
      <c r="D2256" s="11">
        <f ca="1">IF(ROW(data!B2256)&gt;fastSMA,AVERAGE(OFFSET(data!B2256,0,0,-fastSMA,1)),"")</f>
        <v>14.462</v>
      </c>
      <c r="E2256" s="11">
        <f ca="1">IF(ROW(data!B2256)&gt;slowSMA,AVERAGE(OFFSET(data!B2256,0,0,-slowSMA,1)),"")</f>
        <v>18.219399999999997</v>
      </c>
      <c r="F2256" s="11" t="str">
        <f ca="1">IF(ROW(data!B2256)&gt;MAX(fastSMA,slowSMA)+2,IF(SIGN(D2255-E2255)&lt;&gt;SIGN(D2254-E2254),IF(SIGN(D2255-E2255)&gt;0,"BUY","SELL"),""),"")</f>
        <v/>
      </c>
      <c r="G2256" s="11"/>
      <c r="H2256" s="11">
        <f>(data!B2256/data!B2255)-1</f>
        <v>-9.475218658892226E-3</v>
      </c>
      <c r="I2256" s="11">
        <f t="shared" si="735"/>
        <v>0</v>
      </c>
      <c r="J2256" s="11">
        <f t="shared" si="736"/>
        <v>9.475218658892226E-3</v>
      </c>
      <c r="K2256" s="11">
        <f ca="1">IF(ROW(data!B2256)&gt;rsi+1,100-100/(1+AVERAGE(OFFSET(I2256,0,0,-rsi,1))/AVERAGE(OFFSET(J2256,0,0,-rsi,1))),"")</f>
        <v>36.091242999662484</v>
      </c>
      <c r="L2256" s="11"/>
      <c r="M2256" s="11">
        <f t="shared" si="737"/>
        <v>0.99052478134110777</v>
      </c>
      <c r="N2256" s="11">
        <f t="shared" ca="1" si="738"/>
        <v>0.82916412446613785</v>
      </c>
      <c r="S2256" s="13" t="str">
        <f ca="1">pricein</f>
        <v/>
      </c>
      <c r="T2256" s="13" t="str">
        <f ca="1">priceout</f>
        <v/>
      </c>
      <c r="U2256" s="16" t="str">
        <f t="shared" ca="1" si="739"/>
        <v/>
      </c>
      <c r="V2256" s="16" t="str">
        <f t="shared" ca="1" si="746"/>
        <v/>
      </c>
      <c r="W2256" s="16" t="str">
        <f t="shared" ca="1" si="747"/>
        <v/>
      </c>
      <c r="X2256" s="16">
        <f t="shared" ca="1" si="748"/>
        <v>3.4121018346729071</v>
      </c>
      <c r="Y2256" s="16"/>
      <c r="Z2256" s="13" t="str">
        <f ca="1">priceincross</f>
        <v/>
      </c>
      <c r="AA2256" s="13" t="str">
        <f ca="1">priceoutcross</f>
        <v/>
      </c>
      <c r="AB2256" s="13" t="str">
        <f t="shared" ca="1" si="740"/>
        <v/>
      </c>
      <c r="AC2256" s="13" t="str">
        <f t="shared" ca="1" si="749"/>
        <v/>
      </c>
      <c r="AD2256" s="13" t="str">
        <f t="shared" ca="1" si="750"/>
        <v/>
      </c>
      <c r="AE2256" s="13">
        <f t="shared" ca="1" si="751"/>
        <v>5.2959212856690323</v>
      </c>
      <c r="AG2256" s="32">
        <f ca="1">IF(ROW(data!B2256)&gt;fib+1,MIN(OFFSET(data!B2256,0,0,-fib,1)),"")</f>
        <v>12.96</v>
      </c>
      <c r="AH2256" s="32">
        <f ca="1">IF(ROW(data!B2256)&gt;fib+1,MAX(OFFSET(data!B2256,0,0,-fib,1)),"")</f>
        <v>23.61</v>
      </c>
      <c r="AI2256" s="32">
        <f t="shared" ca="1" si="741"/>
        <v>10.649999999999999</v>
      </c>
      <c r="AJ2256" s="31">
        <f t="shared" ca="1" si="742"/>
        <v>15.4734</v>
      </c>
      <c r="AK2256" s="31">
        <f t="shared" ca="1" si="743"/>
        <v>17.028300000000002</v>
      </c>
      <c r="AL2256" s="31">
        <f t="shared" ca="1" si="744"/>
        <v>18.285</v>
      </c>
      <c r="AM2256" s="31">
        <f t="shared" ca="1" si="745"/>
        <v>19.541699999999999</v>
      </c>
      <c r="AO2256" s="32">
        <f t="shared" ca="1" si="752"/>
        <v>2.890077253538212</v>
      </c>
      <c r="AP2256" s="32">
        <f t="shared" ca="1" si="753"/>
        <v>0.14008240141259587</v>
      </c>
      <c r="AQ2256" s="32">
        <f t="shared" ca="1" si="754"/>
        <v>4.2959212856690323</v>
      </c>
      <c r="AR2256" s="32">
        <f t="shared" ca="1" si="755"/>
        <v>0</v>
      </c>
    </row>
    <row r="2257" spans="1:44">
      <c r="A2257" s="10">
        <v>40213</v>
      </c>
      <c r="B2257" s="11">
        <f ca="1">IF(ROW(data!B2257)&gt;singleSMA,AVERAGE(OFFSET(data!B2257,0,0,-singleSMA,1)),"")</f>
        <v>18.150599999999997</v>
      </c>
      <c r="C2257" s="11" t="str">
        <f ca="1">IF(ROW(data!B2255)&gt;singleSMA+2,IF(SIGN(data!B2256-indicators!B2256)&lt;&gt;SIGN(data!B2255-indicators!B2255),IF(SIGN(data!B2256-indicators!B2256)&gt;0,"BUY","SELL"),""),"")</f>
        <v/>
      </c>
      <c r="D2257" s="11">
        <f ca="1">IF(ROW(data!B2257)&gt;fastSMA,AVERAGE(OFFSET(data!B2257,0,0,-fastSMA,1)),"")</f>
        <v>14.260500000000002</v>
      </c>
      <c r="E2257" s="11">
        <f ca="1">IF(ROW(data!B2257)&gt;slowSMA,AVERAGE(OFFSET(data!B2257,0,0,-slowSMA,1)),"")</f>
        <v>18.150599999999997</v>
      </c>
      <c r="F2257" s="11" t="str">
        <f ca="1">IF(ROW(data!B2257)&gt;MAX(fastSMA,slowSMA)+2,IF(SIGN(D2256-E2256)&lt;&gt;SIGN(D2255-E2255),IF(SIGN(D2256-E2256)&gt;0,"BUY","SELL"),""),"")</f>
        <v/>
      </c>
      <c r="G2257" s="11"/>
      <c r="H2257" s="11">
        <f>(data!B2257/data!B2256)-1</f>
        <v>-7.1376011773362835E-2</v>
      </c>
      <c r="I2257" s="11">
        <f t="shared" si="735"/>
        <v>0</v>
      </c>
      <c r="J2257" s="11">
        <f t="shared" si="736"/>
        <v>7.1376011773362835E-2</v>
      </c>
      <c r="K2257" s="11">
        <f ca="1">IF(ROW(data!B2257)&gt;rsi+1,100-100/(1+AVERAGE(OFFSET(I2257,0,0,-rsi,1))/AVERAGE(OFFSET(J2257,0,0,-rsi,1))),"")</f>
        <v>30.829008623393506</v>
      </c>
      <c r="L2257" s="11"/>
      <c r="M2257" s="11">
        <f t="shared" si="737"/>
        <v>0.92862398822663716</v>
      </c>
      <c r="N2257" s="11">
        <f t="shared" ca="1" si="738"/>
        <v>0.75795795795795806</v>
      </c>
      <c r="S2257" s="13" t="str">
        <f ca="1">pricein</f>
        <v/>
      </c>
      <c r="T2257" s="13" t="str">
        <f ca="1">priceout</f>
        <v/>
      </c>
      <c r="U2257" s="16" t="str">
        <f t="shared" ca="1" si="739"/>
        <v/>
      </c>
      <c r="V2257" s="16" t="str">
        <f t="shared" ca="1" si="746"/>
        <v/>
      </c>
      <c r="W2257" s="16" t="str">
        <f t="shared" ca="1" si="747"/>
        <v/>
      </c>
      <c r="X2257" s="16">
        <f t="shared" ca="1" si="748"/>
        <v>3.4121018346729071</v>
      </c>
      <c r="Y2257" s="16"/>
      <c r="Z2257" s="13" t="str">
        <f ca="1">priceincross</f>
        <v/>
      </c>
      <c r="AA2257" s="13" t="str">
        <f ca="1">priceoutcross</f>
        <v/>
      </c>
      <c r="AB2257" s="13" t="str">
        <f t="shared" ca="1" si="740"/>
        <v/>
      </c>
      <c r="AC2257" s="13" t="str">
        <f t="shared" ca="1" si="749"/>
        <v/>
      </c>
      <c r="AD2257" s="13" t="str">
        <f t="shared" ca="1" si="750"/>
        <v/>
      </c>
      <c r="AE2257" s="13">
        <f t="shared" ca="1" si="751"/>
        <v>5.2959212856690323</v>
      </c>
      <c r="AG2257" s="32">
        <f ca="1">IF(ROW(data!B2257)&gt;fib+1,MIN(OFFSET(data!B2257,0,0,-fib,1)),"")</f>
        <v>12.62</v>
      </c>
      <c r="AH2257" s="32">
        <f ca="1">IF(ROW(data!B2257)&gt;fib+1,MAX(OFFSET(data!B2257,0,0,-fib,1)),"")</f>
        <v>23.61</v>
      </c>
      <c r="AI2257" s="32">
        <f t="shared" ca="1" si="741"/>
        <v>10.99</v>
      </c>
      <c r="AJ2257" s="31">
        <f t="shared" ca="1" si="742"/>
        <v>15.213639999999998</v>
      </c>
      <c r="AK2257" s="31">
        <f t="shared" ca="1" si="743"/>
        <v>16.818179999999998</v>
      </c>
      <c r="AL2257" s="31">
        <f t="shared" ca="1" si="744"/>
        <v>18.114999999999998</v>
      </c>
      <c r="AM2257" s="31">
        <f t="shared" ca="1" si="745"/>
        <v>19.411819999999999</v>
      </c>
      <c r="AO2257" s="32">
        <f t="shared" ca="1" si="752"/>
        <v>2.890077253538212</v>
      </c>
      <c r="AP2257" s="32">
        <f t="shared" ca="1" si="753"/>
        <v>0.14008240141259587</v>
      </c>
      <c r="AQ2257" s="32">
        <f t="shared" ca="1" si="754"/>
        <v>4.2959212856690323</v>
      </c>
      <c r="AR2257" s="32">
        <f t="shared" ca="1" si="755"/>
        <v>0</v>
      </c>
    </row>
    <row r="2258" spans="1:44">
      <c r="A2258" s="10">
        <v>40214</v>
      </c>
      <c r="B2258" s="11">
        <f ca="1">IF(ROW(data!B2258)&gt;singleSMA,AVERAGE(OFFSET(data!B2258,0,0,-singleSMA,1)),"")</f>
        <v>18.074999999999999</v>
      </c>
      <c r="C2258" s="11" t="str">
        <f ca="1">IF(ROW(data!B2256)&gt;singleSMA+2,IF(SIGN(data!B2257-indicators!B2257)&lt;&gt;SIGN(data!B2256-indicators!B2256),IF(SIGN(data!B2257-indicators!B2257)&gt;0,"BUY","SELL"),""),"")</f>
        <v/>
      </c>
      <c r="D2258" s="11">
        <f ca="1">IF(ROW(data!B2258)&gt;fastSMA,AVERAGE(OFFSET(data!B2258,0,0,-fastSMA,1)),"")</f>
        <v>14.005000000000001</v>
      </c>
      <c r="E2258" s="11">
        <f ca="1">IF(ROW(data!B2258)&gt;slowSMA,AVERAGE(OFFSET(data!B2258,0,0,-slowSMA,1)),"")</f>
        <v>18.074999999999999</v>
      </c>
      <c r="F2258" s="11" t="str">
        <f ca="1">IF(ROW(data!B2258)&gt;MAX(fastSMA,slowSMA)+2,IF(SIGN(D2257-E2257)&lt;&gt;SIGN(D2256-E2256),IF(SIGN(D2257-E2257)&gt;0,"BUY","SELL"),""),"")</f>
        <v/>
      </c>
      <c r="G2258" s="11"/>
      <c r="H2258" s="11">
        <f>(data!B2258/data!B2257)-1</f>
        <v>-5.0713153724247118E-2</v>
      </c>
      <c r="I2258" s="11">
        <f t="shared" si="735"/>
        <v>0</v>
      </c>
      <c r="J2258" s="11">
        <f t="shared" si="736"/>
        <v>5.0713153724247118E-2</v>
      </c>
      <c r="K2258" s="11">
        <f ca="1">IF(ROW(data!B2258)&gt;rsi+1,100-100/(1+AVERAGE(OFFSET(I2258,0,0,-rsi,1))/AVERAGE(OFFSET(J2258,0,0,-rsi,1))),"")</f>
        <v>26.028612361415568</v>
      </c>
      <c r="L2258" s="11"/>
      <c r="M2258" s="11">
        <f t="shared" si="737"/>
        <v>0.94928684627575288</v>
      </c>
      <c r="N2258" s="11">
        <f t="shared" ca="1" si="738"/>
        <v>0.70099473376243393</v>
      </c>
      <c r="S2258" s="13" t="str">
        <f ca="1">pricein</f>
        <v/>
      </c>
      <c r="T2258" s="13" t="str">
        <f ca="1">priceout</f>
        <v/>
      </c>
      <c r="U2258" s="16" t="str">
        <f t="shared" ca="1" si="739"/>
        <v/>
      </c>
      <c r="V2258" s="16" t="str">
        <f t="shared" ca="1" si="746"/>
        <v/>
      </c>
      <c r="W2258" s="16" t="str">
        <f t="shared" ca="1" si="747"/>
        <v/>
      </c>
      <c r="X2258" s="16">
        <f t="shared" ca="1" si="748"/>
        <v>3.4121018346729071</v>
      </c>
      <c r="Y2258" s="16"/>
      <c r="Z2258" s="13" t="str">
        <f ca="1">priceincross</f>
        <v/>
      </c>
      <c r="AA2258" s="13" t="str">
        <f ca="1">priceoutcross</f>
        <v/>
      </c>
      <c r="AB2258" s="13" t="str">
        <f t="shared" ca="1" si="740"/>
        <v/>
      </c>
      <c r="AC2258" s="13" t="str">
        <f t="shared" ca="1" si="749"/>
        <v/>
      </c>
      <c r="AD2258" s="13" t="str">
        <f t="shared" ca="1" si="750"/>
        <v/>
      </c>
      <c r="AE2258" s="13">
        <f t="shared" ca="1" si="751"/>
        <v>5.2959212856690323</v>
      </c>
      <c r="AG2258" s="32">
        <f ca="1">IF(ROW(data!B2258)&gt;fib+1,MIN(OFFSET(data!B2258,0,0,-fib,1)),"")</f>
        <v>11.98</v>
      </c>
      <c r="AH2258" s="32">
        <f ca="1">IF(ROW(data!B2258)&gt;fib+1,MAX(OFFSET(data!B2258,0,0,-fib,1)),"")</f>
        <v>23.61</v>
      </c>
      <c r="AI2258" s="32">
        <f t="shared" ca="1" si="741"/>
        <v>11.629999999999999</v>
      </c>
      <c r="AJ2258" s="31">
        <f t="shared" ca="1" si="742"/>
        <v>14.724679999999999</v>
      </c>
      <c r="AK2258" s="31">
        <f t="shared" ca="1" si="743"/>
        <v>16.42266</v>
      </c>
      <c r="AL2258" s="31">
        <f t="shared" ca="1" si="744"/>
        <v>17.795000000000002</v>
      </c>
      <c r="AM2258" s="31">
        <f t="shared" ca="1" si="745"/>
        <v>19.167339999999999</v>
      </c>
      <c r="AO2258" s="32">
        <f t="shared" ca="1" si="752"/>
        <v>2.890077253538212</v>
      </c>
      <c r="AP2258" s="32">
        <f t="shared" ca="1" si="753"/>
        <v>0.14008240141259587</v>
      </c>
      <c r="AQ2258" s="32">
        <f t="shared" ca="1" si="754"/>
        <v>4.2959212856690323</v>
      </c>
      <c r="AR2258" s="32">
        <f t="shared" ca="1" si="755"/>
        <v>0</v>
      </c>
    </row>
    <row r="2259" spans="1:44">
      <c r="A2259" s="10">
        <v>40217</v>
      </c>
      <c r="B2259" s="11">
        <f ca="1">IF(ROW(data!B2259)&gt;singleSMA,AVERAGE(OFFSET(data!B2259,0,0,-singleSMA,1)),"")</f>
        <v>17.998499999999996</v>
      </c>
      <c r="C2259" s="11" t="str">
        <f ca="1">IF(ROW(data!B2257)&gt;singleSMA+2,IF(SIGN(data!B2258-indicators!B2258)&lt;&gt;SIGN(data!B2257-indicators!B2257),IF(SIGN(data!B2258-indicators!B2258)&gt;0,"BUY","SELL"),""),"")</f>
        <v/>
      </c>
      <c r="D2259" s="11">
        <f ca="1">IF(ROW(data!B2259)&gt;fastSMA,AVERAGE(OFFSET(data!B2259,0,0,-fastSMA,1)),"")</f>
        <v>13.711000000000002</v>
      </c>
      <c r="E2259" s="11">
        <f ca="1">IF(ROW(data!B2259)&gt;slowSMA,AVERAGE(OFFSET(data!B2259,0,0,-slowSMA,1)),"")</f>
        <v>17.998499999999996</v>
      </c>
      <c r="F2259" s="11" t="str">
        <f ca="1">IF(ROW(data!B2259)&gt;MAX(fastSMA,slowSMA)+2,IF(SIGN(D2258-E2258)&lt;&gt;SIGN(D2257-E2257),IF(SIGN(D2258-E2258)&gt;0,"BUY","SELL"),""),"")</f>
        <v/>
      </c>
      <c r="G2259" s="11"/>
      <c r="H2259" s="11">
        <f>(data!B2259/data!B2258)-1</f>
        <v>-8.5141903171953248E-2</v>
      </c>
      <c r="I2259" s="11">
        <f t="shared" si="735"/>
        <v>0</v>
      </c>
      <c r="J2259" s="11">
        <f t="shared" si="736"/>
        <v>8.5141903171953248E-2</v>
      </c>
      <c r="K2259" s="11">
        <f ca="1">IF(ROW(data!B2259)&gt;rsi+1,100-100/(1+AVERAGE(OFFSET(I2259,0,0,-rsi,1))/AVERAGE(OFFSET(J2259,0,0,-rsi,1))),"")</f>
        <v>23.666468420255029</v>
      </c>
      <c r="L2259" s="11"/>
      <c r="M2259" s="11">
        <f t="shared" si="737"/>
        <v>0.91485809682804675</v>
      </c>
      <c r="N2259" s="11">
        <f t="shared" ca="1" si="738"/>
        <v>0.65083135391924019</v>
      </c>
      <c r="S2259" s="13" t="str">
        <f ca="1">pricein</f>
        <v/>
      </c>
      <c r="T2259" s="13" t="str">
        <f ca="1">priceout</f>
        <v/>
      </c>
      <c r="U2259" s="16" t="str">
        <f t="shared" ca="1" si="739"/>
        <v/>
      </c>
      <c r="V2259" s="16" t="str">
        <f t="shared" ca="1" si="746"/>
        <v/>
      </c>
      <c r="W2259" s="16" t="str">
        <f t="shared" ca="1" si="747"/>
        <v/>
      </c>
      <c r="X2259" s="16">
        <f t="shared" ca="1" si="748"/>
        <v>3.4121018346729071</v>
      </c>
      <c r="Y2259" s="16"/>
      <c r="Z2259" s="13" t="str">
        <f ca="1">priceincross</f>
        <v/>
      </c>
      <c r="AA2259" s="13" t="str">
        <f ca="1">priceoutcross</f>
        <v/>
      </c>
      <c r="AB2259" s="13" t="str">
        <f t="shared" ca="1" si="740"/>
        <v/>
      </c>
      <c r="AC2259" s="13" t="str">
        <f t="shared" ca="1" si="749"/>
        <v/>
      </c>
      <c r="AD2259" s="13" t="str">
        <f t="shared" ca="1" si="750"/>
        <v/>
      </c>
      <c r="AE2259" s="13">
        <f t="shared" ca="1" si="751"/>
        <v>5.2959212856690323</v>
      </c>
      <c r="AG2259" s="32">
        <f ca="1">IF(ROW(data!B2259)&gt;fib+1,MIN(OFFSET(data!B2259,0,0,-fib,1)),"")</f>
        <v>10.96</v>
      </c>
      <c r="AH2259" s="32">
        <f ca="1">IF(ROW(data!B2259)&gt;fib+1,MAX(OFFSET(data!B2259,0,0,-fib,1)),"")</f>
        <v>23.61</v>
      </c>
      <c r="AI2259" s="32">
        <f t="shared" ca="1" si="741"/>
        <v>12.649999999999999</v>
      </c>
      <c r="AJ2259" s="31">
        <f t="shared" ca="1" si="742"/>
        <v>13.945399999999999</v>
      </c>
      <c r="AK2259" s="31">
        <f t="shared" ca="1" si="743"/>
        <v>15.792300000000001</v>
      </c>
      <c r="AL2259" s="31">
        <f t="shared" ca="1" si="744"/>
        <v>17.285</v>
      </c>
      <c r="AM2259" s="31">
        <f t="shared" ca="1" si="745"/>
        <v>18.777699999999999</v>
      </c>
      <c r="AO2259" s="32">
        <f t="shared" ca="1" si="752"/>
        <v>2.890077253538212</v>
      </c>
      <c r="AP2259" s="32">
        <f t="shared" ca="1" si="753"/>
        <v>0.14008240141259587</v>
      </c>
      <c r="AQ2259" s="32">
        <f t="shared" ca="1" si="754"/>
        <v>4.2959212856690323</v>
      </c>
      <c r="AR2259" s="32">
        <f t="shared" ca="1" si="755"/>
        <v>0</v>
      </c>
    </row>
    <row r="2260" spans="1:44">
      <c r="A2260" s="10">
        <v>40218</v>
      </c>
      <c r="B2260" s="11">
        <f ca="1">IF(ROW(data!B2260)&gt;singleSMA,AVERAGE(OFFSET(data!B2260,0,0,-singleSMA,1)),"")</f>
        <v>17.925699999999996</v>
      </c>
      <c r="C2260" s="11" t="str">
        <f ca="1">IF(ROW(data!B2258)&gt;singleSMA+2,IF(SIGN(data!B2259-indicators!B2259)&lt;&gt;SIGN(data!B2258-indicators!B2258),IF(SIGN(data!B2259-indicators!B2259)&gt;0,"BUY","SELL"),""),"")</f>
        <v/>
      </c>
      <c r="D2260" s="11">
        <f ca="1">IF(ROW(data!B2260)&gt;fastSMA,AVERAGE(OFFSET(data!B2260,0,0,-fastSMA,1)),"")</f>
        <v>13.508000000000001</v>
      </c>
      <c r="E2260" s="11">
        <f ca="1">IF(ROW(data!B2260)&gt;slowSMA,AVERAGE(OFFSET(data!B2260,0,0,-slowSMA,1)),"")</f>
        <v>17.925699999999996</v>
      </c>
      <c r="F2260" s="11" t="str">
        <f ca="1">IF(ROW(data!B2260)&gt;MAX(fastSMA,slowSMA)+2,IF(SIGN(D2259-E2259)&lt;&gt;SIGN(D2258-E2258),IF(SIGN(D2259-E2259)&gt;0,"BUY","SELL"),""),"")</f>
        <v/>
      </c>
      <c r="G2260" s="11"/>
      <c r="H2260" s="11">
        <f>(data!B2260/data!B2259)-1</f>
        <v>6.9343065693430628E-2</v>
      </c>
      <c r="I2260" s="11">
        <f t="shared" si="735"/>
        <v>6.9343065693430628E-2</v>
      </c>
      <c r="J2260" s="11">
        <f t="shared" si="736"/>
        <v>0</v>
      </c>
      <c r="K2260" s="11">
        <f ca="1">IF(ROW(data!B2260)&gt;rsi+1,100-100/(1+AVERAGE(OFFSET(I2260,0,0,-rsi,1))/AVERAGE(OFFSET(J2260,0,0,-rsi,1))),"")</f>
        <v>32.32485780934168</v>
      </c>
      <c r="L2260" s="11"/>
      <c r="M2260" s="11">
        <f t="shared" si="737"/>
        <v>1.0693430656934306</v>
      </c>
      <c r="N2260" s="11">
        <f t="shared" ca="1" si="738"/>
        <v>0.74271229404309269</v>
      </c>
      <c r="S2260" s="13" t="str">
        <f ca="1">pricein</f>
        <v/>
      </c>
      <c r="T2260" s="13" t="str">
        <f ca="1">priceout</f>
        <v/>
      </c>
      <c r="U2260" s="16" t="str">
        <f t="shared" ca="1" si="739"/>
        <v/>
      </c>
      <c r="V2260" s="16" t="str">
        <f t="shared" ca="1" si="746"/>
        <v/>
      </c>
      <c r="W2260" s="16" t="str">
        <f t="shared" ca="1" si="747"/>
        <v/>
      </c>
      <c r="X2260" s="16">
        <f t="shared" ca="1" si="748"/>
        <v>3.4121018346729071</v>
      </c>
      <c r="Y2260" s="16"/>
      <c r="Z2260" s="13" t="str">
        <f ca="1">priceincross</f>
        <v/>
      </c>
      <c r="AA2260" s="13" t="str">
        <f ca="1">priceoutcross</f>
        <v/>
      </c>
      <c r="AB2260" s="13" t="str">
        <f t="shared" ca="1" si="740"/>
        <v/>
      </c>
      <c r="AC2260" s="13" t="str">
        <f t="shared" ca="1" si="749"/>
        <v/>
      </c>
      <c r="AD2260" s="13" t="str">
        <f t="shared" ca="1" si="750"/>
        <v/>
      </c>
      <c r="AE2260" s="13">
        <f t="shared" ca="1" si="751"/>
        <v>5.2959212856690323</v>
      </c>
      <c r="AG2260" s="32">
        <f ca="1">IF(ROW(data!B2260)&gt;fib+1,MIN(OFFSET(data!B2260,0,0,-fib,1)),"")</f>
        <v>10.96</v>
      </c>
      <c r="AH2260" s="32">
        <f ca="1">IF(ROW(data!B2260)&gt;fib+1,MAX(OFFSET(data!B2260,0,0,-fib,1)),"")</f>
        <v>23.61</v>
      </c>
      <c r="AI2260" s="32">
        <f t="shared" ca="1" si="741"/>
        <v>12.649999999999999</v>
      </c>
      <c r="AJ2260" s="31">
        <f t="shared" ca="1" si="742"/>
        <v>13.945399999999999</v>
      </c>
      <c r="AK2260" s="31">
        <f t="shared" ca="1" si="743"/>
        <v>15.792300000000001</v>
      </c>
      <c r="AL2260" s="31">
        <f t="shared" ca="1" si="744"/>
        <v>17.285</v>
      </c>
      <c r="AM2260" s="31">
        <f t="shared" ca="1" si="745"/>
        <v>18.777699999999999</v>
      </c>
      <c r="AO2260" s="32">
        <f t="shared" ca="1" si="752"/>
        <v>2.890077253538212</v>
      </c>
      <c r="AP2260" s="32">
        <f t="shared" ca="1" si="753"/>
        <v>0.14008240141259587</v>
      </c>
      <c r="AQ2260" s="32">
        <f t="shared" ca="1" si="754"/>
        <v>4.2959212856690323</v>
      </c>
      <c r="AR2260" s="32">
        <f t="shared" ca="1" si="755"/>
        <v>0</v>
      </c>
    </row>
    <row r="2261" spans="1:44">
      <c r="A2261" s="10">
        <v>40219</v>
      </c>
      <c r="B2261" s="11">
        <f ca="1">IF(ROW(data!B2261)&gt;singleSMA,AVERAGE(OFFSET(data!B2261,0,0,-singleSMA,1)),"")</f>
        <v>17.859699999999997</v>
      </c>
      <c r="C2261" s="11" t="str">
        <f ca="1">IF(ROW(data!B2259)&gt;singleSMA+2,IF(SIGN(data!B2260-indicators!B2260)&lt;&gt;SIGN(data!B2259-indicators!B2259),IF(SIGN(data!B2260-indicators!B2260)&gt;0,"BUY","SELL"),""),"")</f>
        <v/>
      </c>
      <c r="D2261" s="11">
        <f ca="1">IF(ROW(data!B2261)&gt;fastSMA,AVERAGE(OFFSET(data!B2261,0,0,-fastSMA,1)),"")</f>
        <v>13.366999999999999</v>
      </c>
      <c r="E2261" s="11">
        <f ca="1">IF(ROW(data!B2261)&gt;slowSMA,AVERAGE(OFFSET(data!B2261,0,0,-slowSMA,1)),"")</f>
        <v>17.859699999999997</v>
      </c>
      <c r="F2261" s="11" t="str">
        <f ca="1">IF(ROW(data!B2261)&gt;MAX(fastSMA,slowSMA)+2,IF(SIGN(D2260-E2260)&lt;&gt;SIGN(D2259-E2259),IF(SIGN(D2260-E2260)&gt;0,"BUY","SELL"),""),"")</f>
        <v/>
      </c>
      <c r="G2261" s="11"/>
      <c r="H2261" s="11">
        <f>(data!B2261/data!B2260)-1</f>
        <v>4.351535836177467E-2</v>
      </c>
      <c r="I2261" s="11">
        <f t="shared" si="735"/>
        <v>4.351535836177467E-2</v>
      </c>
      <c r="J2261" s="11">
        <f t="shared" si="736"/>
        <v>0</v>
      </c>
      <c r="K2261" s="11">
        <f ca="1">IF(ROW(data!B2261)&gt;rsi+1,100-100/(1+AVERAGE(OFFSET(I2261,0,0,-rsi,1))/AVERAGE(OFFSET(J2261,0,0,-rsi,1))),"")</f>
        <v>38.012840672731464</v>
      </c>
      <c r="L2261" s="11"/>
      <c r="M2261" s="11">
        <f t="shared" si="737"/>
        <v>1.0435153583617747</v>
      </c>
      <c r="N2261" s="11">
        <f t="shared" ca="1" si="738"/>
        <v>0.81262458471760812</v>
      </c>
      <c r="S2261" s="13" t="str">
        <f ca="1">pricein</f>
        <v/>
      </c>
      <c r="T2261" s="13" t="str">
        <f ca="1">priceout</f>
        <v/>
      </c>
      <c r="U2261" s="16" t="str">
        <f t="shared" ca="1" si="739"/>
        <v/>
      </c>
      <c r="V2261" s="16" t="str">
        <f t="shared" ca="1" si="746"/>
        <v/>
      </c>
      <c r="W2261" s="16" t="str">
        <f t="shared" ca="1" si="747"/>
        <v/>
      </c>
      <c r="X2261" s="16">
        <f t="shared" ca="1" si="748"/>
        <v>3.4121018346729071</v>
      </c>
      <c r="Y2261" s="16"/>
      <c r="Z2261" s="13" t="str">
        <f ca="1">priceincross</f>
        <v/>
      </c>
      <c r="AA2261" s="13" t="str">
        <f ca="1">priceoutcross</f>
        <v/>
      </c>
      <c r="AB2261" s="13" t="str">
        <f t="shared" ca="1" si="740"/>
        <v/>
      </c>
      <c r="AC2261" s="13" t="str">
        <f t="shared" ca="1" si="749"/>
        <v/>
      </c>
      <c r="AD2261" s="13" t="str">
        <f t="shared" ca="1" si="750"/>
        <v/>
      </c>
      <c r="AE2261" s="13">
        <f t="shared" ca="1" si="751"/>
        <v>5.2959212856690323</v>
      </c>
      <c r="AG2261" s="32">
        <f ca="1">IF(ROW(data!B2261)&gt;fib+1,MIN(OFFSET(data!B2261,0,0,-fib,1)),"")</f>
        <v>10.96</v>
      </c>
      <c r="AH2261" s="32">
        <f ca="1">IF(ROW(data!B2261)&gt;fib+1,MAX(OFFSET(data!B2261,0,0,-fib,1)),"")</f>
        <v>23.61</v>
      </c>
      <c r="AI2261" s="32">
        <f t="shared" ca="1" si="741"/>
        <v>12.649999999999999</v>
      </c>
      <c r="AJ2261" s="31">
        <f t="shared" ca="1" si="742"/>
        <v>13.945399999999999</v>
      </c>
      <c r="AK2261" s="31">
        <f t="shared" ca="1" si="743"/>
        <v>15.792300000000001</v>
      </c>
      <c r="AL2261" s="31">
        <f t="shared" ca="1" si="744"/>
        <v>17.285</v>
      </c>
      <c r="AM2261" s="31">
        <f t="shared" ca="1" si="745"/>
        <v>18.777699999999999</v>
      </c>
      <c r="AO2261" s="32">
        <f t="shared" ca="1" si="752"/>
        <v>2.890077253538212</v>
      </c>
      <c r="AP2261" s="32">
        <f t="shared" ca="1" si="753"/>
        <v>0.14008240141259587</v>
      </c>
      <c r="AQ2261" s="32">
        <f t="shared" ca="1" si="754"/>
        <v>4.2959212856690323</v>
      </c>
      <c r="AR2261" s="32">
        <f t="shared" ca="1" si="755"/>
        <v>0</v>
      </c>
    </row>
    <row r="2262" spans="1:44">
      <c r="A2262" s="10">
        <v>40220</v>
      </c>
      <c r="B2262" s="11">
        <f ca="1">IF(ROW(data!B2262)&gt;singleSMA,AVERAGE(OFFSET(data!B2262,0,0,-singleSMA,1)),"")</f>
        <v>17.7942</v>
      </c>
      <c r="C2262" s="11" t="str">
        <f ca="1">IF(ROW(data!B2260)&gt;singleSMA+2,IF(SIGN(data!B2261-indicators!B2261)&lt;&gt;SIGN(data!B2260-indicators!B2260),IF(SIGN(data!B2261-indicators!B2261)&gt;0,"BUY","SELL"),""),"")</f>
        <v/>
      </c>
      <c r="D2262" s="11">
        <f ca="1">IF(ROW(data!B2262)&gt;fastSMA,AVERAGE(OFFSET(data!B2262,0,0,-fastSMA,1)),"")</f>
        <v>13.244</v>
      </c>
      <c r="E2262" s="11">
        <f ca="1">IF(ROW(data!B2262)&gt;slowSMA,AVERAGE(OFFSET(data!B2262,0,0,-slowSMA,1)),"")</f>
        <v>17.7942</v>
      </c>
      <c r="F2262" s="11" t="str">
        <f ca="1">IF(ROW(data!B2262)&gt;MAX(fastSMA,slowSMA)+2,IF(SIGN(D2261-E2261)&lt;&gt;SIGN(D2260-E2260),IF(SIGN(D2261-E2261)&gt;0,"BUY","SELL"),""),"")</f>
        <v/>
      </c>
      <c r="G2262" s="11"/>
      <c r="H2262" s="11">
        <f>(data!B2262/data!B2261)-1</f>
        <v>4.0883074407194187E-3</v>
      </c>
      <c r="I2262" s="11">
        <f t="shared" si="735"/>
        <v>4.0883074407194187E-3</v>
      </c>
      <c r="J2262" s="11">
        <f t="shared" si="736"/>
        <v>0</v>
      </c>
      <c r="K2262" s="11">
        <f ca="1">IF(ROW(data!B2262)&gt;rsi+1,100-100/(1+AVERAGE(OFFSET(I2262,0,0,-rsi,1))/AVERAGE(OFFSET(J2262,0,0,-rsi,1))),"")</f>
        <v>39.369161079321216</v>
      </c>
      <c r="L2262" s="11"/>
      <c r="M2262" s="11">
        <f t="shared" si="737"/>
        <v>1.0040883074407194</v>
      </c>
      <c r="N2262" s="11">
        <f t="shared" ca="1" si="738"/>
        <v>0.83310719131614619</v>
      </c>
      <c r="S2262" s="13" t="str">
        <f ca="1">pricein</f>
        <v/>
      </c>
      <c r="T2262" s="13" t="str">
        <f ca="1">priceout</f>
        <v/>
      </c>
      <c r="U2262" s="16" t="str">
        <f t="shared" ca="1" si="739"/>
        <v/>
      </c>
      <c r="V2262" s="16" t="str">
        <f t="shared" ca="1" si="746"/>
        <v/>
      </c>
      <c r="W2262" s="16" t="str">
        <f t="shared" ca="1" si="747"/>
        <v/>
      </c>
      <c r="X2262" s="16">
        <f t="shared" ca="1" si="748"/>
        <v>3.4121018346729071</v>
      </c>
      <c r="Y2262" s="16"/>
      <c r="Z2262" s="13" t="str">
        <f ca="1">priceincross</f>
        <v/>
      </c>
      <c r="AA2262" s="13" t="str">
        <f ca="1">priceoutcross</f>
        <v/>
      </c>
      <c r="AB2262" s="13" t="str">
        <f t="shared" ca="1" si="740"/>
        <v/>
      </c>
      <c r="AC2262" s="13" t="str">
        <f t="shared" ca="1" si="749"/>
        <v/>
      </c>
      <c r="AD2262" s="13" t="str">
        <f t="shared" ca="1" si="750"/>
        <v/>
      </c>
      <c r="AE2262" s="13">
        <f t="shared" ca="1" si="751"/>
        <v>5.2959212856690323</v>
      </c>
      <c r="AG2262" s="32">
        <f ca="1">IF(ROW(data!B2262)&gt;fib+1,MIN(OFFSET(data!B2262,0,0,-fib,1)),"")</f>
        <v>10.96</v>
      </c>
      <c r="AH2262" s="32">
        <f ca="1">IF(ROW(data!B2262)&gt;fib+1,MAX(OFFSET(data!B2262,0,0,-fib,1)),"")</f>
        <v>23.61</v>
      </c>
      <c r="AI2262" s="32">
        <f t="shared" ca="1" si="741"/>
        <v>12.649999999999999</v>
      </c>
      <c r="AJ2262" s="31">
        <f t="shared" ca="1" si="742"/>
        <v>13.945399999999999</v>
      </c>
      <c r="AK2262" s="31">
        <f t="shared" ca="1" si="743"/>
        <v>15.792300000000001</v>
      </c>
      <c r="AL2262" s="31">
        <f t="shared" ca="1" si="744"/>
        <v>17.285</v>
      </c>
      <c r="AM2262" s="31">
        <f t="shared" ca="1" si="745"/>
        <v>18.777699999999999</v>
      </c>
      <c r="AO2262" s="32">
        <f t="shared" ca="1" si="752"/>
        <v>2.890077253538212</v>
      </c>
      <c r="AP2262" s="32">
        <f t="shared" ca="1" si="753"/>
        <v>0.14008240141259587</v>
      </c>
      <c r="AQ2262" s="32">
        <f t="shared" ca="1" si="754"/>
        <v>4.2959212856690323</v>
      </c>
      <c r="AR2262" s="32">
        <f t="shared" ca="1" si="755"/>
        <v>0</v>
      </c>
    </row>
    <row r="2263" spans="1:44">
      <c r="A2263" s="10">
        <v>40221</v>
      </c>
      <c r="B2263" s="11">
        <f ca="1">IF(ROW(data!B2263)&gt;singleSMA,AVERAGE(OFFSET(data!B2263,0,0,-singleSMA,1)),"")</f>
        <v>17.718599999999999</v>
      </c>
      <c r="C2263" s="11" t="str">
        <f ca="1">IF(ROW(data!B2261)&gt;singleSMA+2,IF(SIGN(data!B2262-indicators!B2262)&lt;&gt;SIGN(data!B2261-indicators!B2261),IF(SIGN(data!B2262-indicators!B2262)&gt;0,"BUY","SELL"),""),"")</f>
        <v/>
      </c>
      <c r="D2263" s="11">
        <f ca="1">IF(ROW(data!B2263)&gt;fastSMA,AVERAGE(OFFSET(data!B2263,0,0,-fastSMA,1)),"")</f>
        <v>13.109500000000001</v>
      </c>
      <c r="E2263" s="11">
        <f ca="1">IF(ROW(data!B2263)&gt;slowSMA,AVERAGE(OFFSET(data!B2263,0,0,-slowSMA,1)),"")</f>
        <v>17.718599999999999</v>
      </c>
      <c r="F2263" s="11" t="str">
        <f ca="1">IF(ROW(data!B2263)&gt;MAX(fastSMA,slowSMA)+2,IF(SIGN(D2262-E2262)&lt;&gt;SIGN(D2261-E2261),IF(SIGN(D2262-E2262)&gt;0,"BUY","SELL"),""),"")</f>
        <v/>
      </c>
      <c r="G2263" s="11"/>
      <c r="H2263" s="11">
        <f>(data!B2263/data!B2262)-1</f>
        <v>-6.2703583061889168E-2</v>
      </c>
      <c r="I2263" s="11">
        <f t="shared" si="735"/>
        <v>0</v>
      </c>
      <c r="J2263" s="11">
        <f t="shared" si="736"/>
        <v>6.2703583061889168E-2</v>
      </c>
      <c r="K2263" s="11">
        <f ca="1">IF(ROW(data!B2263)&gt;rsi+1,100-100/(1+AVERAGE(OFFSET(I2263,0,0,-rsi,1))/AVERAGE(OFFSET(J2263,0,0,-rsi,1))),"")</f>
        <v>38.070383689511139</v>
      </c>
      <c r="L2263" s="11"/>
      <c r="M2263" s="11">
        <f t="shared" si="737"/>
        <v>0.93729641693811083</v>
      </c>
      <c r="N2263" s="11">
        <f t="shared" ca="1" si="738"/>
        <v>0.81056338028168984</v>
      </c>
      <c r="S2263" s="13" t="str">
        <f ca="1">pricein</f>
        <v/>
      </c>
      <c r="T2263" s="13" t="str">
        <f ca="1">priceout</f>
        <v/>
      </c>
      <c r="U2263" s="16" t="str">
        <f t="shared" ca="1" si="739"/>
        <v/>
      </c>
      <c r="V2263" s="16" t="str">
        <f t="shared" ca="1" si="746"/>
        <v/>
      </c>
      <c r="W2263" s="16" t="str">
        <f t="shared" ca="1" si="747"/>
        <v/>
      </c>
      <c r="X2263" s="16">
        <f t="shared" ca="1" si="748"/>
        <v>3.4121018346729071</v>
      </c>
      <c r="Y2263" s="16"/>
      <c r="Z2263" s="13" t="str">
        <f ca="1">priceincross</f>
        <v/>
      </c>
      <c r="AA2263" s="13" t="str">
        <f ca="1">priceoutcross</f>
        <v/>
      </c>
      <c r="AB2263" s="13" t="str">
        <f t="shared" ca="1" si="740"/>
        <v/>
      </c>
      <c r="AC2263" s="13" t="str">
        <f t="shared" ca="1" si="749"/>
        <v/>
      </c>
      <c r="AD2263" s="13" t="str">
        <f t="shared" ca="1" si="750"/>
        <v/>
      </c>
      <c r="AE2263" s="13">
        <f t="shared" ca="1" si="751"/>
        <v>5.2959212856690323</v>
      </c>
      <c r="AG2263" s="32">
        <f ca="1">IF(ROW(data!B2263)&gt;fib+1,MIN(OFFSET(data!B2263,0,0,-fib,1)),"")</f>
        <v>10.96</v>
      </c>
      <c r="AH2263" s="32">
        <f ca="1">IF(ROW(data!B2263)&gt;fib+1,MAX(OFFSET(data!B2263,0,0,-fib,1)),"")</f>
        <v>23.61</v>
      </c>
      <c r="AI2263" s="32">
        <f t="shared" ca="1" si="741"/>
        <v>12.649999999999999</v>
      </c>
      <c r="AJ2263" s="31">
        <f t="shared" ca="1" si="742"/>
        <v>13.945399999999999</v>
      </c>
      <c r="AK2263" s="31">
        <f t="shared" ca="1" si="743"/>
        <v>15.792300000000001</v>
      </c>
      <c r="AL2263" s="31">
        <f t="shared" ca="1" si="744"/>
        <v>17.285</v>
      </c>
      <c r="AM2263" s="31">
        <f t="shared" ca="1" si="745"/>
        <v>18.777699999999999</v>
      </c>
      <c r="AO2263" s="32">
        <f t="shared" ca="1" si="752"/>
        <v>2.890077253538212</v>
      </c>
      <c r="AP2263" s="32">
        <f t="shared" ca="1" si="753"/>
        <v>0.14008240141259587</v>
      </c>
      <c r="AQ2263" s="32">
        <f t="shared" ca="1" si="754"/>
        <v>4.2959212856690323</v>
      </c>
      <c r="AR2263" s="32">
        <f t="shared" ca="1" si="755"/>
        <v>0</v>
      </c>
    </row>
    <row r="2264" spans="1:44">
      <c r="A2264" s="10">
        <v>40225</v>
      </c>
      <c r="B2264" s="11">
        <f ca="1">IF(ROW(data!B2264)&gt;singleSMA,AVERAGE(OFFSET(data!B2264,0,0,-singleSMA,1)),"")</f>
        <v>17.647399999999998</v>
      </c>
      <c r="C2264" s="11" t="str">
        <f ca="1">IF(ROW(data!B2262)&gt;singleSMA+2,IF(SIGN(data!B2263-indicators!B2263)&lt;&gt;SIGN(data!B2262-indicators!B2262),IF(SIGN(data!B2263-indicators!B2263)&gt;0,"BUY","SELL"),""),"")</f>
        <v/>
      </c>
      <c r="D2264" s="11">
        <f ca="1">IF(ROW(data!B2264)&gt;fastSMA,AVERAGE(OFFSET(data!B2264,0,0,-fastSMA,1)),"")</f>
        <v>12.975</v>
      </c>
      <c r="E2264" s="11">
        <f ca="1">IF(ROW(data!B2264)&gt;slowSMA,AVERAGE(OFFSET(data!B2264,0,0,-slowSMA,1)),"")</f>
        <v>17.647399999999998</v>
      </c>
      <c r="F2264" s="11" t="str">
        <f ca="1">IF(ROW(data!B2264)&gt;MAX(fastSMA,slowSMA)+2,IF(SIGN(D2263-E2263)&lt;&gt;SIGN(D2262-E2262),IF(SIGN(D2263-E2263)&gt;0,"BUY","SELL"),""),"")</f>
        <v/>
      </c>
      <c r="G2264" s="11"/>
      <c r="H2264" s="11">
        <f>(data!B2264/data!B2263)-1</f>
        <v>-8.6880973066894018E-4</v>
      </c>
      <c r="I2264" s="11">
        <f t="shared" si="735"/>
        <v>0</v>
      </c>
      <c r="J2264" s="11">
        <f t="shared" si="736"/>
        <v>8.6880973066894018E-4</v>
      </c>
      <c r="K2264" s="11">
        <f ca="1">IF(ROW(data!B2264)&gt;rsi+1,100-100/(1+AVERAGE(OFFSET(I2264,0,0,-rsi,1))/AVERAGE(OFFSET(J2264,0,0,-rsi,1))),"")</f>
        <v>38.062455999392995</v>
      </c>
      <c r="L2264" s="11"/>
      <c r="M2264" s="11">
        <f t="shared" si="737"/>
        <v>0.99913119026933106</v>
      </c>
      <c r="N2264" s="11">
        <f t="shared" ca="1" si="738"/>
        <v>0.81042988019732209</v>
      </c>
      <c r="S2264" s="13" t="str">
        <f ca="1">pricein</f>
        <v/>
      </c>
      <c r="T2264" s="13" t="str">
        <f ca="1">priceout</f>
        <v/>
      </c>
      <c r="U2264" s="16" t="str">
        <f t="shared" ca="1" si="739"/>
        <v/>
      </c>
      <c r="V2264" s="16" t="str">
        <f t="shared" ca="1" si="746"/>
        <v/>
      </c>
      <c r="W2264" s="16" t="str">
        <f t="shared" ca="1" si="747"/>
        <v/>
      </c>
      <c r="X2264" s="16">
        <f t="shared" ca="1" si="748"/>
        <v>3.4121018346729071</v>
      </c>
      <c r="Y2264" s="16"/>
      <c r="Z2264" s="13" t="str">
        <f ca="1">priceincross</f>
        <v/>
      </c>
      <c r="AA2264" s="13" t="str">
        <f ca="1">priceoutcross</f>
        <v/>
      </c>
      <c r="AB2264" s="13" t="str">
        <f t="shared" ca="1" si="740"/>
        <v/>
      </c>
      <c r="AC2264" s="13" t="str">
        <f t="shared" ca="1" si="749"/>
        <v/>
      </c>
      <c r="AD2264" s="13" t="str">
        <f t="shared" ca="1" si="750"/>
        <v/>
      </c>
      <c r="AE2264" s="13">
        <f t="shared" ca="1" si="751"/>
        <v>5.2959212856690323</v>
      </c>
      <c r="AG2264" s="32">
        <f ca="1">IF(ROW(data!B2264)&gt;fib+1,MIN(OFFSET(data!B2264,0,0,-fib,1)),"")</f>
        <v>10.96</v>
      </c>
      <c r="AH2264" s="32">
        <f ca="1">IF(ROW(data!B2264)&gt;fib+1,MAX(OFFSET(data!B2264,0,0,-fib,1)),"")</f>
        <v>23.61</v>
      </c>
      <c r="AI2264" s="32">
        <f t="shared" ca="1" si="741"/>
        <v>12.649999999999999</v>
      </c>
      <c r="AJ2264" s="31">
        <f t="shared" ca="1" si="742"/>
        <v>13.945399999999999</v>
      </c>
      <c r="AK2264" s="31">
        <f t="shared" ca="1" si="743"/>
        <v>15.792300000000001</v>
      </c>
      <c r="AL2264" s="31">
        <f t="shared" ca="1" si="744"/>
        <v>17.285</v>
      </c>
      <c r="AM2264" s="31">
        <f t="shared" ca="1" si="745"/>
        <v>18.777699999999999</v>
      </c>
      <c r="AO2264" s="32">
        <f t="shared" ca="1" si="752"/>
        <v>2.890077253538212</v>
      </c>
      <c r="AP2264" s="32">
        <f t="shared" ca="1" si="753"/>
        <v>0.14008240141259587</v>
      </c>
      <c r="AQ2264" s="32">
        <f t="shared" ca="1" si="754"/>
        <v>4.2959212856690323</v>
      </c>
      <c r="AR2264" s="32">
        <f t="shared" ca="1" si="755"/>
        <v>0</v>
      </c>
    </row>
    <row r="2265" spans="1:44">
      <c r="A2265" s="10">
        <v>40226</v>
      </c>
      <c r="B2265" s="11">
        <f ca="1">IF(ROW(data!B2265)&gt;singleSMA,AVERAGE(OFFSET(data!B2265,0,0,-singleSMA,1)),"")</f>
        <v>17.568999999999999</v>
      </c>
      <c r="C2265" s="11" t="str">
        <f ca="1">IF(ROW(data!B2263)&gt;singleSMA+2,IF(SIGN(data!B2264-indicators!B2264)&lt;&gt;SIGN(data!B2263-indicators!B2263),IF(SIGN(data!B2264-indicators!B2264)&gt;0,"BUY","SELL"),""),"")</f>
        <v/>
      </c>
      <c r="D2265" s="11">
        <f ca="1">IF(ROW(data!B2265)&gt;fastSMA,AVERAGE(OFFSET(data!B2265,0,0,-fastSMA,1)),"")</f>
        <v>12.813999999999998</v>
      </c>
      <c r="E2265" s="11">
        <f ca="1">IF(ROW(data!B2265)&gt;slowSMA,AVERAGE(OFFSET(data!B2265,0,0,-slowSMA,1)),"")</f>
        <v>17.568999999999999</v>
      </c>
      <c r="F2265" s="11" t="str">
        <f ca="1">IF(ROW(data!B2265)&gt;MAX(fastSMA,slowSMA)+2,IF(SIGN(D2264-E2264)&lt;&gt;SIGN(D2263-E2263),IF(SIGN(D2264-E2264)&gt;0,"BUY","SELL"),""),"")</f>
        <v/>
      </c>
      <c r="G2265" s="11"/>
      <c r="H2265" s="11">
        <f>(data!B2265/data!B2264)-1</f>
        <v>-8.6956521739129933E-3</v>
      </c>
      <c r="I2265" s="11">
        <f t="shared" si="735"/>
        <v>0</v>
      </c>
      <c r="J2265" s="11">
        <f t="shared" si="736"/>
        <v>8.6956521739129933E-3</v>
      </c>
      <c r="K2265" s="11">
        <f ca="1">IF(ROW(data!B2265)&gt;rsi+1,100-100/(1+AVERAGE(OFFSET(I2265,0,0,-rsi,1))/AVERAGE(OFFSET(J2265,0,0,-rsi,1))),"")</f>
        <v>35.190464557186274</v>
      </c>
      <c r="L2265" s="11"/>
      <c r="M2265" s="11">
        <f t="shared" si="737"/>
        <v>0.99130434782608701</v>
      </c>
      <c r="N2265" s="11">
        <f t="shared" ca="1" si="738"/>
        <v>0.77975376196990431</v>
      </c>
      <c r="S2265" s="13" t="str">
        <f ca="1">pricein</f>
        <v/>
      </c>
      <c r="T2265" s="13" t="str">
        <f ca="1">priceout</f>
        <v/>
      </c>
      <c r="U2265" s="16" t="str">
        <f t="shared" ca="1" si="739"/>
        <v/>
      </c>
      <c r="V2265" s="16" t="str">
        <f t="shared" ca="1" si="746"/>
        <v/>
      </c>
      <c r="W2265" s="16" t="str">
        <f t="shared" ca="1" si="747"/>
        <v/>
      </c>
      <c r="X2265" s="16">
        <f t="shared" ca="1" si="748"/>
        <v>3.4121018346729071</v>
      </c>
      <c r="Y2265" s="16"/>
      <c r="Z2265" s="13" t="str">
        <f ca="1">priceincross</f>
        <v/>
      </c>
      <c r="AA2265" s="13" t="str">
        <f ca="1">priceoutcross</f>
        <v/>
      </c>
      <c r="AB2265" s="13" t="str">
        <f t="shared" ca="1" si="740"/>
        <v/>
      </c>
      <c r="AC2265" s="13" t="str">
        <f t="shared" ca="1" si="749"/>
        <v/>
      </c>
      <c r="AD2265" s="13" t="str">
        <f t="shared" ca="1" si="750"/>
        <v/>
      </c>
      <c r="AE2265" s="13">
        <f t="shared" ca="1" si="751"/>
        <v>5.2959212856690323</v>
      </c>
      <c r="AG2265" s="32">
        <f ca="1">IF(ROW(data!B2265)&gt;fib+1,MIN(OFFSET(data!B2265,0,0,-fib,1)),"")</f>
        <v>10.96</v>
      </c>
      <c r="AH2265" s="32">
        <f ca="1">IF(ROW(data!B2265)&gt;fib+1,MAX(OFFSET(data!B2265,0,0,-fib,1)),"")</f>
        <v>23.61</v>
      </c>
      <c r="AI2265" s="32">
        <f t="shared" ca="1" si="741"/>
        <v>12.649999999999999</v>
      </c>
      <c r="AJ2265" s="31">
        <f t="shared" ca="1" si="742"/>
        <v>13.945399999999999</v>
      </c>
      <c r="AK2265" s="31">
        <f t="shared" ca="1" si="743"/>
        <v>15.792300000000001</v>
      </c>
      <c r="AL2265" s="31">
        <f t="shared" ca="1" si="744"/>
        <v>17.285</v>
      </c>
      <c r="AM2265" s="31">
        <f t="shared" ca="1" si="745"/>
        <v>18.777699999999999</v>
      </c>
      <c r="AO2265" s="32">
        <f t="shared" ca="1" si="752"/>
        <v>2.890077253538212</v>
      </c>
      <c r="AP2265" s="32">
        <f t="shared" ca="1" si="753"/>
        <v>0.14008240141259587</v>
      </c>
      <c r="AQ2265" s="32">
        <f t="shared" ca="1" si="754"/>
        <v>4.2959212856690323</v>
      </c>
      <c r="AR2265" s="32">
        <f t="shared" ca="1" si="755"/>
        <v>0</v>
      </c>
    </row>
    <row r="2266" spans="1:44">
      <c r="A2266" s="10">
        <v>40227</v>
      </c>
      <c r="B2266" s="11">
        <f ca="1">IF(ROW(data!B2266)&gt;singleSMA,AVERAGE(OFFSET(data!B2266,0,0,-singleSMA,1)),"")</f>
        <v>17.4819</v>
      </c>
      <c r="C2266" s="11" t="str">
        <f ca="1">IF(ROW(data!B2264)&gt;singleSMA+2,IF(SIGN(data!B2265-indicators!B2265)&lt;&gt;SIGN(data!B2264-indicators!B2264),IF(SIGN(data!B2265-indicators!B2265)&gt;0,"BUY","SELL"),""),"")</f>
        <v/>
      </c>
      <c r="D2266" s="11">
        <f ca="1">IF(ROW(data!B2266)&gt;fastSMA,AVERAGE(OFFSET(data!B2266,0,0,-fastSMA,1)),"")</f>
        <v>12.699</v>
      </c>
      <c r="E2266" s="11">
        <f ca="1">IF(ROW(data!B2266)&gt;slowSMA,AVERAGE(OFFSET(data!B2266,0,0,-slowSMA,1)),"")</f>
        <v>17.4819</v>
      </c>
      <c r="F2266" s="11" t="str">
        <f ca="1">IF(ROW(data!B2266)&gt;MAX(fastSMA,slowSMA)+2,IF(SIGN(D2265-E2265)&lt;&gt;SIGN(D2264-E2264),IF(SIGN(D2265-E2265)&gt;0,"BUY","SELL"),""),"")</f>
        <v/>
      </c>
      <c r="G2266" s="11"/>
      <c r="H2266" s="11">
        <f>(data!B2266/data!B2265)-1</f>
        <v>9.6491228070174628E-3</v>
      </c>
      <c r="I2266" s="11">
        <f t="shared" si="735"/>
        <v>9.6491228070174628E-3</v>
      </c>
      <c r="J2266" s="11">
        <f t="shared" si="736"/>
        <v>0</v>
      </c>
      <c r="K2266" s="11">
        <f ca="1">IF(ROW(data!B2266)&gt;rsi+1,100-100/(1+AVERAGE(OFFSET(I2266,0,0,-rsi,1))/AVERAGE(OFFSET(J2266,0,0,-rsi,1))),"")</f>
        <v>38.75202886051067</v>
      </c>
      <c r="L2266" s="11"/>
      <c r="M2266" s="11">
        <f t="shared" si="737"/>
        <v>1.0096491228070175</v>
      </c>
      <c r="N2266" s="11">
        <f t="shared" ca="1" si="738"/>
        <v>0.83345401882693659</v>
      </c>
      <c r="S2266" s="13" t="str">
        <f ca="1">pricein</f>
        <v/>
      </c>
      <c r="T2266" s="13" t="str">
        <f ca="1">priceout</f>
        <v/>
      </c>
      <c r="U2266" s="16" t="str">
        <f t="shared" ca="1" si="739"/>
        <v/>
      </c>
      <c r="V2266" s="16" t="str">
        <f t="shared" ca="1" si="746"/>
        <v/>
      </c>
      <c r="W2266" s="16" t="str">
        <f t="shared" ca="1" si="747"/>
        <v/>
      </c>
      <c r="X2266" s="16">
        <f t="shared" ca="1" si="748"/>
        <v>3.4121018346729071</v>
      </c>
      <c r="Y2266" s="16"/>
      <c r="Z2266" s="13" t="str">
        <f ca="1">priceincross</f>
        <v/>
      </c>
      <c r="AA2266" s="13" t="str">
        <f ca="1">priceoutcross</f>
        <v/>
      </c>
      <c r="AB2266" s="13" t="str">
        <f t="shared" ca="1" si="740"/>
        <v/>
      </c>
      <c r="AC2266" s="13" t="str">
        <f t="shared" ca="1" si="749"/>
        <v/>
      </c>
      <c r="AD2266" s="13" t="str">
        <f t="shared" ca="1" si="750"/>
        <v/>
      </c>
      <c r="AE2266" s="13">
        <f t="shared" ca="1" si="751"/>
        <v>5.2959212856690323</v>
      </c>
      <c r="AG2266" s="32">
        <f ca="1">IF(ROW(data!B2266)&gt;fib+1,MIN(OFFSET(data!B2266,0,0,-fib,1)),"")</f>
        <v>10.96</v>
      </c>
      <c r="AH2266" s="32">
        <f ca="1">IF(ROW(data!B2266)&gt;fib+1,MAX(OFFSET(data!B2266,0,0,-fib,1)),"")</f>
        <v>23.61</v>
      </c>
      <c r="AI2266" s="32">
        <f t="shared" ca="1" si="741"/>
        <v>12.649999999999999</v>
      </c>
      <c r="AJ2266" s="31">
        <f t="shared" ca="1" si="742"/>
        <v>13.945399999999999</v>
      </c>
      <c r="AK2266" s="31">
        <f t="shared" ca="1" si="743"/>
        <v>15.792300000000001</v>
      </c>
      <c r="AL2266" s="31">
        <f t="shared" ca="1" si="744"/>
        <v>17.285</v>
      </c>
      <c r="AM2266" s="31">
        <f t="shared" ca="1" si="745"/>
        <v>18.777699999999999</v>
      </c>
      <c r="AO2266" s="32">
        <f t="shared" ca="1" si="752"/>
        <v>2.890077253538212</v>
      </c>
      <c r="AP2266" s="32">
        <f t="shared" ca="1" si="753"/>
        <v>0.14008240141259587</v>
      </c>
      <c r="AQ2266" s="32">
        <f t="shared" ca="1" si="754"/>
        <v>4.2959212856690323</v>
      </c>
      <c r="AR2266" s="32">
        <f t="shared" ca="1" si="755"/>
        <v>0</v>
      </c>
    </row>
    <row r="2267" spans="1:44">
      <c r="A2267" s="10">
        <v>40228</v>
      </c>
      <c r="B2267" s="11">
        <f ca="1">IF(ROW(data!B2267)&gt;singleSMA,AVERAGE(OFFSET(data!B2267,0,0,-singleSMA,1)),"")</f>
        <v>17.403500000000001</v>
      </c>
      <c r="C2267" s="11" t="str">
        <f ca="1">IF(ROW(data!B2265)&gt;singleSMA+2,IF(SIGN(data!B2266-indicators!B2266)&lt;&gt;SIGN(data!B2265-indicators!B2265),IF(SIGN(data!B2266-indicators!B2266)&gt;0,"BUY","SELL"),""),"")</f>
        <v/>
      </c>
      <c r="D2267" s="11">
        <f ca="1">IF(ROW(data!B2267)&gt;fastSMA,AVERAGE(OFFSET(data!B2267,0,0,-fastSMA,1)),"")</f>
        <v>12.619</v>
      </c>
      <c r="E2267" s="11">
        <f ca="1">IF(ROW(data!B2267)&gt;slowSMA,AVERAGE(OFFSET(data!B2267,0,0,-slowSMA,1)),"")</f>
        <v>17.403500000000001</v>
      </c>
      <c r="F2267" s="11" t="str">
        <f ca="1">IF(ROW(data!B2267)&gt;MAX(fastSMA,slowSMA)+2,IF(SIGN(D2266-E2266)&lt;&gt;SIGN(D2265-E2265),IF(SIGN(D2266-E2266)&gt;0,"BUY","SELL"),""),"")</f>
        <v/>
      </c>
      <c r="G2267" s="11"/>
      <c r="H2267" s="11">
        <f>(data!B2267/data!B2266)-1</f>
        <v>3.3014769765421503E-2</v>
      </c>
      <c r="I2267" s="11">
        <f t="shared" si="735"/>
        <v>3.3014769765421503E-2</v>
      </c>
      <c r="J2267" s="11">
        <f t="shared" si="736"/>
        <v>0</v>
      </c>
      <c r="K2267" s="11">
        <f ca="1">IF(ROW(data!B2267)&gt;rsi+1,100-100/(1+AVERAGE(OFFSET(I2267,0,0,-rsi,1))/AVERAGE(OFFSET(J2267,0,0,-rsi,1))),"")</f>
        <v>42.736525613086805</v>
      </c>
      <c r="L2267" s="11"/>
      <c r="M2267" s="11">
        <f t="shared" si="737"/>
        <v>1.0330147697654215</v>
      </c>
      <c r="N2267" s="11">
        <f t="shared" ca="1" si="738"/>
        <v>0.88139362490733864</v>
      </c>
      <c r="S2267" s="13" t="str">
        <f ca="1">pricein</f>
        <v/>
      </c>
      <c r="T2267" s="13" t="str">
        <f ca="1">priceout</f>
        <v/>
      </c>
      <c r="U2267" s="16" t="str">
        <f t="shared" ca="1" si="739"/>
        <v/>
      </c>
      <c r="V2267" s="16" t="str">
        <f t="shared" ca="1" si="746"/>
        <v/>
      </c>
      <c r="W2267" s="16" t="str">
        <f t="shared" ca="1" si="747"/>
        <v/>
      </c>
      <c r="X2267" s="16">
        <f t="shared" ca="1" si="748"/>
        <v>3.4121018346729071</v>
      </c>
      <c r="Y2267" s="16"/>
      <c r="Z2267" s="13" t="str">
        <f ca="1">priceincross</f>
        <v/>
      </c>
      <c r="AA2267" s="13" t="str">
        <f ca="1">priceoutcross</f>
        <v/>
      </c>
      <c r="AB2267" s="13" t="str">
        <f t="shared" ca="1" si="740"/>
        <v/>
      </c>
      <c r="AC2267" s="13" t="str">
        <f t="shared" ca="1" si="749"/>
        <v/>
      </c>
      <c r="AD2267" s="13" t="str">
        <f t="shared" ca="1" si="750"/>
        <v/>
      </c>
      <c r="AE2267" s="13">
        <f t="shared" ca="1" si="751"/>
        <v>5.2959212856690323</v>
      </c>
      <c r="AG2267" s="32">
        <f ca="1">IF(ROW(data!B2267)&gt;fib+1,MIN(OFFSET(data!B2267,0,0,-fib,1)),"")</f>
        <v>10.96</v>
      </c>
      <c r="AH2267" s="32">
        <f ca="1">IF(ROW(data!B2267)&gt;fib+1,MAX(OFFSET(data!B2267,0,0,-fib,1)),"")</f>
        <v>23.61</v>
      </c>
      <c r="AI2267" s="32">
        <f t="shared" ca="1" si="741"/>
        <v>12.649999999999999</v>
      </c>
      <c r="AJ2267" s="31">
        <f t="shared" ca="1" si="742"/>
        <v>13.945399999999999</v>
      </c>
      <c r="AK2267" s="31">
        <f t="shared" ca="1" si="743"/>
        <v>15.792300000000001</v>
      </c>
      <c r="AL2267" s="31">
        <f t="shared" ca="1" si="744"/>
        <v>17.285</v>
      </c>
      <c r="AM2267" s="31">
        <f t="shared" ca="1" si="745"/>
        <v>18.777699999999999</v>
      </c>
      <c r="AO2267" s="32">
        <f t="shared" ca="1" si="752"/>
        <v>2.890077253538212</v>
      </c>
      <c r="AP2267" s="32">
        <f t="shared" ca="1" si="753"/>
        <v>0.14008240141259587</v>
      </c>
      <c r="AQ2267" s="32">
        <f t="shared" ca="1" si="754"/>
        <v>4.2959212856690323</v>
      </c>
      <c r="AR2267" s="32">
        <f t="shared" ca="1" si="755"/>
        <v>0</v>
      </c>
    </row>
    <row r="2268" spans="1:44">
      <c r="A2268" s="10">
        <v>40231</v>
      </c>
      <c r="B2268" s="11">
        <f ca="1">IF(ROW(data!B2268)&gt;singleSMA,AVERAGE(OFFSET(data!B2268,0,0,-singleSMA,1)),"")</f>
        <v>17.329699999999999</v>
      </c>
      <c r="C2268" s="11" t="str">
        <f ca="1">IF(ROW(data!B2266)&gt;singleSMA+2,IF(SIGN(data!B2267-indicators!B2267)&lt;&gt;SIGN(data!B2266-indicators!B2266),IF(SIGN(data!B2267-indicators!B2267)&gt;0,"BUY","SELL"),""),"")</f>
        <v/>
      </c>
      <c r="D2268" s="11">
        <f ca="1">IF(ROW(data!B2268)&gt;fastSMA,AVERAGE(OFFSET(data!B2268,0,0,-fastSMA,1)),"")</f>
        <v>12.534499999999998</v>
      </c>
      <c r="E2268" s="11">
        <f ca="1">IF(ROW(data!B2268)&gt;slowSMA,AVERAGE(OFFSET(data!B2268,0,0,-slowSMA,1)),"")</f>
        <v>17.329699999999999</v>
      </c>
      <c r="F2268" s="11" t="str">
        <f ca="1">IF(ROW(data!B2268)&gt;MAX(fastSMA,slowSMA)+2,IF(SIGN(D2267-E2267)&lt;&gt;SIGN(D2266-E2266),IF(SIGN(D2267-E2267)&gt;0,"BUY","SELL"),""),"")</f>
        <v/>
      </c>
      <c r="G2268" s="11"/>
      <c r="H2268" s="11">
        <f>(data!B2268/data!B2267)-1</f>
        <v>4.3734230445752642E-2</v>
      </c>
      <c r="I2268" s="11">
        <f t="shared" si="735"/>
        <v>4.3734230445752642E-2</v>
      </c>
      <c r="J2268" s="11">
        <f t="shared" si="736"/>
        <v>0</v>
      </c>
      <c r="K2268" s="11">
        <f ca="1">IF(ROW(data!B2268)&gt;rsi+1,100-100/(1+AVERAGE(OFFSET(I2268,0,0,-rsi,1))/AVERAGE(OFFSET(J2268,0,0,-rsi,1))),"")</f>
        <v>42.620297995197987</v>
      </c>
      <c r="L2268" s="11"/>
      <c r="M2268" s="11">
        <f t="shared" si="737"/>
        <v>1.0437342304457526</v>
      </c>
      <c r="N2268" s="11">
        <f t="shared" ca="1" si="738"/>
        <v>0.88014184397163131</v>
      </c>
      <c r="S2268" s="13" t="str">
        <f ca="1">pricein</f>
        <v/>
      </c>
      <c r="T2268" s="13" t="str">
        <f ca="1">priceout</f>
        <v/>
      </c>
      <c r="U2268" s="16" t="str">
        <f t="shared" ca="1" si="739"/>
        <v/>
      </c>
      <c r="V2268" s="16" t="str">
        <f t="shared" ca="1" si="746"/>
        <v/>
      </c>
      <c r="W2268" s="16" t="str">
        <f t="shared" ca="1" si="747"/>
        <v/>
      </c>
      <c r="X2268" s="16">
        <f t="shared" ca="1" si="748"/>
        <v>3.4121018346729071</v>
      </c>
      <c r="Y2268" s="16"/>
      <c r="Z2268" s="13" t="str">
        <f ca="1">priceincross</f>
        <v/>
      </c>
      <c r="AA2268" s="13" t="str">
        <f ca="1">priceoutcross</f>
        <v/>
      </c>
      <c r="AB2268" s="13" t="str">
        <f t="shared" ca="1" si="740"/>
        <v/>
      </c>
      <c r="AC2268" s="13" t="str">
        <f t="shared" ca="1" si="749"/>
        <v/>
      </c>
      <c r="AD2268" s="13" t="str">
        <f t="shared" ca="1" si="750"/>
        <v/>
      </c>
      <c r="AE2268" s="13">
        <f t="shared" ca="1" si="751"/>
        <v>5.2959212856690323</v>
      </c>
      <c r="AG2268" s="32">
        <f ca="1">IF(ROW(data!B2268)&gt;fib+1,MIN(OFFSET(data!B2268,0,0,-fib,1)),"")</f>
        <v>10.96</v>
      </c>
      <c r="AH2268" s="32">
        <f ca="1">IF(ROW(data!B2268)&gt;fib+1,MAX(OFFSET(data!B2268,0,0,-fib,1)),"")</f>
        <v>23.61</v>
      </c>
      <c r="AI2268" s="32">
        <f t="shared" ca="1" si="741"/>
        <v>12.649999999999999</v>
      </c>
      <c r="AJ2268" s="31">
        <f t="shared" ca="1" si="742"/>
        <v>13.945399999999999</v>
      </c>
      <c r="AK2268" s="31">
        <f t="shared" ca="1" si="743"/>
        <v>15.792300000000001</v>
      </c>
      <c r="AL2268" s="31">
        <f t="shared" ca="1" si="744"/>
        <v>17.285</v>
      </c>
      <c r="AM2268" s="31">
        <f t="shared" ca="1" si="745"/>
        <v>18.777699999999999</v>
      </c>
      <c r="AO2268" s="32">
        <f t="shared" ca="1" si="752"/>
        <v>2.890077253538212</v>
      </c>
      <c r="AP2268" s="32">
        <f t="shared" ca="1" si="753"/>
        <v>0.14008240141259587</v>
      </c>
      <c r="AQ2268" s="32">
        <f t="shared" ca="1" si="754"/>
        <v>4.2959212856690323</v>
      </c>
      <c r="AR2268" s="32">
        <f t="shared" ca="1" si="755"/>
        <v>0</v>
      </c>
    </row>
    <row r="2269" spans="1:44">
      <c r="A2269" s="10">
        <v>40232</v>
      </c>
      <c r="B2269" s="11">
        <f ca="1">IF(ROW(data!B2269)&gt;singleSMA,AVERAGE(OFFSET(data!B2269,0,0,-singleSMA,1)),"")</f>
        <v>17.248800000000003</v>
      </c>
      <c r="C2269" s="11" t="str">
        <f ca="1">IF(ROW(data!B2267)&gt;singleSMA+2,IF(SIGN(data!B2268-indicators!B2268)&lt;&gt;SIGN(data!B2267-indicators!B2267),IF(SIGN(data!B2268-indicators!B2268)&gt;0,"BUY","SELL"),""),"")</f>
        <v/>
      </c>
      <c r="D2269" s="11">
        <f ca="1">IF(ROW(data!B2269)&gt;fastSMA,AVERAGE(OFFSET(data!B2269,0,0,-fastSMA,1)),"")</f>
        <v>12.407</v>
      </c>
      <c r="E2269" s="11">
        <f ca="1">IF(ROW(data!B2269)&gt;slowSMA,AVERAGE(OFFSET(data!B2269,0,0,-slowSMA,1)),"")</f>
        <v>17.248800000000003</v>
      </c>
      <c r="F2269" s="11" t="str">
        <f ca="1">IF(ROW(data!B2269)&gt;MAX(fastSMA,slowSMA)+2,IF(SIGN(D2268-E2268)&lt;&gt;SIGN(D2267-E2267),IF(SIGN(D2268-E2268)&gt;0,"BUY","SELL"),""),"")</f>
        <v/>
      </c>
      <c r="G2269" s="11"/>
      <c r="H2269" s="11">
        <f>(data!B2269/data!B2268)-1</f>
        <v>-3.4649476228847731E-2</v>
      </c>
      <c r="I2269" s="11">
        <f t="shared" si="735"/>
        <v>0</v>
      </c>
      <c r="J2269" s="11">
        <f t="shared" si="736"/>
        <v>3.4649476228847731E-2</v>
      </c>
      <c r="K2269" s="11">
        <f ca="1">IF(ROW(data!B2269)&gt;rsi+1,100-100/(1+AVERAGE(OFFSET(I2269,0,0,-rsi,1))/AVERAGE(OFFSET(J2269,0,0,-rsi,1))),"")</f>
        <v>38.233389725212426</v>
      </c>
      <c r="L2269" s="11"/>
      <c r="M2269" s="11">
        <f t="shared" si="737"/>
        <v>0.96535052377115227</v>
      </c>
      <c r="N2269" s="11">
        <f t="shared" ca="1" si="738"/>
        <v>0.82450103234686867</v>
      </c>
      <c r="S2269" s="13" t="str">
        <f ca="1">pricein</f>
        <v/>
      </c>
      <c r="T2269" s="13" t="str">
        <f ca="1">priceout</f>
        <v/>
      </c>
      <c r="U2269" s="16" t="str">
        <f t="shared" ca="1" si="739"/>
        <v/>
      </c>
      <c r="V2269" s="16" t="str">
        <f t="shared" ca="1" si="746"/>
        <v/>
      </c>
      <c r="W2269" s="16" t="str">
        <f t="shared" ca="1" si="747"/>
        <v/>
      </c>
      <c r="X2269" s="16">
        <f t="shared" ca="1" si="748"/>
        <v>3.4121018346729071</v>
      </c>
      <c r="Y2269" s="16"/>
      <c r="Z2269" s="13" t="str">
        <f ca="1">priceincross</f>
        <v/>
      </c>
      <c r="AA2269" s="13" t="str">
        <f ca="1">priceoutcross</f>
        <v/>
      </c>
      <c r="AB2269" s="13" t="str">
        <f t="shared" ca="1" si="740"/>
        <v/>
      </c>
      <c r="AC2269" s="13" t="str">
        <f t="shared" ca="1" si="749"/>
        <v/>
      </c>
      <c r="AD2269" s="13" t="str">
        <f t="shared" ca="1" si="750"/>
        <v/>
      </c>
      <c r="AE2269" s="13">
        <f t="shared" ca="1" si="751"/>
        <v>5.2959212856690323</v>
      </c>
      <c r="AG2269" s="32">
        <f ca="1">IF(ROW(data!B2269)&gt;fib+1,MIN(OFFSET(data!B2269,0,0,-fib,1)),"")</f>
        <v>10.96</v>
      </c>
      <c r="AH2269" s="32">
        <f ca="1">IF(ROW(data!B2269)&gt;fib+1,MAX(OFFSET(data!B2269,0,0,-fib,1)),"")</f>
        <v>23.61</v>
      </c>
      <c r="AI2269" s="32">
        <f t="shared" ca="1" si="741"/>
        <v>12.649999999999999</v>
      </c>
      <c r="AJ2269" s="31">
        <f t="shared" ca="1" si="742"/>
        <v>13.945399999999999</v>
      </c>
      <c r="AK2269" s="31">
        <f t="shared" ca="1" si="743"/>
        <v>15.792300000000001</v>
      </c>
      <c r="AL2269" s="31">
        <f t="shared" ca="1" si="744"/>
        <v>17.285</v>
      </c>
      <c r="AM2269" s="31">
        <f t="shared" ca="1" si="745"/>
        <v>18.777699999999999</v>
      </c>
      <c r="AO2269" s="32">
        <f t="shared" ca="1" si="752"/>
        <v>2.890077253538212</v>
      </c>
      <c r="AP2269" s="32">
        <f t="shared" ca="1" si="753"/>
        <v>0.14008240141259587</v>
      </c>
      <c r="AQ2269" s="32">
        <f t="shared" ca="1" si="754"/>
        <v>4.2959212856690323</v>
      </c>
      <c r="AR2269" s="32">
        <f t="shared" ca="1" si="755"/>
        <v>0</v>
      </c>
    </row>
    <row r="2270" spans="1:44">
      <c r="A2270" s="10">
        <v>40233</v>
      </c>
      <c r="B2270" s="11">
        <f ca="1">IF(ROW(data!B2270)&gt;singleSMA,AVERAGE(OFFSET(data!B2270,0,0,-singleSMA,1)),"")</f>
        <v>17.158799999999999</v>
      </c>
      <c r="C2270" s="11" t="str">
        <f ca="1">IF(ROW(data!B2268)&gt;singleSMA+2,IF(SIGN(data!B2269-indicators!B2269)&lt;&gt;SIGN(data!B2268-indicators!B2268),IF(SIGN(data!B2269-indicators!B2269)&gt;0,"BUY","SELL"),""),"")</f>
        <v/>
      </c>
      <c r="D2270" s="11">
        <f ca="1">IF(ROW(data!B2270)&gt;fastSMA,AVERAGE(OFFSET(data!B2270,0,0,-fastSMA,1)),"")</f>
        <v>12.304499999999999</v>
      </c>
      <c r="E2270" s="11">
        <f ca="1">IF(ROW(data!B2270)&gt;slowSMA,AVERAGE(OFFSET(data!B2270,0,0,-slowSMA,1)),"")</f>
        <v>17.158799999999999</v>
      </c>
      <c r="F2270" s="11" t="str">
        <f ca="1">IF(ROW(data!B2270)&gt;MAX(fastSMA,slowSMA)+2,IF(SIGN(D2269-E2269)&lt;&gt;SIGN(D2268-E2268),IF(SIGN(D2269-E2269)&gt;0,"BUY","SELL"),""),"")</f>
        <v/>
      </c>
      <c r="G2270" s="11"/>
      <c r="H2270" s="11">
        <f>(data!B2270/data!B2269)-1</f>
        <v>-1.4190317195325486E-2</v>
      </c>
      <c r="I2270" s="11">
        <f t="shared" si="735"/>
        <v>0</v>
      </c>
      <c r="J2270" s="11">
        <f t="shared" si="736"/>
        <v>1.4190317195325486E-2</v>
      </c>
      <c r="K2270" s="11">
        <f ca="1">IF(ROW(data!B2270)&gt;rsi+1,100-100/(1+AVERAGE(OFFSET(I2270,0,0,-rsi,1))/AVERAGE(OFFSET(J2270,0,0,-rsi,1))),"")</f>
        <v>39.96798452071571</v>
      </c>
      <c r="L2270" s="11"/>
      <c r="M2270" s="11">
        <f t="shared" si="737"/>
        <v>0.98580968280467451</v>
      </c>
      <c r="N2270" s="11">
        <f t="shared" ca="1" si="738"/>
        <v>0.85209235209235223</v>
      </c>
      <c r="S2270" s="13" t="str">
        <f ca="1">pricein</f>
        <v/>
      </c>
      <c r="T2270" s="13" t="str">
        <f ca="1">priceout</f>
        <v/>
      </c>
      <c r="U2270" s="16" t="str">
        <f t="shared" ca="1" si="739"/>
        <v/>
      </c>
      <c r="V2270" s="16" t="str">
        <f t="shared" ca="1" si="746"/>
        <v/>
      </c>
      <c r="W2270" s="16" t="str">
        <f t="shared" ca="1" si="747"/>
        <v/>
      </c>
      <c r="X2270" s="16">
        <f t="shared" ca="1" si="748"/>
        <v>3.4121018346729071</v>
      </c>
      <c r="Y2270" s="16"/>
      <c r="Z2270" s="13" t="str">
        <f ca="1">priceincross</f>
        <v/>
      </c>
      <c r="AA2270" s="13" t="str">
        <f ca="1">priceoutcross</f>
        <v/>
      </c>
      <c r="AB2270" s="13" t="str">
        <f t="shared" ca="1" si="740"/>
        <v/>
      </c>
      <c r="AC2270" s="13" t="str">
        <f t="shared" ca="1" si="749"/>
        <v/>
      </c>
      <c r="AD2270" s="13" t="str">
        <f t="shared" ca="1" si="750"/>
        <v/>
      </c>
      <c r="AE2270" s="13">
        <f t="shared" ca="1" si="751"/>
        <v>5.2959212856690323</v>
      </c>
      <c r="AG2270" s="32">
        <f ca="1">IF(ROW(data!B2270)&gt;fib+1,MIN(OFFSET(data!B2270,0,0,-fib,1)),"")</f>
        <v>10.96</v>
      </c>
      <c r="AH2270" s="32">
        <f ca="1">IF(ROW(data!B2270)&gt;fib+1,MAX(OFFSET(data!B2270,0,0,-fib,1)),"")</f>
        <v>23.61</v>
      </c>
      <c r="AI2270" s="32">
        <f t="shared" ca="1" si="741"/>
        <v>12.649999999999999</v>
      </c>
      <c r="AJ2270" s="31">
        <f t="shared" ca="1" si="742"/>
        <v>13.945399999999999</v>
      </c>
      <c r="AK2270" s="31">
        <f t="shared" ca="1" si="743"/>
        <v>15.792300000000001</v>
      </c>
      <c r="AL2270" s="31">
        <f t="shared" ca="1" si="744"/>
        <v>17.285</v>
      </c>
      <c r="AM2270" s="31">
        <f t="shared" ca="1" si="745"/>
        <v>18.777699999999999</v>
      </c>
      <c r="AO2270" s="32">
        <f t="shared" ca="1" si="752"/>
        <v>2.890077253538212</v>
      </c>
      <c r="AP2270" s="32">
        <f t="shared" ca="1" si="753"/>
        <v>0.14008240141259587</v>
      </c>
      <c r="AQ2270" s="32">
        <f t="shared" ca="1" si="754"/>
        <v>4.2959212856690323</v>
      </c>
      <c r="AR2270" s="32">
        <f t="shared" ca="1" si="755"/>
        <v>0</v>
      </c>
    </row>
    <row r="2271" spans="1:44">
      <c r="A2271" s="10">
        <v>40234</v>
      </c>
      <c r="B2271" s="11">
        <f ca="1">IF(ROW(data!B2271)&gt;singleSMA,AVERAGE(OFFSET(data!B2271,0,0,-singleSMA,1)),"")</f>
        <v>17.062700000000003</v>
      </c>
      <c r="C2271" s="11" t="str">
        <f ca="1">IF(ROW(data!B2269)&gt;singleSMA+2,IF(SIGN(data!B2270-indicators!B2270)&lt;&gt;SIGN(data!B2269-indicators!B2269),IF(SIGN(data!B2270-indicators!B2270)&gt;0,"BUY","SELL"),""),"")</f>
        <v/>
      </c>
      <c r="D2271" s="11">
        <f ca="1">IF(ROW(data!B2271)&gt;fastSMA,AVERAGE(OFFSET(data!B2271,0,0,-fastSMA,1)),"")</f>
        <v>12.2105</v>
      </c>
      <c r="E2271" s="11">
        <f ca="1">IF(ROW(data!B2271)&gt;slowSMA,AVERAGE(OFFSET(data!B2271,0,0,-slowSMA,1)),"")</f>
        <v>17.062700000000003</v>
      </c>
      <c r="F2271" s="11" t="str">
        <f ca="1">IF(ROW(data!B2271)&gt;MAX(fastSMA,slowSMA)+2,IF(SIGN(D2270-E2270)&lt;&gt;SIGN(D2269-E2269),IF(SIGN(D2270-E2270)&gt;0,"BUY","SELL"),""),"")</f>
        <v/>
      </c>
      <c r="G2271" s="11"/>
      <c r="H2271" s="11">
        <f>(data!B2271/data!B2270)-1</f>
        <v>-5.1651143099068708E-2</v>
      </c>
      <c r="I2271" s="11">
        <f t="shared" si="735"/>
        <v>0</v>
      </c>
      <c r="J2271" s="11">
        <f t="shared" si="736"/>
        <v>5.1651143099068708E-2</v>
      </c>
      <c r="K2271" s="11">
        <f ca="1">IF(ROW(data!B2271)&gt;rsi+1,100-100/(1+AVERAGE(OFFSET(I2271,0,0,-rsi,1))/AVERAGE(OFFSET(J2271,0,0,-rsi,1))),"")</f>
        <v>40.23249984949485</v>
      </c>
      <c r="L2271" s="11"/>
      <c r="M2271" s="11">
        <f t="shared" si="737"/>
        <v>0.94834885690093129</v>
      </c>
      <c r="N2271" s="11">
        <f t="shared" ca="1" si="738"/>
        <v>0.85626911314984744</v>
      </c>
      <c r="S2271" s="13" t="str">
        <f ca="1">pricein</f>
        <v/>
      </c>
      <c r="T2271" s="13" t="str">
        <f ca="1">priceout</f>
        <v/>
      </c>
      <c r="U2271" s="16" t="str">
        <f t="shared" ca="1" si="739"/>
        <v/>
      </c>
      <c r="V2271" s="16" t="str">
        <f t="shared" ca="1" si="746"/>
        <v/>
      </c>
      <c r="W2271" s="16" t="str">
        <f t="shared" ca="1" si="747"/>
        <v/>
      </c>
      <c r="X2271" s="16">
        <f t="shared" ca="1" si="748"/>
        <v>3.4121018346729071</v>
      </c>
      <c r="Y2271" s="16"/>
      <c r="Z2271" s="13" t="str">
        <f ca="1">priceincross</f>
        <v/>
      </c>
      <c r="AA2271" s="13" t="str">
        <f ca="1">priceoutcross</f>
        <v/>
      </c>
      <c r="AB2271" s="13" t="str">
        <f t="shared" ca="1" si="740"/>
        <v/>
      </c>
      <c r="AC2271" s="13" t="str">
        <f t="shared" ca="1" si="749"/>
        <v/>
      </c>
      <c r="AD2271" s="13" t="str">
        <f t="shared" ca="1" si="750"/>
        <v/>
      </c>
      <c r="AE2271" s="13">
        <f t="shared" ca="1" si="751"/>
        <v>5.2959212856690323</v>
      </c>
      <c r="AG2271" s="32">
        <f ca="1">IF(ROW(data!B2271)&gt;fib+1,MIN(OFFSET(data!B2271,0,0,-fib,1)),"")</f>
        <v>10.96</v>
      </c>
      <c r="AH2271" s="32">
        <f ca="1">IF(ROW(data!B2271)&gt;fib+1,MAX(OFFSET(data!B2271,0,0,-fib,1)),"")</f>
        <v>23.61</v>
      </c>
      <c r="AI2271" s="32">
        <f t="shared" ca="1" si="741"/>
        <v>12.649999999999999</v>
      </c>
      <c r="AJ2271" s="31">
        <f t="shared" ca="1" si="742"/>
        <v>13.945399999999999</v>
      </c>
      <c r="AK2271" s="31">
        <f t="shared" ca="1" si="743"/>
        <v>15.792300000000001</v>
      </c>
      <c r="AL2271" s="31">
        <f t="shared" ca="1" si="744"/>
        <v>17.285</v>
      </c>
      <c r="AM2271" s="31">
        <f t="shared" ca="1" si="745"/>
        <v>18.777699999999999</v>
      </c>
      <c r="AO2271" s="32">
        <f t="shared" ca="1" si="752"/>
        <v>2.890077253538212</v>
      </c>
      <c r="AP2271" s="32">
        <f t="shared" ca="1" si="753"/>
        <v>0.14008240141259587</v>
      </c>
      <c r="AQ2271" s="32">
        <f t="shared" ca="1" si="754"/>
        <v>4.2959212856690323</v>
      </c>
      <c r="AR2271" s="32">
        <f t="shared" ca="1" si="755"/>
        <v>0</v>
      </c>
    </row>
    <row r="2272" spans="1:44">
      <c r="A2272" s="10">
        <v>40235</v>
      </c>
      <c r="B2272" s="11">
        <f ca="1">IF(ROW(data!B2272)&gt;singleSMA,AVERAGE(OFFSET(data!B2272,0,0,-singleSMA,1)),"")</f>
        <v>16.968800000000002</v>
      </c>
      <c r="C2272" s="11" t="str">
        <f ca="1">IF(ROW(data!B2270)&gt;singleSMA+2,IF(SIGN(data!B2271-indicators!B2271)&lt;&gt;SIGN(data!B2270-indicators!B2270),IF(SIGN(data!B2271-indicators!B2271)&gt;0,"BUY","SELL"),""),"")</f>
        <v/>
      </c>
      <c r="D2272" s="11">
        <f ca="1">IF(ROW(data!B2272)&gt;fastSMA,AVERAGE(OFFSET(data!B2272,0,0,-fastSMA,1)),"")</f>
        <v>12.144499999999999</v>
      </c>
      <c r="E2272" s="11">
        <f ca="1">IF(ROW(data!B2272)&gt;slowSMA,AVERAGE(OFFSET(data!B2272,0,0,-slowSMA,1)),"")</f>
        <v>16.968800000000002</v>
      </c>
      <c r="F2272" s="11" t="str">
        <f ca="1">IF(ROW(data!B2272)&gt;MAX(fastSMA,slowSMA)+2,IF(SIGN(D2271-E2271)&lt;&gt;SIGN(D2270-E2270),IF(SIGN(D2271-E2271)&gt;0,"BUY","SELL"),""),"")</f>
        <v/>
      </c>
      <c r="G2272" s="11"/>
      <c r="H2272" s="11">
        <f>(data!B2272/data!B2271)-1</f>
        <v>3.9285714285714368E-2</v>
      </c>
      <c r="I2272" s="11">
        <f t="shared" si="735"/>
        <v>3.9285714285714368E-2</v>
      </c>
      <c r="J2272" s="11">
        <f t="shared" si="736"/>
        <v>0</v>
      </c>
      <c r="K2272" s="11">
        <f ca="1">IF(ROW(data!B2272)&gt;rsi+1,100-100/(1+AVERAGE(OFFSET(I2272,0,0,-rsi,1))/AVERAGE(OFFSET(J2272,0,0,-rsi,1))),"")</f>
        <v>43.959261166853217</v>
      </c>
      <c r="L2272" s="11"/>
      <c r="M2272" s="11">
        <f t="shared" si="737"/>
        <v>1.0392857142857144</v>
      </c>
      <c r="N2272" s="11">
        <f t="shared" ca="1" si="738"/>
        <v>0.89814814814814814</v>
      </c>
      <c r="S2272" s="13" t="str">
        <f ca="1">pricein</f>
        <v/>
      </c>
      <c r="T2272" s="13" t="str">
        <f ca="1">priceout</f>
        <v/>
      </c>
      <c r="U2272" s="16" t="str">
        <f t="shared" ca="1" si="739"/>
        <v/>
      </c>
      <c r="V2272" s="16" t="str">
        <f t="shared" ca="1" si="746"/>
        <v/>
      </c>
      <c r="W2272" s="16" t="str">
        <f t="shared" ca="1" si="747"/>
        <v/>
      </c>
      <c r="X2272" s="16">
        <f t="shared" ca="1" si="748"/>
        <v>3.4121018346729071</v>
      </c>
      <c r="Y2272" s="16"/>
      <c r="Z2272" s="13" t="str">
        <f ca="1">priceincross</f>
        <v/>
      </c>
      <c r="AA2272" s="13" t="str">
        <f ca="1">priceoutcross</f>
        <v/>
      </c>
      <c r="AB2272" s="13" t="str">
        <f t="shared" ca="1" si="740"/>
        <v/>
      </c>
      <c r="AC2272" s="13" t="str">
        <f t="shared" ca="1" si="749"/>
        <v/>
      </c>
      <c r="AD2272" s="13" t="str">
        <f t="shared" ca="1" si="750"/>
        <v/>
      </c>
      <c r="AE2272" s="13">
        <f t="shared" ca="1" si="751"/>
        <v>5.2959212856690323</v>
      </c>
      <c r="AG2272" s="32">
        <f ca="1">IF(ROW(data!B2272)&gt;fib+1,MIN(OFFSET(data!B2272,0,0,-fib,1)),"")</f>
        <v>10.96</v>
      </c>
      <c r="AH2272" s="32">
        <f ca="1">IF(ROW(data!B2272)&gt;fib+1,MAX(OFFSET(data!B2272,0,0,-fib,1)),"")</f>
        <v>23.61</v>
      </c>
      <c r="AI2272" s="32">
        <f t="shared" ca="1" si="741"/>
        <v>12.649999999999999</v>
      </c>
      <c r="AJ2272" s="31">
        <f t="shared" ca="1" si="742"/>
        <v>13.945399999999999</v>
      </c>
      <c r="AK2272" s="31">
        <f t="shared" ca="1" si="743"/>
        <v>15.792300000000001</v>
      </c>
      <c r="AL2272" s="31">
        <f t="shared" ca="1" si="744"/>
        <v>17.285</v>
      </c>
      <c r="AM2272" s="31">
        <f t="shared" ca="1" si="745"/>
        <v>18.777699999999999</v>
      </c>
      <c r="AO2272" s="32">
        <f t="shared" ca="1" si="752"/>
        <v>2.890077253538212</v>
      </c>
      <c r="AP2272" s="32">
        <f t="shared" ca="1" si="753"/>
        <v>0.14008240141259587</v>
      </c>
      <c r="AQ2272" s="32">
        <f t="shared" ca="1" si="754"/>
        <v>4.2959212856690323</v>
      </c>
      <c r="AR2272" s="32">
        <f t="shared" ca="1" si="755"/>
        <v>0</v>
      </c>
    </row>
    <row r="2273" spans="1:44">
      <c r="A2273" s="10">
        <v>40238</v>
      </c>
      <c r="B2273" s="11">
        <f ca="1">IF(ROW(data!B2273)&gt;singleSMA,AVERAGE(OFFSET(data!B2273,0,0,-singleSMA,1)),"")</f>
        <v>16.890900000000002</v>
      </c>
      <c r="C2273" s="11" t="str">
        <f ca="1">IF(ROW(data!B2271)&gt;singleSMA+2,IF(SIGN(data!B2272-indicators!B2272)&lt;&gt;SIGN(data!B2271-indicators!B2271),IF(SIGN(data!B2272-indicators!B2272)&gt;0,"BUY","SELL"),""),"")</f>
        <v/>
      </c>
      <c r="D2273" s="11">
        <f ca="1">IF(ROW(data!B2273)&gt;fastSMA,AVERAGE(OFFSET(data!B2273,0,0,-fastSMA,1)),"")</f>
        <v>12.075999999999997</v>
      </c>
      <c r="E2273" s="11">
        <f ca="1">IF(ROW(data!B2273)&gt;slowSMA,AVERAGE(OFFSET(data!B2273,0,0,-slowSMA,1)),"")</f>
        <v>16.890900000000002</v>
      </c>
      <c r="F2273" s="11" t="str">
        <f ca="1">IF(ROW(data!B2273)&gt;MAX(fastSMA,slowSMA)+2,IF(SIGN(D2272-E2272)&lt;&gt;SIGN(D2271-E2271),IF(SIGN(D2272-E2272)&gt;0,"BUY","SELL"),""),"")</f>
        <v/>
      </c>
      <c r="G2273" s="11"/>
      <c r="H2273" s="11">
        <f>(data!B2273/data!B2272)-1</f>
        <v>5.068728522336774E-2</v>
      </c>
      <c r="I2273" s="11">
        <f t="shared" si="735"/>
        <v>5.068728522336774E-2</v>
      </c>
      <c r="J2273" s="11">
        <f t="shared" si="736"/>
        <v>0</v>
      </c>
      <c r="K2273" s="11">
        <f ca="1">IF(ROW(data!B2273)&gt;rsi+1,100-100/(1+AVERAGE(OFFSET(I2273,0,0,-rsi,1))/AVERAGE(OFFSET(J2273,0,0,-rsi,1))),"")</f>
        <v>44.059357509904878</v>
      </c>
      <c r="L2273" s="11"/>
      <c r="M2273" s="11">
        <f t="shared" si="737"/>
        <v>1.0506872852233677</v>
      </c>
      <c r="N2273" s="11">
        <f t="shared" ca="1" si="738"/>
        <v>0.89926470588235319</v>
      </c>
      <c r="S2273" s="13" t="str">
        <f ca="1">pricein</f>
        <v/>
      </c>
      <c r="T2273" s="13" t="str">
        <f ca="1">priceout</f>
        <v/>
      </c>
      <c r="U2273" s="16" t="str">
        <f t="shared" ca="1" si="739"/>
        <v/>
      </c>
      <c r="V2273" s="16" t="str">
        <f t="shared" ca="1" si="746"/>
        <v/>
      </c>
      <c r="W2273" s="16" t="str">
        <f t="shared" ca="1" si="747"/>
        <v/>
      </c>
      <c r="X2273" s="16">
        <f t="shared" ca="1" si="748"/>
        <v>3.4121018346729071</v>
      </c>
      <c r="Y2273" s="16"/>
      <c r="Z2273" s="13" t="str">
        <f ca="1">priceincross</f>
        <v/>
      </c>
      <c r="AA2273" s="13" t="str">
        <f ca="1">priceoutcross</f>
        <v/>
      </c>
      <c r="AB2273" s="13" t="str">
        <f t="shared" ca="1" si="740"/>
        <v/>
      </c>
      <c r="AC2273" s="13" t="str">
        <f t="shared" ca="1" si="749"/>
        <v/>
      </c>
      <c r="AD2273" s="13" t="str">
        <f t="shared" ca="1" si="750"/>
        <v/>
      </c>
      <c r="AE2273" s="13">
        <f t="shared" ca="1" si="751"/>
        <v>5.2959212856690323</v>
      </c>
      <c r="AG2273" s="32">
        <f ca="1">IF(ROW(data!B2273)&gt;fib+1,MIN(OFFSET(data!B2273,0,0,-fib,1)),"")</f>
        <v>10.96</v>
      </c>
      <c r="AH2273" s="32">
        <f ca="1">IF(ROW(data!B2273)&gt;fib+1,MAX(OFFSET(data!B2273,0,0,-fib,1)),"")</f>
        <v>23.61</v>
      </c>
      <c r="AI2273" s="32">
        <f t="shared" ca="1" si="741"/>
        <v>12.649999999999999</v>
      </c>
      <c r="AJ2273" s="31">
        <f t="shared" ca="1" si="742"/>
        <v>13.945399999999999</v>
      </c>
      <c r="AK2273" s="31">
        <f t="shared" ca="1" si="743"/>
        <v>15.792300000000001</v>
      </c>
      <c r="AL2273" s="31">
        <f t="shared" ca="1" si="744"/>
        <v>17.285</v>
      </c>
      <c r="AM2273" s="31">
        <f t="shared" ca="1" si="745"/>
        <v>18.777699999999999</v>
      </c>
      <c r="AO2273" s="32">
        <f t="shared" ca="1" si="752"/>
        <v>2.890077253538212</v>
      </c>
      <c r="AP2273" s="32">
        <f t="shared" ca="1" si="753"/>
        <v>0.14008240141259587</v>
      </c>
      <c r="AQ2273" s="32">
        <f t="shared" ca="1" si="754"/>
        <v>4.2959212856690323</v>
      </c>
      <c r="AR2273" s="32">
        <f t="shared" ca="1" si="755"/>
        <v>0</v>
      </c>
    </row>
    <row r="2274" spans="1:44">
      <c r="A2274" s="10">
        <v>40239</v>
      </c>
      <c r="B2274" s="11">
        <f ca="1">IF(ROW(data!B2274)&gt;singleSMA,AVERAGE(OFFSET(data!B2274,0,0,-singleSMA,1)),"")</f>
        <v>16.821900000000003</v>
      </c>
      <c r="C2274" s="11" t="str">
        <f ca="1">IF(ROW(data!B2272)&gt;singleSMA+2,IF(SIGN(data!B2273-indicators!B2273)&lt;&gt;SIGN(data!B2272-indicators!B2272),IF(SIGN(data!B2273-indicators!B2273)&gt;0,"BUY","SELL"),""),"")</f>
        <v/>
      </c>
      <c r="D2274" s="11">
        <f ca="1">IF(ROW(data!B2274)&gt;fastSMA,AVERAGE(OFFSET(data!B2274,0,0,-fastSMA,1)),"")</f>
        <v>12.041999999999998</v>
      </c>
      <c r="E2274" s="11">
        <f ca="1">IF(ROW(data!B2274)&gt;slowSMA,AVERAGE(OFFSET(data!B2274,0,0,-slowSMA,1)),"")</f>
        <v>16.821900000000003</v>
      </c>
      <c r="F2274" s="11" t="str">
        <f ca="1">IF(ROW(data!B2274)&gt;MAX(fastSMA,slowSMA)+2,IF(SIGN(D2273-E2273)&lt;&gt;SIGN(D2272-E2272),IF(SIGN(D2273-E2273)&gt;0,"BUY","SELL"),""),"")</f>
        <v/>
      </c>
      <c r="G2274" s="11"/>
      <c r="H2274" s="11">
        <f>(data!B2274/data!B2273)-1</f>
        <v>3.5159443990188111E-2</v>
      </c>
      <c r="I2274" s="11">
        <f t="shared" si="735"/>
        <v>3.5159443990188111E-2</v>
      </c>
      <c r="J2274" s="11">
        <f t="shared" si="736"/>
        <v>0</v>
      </c>
      <c r="K2274" s="11">
        <f ca="1">IF(ROW(data!B2274)&gt;rsi+1,100-100/(1+AVERAGE(OFFSET(I2274,0,0,-rsi,1))/AVERAGE(OFFSET(J2274,0,0,-rsi,1))),"")</f>
        <v>47.822817500331794</v>
      </c>
      <c r="L2274" s="11"/>
      <c r="M2274" s="11">
        <f t="shared" si="737"/>
        <v>1.0351594439901881</v>
      </c>
      <c r="N2274" s="11">
        <f t="shared" ca="1" si="738"/>
        <v>0.94902548725637192</v>
      </c>
      <c r="S2274" s="13" t="str">
        <f ca="1">pricein</f>
        <v/>
      </c>
      <c r="T2274" s="13" t="str">
        <f ca="1">priceout</f>
        <v/>
      </c>
      <c r="U2274" s="16" t="str">
        <f t="shared" ca="1" si="739"/>
        <v/>
      </c>
      <c r="V2274" s="16" t="str">
        <f t="shared" ca="1" si="746"/>
        <v/>
      </c>
      <c r="W2274" s="16" t="str">
        <f t="shared" ca="1" si="747"/>
        <v/>
      </c>
      <c r="X2274" s="16">
        <f t="shared" ca="1" si="748"/>
        <v>3.4121018346729071</v>
      </c>
      <c r="Y2274" s="16"/>
      <c r="Z2274" s="13" t="str">
        <f ca="1">priceincross</f>
        <v/>
      </c>
      <c r="AA2274" s="13" t="str">
        <f ca="1">priceoutcross</f>
        <v/>
      </c>
      <c r="AB2274" s="13" t="str">
        <f t="shared" ca="1" si="740"/>
        <v/>
      </c>
      <c r="AC2274" s="13" t="str">
        <f t="shared" ca="1" si="749"/>
        <v/>
      </c>
      <c r="AD2274" s="13" t="str">
        <f t="shared" ca="1" si="750"/>
        <v/>
      </c>
      <c r="AE2274" s="13">
        <f t="shared" ca="1" si="751"/>
        <v>5.2959212856690323</v>
      </c>
      <c r="AG2274" s="32">
        <f ca="1">IF(ROW(data!B2274)&gt;fib+1,MIN(OFFSET(data!B2274,0,0,-fib,1)),"")</f>
        <v>10.96</v>
      </c>
      <c r="AH2274" s="32">
        <f ca="1">IF(ROW(data!B2274)&gt;fib+1,MAX(OFFSET(data!B2274,0,0,-fib,1)),"")</f>
        <v>23.61</v>
      </c>
      <c r="AI2274" s="32">
        <f t="shared" ca="1" si="741"/>
        <v>12.649999999999999</v>
      </c>
      <c r="AJ2274" s="31">
        <f t="shared" ca="1" si="742"/>
        <v>13.945399999999999</v>
      </c>
      <c r="AK2274" s="31">
        <f t="shared" ca="1" si="743"/>
        <v>15.792300000000001</v>
      </c>
      <c r="AL2274" s="31">
        <f t="shared" ca="1" si="744"/>
        <v>17.285</v>
      </c>
      <c r="AM2274" s="31">
        <f t="shared" ca="1" si="745"/>
        <v>18.777699999999999</v>
      </c>
      <c r="AO2274" s="32">
        <f t="shared" ca="1" si="752"/>
        <v>2.890077253538212</v>
      </c>
      <c r="AP2274" s="32">
        <f t="shared" ca="1" si="753"/>
        <v>0.14008240141259587</v>
      </c>
      <c r="AQ2274" s="32">
        <f t="shared" ca="1" si="754"/>
        <v>4.2959212856690323</v>
      </c>
      <c r="AR2274" s="32">
        <f t="shared" ca="1" si="755"/>
        <v>0</v>
      </c>
    </row>
    <row r="2275" spans="1:44">
      <c r="A2275" s="10">
        <v>40240</v>
      </c>
      <c r="B2275" s="11">
        <f ca="1">IF(ROW(data!B2275)&gt;singleSMA,AVERAGE(OFFSET(data!B2275,0,0,-singleSMA,1)),"")</f>
        <v>16.738800000000005</v>
      </c>
      <c r="C2275" s="11" t="str">
        <f ca="1">IF(ROW(data!B2273)&gt;singleSMA+2,IF(SIGN(data!B2274-indicators!B2274)&lt;&gt;SIGN(data!B2273-indicators!B2273),IF(SIGN(data!B2274-indicators!B2274)&gt;0,"BUY","SELL"),""),"")</f>
        <v/>
      </c>
      <c r="D2275" s="11">
        <f ca="1">IF(ROW(data!B2275)&gt;fastSMA,AVERAGE(OFFSET(data!B2275,0,0,-fastSMA,1)),"")</f>
        <v>11.980999999999998</v>
      </c>
      <c r="E2275" s="11">
        <f ca="1">IF(ROW(data!B2275)&gt;slowSMA,AVERAGE(OFFSET(data!B2275,0,0,-slowSMA,1)),"")</f>
        <v>16.738800000000005</v>
      </c>
      <c r="F2275" s="11" t="str">
        <f ca="1">IF(ROW(data!B2275)&gt;MAX(fastSMA,slowSMA)+2,IF(SIGN(D2274-E2274)&lt;&gt;SIGN(D2273-E2273),IF(SIGN(D2274-E2274)&gt;0,"BUY","SELL"),""),"")</f>
        <v/>
      </c>
      <c r="G2275" s="11"/>
      <c r="H2275" s="11">
        <f>(data!B2275/data!B2274)-1</f>
        <v>-1.2638230647709303E-2</v>
      </c>
      <c r="I2275" s="11">
        <f t="shared" si="735"/>
        <v>0</v>
      </c>
      <c r="J2275" s="11">
        <f t="shared" si="736"/>
        <v>1.2638230647709303E-2</v>
      </c>
      <c r="K2275" s="11">
        <f ca="1">IF(ROW(data!B2275)&gt;rsi+1,100-100/(1+AVERAGE(OFFSET(I2275,0,0,-rsi,1))/AVERAGE(OFFSET(J2275,0,0,-rsi,1))),"")</f>
        <v>44.961118489116814</v>
      </c>
      <c r="L2275" s="11"/>
      <c r="M2275" s="11">
        <f t="shared" si="737"/>
        <v>0.9873617693522907</v>
      </c>
      <c r="N2275" s="11">
        <f t="shared" ca="1" si="738"/>
        <v>0.9110787172011664</v>
      </c>
      <c r="S2275" s="13" t="str">
        <f ca="1">pricein</f>
        <v/>
      </c>
      <c r="T2275" s="13" t="str">
        <f ca="1">priceout</f>
        <v/>
      </c>
      <c r="U2275" s="16" t="str">
        <f t="shared" ca="1" si="739"/>
        <v/>
      </c>
      <c r="V2275" s="16" t="str">
        <f t="shared" ca="1" si="746"/>
        <v/>
      </c>
      <c r="W2275" s="16" t="str">
        <f t="shared" ca="1" si="747"/>
        <v/>
      </c>
      <c r="X2275" s="16">
        <f t="shared" ca="1" si="748"/>
        <v>3.4121018346729071</v>
      </c>
      <c r="Y2275" s="16"/>
      <c r="Z2275" s="13" t="str">
        <f ca="1">priceincross</f>
        <v/>
      </c>
      <c r="AA2275" s="13" t="str">
        <f ca="1">priceoutcross</f>
        <v/>
      </c>
      <c r="AB2275" s="13" t="str">
        <f t="shared" ca="1" si="740"/>
        <v/>
      </c>
      <c r="AC2275" s="13" t="str">
        <f t="shared" ca="1" si="749"/>
        <v/>
      </c>
      <c r="AD2275" s="13" t="str">
        <f t="shared" ca="1" si="750"/>
        <v/>
      </c>
      <c r="AE2275" s="13">
        <f t="shared" ca="1" si="751"/>
        <v>5.2959212856690323</v>
      </c>
      <c r="AG2275" s="32">
        <f ca="1">IF(ROW(data!B2275)&gt;fib+1,MIN(OFFSET(data!B2275,0,0,-fib,1)),"")</f>
        <v>10.96</v>
      </c>
      <c r="AH2275" s="32">
        <f ca="1">IF(ROW(data!B2275)&gt;fib+1,MAX(OFFSET(data!B2275,0,0,-fib,1)),"")</f>
        <v>23.61</v>
      </c>
      <c r="AI2275" s="32">
        <f t="shared" ca="1" si="741"/>
        <v>12.649999999999999</v>
      </c>
      <c r="AJ2275" s="31">
        <f t="shared" ca="1" si="742"/>
        <v>13.945399999999999</v>
      </c>
      <c r="AK2275" s="31">
        <f t="shared" ca="1" si="743"/>
        <v>15.792300000000001</v>
      </c>
      <c r="AL2275" s="31">
        <f t="shared" ca="1" si="744"/>
        <v>17.285</v>
      </c>
      <c r="AM2275" s="31">
        <f t="shared" ca="1" si="745"/>
        <v>18.777699999999999</v>
      </c>
      <c r="AO2275" s="32">
        <f t="shared" ca="1" si="752"/>
        <v>2.890077253538212</v>
      </c>
      <c r="AP2275" s="32">
        <f t="shared" ca="1" si="753"/>
        <v>0.14008240141259587</v>
      </c>
      <c r="AQ2275" s="32">
        <f t="shared" ca="1" si="754"/>
        <v>4.2959212856690323</v>
      </c>
      <c r="AR2275" s="32">
        <f t="shared" ca="1" si="755"/>
        <v>0</v>
      </c>
    </row>
    <row r="2276" spans="1:44">
      <c r="A2276" s="10">
        <v>40241</v>
      </c>
      <c r="B2276" s="11">
        <f ca="1">IF(ROW(data!B2276)&gt;singleSMA,AVERAGE(OFFSET(data!B2276,0,0,-singleSMA,1)),"")</f>
        <v>16.659100000000002</v>
      </c>
      <c r="C2276" s="11" t="str">
        <f ca="1">IF(ROW(data!B2274)&gt;singleSMA+2,IF(SIGN(data!B2275-indicators!B2275)&lt;&gt;SIGN(data!B2274-indicators!B2274),IF(SIGN(data!B2275-indicators!B2275)&gt;0,"BUY","SELL"),""),"")</f>
        <v/>
      </c>
      <c r="D2276" s="11">
        <f ca="1">IF(ROW(data!B2276)&gt;fastSMA,AVERAGE(OFFSET(data!B2276,0,0,-fastSMA,1)),"")</f>
        <v>11.929999999999998</v>
      </c>
      <c r="E2276" s="11">
        <f ca="1">IF(ROW(data!B2276)&gt;slowSMA,AVERAGE(OFFSET(data!B2276,0,0,-slowSMA,1)),"")</f>
        <v>16.659100000000002</v>
      </c>
      <c r="F2276" s="11" t="str">
        <f ca="1">IF(ROW(data!B2276)&gt;MAX(fastSMA,slowSMA)+2,IF(SIGN(D2275-E2275)&lt;&gt;SIGN(D2274-E2274),IF(SIGN(D2275-E2275)&gt;0,"BUY","SELL"),""),"")</f>
        <v/>
      </c>
      <c r="G2276" s="11"/>
      <c r="H2276" s="11">
        <f>(data!B2276/data!B2275)-1</f>
        <v>5.6000000000000494E-3</v>
      </c>
      <c r="I2276" s="11">
        <f t="shared" si="735"/>
        <v>5.6000000000000494E-3</v>
      </c>
      <c r="J2276" s="11">
        <f t="shared" si="736"/>
        <v>0</v>
      </c>
      <c r="K2276" s="11">
        <f ca="1">IF(ROW(data!B2276)&gt;rsi+1,100-100/(1+AVERAGE(OFFSET(I2276,0,0,-rsi,1))/AVERAGE(OFFSET(J2276,0,0,-rsi,1))),"")</f>
        <v>45.971478374457917</v>
      </c>
      <c r="L2276" s="11"/>
      <c r="M2276" s="11">
        <f t="shared" si="737"/>
        <v>1.0056</v>
      </c>
      <c r="N2276" s="11">
        <f t="shared" ca="1" si="738"/>
        <v>0.92494481236203108</v>
      </c>
      <c r="S2276" s="13" t="str">
        <f ca="1">pricein</f>
        <v/>
      </c>
      <c r="T2276" s="13" t="str">
        <f ca="1">priceout</f>
        <v/>
      </c>
      <c r="U2276" s="16" t="str">
        <f t="shared" ca="1" si="739"/>
        <v/>
      </c>
      <c r="V2276" s="16" t="str">
        <f t="shared" ca="1" si="746"/>
        <v/>
      </c>
      <c r="W2276" s="16" t="str">
        <f t="shared" ca="1" si="747"/>
        <v/>
      </c>
      <c r="X2276" s="16">
        <f t="shared" ca="1" si="748"/>
        <v>3.4121018346729071</v>
      </c>
      <c r="Y2276" s="16"/>
      <c r="Z2276" s="13" t="str">
        <f ca="1">priceincross</f>
        <v/>
      </c>
      <c r="AA2276" s="13" t="str">
        <f ca="1">priceoutcross</f>
        <v/>
      </c>
      <c r="AB2276" s="13" t="str">
        <f t="shared" ca="1" si="740"/>
        <v/>
      </c>
      <c r="AC2276" s="13" t="str">
        <f t="shared" ca="1" si="749"/>
        <v/>
      </c>
      <c r="AD2276" s="13" t="str">
        <f t="shared" ca="1" si="750"/>
        <v/>
      </c>
      <c r="AE2276" s="13">
        <f t="shared" ca="1" si="751"/>
        <v>5.2959212856690323</v>
      </c>
      <c r="AG2276" s="32">
        <f ca="1">IF(ROW(data!B2276)&gt;fib+1,MIN(OFFSET(data!B2276,0,0,-fib,1)),"")</f>
        <v>10.96</v>
      </c>
      <c r="AH2276" s="32">
        <f ca="1">IF(ROW(data!B2276)&gt;fib+1,MAX(OFFSET(data!B2276,0,0,-fib,1)),"")</f>
        <v>23.61</v>
      </c>
      <c r="AI2276" s="32">
        <f t="shared" ca="1" si="741"/>
        <v>12.649999999999999</v>
      </c>
      <c r="AJ2276" s="31">
        <f t="shared" ca="1" si="742"/>
        <v>13.945399999999999</v>
      </c>
      <c r="AK2276" s="31">
        <f t="shared" ca="1" si="743"/>
        <v>15.792300000000001</v>
      </c>
      <c r="AL2276" s="31">
        <f t="shared" ca="1" si="744"/>
        <v>17.285</v>
      </c>
      <c r="AM2276" s="31">
        <f t="shared" ca="1" si="745"/>
        <v>18.777699999999999</v>
      </c>
      <c r="AO2276" s="32">
        <f t="shared" ca="1" si="752"/>
        <v>2.890077253538212</v>
      </c>
      <c r="AP2276" s="32">
        <f t="shared" ca="1" si="753"/>
        <v>0.14008240141259587</v>
      </c>
      <c r="AQ2276" s="32">
        <f t="shared" ca="1" si="754"/>
        <v>4.2959212856690323</v>
      </c>
      <c r="AR2276" s="32">
        <f t="shared" ca="1" si="755"/>
        <v>0</v>
      </c>
    </row>
    <row r="2277" spans="1:44">
      <c r="A2277" s="10">
        <v>40242</v>
      </c>
      <c r="B2277" s="11">
        <f ca="1">IF(ROW(data!B2277)&gt;singleSMA,AVERAGE(OFFSET(data!B2277,0,0,-singleSMA,1)),"")</f>
        <v>16.579699999999999</v>
      </c>
      <c r="C2277" s="11" t="str">
        <f ca="1">IF(ROW(data!B2275)&gt;singleSMA+2,IF(SIGN(data!B2276-indicators!B2276)&lt;&gt;SIGN(data!B2275-indicators!B2275),IF(SIGN(data!B2276-indicators!B2276)&gt;0,"BUY","SELL"),""),"")</f>
        <v/>
      </c>
      <c r="D2277" s="11">
        <f ca="1">IF(ROW(data!B2277)&gt;fastSMA,AVERAGE(OFFSET(data!B2277,0,0,-fastSMA,1)),"")</f>
        <v>11.955499999999997</v>
      </c>
      <c r="E2277" s="11">
        <f ca="1">IF(ROW(data!B2277)&gt;slowSMA,AVERAGE(OFFSET(data!B2277,0,0,-slowSMA,1)),"")</f>
        <v>16.579699999999999</v>
      </c>
      <c r="F2277" s="11" t="str">
        <f ca="1">IF(ROW(data!B2277)&gt;MAX(fastSMA,slowSMA)+2,IF(SIGN(D2276-E2276)&lt;&gt;SIGN(D2275-E2275),IF(SIGN(D2276-E2276)&gt;0,"BUY","SELL"),""),"")</f>
        <v/>
      </c>
      <c r="G2277" s="11"/>
      <c r="H2277" s="11">
        <f>(data!B2277/data!B2276)-1</f>
        <v>4.4550517104216425E-2</v>
      </c>
      <c r="I2277" s="11">
        <f t="shared" si="735"/>
        <v>4.4550517104216425E-2</v>
      </c>
      <c r="J2277" s="11">
        <f t="shared" si="736"/>
        <v>0</v>
      </c>
      <c r="K2277" s="11">
        <f ca="1">IF(ROW(data!B2277)&gt;rsi+1,100-100/(1+AVERAGE(OFFSET(I2277,0,0,-rsi,1))/AVERAGE(OFFSET(J2277,0,0,-rsi,1))),"")</f>
        <v>54.098955477034472</v>
      </c>
      <c r="L2277" s="11"/>
      <c r="M2277" s="11">
        <f t="shared" si="737"/>
        <v>1.0445505171042164</v>
      </c>
      <c r="N2277" s="11">
        <f t="shared" ca="1" si="738"/>
        <v>1.0404120443740097</v>
      </c>
      <c r="S2277" s="13" t="str">
        <f ca="1">pricein</f>
        <v/>
      </c>
      <c r="T2277" s="13" t="str">
        <f ca="1">priceout</f>
        <v/>
      </c>
      <c r="U2277" s="16" t="str">
        <f t="shared" ca="1" si="739"/>
        <v/>
      </c>
      <c r="V2277" s="16" t="str">
        <f t="shared" ca="1" si="746"/>
        <v/>
      </c>
      <c r="W2277" s="16" t="str">
        <f t="shared" ca="1" si="747"/>
        <v/>
      </c>
      <c r="X2277" s="16">
        <f t="shared" ca="1" si="748"/>
        <v>3.4121018346729071</v>
      </c>
      <c r="Y2277" s="16"/>
      <c r="Z2277" s="13" t="str">
        <f ca="1">priceincross</f>
        <v/>
      </c>
      <c r="AA2277" s="13" t="str">
        <f ca="1">priceoutcross</f>
        <v/>
      </c>
      <c r="AB2277" s="13" t="str">
        <f t="shared" ca="1" si="740"/>
        <v/>
      </c>
      <c r="AC2277" s="13" t="str">
        <f t="shared" ca="1" si="749"/>
        <v/>
      </c>
      <c r="AD2277" s="13" t="str">
        <f t="shared" ca="1" si="750"/>
        <v/>
      </c>
      <c r="AE2277" s="13">
        <f t="shared" ca="1" si="751"/>
        <v>5.2959212856690323</v>
      </c>
      <c r="AG2277" s="32">
        <f ca="1">IF(ROW(data!B2277)&gt;fib+1,MIN(OFFSET(data!B2277,0,0,-fib,1)),"")</f>
        <v>10.96</v>
      </c>
      <c r="AH2277" s="32">
        <f ca="1">IF(ROW(data!B2277)&gt;fib+1,MAX(OFFSET(data!B2277,0,0,-fib,1)),"")</f>
        <v>23.61</v>
      </c>
      <c r="AI2277" s="32">
        <f t="shared" ca="1" si="741"/>
        <v>12.649999999999999</v>
      </c>
      <c r="AJ2277" s="31">
        <f t="shared" ca="1" si="742"/>
        <v>13.945399999999999</v>
      </c>
      <c r="AK2277" s="31">
        <f t="shared" ca="1" si="743"/>
        <v>15.792300000000001</v>
      </c>
      <c r="AL2277" s="31">
        <f t="shared" ca="1" si="744"/>
        <v>17.285</v>
      </c>
      <c r="AM2277" s="31">
        <f t="shared" ca="1" si="745"/>
        <v>18.777699999999999</v>
      </c>
      <c r="AO2277" s="32">
        <f t="shared" ca="1" si="752"/>
        <v>2.890077253538212</v>
      </c>
      <c r="AP2277" s="32">
        <f t="shared" ca="1" si="753"/>
        <v>0.14008240141259587</v>
      </c>
      <c r="AQ2277" s="32">
        <f t="shared" ca="1" si="754"/>
        <v>4.2959212856690323</v>
      </c>
      <c r="AR2277" s="32">
        <f t="shared" ca="1" si="755"/>
        <v>0</v>
      </c>
    </row>
    <row r="2278" spans="1:44">
      <c r="A2278" s="10">
        <v>40245</v>
      </c>
      <c r="B2278" s="11">
        <f ca="1">IF(ROW(data!B2278)&gt;singleSMA,AVERAGE(OFFSET(data!B2278,0,0,-singleSMA,1)),"")</f>
        <v>16.497399999999999</v>
      </c>
      <c r="C2278" s="11" t="str">
        <f ca="1">IF(ROW(data!B2276)&gt;singleSMA+2,IF(SIGN(data!B2277-indicators!B2277)&lt;&gt;SIGN(data!B2276-indicators!B2276),IF(SIGN(data!B2277-indicators!B2277)&gt;0,"BUY","SELL"),""),"")</f>
        <v/>
      </c>
      <c r="D2278" s="11">
        <f ca="1">IF(ROW(data!B2278)&gt;fastSMA,AVERAGE(OFFSET(data!B2278,0,0,-fastSMA,1)),"")</f>
        <v>12.015499999999998</v>
      </c>
      <c r="E2278" s="11">
        <f ca="1">IF(ROW(data!B2278)&gt;slowSMA,AVERAGE(OFFSET(data!B2278,0,0,-slowSMA,1)),"")</f>
        <v>16.497399999999999</v>
      </c>
      <c r="F2278" s="11" t="str">
        <f ca="1">IF(ROW(data!B2278)&gt;MAX(fastSMA,slowSMA)+2,IF(SIGN(D2277-E2277)&lt;&gt;SIGN(D2276-E2276),IF(SIGN(D2277-E2277)&gt;0,"BUY","SELL"),""),"")</f>
        <v/>
      </c>
      <c r="G2278" s="11"/>
      <c r="H2278" s="11">
        <f>(data!B2278/data!B2277)-1</f>
        <v>3.8080731150036407E-3</v>
      </c>
      <c r="I2278" s="11">
        <f t="shared" si="735"/>
        <v>3.8080731150036407E-3</v>
      </c>
      <c r="J2278" s="11">
        <f t="shared" si="736"/>
        <v>0</v>
      </c>
      <c r="K2278" s="11">
        <f ca="1">IF(ROW(data!B2278)&gt;rsi+1,100-100/(1+AVERAGE(OFFSET(I2278,0,0,-rsi,1))/AVERAGE(OFFSET(J2278,0,0,-rsi,1))),"")</f>
        <v>58.568227904304209</v>
      </c>
      <c r="L2278" s="11"/>
      <c r="M2278" s="11">
        <f t="shared" si="737"/>
        <v>1.0038080731150036</v>
      </c>
      <c r="N2278" s="11">
        <f t="shared" ca="1" si="738"/>
        <v>1.1001669449081803</v>
      </c>
      <c r="S2278" s="13" t="str">
        <f ca="1">pricein</f>
        <v/>
      </c>
      <c r="T2278" s="13" t="str">
        <f ca="1">priceout</f>
        <v/>
      </c>
      <c r="U2278" s="16" t="str">
        <f t="shared" ca="1" si="739"/>
        <v/>
      </c>
      <c r="V2278" s="16" t="str">
        <f t="shared" ca="1" si="746"/>
        <v/>
      </c>
      <c r="W2278" s="16" t="str">
        <f t="shared" ca="1" si="747"/>
        <v/>
      </c>
      <c r="X2278" s="16">
        <f t="shared" ca="1" si="748"/>
        <v>3.4121018346729071</v>
      </c>
      <c r="Y2278" s="16"/>
      <c r="Z2278" s="13" t="str">
        <f ca="1">priceincross</f>
        <v/>
      </c>
      <c r="AA2278" s="13" t="str">
        <f ca="1">priceoutcross</f>
        <v/>
      </c>
      <c r="AB2278" s="13" t="str">
        <f t="shared" ca="1" si="740"/>
        <v/>
      </c>
      <c r="AC2278" s="13" t="str">
        <f t="shared" ca="1" si="749"/>
        <v/>
      </c>
      <c r="AD2278" s="13" t="str">
        <f t="shared" ca="1" si="750"/>
        <v/>
      </c>
      <c r="AE2278" s="13">
        <f t="shared" ca="1" si="751"/>
        <v>5.2959212856690323</v>
      </c>
      <c r="AG2278" s="32">
        <f ca="1">IF(ROW(data!B2278)&gt;fib+1,MIN(OFFSET(data!B2278,0,0,-fib,1)),"")</f>
        <v>10.96</v>
      </c>
      <c r="AH2278" s="32">
        <f ca="1">IF(ROW(data!B2278)&gt;fib+1,MAX(OFFSET(data!B2278,0,0,-fib,1)),"")</f>
        <v>23.61</v>
      </c>
      <c r="AI2278" s="32">
        <f t="shared" ca="1" si="741"/>
        <v>12.649999999999999</v>
      </c>
      <c r="AJ2278" s="31">
        <f t="shared" ca="1" si="742"/>
        <v>13.945399999999999</v>
      </c>
      <c r="AK2278" s="31">
        <f t="shared" ca="1" si="743"/>
        <v>15.792300000000001</v>
      </c>
      <c r="AL2278" s="31">
        <f t="shared" ca="1" si="744"/>
        <v>17.285</v>
      </c>
      <c r="AM2278" s="31">
        <f t="shared" ca="1" si="745"/>
        <v>18.777699999999999</v>
      </c>
      <c r="AO2278" s="32">
        <f t="shared" ca="1" si="752"/>
        <v>2.890077253538212</v>
      </c>
      <c r="AP2278" s="32">
        <f t="shared" ca="1" si="753"/>
        <v>0.14008240141259587</v>
      </c>
      <c r="AQ2278" s="32">
        <f t="shared" ca="1" si="754"/>
        <v>4.2959212856690323</v>
      </c>
      <c r="AR2278" s="32">
        <f t="shared" ca="1" si="755"/>
        <v>0</v>
      </c>
    </row>
    <row r="2279" spans="1:44">
      <c r="A2279" s="10">
        <v>40246</v>
      </c>
      <c r="B2279" s="11">
        <f ca="1">IF(ROW(data!B2279)&gt;singleSMA,AVERAGE(OFFSET(data!B2279,0,0,-singleSMA,1)),"")</f>
        <v>16.408099999999997</v>
      </c>
      <c r="C2279" s="11" t="str">
        <f ca="1">IF(ROW(data!B2277)&gt;singleSMA+2,IF(SIGN(data!B2278-indicators!B2278)&lt;&gt;SIGN(data!B2277-indicators!B2277),IF(SIGN(data!B2278-indicators!B2278)&gt;0,"BUY","SELL"),""),"")</f>
        <v/>
      </c>
      <c r="D2279" s="11">
        <f ca="1">IF(ROW(data!B2279)&gt;fastSMA,AVERAGE(OFFSET(data!B2279,0,0,-fastSMA,1)),"")</f>
        <v>12.133999999999999</v>
      </c>
      <c r="E2279" s="11">
        <f ca="1">IF(ROW(data!B2279)&gt;slowSMA,AVERAGE(OFFSET(data!B2279,0,0,-slowSMA,1)),"")</f>
        <v>16.408099999999997</v>
      </c>
      <c r="F2279" s="11" t="str">
        <f ca="1">IF(ROW(data!B2279)&gt;MAX(fastSMA,slowSMA)+2,IF(SIGN(D2278-E2278)&lt;&gt;SIGN(D2277-E2277),IF(SIGN(D2278-E2278)&gt;0,"BUY","SELL"),""),"")</f>
        <v/>
      </c>
      <c r="G2279" s="11"/>
      <c r="H2279" s="11">
        <f>(data!B2279/data!B2278)-1</f>
        <v>1.1380880121396153E-2</v>
      </c>
      <c r="I2279" s="11">
        <f t="shared" si="735"/>
        <v>1.1380880121396153E-2</v>
      </c>
      <c r="J2279" s="11">
        <f t="shared" si="736"/>
        <v>0</v>
      </c>
      <c r="K2279" s="11">
        <f ca="1">IF(ROW(data!B2279)&gt;rsi+1,100-100/(1+AVERAGE(OFFSET(I2279,0,0,-rsi,1))/AVERAGE(OFFSET(J2279,0,0,-rsi,1))),"")</f>
        <v>67.991585427526303</v>
      </c>
      <c r="L2279" s="11"/>
      <c r="M2279" s="11">
        <f t="shared" si="737"/>
        <v>1.0113808801213962</v>
      </c>
      <c r="N2279" s="11">
        <f t="shared" ca="1" si="738"/>
        <v>1.2162408759124086</v>
      </c>
      <c r="S2279" s="13" t="str">
        <f ca="1">pricein</f>
        <v/>
      </c>
      <c r="T2279" s="13" t="str">
        <f ca="1">priceout</f>
        <v/>
      </c>
      <c r="U2279" s="16" t="str">
        <f t="shared" ca="1" si="739"/>
        <v/>
      </c>
      <c r="V2279" s="16" t="str">
        <f t="shared" ca="1" si="746"/>
        <v/>
      </c>
      <c r="W2279" s="16" t="str">
        <f t="shared" ca="1" si="747"/>
        <v/>
      </c>
      <c r="X2279" s="16">
        <f t="shared" ca="1" si="748"/>
        <v>3.4121018346729071</v>
      </c>
      <c r="Y2279" s="16"/>
      <c r="Z2279" s="13" t="str">
        <f ca="1">priceincross</f>
        <v/>
      </c>
      <c r="AA2279" s="13" t="str">
        <f ca="1">priceoutcross</f>
        <v/>
      </c>
      <c r="AB2279" s="13" t="str">
        <f t="shared" ca="1" si="740"/>
        <v/>
      </c>
      <c r="AC2279" s="13" t="str">
        <f t="shared" ca="1" si="749"/>
        <v/>
      </c>
      <c r="AD2279" s="13" t="str">
        <f t="shared" ca="1" si="750"/>
        <v/>
      </c>
      <c r="AE2279" s="13">
        <f t="shared" ca="1" si="751"/>
        <v>5.2959212856690323</v>
      </c>
      <c r="AG2279" s="32">
        <f ca="1">IF(ROW(data!B2279)&gt;fib+1,MIN(OFFSET(data!B2279,0,0,-fib,1)),"")</f>
        <v>10.96</v>
      </c>
      <c r="AH2279" s="32">
        <f ca="1">IF(ROW(data!B2279)&gt;fib+1,MAX(OFFSET(data!B2279,0,0,-fib,1)),"")</f>
        <v>23.61</v>
      </c>
      <c r="AI2279" s="32">
        <f t="shared" ca="1" si="741"/>
        <v>12.649999999999999</v>
      </c>
      <c r="AJ2279" s="31">
        <f t="shared" ca="1" si="742"/>
        <v>13.945399999999999</v>
      </c>
      <c r="AK2279" s="31">
        <f t="shared" ca="1" si="743"/>
        <v>15.792300000000001</v>
      </c>
      <c r="AL2279" s="31">
        <f t="shared" ca="1" si="744"/>
        <v>17.285</v>
      </c>
      <c r="AM2279" s="31">
        <f t="shared" ca="1" si="745"/>
        <v>18.777699999999999</v>
      </c>
      <c r="AO2279" s="32">
        <f t="shared" ca="1" si="752"/>
        <v>2.890077253538212</v>
      </c>
      <c r="AP2279" s="32">
        <f t="shared" ca="1" si="753"/>
        <v>0.14008240141259587</v>
      </c>
      <c r="AQ2279" s="32">
        <f t="shared" ca="1" si="754"/>
        <v>4.2959212856690323</v>
      </c>
      <c r="AR2279" s="32">
        <f t="shared" ca="1" si="755"/>
        <v>0</v>
      </c>
    </row>
    <row r="2280" spans="1:44">
      <c r="A2280" s="10">
        <v>40247</v>
      </c>
      <c r="B2280" s="11">
        <f ca="1">IF(ROW(data!B2280)&gt;singleSMA,AVERAGE(OFFSET(data!B2280,0,0,-singleSMA,1)),"")</f>
        <v>16.319999999999997</v>
      </c>
      <c r="C2280" s="11" t="str">
        <f ca="1">IF(ROW(data!B2278)&gt;singleSMA+2,IF(SIGN(data!B2279-indicators!B2279)&lt;&gt;SIGN(data!B2278-indicators!B2278),IF(SIGN(data!B2279-indicators!B2279)&gt;0,"BUY","SELL"),""),"")</f>
        <v/>
      </c>
      <c r="D2280" s="11">
        <f ca="1">IF(ROW(data!B2280)&gt;fastSMA,AVERAGE(OFFSET(data!B2280,0,0,-fastSMA,1)),"")</f>
        <v>12.23</v>
      </c>
      <c r="E2280" s="11">
        <f ca="1">IF(ROW(data!B2280)&gt;slowSMA,AVERAGE(OFFSET(data!B2280,0,0,-slowSMA,1)),"")</f>
        <v>16.319999999999997</v>
      </c>
      <c r="F2280" s="11" t="str">
        <f ca="1">IF(ROW(data!B2280)&gt;MAX(fastSMA,slowSMA)+2,IF(SIGN(D2279-E2279)&lt;&gt;SIGN(D2278-E2278),IF(SIGN(D2279-E2279)&gt;0,"BUY","SELL"),""),"")</f>
        <v/>
      </c>
      <c r="G2280" s="11"/>
      <c r="H2280" s="11">
        <f>(data!B2280/data!B2279)-1</f>
        <v>2.3255813953488413E-2</v>
      </c>
      <c r="I2280" s="11">
        <f t="shared" si="735"/>
        <v>2.3255813953488413E-2</v>
      </c>
      <c r="J2280" s="11">
        <f t="shared" si="736"/>
        <v>0</v>
      </c>
      <c r="K2280" s="11">
        <f ca="1">IF(ROW(data!B2280)&gt;rsi+1,100-100/(1+AVERAGE(OFFSET(I2280,0,0,-rsi,1))/AVERAGE(OFFSET(J2280,0,0,-rsi,1))),"")</f>
        <v>65.22455128603292</v>
      </c>
      <c r="L2280" s="11"/>
      <c r="M2280" s="11">
        <f t="shared" si="737"/>
        <v>1.0232558139534884</v>
      </c>
      <c r="N2280" s="11">
        <f t="shared" ca="1" si="738"/>
        <v>1.1638225255972698</v>
      </c>
      <c r="S2280" s="13" t="str">
        <f ca="1">pricein</f>
        <v/>
      </c>
      <c r="T2280" s="13" t="str">
        <f ca="1">priceout</f>
        <v/>
      </c>
      <c r="U2280" s="16" t="str">
        <f t="shared" ca="1" si="739"/>
        <v/>
      </c>
      <c r="V2280" s="16" t="str">
        <f t="shared" ca="1" si="746"/>
        <v/>
      </c>
      <c r="W2280" s="16" t="str">
        <f t="shared" ca="1" si="747"/>
        <v/>
      </c>
      <c r="X2280" s="16">
        <f t="shared" ca="1" si="748"/>
        <v>3.4121018346729071</v>
      </c>
      <c r="Y2280" s="16"/>
      <c r="Z2280" s="13" t="str">
        <f ca="1">priceincross</f>
        <v/>
      </c>
      <c r="AA2280" s="13" t="str">
        <f ca="1">priceoutcross</f>
        <v/>
      </c>
      <c r="AB2280" s="13" t="str">
        <f t="shared" ca="1" si="740"/>
        <v/>
      </c>
      <c r="AC2280" s="13" t="str">
        <f t="shared" ca="1" si="749"/>
        <v/>
      </c>
      <c r="AD2280" s="13" t="str">
        <f t="shared" ca="1" si="750"/>
        <v/>
      </c>
      <c r="AE2280" s="13">
        <f t="shared" ca="1" si="751"/>
        <v>5.2959212856690323</v>
      </c>
      <c r="AG2280" s="32">
        <f ca="1">IF(ROW(data!B2280)&gt;fib+1,MIN(OFFSET(data!B2280,0,0,-fib,1)),"")</f>
        <v>10.96</v>
      </c>
      <c r="AH2280" s="32">
        <f ca="1">IF(ROW(data!B2280)&gt;fib+1,MAX(OFFSET(data!B2280,0,0,-fib,1)),"")</f>
        <v>23.61</v>
      </c>
      <c r="AI2280" s="32">
        <f t="shared" ca="1" si="741"/>
        <v>12.649999999999999</v>
      </c>
      <c r="AJ2280" s="31">
        <f t="shared" ca="1" si="742"/>
        <v>13.945399999999999</v>
      </c>
      <c r="AK2280" s="31">
        <f t="shared" ca="1" si="743"/>
        <v>15.792300000000001</v>
      </c>
      <c r="AL2280" s="31">
        <f t="shared" ca="1" si="744"/>
        <v>17.285</v>
      </c>
      <c r="AM2280" s="31">
        <f t="shared" ca="1" si="745"/>
        <v>18.777699999999999</v>
      </c>
      <c r="AO2280" s="32">
        <f t="shared" ca="1" si="752"/>
        <v>2.890077253538212</v>
      </c>
      <c r="AP2280" s="32">
        <f t="shared" ca="1" si="753"/>
        <v>0.14008240141259587</v>
      </c>
      <c r="AQ2280" s="32">
        <f t="shared" ca="1" si="754"/>
        <v>4.2959212856690323</v>
      </c>
      <c r="AR2280" s="32">
        <f t="shared" ca="1" si="755"/>
        <v>0</v>
      </c>
    </row>
    <row r="2281" spans="1:44">
      <c r="A2281" s="10">
        <v>40248</v>
      </c>
      <c r="B2281" s="11">
        <f ca="1">IF(ROW(data!B2281)&gt;singleSMA,AVERAGE(OFFSET(data!B2281,0,0,-singleSMA,1)),"")</f>
        <v>16.219399999999997</v>
      </c>
      <c r="C2281" s="11" t="str">
        <f ca="1">IF(ROW(data!B2279)&gt;singleSMA+2,IF(SIGN(data!B2280-indicators!B2280)&lt;&gt;SIGN(data!B2279-indicators!B2279),IF(SIGN(data!B2280-indicators!B2280)&gt;0,"BUY","SELL"),""),"")</f>
        <v/>
      </c>
      <c r="D2281" s="11">
        <f ca="1">IF(ROW(data!B2281)&gt;fastSMA,AVERAGE(OFFSET(data!B2281,0,0,-fastSMA,1)),"")</f>
        <v>12.294</v>
      </c>
      <c r="E2281" s="11">
        <f ca="1">IF(ROW(data!B2281)&gt;slowSMA,AVERAGE(OFFSET(data!B2281,0,0,-slowSMA,1)),"")</f>
        <v>16.219399999999997</v>
      </c>
      <c r="F2281" s="11" t="str">
        <f ca="1">IF(ROW(data!B2281)&gt;MAX(fastSMA,slowSMA)+2,IF(SIGN(D2280-E2280)&lt;&gt;SIGN(D2279-E2279),IF(SIGN(D2280-E2280)&gt;0,"BUY","SELL"),""),"")</f>
        <v/>
      </c>
      <c r="G2281" s="11"/>
      <c r="H2281" s="11">
        <f>(data!B2281/data!B2280)-1</f>
        <v>-9.5307917888564075E-3</v>
      </c>
      <c r="I2281" s="11">
        <f t="shared" si="735"/>
        <v>0</v>
      </c>
      <c r="J2281" s="11">
        <f t="shared" si="736"/>
        <v>9.5307917888564075E-3</v>
      </c>
      <c r="K2281" s="11">
        <f ca="1">IF(ROW(data!B2281)&gt;rsi+1,100-100/(1+AVERAGE(OFFSET(I2281,0,0,-rsi,1))/AVERAGE(OFFSET(J2281,0,0,-rsi,1))),"")</f>
        <v>60.947397616043389</v>
      </c>
      <c r="L2281" s="11"/>
      <c r="M2281" s="11">
        <f t="shared" si="737"/>
        <v>0.99046920821114359</v>
      </c>
      <c r="N2281" s="11">
        <f t="shared" ca="1" si="738"/>
        <v>1.10466067048242</v>
      </c>
      <c r="S2281" s="13" t="str">
        <f ca="1">pricein</f>
        <v/>
      </c>
      <c r="T2281" s="13" t="str">
        <f ca="1">priceout</f>
        <v/>
      </c>
      <c r="U2281" s="16" t="str">
        <f t="shared" ca="1" si="739"/>
        <v/>
      </c>
      <c r="V2281" s="16" t="str">
        <f t="shared" ca="1" si="746"/>
        <v/>
      </c>
      <c r="W2281" s="16" t="str">
        <f t="shared" ca="1" si="747"/>
        <v/>
      </c>
      <c r="X2281" s="16">
        <f t="shared" ca="1" si="748"/>
        <v>3.4121018346729071</v>
      </c>
      <c r="Y2281" s="16"/>
      <c r="Z2281" s="13" t="str">
        <f ca="1">priceincross</f>
        <v/>
      </c>
      <c r="AA2281" s="13" t="str">
        <f ca="1">priceoutcross</f>
        <v/>
      </c>
      <c r="AB2281" s="13" t="str">
        <f t="shared" ca="1" si="740"/>
        <v/>
      </c>
      <c r="AC2281" s="13" t="str">
        <f t="shared" ca="1" si="749"/>
        <v/>
      </c>
      <c r="AD2281" s="13" t="str">
        <f t="shared" ca="1" si="750"/>
        <v/>
      </c>
      <c r="AE2281" s="13">
        <f t="shared" ca="1" si="751"/>
        <v>5.2959212856690323</v>
      </c>
      <c r="AG2281" s="32">
        <f ca="1">IF(ROW(data!B2281)&gt;fib+1,MIN(OFFSET(data!B2281,0,0,-fib,1)),"")</f>
        <v>10.96</v>
      </c>
      <c r="AH2281" s="32">
        <f ca="1">IF(ROW(data!B2281)&gt;fib+1,MAX(OFFSET(data!B2281,0,0,-fib,1)),"")</f>
        <v>23.61</v>
      </c>
      <c r="AI2281" s="32">
        <f t="shared" ca="1" si="741"/>
        <v>12.649999999999999</v>
      </c>
      <c r="AJ2281" s="31">
        <f t="shared" ca="1" si="742"/>
        <v>13.945399999999999</v>
      </c>
      <c r="AK2281" s="31">
        <f t="shared" ca="1" si="743"/>
        <v>15.792300000000001</v>
      </c>
      <c r="AL2281" s="31">
        <f t="shared" ca="1" si="744"/>
        <v>17.285</v>
      </c>
      <c r="AM2281" s="31">
        <f t="shared" ca="1" si="745"/>
        <v>18.777699999999999</v>
      </c>
      <c r="AO2281" s="32">
        <f t="shared" ca="1" si="752"/>
        <v>2.890077253538212</v>
      </c>
      <c r="AP2281" s="32">
        <f t="shared" ca="1" si="753"/>
        <v>0.14008240141259587</v>
      </c>
      <c r="AQ2281" s="32">
        <f t="shared" ca="1" si="754"/>
        <v>4.2959212856690323</v>
      </c>
      <c r="AR2281" s="32">
        <f t="shared" ca="1" si="755"/>
        <v>0</v>
      </c>
    </row>
    <row r="2282" spans="1:44">
      <c r="A2282" s="10">
        <v>40249</v>
      </c>
      <c r="B2282" s="11">
        <f ca="1">IF(ROW(data!B2282)&gt;singleSMA,AVERAGE(OFFSET(data!B2282,0,0,-singleSMA,1)),"")</f>
        <v>16.119199999999996</v>
      </c>
      <c r="C2282" s="11" t="str">
        <f ca="1">IF(ROW(data!B2280)&gt;singleSMA+2,IF(SIGN(data!B2281-indicators!B2281)&lt;&gt;SIGN(data!B2280-indicators!B2280),IF(SIGN(data!B2281-indicators!B2281)&gt;0,"BUY","SELL"),""),"")</f>
        <v/>
      </c>
      <c r="D2282" s="11">
        <f ca="1">IF(ROW(data!B2282)&gt;fastSMA,AVERAGE(OFFSET(data!B2282,0,0,-fastSMA,1)),"")</f>
        <v>12.359500000000001</v>
      </c>
      <c r="E2282" s="11">
        <f ca="1">IF(ROW(data!B2282)&gt;slowSMA,AVERAGE(OFFSET(data!B2282,0,0,-slowSMA,1)),"")</f>
        <v>16.119199999999996</v>
      </c>
      <c r="F2282" s="11" t="str">
        <f ca="1">IF(ROW(data!B2282)&gt;MAX(fastSMA,slowSMA)+2,IF(SIGN(D2281-E2281)&lt;&gt;SIGN(D2280-E2280),IF(SIGN(D2281-E2281)&gt;0,"BUY","SELL"),""),"")</f>
        <v/>
      </c>
      <c r="G2282" s="11"/>
      <c r="H2282" s="11">
        <f>(data!B2282/data!B2281)-1</f>
        <v>5.9215396002960663E-3</v>
      </c>
      <c r="I2282" s="11">
        <f t="shared" si="735"/>
        <v>5.9215396002960663E-3</v>
      </c>
      <c r="J2282" s="11">
        <f t="shared" si="736"/>
        <v>0</v>
      </c>
      <c r="K2282" s="11">
        <f ca="1">IF(ROW(data!B2282)&gt;rsi+1,100-100/(1+AVERAGE(OFFSET(I2282,0,0,-rsi,1))/AVERAGE(OFFSET(J2282,0,0,-rsi,1))),"")</f>
        <v>61.090303809470342</v>
      </c>
      <c r="L2282" s="11"/>
      <c r="M2282" s="11">
        <f t="shared" si="737"/>
        <v>1.0059215396002961</v>
      </c>
      <c r="N2282" s="11">
        <f t="shared" ca="1" si="738"/>
        <v>1.1066775244299678</v>
      </c>
      <c r="S2282" s="13" t="str">
        <f ca="1">pricein</f>
        <v/>
      </c>
      <c r="T2282" s="13" t="str">
        <f ca="1">priceout</f>
        <v/>
      </c>
      <c r="U2282" s="16" t="str">
        <f t="shared" ca="1" si="739"/>
        <v/>
      </c>
      <c r="V2282" s="16" t="str">
        <f t="shared" ca="1" si="746"/>
        <v/>
      </c>
      <c r="W2282" s="16" t="str">
        <f t="shared" ca="1" si="747"/>
        <v/>
      </c>
      <c r="X2282" s="16">
        <f t="shared" ca="1" si="748"/>
        <v>3.4121018346729071</v>
      </c>
      <c r="Y2282" s="16"/>
      <c r="Z2282" s="13" t="str">
        <f ca="1">priceincross</f>
        <v/>
      </c>
      <c r="AA2282" s="13" t="str">
        <f ca="1">priceoutcross</f>
        <v/>
      </c>
      <c r="AB2282" s="13" t="str">
        <f t="shared" ca="1" si="740"/>
        <v/>
      </c>
      <c r="AC2282" s="13" t="str">
        <f t="shared" ca="1" si="749"/>
        <v/>
      </c>
      <c r="AD2282" s="13" t="str">
        <f t="shared" ca="1" si="750"/>
        <v/>
      </c>
      <c r="AE2282" s="13">
        <f t="shared" ca="1" si="751"/>
        <v>5.2959212856690323</v>
      </c>
      <c r="AG2282" s="32">
        <f ca="1">IF(ROW(data!B2282)&gt;fib+1,MIN(OFFSET(data!B2282,0,0,-fib,1)),"")</f>
        <v>10.96</v>
      </c>
      <c r="AH2282" s="32">
        <f ca="1">IF(ROW(data!B2282)&gt;fib+1,MAX(OFFSET(data!B2282,0,0,-fib,1)),"")</f>
        <v>22.95</v>
      </c>
      <c r="AI2282" s="32">
        <f t="shared" ca="1" si="741"/>
        <v>11.989999999999998</v>
      </c>
      <c r="AJ2282" s="31">
        <f t="shared" ca="1" si="742"/>
        <v>13.78964</v>
      </c>
      <c r="AK2282" s="31">
        <f t="shared" ca="1" si="743"/>
        <v>15.540179999999999</v>
      </c>
      <c r="AL2282" s="31">
        <f t="shared" ca="1" si="744"/>
        <v>16.954999999999998</v>
      </c>
      <c r="AM2282" s="31">
        <f t="shared" ca="1" si="745"/>
        <v>18.369820000000001</v>
      </c>
      <c r="AO2282" s="32">
        <f t="shared" ca="1" si="752"/>
        <v>2.890077253538212</v>
      </c>
      <c r="AP2282" s="32">
        <f t="shared" ca="1" si="753"/>
        <v>0.14008240141259587</v>
      </c>
      <c r="AQ2282" s="32">
        <f t="shared" ca="1" si="754"/>
        <v>4.2959212856690323</v>
      </c>
      <c r="AR2282" s="32">
        <f t="shared" ca="1" si="755"/>
        <v>0</v>
      </c>
    </row>
    <row r="2283" spans="1:44">
      <c r="A2283" s="10">
        <v>40252</v>
      </c>
      <c r="B2283" s="11">
        <f ca="1">IF(ROW(data!B2283)&gt;singleSMA,AVERAGE(OFFSET(data!B2283,0,0,-singleSMA,1)),"")</f>
        <v>16.027399999999997</v>
      </c>
      <c r="C2283" s="11" t="str">
        <f ca="1">IF(ROW(data!B2281)&gt;singleSMA+2,IF(SIGN(data!B2282-indicators!B2282)&lt;&gt;SIGN(data!B2281-indicators!B2281),IF(SIGN(data!B2282-indicators!B2282)&gt;0,"BUY","SELL"),""),"")</f>
        <v/>
      </c>
      <c r="D2283" s="11">
        <f ca="1">IF(ROW(data!B2283)&gt;fastSMA,AVERAGE(OFFSET(data!B2283,0,0,-fastSMA,1)),"")</f>
        <v>12.463500000000002</v>
      </c>
      <c r="E2283" s="11">
        <f ca="1">IF(ROW(data!B2283)&gt;slowSMA,AVERAGE(OFFSET(data!B2283,0,0,-slowSMA,1)),"")</f>
        <v>16.027399999999997</v>
      </c>
      <c r="F2283" s="11" t="str">
        <f ca="1">IF(ROW(data!B2283)&gt;MAX(fastSMA,slowSMA)+2,IF(SIGN(D2282-E2282)&lt;&gt;SIGN(D2281-E2281),IF(SIGN(D2282-E2282)&gt;0,"BUY","SELL"),""),"")</f>
        <v/>
      </c>
      <c r="G2283" s="11"/>
      <c r="H2283" s="11">
        <f>(data!B2283/data!B2282)-1</f>
        <v>0</v>
      </c>
      <c r="I2283" s="11">
        <f t="shared" si="735"/>
        <v>0</v>
      </c>
      <c r="J2283" s="11">
        <f t="shared" si="736"/>
        <v>0</v>
      </c>
      <c r="K2283" s="11">
        <f ca="1">IF(ROW(data!B2283)&gt;rsi+1,100-100/(1+AVERAGE(OFFSET(I2283,0,0,-rsi,1))/AVERAGE(OFFSET(J2283,0,0,-rsi,1))),"")</f>
        <v>69.830498457258599</v>
      </c>
      <c r="L2283" s="11"/>
      <c r="M2283" s="11">
        <f t="shared" si="737"/>
        <v>1</v>
      </c>
      <c r="N2283" s="11">
        <f t="shared" ca="1" si="738"/>
        <v>1.1807124239791487</v>
      </c>
      <c r="S2283" s="13" t="str">
        <f ca="1">pricein</f>
        <v/>
      </c>
      <c r="T2283" s="13" t="str">
        <f ca="1">priceout</f>
        <v/>
      </c>
      <c r="U2283" s="16" t="str">
        <f t="shared" ca="1" si="739"/>
        <v/>
      </c>
      <c r="V2283" s="16" t="str">
        <f t="shared" ca="1" si="746"/>
        <v/>
      </c>
      <c r="W2283" s="16" t="str">
        <f t="shared" ca="1" si="747"/>
        <v/>
      </c>
      <c r="X2283" s="16">
        <f t="shared" ca="1" si="748"/>
        <v>3.4121018346729071</v>
      </c>
      <c r="Y2283" s="16"/>
      <c r="Z2283" s="13" t="str">
        <f ca="1">priceincross</f>
        <v/>
      </c>
      <c r="AA2283" s="13" t="str">
        <f ca="1">priceoutcross</f>
        <v/>
      </c>
      <c r="AB2283" s="13" t="str">
        <f t="shared" ca="1" si="740"/>
        <v/>
      </c>
      <c r="AC2283" s="13" t="str">
        <f t="shared" ca="1" si="749"/>
        <v/>
      </c>
      <c r="AD2283" s="13" t="str">
        <f t="shared" ca="1" si="750"/>
        <v/>
      </c>
      <c r="AE2283" s="13">
        <f t="shared" ca="1" si="751"/>
        <v>5.2959212856690323</v>
      </c>
      <c r="AG2283" s="32">
        <f ca="1">IF(ROW(data!B2283)&gt;fib+1,MIN(OFFSET(data!B2283,0,0,-fib,1)),"")</f>
        <v>10.96</v>
      </c>
      <c r="AH2283" s="32">
        <f ca="1">IF(ROW(data!B2283)&gt;fib+1,MAX(OFFSET(data!B2283,0,0,-fib,1)),"")</f>
        <v>22.95</v>
      </c>
      <c r="AI2283" s="32">
        <f t="shared" ca="1" si="741"/>
        <v>11.989999999999998</v>
      </c>
      <c r="AJ2283" s="31">
        <f t="shared" ca="1" si="742"/>
        <v>13.78964</v>
      </c>
      <c r="AK2283" s="31">
        <f t="shared" ca="1" si="743"/>
        <v>15.540179999999999</v>
      </c>
      <c r="AL2283" s="31">
        <f t="shared" ca="1" si="744"/>
        <v>16.954999999999998</v>
      </c>
      <c r="AM2283" s="31">
        <f t="shared" ca="1" si="745"/>
        <v>18.369820000000001</v>
      </c>
      <c r="AO2283" s="32">
        <f t="shared" ca="1" si="752"/>
        <v>2.890077253538212</v>
      </c>
      <c r="AP2283" s="32">
        <f t="shared" ca="1" si="753"/>
        <v>0.14008240141259587</v>
      </c>
      <c r="AQ2283" s="32">
        <f t="shared" ca="1" si="754"/>
        <v>4.2959212856690323</v>
      </c>
      <c r="AR2283" s="32">
        <f t="shared" ca="1" si="755"/>
        <v>0</v>
      </c>
    </row>
    <row r="2284" spans="1:44">
      <c r="A2284" s="10">
        <v>40253</v>
      </c>
      <c r="B2284" s="11">
        <f ca="1">IF(ROW(data!B2284)&gt;singleSMA,AVERAGE(OFFSET(data!B2284,0,0,-singleSMA,1)),"")</f>
        <v>15.934699999999998</v>
      </c>
      <c r="C2284" s="11" t="str">
        <f ca="1">IF(ROW(data!B2282)&gt;singleSMA+2,IF(SIGN(data!B2283-indicators!B2283)&lt;&gt;SIGN(data!B2282-indicators!B2282),IF(SIGN(data!B2283-indicators!B2283)&gt;0,"BUY","SELL"),""),"")</f>
        <v/>
      </c>
      <c r="D2284" s="11">
        <f ca="1">IF(ROW(data!B2284)&gt;fastSMA,AVERAGE(OFFSET(data!B2284,0,0,-fastSMA,1)),"")</f>
        <v>12.572500000000002</v>
      </c>
      <c r="E2284" s="11">
        <f ca="1">IF(ROW(data!B2284)&gt;slowSMA,AVERAGE(OFFSET(data!B2284,0,0,-slowSMA,1)),"")</f>
        <v>15.934699999999998</v>
      </c>
      <c r="F2284" s="11" t="str">
        <f ca="1">IF(ROW(data!B2284)&gt;MAX(fastSMA,slowSMA)+2,IF(SIGN(D2283-E2283)&lt;&gt;SIGN(D2282-E2282),IF(SIGN(D2283-E2283)&gt;0,"BUY","SELL"),""),"")</f>
        <v/>
      </c>
      <c r="G2284" s="11"/>
      <c r="H2284" s="11">
        <f>(data!B2284/data!B2283)-1</f>
        <v>6.6225165562914245E-3</v>
      </c>
      <c r="I2284" s="11">
        <f t="shared" si="735"/>
        <v>6.6225165562914245E-3</v>
      </c>
      <c r="J2284" s="11">
        <f t="shared" si="736"/>
        <v>0</v>
      </c>
      <c r="K2284" s="11">
        <f ca="1">IF(ROW(data!B2284)&gt;rsi+1,100-100/(1+AVERAGE(OFFSET(I2284,0,0,-rsi,1))/AVERAGE(OFFSET(J2284,0,0,-rsi,1))),"")</f>
        <v>70.417103121631129</v>
      </c>
      <c r="L2284" s="11"/>
      <c r="M2284" s="11">
        <f t="shared" si="737"/>
        <v>1.0066225165562914</v>
      </c>
      <c r="N2284" s="11">
        <f t="shared" ca="1" si="738"/>
        <v>1.1895652173913047</v>
      </c>
      <c r="S2284" s="13" t="str">
        <f ca="1">pricein</f>
        <v/>
      </c>
      <c r="T2284" s="13" t="str">
        <f ca="1">priceout</f>
        <v/>
      </c>
      <c r="U2284" s="16" t="str">
        <f t="shared" ca="1" si="739"/>
        <v/>
      </c>
      <c r="V2284" s="16" t="str">
        <f t="shared" ca="1" si="746"/>
        <v/>
      </c>
      <c r="W2284" s="16" t="str">
        <f t="shared" ca="1" si="747"/>
        <v/>
      </c>
      <c r="X2284" s="16">
        <f t="shared" ca="1" si="748"/>
        <v>3.4121018346729071</v>
      </c>
      <c r="Y2284" s="16"/>
      <c r="Z2284" s="13" t="str">
        <f ca="1">priceincross</f>
        <v/>
      </c>
      <c r="AA2284" s="13" t="str">
        <f ca="1">priceoutcross</f>
        <v/>
      </c>
      <c r="AB2284" s="13" t="str">
        <f t="shared" ca="1" si="740"/>
        <v/>
      </c>
      <c r="AC2284" s="13" t="str">
        <f t="shared" ca="1" si="749"/>
        <v/>
      </c>
      <c r="AD2284" s="13" t="str">
        <f t="shared" ca="1" si="750"/>
        <v/>
      </c>
      <c r="AE2284" s="13">
        <f t="shared" ca="1" si="751"/>
        <v>5.2959212856690323</v>
      </c>
      <c r="AG2284" s="32">
        <f ca="1">IF(ROW(data!B2284)&gt;fib+1,MIN(OFFSET(data!B2284,0,0,-fib,1)),"")</f>
        <v>10.96</v>
      </c>
      <c r="AH2284" s="32">
        <f ca="1">IF(ROW(data!B2284)&gt;fib+1,MAX(OFFSET(data!B2284,0,0,-fib,1)),"")</f>
        <v>22.94</v>
      </c>
      <c r="AI2284" s="32">
        <f t="shared" ca="1" si="741"/>
        <v>11.98</v>
      </c>
      <c r="AJ2284" s="31">
        <f t="shared" ca="1" si="742"/>
        <v>13.787280000000001</v>
      </c>
      <c r="AK2284" s="31">
        <f t="shared" ca="1" si="743"/>
        <v>15.536360000000002</v>
      </c>
      <c r="AL2284" s="31">
        <f t="shared" ca="1" si="744"/>
        <v>16.950000000000003</v>
      </c>
      <c r="AM2284" s="31">
        <f t="shared" ca="1" si="745"/>
        <v>18.36364</v>
      </c>
      <c r="AO2284" s="32">
        <f t="shared" ca="1" si="752"/>
        <v>2.890077253538212</v>
      </c>
      <c r="AP2284" s="32">
        <f t="shared" ca="1" si="753"/>
        <v>0.14008240141259587</v>
      </c>
      <c r="AQ2284" s="32">
        <f t="shared" ca="1" si="754"/>
        <v>4.2959212856690323</v>
      </c>
      <c r="AR2284" s="32">
        <f t="shared" ca="1" si="755"/>
        <v>0</v>
      </c>
    </row>
    <row r="2285" spans="1:44">
      <c r="A2285" s="10">
        <v>40254</v>
      </c>
      <c r="B2285" s="11">
        <f ca="1">IF(ROW(data!B2285)&gt;singleSMA,AVERAGE(OFFSET(data!B2285,0,0,-singleSMA,1)),"")</f>
        <v>15.838099999999997</v>
      </c>
      <c r="C2285" s="11" t="str">
        <f ca="1">IF(ROW(data!B2283)&gt;singleSMA+2,IF(SIGN(data!B2284-indicators!B2284)&lt;&gt;SIGN(data!B2283-indicators!B2283),IF(SIGN(data!B2284-indicators!B2284)&gt;0,"BUY","SELL"),""),"")</f>
        <v/>
      </c>
      <c r="D2285" s="11">
        <f ca="1">IF(ROW(data!B2285)&gt;fastSMA,AVERAGE(OFFSET(data!B2285,0,0,-fastSMA,1)),"")</f>
        <v>12.666500000000001</v>
      </c>
      <c r="E2285" s="11">
        <f ca="1">IF(ROW(data!B2285)&gt;slowSMA,AVERAGE(OFFSET(data!B2285,0,0,-slowSMA,1)),"")</f>
        <v>15.838099999999997</v>
      </c>
      <c r="F2285" s="11" t="str">
        <f ca="1">IF(ROW(data!B2285)&gt;MAX(fastSMA,slowSMA)+2,IF(SIGN(D2284-E2284)&lt;&gt;SIGN(D2283-E2283),IF(SIGN(D2284-E2284)&gt;0,"BUY","SELL"),""),"")</f>
        <v/>
      </c>
      <c r="G2285" s="11"/>
      <c r="H2285" s="11">
        <f>(data!B2285/data!B2284)-1</f>
        <v>-2.9239766081871399E-2</v>
      </c>
      <c r="I2285" s="11">
        <f t="shared" si="735"/>
        <v>0</v>
      </c>
      <c r="J2285" s="11">
        <f t="shared" si="736"/>
        <v>2.9239766081871399E-2</v>
      </c>
      <c r="K2285" s="11">
        <f ca="1">IF(ROW(data!B2285)&gt;rsi+1,100-100/(1+AVERAGE(OFFSET(I2285,0,0,-rsi,1))/AVERAGE(OFFSET(J2285,0,0,-rsi,1))),"")</f>
        <v>67.303130774061458</v>
      </c>
      <c r="L2285" s="11"/>
      <c r="M2285" s="11">
        <f t="shared" si="737"/>
        <v>0.9707602339181286</v>
      </c>
      <c r="N2285" s="11">
        <f t="shared" ca="1" si="738"/>
        <v>1.1649122807017542</v>
      </c>
      <c r="S2285" s="13" t="str">
        <f ca="1">pricein</f>
        <v/>
      </c>
      <c r="T2285" s="13" t="str">
        <f ca="1">priceout</f>
        <v/>
      </c>
      <c r="U2285" s="16" t="str">
        <f t="shared" ca="1" si="739"/>
        <v/>
      </c>
      <c r="V2285" s="16" t="str">
        <f t="shared" ca="1" si="746"/>
        <v/>
      </c>
      <c r="W2285" s="16" t="str">
        <f t="shared" ca="1" si="747"/>
        <v/>
      </c>
      <c r="X2285" s="16">
        <f t="shared" ca="1" si="748"/>
        <v>3.4121018346729071</v>
      </c>
      <c r="Y2285" s="16"/>
      <c r="Z2285" s="13" t="str">
        <f ca="1">priceincross</f>
        <v/>
      </c>
      <c r="AA2285" s="13" t="str">
        <f ca="1">priceoutcross</f>
        <v/>
      </c>
      <c r="AB2285" s="13" t="str">
        <f t="shared" ca="1" si="740"/>
        <v/>
      </c>
      <c r="AC2285" s="13" t="str">
        <f t="shared" ca="1" si="749"/>
        <v/>
      </c>
      <c r="AD2285" s="13" t="str">
        <f t="shared" ca="1" si="750"/>
        <v/>
      </c>
      <c r="AE2285" s="13">
        <f t="shared" ca="1" si="751"/>
        <v>5.2959212856690323</v>
      </c>
      <c r="AG2285" s="32">
        <f ca="1">IF(ROW(data!B2285)&gt;fib+1,MIN(OFFSET(data!B2285,0,0,-fib,1)),"")</f>
        <v>10.96</v>
      </c>
      <c r="AH2285" s="32">
        <f ca="1">IF(ROW(data!B2285)&gt;fib+1,MAX(OFFSET(data!B2285,0,0,-fib,1)),"")</f>
        <v>22.68</v>
      </c>
      <c r="AI2285" s="32">
        <f t="shared" ca="1" si="741"/>
        <v>11.719999999999999</v>
      </c>
      <c r="AJ2285" s="31">
        <f t="shared" ca="1" si="742"/>
        <v>13.72592</v>
      </c>
      <c r="AK2285" s="31">
        <f t="shared" ca="1" si="743"/>
        <v>15.43704</v>
      </c>
      <c r="AL2285" s="31">
        <f t="shared" ca="1" si="744"/>
        <v>16.82</v>
      </c>
      <c r="AM2285" s="31">
        <f t="shared" ca="1" si="745"/>
        <v>18.202960000000001</v>
      </c>
      <c r="AO2285" s="32">
        <f t="shared" ca="1" si="752"/>
        <v>2.890077253538212</v>
      </c>
      <c r="AP2285" s="32">
        <f t="shared" ca="1" si="753"/>
        <v>0.14008240141259587</v>
      </c>
      <c r="AQ2285" s="32">
        <f t="shared" ca="1" si="754"/>
        <v>4.2959212856690323</v>
      </c>
      <c r="AR2285" s="32">
        <f t="shared" ca="1" si="755"/>
        <v>0</v>
      </c>
    </row>
    <row r="2286" spans="1:44">
      <c r="A2286" s="10">
        <v>40255</v>
      </c>
      <c r="B2286" s="11">
        <f ca="1">IF(ROW(data!B2286)&gt;singleSMA,AVERAGE(OFFSET(data!B2286,0,0,-singleSMA,1)),"")</f>
        <v>15.736199999999997</v>
      </c>
      <c r="C2286" s="11" t="str">
        <f ca="1">IF(ROW(data!B2284)&gt;singleSMA+2,IF(SIGN(data!B2285-indicators!B2285)&lt;&gt;SIGN(data!B2284-indicators!B2284),IF(SIGN(data!B2285-indicators!B2285)&gt;0,"BUY","SELL"),""),"")</f>
        <v/>
      </c>
      <c r="D2286" s="11">
        <f ca="1">IF(ROW(data!B2286)&gt;fastSMA,AVERAGE(OFFSET(data!B2286,0,0,-fastSMA,1)),"")</f>
        <v>12.715500000000002</v>
      </c>
      <c r="E2286" s="11">
        <f ca="1">IF(ROW(data!B2286)&gt;slowSMA,AVERAGE(OFFSET(data!B2286,0,0,-slowSMA,1)),"")</f>
        <v>15.736199999999997</v>
      </c>
      <c r="F2286" s="11" t="str">
        <f ca="1">IF(ROW(data!B2286)&gt;MAX(fastSMA,slowSMA)+2,IF(SIGN(D2285-E2285)&lt;&gt;SIGN(D2284-E2284),IF(SIGN(D2285-E2285)&gt;0,"BUY","SELL"),""),"")</f>
        <v/>
      </c>
      <c r="G2286" s="11"/>
      <c r="H2286" s="11">
        <f>(data!B2286/data!B2285)-1</f>
        <v>-5.9487951807228878E-2</v>
      </c>
      <c r="I2286" s="11">
        <f t="shared" si="735"/>
        <v>0</v>
      </c>
      <c r="J2286" s="11">
        <f t="shared" si="736"/>
        <v>5.9487951807228878E-2</v>
      </c>
      <c r="K2286" s="11">
        <f ca="1">IF(ROW(data!B2286)&gt;rsi+1,100-100/(1+AVERAGE(OFFSET(I2286,0,0,-rsi,1))/AVERAGE(OFFSET(J2286,0,0,-rsi,1))),"")</f>
        <v>58.906648534931399</v>
      </c>
      <c r="L2286" s="11"/>
      <c r="M2286" s="11">
        <f t="shared" si="737"/>
        <v>0.94051204819277112</v>
      </c>
      <c r="N2286" s="11">
        <f t="shared" ca="1" si="738"/>
        <v>1.0851433536055604</v>
      </c>
      <c r="S2286" s="13" t="str">
        <f ca="1">pricein</f>
        <v/>
      </c>
      <c r="T2286" s="13" t="str">
        <f ca="1">priceout</f>
        <v/>
      </c>
      <c r="U2286" s="16" t="str">
        <f t="shared" ca="1" si="739"/>
        <v/>
      </c>
      <c r="V2286" s="16" t="str">
        <f t="shared" ca="1" si="746"/>
        <v/>
      </c>
      <c r="W2286" s="16" t="str">
        <f t="shared" ca="1" si="747"/>
        <v/>
      </c>
      <c r="X2286" s="16">
        <f t="shared" ca="1" si="748"/>
        <v>3.4121018346729071</v>
      </c>
      <c r="Y2286" s="16"/>
      <c r="Z2286" s="13" t="str">
        <f ca="1">priceincross</f>
        <v/>
      </c>
      <c r="AA2286" s="13" t="str">
        <f ca="1">priceoutcross</f>
        <v/>
      </c>
      <c r="AB2286" s="13" t="str">
        <f t="shared" ca="1" si="740"/>
        <v/>
      </c>
      <c r="AC2286" s="13" t="str">
        <f t="shared" ca="1" si="749"/>
        <v/>
      </c>
      <c r="AD2286" s="13" t="str">
        <f t="shared" ca="1" si="750"/>
        <v/>
      </c>
      <c r="AE2286" s="13">
        <f t="shared" ca="1" si="751"/>
        <v>5.2959212856690323</v>
      </c>
      <c r="AG2286" s="32">
        <f ca="1">IF(ROW(data!B2286)&gt;fib+1,MIN(OFFSET(data!B2286,0,0,-fib,1)),"")</f>
        <v>10.96</v>
      </c>
      <c r="AH2286" s="32">
        <f ca="1">IF(ROW(data!B2286)&gt;fib+1,MAX(OFFSET(data!B2286,0,0,-fib,1)),"")</f>
        <v>22.45</v>
      </c>
      <c r="AI2286" s="32">
        <f t="shared" ca="1" si="741"/>
        <v>11.489999999999998</v>
      </c>
      <c r="AJ2286" s="31">
        <f t="shared" ca="1" si="742"/>
        <v>13.67164</v>
      </c>
      <c r="AK2286" s="31">
        <f t="shared" ca="1" si="743"/>
        <v>15.34918</v>
      </c>
      <c r="AL2286" s="31">
        <f t="shared" ca="1" si="744"/>
        <v>16.704999999999998</v>
      </c>
      <c r="AM2286" s="31">
        <f t="shared" ca="1" si="745"/>
        <v>18.06082</v>
      </c>
      <c r="AO2286" s="32">
        <f t="shared" ca="1" si="752"/>
        <v>2.890077253538212</v>
      </c>
      <c r="AP2286" s="32">
        <f t="shared" ca="1" si="753"/>
        <v>0.14008240141259587</v>
      </c>
      <c r="AQ2286" s="32">
        <f t="shared" ca="1" si="754"/>
        <v>4.2959212856690323</v>
      </c>
      <c r="AR2286" s="32">
        <f t="shared" ca="1" si="755"/>
        <v>0</v>
      </c>
    </row>
    <row r="2287" spans="1:44">
      <c r="A2287" s="10">
        <v>40256</v>
      </c>
      <c r="B2287" s="11">
        <f ca="1">IF(ROW(data!B2287)&gt;singleSMA,AVERAGE(OFFSET(data!B2287,0,0,-singleSMA,1)),"")</f>
        <v>15.642399999999999</v>
      </c>
      <c r="C2287" s="11" t="str">
        <f ca="1">IF(ROW(data!B2285)&gt;singleSMA+2,IF(SIGN(data!B2286-indicators!B2286)&lt;&gt;SIGN(data!B2285-indicators!B2285),IF(SIGN(data!B2286-indicators!B2286)&gt;0,"BUY","SELL"),""),"")</f>
        <v/>
      </c>
      <c r="D2287" s="11">
        <f ca="1">IF(ROW(data!B2287)&gt;fastSMA,AVERAGE(OFFSET(data!B2287,0,0,-fastSMA,1)),"")</f>
        <v>12.757000000000001</v>
      </c>
      <c r="E2287" s="11">
        <f ca="1">IF(ROW(data!B2287)&gt;slowSMA,AVERAGE(OFFSET(data!B2287,0,0,-slowSMA,1)),"")</f>
        <v>15.642399999999999</v>
      </c>
      <c r="F2287" s="11" t="str">
        <f ca="1">IF(ROW(data!B2287)&gt;MAX(fastSMA,slowSMA)+2,IF(SIGN(D2286-E2286)&lt;&gt;SIGN(D2285-E2285),IF(SIGN(D2286-E2286)&gt;0,"BUY","SELL"),""),"")</f>
        <v/>
      </c>
      <c r="G2287" s="11"/>
      <c r="H2287" s="11">
        <f>(data!B2287/data!B2286)-1</f>
        <v>1.8414731785428406E-2</v>
      </c>
      <c r="I2287" s="11">
        <f t="shared" si="735"/>
        <v>1.8414731785428406E-2</v>
      </c>
      <c r="J2287" s="11">
        <f t="shared" si="736"/>
        <v>0</v>
      </c>
      <c r="K2287" s="11">
        <f ca="1">IF(ROW(data!B2287)&gt;rsi+1,100-100/(1+AVERAGE(OFFSET(I2287,0,0,-rsi,1))/AVERAGE(OFFSET(J2287,0,0,-rsi,1))),"")</f>
        <v>57.706259616957666</v>
      </c>
      <c r="L2287" s="11"/>
      <c r="M2287" s="11">
        <f t="shared" si="737"/>
        <v>1.0184147317854284</v>
      </c>
      <c r="N2287" s="11">
        <f t="shared" ca="1" si="738"/>
        <v>1.0698065601345668</v>
      </c>
      <c r="S2287" s="13" t="str">
        <f ca="1">pricein</f>
        <v/>
      </c>
      <c r="T2287" s="13" t="str">
        <f ca="1">priceout</f>
        <v/>
      </c>
      <c r="U2287" s="16" t="str">
        <f t="shared" ca="1" si="739"/>
        <v/>
      </c>
      <c r="V2287" s="16" t="str">
        <f t="shared" ca="1" si="746"/>
        <v/>
      </c>
      <c r="W2287" s="16" t="str">
        <f t="shared" ca="1" si="747"/>
        <v/>
      </c>
      <c r="X2287" s="16">
        <f t="shared" ca="1" si="748"/>
        <v>3.4121018346729071</v>
      </c>
      <c r="Y2287" s="16"/>
      <c r="Z2287" s="13" t="str">
        <f ca="1">priceincross</f>
        <v/>
      </c>
      <c r="AA2287" s="13" t="str">
        <f ca="1">priceoutcross</f>
        <v/>
      </c>
      <c r="AB2287" s="13" t="str">
        <f t="shared" ca="1" si="740"/>
        <v/>
      </c>
      <c r="AC2287" s="13" t="str">
        <f t="shared" ca="1" si="749"/>
        <v/>
      </c>
      <c r="AD2287" s="13" t="str">
        <f t="shared" ca="1" si="750"/>
        <v/>
      </c>
      <c r="AE2287" s="13">
        <f t="shared" ca="1" si="751"/>
        <v>5.2959212856690323</v>
      </c>
      <c r="AG2287" s="32">
        <f ca="1">IF(ROW(data!B2287)&gt;fib+1,MIN(OFFSET(data!B2287,0,0,-fib,1)),"")</f>
        <v>10.96</v>
      </c>
      <c r="AH2287" s="32">
        <f ca="1">IF(ROW(data!B2287)&gt;fib+1,MAX(OFFSET(data!B2287,0,0,-fib,1)),"")</f>
        <v>22.45</v>
      </c>
      <c r="AI2287" s="32">
        <f t="shared" ca="1" si="741"/>
        <v>11.489999999999998</v>
      </c>
      <c r="AJ2287" s="31">
        <f t="shared" ca="1" si="742"/>
        <v>13.67164</v>
      </c>
      <c r="AK2287" s="31">
        <f t="shared" ca="1" si="743"/>
        <v>15.34918</v>
      </c>
      <c r="AL2287" s="31">
        <f t="shared" ca="1" si="744"/>
        <v>16.704999999999998</v>
      </c>
      <c r="AM2287" s="31">
        <f t="shared" ca="1" si="745"/>
        <v>18.06082</v>
      </c>
      <c r="AO2287" s="32">
        <f t="shared" ca="1" si="752"/>
        <v>2.890077253538212</v>
      </c>
      <c r="AP2287" s="32">
        <f t="shared" ca="1" si="753"/>
        <v>0.14008240141259587</v>
      </c>
      <c r="AQ2287" s="32">
        <f t="shared" ca="1" si="754"/>
        <v>4.2959212856690323</v>
      </c>
      <c r="AR2287" s="32">
        <f t="shared" ca="1" si="755"/>
        <v>0</v>
      </c>
    </row>
    <row r="2288" spans="1:44">
      <c r="A2288" s="10">
        <v>40259</v>
      </c>
      <c r="B2288" s="11">
        <f ca="1">IF(ROW(data!B2288)&gt;singleSMA,AVERAGE(OFFSET(data!B2288,0,0,-singleSMA,1)),"")</f>
        <v>15.542399999999997</v>
      </c>
      <c r="C2288" s="11" t="str">
        <f ca="1">IF(ROW(data!B2286)&gt;singleSMA+2,IF(SIGN(data!B2287-indicators!B2287)&lt;&gt;SIGN(data!B2286-indicators!B2286),IF(SIGN(data!B2287-indicators!B2287)&gt;0,"BUY","SELL"),""),"")</f>
        <v/>
      </c>
      <c r="D2288" s="11">
        <f ca="1">IF(ROW(data!B2288)&gt;fastSMA,AVERAGE(OFFSET(data!B2288,0,0,-fastSMA,1)),"")</f>
        <v>12.759</v>
      </c>
      <c r="E2288" s="11">
        <f ca="1">IF(ROW(data!B2288)&gt;slowSMA,AVERAGE(OFFSET(data!B2288,0,0,-slowSMA,1)),"")</f>
        <v>15.542399999999997</v>
      </c>
      <c r="F2288" s="11" t="str">
        <f ca="1">IF(ROW(data!B2288)&gt;MAX(fastSMA,slowSMA)+2,IF(SIGN(D2287-E2287)&lt;&gt;SIGN(D2286-E2286),IF(SIGN(D2287-E2287)&gt;0,"BUY","SELL"),""),"")</f>
        <v/>
      </c>
      <c r="G2288" s="11"/>
      <c r="H2288" s="11">
        <f>(data!B2288/data!B2287)-1</f>
        <v>-2.1226415094339757E-2</v>
      </c>
      <c r="I2288" s="11">
        <f t="shared" si="735"/>
        <v>0</v>
      </c>
      <c r="J2288" s="11">
        <f t="shared" si="736"/>
        <v>2.1226415094339757E-2</v>
      </c>
      <c r="K2288" s="11">
        <f ca="1">IF(ROW(data!B2288)&gt;rsi+1,100-100/(1+AVERAGE(OFFSET(I2288,0,0,-rsi,1))/AVERAGE(OFFSET(J2288,0,0,-rsi,1))),"")</f>
        <v>51.264656235287191</v>
      </c>
      <c r="L2288" s="11"/>
      <c r="M2288" s="11">
        <f t="shared" si="737"/>
        <v>0.97877358490566024</v>
      </c>
      <c r="N2288" s="11">
        <f t="shared" ca="1" si="738"/>
        <v>1.0032232070910554</v>
      </c>
      <c r="S2288" s="13" t="str">
        <f ca="1">pricein</f>
        <v/>
      </c>
      <c r="T2288" s="13" t="str">
        <f ca="1">priceout</f>
        <v/>
      </c>
      <c r="U2288" s="16" t="str">
        <f t="shared" ca="1" si="739"/>
        <v/>
      </c>
      <c r="V2288" s="16" t="str">
        <f t="shared" ca="1" si="746"/>
        <v/>
      </c>
      <c r="W2288" s="16" t="str">
        <f t="shared" ca="1" si="747"/>
        <v/>
      </c>
      <c r="X2288" s="16">
        <f t="shared" ca="1" si="748"/>
        <v>3.4121018346729071</v>
      </c>
      <c r="Y2288" s="16"/>
      <c r="Z2288" s="13" t="str">
        <f ca="1">priceincross</f>
        <v/>
      </c>
      <c r="AA2288" s="13" t="str">
        <f ca="1">priceoutcross</f>
        <v/>
      </c>
      <c r="AB2288" s="13" t="str">
        <f t="shared" ca="1" si="740"/>
        <v/>
      </c>
      <c r="AC2288" s="13" t="str">
        <f t="shared" ca="1" si="749"/>
        <v/>
      </c>
      <c r="AD2288" s="13" t="str">
        <f t="shared" ca="1" si="750"/>
        <v/>
      </c>
      <c r="AE2288" s="13">
        <f t="shared" ca="1" si="751"/>
        <v>5.2959212856690323</v>
      </c>
      <c r="AG2288" s="32">
        <f ca="1">IF(ROW(data!B2288)&gt;fib+1,MIN(OFFSET(data!B2288,0,0,-fib,1)),"")</f>
        <v>10.96</v>
      </c>
      <c r="AH2288" s="32">
        <f ca="1">IF(ROW(data!B2288)&gt;fib+1,MAX(OFFSET(data!B2288,0,0,-fib,1)),"")</f>
        <v>22</v>
      </c>
      <c r="AI2288" s="32">
        <f t="shared" ca="1" si="741"/>
        <v>11.04</v>
      </c>
      <c r="AJ2288" s="31">
        <f t="shared" ca="1" si="742"/>
        <v>13.565440000000001</v>
      </c>
      <c r="AK2288" s="31">
        <f t="shared" ca="1" si="743"/>
        <v>15.17728</v>
      </c>
      <c r="AL2288" s="31">
        <f t="shared" ca="1" si="744"/>
        <v>16.48</v>
      </c>
      <c r="AM2288" s="31">
        <f t="shared" ca="1" si="745"/>
        <v>17.782720000000001</v>
      </c>
      <c r="AO2288" s="32">
        <f t="shared" ca="1" si="752"/>
        <v>2.890077253538212</v>
      </c>
      <c r="AP2288" s="32">
        <f t="shared" ca="1" si="753"/>
        <v>0.14008240141259587</v>
      </c>
      <c r="AQ2288" s="32">
        <f t="shared" ca="1" si="754"/>
        <v>4.2959212856690323</v>
      </c>
      <c r="AR2288" s="32">
        <f t="shared" ca="1" si="755"/>
        <v>0</v>
      </c>
    </row>
    <row r="2289" spans="1:44">
      <c r="A2289" s="10">
        <v>40260</v>
      </c>
      <c r="B2289" s="11">
        <f ca="1">IF(ROW(data!B2289)&gt;singleSMA,AVERAGE(OFFSET(data!B2289,0,0,-singleSMA,1)),"")</f>
        <v>15.450999999999999</v>
      </c>
      <c r="C2289" s="11" t="str">
        <f ca="1">IF(ROW(data!B2287)&gt;singleSMA+2,IF(SIGN(data!B2288-indicators!B2288)&lt;&gt;SIGN(data!B2287-indicators!B2287),IF(SIGN(data!B2288-indicators!B2288)&gt;0,"BUY","SELL"),""),"")</f>
        <v/>
      </c>
      <c r="D2289" s="11">
        <f ca="1">IF(ROW(data!B2289)&gt;fastSMA,AVERAGE(OFFSET(data!B2289,0,0,-fastSMA,1)),"")</f>
        <v>12.7895</v>
      </c>
      <c r="E2289" s="11">
        <f ca="1">IF(ROW(data!B2289)&gt;slowSMA,AVERAGE(OFFSET(data!B2289,0,0,-slowSMA,1)),"")</f>
        <v>15.450999999999999</v>
      </c>
      <c r="F2289" s="11" t="str">
        <f ca="1">IF(ROW(data!B2289)&gt;MAX(fastSMA,slowSMA)+2,IF(SIGN(D2288-E2288)&lt;&gt;SIGN(D2287-E2287),IF(SIGN(D2288-E2288)&gt;0,"BUY","SELL"),""),"")</f>
        <v/>
      </c>
      <c r="G2289" s="11"/>
      <c r="H2289" s="11">
        <f>(data!B2289/data!B2288)-1</f>
        <v>1.1244979919678766E-2</v>
      </c>
      <c r="I2289" s="11">
        <f t="shared" si="735"/>
        <v>1.1244979919678766E-2</v>
      </c>
      <c r="J2289" s="11">
        <f t="shared" si="736"/>
        <v>0</v>
      </c>
      <c r="K2289" s="11">
        <f ca="1">IF(ROW(data!B2289)&gt;rsi+1,100-100/(1+AVERAGE(OFFSET(I2289,0,0,-rsi,1))/AVERAGE(OFFSET(J2289,0,0,-rsi,1))),"")</f>
        <v>56.385478801060366</v>
      </c>
      <c r="L2289" s="11"/>
      <c r="M2289" s="11">
        <f t="shared" si="737"/>
        <v>1.0112449799196788</v>
      </c>
      <c r="N2289" s="11">
        <f t="shared" ca="1" si="738"/>
        <v>1.0509181969949917</v>
      </c>
      <c r="S2289" s="13" t="str">
        <f ca="1">pricein</f>
        <v/>
      </c>
      <c r="T2289" s="13" t="str">
        <f ca="1">priceout</f>
        <v/>
      </c>
      <c r="U2289" s="16" t="str">
        <f t="shared" ca="1" si="739"/>
        <v/>
      </c>
      <c r="V2289" s="16" t="str">
        <f t="shared" ca="1" si="746"/>
        <v/>
      </c>
      <c r="W2289" s="16" t="str">
        <f t="shared" ca="1" si="747"/>
        <v/>
      </c>
      <c r="X2289" s="16">
        <f t="shared" ca="1" si="748"/>
        <v>3.4121018346729071</v>
      </c>
      <c r="Y2289" s="16"/>
      <c r="Z2289" s="13" t="str">
        <f ca="1">priceincross</f>
        <v/>
      </c>
      <c r="AA2289" s="13" t="str">
        <f ca="1">priceoutcross</f>
        <v/>
      </c>
      <c r="AB2289" s="13" t="str">
        <f t="shared" ca="1" si="740"/>
        <v/>
      </c>
      <c r="AC2289" s="13" t="str">
        <f t="shared" ca="1" si="749"/>
        <v/>
      </c>
      <c r="AD2289" s="13" t="str">
        <f t="shared" ca="1" si="750"/>
        <v/>
      </c>
      <c r="AE2289" s="13">
        <f t="shared" ca="1" si="751"/>
        <v>5.2959212856690323</v>
      </c>
      <c r="AG2289" s="32">
        <f ca="1">IF(ROW(data!B2289)&gt;fib+1,MIN(OFFSET(data!B2289,0,0,-fib,1)),"")</f>
        <v>10.96</v>
      </c>
      <c r="AH2289" s="32">
        <f ca="1">IF(ROW(data!B2289)&gt;fib+1,MAX(OFFSET(data!B2289,0,0,-fib,1)),"")</f>
        <v>22</v>
      </c>
      <c r="AI2289" s="32">
        <f t="shared" ca="1" si="741"/>
        <v>11.04</v>
      </c>
      <c r="AJ2289" s="31">
        <f t="shared" ca="1" si="742"/>
        <v>13.565440000000001</v>
      </c>
      <c r="AK2289" s="31">
        <f t="shared" ca="1" si="743"/>
        <v>15.17728</v>
      </c>
      <c r="AL2289" s="31">
        <f t="shared" ca="1" si="744"/>
        <v>16.48</v>
      </c>
      <c r="AM2289" s="31">
        <f t="shared" ca="1" si="745"/>
        <v>17.782720000000001</v>
      </c>
      <c r="AO2289" s="32">
        <f t="shared" ca="1" si="752"/>
        <v>2.890077253538212</v>
      </c>
      <c r="AP2289" s="32">
        <f t="shared" ca="1" si="753"/>
        <v>0.14008240141259587</v>
      </c>
      <c r="AQ2289" s="32">
        <f t="shared" ca="1" si="754"/>
        <v>4.2959212856690323</v>
      </c>
      <c r="AR2289" s="32">
        <f t="shared" ca="1" si="755"/>
        <v>0</v>
      </c>
    </row>
    <row r="2290" spans="1:44">
      <c r="A2290" s="10">
        <v>40261</v>
      </c>
      <c r="B2290" s="11">
        <f ca="1">IF(ROW(data!B2290)&gt;singleSMA,AVERAGE(OFFSET(data!B2290,0,0,-singleSMA,1)),"")</f>
        <v>15.366399999999999</v>
      </c>
      <c r="C2290" s="11" t="str">
        <f ca="1">IF(ROW(data!B2288)&gt;singleSMA+2,IF(SIGN(data!B2289-indicators!B2289)&lt;&gt;SIGN(data!B2288-indicators!B2288),IF(SIGN(data!B2289-indicators!B2289)&gt;0,"BUY","SELL"),""),"")</f>
        <v/>
      </c>
      <c r="D2290" s="11">
        <f ca="1">IF(ROW(data!B2290)&gt;fastSMA,AVERAGE(OFFSET(data!B2290,0,0,-fastSMA,1)),"")</f>
        <v>12.827500000000001</v>
      </c>
      <c r="E2290" s="11">
        <f ca="1">IF(ROW(data!B2290)&gt;slowSMA,AVERAGE(OFFSET(data!B2290,0,0,-slowSMA,1)),"")</f>
        <v>15.366399999999999</v>
      </c>
      <c r="F2290" s="11" t="str">
        <f ca="1">IF(ROW(data!B2290)&gt;MAX(fastSMA,slowSMA)+2,IF(SIGN(D2289-E2289)&lt;&gt;SIGN(D2288-E2288),IF(SIGN(D2289-E2289)&gt;0,"BUY","SELL"),""),"")</f>
        <v/>
      </c>
      <c r="G2290" s="11"/>
      <c r="H2290" s="11">
        <f>(data!B2290/data!B2289)-1</f>
        <v>-1.5885623510722979E-3</v>
      </c>
      <c r="I2290" s="11">
        <f t="shared" si="735"/>
        <v>0</v>
      </c>
      <c r="J2290" s="11">
        <f t="shared" si="736"/>
        <v>1.5885623510722979E-3</v>
      </c>
      <c r="K2290" s="11">
        <f ca="1">IF(ROW(data!B2290)&gt;rsi+1,100-100/(1+AVERAGE(OFFSET(I2290,0,0,-rsi,1))/AVERAGE(OFFSET(J2290,0,0,-rsi,1))),"")</f>
        <v>57.995642108431355</v>
      </c>
      <c r="L2290" s="11"/>
      <c r="M2290" s="11">
        <f t="shared" si="737"/>
        <v>0.9984114376489277</v>
      </c>
      <c r="N2290" s="11">
        <f t="shared" ca="1" si="738"/>
        <v>1.0643522438611346</v>
      </c>
      <c r="S2290" s="13" t="str">
        <f ca="1">pricein</f>
        <v/>
      </c>
      <c r="T2290" s="13" t="str">
        <f ca="1">priceout</f>
        <v/>
      </c>
      <c r="U2290" s="16" t="str">
        <f t="shared" ca="1" si="739"/>
        <v/>
      </c>
      <c r="V2290" s="16" t="str">
        <f t="shared" ca="1" si="746"/>
        <v/>
      </c>
      <c r="W2290" s="16" t="str">
        <f t="shared" ca="1" si="747"/>
        <v/>
      </c>
      <c r="X2290" s="16">
        <f t="shared" ca="1" si="748"/>
        <v>3.4121018346729071</v>
      </c>
      <c r="Y2290" s="16"/>
      <c r="Z2290" s="13" t="str">
        <f ca="1">priceincross</f>
        <v/>
      </c>
      <c r="AA2290" s="13" t="str">
        <f ca="1">priceoutcross</f>
        <v/>
      </c>
      <c r="AB2290" s="13" t="str">
        <f t="shared" ca="1" si="740"/>
        <v/>
      </c>
      <c r="AC2290" s="13" t="str">
        <f t="shared" ca="1" si="749"/>
        <v/>
      </c>
      <c r="AD2290" s="13" t="str">
        <f t="shared" ca="1" si="750"/>
        <v/>
      </c>
      <c r="AE2290" s="13">
        <f t="shared" ca="1" si="751"/>
        <v>5.2959212856690323</v>
      </c>
      <c r="AG2290" s="32">
        <f ca="1">IF(ROW(data!B2290)&gt;fib+1,MIN(OFFSET(data!B2290,0,0,-fib,1)),"")</f>
        <v>10.96</v>
      </c>
      <c r="AH2290" s="32">
        <f ca="1">IF(ROW(data!B2290)&gt;fib+1,MAX(OFFSET(data!B2290,0,0,-fib,1)),"")</f>
        <v>22</v>
      </c>
      <c r="AI2290" s="32">
        <f t="shared" ca="1" si="741"/>
        <v>11.04</v>
      </c>
      <c r="AJ2290" s="31">
        <f t="shared" ca="1" si="742"/>
        <v>13.565440000000001</v>
      </c>
      <c r="AK2290" s="31">
        <f t="shared" ca="1" si="743"/>
        <v>15.17728</v>
      </c>
      <c r="AL2290" s="31">
        <f t="shared" ca="1" si="744"/>
        <v>16.48</v>
      </c>
      <c r="AM2290" s="31">
        <f t="shared" ca="1" si="745"/>
        <v>17.782720000000001</v>
      </c>
      <c r="AO2290" s="32">
        <f t="shared" ca="1" si="752"/>
        <v>2.890077253538212</v>
      </c>
      <c r="AP2290" s="32">
        <f t="shared" ca="1" si="753"/>
        <v>0.14008240141259587</v>
      </c>
      <c r="AQ2290" s="32">
        <f t="shared" ca="1" si="754"/>
        <v>4.2959212856690323</v>
      </c>
      <c r="AR2290" s="32">
        <f t="shared" ca="1" si="755"/>
        <v>0</v>
      </c>
    </row>
    <row r="2291" spans="1:44">
      <c r="A2291" s="10">
        <v>40263</v>
      </c>
      <c r="B2291" s="11">
        <f ca="1">IF(ROW(data!B2291)&gt;singleSMA,AVERAGE(OFFSET(data!B2291,0,0,-singleSMA,1)),"")</f>
        <v>15.294999999999998</v>
      </c>
      <c r="C2291" s="11" t="str">
        <f ca="1">IF(ROW(data!B2289)&gt;singleSMA+2,IF(SIGN(data!B2290-indicators!B2290)&lt;&gt;SIGN(data!B2289-indicators!B2289),IF(SIGN(data!B2290-indicators!B2290)&gt;0,"BUY","SELL"),""),"")</f>
        <v/>
      </c>
      <c r="D2291" s="11">
        <f ca="1">IF(ROW(data!B2291)&gt;fastSMA,AVERAGE(OFFSET(data!B2291,0,0,-fastSMA,1)),"")</f>
        <v>12.946999999999999</v>
      </c>
      <c r="E2291" s="11">
        <f ca="1">IF(ROW(data!B2291)&gt;slowSMA,AVERAGE(OFFSET(data!B2291,0,0,-slowSMA,1)),"")</f>
        <v>15.294999999999998</v>
      </c>
      <c r="F2291" s="11" t="str">
        <f ca="1">IF(ROW(data!B2291)&gt;MAX(fastSMA,slowSMA)+2,IF(SIGN(D2290-E2290)&lt;&gt;SIGN(D2289-E2289),IF(SIGN(D2290-E2290)&gt;0,"BUY","SELL"),""),"")</f>
        <v/>
      </c>
      <c r="G2291" s="11"/>
      <c r="H2291" s="11">
        <f>(data!B2291/data!B2290)-1</f>
        <v>8.1145584725536901E-2</v>
      </c>
      <c r="I2291" s="11">
        <f t="shared" si="735"/>
        <v>8.1145584725536901E-2</v>
      </c>
      <c r="J2291" s="11">
        <f t="shared" si="736"/>
        <v>0</v>
      </c>
      <c r="K2291" s="11">
        <f ca="1">IF(ROW(data!B2291)&gt;rsi+1,100-100/(1+AVERAGE(OFFSET(I2291,0,0,-rsi,1))/AVERAGE(OFFSET(J2291,0,0,-rsi,1))),"")</f>
        <v>71.59836463908448</v>
      </c>
      <c r="L2291" s="11"/>
      <c r="M2291" s="11">
        <f t="shared" si="737"/>
        <v>1.0811455847255369</v>
      </c>
      <c r="N2291" s="11">
        <f t="shared" ca="1" si="738"/>
        <v>1.2133928571428572</v>
      </c>
      <c r="S2291" s="13" t="str">
        <f ca="1">pricein</f>
        <v/>
      </c>
      <c r="T2291" s="13" t="str">
        <f ca="1">priceout</f>
        <v/>
      </c>
      <c r="U2291" s="16" t="str">
        <f t="shared" ca="1" si="739"/>
        <v/>
      </c>
      <c r="V2291" s="16" t="str">
        <f t="shared" ca="1" si="746"/>
        <v/>
      </c>
      <c r="W2291" s="16" t="str">
        <f t="shared" ca="1" si="747"/>
        <v/>
      </c>
      <c r="X2291" s="16">
        <f t="shared" ca="1" si="748"/>
        <v>3.4121018346729071</v>
      </c>
      <c r="Y2291" s="16"/>
      <c r="Z2291" s="13" t="str">
        <f ca="1">priceincross</f>
        <v/>
      </c>
      <c r="AA2291" s="13" t="str">
        <f ca="1">priceoutcross</f>
        <v/>
      </c>
      <c r="AB2291" s="13" t="str">
        <f t="shared" ca="1" si="740"/>
        <v/>
      </c>
      <c r="AC2291" s="13" t="str">
        <f t="shared" ca="1" si="749"/>
        <v/>
      </c>
      <c r="AD2291" s="13" t="str">
        <f t="shared" ca="1" si="750"/>
        <v/>
      </c>
      <c r="AE2291" s="13">
        <f t="shared" ca="1" si="751"/>
        <v>5.2959212856690323</v>
      </c>
      <c r="AG2291" s="32">
        <f ca="1">IF(ROW(data!B2291)&gt;fib+1,MIN(OFFSET(data!B2291,0,0,-fib,1)),"")</f>
        <v>10.96</v>
      </c>
      <c r="AH2291" s="32">
        <f ca="1">IF(ROW(data!B2291)&gt;fib+1,MAX(OFFSET(data!B2291,0,0,-fib,1)),"")</f>
        <v>22</v>
      </c>
      <c r="AI2291" s="32">
        <f t="shared" ca="1" si="741"/>
        <v>11.04</v>
      </c>
      <c r="AJ2291" s="31">
        <f t="shared" ca="1" si="742"/>
        <v>13.565440000000001</v>
      </c>
      <c r="AK2291" s="31">
        <f t="shared" ca="1" si="743"/>
        <v>15.17728</v>
      </c>
      <c r="AL2291" s="31">
        <f t="shared" ca="1" si="744"/>
        <v>16.48</v>
      </c>
      <c r="AM2291" s="31">
        <f t="shared" ca="1" si="745"/>
        <v>17.782720000000001</v>
      </c>
      <c r="AO2291" s="32">
        <f t="shared" ca="1" si="752"/>
        <v>2.890077253538212</v>
      </c>
      <c r="AP2291" s="32">
        <f t="shared" ca="1" si="753"/>
        <v>0.14008240141259587</v>
      </c>
      <c r="AQ2291" s="32">
        <f t="shared" ca="1" si="754"/>
        <v>4.2959212856690323</v>
      </c>
      <c r="AR2291" s="32">
        <f t="shared" ca="1" si="755"/>
        <v>0</v>
      </c>
    </row>
    <row r="2292" spans="1:44">
      <c r="A2292" s="10">
        <v>40266</v>
      </c>
      <c r="B2292" s="11">
        <f ca="1">IF(ROW(data!B2292)&gt;singleSMA,AVERAGE(OFFSET(data!B2292,0,0,-singleSMA,1)),"")</f>
        <v>15.214400000000001</v>
      </c>
      <c r="C2292" s="11" t="str">
        <f ca="1">IF(ROW(data!B2290)&gt;singleSMA+2,IF(SIGN(data!B2291-indicators!B2291)&lt;&gt;SIGN(data!B2290-indicators!B2290),IF(SIGN(data!B2291-indicators!B2291)&gt;0,"BUY","SELL"),""),"")</f>
        <v/>
      </c>
      <c r="D2292" s="11">
        <f ca="1">IF(ROW(data!B2292)&gt;fastSMA,AVERAGE(OFFSET(data!B2292,0,0,-fastSMA,1)),"")</f>
        <v>13.0365</v>
      </c>
      <c r="E2292" s="11">
        <f ca="1">IF(ROW(data!B2292)&gt;slowSMA,AVERAGE(OFFSET(data!B2292,0,0,-slowSMA,1)),"")</f>
        <v>15.214400000000001</v>
      </c>
      <c r="F2292" s="11" t="str">
        <f ca="1">IF(ROW(data!B2292)&gt;MAX(fastSMA,slowSMA)+2,IF(SIGN(D2291-E2291)&lt;&gt;SIGN(D2290-E2290),IF(SIGN(D2291-E2291)&gt;0,"BUY","SELL"),""),"")</f>
        <v/>
      </c>
      <c r="G2292" s="11"/>
      <c r="H2292" s="11">
        <f>(data!B2292/data!B2291)-1</f>
        <v>-1.1773362766740236E-2</v>
      </c>
      <c r="I2292" s="11">
        <f t="shared" si="735"/>
        <v>0</v>
      </c>
      <c r="J2292" s="11">
        <f t="shared" si="736"/>
        <v>1.1773362766740236E-2</v>
      </c>
      <c r="K2292" s="11">
        <f ca="1">IF(ROW(data!B2292)&gt;rsi+1,100-100/(1+AVERAGE(OFFSET(I2292,0,0,-rsi,1))/AVERAGE(OFFSET(J2292,0,0,-rsi,1))),"")</f>
        <v>67.179605042637377</v>
      </c>
      <c r="L2292" s="11"/>
      <c r="M2292" s="11">
        <f t="shared" si="737"/>
        <v>0.98822663723325976</v>
      </c>
      <c r="N2292" s="11">
        <f t="shared" ca="1" si="738"/>
        <v>1.1537800687285222</v>
      </c>
      <c r="S2292" s="13" t="str">
        <f ca="1">pricein</f>
        <v/>
      </c>
      <c r="T2292" s="13" t="str">
        <f ca="1">priceout</f>
        <v/>
      </c>
      <c r="U2292" s="16" t="str">
        <f t="shared" ca="1" si="739"/>
        <v/>
      </c>
      <c r="V2292" s="16" t="str">
        <f t="shared" ca="1" si="746"/>
        <v/>
      </c>
      <c r="W2292" s="16" t="str">
        <f t="shared" ca="1" si="747"/>
        <v/>
      </c>
      <c r="X2292" s="16">
        <f t="shared" ca="1" si="748"/>
        <v>3.4121018346729071</v>
      </c>
      <c r="Y2292" s="16"/>
      <c r="Z2292" s="13" t="str">
        <f ca="1">priceincross</f>
        <v/>
      </c>
      <c r="AA2292" s="13" t="str">
        <f ca="1">priceoutcross</f>
        <v/>
      </c>
      <c r="AB2292" s="13" t="str">
        <f t="shared" ca="1" si="740"/>
        <v/>
      </c>
      <c r="AC2292" s="13" t="str">
        <f t="shared" ca="1" si="749"/>
        <v/>
      </c>
      <c r="AD2292" s="13" t="str">
        <f t="shared" ca="1" si="750"/>
        <v/>
      </c>
      <c r="AE2292" s="13">
        <f t="shared" ca="1" si="751"/>
        <v>5.2959212856690323</v>
      </c>
      <c r="AG2292" s="32">
        <f ca="1">IF(ROW(data!B2292)&gt;fib+1,MIN(OFFSET(data!B2292,0,0,-fib,1)),"")</f>
        <v>10.96</v>
      </c>
      <c r="AH2292" s="32">
        <f ca="1">IF(ROW(data!B2292)&gt;fib+1,MAX(OFFSET(data!B2292,0,0,-fib,1)),"")</f>
        <v>22</v>
      </c>
      <c r="AI2292" s="32">
        <f t="shared" ca="1" si="741"/>
        <v>11.04</v>
      </c>
      <c r="AJ2292" s="31">
        <f t="shared" ca="1" si="742"/>
        <v>13.565440000000001</v>
      </c>
      <c r="AK2292" s="31">
        <f t="shared" ca="1" si="743"/>
        <v>15.17728</v>
      </c>
      <c r="AL2292" s="31">
        <f t="shared" ca="1" si="744"/>
        <v>16.48</v>
      </c>
      <c r="AM2292" s="31">
        <f t="shared" ca="1" si="745"/>
        <v>17.782720000000001</v>
      </c>
      <c r="AO2292" s="32">
        <f t="shared" ca="1" si="752"/>
        <v>2.890077253538212</v>
      </c>
      <c r="AP2292" s="32">
        <f t="shared" ca="1" si="753"/>
        <v>0.14008240141259587</v>
      </c>
      <c r="AQ2292" s="32">
        <f t="shared" ca="1" si="754"/>
        <v>4.2959212856690323</v>
      </c>
      <c r="AR2292" s="32">
        <f t="shared" ca="1" si="755"/>
        <v>0</v>
      </c>
    </row>
    <row r="2293" spans="1:44">
      <c r="A2293" s="10">
        <v>40267</v>
      </c>
      <c r="B2293" s="11">
        <f ca="1">IF(ROW(data!B2293)&gt;singleSMA,AVERAGE(OFFSET(data!B2293,0,0,-singleSMA,1)),"")</f>
        <v>15.134500000000001</v>
      </c>
      <c r="C2293" s="11" t="str">
        <f ca="1">IF(ROW(data!B2291)&gt;singleSMA+2,IF(SIGN(data!B2292-indicators!B2292)&lt;&gt;SIGN(data!B2291-indicators!B2291),IF(SIGN(data!B2292-indicators!B2292)&gt;0,"BUY","SELL"),""),"")</f>
        <v/>
      </c>
      <c r="D2293" s="11">
        <f ca="1">IF(ROW(data!B2293)&gt;fastSMA,AVERAGE(OFFSET(data!B2293,0,0,-fastSMA,1)),"")</f>
        <v>13.0745</v>
      </c>
      <c r="E2293" s="11">
        <f ca="1">IF(ROW(data!B2293)&gt;slowSMA,AVERAGE(OFFSET(data!B2293,0,0,-slowSMA,1)),"")</f>
        <v>15.134500000000001</v>
      </c>
      <c r="F2293" s="11" t="str">
        <f ca="1">IF(ROW(data!B2293)&gt;MAX(fastSMA,slowSMA)+2,IF(SIGN(D2292-E2292)&lt;&gt;SIGN(D2291-E2291),IF(SIGN(D2292-E2292)&gt;0,"BUY","SELL"),""),"")</f>
        <v/>
      </c>
      <c r="G2293" s="11"/>
      <c r="H2293" s="11">
        <f>(data!B2293/data!B2292)-1</f>
        <v>-3.2762472077438543E-2</v>
      </c>
      <c r="I2293" s="11">
        <f t="shared" si="735"/>
        <v>0</v>
      </c>
      <c r="J2293" s="11">
        <f t="shared" si="736"/>
        <v>3.2762472077438543E-2</v>
      </c>
      <c r="K2293" s="11">
        <f ca="1">IF(ROW(data!B2293)&gt;rsi+1,100-100/(1+AVERAGE(OFFSET(I2293,0,0,-rsi,1))/AVERAGE(OFFSET(J2293,0,0,-rsi,1))),"")</f>
        <v>58.094071214893717</v>
      </c>
      <c r="L2293" s="11"/>
      <c r="M2293" s="11">
        <f t="shared" si="737"/>
        <v>0.96723752792256146</v>
      </c>
      <c r="N2293" s="11">
        <f t="shared" ca="1" si="738"/>
        <v>1.0621422730989367</v>
      </c>
      <c r="S2293" s="13" t="str">
        <f ca="1">pricein</f>
        <v/>
      </c>
      <c r="T2293" s="13" t="str">
        <f ca="1">priceout</f>
        <v/>
      </c>
      <c r="U2293" s="16" t="str">
        <f t="shared" ca="1" si="739"/>
        <v/>
      </c>
      <c r="V2293" s="16" t="str">
        <f t="shared" ca="1" si="746"/>
        <v/>
      </c>
      <c r="W2293" s="16" t="str">
        <f t="shared" ca="1" si="747"/>
        <v/>
      </c>
      <c r="X2293" s="16">
        <f t="shared" ca="1" si="748"/>
        <v>3.4121018346729071</v>
      </c>
      <c r="Y2293" s="16"/>
      <c r="Z2293" s="13" t="str">
        <f ca="1">priceincross</f>
        <v/>
      </c>
      <c r="AA2293" s="13" t="str">
        <f ca="1">priceoutcross</f>
        <v/>
      </c>
      <c r="AB2293" s="13" t="str">
        <f t="shared" ca="1" si="740"/>
        <v/>
      </c>
      <c r="AC2293" s="13" t="str">
        <f t="shared" ca="1" si="749"/>
        <v/>
      </c>
      <c r="AD2293" s="13" t="str">
        <f t="shared" ca="1" si="750"/>
        <v/>
      </c>
      <c r="AE2293" s="13">
        <f t="shared" ca="1" si="751"/>
        <v>5.2959212856690323</v>
      </c>
      <c r="AG2293" s="32">
        <f ca="1">IF(ROW(data!B2293)&gt;fib+1,MIN(OFFSET(data!B2293,0,0,-fib,1)),"")</f>
        <v>10.96</v>
      </c>
      <c r="AH2293" s="32">
        <f ca="1">IF(ROW(data!B2293)&gt;fib+1,MAX(OFFSET(data!B2293,0,0,-fib,1)),"")</f>
        <v>22</v>
      </c>
      <c r="AI2293" s="32">
        <f t="shared" ca="1" si="741"/>
        <v>11.04</v>
      </c>
      <c r="AJ2293" s="31">
        <f t="shared" ca="1" si="742"/>
        <v>13.565440000000001</v>
      </c>
      <c r="AK2293" s="31">
        <f t="shared" ca="1" si="743"/>
        <v>15.17728</v>
      </c>
      <c r="AL2293" s="31">
        <f t="shared" ca="1" si="744"/>
        <v>16.48</v>
      </c>
      <c r="AM2293" s="31">
        <f t="shared" ca="1" si="745"/>
        <v>17.782720000000001</v>
      </c>
      <c r="AO2293" s="32">
        <f t="shared" ca="1" si="752"/>
        <v>2.890077253538212</v>
      </c>
      <c r="AP2293" s="32">
        <f t="shared" ca="1" si="753"/>
        <v>0.14008240141259587</v>
      </c>
      <c r="AQ2293" s="32">
        <f t="shared" ca="1" si="754"/>
        <v>4.2959212856690323</v>
      </c>
      <c r="AR2293" s="32">
        <f t="shared" ca="1" si="755"/>
        <v>0</v>
      </c>
    </row>
    <row r="2294" spans="1:44">
      <c r="A2294" s="10">
        <v>40268</v>
      </c>
      <c r="B2294" s="11">
        <f ca="1">IF(ROW(data!B2294)&gt;singleSMA,AVERAGE(OFFSET(data!B2294,0,0,-singleSMA,1)),"")</f>
        <v>15.057200000000005</v>
      </c>
      <c r="C2294" s="11" t="str">
        <f ca="1">IF(ROW(data!B2292)&gt;singleSMA+2,IF(SIGN(data!B2293-indicators!B2293)&lt;&gt;SIGN(data!B2292-indicators!B2292),IF(SIGN(data!B2293-indicators!B2293)&gt;0,"BUY","SELL"),""),"")</f>
        <v/>
      </c>
      <c r="D2294" s="11">
        <f ca="1">IF(ROW(data!B2294)&gt;fastSMA,AVERAGE(OFFSET(data!B2294,0,0,-fastSMA,1)),"")</f>
        <v>13.074500000000004</v>
      </c>
      <c r="E2294" s="11">
        <f ca="1">IF(ROW(data!B2294)&gt;slowSMA,AVERAGE(OFFSET(data!B2294,0,0,-slowSMA,1)),"")</f>
        <v>15.057200000000005</v>
      </c>
      <c r="F2294" s="11" t="str">
        <f ca="1">IF(ROW(data!B2294)&gt;MAX(fastSMA,slowSMA)+2,IF(SIGN(D2293-E2293)&lt;&gt;SIGN(D2292-E2292),IF(SIGN(D2293-E2293)&gt;0,"BUY","SELL"),""),"")</f>
        <v/>
      </c>
      <c r="G2294" s="11"/>
      <c r="H2294" s="11">
        <f>(data!B2294/data!B2293)-1</f>
        <v>-2.5404157043879882E-2</v>
      </c>
      <c r="I2294" s="11">
        <f t="shared" si="735"/>
        <v>0</v>
      </c>
      <c r="J2294" s="11">
        <f t="shared" si="736"/>
        <v>2.5404157043879882E-2</v>
      </c>
      <c r="K2294" s="11">
        <f ca="1">IF(ROW(data!B2294)&gt;rsi+1,100-100/(1+AVERAGE(OFFSET(I2294,0,0,-rsi,1))/AVERAGE(OFFSET(J2294,0,0,-rsi,1))),"")</f>
        <v>50.997714163181641</v>
      </c>
      <c r="L2294" s="11"/>
      <c r="M2294" s="11">
        <f t="shared" si="737"/>
        <v>0.97459584295612012</v>
      </c>
      <c r="N2294" s="11">
        <f t="shared" ca="1" si="738"/>
        <v>0.99999999999999978</v>
      </c>
      <c r="S2294" s="13" t="str">
        <f ca="1">pricein</f>
        <v/>
      </c>
      <c r="T2294" s="13" t="str">
        <f ca="1">priceout</f>
        <v/>
      </c>
      <c r="U2294" s="16" t="str">
        <f t="shared" ca="1" si="739"/>
        <v/>
      </c>
      <c r="V2294" s="16" t="str">
        <f t="shared" ca="1" si="746"/>
        <v/>
      </c>
      <c r="W2294" s="16" t="str">
        <f t="shared" ca="1" si="747"/>
        <v/>
      </c>
      <c r="X2294" s="16">
        <f t="shared" ca="1" si="748"/>
        <v>3.4121018346729071</v>
      </c>
      <c r="Y2294" s="16"/>
      <c r="Z2294" s="13" t="str">
        <f ca="1">priceincross</f>
        <v/>
      </c>
      <c r="AA2294" s="13" t="str">
        <f ca="1">priceoutcross</f>
        <v/>
      </c>
      <c r="AB2294" s="13" t="str">
        <f t="shared" ca="1" si="740"/>
        <v/>
      </c>
      <c r="AC2294" s="13" t="str">
        <f t="shared" ca="1" si="749"/>
        <v/>
      </c>
      <c r="AD2294" s="13" t="str">
        <f t="shared" ca="1" si="750"/>
        <v/>
      </c>
      <c r="AE2294" s="13">
        <f t="shared" ca="1" si="751"/>
        <v>5.2959212856690323</v>
      </c>
      <c r="AG2294" s="32">
        <f ca="1">IF(ROW(data!B2294)&gt;fib+1,MIN(OFFSET(data!B2294,0,0,-fib,1)),"")</f>
        <v>10.96</v>
      </c>
      <c r="AH2294" s="32">
        <f ca="1">IF(ROW(data!B2294)&gt;fib+1,MAX(OFFSET(data!B2294,0,0,-fib,1)),"")</f>
        <v>22</v>
      </c>
      <c r="AI2294" s="32">
        <f t="shared" ca="1" si="741"/>
        <v>11.04</v>
      </c>
      <c r="AJ2294" s="31">
        <f t="shared" ca="1" si="742"/>
        <v>13.565440000000001</v>
      </c>
      <c r="AK2294" s="31">
        <f t="shared" ca="1" si="743"/>
        <v>15.17728</v>
      </c>
      <c r="AL2294" s="31">
        <f t="shared" ca="1" si="744"/>
        <v>16.48</v>
      </c>
      <c r="AM2294" s="31">
        <f t="shared" ca="1" si="745"/>
        <v>17.782720000000001</v>
      </c>
      <c r="AO2294" s="32">
        <f t="shared" ca="1" si="752"/>
        <v>2.890077253538212</v>
      </c>
      <c r="AP2294" s="32">
        <f t="shared" ca="1" si="753"/>
        <v>0.14008240141259587</v>
      </c>
      <c r="AQ2294" s="32">
        <f t="shared" ca="1" si="754"/>
        <v>4.2959212856690323</v>
      </c>
      <c r="AR2294" s="32">
        <f t="shared" ca="1" si="755"/>
        <v>0</v>
      </c>
    </row>
    <row r="2295" spans="1:44">
      <c r="A2295" s="10">
        <v>40269</v>
      </c>
      <c r="B2295" s="11">
        <f ca="1">IF(ROW(data!B2295)&gt;singleSMA,AVERAGE(OFFSET(data!B2295,0,0,-singleSMA,1)),"")</f>
        <v>14.972000000000005</v>
      </c>
      <c r="C2295" s="11" t="str">
        <f ca="1">IF(ROW(data!B2293)&gt;singleSMA+2,IF(SIGN(data!B2294-indicators!B2294)&lt;&gt;SIGN(data!B2293-indicators!B2293),IF(SIGN(data!B2294-indicators!B2294)&gt;0,"BUY","SELL"),""),"")</f>
        <v/>
      </c>
      <c r="D2295" s="11">
        <f ca="1">IF(ROW(data!B2295)&gt;fastSMA,AVERAGE(OFFSET(data!B2295,0,0,-fastSMA,1)),"")</f>
        <v>13.0905</v>
      </c>
      <c r="E2295" s="11">
        <f ca="1">IF(ROW(data!B2295)&gt;slowSMA,AVERAGE(OFFSET(data!B2295,0,0,-slowSMA,1)),"")</f>
        <v>14.972000000000005</v>
      </c>
      <c r="F2295" s="11" t="str">
        <f ca="1">IF(ROW(data!B2295)&gt;MAX(fastSMA,slowSMA)+2,IF(SIGN(D2294-E2294)&lt;&gt;SIGN(D2293-E2293),IF(SIGN(D2294-E2294)&gt;0,"BUY","SELL"),""),"")</f>
        <v/>
      </c>
      <c r="G2295" s="11"/>
      <c r="H2295" s="11">
        <f>(data!B2295/data!B2294)-1</f>
        <v>1.2638230647709303E-2</v>
      </c>
      <c r="I2295" s="11">
        <f t="shared" si="735"/>
        <v>1.2638230647709303E-2</v>
      </c>
      <c r="J2295" s="11">
        <f t="shared" si="736"/>
        <v>0</v>
      </c>
      <c r="K2295" s="11">
        <f ca="1">IF(ROW(data!B2295)&gt;rsi+1,100-100/(1+AVERAGE(OFFSET(I2295,0,0,-rsi,1))/AVERAGE(OFFSET(J2295,0,0,-rsi,1))),"")</f>
        <v>54.038701109509034</v>
      </c>
      <c r="L2295" s="11"/>
      <c r="M2295" s="11">
        <f t="shared" si="737"/>
        <v>1.0126382306477093</v>
      </c>
      <c r="N2295" s="11">
        <f t="shared" ca="1" si="738"/>
        <v>1.0255999999999994</v>
      </c>
      <c r="S2295" s="13" t="str">
        <f ca="1">pricein</f>
        <v/>
      </c>
      <c r="T2295" s="13" t="str">
        <f ca="1">priceout</f>
        <v/>
      </c>
      <c r="U2295" s="16" t="str">
        <f t="shared" ca="1" si="739"/>
        <v/>
      </c>
      <c r="V2295" s="16" t="str">
        <f t="shared" ca="1" si="746"/>
        <v/>
      </c>
      <c r="W2295" s="16" t="str">
        <f t="shared" ca="1" si="747"/>
        <v/>
      </c>
      <c r="X2295" s="16">
        <f t="shared" ca="1" si="748"/>
        <v>3.4121018346729071</v>
      </c>
      <c r="Y2295" s="16"/>
      <c r="Z2295" s="13" t="str">
        <f ca="1">priceincross</f>
        <v/>
      </c>
      <c r="AA2295" s="13" t="str">
        <f ca="1">priceoutcross</f>
        <v/>
      </c>
      <c r="AB2295" s="13" t="str">
        <f t="shared" ca="1" si="740"/>
        <v/>
      </c>
      <c r="AC2295" s="13" t="str">
        <f t="shared" ca="1" si="749"/>
        <v/>
      </c>
      <c r="AD2295" s="13" t="str">
        <f t="shared" ca="1" si="750"/>
        <v/>
      </c>
      <c r="AE2295" s="13">
        <f t="shared" ca="1" si="751"/>
        <v>5.2959212856690323</v>
      </c>
      <c r="AG2295" s="32">
        <f ca="1">IF(ROW(data!B2295)&gt;fib+1,MIN(OFFSET(data!B2295,0,0,-fib,1)),"")</f>
        <v>10.96</v>
      </c>
      <c r="AH2295" s="32">
        <f ca="1">IF(ROW(data!B2295)&gt;fib+1,MAX(OFFSET(data!B2295,0,0,-fib,1)),"")</f>
        <v>22</v>
      </c>
      <c r="AI2295" s="32">
        <f t="shared" ca="1" si="741"/>
        <v>11.04</v>
      </c>
      <c r="AJ2295" s="31">
        <f t="shared" ca="1" si="742"/>
        <v>13.565440000000001</v>
      </c>
      <c r="AK2295" s="31">
        <f t="shared" ca="1" si="743"/>
        <v>15.17728</v>
      </c>
      <c r="AL2295" s="31">
        <f t="shared" ca="1" si="744"/>
        <v>16.48</v>
      </c>
      <c r="AM2295" s="31">
        <f t="shared" ca="1" si="745"/>
        <v>17.782720000000001</v>
      </c>
      <c r="AO2295" s="32">
        <f t="shared" ca="1" si="752"/>
        <v>2.890077253538212</v>
      </c>
      <c r="AP2295" s="32">
        <f t="shared" ca="1" si="753"/>
        <v>0.14008240141259587</v>
      </c>
      <c r="AQ2295" s="32">
        <f t="shared" ca="1" si="754"/>
        <v>4.2959212856690323</v>
      </c>
      <c r="AR2295" s="32">
        <f t="shared" ca="1" si="755"/>
        <v>0</v>
      </c>
    </row>
    <row r="2296" spans="1:44">
      <c r="A2296" s="10">
        <v>40274</v>
      </c>
      <c r="B2296" s="11">
        <f ca="1">IF(ROW(data!B2296)&gt;singleSMA,AVERAGE(OFFSET(data!B2296,0,0,-singleSMA,1)),"")</f>
        <v>14.874700000000004</v>
      </c>
      <c r="C2296" s="11" t="str">
        <f ca="1">IF(ROW(data!B2294)&gt;singleSMA+2,IF(SIGN(data!B2295-indicators!B2295)&lt;&gt;SIGN(data!B2294-indicators!B2294),IF(SIGN(data!B2295-indicators!B2295)&gt;0,"BUY","SELL"),""),"")</f>
        <v/>
      </c>
      <c r="D2296" s="11">
        <f ca="1">IF(ROW(data!B2296)&gt;fastSMA,AVERAGE(OFFSET(data!B2296,0,0,-fastSMA,1)),"")</f>
        <v>13.0725</v>
      </c>
      <c r="E2296" s="11">
        <f ca="1">IF(ROW(data!B2296)&gt;slowSMA,AVERAGE(OFFSET(data!B2296,0,0,-slowSMA,1)),"")</f>
        <v>14.874700000000004</v>
      </c>
      <c r="F2296" s="11" t="str">
        <f ca="1">IF(ROW(data!B2296)&gt;MAX(fastSMA,slowSMA)+2,IF(SIGN(D2295-E2295)&lt;&gt;SIGN(D2294-E2294),IF(SIGN(D2295-E2295)&gt;0,"BUY","SELL"),""),"")</f>
        <v/>
      </c>
      <c r="G2296" s="11"/>
      <c r="H2296" s="11">
        <f>(data!B2296/data!B2295)-1</f>
        <v>-4.7581903276130988E-2</v>
      </c>
      <c r="I2296" s="11">
        <f t="shared" si="735"/>
        <v>0</v>
      </c>
      <c r="J2296" s="11">
        <f t="shared" si="736"/>
        <v>4.7581903276130988E-2</v>
      </c>
      <c r="K2296" s="11">
        <f ca="1">IF(ROW(data!B2296)&gt;rsi+1,100-100/(1+AVERAGE(OFFSET(I2296,0,0,-rsi,1))/AVERAGE(OFFSET(J2296,0,0,-rsi,1))),"")</f>
        <v>47.856922311498245</v>
      </c>
      <c r="L2296" s="11"/>
      <c r="M2296" s="11">
        <f t="shared" si="737"/>
        <v>0.95241809672386901</v>
      </c>
      <c r="N2296" s="11">
        <f t="shared" ca="1" si="738"/>
        <v>0.97136038186157492</v>
      </c>
      <c r="S2296" s="13" t="str">
        <f ca="1">pricein</f>
        <v/>
      </c>
      <c r="T2296" s="13" t="str">
        <f ca="1">priceout</f>
        <v/>
      </c>
      <c r="U2296" s="16" t="str">
        <f t="shared" ca="1" si="739"/>
        <v/>
      </c>
      <c r="V2296" s="16" t="str">
        <f t="shared" ca="1" si="746"/>
        <v/>
      </c>
      <c r="W2296" s="16" t="str">
        <f t="shared" ca="1" si="747"/>
        <v/>
      </c>
      <c r="X2296" s="16">
        <f t="shared" ca="1" si="748"/>
        <v>3.4121018346729071</v>
      </c>
      <c r="Y2296" s="16"/>
      <c r="Z2296" s="13" t="str">
        <f ca="1">priceincross</f>
        <v/>
      </c>
      <c r="AA2296" s="13" t="str">
        <f ca="1">priceoutcross</f>
        <v/>
      </c>
      <c r="AB2296" s="13" t="str">
        <f t="shared" ca="1" si="740"/>
        <v/>
      </c>
      <c r="AC2296" s="13" t="str">
        <f t="shared" ca="1" si="749"/>
        <v/>
      </c>
      <c r="AD2296" s="13" t="str">
        <f t="shared" ca="1" si="750"/>
        <v/>
      </c>
      <c r="AE2296" s="13">
        <f t="shared" ca="1" si="751"/>
        <v>5.2959212856690323</v>
      </c>
      <c r="AG2296" s="32">
        <f ca="1">IF(ROW(data!B2296)&gt;fib+1,MIN(OFFSET(data!B2296,0,0,-fib,1)),"")</f>
        <v>10.96</v>
      </c>
      <c r="AH2296" s="32">
        <f ca="1">IF(ROW(data!B2296)&gt;fib+1,MAX(OFFSET(data!B2296,0,0,-fib,1)),"")</f>
        <v>22</v>
      </c>
      <c r="AI2296" s="32">
        <f t="shared" ca="1" si="741"/>
        <v>11.04</v>
      </c>
      <c r="AJ2296" s="31">
        <f t="shared" ca="1" si="742"/>
        <v>13.565440000000001</v>
      </c>
      <c r="AK2296" s="31">
        <f t="shared" ca="1" si="743"/>
        <v>15.17728</v>
      </c>
      <c r="AL2296" s="31">
        <f t="shared" ca="1" si="744"/>
        <v>16.48</v>
      </c>
      <c r="AM2296" s="31">
        <f t="shared" ca="1" si="745"/>
        <v>17.782720000000001</v>
      </c>
      <c r="AO2296" s="32">
        <f t="shared" ca="1" si="752"/>
        <v>2.890077253538212</v>
      </c>
      <c r="AP2296" s="32">
        <f t="shared" ca="1" si="753"/>
        <v>0.14008240141259587</v>
      </c>
      <c r="AQ2296" s="32">
        <f t="shared" ca="1" si="754"/>
        <v>4.2959212856690323</v>
      </c>
      <c r="AR2296" s="32">
        <f t="shared" ca="1" si="755"/>
        <v>0</v>
      </c>
    </row>
    <row r="2297" spans="1:44">
      <c r="A2297" s="10">
        <v>40275</v>
      </c>
      <c r="B2297" s="11">
        <f ca="1">IF(ROW(data!B2297)&gt;singleSMA,AVERAGE(OFFSET(data!B2297,0,0,-singleSMA,1)),"")</f>
        <v>14.771600000000005</v>
      </c>
      <c r="C2297" s="11" t="str">
        <f ca="1">IF(ROW(data!B2295)&gt;singleSMA+2,IF(SIGN(data!B2296-indicators!B2296)&lt;&gt;SIGN(data!B2295-indicators!B2295),IF(SIGN(data!B2296-indicators!B2296)&gt;0,"BUY","SELL"),""),"")</f>
        <v/>
      </c>
      <c r="D2297" s="11">
        <f ca="1">IF(ROW(data!B2297)&gt;fastSMA,AVERAGE(OFFSET(data!B2297,0,0,-fastSMA,1)),"")</f>
        <v>13.000500000000002</v>
      </c>
      <c r="E2297" s="11">
        <f ca="1">IF(ROW(data!B2297)&gt;slowSMA,AVERAGE(OFFSET(data!B2297,0,0,-slowSMA,1)),"")</f>
        <v>14.771600000000005</v>
      </c>
      <c r="F2297" s="11" t="str">
        <f ca="1">IF(ROW(data!B2297)&gt;MAX(fastSMA,slowSMA)+2,IF(SIGN(D2296-E2296)&lt;&gt;SIGN(D2295-E2295),IF(SIGN(D2296-E2296)&gt;0,"BUY","SELL"),""),"")</f>
        <v/>
      </c>
      <c r="G2297" s="11"/>
      <c r="H2297" s="11">
        <f>(data!B2297/data!B2296)-1</f>
        <v>-4.2588042588042718E-2</v>
      </c>
      <c r="I2297" s="11">
        <f t="shared" si="735"/>
        <v>0</v>
      </c>
      <c r="J2297" s="11">
        <f t="shared" si="736"/>
        <v>4.2588042588042718E-2</v>
      </c>
      <c r="K2297" s="11">
        <f ca="1">IF(ROW(data!B2297)&gt;rsi+1,100-100/(1+AVERAGE(OFFSET(I2297,0,0,-rsi,1))/AVERAGE(OFFSET(J2297,0,0,-rsi,1))),"")</f>
        <v>38.284967264315959</v>
      </c>
      <c r="L2297" s="11"/>
      <c r="M2297" s="11">
        <f t="shared" si="737"/>
        <v>0.95741195741195728</v>
      </c>
      <c r="N2297" s="11">
        <f t="shared" ca="1" si="738"/>
        <v>0.8903274942878906</v>
      </c>
      <c r="S2297" s="13" t="str">
        <f ca="1">pricein</f>
        <v/>
      </c>
      <c r="T2297" s="13" t="str">
        <f ca="1">priceout</f>
        <v/>
      </c>
      <c r="U2297" s="16" t="str">
        <f t="shared" ca="1" si="739"/>
        <v/>
      </c>
      <c r="V2297" s="16" t="str">
        <f t="shared" ca="1" si="746"/>
        <v/>
      </c>
      <c r="W2297" s="16" t="str">
        <f t="shared" ca="1" si="747"/>
        <v/>
      </c>
      <c r="X2297" s="16">
        <f t="shared" ca="1" si="748"/>
        <v>3.4121018346729071</v>
      </c>
      <c r="Y2297" s="16"/>
      <c r="Z2297" s="13" t="str">
        <f ca="1">priceincross</f>
        <v/>
      </c>
      <c r="AA2297" s="13" t="str">
        <f ca="1">priceoutcross</f>
        <v/>
      </c>
      <c r="AB2297" s="13" t="str">
        <f t="shared" ca="1" si="740"/>
        <v/>
      </c>
      <c r="AC2297" s="13" t="str">
        <f t="shared" ca="1" si="749"/>
        <v/>
      </c>
      <c r="AD2297" s="13" t="str">
        <f t="shared" ca="1" si="750"/>
        <v/>
      </c>
      <c r="AE2297" s="13">
        <f t="shared" ca="1" si="751"/>
        <v>5.2959212856690323</v>
      </c>
      <c r="AG2297" s="32">
        <f ca="1">IF(ROW(data!B2297)&gt;fib+1,MIN(OFFSET(data!B2297,0,0,-fib,1)),"")</f>
        <v>10.96</v>
      </c>
      <c r="AH2297" s="32">
        <f ca="1">IF(ROW(data!B2297)&gt;fib+1,MAX(OFFSET(data!B2297,0,0,-fib,1)),"")</f>
        <v>21.76</v>
      </c>
      <c r="AI2297" s="32">
        <f t="shared" ca="1" si="741"/>
        <v>10.8</v>
      </c>
      <c r="AJ2297" s="31">
        <f t="shared" ca="1" si="742"/>
        <v>13.508800000000001</v>
      </c>
      <c r="AK2297" s="31">
        <f t="shared" ca="1" si="743"/>
        <v>15.085600000000001</v>
      </c>
      <c r="AL2297" s="31">
        <f t="shared" ca="1" si="744"/>
        <v>16.36</v>
      </c>
      <c r="AM2297" s="31">
        <f t="shared" ca="1" si="745"/>
        <v>17.634399999999999</v>
      </c>
      <c r="AO2297" s="32">
        <f t="shared" ca="1" si="752"/>
        <v>2.890077253538212</v>
      </c>
      <c r="AP2297" s="32">
        <f t="shared" ca="1" si="753"/>
        <v>0.14008240141259587</v>
      </c>
      <c r="AQ2297" s="32">
        <f t="shared" ca="1" si="754"/>
        <v>4.2959212856690323</v>
      </c>
      <c r="AR2297" s="32">
        <f t="shared" ca="1" si="755"/>
        <v>0</v>
      </c>
    </row>
    <row r="2298" spans="1:44">
      <c r="A2298" s="10">
        <v>40276</v>
      </c>
      <c r="B2298" s="11">
        <f ca="1">IF(ROW(data!B2298)&gt;singleSMA,AVERAGE(OFFSET(data!B2298,0,0,-singleSMA,1)),"")</f>
        <v>14.662300000000007</v>
      </c>
      <c r="C2298" s="11" t="str">
        <f ca="1">IF(ROW(data!B2296)&gt;singleSMA+2,IF(SIGN(data!B2297-indicators!B2297)&lt;&gt;SIGN(data!B2296-indicators!B2296),IF(SIGN(data!B2297-indicators!B2297)&gt;0,"BUY","SELL"),""),"")</f>
        <v/>
      </c>
      <c r="D2298" s="11">
        <f ca="1">IF(ROW(data!B2298)&gt;fastSMA,AVERAGE(OFFSET(data!B2298,0,0,-fastSMA,1)),"")</f>
        <v>12.883000000000001</v>
      </c>
      <c r="E2298" s="11">
        <f ca="1">IF(ROW(data!B2298)&gt;slowSMA,AVERAGE(OFFSET(data!B2298,0,0,-slowSMA,1)),"")</f>
        <v>14.662300000000007</v>
      </c>
      <c r="F2298" s="11" t="str">
        <f ca="1">IF(ROW(data!B2298)&gt;MAX(fastSMA,slowSMA)+2,IF(SIGN(D2297-E2297)&lt;&gt;SIGN(D2296-E2296),IF(SIGN(D2297-E2297)&gt;0,"BUY","SELL"),""),"")</f>
        <v/>
      </c>
      <c r="G2298" s="11"/>
      <c r="H2298" s="11">
        <f>(data!B2298/data!B2297)-1</f>
        <v>-7.356715141146275E-2</v>
      </c>
      <c r="I2298" s="11">
        <f t="shared" si="735"/>
        <v>0</v>
      </c>
      <c r="J2298" s="11">
        <f t="shared" si="736"/>
        <v>7.356715141146275E-2</v>
      </c>
      <c r="K2298" s="11">
        <f ca="1">IF(ROW(data!B2298)&gt;rsi+1,100-100/(1+AVERAGE(OFFSET(I2298,0,0,-rsi,1))/AVERAGE(OFFSET(J2298,0,0,-rsi,1))),"")</f>
        <v>32.476673777147013</v>
      </c>
      <c r="L2298" s="11"/>
      <c r="M2298" s="11">
        <f t="shared" si="737"/>
        <v>0.92643284858853725</v>
      </c>
      <c r="N2298" s="11">
        <f t="shared" ca="1" si="738"/>
        <v>0.82169954476479534</v>
      </c>
      <c r="S2298" s="13" t="str">
        <f ca="1">pricein</f>
        <v/>
      </c>
      <c r="T2298" s="13" t="str">
        <f ca="1">priceout</f>
        <v/>
      </c>
      <c r="U2298" s="16" t="str">
        <f t="shared" ca="1" si="739"/>
        <v/>
      </c>
      <c r="V2298" s="16" t="str">
        <f t="shared" ca="1" si="746"/>
        <v/>
      </c>
      <c r="W2298" s="16" t="str">
        <f t="shared" ca="1" si="747"/>
        <v/>
      </c>
      <c r="X2298" s="16">
        <f t="shared" ca="1" si="748"/>
        <v>3.4121018346729071</v>
      </c>
      <c r="Y2298" s="16"/>
      <c r="Z2298" s="13" t="str">
        <f ca="1">priceincross</f>
        <v/>
      </c>
      <c r="AA2298" s="13" t="str">
        <f ca="1">priceoutcross</f>
        <v/>
      </c>
      <c r="AB2298" s="13" t="str">
        <f t="shared" ca="1" si="740"/>
        <v/>
      </c>
      <c r="AC2298" s="13" t="str">
        <f t="shared" ca="1" si="749"/>
        <v/>
      </c>
      <c r="AD2298" s="13" t="str">
        <f t="shared" ca="1" si="750"/>
        <v/>
      </c>
      <c r="AE2298" s="13">
        <f t="shared" ca="1" si="751"/>
        <v>5.2959212856690323</v>
      </c>
      <c r="AG2298" s="32">
        <f ca="1">IF(ROW(data!B2298)&gt;fib+1,MIN(OFFSET(data!B2298,0,0,-fib,1)),"")</f>
        <v>10.83</v>
      </c>
      <c r="AH2298" s="32">
        <f ca="1">IF(ROW(data!B2298)&gt;fib+1,MAX(OFFSET(data!B2298,0,0,-fib,1)),"")</f>
        <v>21.26</v>
      </c>
      <c r="AI2298" s="32">
        <f t="shared" ca="1" si="741"/>
        <v>10.430000000000001</v>
      </c>
      <c r="AJ2298" s="31">
        <f t="shared" ca="1" si="742"/>
        <v>13.29148</v>
      </c>
      <c r="AK2298" s="31">
        <f t="shared" ca="1" si="743"/>
        <v>14.814260000000001</v>
      </c>
      <c r="AL2298" s="31">
        <f t="shared" ca="1" si="744"/>
        <v>16.045000000000002</v>
      </c>
      <c r="AM2298" s="31">
        <f t="shared" ca="1" si="745"/>
        <v>17.275739999999999</v>
      </c>
      <c r="AO2298" s="32">
        <f t="shared" ca="1" si="752"/>
        <v>2.890077253538212</v>
      </c>
      <c r="AP2298" s="32">
        <f t="shared" ca="1" si="753"/>
        <v>0.14008240141259587</v>
      </c>
      <c r="AQ2298" s="32">
        <f t="shared" ca="1" si="754"/>
        <v>4.2959212856690323</v>
      </c>
      <c r="AR2298" s="32">
        <f t="shared" ca="1" si="755"/>
        <v>0</v>
      </c>
    </row>
    <row r="2299" spans="1:44">
      <c r="A2299" s="10">
        <v>40277</v>
      </c>
      <c r="B2299" s="11">
        <f ca="1">IF(ROW(data!B2299)&gt;singleSMA,AVERAGE(OFFSET(data!B2299,0,0,-singleSMA,1)),"")</f>
        <v>14.569700000000006</v>
      </c>
      <c r="C2299" s="11" t="str">
        <f ca="1">IF(ROW(data!B2297)&gt;singleSMA+2,IF(SIGN(data!B2298-indicators!B2298)&lt;&gt;SIGN(data!B2297-indicators!B2297),IF(SIGN(data!B2298-indicators!B2298)&gt;0,"BUY","SELL"),""),"")</f>
        <v/>
      </c>
      <c r="D2299" s="11">
        <f ca="1">IF(ROW(data!B2299)&gt;fastSMA,AVERAGE(OFFSET(data!B2299,0,0,-fastSMA,1)),"")</f>
        <v>12.802000000000001</v>
      </c>
      <c r="E2299" s="11">
        <f ca="1">IF(ROW(data!B2299)&gt;slowSMA,AVERAGE(OFFSET(data!B2299,0,0,-slowSMA,1)),"")</f>
        <v>14.569700000000006</v>
      </c>
      <c r="F2299" s="11" t="str">
        <f ca="1">IF(ROW(data!B2299)&gt;MAX(fastSMA,slowSMA)+2,IF(SIGN(D2298-E2298)&lt;&gt;SIGN(D2297-E2297),IF(SIGN(D2298-E2298)&gt;0,"BUY","SELL"),""),"")</f>
        <v/>
      </c>
      <c r="G2299" s="11"/>
      <c r="H2299" s="11">
        <f>(data!B2299/data!B2298)-1</f>
        <v>8.125577100646364E-2</v>
      </c>
      <c r="I2299" s="11">
        <f t="shared" si="735"/>
        <v>8.125577100646364E-2</v>
      </c>
      <c r="J2299" s="11">
        <f t="shared" si="736"/>
        <v>0</v>
      </c>
      <c r="K2299" s="11">
        <f ca="1">IF(ROW(data!B2299)&gt;rsi+1,100-100/(1+AVERAGE(OFFSET(I2299,0,0,-rsi,1))/AVERAGE(OFFSET(J2299,0,0,-rsi,1))),"")</f>
        <v>40.403069539189516</v>
      </c>
      <c r="L2299" s="11"/>
      <c r="M2299" s="11">
        <f t="shared" si="737"/>
        <v>1.0812557710064636</v>
      </c>
      <c r="N2299" s="11">
        <f t="shared" ca="1" si="738"/>
        <v>0.87846961740435092</v>
      </c>
      <c r="S2299" s="13" t="str">
        <f ca="1">pricein</f>
        <v/>
      </c>
      <c r="T2299" s="13" t="str">
        <f ca="1">priceout</f>
        <v/>
      </c>
      <c r="U2299" s="16" t="str">
        <f t="shared" ca="1" si="739"/>
        <v/>
      </c>
      <c r="V2299" s="16" t="str">
        <f t="shared" ca="1" si="746"/>
        <v/>
      </c>
      <c r="W2299" s="16" t="str">
        <f t="shared" ca="1" si="747"/>
        <v/>
      </c>
      <c r="X2299" s="16">
        <f t="shared" ca="1" si="748"/>
        <v>3.4121018346729071</v>
      </c>
      <c r="Y2299" s="16"/>
      <c r="Z2299" s="13" t="str">
        <f ca="1">priceincross</f>
        <v/>
      </c>
      <c r="AA2299" s="13" t="str">
        <f ca="1">priceoutcross</f>
        <v/>
      </c>
      <c r="AB2299" s="13" t="str">
        <f t="shared" ca="1" si="740"/>
        <v/>
      </c>
      <c r="AC2299" s="13" t="str">
        <f t="shared" ca="1" si="749"/>
        <v/>
      </c>
      <c r="AD2299" s="13" t="str">
        <f t="shared" ca="1" si="750"/>
        <v/>
      </c>
      <c r="AE2299" s="13">
        <f t="shared" ca="1" si="751"/>
        <v>5.2959212856690323</v>
      </c>
      <c r="AG2299" s="32">
        <f ca="1">IF(ROW(data!B2299)&gt;fib+1,MIN(OFFSET(data!B2299,0,0,-fib,1)),"")</f>
        <v>10.83</v>
      </c>
      <c r="AH2299" s="32">
        <f ca="1">IF(ROW(data!B2299)&gt;fib+1,MAX(OFFSET(data!B2299,0,0,-fib,1)),"")</f>
        <v>21.26</v>
      </c>
      <c r="AI2299" s="32">
        <f t="shared" ca="1" si="741"/>
        <v>10.430000000000001</v>
      </c>
      <c r="AJ2299" s="31">
        <f t="shared" ca="1" si="742"/>
        <v>13.29148</v>
      </c>
      <c r="AK2299" s="31">
        <f t="shared" ca="1" si="743"/>
        <v>14.814260000000001</v>
      </c>
      <c r="AL2299" s="31">
        <f t="shared" ca="1" si="744"/>
        <v>16.045000000000002</v>
      </c>
      <c r="AM2299" s="31">
        <f t="shared" ca="1" si="745"/>
        <v>17.275739999999999</v>
      </c>
      <c r="AO2299" s="32">
        <f t="shared" ca="1" si="752"/>
        <v>2.890077253538212</v>
      </c>
      <c r="AP2299" s="32">
        <f t="shared" ca="1" si="753"/>
        <v>0.14008240141259587</v>
      </c>
      <c r="AQ2299" s="32">
        <f t="shared" ca="1" si="754"/>
        <v>4.2959212856690323</v>
      </c>
      <c r="AR2299" s="32">
        <f t="shared" ca="1" si="755"/>
        <v>0</v>
      </c>
    </row>
    <row r="2300" spans="1:44">
      <c r="A2300" s="10">
        <v>40280</v>
      </c>
      <c r="B2300" s="11">
        <f ca="1">IF(ROW(data!B2300)&gt;singleSMA,AVERAGE(OFFSET(data!B2300,0,0,-singleSMA,1)),"")</f>
        <v>14.480300000000007</v>
      </c>
      <c r="C2300" s="11" t="str">
        <f ca="1">IF(ROW(data!B2298)&gt;singleSMA+2,IF(SIGN(data!B2299-indicators!B2299)&lt;&gt;SIGN(data!B2298-indicators!B2298),IF(SIGN(data!B2299-indicators!B2299)&gt;0,"BUY","SELL"),""),"")</f>
        <v/>
      </c>
      <c r="D2300" s="11">
        <f ca="1">IF(ROW(data!B2300)&gt;fastSMA,AVERAGE(OFFSET(data!B2300,0,0,-fastSMA,1)),"")</f>
        <v>12.736000000000001</v>
      </c>
      <c r="E2300" s="11">
        <f ca="1">IF(ROW(data!B2300)&gt;slowSMA,AVERAGE(OFFSET(data!B2300,0,0,-slowSMA,1)),"")</f>
        <v>14.480300000000007</v>
      </c>
      <c r="F2300" s="11" t="str">
        <f ca="1">IF(ROW(data!B2300)&gt;MAX(fastSMA,slowSMA)+2,IF(SIGN(D2299-E2299)&lt;&gt;SIGN(D2298-E2298),IF(SIGN(D2299-E2299)&gt;0,"BUY","SELL"),""),"")</f>
        <v/>
      </c>
      <c r="G2300" s="11"/>
      <c r="H2300" s="11">
        <f>(data!B2300/data!B2299)-1</f>
        <v>5.2092228864218493E-2</v>
      </c>
      <c r="I2300" s="11">
        <f t="shared" si="735"/>
        <v>5.2092228864218493E-2</v>
      </c>
      <c r="J2300" s="11">
        <f t="shared" si="736"/>
        <v>0</v>
      </c>
      <c r="K2300" s="11">
        <f ca="1">IF(ROW(data!B2300)&gt;rsi+1,100-100/(1+AVERAGE(OFFSET(I2300,0,0,-rsi,1))/AVERAGE(OFFSET(J2300,0,0,-rsi,1))),"")</f>
        <v>43.156794787392798</v>
      </c>
      <c r="L2300" s="11"/>
      <c r="M2300" s="11">
        <f t="shared" si="737"/>
        <v>1.0520922288642185</v>
      </c>
      <c r="N2300" s="11">
        <f t="shared" ca="1" si="738"/>
        <v>0.90322580645161277</v>
      </c>
      <c r="S2300" s="13" t="str">
        <f ca="1">pricein</f>
        <v/>
      </c>
      <c r="T2300" s="13" t="str">
        <f ca="1">priceout</f>
        <v/>
      </c>
      <c r="U2300" s="16" t="str">
        <f t="shared" ca="1" si="739"/>
        <v/>
      </c>
      <c r="V2300" s="16" t="str">
        <f t="shared" ca="1" si="746"/>
        <v/>
      </c>
      <c r="W2300" s="16" t="str">
        <f t="shared" ca="1" si="747"/>
        <v/>
      </c>
      <c r="X2300" s="16">
        <f t="shared" ca="1" si="748"/>
        <v>3.4121018346729071</v>
      </c>
      <c r="Y2300" s="16"/>
      <c r="Z2300" s="13" t="str">
        <f ca="1">priceincross</f>
        <v/>
      </c>
      <c r="AA2300" s="13" t="str">
        <f ca="1">priceoutcross</f>
        <v/>
      </c>
      <c r="AB2300" s="13" t="str">
        <f t="shared" ca="1" si="740"/>
        <v/>
      </c>
      <c r="AC2300" s="13" t="str">
        <f t="shared" ca="1" si="749"/>
        <v/>
      </c>
      <c r="AD2300" s="13" t="str">
        <f t="shared" ca="1" si="750"/>
        <v/>
      </c>
      <c r="AE2300" s="13">
        <f t="shared" ca="1" si="751"/>
        <v>5.2959212856690323</v>
      </c>
      <c r="AG2300" s="32">
        <f ca="1">IF(ROW(data!B2300)&gt;fib+1,MIN(OFFSET(data!B2300,0,0,-fib,1)),"")</f>
        <v>10.83</v>
      </c>
      <c r="AH2300" s="32">
        <f ca="1">IF(ROW(data!B2300)&gt;fib+1,MAX(OFFSET(data!B2300,0,0,-fib,1)),"")</f>
        <v>21.07</v>
      </c>
      <c r="AI2300" s="32">
        <f t="shared" ca="1" si="741"/>
        <v>10.24</v>
      </c>
      <c r="AJ2300" s="31">
        <f t="shared" ca="1" si="742"/>
        <v>13.246639999999999</v>
      </c>
      <c r="AK2300" s="31">
        <f t="shared" ca="1" si="743"/>
        <v>14.741680000000001</v>
      </c>
      <c r="AL2300" s="31">
        <f t="shared" ca="1" si="744"/>
        <v>15.95</v>
      </c>
      <c r="AM2300" s="31">
        <f t="shared" ca="1" si="745"/>
        <v>17.15832</v>
      </c>
      <c r="AO2300" s="32">
        <f t="shared" ca="1" si="752"/>
        <v>2.890077253538212</v>
      </c>
      <c r="AP2300" s="32">
        <f t="shared" ca="1" si="753"/>
        <v>0.14008240141259587</v>
      </c>
      <c r="AQ2300" s="32">
        <f t="shared" ca="1" si="754"/>
        <v>4.2959212856690323</v>
      </c>
      <c r="AR2300" s="32">
        <f t="shared" ca="1" si="755"/>
        <v>0</v>
      </c>
    </row>
    <row r="2301" spans="1:44">
      <c r="A2301" s="10">
        <v>40281</v>
      </c>
      <c r="B2301" s="11">
        <f ca="1">IF(ROW(data!B2301)&gt;singleSMA,AVERAGE(OFFSET(data!B2301,0,0,-singleSMA,1)),"")</f>
        <v>14.386800000000004</v>
      </c>
      <c r="C2301" s="11" t="str">
        <f ca="1">IF(ROW(data!B2299)&gt;singleSMA+2,IF(SIGN(data!B2300-indicators!B2300)&lt;&gt;SIGN(data!B2299-indicators!B2299),IF(SIGN(data!B2300-indicators!B2300)&gt;0,"BUY","SELL"),""),"")</f>
        <v/>
      </c>
      <c r="D2301" s="11">
        <f ca="1">IF(ROW(data!B2301)&gt;fastSMA,AVERAGE(OFFSET(data!B2301,0,0,-fastSMA,1)),"")</f>
        <v>12.646500000000001</v>
      </c>
      <c r="E2301" s="11">
        <f ca="1">IF(ROW(data!B2301)&gt;slowSMA,AVERAGE(OFFSET(data!B2301,0,0,-slowSMA,1)),"")</f>
        <v>14.386800000000004</v>
      </c>
      <c r="F2301" s="11" t="str">
        <f ca="1">IF(ROW(data!B2301)&gt;MAX(fastSMA,slowSMA)+2,IF(SIGN(D2300-E2300)&lt;&gt;SIGN(D2299-E2299),IF(SIGN(D2300-E2300)&gt;0,"BUY","SELL"),""),"")</f>
        <v/>
      </c>
      <c r="G2301" s="11"/>
      <c r="H2301" s="11">
        <f>(data!B2301/data!B2300)-1</f>
        <v>-4.870129870129869E-2</v>
      </c>
      <c r="I2301" s="11">
        <f t="shared" si="735"/>
        <v>0</v>
      </c>
      <c r="J2301" s="11">
        <f t="shared" si="736"/>
        <v>4.870129870129869E-2</v>
      </c>
      <c r="K2301" s="11">
        <f ca="1">IF(ROW(data!B2301)&gt;rsi+1,100-100/(1+AVERAGE(OFFSET(I2301,0,0,-rsi,1))/AVERAGE(OFFSET(J2301,0,0,-rsi,1))),"")</f>
        <v>40.6080476516034</v>
      </c>
      <c r="L2301" s="11"/>
      <c r="M2301" s="11">
        <f t="shared" si="737"/>
        <v>0.95129870129870131</v>
      </c>
      <c r="N2301" s="11">
        <f t="shared" ca="1" si="738"/>
        <v>0.86750555144337516</v>
      </c>
      <c r="S2301" s="13" t="str">
        <f ca="1">pricein</f>
        <v/>
      </c>
      <c r="T2301" s="13" t="str">
        <f ca="1">priceout</f>
        <v/>
      </c>
      <c r="U2301" s="16" t="str">
        <f t="shared" ca="1" si="739"/>
        <v/>
      </c>
      <c r="V2301" s="16" t="str">
        <f t="shared" ca="1" si="746"/>
        <v/>
      </c>
      <c r="W2301" s="16" t="str">
        <f t="shared" ca="1" si="747"/>
        <v/>
      </c>
      <c r="X2301" s="16">
        <f t="shared" ca="1" si="748"/>
        <v>3.4121018346729071</v>
      </c>
      <c r="Y2301" s="16"/>
      <c r="Z2301" s="13" t="str">
        <f ca="1">priceincross</f>
        <v/>
      </c>
      <c r="AA2301" s="13" t="str">
        <f ca="1">priceoutcross</f>
        <v/>
      </c>
      <c r="AB2301" s="13" t="str">
        <f t="shared" ca="1" si="740"/>
        <v/>
      </c>
      <c r="AC2301" s="13" t="str">
        <f t="shared" ca="1" si="749"/>
        <v/>
      </c>
      <c r="AD2301" s="13" t="str">
        <f t="shared" ca="1" si="750"/>
        <v/>
      </c>
      <c r="AE2301" s="13">
        <f t="shared" ca="1" si="751"/>
        <v>5.2959212856690323</v>
      </c>
      <c r="AG2301" s="32">
        <f ca="1">IF(ROW(data!B2301)&gt;fib+1,MIN(OFFSET(data!B2301,0,0,-fib,1)),"")</f>
        <v>10.83</v>
      </c>
      <c r="AH2301" s="32">
        <f ca="1">IF(ROW(data!B2301)&gt;fib+1,MAX(OFFSET(data!B2301,0,0,-fib,1)),"")</f>
        <v>20.61</v>
      </c>
      <c r="AI2301" s="32">
        <f t="shared" ca="1" si="741"/>
        <v>9.7799999999999994</v>
      </c>
      <c r="AJ2301" s="31">
        <f t="shared" ca="1" si="742"/>
        <v>13.13808</v>
      </c>
      <c r="AK2301" s="31">
        <f t="shared" ca="1" si="743"/>
        <v>14.56596</v>
      </c>
      <c r="AL2301" s="31">
        <f t="shared" ca="1" si="744"/>
        <v>15.719999999999999</v>
      </c>
      <c r="AM2301" s="31">
        <f t="shared" ca="1" si="745"/>
        <v>16.874040000000001</v>
      </c>
      <c r="AO2301" s="32">
        <f t="shared" ca="1" si="752"/>
        <v>2.890077253538212</v>
      </c>
      <c r="AP2301" s="32">
        <f t="shared" ca="1" si="753"/>
        <v>0.14008240141259587</v>
      </c>
      <c r="AQ2301" s="32">
        <f t="shared" ca="1" si="754"/>
        <v>4.2959212856690323</v>
      </c>
      <c r="AR2301" s="32">
        <f t="shared" ca="1" si="755"/>
        <v>0</v>
      </c>
    </row>
    <row r="2302" spans="1:44">
      <c r="A2302" s="10">
        <v>40282</v>
      </c>
      <c r="B2302" s="11">
        <f ca="1">IF(ROW(data!B2302)&gt;singleSMA,AVERAGE(OFFSET(data!B2302,0,0,-singleSMA,1)),"")</f>
        <v>14.293300000000006</v>
      </c>
      <c r="C2302" s="11" t="str">
        <f ca="1">IF(ROW(data!B2300)&gt;singleSMA+2,IF(SIGN(data!B2301-indicators!B2301)&lt;&gt;SIGN(data!B2300-indicators!B2300),IF(SIGN(data!B2301-indicators!B2301)&gt;0,"BUY","SELL"),""),"")</f>
        <v/>
      </c>
      <c r="D2302" s="11">
        <f ca="1">IF(ROW(data!B2302)&gt;fastSMA,AVERAGE(OFFSET(data!B2302,0,0,-fastSMA,1)),"")</f>
        <v>12.530000000000001</v>
      </c>
      <c r="E2302" s="11">
        <f ca="1">IF(ROW(data!B2302)&gt;slowSMA,AVERAGE(OFFSET(data!B2302,0,0,-slowSMA,1)),"")</f>
        <v>14.293300000000006</v>
      </c>
      <c r="F2302" s="11" t="str">
        <f ca="1">IF(ROW(data!B2302)&gt;MAX(fastSMA,slowSMA)+2,IF(SIGN(D2301-E2301)&lt;&gt;SIGN(D2300-E2300),IF(SIGN(D2301-E2301)&gt;0,"BUY","SELL"),""),"")</f>
        <v/>
      </c>
      <c r="G2302" s="11"/>
      <c r="H2302" s="11">
        <f>(data!B2302/data!B2301)-1</f>
        <v>-3.924914675767921E-2</v>
      </c>
      <c r="I2302" s="11">
        <f t="shared" si="735"/>
        <v>0</v>
      </c>
      <c r="J2302" s="11">
        <f t="shared" si="736"/>
        <v>3.924914675767921E-2</v>
      </c>
      <c r="K2302" s="11">
        <f ca="1">IF(ROW(data!B2302)&gt;rsi+1,100-100/(1+AVERAGE(OFFSET(I2302,0,0,-rsi,1))/AVERAGE(OFFSET(J2302,0,0,-rsi,1))),"")</f>
        <v>37.81510056148332</v>
      </c>
      <c r="L2302" s="11"/>
      <c r="M2302" s="11">
        <f t="shared" si="737"/>
        <v>0.96075085324232079</v>
      </c>
      <c r="N2302" s="11">
        <f t="shared" ca="1" si="738"/>
        <v>0.82855040470934493</v>
      </c>
      <c r="S2302" s="13" t="str">
        <f ca="1">pricein</f>
        <v/>
      </c>
      <c r="T2302" s="13" t="str">
        <f ca="1">priceout</f>
        <v/>
      </c>
      <c r="U2302" s="16" t="str">
        <f t="shared" ca="1" si="739"/>
        <v/>
      </c>
      <c r="V2302" s="16" t="str">
        <f t="shared" ca="1" si="746"/>
        <v/>
      </c>
      <c r="W2302" s="16" t="str">
        <f t="shared" ca="1" si="747"/>
        <v/>
      </c>
      <c r="X2302" s="16">
        <f t="shared" ca="1" si="748"/>
        <v>3.4121018346729071</v>
      </c>
      <c r="Y2302" s="16"/>
      <c r="Z2302" s="13" t="str">
        <f ca="1">priceincross</f>
        <v/>
      </c>
      <c r="AA2302" s="13" t="str">
        <f ca="1">priceoutcross</f>
        <v/>
      </c>
      <c r="AB2302" s="13" t="str">
        <f t="shared" ca="1" si="740"/>
        <v/>
      </c>
      <c r="AC2302" s="13" t="str">
        <f t="shared" ca="1" si="749"/>
        <v/>
      </c>
      <c r="AD2302" s="13" t="str">
        <f t="shared" ca="1" si="750"/>
        <v/>
      </c>
      <c r="AE2302" s="13">
        <f t="shared" ca="1" si="751"/>
        <v>5.2959212856690323</v>
      </c>
      <c r="AG2302" s="32">
        <f ca="1">IF(ROW(data!B2302)&gt;fib+1,MIN(OFFSET(data!B2302,0,0,-fib,1)),"")</f>
        <v>10.83</v>
      </c>
      <c r="AH2302" s="32">
        <f ca="1">IF(ROW(data!B2302)&gt;fib+1,MAX(OFFSET(data!B2302,0,0,-fib,1)),"")</f>
        <v>20.420000000000002</v>
      </c>
      <c r="AI2302" s="32">
        <f t="shared" ca="1" si="741"/>
        <v>9.5900000000000016</v>
      </c>
      <c r="AJ2302" s="31">
        <f t="shared" ca="1" si="742"/>
        <v>13.09324</v>
      </c>
      <c r="AK2302" s="31">
        <f t="shared" ca="1" si="743"/>
        <v>14.49338</v>
      </c>
      <c r="AL2302" s="31">
        <f t="shared" ca="1" si="744"/>
        <v>15.625</v>
      </c>
      <c r="AM2302" s="31">
        <f t="shared" ca="1" si="745"/>
        <v>16.756620000000002</v>
      </c>
      <c r="AO2302" s="32">
        <f t="shared" ca="1" si="752"/>
        <v>2.890077253538212</v>
      </c>
      <c r="AP2302" s="32">
        <f t="shared" ca="1" si="753"/>
        <v>0.14008240141259587</v>
      </c>
      <c r="AQ2302" s="32">
        <f t="shared" ca="1" si="754"/>
        <v>4.2959212856690323</v>
      </c>
      <c r="AR2302" s="32">
        <f t="shared" ca="1" si="755"/>
        <v>0</v>
      </c>
    </row>
    <row r="2303" spans="1:44">
      <c r="A2303" s="10">
        <v>40283</v>
      </c>
      <c r="B2303" s="11">
        <f ca="1">IF(ROW(data!B2303)&gt;singleSMA,AVERAGE(OFFSET(data!B2303,0,0,-singleSMA,1)),"")</f>
        <v>14.217500000000005</v>
      </c>
      <c r="C2303" s="11" t="str">
        <f ca="1">IF(ROW(data!B2301)&gt;singleSMA+2,IF(SIGN(data!B2302-indicators!B2302)&lt;&gt;SIGN(data!B2301-indicators!B2301),IF(SIGN(data!B2302-indicators!B2302)&gt;0,"BUY","SELL"),""),"")</f>
        <v/>
      </c>
      <c r="D2303" s="11">
        <f ca="1">IF(ROW(data!B2303)&gt;fastSMA,AVERAGE(OFFSET(data!B2303,0,0,-fastSMA,1)),"")</f>
        <v>12.432500000000001</v>
      </c>
      <c r="E2303" s="11">
        <f ca="1">IF(ROW(data!B2303)&gt;slowSMA,AVERAGE(OFFSET(data!B2303,0,0,-slowSMA,1)),"")</f>
        <v>14.217500000000005</v>
      </c>
      <c r="F2303" s="11" t="str">
        <f ca="1">IF(ROW(data!B2303)&gt;MAX(fastSMA,slowSMA)+2,IF(SIGN(D2302-E2302)&lt;&gt;SIGN(D2301-E2301),IF(SIGN(D2302-E2302)&gt;0,"BUY","SELL"),""),"")</f>
        <v/>
      </c>
      <c r="G2303" s="11"/>
      <c r="H2303" s="11">
        <f>(data!B2303/data!B2302)-1</f>
        <v>3.3747779751332141E-2</v>
      </c>
      <c r="I2303" s="11">
        <f t="shared" si="735"/>
        <v>3.3747779751332141E-2</v>
      </c>
      <c r="J2303" s="11">
        <f t="shared" si="736"/>
        <v>0</v>
      </c>
      <c r="K2303" s="11">
        <f ca="1">IF(ROW(data!B2303)&gt;rsi+1,100-100/(1+AVERAGE(OFFSET(I2303,0,0,-rsi,1))/AVERAGE(OFFSET(J2303,0,0,-rsi,1))),"")</f>
        <v>40.688591161923</v>
      </c>
      <c r="L2303" s="11"/>
      <c r="M2303" s="11">
        <f t="shared" si="737"/>
        <v>1.0337477797513321</v>
      </c>
      <c r="N2303" s="11">
        <f t="shared" ca="1" si="738"/>
        <v>0.85651214128035302</v>
      </c>
      <c r="S2303" s="13" t="str">
        <f ca="1">pricein</f>
        <v/>
      </c>
      <c r="T2303" s="13" t="str">
        <f ca="1">priceout</f>
        <v/>
      </c>
      <c r="U2303" s="16" t="str">
        <f t="shared" ca="1" si="739"/>
        <v/>
      </c>
      <c r="V2303" s="16" t="str">
        <f t="shared" ca="1" si="746"/>
        <v/>
      </c>
      <c r="W2303" s="16" t="str">
        <f t="shared" ca="1" si="747"/>
        <v/>
      </c>
      <c r="X2303" s="16">
        <f t="shared" ca="1" si="748"/>
        <v>3.4121018346729071</v>
      </c>
      <c r="Y2303" s="16"/>
      <c r="Z2303" s="13" t="str">
        <f ca="1">priceincross</f>
        <v/>
      </c>
      <c r="AA2303" s="13" t="str">
        <f ca="1">priceoutcross</f>
        <v/>
      </c>
      <c r="AB2303" s="13" t="str">
        <f t="shared" ca="1" si="740"/>
        <v/>
      </c>
      <c r="AC2303" s="13" t="str">
        <f t="shared" ca="1" si="749"/>
        <v/>
      </c>
      <c r="AD2303" s="13" t="str">
        <f t="shared" ca="1" si="750"/>
        <v/>
      </c>
      <c r="AE2303" s="13">
        <f t="shared" ca="1" si="751"/>
        <v>5.2959212856690323</v>
      </c>
      <c r="AG2303" s="32">
        <f ca="1">IF(ROW(data!B2303)&gt;fib+1,MIN(OFFSET(data!B2303,0,0,-fib,1)),"")</f>
        <v>10.83</v>
      </c>
      <c r="AH2303" s="32">
        <f ca="1">IF(ROW(data!B2303)&gt;fib+1,MAX(OFFSET(data!B2303,0,0,-fib,1)),"")</f>
        <v>20.420000000000002</v>
      </c>
      <c r="AI2303" s="32">
        <f t="shared" ca="1" si="741"/>
        <v>9.5900000000000016</v>
      </c>
      <c r="AJ2303" s="31">
        <f t="shared" ca="1" si="742"/>
        <v>13.09324</v>
      </c>
      <c r="AK2303" s="31">
        <f t="shared" ca="1" si="743"/>
        <v>14.49338</v>
      </c>
      <c r="AL2303" s="31">
        <f t="shared" ca="1" si="744"/>
        <v>15.625</v>
      </c>
      <c r="AM2303" s="31">
        <f t="shared" ca="1" si="745"/>
        <v>16.756620000000002</v>
      </c>
      <c r="AO2303" s="32">
        <f t="shared" ca="1" si="752"/>
        <v>2.890077253538212</v>
      </c>
      <c r="AP2303" s="32">
        <f t="shared" ca="1" si="753"/>
        <v>0.14008240141259587</v>
      </c>
      <c r="AQ2303" s="32">
        <f t="shared" ca="1" si="754"/>
        <v>4.2959212856690323</v>
      </c>
      <c r="AR2303" s="32">
        <f t="shared" ca="1" si="755"/>
        <v>0</v>
      </c>
    </row>
    <row r="2304" spans="1:44">
      <c r="A2304" s="10">
        <v>40284</v>
      </c>
      <c r="B2304" s="11">
        <f ca="1">IF(ROW(data!B2304)&gt;singleSMA,AVERAGE(OFFSET(data!B2304,0,0,-singleSMA,1)),"")</f>
        <v>14.135000000000002</v>
      </c>
      <c r="C2304" s="11" t="str">
        <f ca="1">IF(ROW(data!B2302)&gt;singleSMA+2,IF(SIGN(data!B2303-indicators!B2303)&lt;&gt;SIGN(data!B2302-indicators!B2302),IF(SIGN(data!B2303-indicators!B2303)&gt;0,"BUY","SELL"),""),"")</f>
        <v/>
      </c>
      <c r="D2304" s="11">
        <f ca="1">IF(ROW(data!B2304)&gt;fastSMA,AVERAGE(OFFSET(data!B2304,0,0,-fastSMA,1)),"")</f>
        <v>12.313500000000001</v>
      </c>
      <c r="E2304" s="11">
        <f ca="1">IF(ROW(data!B2304)&gt;slowSMA,AVERAGE(OFFSET(data!B2304,0,0,-slowSMA,1)),"")</f>
        <v>14.135000000000002</v>
      </c>
      <c r="F2304" s="11" t="str">
        <f ca="1">IF(ROW(data!B2304)&gt;MAX(fastSMA,slowSMA)+2,IF(SIGN(D2303-E2303)&lt;&gt;SIGN(D2302-E2302),IF(SIGN(D2303-E2303)&gt;0,"BUY","SELL"),""),"")</f>
        <v/>
      </c>
      <c r="G2304" s="11"/>
      <c r="H2304" s="11">
        <f>(data!B2304/data!B2303)-1</f>
        <v>-2.9209621993127155E-2</v>
      </c>
      <c r="I2304" s="11">
        <f t="shared" si="735"/>
        <v>0</v>
      </c>
      <c r="J2304" s="11">
        <f t="shared" si="736"/>
        <v>2.9209621993127155E-2</v>
      </c>
      <c r="K2304" s="11">
        <f ca="1">IF(ROW(data!B2304)&gt;rsi+1,100-100/(1+AVERAGE(OFFSET(I2304,0,0,-rsi,1))/AVERAGE(OFFSET(J2304,0,0,-rsi,1))),"")</f>
        <v>38.588380088647007</v>
      </c>
      <c r="L2304" s="11"/>
      <c r="M2304" s="11">
        <f t="shared" si="737"/>
        <v>0.97079037800687284</v>
      </c>
      <c r="N2304" s="11">
        <f t="shared" ca="1" si="738"/>
        <v>0.82602339181286522</v>
      </c>
      <c r="S2304" s="13" t="str">
        <f ca="1">pricein</f>
        <v/>
      </c>
      <c r="T2304" s="13" t="str">
        <f ca="1">priceout</f>
        <v/>
      </c>
      <c r="U2304" s="16" t="str">
        <f t="shared" ca="1" si="739"/>
        <v/>
      </c>
      <c r="V2304" s="16" t="str">
        <f t="shared" ca="1" si="746"/>
        <v/>
      </c>
      <c r="W2304" s="16" t="str">
        <f t="shared" ca="1" si="747"/>
        <v/>
      </c>
      <c r="X2304" s="16">
        <f t="shared" ca="1" si="748"/>
        <v>3.4121018346729071</v>
      </c>
      <c r="Y2304" s="16"/>
      <c r="Z2304" s="13" t="str">
        <f ca="1">priceincross</f>
        <v/>
      </c>
      <c r="AA2304" s="13" t="str">
        <f ca="1">priceoutcross</f>
        <v/>
      </c>
      <c r="AB2304" s="13" t="str">
        <f t="shared" ca="1" si="740"/>
        <v/>
      </c>
      <c r="AC2304" s="13" t="str">
        <f t="shared" ca="1" si="749"/>
        <v/>
      </c>
      <c r="AD2304" s="13" t="str">
        <f t="shared" ca="1" si="750"/>
        <v/>
      </c>
      <c r="AE2304" s="13">
        <f t="shared" ca="1" si="751"/>
        <v>5.2959212856690323</v>
      </c>
      <c r="AG2304" s="32">
        <f ca="1">IF(ROW(data!B2304)&gt;fib+1,MIN(OFFSET(data!B2304,0,0,-fib,1)),"")</f>
        <v>10.83</v>
      </c>
      <c r="AH2304" s="32">
        <f ca="1">IF(ROW(data!B2304)&gt;fib+1,MAX(OFFSET(data!B2304,0,0,-fib,1)),"")</f>
        <v>20.420000000000002</v>
      </c>
      <c r="AI2304" s="32">
        <f t="shared" ca="1" si="741"/>
        <v>9.5900000000000016</v>
      </c>
      <c r="AJ2304" s="31">
        <f t="shared" ca="1" si="742"/>
        <v>13.09324</v>
      </c>
      <c r="AK2304" s="31">
        <f t="shared" ca="1" si="743"/>
        <v>14.49338</v>
      </c>
      <c r="AL2304" s="31">
        <f t="shared" ca="1" si="744"/>
        <v>15.625</v>
      </c>
      <c r="AM2304" s="31">
        <f t="shared" ca="1" si="745"/>
        <v>16.756620000000002</v>
      </c>
      <c r="AO2304" s="32">
        <f t="shared" ca="1" si="752"/>
        <v>2.890077253538212</v>
      </c>
      <c r="AP2304" s="32">
        <f t="shared" ca="1" si="753"/>
        <v>0.14008240141259587</v>
      </c>
      <c r="AQ2304" s="32">
        <f t="shared" ca="1" si="754"/>
        <v>4.2959212856690323</v>
      </c>
      <c r="AR2304" s="32">
        <f t="shared" ca="1" si="755"/>
        <v>0</v>
      </c>
    </row>
    <row r="2305" spans="1:44">
      <c r="A2305" s="10">
        <v>40287</v>
      </c>
      <c r="B2305" s="11">
        <f ca="1">IF(ROW(data!B2305)&gt;singleSMA,AVERAGE(OFFSET(data!B2305,0,0,-singleSMA,1)),"")</f>
        <v>14.040000000000004</v>
      </c>
      <c r="C2305" s="11" t="str">
        <f ca="1">IF(ROW(data!B2303)&gt;singleSMA+2,IF(SIGN(data!B2304-indicators!B2304)&lt;&gt;SIGN(data!B2303-indicators!B2303),IF(SIGN(data!B2304-indicators!B2304)&gt;0,"BUY","SELL"),""),"")</f>
        <v/>
      </c>
      <c r="D2305" s="11">
        <f ca="1">IF(ROW(data!B2305)&gt;fastSMA,AVERAGE(OFFSET(data!B2305,0,0,-fastSMA,1)),"")</f>
        <v>12.195499999999999</v>
      </c>
      <c r="E2305" s="11">
        <f ca="1">IF(ROW(data!B2305)&gt;slowSMA,AVERAGE(OFFSET(data!B2305,0,0,-slowSMA,1)),"")</f>
        <v>14.040000000000004</v>
      </c>
      <c r="F2305" s="11" t="str">
        <f ca="1">IF(ROW(data!B2305)&gt;MAX(fastSMA,slowSMA)+2,IF(SIGN(D2304-E2304)&lt;&gt;SIGN(D2303-E2303),IF(SIGN(D2304-E2304)&gt;0,"BUY","SELL"),""),"")</f>
        <v/>
      </c>
      <c r="G2305" s="11"/>
      <c r="H2305" s="11">
        <f>(data!B2305/data!B2304)-1</f>
        <v>-3.3628318584070893E-2</v>
      </c>
      <c r="I2305" s="11">
        <f t="shared" si="735"/>
        <v>0</v>
      </c>
      <c r="J2305" s="11">
        <f t="shared" si="736"/>
        <v>3.3628318584070893E-2</v>
      </c>
      <c r="K2305" s="11">
        <f ca="1">IF(ROW(data!B2305)&gt;rsi+1,100-100/(1+AVERAGE(OFFSET(I2305,0,0,-rsi,1))/AVERAGE(OFFSET(J2305,0,0,-rsi,1))),"")</f>
        <v>38.364762753843891</v>
      </c>
      <c r="L2305" s="11"/>
      <c r="M2305" s="11">
        <f t="shared" si="737"/>
        <v>0.96637168141592911</v>
      </c>
      <c r="N2305" s="11">
        <f t="shared" ca="1" si="738"/>
        <v>0.82228915662650615</v>
      </c>
      <c r="S2305" s="13" t="str">
        <f ca="1">pricein</f>
        <v/>
      </c>
      <c r="T2305" s="13" t="str">
        <f ca="1">priceout</f>
        <v/>
      </c>
      <c r="U2305" s="16" t="str">
        <f t="shared" ca="1" si="739"/>
        <v/>
      </c>
      <c r="V2305" s="16" t="str">
        <f t="shared" ca="1" si="746"/>
        <v/>
      </c>
      <c r="W2305" s="16" t="str">
        <f t="shared" ca="1" si="747"/>
        <v/>
      </c>
      <c r="X2305" s="16">
        <f t="shared" ca="1" si="748"/>
        <v>3.4121018346729071</v>
      </c>
      <c r="Y2305" s="16"/>
      <c r="Z2305" s="13" t="str">
        <f ca="1">priceincross</f>
        <v/>
      </c>
      <c r="AA2305" s="13" t="str">
        <f ca="1">priceoutcross</f>
        <v/>
      </c>
      <c r="AB2305" s="13" t="str">
        <f t="shared" ca="1" si="740"/>
        <v/>
      </c>
      <c r="AC2305" s="13" t="str">
        <f t="shared" ca="1" si="749"/>
        <v/>
      </c>
      <c r="AD2305" s="13" t="str">
        <f t="shared" ca="1" si="750"/>
        <v/>
      </c>
      <c r="AE2305" s="13">
        <f t="shared" ca="1" si="751"/>
        <v>5.2959212856690323</v>
      </c>
      <c r="AG2305" s="32">
        <f ca="1">IF(ROW(data!B2305)&gt;fib+1,MIN(OFFSET(data!B2305,0,0,-fib,1)),"")</f>
        <v>10.83</v>
      </c>
      <c r="AH2305" s="32">
        <f ca="1">IF(ROW(data!B2305)&gt;fib+1,MAX(OFFSET(data!B2305,0,0,-fib,1)),"")</f>
        <v>19.899999999999999</v>
      </c>
      <c r="AI2305" s="32">
        <f t="shared" ca="1" si="741"/>
        <v>9.0699999999999985</v>
      </c>
      <c r="AJ2305" s="31">
        <f t="shared" ca="1" si="742"/>
        <v>12.97052</v>
      </c>
      <c r="AK2305" s="31">
        <f t="shared" ca="1" si="743"/>
        <v>14.294739999999999</v>
      </c>
      <c r="AL2305" s="31">
        <f t="shared" ca="1" si="744"/>
        <v>15.364999999999998</v>
      </c>
      <c r="AM2305" s="31">
        <f t="shared" ca="1" si="745"/>
        <v>16.43526</v>
      </c>
      <c r="AO2305" s="32">
        <f t="shared" ca="1" si="752"/>
        <v>2.890077253538212</v>
      </c>
      <c r="AP2305" s="32">
        <f t="shared" ca="1" si="753"/>
        <v>0.14008240141259587</v>
      </c>
      <c r="AQ2305" s="32">
        <f t="shared" ca="1" si="754"/>
        <v>4.2959212856690323</v>
      </c>
      <c r="AR2305" s="32">
        <f t="shared" ca="1" si="755"/>
        <v>0</v>
      </c>
    </row>
    <row r="2306" spans="1:44">
      <c r="A2306" s="10">
        <v>40288</v>
      </c>
      <c r="B2306" s="11">
        <f ca="1">IF(ROW(data!B2306)&gt;singleSMA,AVERAGE(OFFSET(data!B2306,0,0,-singleSMA,1)),"")</f>
        <v>13.948900000000004</v>
      </c>
      <c r="C2306" s="11" t="str">
        <f ca="1">IF(ROW(data!B2304)&gt;singleSMA+2,IF(SIGN(data!B2305-indicators!B2305)&lt;&gt;SIGN(data!B2304-indicators!B2304),IF(SIGN(data!B2305-indicators!B2305)&gt;0,"BUY","SELL"),""),"")</f>
        <v/>
      </c>
      <c r="D2306" s="11">
        <f ca="1">IF(ROW(data!B2306)&gt;fastSMA,AVERAGE(OFFSET(data!B2306,0,0,-fastSMA,1)),"")</f>
        <v>12.110499999999998</v>
      </c>
      <c r="E2306" s="11">
        <f ca="1">IF(ROW(data!B2306)&gt;slowSMA,AVERAGE(OFFSET(data!B2306,0,0,-slowSMA,1)),"")</f>
        <v>13.948900000000004</v>
      </c>
      <c r="F2306" s="11" t="str">
        <f ca="1">IF(ROW(data!B2306)&gt;MAX(fastSMA,slowSMA)+2,IF(SIGN(D2305-E2305)&lt;&gt;SIGN(D2304-E2304),IF(SIGN(D2305-E2305)&gt;0,"BUY","SELL"),""),"")</f>
        <v/>
      </c>
      <c r="G2306" s="11"/>
      <c r="H2306" s="11">
        <f>(data!B2306/data!B2305)-1</f>
        <v>-1.1904761904761973E-2</v>
      </c>
      <c r="I2306" s="11">
        <f t="shared" si="735"/>
        <v>0</v>
      </c>
      <c r="J2306" s="11">
        <f t="shared" si="736"/>
        <v>1.1904761904761973E-2</v>
      </c>
      <c r="K2306" s="11">
        <f ca="1">IF(ROW(data!B2306)&gt;rsi+1,100-100/(1+AVERAGE(OFFSET(I2306,0,0,-rsi,1))/AVERAGE(OFFSET(J2306,0,0,-rsi,1))),"")</f>
        <v>40.936912562706347</v>
      </c>
      <c r="L2306" s="11"/>
      <c r="M2306" s="11">
        <f t="shared" si="737"/>
        <v>0.98809523809523803</v>
      </c>
      <c r="N2306" s="11">
        <f t="shared" ca="1" si="738"/>
        <v>0.86389111289031228</v>
      </c>
      <c r="S2306" s="13" t="str">
        <f ca="1">pricein</f>
        <v/>
      </c>
      <c r="T2306" s="13" t="str">
        <f ca="1">priceout</f>
        <v/>
      </c>
      <c r="U2306" s="16" t="str">
        <f t="shared" ca="1" si="739"/>
        <v/>
      </c>
      <c r="V2306" s="16" t="str">
        <f t="shared" ca="1" si="746"/>
        <v/>
      </c>
      <c r="W2306" s="16" t="str">
        <f t="shared" ca="1" si="747"/>
        <v/>
      </c>
      <c r="X2306" s="16">
        <f t="shared" ca="1" si="748"/>
        <v>3.4121018346729071</v>
      </c>
      <c r="Y2306" s="16"/>
      <c r="Z2306" s="13" t="str">
        <f ca="1">priceincross</f>
        <v/>
      </c>
      <c r="AA2306" s="13" t="str">
        <f ca="1">priceoutcross</f>
        <v/>
      </c>
      <c r="AB2306" s="13" t="str">
        <f t="shared" ca="1" si="740"/>
        <v/>
      </c>
      <c r="AC2306" s="13" t="str">
        <f t="shared" ca="1" si="749"/>
        <v/>
      </c>
      <c r="AD2306" s="13" t="str">
        <f t="shared" ca="1" si="750"/>
        <v/>
      </c>
      <c r="AE2306" s="13">
        <f t="shared" ca="1" si="751"/>
        <v>5.2959212856690323</v>
      </c>
      <c r="AG2306" s="32">
        <f ca="1">IF(ROW(data!B2306)&gt;fib+1,MIN(OFFSET(data!B2306,0,0,-fib,1)),"")</f>
        <v>10.79</v>
      </c>
      <c r="AH2306" s="32">
        <f ca="1">IF(ROW(data!B2306)&gt;fib+1,MAX(OFFSET(data!B2306,0,0,-fib,1)),"")</f>
        <v>19.37</v>
      </c>
      <c r="AI2306" s="32">
        <f t="shared" ca="1" si="741"/>
        <v>8.5800000000000018</v>
      </c>
      <c r="AJ2306" s="31">
        <f t="shared" ca="1" si="742"/>
        <v>12.814879999999999</v>
      </c>
      <c r="AK2306" s="31">
        <f t="shared" ca="1" si="743"/>
        <v>14.06756</v>
      </c>
      <c r="AL2306" s="31">
        <f t="shared" ca="1" si="744"/>
        <v>15.08</v>
      </c>
      <c r="AM2306" s="31">
        <f t="shared" ca="1" si="745"/>
        <v>16.09244</v>
      </c>
      <c r="AO2306" s="32">
        <f t="shared" ca="1" si="752"/>
        <v>2.890077253538212</v>
      </c>
      <c r="AP2306" s="32">
        <f t="shared" ca="1" si="753"/>
        <v>0.14008240141259587</v>
      </c>
      <c r="AQ2306" s="32">
        <f t="shared" ca="1" si="754"/>
        <v>4.2959212856690323</v>
      </c>
      <c r="AR2306" s="32">
        <f t="shared" ca="1" si="755"/>
        <v>0</v>
      </c>
    </row>
    <row r="2307" spans="1:44">
      <c r="A2307" s="10">
        <v>40289</v>
      </c>
      <c r="B2307" s="11">
        <f ca="1">IF(ROW(data!B2307)&gt;singleSMA,AVERAGE(OFFSET(data!B2307,0,0,-singleSMA,1)),"")</f>
        <v>13.866000000000001</v>
      </c>
      <c r="C2307" s="11" t="str">
        <f ca="1">IF(ROW(data!B2305)&gt;singleSMA+2,IF(SIGN(data!B2306-indicators!B2306)&lt;&gt;SIGN(data!B2305-indicators!B2305),IF(SIGN(data!B2306-indicators!B2306)&gt;0,"BUY","SELL"),""),"")</f>
        <v/>
      </c>
      <c r="D2307" s="11">
        <f ca="1">IF(ROW(data!B2307)&gt;fastSMA,AVERAGE(OFFSET(data!B2307,0,0,-fastSMA,1)),"")</f>
        <v>11.998000000000001</v>
      </c>
      <c r="E2307" s="11">
        <f ca="1">IF(ROW(data!B2307)&gt;slowSMA,AVERAGE(OFFSET(data!B2307,0,0,-slowSMA,1)),"")</f>
        <v>13.866000000000001</v>
      </c>
      <c r="F2307" s="11" t="str">
        <f ca="1">IF(ROW(data!B2307)&gt;MAX(fastSMA,slowSMA)+2,IF(SIGN(D2306-E2306)&lt;&gt;SIGN(D2305-E2305),IF(SIGN(D2306-E2306)&gt;0,"BUY","SELL"),""),"")</f>
        <v/>
      </c>
      <c r="G2307" s="11"/>
      <c r="H2307" s="11">
        <f>(data!B2307/data!B2306)-1</f>
        <v>-2.9657089898053601E-2</v>
      </c>
      <c r="I2307" s="11">
        <f t="shared" ref="I2307:I2370" si="756">IF(H2307&gt;0,H2307,0)</f>
        <v>0</v>
      </c>
      <c r="J2307" s="11">
        <f t="shared" ref="J2307:J2370" si="757">IF(H2307&lt;0,-H2307,0)</f>
        <v>2.9657089898053601E-2</v>
      </c>
      <c r="K2307" s="11">
        <f ca="1">IF(ROW(data!B2307)&gt;rsi+1,100-100/(1+AVERAGE(OFFSET(I2307,0,0,-rsi,1))/AVERAGE(OFFSET(J2307,0,0,-rsi,1))),"")</f>
        <v>37.7443933562325</v>
      </c>
      <c r="L2307" s="11"/>
      <c r="M2307" s="11">
        <f t="shared" ref="M2307:M2370" si="758">1+H2307</f>
        <v>0.9703429101019464</v>
      </c>
      <c r="N2307" s="11">
        <f t="shared" ref="N2307:N2370" ca="1" si="759">IF(ROW(M2307)&gt;priceindex+1,PRODUCT(OFFSET(M2307,0,0,-priceindex,1)),"")</f>
        <v>0.82311320754716955</v>
      </c>
      <c r="S2307" s="13" t="str">
        <f ca="1">pricein</f>
        <v/>
      </c>
      <c r="T2307" s="13" t="str">
        <f ca="1">priceout</f>
        <v/>
      </c>
      <c r="U2307" s="16" t="str">
        <f t="shared" ref="U2307:U2370" ca="1" si="760">IF(S2307&lt;&gt;"",OFFSET(C2307,MATCH("SELL",C2308:C7305,0),17),"")</f>
        <v/>
      </c>
      <c r="V2307" s="16" t="str">
        <f t="shared" ca="1" si="746"/>
        <v/>
      </c>
      <c r="W2307" s="16" t="str">
        <f t="shared" ca="1" si="747"/>
        <v/>
      </c>
      <c r="X2307" s="16">
        <f t="shared" ca="1" si="748"/>
        <v>3.4121018346729071</v>
      </c>
      <c r="Y2307" s="16"/>
      <c r="Z2307" s="13" t="str">
        <f ca="1">priceincross</f>
        <v/>
      </c>
      <c r="AA2307" s="13" t="str">
        <f ca="1">priceoutcross</f>
        <v/>
      </c>
      <c r="AB2307" s="13" t="str">
        <f t="shared" ref="AB2307:AB2370" ca="1" si="761">IF(Z2307&lt;&gt;"",OFFSET(F2307,MATCH("SELL",F2308:F7305,0),21),"")</f>
        <v/>
      </c>
      <c r="AC2307" s="13" t="str">
        <f t="shared" ca="1" si="749"/>
        <v/>
      </c>
      <c r="AD2307" s="13" t="str">
        <f t="shared" ca="1" si="750"/>
        <v/>
      </c>
      <c r="AE2307" s="13">
        <f t="shared" ca="1" si="751"/>
        <v>5.2959212856690323</v>
      </c>
      <c r="AG2307" s="32">
        <f ca="1">IF(ROW(data!B2307)&gt;fib+1,MIN(OFFSET(data!B2307,0,0,-fib,1)),"")</f>
        <v>10.47</v>
      </c>
      <c r="AH2307" s="32">
        <f ca="1">IF(ROW(data!B2307)&gt;fib+1,MAX(OFFSET(data!B2307,0,0,-fib,1)),"")</f>
        <v>19.37</v>
      </c>
      <c r="AI2307" s="32">
        <f t="shared" ref="AI2307:AI2370" ca="1" si="762">IF(AG2307&lt;&gt;"",AH2307-AG2307,"")</f>
        <v>8.9</v>
      </c>
      <c r="AJ2307" s="31">
        <f t="shared" ref="AJ2307:AJ2370" ca="1" si="763">IF(AI2307&lt;&gt;"",AG2307+0.236*AI2307,"")</f>
        <v>12.570400000000001</v>
      </c>
      <c r="AK2307" s="31">
        <f t="shared" ref="AK2307:AK2370" ca="1" si="764">IF(AI2307&lt;&gt;"",AG2307+0.382*AI2307,"")</f>
        <v>13.869800000000001</v>
      </c>
      <c r="AL2307" s="31">
        <f t="shared" ref="AL2307:AL2370" ca="1" si="765">IF(AI2307&lt;&gt;"",AG2307+0.5*AI2307,"")</f>
        <v>14.920000000000002</v>
      </c>
      <c r="AM2307" s="31">
        <f t="shared" ref="AM2307:AM2370" ca="1" si="766">IF(AI2307&lt;&gt;"",AG2307+0.618*AI2307,"")</f>
        <v>15.970200000000002</v>
      </c>
      <c r="AO2307" s="32">
        <f t="shared" ca="1" si="752"/>
        <v>2.890077253538212</v>
      </c>
      <c r="AP2307" s="32">
        <f t="shared" ca="1" si="753"/>
        <v>0.14008240141259587</v>
      </c>
      <c r="AQ2307" s="32">
        <f t="shared" ca="1" si="754"/>
        <v>4.2959212856690323</v>
      </c>
      <c r="AR2307" s="32">
        <f t="shared" ca="1" si="755"/>
        <v>0</v>
      </c>
    </row>
    <row r="2308" spans="1:44">
      <c r="A2308" s="10">
        <v>40290</v>
      </c>
      <c r="B2308" s="11">
        <f ca="1">IF(ROW(data!B2308)&gt;singleSMA,AVERAGE(OFFSET(data!B2308,0,0,-singleSMA,1)),"")</f>
        <v>13.771100000000001</v>
      </c>
      <c r="C2308" s="11" t="str">
        <f ca="1">IF(ROW(data!B2306)&gt;singleSMA+2,IF(SIGN(data!B2307-indicators!B2307)&lt;&gt;SIGN(data!B2306-indicators!B2306),IF(SIGN(data!B2307-indicators!B2307)&gt;0,"BUY","SELL"),""),"")</f>
        <v/>
      </c>
      <c r="D2308" s="11">
        <f ca="1">IF(ROW(data!B2308)&gt;fastSMA,AVERAGE(OFFSET(data!B2308,0,0,-fastSMA,1)),"")</f>
        <v>11.864999999999998</v>
      </c>
      <c r="E2308" s="11">
        <f ca="1">IF(ROW(data!B2308)&gt;slowSMA,AVERAGE(OFFSET(data!B2308,0,0,-slowSMA,1)),"")</f>
        <v>13.771100000000001</v>
      </c>
      <c r="F2308" s="11" t="str">
        <f ca="1">IF(ROW(data!B2308)&gt;MAX(fastSMA,slowSMA)+2,IF(SIGN(D2307-E2307)&lt;&gt;SIGN(D2306-E2306),IF(SIGN(D2307-E2307)&gt;0,"BUY","SELL"),""),"")</f>
        <v/>
      </c>
      <c r="G2308" s="11"/>
      <c r="H2308" s="11">
        <f>(data!B2308/data!B2307)-1</f>
        <v>-6.4947468958930443E-2</v>
      </c>
      <c r="I2308" s="11">
        <f t="shared" si="756"/>
        <v>0</v>
      </c>
      <c r="J2308" s="11">
        <f t="shared" si="757"/>
        <v>6.4947468958930443E-2</v>
      </c>
      <c r="K2308" s="11">
        <f ca="1">IF(ROW(data!B2308)&gt;rsi+1,100-100/(1+AVERAGE(OFFSET(I2308,0,0,-rsi,1))/AVERAGE(OFFSET(J2308,0,0,-rsi,1))),"")</f>
        <v>35.586356615612317</v>
      </c>
      <c r="L2308" s="11"/>
      <c r="M2308" s="11">
        <f t="shared" si="758"/>
        <v>0.93505253104106956</v>
      </c>
      <c r="N2308" s="11">
        <f t="shared" ca="1" si="759"/>
        <v>0.78634538152610434</v>
      </c>
      <c r="S2308" s="13" t="str">
        <f ca="1">pricein</f>
        <v/>
      </c>
      <c r="T2308" s="13" t="str">
        <f ca="1">priceout</f>
        <v/>
      </c>
      <c r="U2308" s="16" t="str">
        <f t="shared" ca="1" si="760"/>
        <v/>
      </c>
      <c r="V2308" s="16" t="str">
        <f t="shared" ref="V2308:V2371" ca="1" si="767">IF(IFERROR(U2308,"")&lt;&gt;"",U2308/S2308,"")</f>
        <v/>
      </c>
      <c r="W2308" s="16" t="str">
        <f t="shared" ref="W2308:W2371" ca="1" si="768">IF(V2308&lt;&gt;"",V2308-1,"")</f>
        <v/>
      </c>
      <c r="X2308" s="16">
        <f t="shared" ref="X2308:X2371" ca="1" si="769">IF(V2308&lt;&gt;"",V2308*X2307,X2307)</f>
        <v>3.4121018346729071</v>
      </c>
      <c r="Y2308" s="16"/>
      <c r="Z2308" s="13" t="str">
        <f ca="1">priceincross</f>
        <v/>
      </c>
      <c r="AA2308" s="13" t="str">
        <f ca="1">priceoutcross</f>
        <v/>
      </c>
      <c r="AB2308" s="13" t="str">
        <f t="shared" ca="1" si="761"/>
        <v/>
      </c>
      <c r="AC2308" s="13" t="str">
        <f t="shared" ref="AC2308:AC2371" ca="1" si="770">IF(IFERROR(AB2308,"")&lt;&gt;"",AB2308/Z2308,"")</f>
        <v/>
      </c>
      <c r="AD2308" s="13" t="str">
        <f t="shared" ref="AD2308:AD2371" ca="1" si="771">IF(AC2308&lt;&gt;"",AC2308-1,"")</f>
        <v/>
      </c>
      <c r="AE2308" s="13">
        <f t="shared" ref="AE2308:AE2371" ca="1" si="772">IF(AC2308&lt;&gt;"",AC2308*AE2307,AE2307)</f>
        <v>5.2959212856690323</v>
      </c>
      <c r="AG2308" s="32">
        <f ca="1">IF(ROW(data!B2308)&gt;fib+1,MIN(OFFSET(data!B2308,0,0,-fib,1)),"")</f>
        <v>9.7899999999999991</v>
      </c>
      <c r="AH2308" s="32">
        <f ca="1">IF(ROW(data!B2308)&gt;fib+1,MAX(OFFSET(data!B2308,0,0,-fib,1)),"")</f>
        <v>19.37</v>
      </c>
      <c r="AI2308" s="32">
        <f t="shared" ca="1" si="762"/>
        <v>9.5800000000000018</v>
      </c>
      <c r="AJ2308" s="31">
        <f t="shared" ca="1" si="763"/>
        <v>12.050879999999999</v>
      </c>
      <c r="AK2308" s="31">
        <f t="shared" ca="1" si="764"/>
        <v>13.44956</v>
      </c>
      <c r="AL2308" s="31">
        <f t="shared" ca="1" si="765"/>
        <v>14.58</v>
      </c>
      <c r="AM2308" s="31">
        <f t="shared" ca="1" si="766"/>
        <v>15.71044</v>
      </c>
      <c r="AO2308" s="32">
        <f t="shared" ref="AO2308:AO2371" ca="1" si="773">MAX(AO2307,X2308-1)</f>
        <v>2.890077253538212</v>
      </c>
      <c r="AP2308" s="32">
        <f t="shared" ref="AP2308:AP2371" ca="1" si="774">((1+AO2308)/X2308)-1</f>
        <v>0.14008240141259587</v>
      </c>
      <c r="AQ2308" s="32">
        <f t="shared" ref="AQ2308:AQ2371" ca="1" si="775">MAX(AQ2307,AE2308-1)</f>
        <v>4.2959212856690323</v>
      </c>
      <c r="AR2308" s="32">
        <f t="shared" ref="AR2308:AR2371" ca="1" si="776">((1+AQ2308)/AE2308)-1</f>
        <v>0</v>
      </c>
    </row>
    <row r="2309" spans="1:44">
      <c r="A2309" s="10">
        <v>40291</v>
      </c>
      <c r="B2309" s="11">
        <f ca="1">IF(ROW(data!B2309)&gt;singleSMA,AVERAGE(OFFSET(data!B2309,0,0,-singleSMA,1)),"")</f>
        <v>13.675300000000002</v>
      </c>
      <c r="C2309" s="11" t="str">
        <f ca="1">IF(ROW(data!B2307)&gt;singleSMA+2,IF(SIGN(data!B2308-indicators!B2308)&lt;&gt;SIGN(data!B2307-indicators!B2307),IF(SIGN(data!B2308-indicators!B2308)&gt;0,"BUY","SELL"),""),"")</f>
        <v/>
      </c>
      <c r="D2309" s="11">
        <f ca="1">IF(ROW(data!B2309)&gt;fastSMA,AVERAGE(OFFSET(data!B2309,0,0,-fastSMA,1)),"")</f>
        <v>11.724999999999998</v>
      </c>
      <c r="E2309" s="11">
        <f ca="1">IF(ROW(data!B2309)&gt;slowSMA,AVERAGE(OFFSET(data!B2309,0,0,-slowSMA,1)),"")</f>
        <v>13.675300000000002</v>
      </c>
      <c r="F2309" s="11" t="str">
        <f ca="1">IF(ROW(data!B2309)&gt;MAX(fastSMA,slowSMA)+2,IF(SIGN(D2308-E2308)&lt;&gt;SIGN(D2307-E2307),IF(SIGN(D2308-E2308)&gt;0,"BUY","SELL"),""),"")</f>
        <v/>
      </c>
      <c r="G2309" s="11"/>
      <c r="H2309" s="11">
        <f>(data!B2309/data!B2308)-1</f>
        <v>0</v>
      </c>
      <c r="I2309" s="11">
        <f t="shared" si="756"/>
        <v>0</v>
      </c>
      <c r="J2309" s="11">
        <f t="shared" si="757"/>
        <v>0</v>
      </c>
      <c r="K2309" s="11">
        <f ca="1">IF(ROW(data!B2309)&gt;rsi+1,100-100/(1+AVERAGE(OFFSET(I2309,0,0,-rsi,1))/AVERAGE(OFFSET(J2309,0,0,-rsi,1))),"")</f>
        <v>34.624996338459724</v>
      </c>
      <c r="L2309" s="11"/>
      <c r="M2309" s="11">
        <f t="shared" si="758"/>
        <v>1</v>
      </c>
      <c r="N2309" s="11">
        <f t="shared" ca="1" si="759"/>
        <v>0.77760127084988051</v>
      </c>
      <c r="S2309" s="13" t="str">
        <f ca="1">pricein</f>
        <v/>
      </c>
      <c r="T2309" s="13" t="str">
        <f ca="1">priceout</f>
        <v/>
      </c>
      <c r="U2309" s="16" t="str">
        <f t="shared" ca="1" si="760"/>
        <v/>
      </c>
      <c r="V2309" s="16" t="str">
        <f t="shared" ca="1" si="767"/>
        <v/>
      </c>
      <c r="W2309" s="16" t="str">
        <f t="shared" ca="1" si="768"/>
        <v/>
      </c>
      <c r="X2309" s="16">
        <f t="shared" ca="1" si="769"/>
        <v>3.4121018346729071</v>
      </c>
      <c r="Y2309" s="16"/>
      <c r="Z2309" s="13" t="str">
        <f ca="1">priceincross</f>
        <v/>
      </c>
      <c r="AA2309" s="13" t="str">
        <f ca="1">priceoutcross</f>
        <v/>
      </c>
      <c r="AB2309" s="13" t="str">
        <f t="shared" ca="1" si="761"/>
        <v/>
      </c>
      <c r="AC2309" s="13" t="str">
        <f t="shared" ca="1" si="770"/>
        <v/>
      </c>
      <c r="AD2309" s="13" t="str">
        <f t="shared" ca="1" si="771"/>
        <v/>
      </c>
      <c r="AE2309" s="13">
        <f t="shared" ca="1" si="772"/>
        <v>5.2959212856690323</v>
      </c>
      <c r="AG2309" s="32">
        <f ca="1">IF(ROW(data!B2309)&gt;fib+1,MIN(OFFSET(data!B2309,0,0,-fib,1)),"")</f>
        <v>9.7899999999999991</v>
      </c>
      <c r="AH2309" s="32">
        <f ca="1">IF(ROW(data!B2309)&gt;fib+1,MAX(OFFSET(data!B2309,0,0,-fib,1)),"")</f>
        <v>18.82</v>
      </c>
      <c r="AI2309" s="32">
        <f t="shared" ca="1" si="762"/>
        <v>9.0300000000000011</v>
      </c>
      <c r="AJ2309" s="31">
        <f t="shared" ca="1" si="763"/>
        <v>11.92108</v>
      </c>
      <c r="AK2309" s="31">
        <f t="shared" ca="1" si="764"/>
        <v>13.239459999999999</v>
      </c>
      <c r="AL2309" s="31">
        <f t="shared" ca="1" si="765"/>
        <v>14.305</v>
      </c>
      <c r="AM2309" s="31">
        <f t="shared" ca="1" si="766"/>
        <v>15.37054</v>
      </c>
      <c r="AO2309" s="32">
        <f t="shared" ca="1" si="773"/>
        <v>2.890077253538212</v>
      </c>
      <c r="AP2309" s="32">
        <f t="shared" ca="1" si="774"/>
        <v>0.14008240141259587</v>
      </c>
      <c r="AQ2309" s="32">
        <f t="shared" ca="1" si="775"/>
        <v>4.2959212856690323</v>
      </c>
      <c r="AR2309" s="32">
        <f t="shared" ca="1" si="776"/>
        <v>0</v>
      </c>
    </row>
    <row r="2310" spans="1:44">
      <c r="A2310" s="10">
        <v>40294</v>
      </c>
      <c r="B2310" s="11">
        <f ca="1">IF(ROW(data!B2310)&gt;singleSMA,AVERAGE(OFFSET(data!B2310,0,0,-singleSMA,1)),"")</f>
        <v>13.582800000000002</v>
      </c>
      <c r="C2310" s="11" t="str">
        <f ca="1">IF(ROW(data!B2308)&gt;singleSMA+2,IF(SIGN(data!B2309-indicators!B2309)&lt;&gt;SIGN(data!B2308-indicators!B2308),IF(SIGN(data!B2309-indicators!B2309)&gt;0,"BUY","SELL"),""),"")</f>
        <v/>
      </c>
      <c r="D2310" s="11">
        <f ca="1">IF(ROW(data!B2310)&gt;fastSMA,AVERAGE(OFFSET(data!B2310,0,0,-fastSMA,1)),"")</f>
        <v>11.568499999999998</v>
      </c>
      <c r="E2310" s="11">
        <f ca="1">IF(ROW(data!B2310)&gt;slowSMA,AVERAGE(OFFSET(data!B2310,0,0,-slowSMA,1)),"")</f>
        <v>13.582800000000002</v>
      </c>
      <c r="F2310" s="11" t="str">
        <f ca="1">IF(ROW(data!B2310)&gt;MAX(fastSMA,slowSMA)+2,IF(SIGN(D2309-E2309)&lt;&gt;SIGN(D2308-E2308),IF(SIGN(D2309-E2309)&gt;0,"BUY","SELL"),""),"")</f>
        <v/>
      </c>
      <c r="G2310" s="11"/>
      <c r="H2310" s="11">
        <f>(data!B2310/data!B2309)-1</f>
        <v>-3.5750766087844665E-2</v>
      </c>
      <c r="I2310" s="11">
        <f t="shared" si="756"/>
        <v>0</v>
      </c>
      <c r="J2310" s="11">
        <f t="shared" si="757"/>
        <v>3.5750766087844665E-2</v>
      </c>
      <c r="K2310" s="11">
        <f ca="1">IF(ROW(data!B2310)&gt;rsi+1,100-100/(1+AVERAGE(OFFSET(I2310,0,0,-rsi,1))/AVERAGE(OFFSET(J2310,0,0,-rsi,1))),"")</f>
        <v>33.123144593687201</v>
      </c>
      <c r="L2310" s="11"/>
      <c r="M2310" s="11">
        <f t="shared" si="758"/>
        <v>0.96424923391215533</v>
      </c>
      <c r="N2310" s="11">
        <f t="shared" ca="1" si="759"/>
        <v>0.7509944311853618</v>
      </c>
      <c r="S2310" s="13" t="str">
        <f ca="1">pricein</f>
        <v/>
      </c>
      <c r="T2310" s="13" t="str">
        <f ca="1">priceout</f>
        <v/>
      </c>
      <c r="U2310" s="16" t="str">
        <f t="shared" ca="1" si="760"/>
        <v/>
      </c>
      <c r="V2310" s="16" t="str">
        <f t="shared" ca="1" si="767"/>
        <v/>
      </c>
      <c r="W2310" s="16" t="str">
        <f t="shared" ca="1" si="768"/>
        <v/>
      </c>
      <c r="X2310" s="16">
        <f t="shared" ca="1" si="769"/>
        <v>3.4121018346729071</v>
      </c>
      <c r="Y2310" s="16"/>
      <c r="Z2310" s="13" t="str">
        <f ca="1">priceincross</f>
        <v/>
      </c>
      <c r="AA2310" s="13" t="str">
        <f ca="1">priceoutcross</f>
        <v/>
      </c>
      <c r="AB2310" s="13" t="str">
        <f t="shared" ca="1" si="761"/>
        <v/>
      </c>
      <c r="AC2310" s="13" t="str">
        <f t="shared" ca="1" si="770"/>
        <v/>
      </c>
      <c r="AD2310" s="13" t="str">
        <f t="shared" ca="1" si="771"/>
        <v/>
      </c>
      <c r="AE2310" s="13">
        <f t="shared" ca="1" si="772"/>
        <v>5.2959212856690323</v>
      </c>
      <c r="AG2310" s="32">
        <f ca="1">IF(ROW(data!B2310)&gt;fib+1,MIN(OFFSET(data!B2310,0,0,-fib,1)),"")</f>
        <v>9.44</v>
      </c>
      <c r="AH2310" s="32">
        <f ca="1">IF(ROW(data!B2310)&gt;fib+1,MAX(OFFSET(data!B2310,0,0,-fib,1)),"")</f>
        <v>18.82</v>
      </c>
      <c r="AI2310" s="32">
        <f t="shared" ca="1" si="762"/>
        <v>9.3800000000000008</v>
      </c>
      <c r="AJ2310" s="31">
        <f t="shared" ca="1" si="763"/>
        <v>11.65368</v>
      </c>
      <c r="AK2310" s="31">
        <f t="shared" ca="1" si="764"/>
        <v>13.023160000000001</v>
      </c>
      <c r="AL2310" s="31">
        <f t="shared" ca="1" si="765"/>
        <v>14.129999999999999</v>
      </c>
      <c r="AM2310" s="31">
        <f t="shared" ca="1" si="766"/>
        <v>15.236840000000001</v>
      </c>
      <c r="AO2310" s="32">
        <f t="shared" ca="1" si="773"/>
        <v>2.890077253538212</v>
      </c>
      <c r="AP2310" s="32">
        <f t="shared" ca="1" si="774"/>
        <v>0.14008240141259587</v>
      </c>
      <c r="AQ2310" s="32">
        <f t="shared" ca="1" si="775"/>
        <v>4.2959212856690323</v>
      </c>
      <c r="AR2310" s="32">
        <f t="shared" ca="1" si="776"/>
        <v>0</v>
      </c>
    </row>
    <row r="2311" spans="1:44">
      <c r="A2311" s="10">
        <v>40295</v>
      </c>
      <c r="B2311" s="11">
        <f ca="1">IF(ROW(data!B2311)&gt;singleSMA,AVERAGE(OFFSET(data!B2311,0,0,-singleSMA,1)),"")</f>
        <v>13.497900000000001</v>
      </c>
      <c r="C2311" s="11" t="str">
        <f ca="1">IF(ROW(data!B2309)&gt;singleSMA+2,IF(SIGN(data!B2310-indicators!B2310)&lt;&gt;SIGN(data!B2309-indicators!B2309),IF(SIGN(data!B2310-indicators!B2310)&gt;0,"BUY","SELL"),""),"")</f>
        <v/>
      </c>
      <c r="D2311" s="11">
        <f ca="1">IF(ROW(data!B2311)&gt;fastSMA,AVERAGE(OFFSET(data!B2311,0,0,-fastSMA,1)),"")</f>
        <v>11.313999999999997</v>
      </c>
      <c r="E2311" s="11">
        <f ca="1">IF(ROW(data!B2311)&gt;slowSMA,AVERAGE(OFFSET(data!B2311,0,0,-slowSMA,1)),"")</f>
        <v>13.497900000000001</v>
      </c>
      <c r="F2311" s="11" t="str">
        <f ca="1">IF(ROW(data!B2311)&gt;MAX(fastSMA,slowSMA)+2,IF(SIGN(D2310-E2310)&lt;&gt;SIGN(D2309-E2309),IF(SIGN(D2310-E2310)&gt;0,"BUY","SELL"),""),"")</f>
        <v/>
      </c>
      <c r="G2311" s="11"/>
      <c r="H2311" s="11">
        <f>(data!B2311/data!B2310)-1</f>
        <v>-9.9576271186440635E-2</v>
      </c>
      <c r="I2311" s="11">
        <f t="shared" si="756"/>
        <v>0</v>
      </c>
      <c r="J2311" s="11">
        <f t="shared" si="757"/>
        <v>9.9576271186440635E-2</v>
      </c>
      <c r="K2311" s="11">
        <f ca="1">IF(ROW(data!B2311)&gt;rsi+1,100-100/(1+AVERAGE(OFFSET(I2311,0,0,-rsi,1))/AVERAGE(OFFSET(J2311,0,0,-rsi,1))),"")</f>
        <v>22.298513362386117</v>
      </c>
      <c r="L2311" s="11"/>
      <c r="M2311" s="11">
        <f t="shared" si="758"/>
        <v>0.90042372881355937</v>
      </c>
      <c r="N2311" s="11">
        <f t="shared" ca="1" si="759"/>
        <v>0.62545989698307558</v>
      </c>
      <c r="S2311" s="13" t="str">
        <f ca="1">pricein</f>
        <v/>
      </c>
      <c r="T2311" s="13" t="str">
        <f ca="1">priceout</f>
        <v/>
      </c>
      <c r="U2311" s="16" t="str">
        <f t="shared" ca="1" si="760"/>
        <v/>
      </c>
      <c r="V2311" s="16" t="str">
        <f t="shared" ca="1" si="767"/>
        <v/>
      </c>
      <c r="W2311" s="16" t="str">
        <f t="shared" ca="1" si="768"/>
        <v/>
      </c>
      <c r="X2311" s="16">
        <f t="shared" ca="1" si="769"/>
        <v>3.4121018346729071</v>
      </c>
      <c r="Y2311" s="16"/>
      <c r="Z2311" s="13" t="str">
        <f ca="1">priceincross</f>
        <v/>
      </c>
      <c r="AA2311" s="13" t="str">
        <f ca="1">priceoutcross</f>
        <v/>
      </c>
      <c r="AB2311" s="13" t="str">
        <f t="shared" ca="1" si="761"/>
        <v/>
      </c>
      <c r="AC2311" s="13" t="str">
        <f t="shared" ca="1" si="770"/>
        <v/>
      </c>
      <c r="AD2311" s="13" t="str">
        <f t="shared" ca="1" si="771"/>
        <v/>
      </c>
      <c r="AE2311" s="13">
        <f t="shared" ca="1" si="772"/>
        <v>5.2959212856690323</v>
      </c>
      <c r="AG2311" s="32">
        <f ca="1">IF(ROW(data!B2311)&gt;fib+1,MIN(OFFSET(data!B2311,0,0,-fib,1)),"")</f>
        <v>8.5</v>
      </c>
      <c r="AH2311" s="32">
        <f ca="1">IF(ROW(data!B2311)&gt;fib+1,MAX(OFFSET(data!B2311,0,0,-fib,1)),"")</f>
        <v>18.82</v>
      </c>
      <c r="AI2311" s="32">
        <f t="shared" ca="1" si="762"/>
        <v>10.32</v>
      </c>
      <c r="AJ2311" s="31">
        <f t="shared" ca="1" si="763"/>
        <v>10.93552</v>
      </c>
      <c r="AK2311" s="31">
        <f t="shared" ca="1" si="764"/>
        <v>12.44224</v>
      </c>
      <c r="AL2311" s="31">
        <f t="shared" ca="1" si="765"/>
        <v>13.66</v>
      </c>
      <c r="AM2311" s="31">
        <f t="shared" ca="1" si="766"/>
        <v>14.87776</v>
      </c>
      <c r="AO2311" s="32">
        <f t="shared" ca="1" si="773"/>
        <v>2.890077253538212</v>
      </c>
      <c r="AP2311" s="32">
        <f t="shared" ca="1" si="774"/>
        <v>0.14008240141259587</v>
      </c>
      <c r="AQ2311" s="32">
        <f t="shared" ca="1" si="775"/>
        <v>4.2959212856690323</v>
      </c>
      <c r="AR2311" s="32">
        <f t="shared" ca="1" si="776"/>
        <v>0</v>
      </c>
    </row>
    <row r="2312" spans="1:44">
      <c r="A2312" s="10">
        <v>40296</v>
      </c>
      <c r="B2312" s="11">
        <f ca="1">IF(ROW(data!B2312)&gt;singleSMA,AVERAGE(OFFSET(data!B2312,0,0,-singleSMA,1)),"")</f>
        <v>13.413800000000002</v>
      </c>
      <c r="C2312" s="11" t="str">
        <f ca="1">IF(ROW(data!B2310)&gt;singleSMA+2,IF(SIGN(data!B2311-indicators!B2311)&lt;&gt;SIGN(data!B2310-indicators!B2310),IF(SIGN(data!B2311-indicators!B2311)&gt;0,"BUY","SELL"),""),"")</f>
        <v/>
      </c>
      <c r="D2312" s="11">
        <f ca="1">IF(ROW(data!B2312)&gt;fastSMA,AVERAGE(OFFSET(data!B2312,0,0,-fastSMA,1)),"")</f>
        <v>11.075999999999997</v>
      </c>
      <c r="E2312" s="11">
        <f ca="1">IF(ROW(data!B2312)&gt;slowSMA,AVERAGE(OFFSET(data!B2312,0,0,-slowSMA,1)),"")</f>
        <v>13.413800000000002</v>
      </c>
      <c r="F2312" s="11" t="str">
        <f ca="1">IF(ROW(data!B2312)&gt;MAX(fastSMA,slowSMA)+2,IF(SIGN(D2311-E2311)&lt;&gt;SIGN(D2310-E2310),IF(SIGN(D2311-E2311)&gt;0,"BUY","SELL"),""),"")</f>
        <v/>
      </c>
      <c r="G2312" s="11"/>
      <c r="H2312" s="11">
        <f>(data!B2312/data!B2311)-1</f>
        <v>2.0000000000000018E-2</v>
      </c>
      <c r="I2312" s="11">
        <f t="shared" si="756"/>
        <v>2.0000000000000018E-2</v>
      </c>
      <c r="J2312" s="11">
        <f t="shared" si="757"/>
        <v>0</v>
      </c>
      <c r="K2312" s="11">
        <f ca="1">IF(ROW(data!B2312)&gt;rsi+1,100-100/(1+AVERAGE(OFFSET(I2312,0,0,-rsi,1))/AVERAGE(OFFSET(J2312,0,0,-rsi,1))),"")</f>
        <v>24.529437987671869</v>
      </c>
      <c r="L2312" s="11"/>
      <c r="M2312" s="11">
        <f t="shared" si="758"/>
        <v>1.02</v>
      </c>
      <c r="N2312" s="11">
        <f t="shared" ca="1" si="759"/>
        <v>0.64556962025316444</v>
      </c>
      <c r="S2312" s="13" t="str">
        <f ca="1">pricein</f>
        <v/>
      </c>
      <c r="T2312" s="13" t="str">
        <f ca="1">priceout</f>
        <v/>
      </c>
      <c r="U2312" s="16" t="str">
        <f t="shared" ca="1" si="760"/>
        <v/>
      </c>
      <c r="V2312" s="16" t="str">
        <f t="shared" ca="1" si="767"/>
        <v/>
      </c>
      <c r="W2312" s="16" t="str">
        <f t="shared" ca="1" si="768"/>
        <v/>
      </c>
      <c r="X2312" s="16">
        <f t="shared" ca="1" si="769"/>
        <v>3.4121018346729071</v>
      </c>
      <c r="Y2312" s="16"/>
      <c r="Z2312" s="13" t="str">
        <f ca="1">priceincross</f>
        <v/>
      </c>
      <c r="AA2312" s="13" t="str">
        <f ca="1">priceoutcross</f>
        <v/>
      </c>
      <c r="AB2312" s="13" t="str">
        <f t="shared" ca="1" si="761"/>
        <v/>
      </c>
      <c r="AC2312" s="13" t="str">
        <f t="shared" ca="1" si="770"/>
        <v/>
      </c>
      <c r="AD2312" s="13" t="str">
        <f t="shared" ca="1" si="771"/>
        <v/>
      </c>
      <c r="AE2312" s="13">
        <f t="shared" ca="1" si="772"/>
        <v>5.2959212856690323</v>
      </c>
      <c r="AG2312" s="32">
        <f ca="1">IF(ROW(data!B2312)&gt;fib+1,MIN(OFFSET(data!B2312,0,0,-fib,1)),"")</f>
        <v>8.5</v>
      </c>
      <c r="AH2312" s="32">
        <f ca="1">IF(ROW(data!B2312)&gt;fib+1,MAX(OFFSET(data!B2312,0,0,-fib,1)),"")</f>
        <v>18.82</v>
      </c>
      <c r="AI2312" s="32">
        <f t="shared" ca="1" si="762"/>
        <v>10.32</v>
      </c>
      <c r="AJ2312" s="31">
        <f t="shared" ca="1" si="763"/>
        <v>10.93552</v>
      </c>
      <c r="AK2312" s="31">
        <f t="shared" ca="1" si="764"/>
        <v>12.44224</v>
      </c>
      <c r="AL2312" s="31">
        <f t="shared" ca="1" si="765"/>
        <v>13.66</v>
      </c>
      <c r="AM2312" s="31">
        <f t="shared" ca="1" si="766"/>
        <v>14.87776</v>
      </c>
      <c r="AO2312" s="32">
        <f t="shared" ca="1" si="773"/>
        <v>2.890077253538212</v>
      </c>
      <c r="AP2312" s="32">
        <f t="shared" ca="1" si="774"/>
        <v>0.14008240141259587</v>
      </c>
      <c r="AQ2312" s="32">
        <f t="shared" ca="1" si="775"/>
        <v>4.2959212856690323</v>
      </c>
      <c r="AR2312" s="32">
        <f t="shared" ca="1" si="776"/>
        <v>0</v>
      </c>
    </row>
    <row r="2313" spans="1:44">
      <c r="A2313" s="10">
        <v>40297</v>
      </c>
      <c r="B2313" s="11">
        <f ca="1">IF(ROW(data!B2313)&gt;singleSMA,AVERAGE(OFFSET(data!B2313,0,0,-singleSMA,1)),"")</f>
        <v>13.349200000000002</v>
      </c>
      <c r="C2313" s="11" t="str">
        <f ca="1">IF(ROW(data!B2311)&gt;singleSMA+2,IF(SIGN(data!B2312-indicators!B2312)&lt;&gt;SIGN(data!B2311-indicators!B2311),IF(SIGN(data!B2312-indicators!B2312)&gt;0,"BUY","SELL"),""),"")</f>
        <v/>
      </c>
      <c r="D2313" s="11">
        <f ca="1">IF(ROW(data!B2313)&gt;fastSMA,AVERAGE(OFFSET(data!B2313,0,0,-fastSMA,1)),"")</f>
        <v>10.935999999999996</v>
      </c>
      <c r="E2313" s="11">
        <f ca="1">IF(ROW(data!B2313)&gt;slowSMA,AVERAGE(OFFSET(data!B2313,0,0,-slowSMA,1)),"")</f>
        <v>13.349200000000002</v>
      </c>
      <c r="F2313" s="11" t="str">
        <f ca="1">IF(ROW(data!B2313)&gt;MAX(fastSMA,slowSMA)+2,IF(SIGN(D2312-E2312)&lt;&gt;SIGN(D2311-E2311),IF(SIGN(D2312-E2312)&gt;0,"BUY","SELL"),""),"")</f>
        <v/>
      </c>
      <c r="G2313" s="11"/>
      <c r="H2313" s="11">
        <f>(data!B2313/data!B2312)-1</f>
        <v>0.17531718569780841</v>
      </c>
      <c r="I2313" s="11">
        <f t="shared" si="756"/>
        <v>0.17531718569780841</v>
      </c>
      <c r="J2313" s="11">
        <f t="shared" si="757"/>
        <v>0</v>
      </c>
      <c r="K2313" s="11">
        <f ca="1">IF(ROW(data!B2313)&gt;rsi+1,100-100/(1+AVERAGE(OFFSET(I2313,0,0,-rsi,1))/AVERAGE(OFFSET(J2313,0,0,-rsi,1))),"")</f>
        <v>39.197790150363012</v>
      </c>
      <c r="L2313" s="11"/>
      <c r="M2313" s="11">
        <f t="shared" si="758"/>
        <v>1.1753171856978084</v>
      </c>
      <c r="N2313" s="11">
        <f t="shared" ca="1" si="759"/>
        <v>0.78444957659738224</v>
      </c>
      <c r="S2313" s="13" t="str">
        <f ca="1">pricein</f>
        <v/>
      </c>
      <c r="T2313" s="13" t="str">
        <f ca="1">priceout</f>
        <v/>
      </c>
      <c r="U2313" s="16" t="str">
        <f t="shared" ca="1" si="760"/>
        <v/>
      </c>
      <c r="V2313" s="16" t="str">
        <f t="shared" ca="1" si="767"/>
        <v/>
      </c>
      <c r="W2313" s="16" t="str">
        <f t="shared" ca="1" si="768"/>
        <v/>
      </c>
      <c r="X2313" s="16">
        <f t="shared" ca="1" si="769"/>
        <v>3.4121018346729071</v>
      </c>
      <c r="Y2313" s="16"/>
      <c r="Z2313" s="13" t="str">
        <f ca="1">priceincross</f>
        <v/>
      </c>
      <c r="AA2313" s="13" t="str">
        <f ca="1">priceoutcross</f>
        <v/>
      </c>
      <c r="AB2313" s="13" t="str">
        <f t="shared" ca="1" si="761"/>
        <v/>
      </c>
      <c r="AC2313" s="13" t="str">
        <f t="shared" ca="1" si="770"/>
        <v/>
      </c>
      <c r="AD2313" s="13" t="str">
        <f t="shared" ca="1" si="771"/>
        <v/>
      </c>
      <c r="AE2313" s="13">
        <f t="shared" ca="1" si="772"/>
        <v>5.2959212856690323</v>
      </c>
      <c r="AG2313" s="32">
        <f ca="1">IF(ROW(data!B2313)&gt;fib+1,MIN(OFFSET(data!B2313,0,0,-fib,1)),"")</f>
        <v>8.5</v>
      </c>
      <c r="AH2313" s="32">
        <f ca="1">IF(ROW(data!B2313)&gt;fib+1,MAX(OFFSET(data!B2313,0,0,-fib,1)),"")</f>
        <v>18.82</v>
      </c>
      <c r="AI2313" s="32">
        <f t="shared" ca="1" si="762"/>
        <v>10.32</v>
      </c>
      <c r="AJ2313" s="31">
        <f t="shared" ca="1" si="763"/>
        <v>10.93552</v>
      </c>
      <c r="AK2313" s="31">
        <f t="shared" ca="1" si="764"/>
        <v>12.44224</v>
      </c>
      <c r="AL2313" s="31">
        <f t="shared" ca="1" si="765"/>
        <v>13.66</v>
      </c>
      <c r="AM2313" s="31">
        <f t="shared" ca="1" si="766"/>
        <v>14.87776</v>
      </c>
      <c r="AO2313" s="32">
        <f t="shared" ca="1" si="773"/>
        <v>2.890077253538212</v>
      </c>
      <c r="AP2313" s="32">
        <f t="shared" ca="1" si="774"/>
        <v>0.14008240141259587</v>
      </c>
      <c r="AQ2313" s="32">
        <f t="shared" ca="1" si="775"/>
        <v>4.2959212856690323</v>
      </c>
      <c r="AR2313" s="32">
        <f t="shared" ca="1" si="776"/>
        <v>0</v>
      </c>
    </row>
    <row r="2314" spans="1:44">
      <c r="A2314" s="10">
        <v>40298</v>
      </c>
      <c r="B2314" s="11">
        <f ca="1">IF(ROW(data!B2314)&gt;singleSMA,AVERAGE(OFFSET(data!B2314,0,0,-singleSMA,1)),"")</f>
        <v>13.271600000000001</v>
      </c>
      <c r="C2314" s="11" t="str">
        <f ca="1">IF(ROW(data!B2312)&gt;singleSMA+2,IF(SIGN(data!B2313-indicators!B2313)&lt;&gt;SIGN(data!B2312-indicators!B2312),IF(SIGN(data!B2313-indicators!B2313)&gt;0,"BUY","SELL"),""),"")</f>
        <v/>
      </c>
      <c r="D2314" s="11">
        <f ca="1">IF(ROW(data!B2314)&gt;fastSMA,AVERAGE(OFFSET(data!B2314,0,0,-fastSMA,1)),"")</f>
        <v>10.827499999999997</v>
      </c>
      <c r="E2314" s="11">
        <f ca="1">IF(ROW(data!B2314)&gt;slowSMA,AVERAGE(OFFSET(data!B2314,0,0,-slowSMA,1)),"")</f>
        <v>13.271600000000001</v>
      </c>
      <c r="F2314" s="11" t="str">
        <f ca="1">IF(ROW(data!B2314)&gt;MAX(fastSMA,slowSMA)+2,IF(SIGN(D2313-E2313)&lt;&gt;SIGN(D2312-E2312),IF(SIGN(D2313-E2313)&gt;0,"BUY","SELL"),""),"")</f>
        <v/>
      </c>
      <c r="G2314" s="11"/>
      <c r="H2314" s="11">
        <f>(data!B2314/data!B2313)-1</f>
        <v>2.9440628066732089E-2</v>
      </c>
      <c r="I2314" s="11">
        <f t="shared" si="756"/>
        <v>2.9440628066732089E-2</v>
      </c>
      <c r="J2314" s="11">
        <f t="shared" si="757"/>
        <v>0</v>
      </c>
      <c r="K2314" s="11">
        <f ca="1">IF(ROW(data!B2314)&gt;rsi+1,100-100/(1+AVERAGE(OFFSET(I2314,0,0,-rsi,1))/AVERAGE(OFFSET(J2314,0,0,-rsi,1))),"")</f>
        <v>42.097130771042821</v>
      </c>
      <c r="L2314" s="11"/>
      <c r="M2314" s="11">
        <f t="shared" si="758"/>
        <v>1.0294406280667321</v>
      </c>
      <c r="N2314" s="11">
        <f t="shared" ca="1" si="759"/>
        <v>0.82859399684044222</v>
      </c>
      <c r="S2314" s="13" t="str">
        <f ca="1">pricein</f>
        <v/>
      </c>
      <c r="T2314" s="13" t="str">
        <f ca="1">priceout</f>
        <v/>
      </c>
      <c r="U2314" s="16" t="str">
        <f t="shared" ca="1" si="760"/>
        <v/>
      </c>
      <c r="V2314" s="16" t="str">
        <f t="shared" ca="1" si="767"/>
        <v/>
      </c>
      <c r="W2314" s="16" t="str">
        <f t="shared" ca="1" si="768"/>
        <v/>
      </c>
      <c r="X2314" s="16">
        <f t="shared" ca="1" si="769"/>
        <v>3.4121018346729071</v>
      </c>
      <c r="Y2314" s="16"/>
      <c r="Z2314" s="13" t="str">
        <f ca="1">priceincross</f>
        <v/>
      </c>
      <c r="AA2314" s="13" t="str">
        <f ca="1">priceoutcross</f>
        <v/>
      </c>
      <c r="AB2314" s="13" t="str">
        <f t="shared" ca="1" si="761"/>
        <v/>
      </c>
      <c r="AC2314" s="13" t="str">
        <f t="shared" ca="1" si="770"/>
        <v/>
      </c>
      <c r="AD2314" s="13" t="str">
        <f t="shared" ca="1" si="771"/>
        <v/>
      </c>
      <c r="AE2314" s="13">
        <f t="shared" ca="1" si="772"/>
        <v>5.2959212856690323</v>
      </c>
      <c r="AG2314" s="32">
        <f ca="1">IF(ROW(data!B2314)&gt;fib+1,MIN(OFFSET(data!B2314,0,0,-fib,1)),"")</f>
        <v>8.5</v>
      </c>
      <c r="AH2314" s="32">
        <f ca="1">IF(ROW(data!B2314)&gt;fib+1,MAX(OFFSET(data!B2314,0,0,-fib,1)),"")</f>
        <v>18.82</v>
      </c>
      <c r="AI2314" s="32">
        <f t="shared" ca="1" si="762"/>
        <v>10.32</v>
      </c>
      <c r="AJ2314" s="31">
        <f t="shared" ca="1" si="763"/>
        <v>10.93552</v>
      </c>
      <c r="AK2314" s="31">
        <f t="shared" ca="1" si="764"/>
        <v>12.44224</v>
      </c>
      <c r="AL2314" s="31">
        <f t="shared" ca="1" si="765"/>
        <v>13.66</v>
      </c>
      <c r="AM2314" s="31">
        <f t="shared" ca="1" si="766"/>
        <v>14.87776</v>
      </c>
      <c r="AO2314" s="32">
        <f t="shared" ca="1" si="773"/>
        <v>2.890077253538212</v>
      </c>
      <c r="AP2314" s="32">
        <f t="shared" ca="1" si="774"/>
        <v>0.14008240141259587</v>
      </c>
      <c r="AQ2314" s="32">
        <f t="shared" ca="1" si="775"/>
        <v>4.2959212856690323</v>
      </c>
      <c r="AR2314" s="32">
        <f t="shared" ca="1" si="776"/>
        <v>0</v>
      </c>
    </row>
    <row r="2315" spans="1:44">
      <c r="A2315" s="10">
        <v>40301</v>
      </c>
      <c r="B2315" s="11">
        <f ca="1">IF(ROW(data!B2315)&gt;singleSMA,AVERAGE(OFFSET(data!B2315,0,0,-singleSMA,1)),"")</f>
        <v>13.189000000000004</v>
      </c>
      <c r="C2315" s="11" t="str">
        <f ca="1">IF(ROW(data!B2313)&gt;singleSMA+2,IF(SIGN(data!B2314-indicators!B2314)&lt;&gt;SIGN(data!B2313-indicators!B2313),IF(SIGN(data!B2314-indicators!B2314)&gt;0,"BUY","SELL"),""),"")</f>
        <v/>
      </c>
      <c r="D2315" s="11">
        <f ca="1">IF(ROW(data!B2315)&gt;fastSMA,AVERAGE(OFFSET(data!B2315,0,0,-fastSMA,1)),"")</f>
        <v>10.714499999999999</v>
      </c>
      <c r="E2315" s="11">
        <f ca="1">IF(ROW(data!B2315)&gt;slowSMA,AVERAGE(OFFSET(data!B2315,0,0,-slowSMA,1)),"")</f>
        <v>13.189000000000004</v>
      </c>
      <c r="F2315" s="11" t="str">
        <f ca="1">IF(ROW(data!B2315)&gt;MAX(fastSMA,slowSMA)+2,IF(SIGN(D2314-E2314)&lt;&gt;SIGN(D2313-E2313),IF(SIGN(D2314-E2314)&gt;0,"BUY","SELL"),""),"")</f>
        <v/>
      </c>
      <c r="G2315" s="11"/>
      <c r="H2315" s="11">
        <f>(data!B2315/data!B2314)-1</f>
        <v>6.673021925643452E-3</v>
      </c>
      <c r="I2315" s="11">
        <f t="shared" si="756"/>
        <v>6.673021925643452E-3</v>
      </c>
      <c r="J2315" s="11">
        <f t="shared" si="757"/>
        <v>0</v>
      </c>
      <c r="K2315" s="11">
        <f ca="1">IF(ROW(data!B2315)&gt;rsi+1,100-100/(1+AVERAGE(OFFSET(I2315,0,0,-rsi,1))/AVERAGE(OFFSET(J2315,0,0,-rsi,1))),"")</f>
        <v>41.735410301863261</v>
      </c>
      <c r="L2315" s="11"/>
      <c r="M2315" s="11">
        <f t="shared" si="758"/>
        <v>1.0066730219256435</v>
      </c>
      <c r="N2315" s="11">
        <f t="shared" ca="1" si="759"/>
        <v>0.82371294851794075</v>
      </c>
      <c r="S2315" s="13" t="str">
        <f ca="1">pricein</f>
        <v/>
      </c>
      <c r="T2315" s="13" t="str">
        <f ca="1">priceout</f>
        <v/>
      </c>
      <c r="U2315" s="16" t="str">
        <f t="shared" ca="1" si="760"/>
        <v/>
      </c>
      <c r="V2315" s="16" t="str">
        <f t="shared" ca="1" si="767"/>
        <v/>
      </c>
      <c r="W2315" s="16" t="str">
        <f t="shared" ca="1" si="768"/>
        <v/>
      </c>
      <c r="X2315" s="16">
        <f t="shared" ca="1" si="769"/>
        <v>3.4121018346729071</v>
      </c>
      <c r="Y2315" s="16"/>
      <c r="Z2315" s="13" t="str">
        <f ca="1">priceincross</f>
        <v/>
      </c>
      <c r="AA2315" s="13" t="str">
        <f ca="1">priceoutcross</f>
        <v/>
      </c>
      <c r="AB2315" s="13" t="str">
        <f t="shared" ca="1" si="761"/>
        <v/>
      </c>
      <c r="AC2315" s="13" t="str">
        <f t="shared" ca="1" si="770"/>
        <v/>
      </c>
      <c r="AD2315" s="13" t="str">
        <f t="shared" ca="1" si="771"/>
        <v/>
      </c>
      <c r="AE2315" s="13">
        <f t="shared" ca="1" si="772"/>
        <v>5.2959212856690323</v>
      </c>
      <c r="AG2315" s="32">
        <f ca="1">IF(ROW(data!B2315)&gt;fib+1,MIN(OFFSET(data!B2315,0,0,-fib,1)),"")</f>
        <v>8.5</v>
      </c>
      <c r="AH2315" s="32">
        <f ca="1">IF(ROW(data!B2315)&gt;fib+1,MAX(OFFSET(data!B2315,0,0,-fib,1)),"")</f>
        <v>18.18</v>
      </c>
      <c r="AI2315" s="32">
        <f t="shared" ca="1" si="762"/>
        <v>9.68</v>
      </c>
      <c r="AJ2315" s="31">
        <f t="shared" ca="1" si="763"/>
        <v>10.78448</v>
      </c>
      <c r="AK2315" s="31">
        <f t="shared" ca="1" si="764"/>
        <v>12.197760000000001</v>
      </c>
      <c r="AL2315" s="31">
        <f t="shared" ca="1" si="765"/>
        <v>13.34</v>
      </c>
      <c r="AM2315" s="31">
        <f t="shared" ca="1" si="766"/>
        <v>14.482240000000001</v>
      </c>
      <c r="AO2315" s="32">
        <f t="shared" ca="1" si="773"/>
        <v>2.890077253538212</v>
      </c>
      <c r="AP2315" s="32">
        <f t="shared" ca="1" si="774"/>
        <v>0.14008240141259587</v>
      </c>
      <c r="AQ2315" s="32">
        <f t="shared" ca="1" si="775"/>
        <v>4.2959212856690323</v>
      </c>
      <c r="AR2315" s="32">
        <f t="shared" ca="1" si="776"/>
        <v>0</v>
      </c>
    </row>
    <row r="2316" spans="1:44">
      <c r="A2316" s="10">
        <v>40302</v>
      </c>
      <c r="B2316" s="11">
        <f ca="1">IF(ROW(data!B2316)&gt;singleSMA,AVERAGE(OFFSET(data!B2316,0,0,-singleSMA,1)),"")</f>
        <v>13.102800000000004</v>
      </c>
      <c r="C2316" s="11" t="str">
        <f ca="1">IF(ROW(data!B2314)&gt;singleSMA+2,IF(SIGN(data!B2315-indicators!B2315)&lt;&gt;SIGN(data!B2314-indicators!B2314),IF(SIGN(data!B2315-indicators!B2315)&gt;0,"BUY","SELL"),""),"")</f>
        <v/>
      </c>
      <c r="D2316" s="11">
        <f ca="1">IF(ROW(data!B2316)&gt;fastSMA,AVERAGE(OFFSET(data!B2316,0,0,-fastSMA,1)),"")</f>
        <v>10.565</v>
      </c>
      <c r="E2316" s="11">
        <f ca="1">IF(ROW(data!B2316)&gt;slowSMA,AVERAGE(OFFSET(data!B2316,0,0,-slowSMA,1)),"")</f>
        <v>13.102800000000004</v>
      </c>
      <c r="F2316" s="11" t="str">
        <f ca="1">IF(ROW(data!B2316)&gt;MAX(fastSMA,slowSMA)+2,IF(SIGN(D2315-E2315)&lt;&gt;SIGN(D2314-E2314),IF(SIGN(D2315-E2315)&gt;0,"BUY","SELL"),""),"")</f>
        <v/>
      </c>
      <c r="G2316" s="11"/>
      <c r="H2316" s="11">
        <f>(data!B2316/data!B2315)-1</f>
        <v>-0.12689393939393934</v>
      </c>
      <c r="I2316" s="11">
        <f t="shared" si="756"/>
        <v>0</v>
      </c>
      <c r="J2316" s="11">
        <f t="shared" si="757"/>
        <v>0.12689393939393934</v>
      </c>
      <c r="K2316" s="11">
        <f ca="1">IF(ROW(data!B2316)&gt;rsi+1,100-100/(1+AVERAGE(OFFSET(I2316,0,0,-rsi,1))/AVERAGE(OFFSET(J2316,0,0,-rsi,1))),"")</f>
        <v>38.534753956823252</v>
      </c>
      <c r="L2316" s="11"/>
      <c r="M2316" s="11">
        <f t="shared" si="758"/>
        <v>0.87310606060606066</v>
      </c>
      <c r="N2316" s="11">
        <f t="shared" ca="1" si="759"/>
        <v>0.75511875511875515</v>
      </c>
      <c r="S2316" s="13" t="str">
        <f ca="1">pricein</f>
        <v/>
      </c>
      <c r="T2316" s="13" t="str">
        <f ca="1">priceout</f>
        <v/>
      </c>
      <c r="U2316" s="16" t="str">
        <f t="shared" ca="1" si="760"/>
        <v/>
      </c>
      <c r="V2316" s="16" t="str">
        <f t="shared" ca="1" si="767"/>
        <v/>
      </c>
      <c r="W2316" s="16" t="str">
        <f t="shared" ca="1" si="768"/>
        <v/>
      </c>
      <c r="X2316" s="16">
        <f t="shared" ca="1" si="769"/>
        <v>3.4121018346729071</v>
      </c>
      <c r="Y2316" s="16"/>
      <c r="Z2316" s="13" t="str">
        <f ca="1">priceincross</f>
        <v/>
      </c>
      <c r="AA2316" s="13" t="str">
        <f ca="1">priceoutcross</f>
        <v/>
      </c>
      <c r="AB2316" s="13" t="str">
        <f t="shared" ca="1" si="761"/>
        <v/>
      </c>
      <c r="AC2316" s="13" t="str">
        <f t="shared" ca="1" si="770"/>
        <v/>
      </c>
      <c r="AD2316" s="13" t="str">
        <f t="shared" ca="1" si="771"/>
        <v/>
      </c>
      <c r="AE2316" s="13">
        <f t="shared" ca="1" si="772"/>
        <v>5.2959212856690323</v>
      </c>
      <c r="AG2316" s="32">
        <f ca="1">IF(ROW(data!B2316)&gt;fib+1,MIN(OFFSET(data!B2316,0,0,-fib,1)),"")</f>
        <v>8.5</v>
      </c>
      <c r="AH2316" s="32">
        <f ca="1">IF(ROW(data!B2316)&gt;fib+1,MAX(OFFSET(data!B2316,0,0,-fib,1)),"")</f>
        <v>18.18</v>
      </c>
      <c r="AI2316" s="32">
        <f t="shared" ca="1" si="762"/>
        <v>9.68</v>
      </c>
      <c r="AJ2316" s="31">
        <f t="shared" ca="1" si="763"/>
        <v>10.78448</v>
      </c>
      <c r="AK2316" s="31">
        <f t="shared" ca="1" si="764"/>
        <v>12.197760000000001</v>
      </c>
      <c r="AL2316" s="31">
        <f t="shared" ca="1" si="765"/>
        <v>13.34</v>
      </c>
      <c r="AM2316" s="31">
        <f t="shared" ca="1" si="766"/>
        <v>14.482240000000001</v>
      </c>
      <c r="AO2316" s="32">
        <f t="shared" ca="1" si="773"/>
        <v>2.890077253538212</v>
      </c>
      <c r="AP2316" s="32">
        <f t="shared" ca="1" si="774"/>
        <v>0.14008240141259587</v>
      </c>
      <c r="AQ2316" s="32">
        <f t="shared" ca="1" si="775"/>
        <v>4.2959212856690323</v>
      </c>
      <c r="AR2316" s="32">
        <f t="shared" ca="1" si="776"/>
        <v>0</v>
      </c>
    </row>
    <row r="2317" spans="1:44">
      <c r="A2317" s="10">
        <v>40303</v>
      </c>
      <c r="B2317" s="11">
        <f ca="1">IF(ROW(data!B2317)&gt;singleSMA,AVERAGE(OFFSET(data!B2317,0,0,-singleSMA,1)),"")</f>
        <v>13.011500000000005</v>
      </c>
      <c r="C2317" s="11" t="str">
        <f ca="1">IF(ROW(data!B2315)&gt;singleSMA+2,IF(SIGN(data!B2316-indicators!B2316)&lt;&gt;SIGN(data!B2315-indicators!B2315),IF(SIGN(data!B2316-indicators!B2316)&gt;0,"BUY","SELL"),""),"")</f>
        <v/>
      </c>
      <c r="D2317" s="11">
        <f ca="1">IF(ROW(data!B2317)&gt;fastSMA,AVERAGE(OFFSET(data!B2317,0,0,-fastSMA,1)),"")</f>
        <v>10.432999999999998</v>
      </c>
      <c r="E2317" s="11">
        <f ca="1">IF(ROW(data!B2317)&gt;slowSMA,AVERAGE(OFFSET(data!B2317,0,0,-slowSMA,1)),"")</f>
        <v>13.011500000000005</v>
      </c>
      <c r="F2317" s="11" t="str">
        <f ca="1">IF(ROW(data!B2317)&gt;MAX(fastSMA,slowSMA)+2,IF(SIGN(D2316-E2316)&lt;&gt;SIGN(D2315-E2315),IF(SIGN(D2316-E2316)&gt;0,"BUY","SELL"),""),"")</f>
        <v/>
      </c>
      <c r="G2317" s="11"/>
      <c r="H2317" s="11">
        <f>(data!B2317/data!B2316)-1</f>
        <v>-1.8438177874186557E-2</v>
      </c>
      <c r="I2317" s="11">
        <f t="shared" si="756"/>
        <v>0</v>
      </c>
      <c r="J2317" s="11">
        <f t="shared" si="757"/>
        <v>1.8438177874186557E-2</v>
      </c>
      <c r="K2317" s="11">
        <f ca="1">IF(ROW(data!B2317)&gt;rsi+1,100-100/(1+AVERAGE(OFFSET(I2317,0,0,-rsi,1))/AVERAGE(OFFSET(J2317,0,0,-rsi,1))),"")</f>
        <v>39.456102915956862</v>
      </c>
      <c r="L2317" s="11"/>
      <c r="M2317" s="11">
        <f t="shared" si="758"/>
        <v>0.98156182212581344</v>
      </c>
      <c r="N2317" s="11">
        <f t="shared" ca="1" si="759"/>
        <v>0.77416595380667219</v>
      </c>
      <c r="S2317" s="13" t="str">
        <f ca="1">pricein</f>
        <v/>
      </c>
      <c r="T2317" s="13" t="str">
        <f ca="1">priceout</f>
        <v/>
      </c>
      <c r="U2317" s="16" t="str">
        <f t="shared" ca="1" si="760"/>
        <v/>
      </c>
      <c r="V2317" s="16" t="str">
        <f t="shared" ca="1" si="767"/>
        <v/>
      </c>
      <c r="W2317" s="16" t="str">
        <f t="shared" ca="1" si="768"/>
        <v/>
      </c>
      <c r="X2317" s="16">
        <f t="shared" ca="1" si="769"/>
        <v>3.4121018346729071</v>
      </c>
      <c r="Y2317" s="16"/>
      <c r="Z2317" s="13" t="str">
        <f ca="1">priceincross</f>
        <v/>
      </c>
      <c r="AA2317" s="13" t="str">
        <f ca="1">priceoutcross</f>
        <v/>
      </c>
      <c r="AB2317" s="13" t="str">
        <f t="shared" ca="1" si="761"/>
        <v/>
      </c>
      <c r="AC2317" s="13" t="str">
        <f t="shared" ca="1" si="770"/>
        <v/>
      </c>
      <c r="AD2317" s="13" t="str">
        <f t="shared" ca="1" si="771"/>
        <v/>
      </c>
      <c r="AE2317" s="13">
        <f t="shared" ca="1" si="772"/>
        <v>5.2959212856690323</v>
      </c>
      <c r="AG2317" s="32">
        <f ca="1">IF(ROW(data!B2317)&gt;fib+1,MIN(OFFSET(data!B2317,0,0,-fib,1)),"")</f>
        <v>8.5</v>
      </c>
      <c r="AH2317" s="32">
        <f ca="1">IF(ROW(data!B2317)&gt;fib+1,MAX(OFFSET(data!B2317,0,0,-fib,1)),"")</f>
        <v>17.170000000000002</v>
      </c>
      <c r="AI2317" s="32">
        <f t="shared" ca="1" si="762"/>
        <v>8.6700000000000017</v>
      </c>
      <c r="AJ2317" s="31">
        <f t="shared" ca="1" si="763"/>
        <v>10.54612</v>
      </c>
      <c r="AK2317" s="31">
        <f t="shared" ca="1" si="764"/>
        <v>11.81194</v>
      </c>
      <c r="AL2317" s="31">
        <f t="shared" ca="1" si="765"/>
        <v>12.835000000000001</v>
      </c>
      <c r="AM2317" s="31">
        <f t="shared" ca="1" si="766"/>
        <v>13.858060000000002</v>
      </c>
      <c r="AO2317" s="32">
        <f t="shared" ca="1" si="773"/>
        <v>2.890077253538212</v>
      </c>
      <c r="AP2317" s="32">
        <f t="shared" ca="1" si="774"/>
        <v>0.14008240141259587</v>
      </c>
      <c r="AQ2317" s="32">
        <f t="shared" ca="1" si="775"/>
        <v>4.2959212856690323</v>
      </c>
      <c r="AR2317" s="32">
        <f t="shared" ca="1" si="776"/>
        <v>0</v>
      </c>
    </row>
    <row r="2318" spans="1:44">
      <c r="A2318" s="10">
        <v>40304</v>
      </c>
      <c r="B2318" s="11">
        <f ca="1">IF(ROW(data!B2318)&gt;singleSMA,AVERAGE(OFFSET(data!B2318,0,0,-singleSMA,1)),"")</f>
        <v>12.933700000000004</v>
      </c>
      <c r="C2318" s="11" t="str">
        <f ca="1">IF(ROW(data!B2316)&gt;singleSMA+2,IF(SIGN(data!B2317-indicators!B2317)&lt;&gt;SIGN(data!B2316-indicators!B2316),IF(SIGN(data!B2317-indicators!B2317)&gt;0,"BUY","SELL"),""),"")</f>
        <v/>
      </c>
      <c r="D2318" s="11">
        <f ca="1">IF(ROW(data!B2318)&gt;fastSMA,AVERAGE(OFFSET(data!B2318,0,0,-fastSMA,1)),"")</f>
        <v>10.360999999999999</v>
      </c>
      <c r="E2318" s="11">
        <f ca="1">IF(ROW(data!B2318)&gt;slowSMA,AVERAGE(OFFSET(data!B2318,0,0,-slowSMA,1)),"")</f>
        <v>12.933700000000004</v>
      </c>
      <c r="F2318" s="11" t="str">
        <f ca="1">IF(ROW(data!B2318)&gt;MAX(fastSMA,slowSMA)+2,IF(SIGN(D2317-E2317)&lt;&gt;SIGN(D2316-E2316),IF(SIGN(D2317-E2317)&gt;0,"BUY","SELL"),""),"")</f>
        <v/>
      </c>
      <c r="G2318" s="11"/>
      <c r="H2318" s="11">
        <f>(data!B2318/data!B2317)-1</f>
        <v>3.7569060773480656E-2</v>
      </c>
      <c r="I2318" s="11">
        <f t="shared" si="756"/>
        <v>3.7569060773480656E-2</v>
      </c>
      <c r="J2318" s="11">
        <f t="shared" si="757"/>
        <v>0</v>
      </c>
      <c r="K2318" s="11">
        <f ca="1">IF(ROW(data!B2318)&gt;rsi+1,100-100/(1+AVERAGE(OFFSET(I2318,0,0,-rsi,1))/AVERAGE(OFFSET(J2318,0,0,-rsi,1))),"")</f>
        <v>44.771268420293424</v>
      </c>
      <c r="L2318" s="11"/>
      <c r="M2318" s="11">
        <f t="shared" si="758"/>
        <v>1.0375690607734807</v>
      </c>
      <c r="N2318" s="11">
        <f t="shared" ca="1" si="759"/>
        <v>0.86703601108033224</v>
      </c>
      <c r="S2318" s="13" t="str">
        <f ca="1">pricein</f>
        <v/>
      </c>
      <c r="T2318" s="13" t="str">
        <f ca="1">priceout</f>
        <v/>
      </c>
      <c r="U2318" s="16" t="str">
        <f t="shared" ca="1" si="760"/>
        <v/>
      </c>
      <c r="V2318" s="16" t="str">
        <f t="shared" ca="1" si="767"/>
        <v/>
      </c>
      <c r="W2318" s="16" t="str">
        <f t="shared" ca="1" si="768"/>
        <v/>
      </c>
      <c r="X2318" s="16">
        <f t="shared" ca="1" si="769"/>
        <v>3.4121018346729071</v>
      </c>
      <c r="Y2318" s="16"/>
      <c r="Z2318" s="13" t="str">
        <f ca="1">priceincross</f>
        <v/>
      </c>
      <c r="AA2318" s="13" t="str">
        <f ca="1">priceoutcross</f>
        <v/>
      </c>
      <c r="AB2318" s="13" t="str">
        <f t="shared" ca="1" si="761"/>
        <v/>
      </c>
      <c r="AC2318" s="13" t="str">
        <f t="shared" ca="1" si="770"/>
        <v/>
      </c>
      <c r="AD2318" s="13" t="str">
        <f t="shared" ca="1" si="771"/>
        <v/>
      </c>
      <c r="AE2318" s="13">
        <f t="shared" ca="1" si="772"/>
        <v>5.2959212856690323</v>
      </c>
      <c r="AG2318" s="32">
        <f ca="1">IF(ROW(data!B2318)&gt;fib+1,MIN(OFFSET(data!B2318,0,0,-fib,1)),"")</f>
        <v>8.5</v>
      </c>
      <c r="AH2318" s="32">
        <f ca="1">IF(ROW(data!B2318)&gt;fib+1,MAX(OFFSET(data!B2318,0,0,-fib,1)),"")</f>
        <v>17.09</v>
      </c>
      <c r="AI2318" s="32">
        <f t="shared" ca="1" si="762"/>
        <v>8.59</v>
      </c>
      <c r="AJ2318" s="31">
        <f t="shared" ca="1" si="763"/>
        <v>10.527239999999999</v>
      </c>
      <c r="AK2318" s="31">
        <f t="shared" ca="1" si="764"/>
        <v>11.78138</v>
      </c>
      <c r="AL2318" s="31">
        <f t="shared" ca="1" si="765"/>
        <v>12.795</v>
      </c>
      <c r="AM2318" s="31">
        <f t="shared" ca="1" si="766"/>
        <v>13.808619999999999</v>
      </c>
      <c r="AO2318" s="32">
        <f t="shared" ca="1" si="773"/>
        <v>2.890077253538212</v>
      </c>
      <c r="AP2318" s="32">
        <f t="shared" ca="1" si="774"/>
        <v>0.14008240141259587</v>
      </c>
      <c r="AQ2318" s="32">
        <f t="shared" ca="1" si="775"/>
        <v>4.2959212856690323</v>
      </c>
      <c r="AR2318" s="32">
        <f t="shared" ca="1" si="776"/>
        <v>0</v>
      </c>
    </row>
    <row r="2319" spans="1:44">
      <c r="A2319" s="10">
        <v>40305</v>
      </c>
      <c r="B2319" s="11">
        <f ca="1">IF(ROW(data!B2319)&gt;singleSMA,AVERAGE(OFFSET(data!B2319,0,0,-singleSMA,1)),"")</f>
        <v>12.867100000000002</v>
      </c>
      <c r="C2319" s="11" t="str">
        <f ca="1">IF(ROW(data!B2317)&gt;singleSMA+2,IF(SIGN(data!B2318-indicators!B2318)&lt;&gt;SIGN(data!B2317-indicators!B2317),IF(SIGN(data!B2318-indicators!B2318)&gt;0,"BUY","SELL"),""),"")</f>
        <v/>
      </c>
      <c r="D2319" s="11">
        <f ca="1">IF(ROW(data!B2319)&gt;fastSMA,AVERAGE(OFFSET(data!B2319,0,0,-fastSMA,1)),"")</f>
        <v>10.2155</v>
      </c>
      <c r="E2319" s="11">
        <f ca="1">IF(ROW(data!B2319)&gt;slowSMA,AVERAGE(OFFSET(data!B2319,0,0,-slowSMA,1)),"")</f>
        <v>12.867100000000002</v>
      </c>
      <c r="F2319" s="11" t="str">
        <f ca="1">IF(ROW(data!B2319)&gt;MAX(fastSMA,slowSMA)+2,IF(SIGN(D2318-E2318)&lt;&gt;SIGN(D2317-E2317),IF(SIGN(D2318-E2318)&gt;0,"BUY","SELL"),""),"")</f>
        <v/>
      </c>
      <c r="G2319" s="11"/>
      <c r="H2319" s="11">
        <f>(data!B2319/data!B2318)-1</f>
        <v>-6.2832800851970183E-2</v>
      </c>
      <c r="I2319" s="11">
        <f t="shared" si="756"/>
        <v>0</v>
      </c>
      <c r="J2319" s="11">
        <f t="shared" si="757"/>
        <v>6.2832800851970183E-2</v>
      </c>
      <c r="K2319" s="11">
        <f ca="1">IF(ROW(data!B2319)&gt;rsi+1,100-100/(1+AVERAGE(OFFSET(I2319,0,0,-rsi,1))/AVERAGE(OFFSET(J2319,0,0,-rsi,1))),"")</f>
        <v>37.131532680842241</v>
      </c>
      <c r="L2319" s="11"/>
      <c r="M2319" s="11">
        <f t="shared" si="758"/>
        <v>0.93716719914802982</v>
      </c>
      <c r="N2319" s="11">
        <f t="shared" ca="1" si="759"/>
        <v>0.75149444918872732</v>
      </c>
      <c r="S2319" s="13" t="str">
        <f ca="1">pricein</f>
        <v/>
      </c>
      <c r="T2319" s="13" t="str">
        <f ca="1">priceout</f>
        <v/>
      </c>
      <c r="U2319" s="16" t="str">
        <f t="shared" ca="1" si="760"/>
        <v/>
      </c>
      <c r="V2319" s="16" t="str">
        <f t="shared" ca="1" si="767"/>
        <v/>
      </c>
      <c r="W2319" s="16" t="str">
        <f t="shared" ca="1" si="768"/>
        <v/>
      </c>
      <c r="X2319" s="16">
        <f t="shared" ca="1" si="769"/>
        <v>3.4121018346729071</v>
      </c>
      <c r="Y2319" s="16"/>
      <c r="Z2319" s="13" t="str">
        <f ca="1">priceincross</f>
        <v/>
      </c>
      <c r="AA2319" s="13" t="str">
        <f ca="1">priceoutcross</f>
        <v/>
      </c>
      <c r="AB2319" s="13" t="str">
        <f t="shared" ca="1" si="761"/>
        <v/>
      </c>
      <c r="AC2319" s="13" t="str">
        <f t="shared" ca="1" si="770"/>
        <v/>
      </c>
      <c r="AD2319" s="13" t="str">
        <f t="shared" ca="1" si="771"/>
        <v/>
      </c>
      <c r="AE2319" s="13">
        <f t="shared" ca="1" si="772"/>
        <v>5.2959212856690323</v>
      </c>
      <c r="AG2319" s="32">
        <f ca="1">IF(ROW(data!B2319)&gt;fib+1,MIN(OFFSET(data!B2319,0,0,-fib,1)),"")</f>
        <v>8.5</v>
      </c>
      <c r="AH2319" s="32">
        <f ca="1">IF(ROW(data!B2319)&gt;fib+1,MAX(OFFSET(data!B2319,0,0,-fib,1)),"")</f>
        <v>17.09</v>
      </c>
      <c r="AI2319" s="32">
        <f t="shared" ca="1" si="762"/>
        <v>8.59</v>
      </c>
      <c r="AJ2319" s="31">
        <f t="shared" ca="1" si="763"/>
        <v>10.527239999999999</v>
      </c>
      <c r="AK2319" s="31">
        <f t="shared" ca="1" si="764"/>
        <v>11.78138</v>
      </c>
      <c r="AL2319" s="31">
        <f t="shared" ca="1" si="765"/>
        <v>12.795</v>
      </c>
      <c r="AM2319" s="31">
        <f t="shared" ca="1" si="766"/>
        <v>13.808619999999999</v>
      </c>
      <c r="AO2319" s="32">
        <f t="shared" ca="1" si="773"/>
        <v>2.890077253538212</v>
      </c>
      <c r="AP2319" s="32">
        <f t="shared" ca="1" si="774"/>
        <v>0.14008240141259587</v>
      </c>
      <c r="AQ2319" s="32">
        <f t="shared" ca="1" si="775"/>
        <v>4.2959212856690323</v>
      </c>
      <c r="AR2319" s="32">
        <f t="shared" ca="1" si="776"/>
        <v>0</v>
      </c>
    </row>
    <row r="2320" spans="1:44">
      <c r="A2320" s="10">
        <v>40308</v>
      </c>
      <c r="B2320" s="11">
        <f ca="1">IF(ROW(data!B2320)&gt;singleSMA,AVERAGE(OFFSET(data!B2320,0,0,-singleSMA,1)),"")</f>
        <v>12.825600000000001</v>
      </c>
      <c r="C2320" s="11" t="str">
        <f ca="1">IF(ROW(data!B2318)&gt;singleSMA+2,IF(SIGN(data!B2319-indicators!B2319)&lt;&gt;SIGN(data!B2318-indicators!B2318),IF(SIGN(data!B2319-indicators!B2319)&gt;0,"BUY","SELL"),""),"")</f>
        <v/>
      </c>
      <c r="D2320" s="11">
        <f ca="1">IF(ROW(data!B2320)&gt;fastSMA,AVERAGE(OFFSET(data!B2320,0,0,-fastSMA,1)),"")</f>
        <v>10.114000000000001</v>
      </c>
      <c r="E2320" s="11">
        <f ca="1">IF(ROW(data!B2320)&gt;slowSMA,AVERAGE(OFFSET(data!B2320,0,0,-slowSMA,1)),"")</f>
        <v>12.825600000000001</v>
      </c>
      <c r="F2320" s="11" t="str">
        <f ca="1">IF(ROW(data!B2320)&gt;MAX(fastSMA,slowSMA)+2,IF(SIGN(D2319-E2319)&lt;&gt;SIGN(D2318-E2318),IF(SIGN(D2319-E2319)&gt;0,"BUY","SELL"),""),"")</f>
        <v/>
      </c>
      <c r="G2320" s="11"/>
      <c r="H2320" s="11">
        <f>(data!B2320/data!B2319)-1</f>
        <v>0.1693181818181817</v>
      </c>
      <c r="I2320" s="11">
        <f t="shared" si="756"/>
        <v>0.1693181818181817</v>
      </c>
      <c r="J2320" s="11">
        <f t="shared" si="757"/>
        <v>0</v>
      </c>
      <c r="K2320" s="11">
        <f ca="1">IF(ROW(data!B2320)&gt;rsi+1,100-100/(1+AVERAGE(OFFSET(I2320,0,0,-rsi,1))/AVERAGE(OFFSET(J2320,0,0,-rsi,1))),"")</f>
        <v>44.000878881991909</v>
      </c>
      <c r="L2320" s="11"/>
      <c r="M2320" s="11">
        <f t="shared" si="758"/>
        <v>1.1693181818181817</v>
      </c>
      <c r="N2320" s="11">
        <f t="shared" ca="1" si="759"/>
        <v>0.83522727272727237</v>
      </c>
      <c r="S2320" s="13" t="str">
        <f ca="1">pricein</f>
        <v/>
      </c>
      <c r="T2320" s="13" t="str">
        <f ca="1">priceout</f>
        <v/>
      </c>
      <c r="U2320" s="16" t="str">
        <f t="shared" ca="1" si="760"/>
        <v/>
      </c>
      <c r="V2320" s="16" t="str">
        <f t="shared" ca="1" si="767"/>
        <v/>
      </c>
      <c r="W2320" s="16" t="str">
        <f t="shared" ca="1" si="768"/>
        <v/>
      </c>
      <c r="X2320" s="16">
        <f t="shared" ca="1" si="769"/>
        <v>3.4121018346729071</v>
      </c>
      <c r="Y2320" s="16"/>
      <c r="Z2320" s="13" t="str">
        <f ca="1">priceincross</f>
        <v/>
      </c>
      <c r="AA2320" s="13" t="str">
        <f ca="1">priceoutcross</f>
        <v/>
      </c>
      <c r="AB2320" s="13" t="str">
        <f t="shared" ca="1" si="761"/>
        <v/>
      </c>
      <c r="AC2320" s="13" t="str">
        <f t="shared" ca="1" si="770"/>
        <v/>
      </c>
      <c r="AD2320" s="13" t="str">
        <f t="shared" ca="1" si="771"/>
        <v/>
      </c>
      <c r="AE2320" s="13">
        <f t="shared" ca="1" si="772"/>
        <v>5.2959212856690323</v>
      </c>
      <c r="AG2320" s="32">
        <f ca="1">IF(ROW(data!B2320)&gt;fib+1,MIN(OFFSET(data!B2320,0,0,-fib,1)),"")</f>
        <v>8.5</v>
      </c>
      <c r="AH2320" s="32">
        <f ca="1">IF(ROW(data!B2320)&gt;fib+1,MAX(OFFSET(data!B2320,0,0,-fib,1)),"")</f>
        <v>17.09</v>
      </c>
      <c r="AI2320" s="32">
        <f t="shared" ca="1" si="762"/>
        <v>8.59</v>
      </c>
      <c r="AJ2320" s="31">
        <f t="shared" ca="1" si="763"/>
        <v>10.527239999999999</v>
      </c>
      <c r="AK2320" s="31">
        <f t="shared" ca="1" si="764"/>
        <v>11.78138</v>
      </c>
      <c r="AL2320" s="31">
        <f t="shared" ca="1" si="765"/>
        <v>12.795</v>
      </c>
      <c r="AM2320" s="31">
        <f t="shared" ca="1" si="766"/>
        <v>13.808619999999999</v>
      </c>
      <c r="AO2320" s="32">
        <f t="shared" ca="1" si="773"/>
        <v>2.890077253538212</v>
      </c>
      <c r="AP2320" s="32">
        <f t="shared" ca="1" si="774"/>
        <v>0.14008240141259587</v>
      </c>
      <c r="AQ2320" s="32">
        <f t="shared" ca="1" si="775"/>
        <v>4.2959212856690323</v>
      </c>
      <c r="AR2320" s="32">
        <f t="shared" ca="1" si="776"/>
        <v>0</v>
      </c>
    </row>
    <row r="2321" spans="1:44">
      <c r="A2321" s="10">
        <v>40309</v>
      </c>
      <c r="B2321" s="11">
        <f ca="1">IF(ROW(data!B2321)&gt;singleSMA,AVERAGE(OFFSET(data!B2321,0,0,-singleSMA,1)),"")</f>
        <v>12.767900000000003</v>
      </c>
      <c r="C2321" s="11" t="str">
        <f ca="1">IF(ROW(data!B2319)&gt;singleSMA+2,IF(SIGN(data!B2320-indicators!B2320)&lt;&gt;SIGN(data!B2319-indicators!B2319),IF(SIGN(data!B2320-indicators!B2320)&gt;0,"BUY","SELL"),""),"")</f>
        <v/>
      </c>
      <c r="D2321" s="11">
        <f ca="1">IF(ROW(data!B2321)&gt;fastSMA,AVERAGE(OFFSET(data!B2321,0,0,-fastSMA,1)),"")</f>
        <v>10.013000000000002</v>
      </c>
      <c r="E2321" s="11">
        <f ca="1">IF(ROW(data!B2321)&gt;slowSMA,AVERAGE(OFFSET(data!B2321,0,0,-slowSMA,1)),"")</f>
        <v>12.767900000000003</v>
      </c>
      <c r="F2321" s="11" t="str">
        <f ca="1">IF(ROW(data!B2321)&gt;MAX(fastSMA,slowSMA)+2,IF(SIGN(D2320-E2320)&lt;&gt;SIGN(D2319-E2319),IF(SIGN(D2320-E2320)&gt;0,"BUY","SELL"),""),"")</f>
        <v/>
      </c>
      <c r="G2321" s="11"/>
      <c r="H2321" s="11">
        <f>(data!B2321/data!B2320)-1</f>
        <v>-5.7337220602526662E-2</v>
      </c>
      <c r="I2321" s="11">
        <f t="shared" si="756"/>
        <v>0</v>
      </c>
      <c r="J2321" s="11">
        <f t="shared" si="757"/>
        <v>5.7337220602526662E-2</v>
      </c>
      <c r="K2321" s="11">
        <f ca="1">IF(ROW(data!B2321)&gt;rsi+1,100-100/(1+AVERAGE(OFFSET(I2321,0,0,-rsi,1))/AVERAGE(OFFSET(J2321,0,0,-rsi,1))),"")</f>
        <v>43.649523208882705</v>
      </c>
      <c r="L2321" s="11"/>
      <c r="M2321" s="11">
        <f t="shared" si="758"/>
        <v>0.94266277939747334</v>
      </c>
      <c r="N2321" s="11">
        <f t="shared" ca="1" si="759"/>
        <v>0.82764505119453891</v>
      </c>
      <c r="S2321" s="13" t="str">
        <f ca="1">pricein</f>
        <v/>
      </c>
      <c r="T2321" s="13" t="str">
        <f ca="1">priceout</f>
        <v/>
      </c>
      <c r="U2321" s="16" t="str">
        <f t="shared" ca="1" si="760"/>
        <v/>
      </c>
      <c r="V2321" s="16" t="str">
        <f t="shared" ca="1" si="767"/>
        <v/>
      </c>
      <c r="W2321" s="16" t="str">
        <f t="shared" ca="1" si="768"/>
        <v/>
      </c>
      <c r="X2321" s="16">
        <f t="shared" ca="1" si="769"/>
        <v>3.4121018346729071</v>
      </c>
      <c r="Y2321" s="16"/>
      <c r="Z2321" s="13" t="str">
        <f ca="1">priceincross</f>
        <v/>
      </c>
      <c r="AA2321" s="13" t="str">
        <f ca="1">priceoutcross</f>
        <v/>
      </c>
      <c r="AB2321" s="13" t="str">
        <f t="shared" ca="1" si="761"/>
        <v/>
      </c>
      <c r="AC2321" s="13" t="str">
        <f t="shared" ca="1" si="770"/>
        <v/>
      </c>
      <c r="AD2321" s="13" t="str">
        <f t="shared" ca="1" si="771"/>
        <v/>
      </c>
      <c r="AE2321" s="13">
        <f t="shared" ca="1" si="772"/>
        <v>5.2959212856690323</v>
      </c>
      <c r="AG2321" s="32">
        <f ca="1">IF(ROW(data!B2321)&gt;fib+1,MIN(OFFSET(data!B2321,0,0,-fib,1)),"")</f>
        <v>8.5</v>
      </c>
      <c r="AH2321" s="32">
        <f ca="1">IF(ROW(data!B2321)&gt;fib+1,MAX(OFFSET(data!B2321,0,0,-fib,1)),"")</f>
        <v>17.09</v>
      </c>
      <c r="AI2321" s="32">
        <f t="shared" ca="1" si="762"/>
        <v>8.59</v>
      </c>
      <c r="AJ2321" s="31">
        <f t="shared" ca="1" si="763"/>
        <v>10.527239999999999</v>
      </c>
      <c r="AK2321" s="31">
        <f t="shared" ca="1" si="764"/>
        <v>11.78138</v>
      </c>
      <c r="AL2321" s="31">
        <f t="shared" ca="1" si="765"/>
        <v>12.795</v>
      </c>
      <c r="AM2321" s="31">
        <f t="shared" ca="1" si="766"/>
        <v>13.808619999999999</v>
      </c>
      <c r="AO2321" s="32">
        <f t="shared" ca="1" si="773"/>
        <v>2.890077253538212</v>
      </c>
      <c r="AP2321" s="32">
        <f t="shared" ca="1" si="774"/>
        <v>0.14008240141259587</v>
      </c>
      <c r="AQ2321" s="32">
        <f t="shared" ca="1" si="775"/>
        <v>4.2959212856690323</v>
      </c>
      <c r="AR2321" s="32">
        <f t="shared" ca="1" si="776"/>
        <v>0</v>
      </c>
    </row>
    <row r="2322" spans="1:44">
      <c r="A2322" s="10">
        <v>40310</v>
      </c>
      <c r="B2322" s="11">
        <f ca="1">IF(ROW(data!B2322)&gt;singleSMA,AVERAGE(OFFSET(data!B2322,0,0,-singleSMA,1)),"")</f>
        <v>12.721100000000003</v>
      </c>
      <c r="C2322" s="11" t="str">
        <f ca="1">IF(ROW(data!B2320)&gt;singleSMA+2,IF(SIGN(data!B2321-indicators!B2321)&lt;&gt;SIGN(data!B2320-indicators!B2320),IF(SIGN(data!B2321-indicators!B2321)&gt;0,"BUY","SELL"),""),"")</f>
        <v/>
      </c>
      <c r="D2322" s="11">
        <f ca="1">IF(ROW(data!B2322)&gt;fastSMA,AVERAGE(OFFSET(data!B2322,0,0,-fastSMA,1)),"")</f>
        <v>9.942499999999999</v>
      </c>
      <c r="E2322" s="11">
        <f ca="1">IF(ROW(data!B2322)&gt;slowSMA,AVERAGE(OFFSET(data!B2322,0,0,-slowSMA,1)),"")</f>
        <v>12.721100000000003</v>
      </c>
      <c r="F2322" s="11" t="str">
        <f ca="1">IF(ROW(data!B2322)&gt;MAX(fastSMA,slowSMA)+2,IF(SIGN(D2321-E2321)&lt;&gt;SIGN(D2320-E2320),IF(SIGN(D2321-E2321)&gt;0,"BUY","SELL"),""),"")</f>
        <v/>
      </c>
      <c r="G2322" s="11"/>
      <c r="H2322" s="11">
        <f>(data!B2322/data!B2321)-1</f>
        <v>1.5463917525773141E-2</v>
      </c>
      <c r="I2322" s="11">
        <f t="shared" si="756"/>
        <v>1.5463917525773141E-2</v>
      </c>
      <c r="J2322" s="11">
        <f t="shared" si="757"/>
        <v>0</v>
      </c>
      <c r="K2322" s="11">
        <f ca="1">IF(ROW(data!B2322)&gt;rsi+1,100-100/(1+AVERAGE(OFFSET(I2322,0,0,-rsi,1))/AVERAGE(OFFSET(J2322,0,0,-rsi,1))),"")</f>
        <v>46.093118260565589</v>
      </c>
      <c r="L2322" s="11"/>
      <c r="M2322" s="11">
        <f t="shared" si="758"/>
        <v>1.0154639175257731</v>
      </c>
      <c r="N2322" s="11">
        <f t="shared" ca="1" si="759"/>
        <v>0.87477797513321454</v>
      </c>
      <c r="S2322" s="13" t="str">
        <f ca="1">pricein</f>
        <v/>
      </c>
      <c r="T2322" s="13" t="str">
        <f ca="1">priceout</f>
        <v/>
      </c>
      <c r="U2322" s="16" t="str">
        <f t="shared" ca="1" si="760"/>
        <v/>
      </c>
      <c r="V2322" s="16" t="str">
        <f t="shared" ca="1" si="767"/>
        <v/>
      </c>
      <c r="W2322" s="16" t="str">
        <f t="shared" ca="1" si="768"/>
        <v/>
      </c>
      <c r="X2322" s="16">
        <f t="shared" ca="1" si="769"/>
        <v>3.4121018346729071</v>
      </c>
      <c r="Y2322" s="16"/>
      <c r="Z2322" s="13" t="str">
        <f ca="1">priceincross</f>
        <v/>
      </c>
      <c r="AA2322" s="13" t="str">
        <f ca="1">priceoutcross</f>
        <v/>
      </c>
      <c r="AB2322" s="13" t="str">
        <f t="shared" ca="1" si="761"/>
        <v/>
      </c>
      <c r="AC2322" s="13" t="str">
        <f t="shared" ca="1" si="770"/>
        <v/>
      </c>
      <c r="AD2322" s="13" t="str">
        <f t="shared" ca="1" si="771"/>
        <v/>
      </c>
      <c r="AE2322" s="13">
        <f t="shared" ca="1" si="772"/>
        <v>5.2959212856690323</v>
      </c>
      <c r="AG2322" s="32">
        <f ca="1">IF(ROW(data!B2322)&gt;fib+1,MIN(OFFSET(data!B2322,0,0,-fib,1)),"")</f>
        <v>8.5</v>
      </c>
      <c r="AH2322" s="32">
        <f ca="1">IF(ROW(data!B2322)&gt;fib+1,MAX(OFFSET(data!B2322,0,0,-fib,1)),"")</f>
        <v>17.09</v>
      </c>
      <c r="AI2322" s="32">
        <f t="shared" ca="1" si="762"/>
        <v>8.59</v>
      </c>
      <c r="AJ2322" s="31">
        <f t="shared" ca="1" si="763"/>
        <v>10.527239999999999</v>
      </c>
      <c r="AK2322" s="31">
        <f t="shared" ca="1" si="764"/>
        <v>11.78138</v>
      </c>
      <c r="AL2322" s="31">
        <f t="shared" ca="1" si="765"/>
        <v>12.795</v>
      </c>
      <c r="AM2322" s="31">
        <f t="shared" ca="1" si="766"/>
        <v>13.808619999999999</v>
      </c>
      <c r="AO2322" s="32">
        <f t="shared" ca="1" si="773"/>
        <v>2.890077253538212</v>
      </c>
      <c r="AP2322" s="32">
        <f t="shared" ca="1" si="774"/>
        <v>0.14008240141259587</v>
      </c>
      <c r="AQ2322" s="32">
        <f t="shared" ca="1" si="775"/>
        <v>4.2959212856690323</v>
      </c>
      <c r="AR2322" s="32">
        <f t="shared" ca="1" si="776"/>
        <v>0</v>
      </c>
    </row>
    <row r="2323" spans="1:44">
      <c r="A2323" s="10">
        <v>40311</v>
      </c>
      <c r="B2323" s="11">
        <f ca="1">IF(ROW(data!B2323)&gt;singleSMA,AVERAGE(OFFSET(data!B2323,0,0,-singleSMA,1)),"")</f>
        <v>12.663600000000004</v>
      </c>
      <c r="C2323" s="11" t="str">
        <f ca="1">IF(ROW(data!B2321)&gt;singleSMA+2,IF(SIGN(data!B2322-indicators!B2322)&lt;&gt;SIGN(data!B2321-indicators!B2321),IF(SIGN(data!B2322-indicators!B2322)&gt;0,"BUY","SELL"),""),"")</f>
        <v/>
      </c>
      <c r="D2323" s="11">
        <f ca="1">IF(ROW(data!B2323)&gt;fastSMA,AVERAGE(OFFSET(data!B2323,0,0,-fastSMA,1)),"")</f>
        <v>9.8409999999999993</v>
      </c>
      <c r="E2323" s="11">
        <f ca="1">IF(ROW(data!B2323)&gt;slowSMA,AVERAGE(OFFSET(data!B2323,0,0,-slowSMA,1)),"")</f>
        <v>12.663600000000004</v>
      </c>
      <c r="F2323" s="11" t="str">
        <f ca="1">IF(ROW(data!B2323)&gt;MAX(fastSMA,slowSMA)+2,IF(SIGN(D2322-E2322)&lt;&gt;SIGN(D2321-E2321),IF(SIGN(D2322-E2322)&gt;0,"BUY","SELL"),""),"")</f>
        <v/>
      </c>
      <c r="G2323" s="11"/>
      <c r="H2323" s="11">
        <f>(data!B2323/data!B2322)-1</f>
        <v>-2.4365482233502544E-2</v>
      </c>
      <c r="I2323" s="11">
        <f t="shared" si="756"/>
        <v>0</v>
      </c>
      <c r="J2323" s="11">
        <f t="shared" si="757"/>
        <v>2.4365482233502544E-2</v>
      </c>
      <c r="K2323" s="11">
        <f ca="1">IF(ROW(data!B2323)&gt;rsi+1,100-100/(1+AVERAGE(OFFSET(I2323,0,0,-rsi,1))/AVERAGE(OFFSET(J2323,0,0,-rsi,1))),"")</f>
        <v>43.286429809668206</v>
      </c>
      <c r="L2323" s="11"/>
      <c r="M2323" s="11">
        <f t="shared" si="758"/>
        <v>0.97563451776649746</v>
      </c>
      <c r="N2323" s="11">
        <f t="shared" ca="1" si="759"/>
        <v>0.82560137457044647</v>
      </c>
      <c r="S2323" s="13" t="str">
        <f ca="1">pricein</f>
        <v/>
      </c>
      <c r="T2323" s="13" t="str">
        <f ca="1">priceout</f>
        <v/>
      </c>
      <c r="U2323" s="16" t="str">
        <f t="shared" ca="1" si="760"/>
        <v/>
      </c>
      <c r="V2323" s="16" t="str">
        <f t="shared" ca="1" si="767"/>
        <v/>
      </c>
      <c r="W2323" s="16" t="str">
        <f t="shared" ca="1" si="768"/>
        <v/>
      </c>
      <c r="X2323" s="16">
        <f t="shared" ca="1" si="769"/>
        <v>3.4121018346729071</v>
      </c>
      <c r="Y2323" s="16"/>
      <c r="Z2323" s="13" t="str">
        <f ca="1">priceincross</f>
        <v/>
      </c>
      <c r="AA2323" s="13" t="str">
        <f ca="1">priceoutcross</f>
        <v/>
      </c>
      <c r="AB2323" s="13" t="str">
        <f t="shared" ca="1" si="761"/>
        <v/>
      </c>
      <c r="AC2323" s="13" t="str">
        <f t="shared" ca="1" si="770"/>
        <v/>
      </c>
      <c r="AD2323" s="13" t="str">
        <f t="shared" ca="1" si="771"/>
        <v/>
      </c>
      <c r="AE2323" s="13">
        <f t="shared" ca="1" si="772"/>
        <v>5.2959212856690323</v>
      </c>
      <c r="AG2323" s="32">
        <f ca="1">IF(ROW(data!B2323)&gt;fib+1,MIN(OFFSET(data!B2323,0,0,-fib,1)),"")</f>
        <v>8.5</v>
      </c>
      <c r="AH2323" s="32">
        <f ca="1">IF(ROW(data!B2323)&gt;fib+1,MAX(OFFSET(data!B2323,0,0,-fib,1)),"")</f>
        <v>17.09</v>
      </c>
      <c r="AI2323" s="32">
        <f t="shared" ca="1" si="762"/>
        <v>8.59</v>
      </c>
      <c r="AJ2323" s="31">
        <f t="shared" ca="1" si="763"/>
        <v>10.527239999999999</v>
      </c>
      <c r="AK2323" s="31">
        <f t="shared" ca="1" si="764"/>
        <v>11.78138</v>
      </c>
      <c r="AL2323" s="31">
        <f t="shared" ca="1" si="765"/>
        <v>12.795</v>
      </c>
      <c r="AM2323" s="31">
        <f t="shared" ca="1" si="766"/>
        <v>13.808619999999999</v>
      </c>
      <c r="AO2323" s="32">
        <f t="shared" ca="1" si="773"/>
        <v>2.890077253538212</v>
      </c>
      <c r="AP2323" s="32">
        <f t="shared" ca="1" si="774"/>
        <v>0.14008240141259587</v>
      </c>
      <c r="AQ2323" s="32">
        <f t="shared" ca="1" si="775"/>
        <v>4.2959212856690323</v>
      </c>
      <c r="AR2323" s="32">
        <f t="shared" ca="1" si="776"/>
        <v>0</v>
      </c>
    </row>
    <row r="2324" spans="1:44">
      <c r="A2324" s="10">
        <v>40312</v>
      </c>
      <c r="B2324" s="11">
        <f ca="1">IF(ROW(data!B2324)&gt;singleSMA,AVERAGE(OFFSET(data!B2324,0,0,-singleSMA,1)),"")</f>
        <v>12.609400000000003</v>
      </c>
      <c r="C2324" s="11" t="str">
        <f ca="1">IF(ROW(data!B2322)&gt;singleSMA+2,IF(SIGN(data!B2323-indicators!B2323)&lt;&gt;SIGN(data!B2322-indicators!B2322),IF(SIGN(data!B2323-indicators!B2323)&gt;0,"BUY","SELL"),""),"")</f>
        <v/>
      </c>
      <c r="D2324" s="11">
        <f ca="1">IF(ROW(data!B2324)&gt;fastSMA,AVERAGE(OFFSET(data!B2324,0,0,-fastSMA,1)),"")</f>
        <v>9.7354999999999983</v>
      </c>
      <c r="E2324" s="11">
        <f ca="1">IF(ROW(data!B2324)&gt;slowSMA,AVERAGE(OFFSET(data!B2324,0,0,-slowSMA,1)),"")</f>
        <v>12.609400000000003</v>
      </c>
      <c r="F2324" s="11" t="str">
        <f ca="1">IF(ROW(data!B2324)&gt;MAX(fastSMA,slowSMA)+2,IF(SIGN(D2323-E2323)&lt;&gt;SIGN(D2322-E2322),IF(SIGN(D2323-E2323)&gt;0,"BUY","SELL"),""),"")</f>
        <v/>
      </c>
      <c r="G2324" s="11"/>
      <c r="H2324" s="11">
        <f>(data!B2324/data!B2323)-1</f>
        <v>-4.3704474505723234E-2</v>
      </c>
      <c r="I2324" s="11">
        <f t="shared" si="756"/>
        <v>0</v>
      </c>
      <c r="J2324" s="11">
        <f t="shared" si="757"/>
        <v>4.3704474505723234E-2</v>
      </c>
      <c r="K2324" s="11">
        <f ca="1">IF(ROW(data!B2324)&gt;rsi+1,100-100/(1+AVERAGE(OFFSET(I2324,0,0,-rsi,1))/AVERAGE(OFFSET(J2324,0,0,-rsi,1))),"")</f>
        <v>42.696084178932061</v>
      </c>
      <c r="L2324" s="11"/>
      <c r="M2324" s="11">
        <f t="shared" si="758"/>
        <v>0.95629552549427677</v>
      </c>
      <c r="N2324" s="11">
        <f t="shared" ca="1" si="759"/>
        <v>0.81327433628318557</v>
      </c>
      <c r="S2324" s="13" t="str">
        <f ca="1">pricein</f>
        <v/>
      </c>
      <c r="T2324" s="13" t="str">
        <f ca="1">priceout</f>
        <v/>
      </c>
      <c r="U2324" s="16" t="str">
        <f t="shared" ca="1" si="760"/>
        <v/>
      </c>
      <c r="V2324" s="16" t="str">
        <f t="shared" ca="1" si="767"/>
        <v/>
      </c>
      <c r="W2324" s="16" t="str">
        <f t="shared" ca="1" si="768"/>
        <v/>
      </c>
      <c r="X2324" s="16">
        <f t="shared" ca="1" si="769"/>
        <v>3.4121018346729071</v>
      </c>
      <c r="Y2324" s="16"/>
      <c r="Z2324" s="13" t="str">
        <f ca="1">priceincross</f>
        <v/>
      </c>
      <c r="AA2324" s="13" t="str">
        <f ca="1">priceoutcross</f>
        <v/>
      </c>
      <c r="AB2324" s="13" t="str">
        <f t="shared" ca="1" si="761"/>
        <v/>
      </c>
      <c r="AC2324" s="13" t="str">
        <f t="shared" ca="1" si="770"/>
        <v/>
      </c>
      <c r="AD2324" s="13" t="str">
        <f t="shared" ca="1" si="771"/>
        <v/>
      </c>
      <c r="AE2324" s="13">
        <f t="shared" ca="1" si="772"/>
        <v>5.2959212856690323</v>
      </c>
      <c r="AG2324" s="32">
        <f ca="1">IF(ROW(data!B2324)&gt;fib+1,MIN(OFFSET(data!B2324,0,0,-fib,1)),"")</f>
        <v>8.5</v>
      </c>
      <c r="AH2324" s="32">
        <f ca="1">IF(ROW(data!B2324)&gt;fib+1,MAX(OFFSET(data!B2324,0,0,-fib,1)),"")</f>
        <v>17.09</v>
      </c>
      <c r="AI2324" s="32">
        <f t="shared" ca="1" si="762"/>
        <v>8.59</v>
      </c>
      <c r="AJ2324" s="31">
        <f t="shared" ca="1" si="763"/>
        <v>10.527239999999999</v>
      </c>
      <c r="AK2324" s="31">
        <f t="shared" ca="1" si="764"/>
        <v>11.78138</v>
      </c>
      <c r="AL2324" s="31">
        <f t="shared" ca="1" si="765"/>
        <v>12.795</v>
      </c>
      <c r="AM2324" s="31">
        <f t="shared" ca="1" si="766"/>
        <v>13.808619999999999</v>
      </c>
      <c r="AO2324" s="32">
        <f t="shared" ca="1" si="773"/>
        <v>2.890077253538212</v>
      </c>
      <c r="AP2324" s="32">
        <f t="shared" ca="1" si="774"/>
        <v>0.14008240141259587</v>
      </c>
      <c r="AQ2324" s="32">
        <f t="shared" ca="1" si="775"/>
        <v>4.2959212856690323</v>
      </c>
      <c r="AR2324" s="32">
        <f t="shared" ca="1" si="776"/>
        <v>0</v>
      </c>
    </row>
    <row r="2325" spans="1:44">
      <c r="A2325" s="10">
        <v>40315</v>
      </c>
      <c r="B2325" s="11">
        <f ca="1">IF(ROW(data!B2325)&gt;singleSMA,AVERAGE(OFFSET(data!B2325,0,0,-singleSMA,1)),"")</f>
        <v>12.543800000000006</v>
      </c>
      <c r="C2325" s="11" t="str">
        <f ca="1">IF(ROW(data!B2323)&gt;singleSMA+2,IF(SIGN(data!B2324-indicators!B2324)&lt;&gt;SIGN(data!B2323-indicators!B2323),IF(SIGN(data!B2324-indicators!B2324)&gt;0,"BUY","SELL"),""),"")</f>
        <v/>
      </c>
      <c r="D2325" s="11">
        <f ca="1">IF(ROW(data!B2325)&gt;fastSMA,AVERAGE(OFFSET(data!B2325,0,0,-fastSMA,1)),"")</f>
        <v>9.6369999999999969</v>
      </c>
      <c r="E2325" s="11">
        <f ca="1">IF(ROW(data!B2325)&gt;slowSMA,AVERAGE(OFFSET(data!B2325,0,0,-slowSMA,1)),"")</f>
        <v>12.543800000000006</v>
      </c>
      <c r="F2325" s="11" t="str">
        <f ca="1">IF(ROW(data!B2325)&gt;MAX(fastSMA,slowSMA)+2,IF(SIGN(D2324-E2324)&lt;&gt;SIGN(D2323-E2323),IF(SIGN(D2324-E2324)&gt;0,"BUY","SELL"),""),"")</f>
        <v/>
      </c>
      <c r="G2325" s="11"/>
      <c r="H2325" s="11">
        <f>(data!B2325/data!B2324)-1</f>
        <v>-2.6115342763873839E-2</v>
      </c>
      <c r="I2325" s="11">
        <f t="shared" si="756"/>
        <v>0</v>
      </c>
      <c r="J2325" s="11">
        <f t="shared" si="757"/>
        <v>2.6115342763873839E-2</v>
      </c>
      <c r="K2325" s="11">
        <f ca="1">IF(ROW(data!B2325)&gt;rsi+1,100-100/(1+AVERAGE(OFFSET(I2325,0,0,-rsi,1))/AVERAGE(OFFSET(J2325,0,0,-rsi,1))),"")</f>
        <v>43.000047874065771</v>
      </c>
      <c r="L2325" s="11"/>
      <c r="M2325" s="11">
        <f t="shared" si="758"/>
        <v>0.97388465723612616</v>
      </c>
      <c r="N2325" s="11">
        <f t="shared" ca="1" si="759"/>
        <v>0.81959706959706957</v>
      </c>
      <c r="S2325" s="13" t="str">
        <f ca="1">pricein</f>
        <v/>
      </c>
      <c r="T2325" s="13" t="str">
        <f ca="1">priceout</f>
        <v/>
      </c>
      <c r="U2325" s="16" t="str">
        <f t="shared" ca="1" si="760"/>
        <v/>
      </c>
      <c r="V2325" s="16" t="str">
        <f t="shared" ca="1" si="767"/>
        <v/>
      </c>
      <c r="W2325" s="16" t="str">
        <f t="shared" ca="1" si="768"/>
        <v/>
      </c>
      <c r="X2325" s="16">
        <f t="shared" ca="1" si="769"/>
        <v>3.4121018346729071</v>
      </c>
      <c r="Y2325" s="16"/>
      <c r="Z2325" s="13" t="str">
        <f ca="1">priceincross</f>
        <v/>
      </c>
      <c r="AA2325" s="13" t="str">
        <f ca="1">priceoutcross</f>
        <v/>
      </c>
      <c r="AB2325" s="13" t="str">
        <f t="shared" ca="1" si="761"/>
        <v/>
      </c>
      <c r="AC2325" s="13" t="str">
        <f t="shared" ca="1" si="770"/>
        <v/>
      </c>
      <c r="AD2325" s="13" t="str">
        <f t="shared" ca="1" si="771"/>
        <v/>
      </c>
      <c r="AE2325" s="13">
        <f t="shared" ca="1" si="772"/>
        <v>5.2959212856690323</v>
      </c>
      <c r="AG2325" s="32">
        <f ca="1">IF(ROW(data!B2325)&gt;fib+1,MIN(OFFSET(data!B2325,0,0,-fib,1)),"")</f>
        <v>8.5</v>
      </c>
      <c r="AH2325" s="32">
        <f ca="1">IF(ROW(data!B2325)&gt;fib+1,MAX(OFFSET(data!B2325,0,0,-fib,1)),"")</f>
        <v>17.09</v>
      </c>
      <c r="AI2325" s="32">
        <f t="shared" ca="1" si="762"/>
        <v>8.59</v>
      </c>
      <c r="AJ2325" s="31">
        <f t="shared" ca="1" si="763"/>
        <v>10.527239999999999</v>
      </c>
      <c r="AK2325" s="31">
        <f t="shared" ca="1" si="764"/>
        <v>11.78138</v>
      </c>
      <c r="AL2325" s="31">
        <f t="shared" ca="1" si="765"/>
        <v>12.795</v>
      </c>
      <c r="AM2325" s="31">
        <f t="shared" ca="1" si="766"/>
        <v>13.808619999999999</v>
      </c>
      <c r="AO2325" s="32">
        <f t="shared" ca="1" si="773"/>
        <v>2.890077253538212</v>
      </c>
      <c r="AP2325" s="32">
        <f t="shared" ca="1" si="774"/>
        <v>0.14008240141259587</v>
      </c>
      <c r="AQ2325" s="32">
        <f t="shared" ca="1" si="775"/>
        <v>4.2959212856690323</v>
      </c>
      <c r="AR2325" s="32">
        <f t="shared" ca="1" si="776"/>
        <v>0</v>
      </c>
    </row>
    <row r="2326" spans="1:44">
      <c r="A2326" s="10">
        <v>40316</v>
      </c>
      <c r="B2326" s="11">
        <f ca="1">IF(ROW(data!B2326)&gt;singleSMA,AVERAGE(OFFSET(data!B2326,0,0,-singleSMA,1)),"")</f>
        <v>12.477100000000005</v>
      </c>
      <c r="C2326" s="11" t="str">
        <f ca="1">IF(ROW(data!B2324)&gt;singleSMA+2,IF(SIGN(data!B2325-indicators!B2325)&lt;&gt;SIGN(data!B2324-indicators!B2324),IF(SIGN(data!B2325-indicators!B2325)&gt;0,"BUY","SELL"),""),"")</f>
        <v/>
      </c>
      <c r="D2326" s="11">
        <f ca="1">IF(ROW(data!B2326)&gt;fastSMA,AVERAGE(OFFSET(data!B2326,0,0,-fastSMA,1)),"")</f>
        <v>9.5349999999999966</v>
      </c>
      <c r="E2326" s="11">
        <f ca="1">IF(ROW(data!B2326)&gt;slowSMA,AVERAGE(OFFSET(data!B2326,0,0,-slowSMA,1)),"")</f>
        <v>12.477100000000005</v>
      </c>
      <c r="F2326" s="11" t="str">
        <f ca="1">IF(ROW(data!B2326)&gt;MAX(fastSMA,slowSMA)+2,IF(SIGN(D2325-E2325)&lt;&gt;SIGN(D2324-E2324),IF(SIGN(D2325-E2325)&gt;0,"BUY","SELL"),""),"")</f>
        <v/>
      </c>
      <c r="G2326" s="11"/>
      <c r="H2326" s="11">
        <f>(data!B2326/data!B2325)-1</f>
        <v>-2.2346368715083775E-2</v>
      </c>
      <c r="I2326" s="11">
        <f t="shared" si="756"/>
        <v>0</v>
      </c>
      <c r="J2326" s="11">
        <f t="shared" si="757"/>
        <v>2.2346368715083775E-2</v>
      </c>
      <c r="K2326" s="11">
        <f ca="1">IF(ROW(data!B2326)&gt;rsi+1,100-100/(1+AVERAGE(OFFSET(I2326,0,0,-rsi,1))/AVERAGE(OFFSET(J2326,0,0,-rsi,1))),"")</f>
        <v>42.57875705675017</v>
      </c>
      <c r="L2326" s="11"/>
      <c r="M2326" s="11">
        <f t="shared" si="758"/>
        <v>0.97765363128491622</v>
      </c>
      <c r="N2326" s="11">
        <f t="shared" ca="1" si="759"/>
        <v>0.81093605189990703</v>
      </c>
      <c r="S2326" s="13" t="str">
        <f ca="1">pricein</f>
        <v/>
      </c>
      <c r="T2326" s="13" t="str">
        <f ca="1">priceout</f>
        <v/>
      </c>
      <c r="U2326" s="16" t="str">
        <f t="shared" ca="1" si="760"/>
        <v/>
      </c>
      <c r="V2326" s="16" t="str">
        <f t="shared" ca="1" si="767"/>
        <v/>
      </c>
      <c r="W2326" s="16" t="str">
        <f t="shared" ca="1" si="768"/>
        <v/>
      </c>
      <c r="X2326" s="16">
        <f t="shared" ca="1" si="769"/>
        <v>3.4121018346729071</v>
      </c>
      <c r="Y2326" s="16"/>
      <c r="Z2326" s="13" t="str">
        <f ca="1">priceincross</f>
        <v/>
      </c>
      <c r="AA2326" s="13" t="str">
        <f ca="1">priceoutcross</f>
        <v/>
      </c>
      <c r="AB2326" s="13" t="str">
        <f t="shared" ca="1" si="761"/>
        <v/>
      </c>
      <c r="AC2326" s="13" t="str">
        <f t="shared" ca="1" si="770"/>
        <v/>
      </c>
      <c r="AD2326" s="13" t="str">
        <f t="shared" ca="1" si="771"/>
        <v/>
      </c>
      <c r="AE2326" s="13">
        <f t="shared" ca="1" si="772"/>
        <v>5.2959212856690323</v>
      </c>
      <c r="AG2326" s="32">
        <f ca="1">IF(ROW(data!B2326)&gt;fib+1,MIN(OFFSET(data!B2326,0,0,-fib,1)),"")</f>
        <v>8.5</v>
      </c>
      <c r="AH2326" s="32">
        <f ca="1">IF(ROW(data!B2326)&gt;fib+1,MAX(OFFSET(data!B2326,0,0,-fib,1)),"")</f>
        <v>17.09</v>
      </c>
      <c r="AI2326" s="32">
        <f t="shared" ca="1" si="762"/>
        <v>8.59</v>
      </c>
      <c r="AJ2326" s="31">
        <f t="shared" ca="1" si="763"/>
        <v>10.527239999999999</v>
      </c>
      <c r="AK2326" s="31">
        <f t="shared" ca="1" si="764"/>
        <v>11.78138</v>
      </c>
      <c r="AL2326" s="31">
        <f t="shared" ca="1" si="765"/>
        <v>12.795</v>
      </c>
      <c r="AM2326" s="31">
        <f t="shared" ca="1" si="766"/>
        <v>13.808619999999999</v>
      </c>
      <c r="AO2326" s="32">
        <f t="shared" ca="1" si="773"/>
        <v>2.890077253538212</v>
      </c>
      <c r="AP2326" s="32">
        <f t="shared" ca="1" si="774"/>
        <v>0.14008240141259587</v>
      </c>
      <c r="AQ2326" s="32">
        <f t="shared" ca="1" si="775"/>
        <v>4.2959212856690323</v>
      </c>
      <c r="AR2326" s="32">
        <f t="shared" ca="1" si="776"/>
        <v>0</v>
      </c>
    </row>
    <row r="2327" spans="1:44">
      <c r="A2327" s="10">
        <v>40317</v>
      </c>
      <c r="B2327" s="11">
        <f ca="1">IF(ROW(data!B2327)&gt;singleSMA,AVERAGE(OFFSET(data!B2327,0,0,-singleSMA,1)),"")</f>
        <v>12.419800000000002</v>
      </c>
      <c r="C2327" s="11" t="str">
        <f ca="1">IF(ROW(data!B2325)&gt;singleSMA+2,IF(SIGN(data!B2326-indicators!B2326)&lt;&gt;SIGN(data!B2325-indicators!B2325),IF(SIGN(data!B2326-indicators!B2326)&gt;0,"BUY","SELL"),""),"")</f>
        <v/>
      </c>
      <c r="D2327" s="11">
        <f ca="1">IF(ROW(data!B2327)&gt;fastSMA,AVERAGE(OFFSET(data!B2327,0,0,-fastSMA,1)),"")</f>
        <v>9.4644999999999975</v>
      </c>
      <c r="E2327" s="11">
        <f ca="1">IF(ROW(data!B2327)&gt;slowSMA,AVERAGE(OFFSET(data!B2327,0,0,-slowSMA,1)),"")</f>
        <v>12.419800000000002</v>
      </c>
      <c r="F2327" s="11" t="str">
        <f ca="1">IF(ROW(data!B2327)&gt;MAX(fastSMA,slowSMA)+2,IF(SIGN(D2326-E2326)&lt;&gt;SIGN(D2325-E2325),IF(SIGN(D2326-E2326)&gt;0,"BUY","SELL"),""),"")</f>
        <v/>
      </c>
      <c r="G2327" s="11"/>
      <c r="H2327" s="11">
        <f>(data!B2327/data!B2326)-1</f>
        <v>3.5428571428571587E-2</v>
      </c>
      <c r="I2327" s="11">
        <f t="shared" si="756"/>
        <v>3.5428571428571587E-2</v>
      </c>
      <c r="J2327" s="11">
        <f t="shared" si="757"/>
        <v>0</v>
      </c>
      <c r="K2327" s="11">
        <f ca="1">IF(ROW(data!B2327)&gt;rsi+1,100-100/(1+AVERAGE(OFFSET(I2327,0,0,-rsi,1))/AVERAGE(OFFSET(J2327,0,0,-rsi,1))),"")</f>
        <v>45.655804688098918</v>
      </c>
      <c r="L2327" s="11"/>
      <c r="M2327" s="11">
        <f t="shared" si="758"/>
        <v>1.0354285714285716</v>
      </c>
      <c r="N2327" s="11">
        <f t="shared" ca="1" si="759"/>
        <v>0.86532951289398263</v>
      </c>
      <c r="S2327" s="13" t="str">
        <f ca="1">pricein</f>
        <v/>
      </c>
      <c r="T2327" s="13" t="str">
        <f ca="1">priceout</f>
        <v/>
      </c>
      <c r="U2327" s="16" t="str">
        <f t="shared" ca="1" si="760"/>
        <v/>
      </c>
      <c r="V2327" s="16" t="str">
        <f t="shared" ca="1" si="767"/>
        <v/>
      </c>
      <c r="W2327" s="16" t="str">
        <f t="shared" ca="1" si="768"/>
        <v/>
      </c>
      <c r="X2327" s="16">
        <f t="shared" ca="1" si="769"/>
        <v>3.4121018346729071</v>
      </c>
      <c r="Y2327" s="16"/>
      <c r="Z2327" s="13" t="str">
        <f ca="1">priceincross</f>
        <v/>
      </c>
      <c r="AA2327" s="13" t="str">
        <f ca="1">priceoutcross</f>
        <v/>
      </c>
      <c r="AB2327" s="13" t="str">
        <f t="shared" ca="1" si="761"/>
        <v/>
      </c>
      <c r="AC2327" s="13" t="str">
        <f t="shared" ca="1" si="770"/>
        <v/>
      </c>
      <c r="AD2327" s="13" t="str">
        <f t="shared" ca="1" si="771"/>
        <v/>
      </c>
      <c r="AE2327" s="13">
        <f t="shared" ca="1" si="772"/>
        <v>5.2959212856690323</v>
      </c>
      <c r="AG2327" s="32">
        <f ca="1">IF(ROW(data!B2327)&gt;fib+1,MIN(OFFSET(data!B2327,0,0,-fib,1)),"")</f>
        <v>8.5</v>
      </c>
      <c r="AH2327" s="32">
        <f ca="1">IF(ROW(data!B2327)&gt;fib+1,MAX(OFFSET(data!B2327,0,0,-fib,1)),"")</f>
        <v>17.09</v>
      </c>
      <c r="AI2327" s="32">
        <f t="shared" ca="1" si="762"/>
        <v>8.59</v>
      </c>
      <c r="AJ2327" s="31">
        <f t="shared" ca="1" si="763"/>
        <v>10.527239999999999</v>
      </c>
      <c r="AK2327" s="31">
        <f t="shared" ca="1" si="764"/>
        <v>11.78138</v>
      </c>
      <c r="AL2327" s="31">
        <f t="shared" ca="1" si="765"/>
        <v>12.795</v>
      </c>
      <c r="AM2327" s="31">
        <f t="shared" ca="1" si="766"/>
        <v>13.808619999999999</v>
      </c>
      <c r="AO2327" s="32">
        <f t="shared" ca="1" si="773"/>
        <v>2.890077253538212</v>
      </c>
      <c r="AP2327" s="32">
        <f t="shared" ca="1" si="774"/>
        <v>0.14008240141259587</v>
      </c>
      <c r="AQ2327" s="32">
        <f t="shared" ca="1" si="775"/>
        <v>4.2959212856690323</v>
      </c>
      <c r="AR2327" s="32">
        <f t="shared" ca="1" si="776"/>
        <v>0</v>
      </c>
    </row>
    <row r="2328" spans="1:44">
      <c r="A2328" s="10">
        <v>40318</v>
      </c>
      <c r="B2328" s="11">
        <f ca="1">IF(ROW(data!B2328)&gt;singleSMA,AVERAGE(OFFSET(data!B2328,0,0,-singleSMA,1)),"")</f>
        <v>12.362700000000004</v>
      </c>
      <c r="C2328" s="11" t="str">
        <f ca="1">IF(ROW(data!B2326)&gt;singleSMA+2,IF(SIGN(data!B2327-indicators!B2327)&lt;&gt;SIGN(data!B2326-indicators!B2326),IF(SIGN(data!B2327-indicators!B2327)&gt;0,"BUY","SELL"),""),"")</f>
        <v/>
      </c>
      <c r="D2328" s="11">
        <f ca="1">IF(ROW(data!B2328)&gt;fastSMA,AVERAGE(OFFSET(data!B2328,0,0,-fastSMA,1)),"")</f>
        <v>9.4075000000000006</v>
      </c>
      <c r="E2328" s="11">
        <f ca="1">IF(ROW(data!B2328)&gt;slowSMA,AVERAGE(OFFSET(data!B2328,0,0,-slowSMA,1)),"")</f>
        <v>12.362700000000004</v>
      </c>
      <c r="F2328" s="11" t="str">
        <f ca="1">IF(ROW(data!B2328)&gt;MAX(fastSMA,slowSMA)+2,IF(SIGN(D2327-E2327)&lt;&gt;SIGN(D2326-E2326),IF(SIGN(D2327-E2327)&gt;0,"BUY","SELL"),""),"")</f>
        <v/>
      </c>
      <c r="G2328" s="11"/>
      <c r="H2328" s="11">
        <f>(data!B2328/data!B2327)-1</f>
        <v>-4.5253863134657846E-2</v>
      </c>
      <c r="I2328" s="11">
        <f t="shared" si="756"/>
        <v>0</v>
      </c>
      <c r="J2328" s="11">
        <f t="shared" si="757"/>
        <v>4.5253863134657846E-2</v>
      </c>
      <c r="K2328" s="11">
        <f ca="1">IF(ROW(data!B2328)&gt;rsi+1,100-100/(1+AVERAGE(OFFSET(I2328,0,0,-rsi,1))/AVERAGE(OFFSET(J2328,0,0,-rsi,1))),"")</f>
        <v>46.510630525471335</v>
      </c>
      <c r="L2328" s="11"/>
      <c r="M2328" s="11">
        <f t="shared" si="758"/>
        <v>0.95474613686534215</v>
      </c>
      <c r="N2328" s="11">
        <f t="shared" ca="1" si="759"/>
        <v>0.88355464759959146</v>
      </c>
      <c r="S2328" s="13" t="str">
        <f ca="1">pricein</f>
        <v/>
      </c>
      <c r="T2328" s="13" t="str">
        <f ca="1">priceout</f>
        <v/>
      </c>
      <c r="U2328" s="16" t="str">
        <f t="shared" ca="1" si="760"/>
        <v/>
      </c>
      <c r="V2328" s="16" t="str">
        <f t="shared" ca="1" si="767"/>
        <v/>
      </c>
      <c r="W2328" s="16" t="str">
        <f t="shared" ca="1" si="768"/>
        <v/>
      </c>
      <c r="X2328" s="16">
        <f t="shared" ca="1" si="769"/>
        <v>3.4121018346729071</v>
      </c>
      <c r="Y2328" s="16"/>
      <c r="Z2328" s="13" t="str">
        <f ca="1">priceincross</f>
        <v/>
      </c>
      <c r="AA2328" s="13" t="str">
        <f ca="1">priceoutcross</f>
        <v/>
      </c>
      <c r="AB2328" s="13" t="str">
        <f t="shared" ca="1" si="761"/>
        <v/>
      </c>
      <c r="AC2328" s="13" t="str">
        <f t="shared" ca="1" si="770"/>
        <v/>
      </c>
      <c r="AD2328" s="13" t="str">
        <f t="shared" ca="1" si="771"/>
        <v/>
      </c>
      <c r="AE2328" s="13">
        <f t="shared" ca="1" si="772"/>
        <v>5.2959212856690323</v>
      </c>
      <c r="AG2328" s="32">
        <f ca="1">IF(ROW(data!B2328)&gt;fib+1,MIN(OFFSET(data!B2328,0,0,-fib,1)),"")</f>
        <v>8.5</v>
      </c>
      <c r="AH2328" s="32">
        <f ca="1">IF(ROW(data!B2328)&gt;fib+1,MAX(OFFSET(data!B2328,0,0,-fib,1)),"")</f>
        <v>17.09</v>
      </c>
      <c r="AI2328" s="32">
        <f t="shared" ca="1" si="762"/>
        <v>8.59</v>
      </c>
      <c r="AJ2328" s="31">
        <f t="shared" ca="1" si="763"/>
        <v>10.527239999999999</v>
      </c>
      <c r="AK2328" s="31">
        <f t="shared" ca="1" si="764"/>
        <v>11.78138</v>
      </c>
      <c r="AL2328" s="31">
        <f t="shared" ca="1" si="765"/>
        <v>12.795</v>
      </c>
      <c r="AM2328" s="31">
        <f t="shared" ca="1" si="766"/>
        <v>13.808619999999999</v>
      </c>
      <c r="AO2328" s="32">
        <f t="shared" ca="1" si="773"/>
        <v>2.890077253538212</v>
      </c>
      <c r="AP2328" s="32">
        <f t="shared" ca="1" si="774"/>
        <v>0.14008240141259587</v>
      </c>
      <c r="AQ2328" s="32">
        <f t="shared" ca="1" si="775"/>
        <v>4.2959212856690323</v>
      </c>
      <c r="AR2328" s="32">
        <f t="shared" ca="1" si="776"/>
        <v>0</v>
      </c>
    </row>
    <row r="2329" spans="1:44">
      <c r="A2329" s="10">
        <v>40319</v>
      </c>
      <c r="B2329" s="11">
        <f ca="1">IF(ROW(data!B2329)&gt;singleSMA,AVERAGE(OFFSET(data!B2329,0,0,-singleSMA,1)),"")</f>
        <v>12.297800000000004</v>
      </c>
      <c r="C2329" s="11" t="str">
        <f ca="1">IF(ROW(data!B2327)&gt;singleSMA+2,IF(SIGN(data!B2328-indicators!B2328)&lt;&gt;SIGN(data!B2327-indicators!B2327),IF(SIGN(data!B2328-indicators!B2328)&gt;0,"BUY","SELL"),""),"")</f>
        <v/>
      </c>
      <c r="D2329" s="11">
        <f ca="1">IF(ROW(data!B2329)&gt;fastSMA,AVERAGE(OFFSET(data!B2329,0,0,-fastSMA,1)),"")</f>
        <v>9.3644999999999996</v>
      </c>
      <c r="E2329" s="11">
        <f ca="1">IF(ROW(data!B2329)&gt;slowSMA,AVERAGE(OFFSET(data!B2329,0,0,-slowSMA,1)),"")</f>
        <v>12.297800000000004</v>
      </c>
      <c r="F2329" s="11" t="str">
        <f ca="1">IF(ROW(data!B2329)&gt;MAX(fastSMA,slowSMA)+2,IF(SIGN(D2328-E2328)&lt;&gt;SIGN(D2327-E2327),IF(SIGN(D2328-E2328)&gt;0,"BUY","SELL"),""),"")</f>
        <v/>
      </c>
      <c r="G2329" s="11"/>
      <c r="H2329" s="11">
        <f>(data!B2329/data!B2328)-1</f>
        <v>3.2369942196531776E-2</v>
      </c>
      <c r="I2329" s="11">
        <f t="shared" si="756"/>
        <v>3.2369942196531776E-2</v>
      </c>
      <c r="J2329" s="11">
        <f t="shared" si="757"/>
        <v>0</v>
      </c>
      <c r="K2329" s="11">
        <f ca="1">IF(ROW(data!B2329)&gt;rsi+1,100-100/(1+AVERAGE(OFFSET(I2329,0,0,-rsi,1))/AVERAGE(OFFSET(J2329,0,0,-rsi,1))),"")</f>
        <v>48.107619491312548</v>
      </c>
      <c r="L2329" s="11"/>
      <c r="M2329" s="11">
        <f t="shared" si="758"/>
        <v>1.0323699421965318</v>
      </c>
      <c r="N2329" s="11">
        <f t="shared" ca="1" si="759"/>
        <v>0.91215526046986728</v>
      </c>
      <c r="S2329" s="13" t="str">
        <f ca="1">pricein</f>
        <v/>
      </c>
      <c r="T2329" s="13" t="str">
        <f ca="1">priceout</f>
        <v/>
      </c>
      <c r="U2329" s="16" t="str">
        <f t="shared" ca="1" si="760"/>
        <v/>
      </c>
      <c r="V2329" s="16" t="str">
        <f t="shared" ca="1" si="767"/>
        <v/>
      </c>
      <c r="W2329" s="16" t="str">
        <f t="shared" ca="1" si="768"/>
        <v/>
      </c>
      <c r="X2329" s="16">
        <f t="shared" ca="1" si="769"/>
        <v>3.4121018346729071</v>
      </c>
      <c r="Y2329" s="16"/>
      <c r="Z2329" s="13" t="str">
        <f ca="1">priceincross</f>
        <v/>
      </c>
      <c r="AA2329" s="13" t="str">
        <f ca="1">priceoutcross</f>
        <v/>
      </c>
      <c r="AB2329" s="13" t="str">
        <f t="shared" ca="1" si="761"/>
        <v/>
      </c>
      <c r="AC2329" s="13" t="str">
        <f t="shared" ca="1" si="770"/>
        <v/>
      </c>
      <c r="AD2329" s="13" t="str">
        <f t="shared" ca="1" si="771"/>
        <v/>
      </c>
      <c r="AE2329" s="13">
        <f t="shared" ca="1" si="772"/>
        <v>5.2959212856690323</v>
      </c>
      <c r="AG2329" s="32">
        <f ca="1">IF(ROW(data!B2329)&gt;fib+1,MIN(OFFSET(data!B2329,0,0,-fib,1)),"")</f>
        <v>8.5</v>
      </c>
      <c r="AH2329" s="32">
        <f ca="1">IF(ROW(data!B2329)&gt;fib+1,MAX(OFFSET(data!B2329,0,0,-fib,1)),"")</f>
        <v>17.09</v>
      </c>
      <c r="AI2329" s="32">
        <f t="shared" ca="1" si="762"/>
        <v>8.59</v>
      </c>
      <c r="AJ2329" s="31">
        <f t="shared" ca="1" si="763"/>
        <v>10.527239999999999</v>
      </c>
      <c r="AK2329" s="31">
        <f t="shared" ca="1" si="764"/>
        <v>11.78138</v>
      </c>
      <c r="AL2329" s="31">
        <f t="shared" ca="1" si="765"/>
        <v>12.795</v>
      </c>
      <c r="AM2329" s="31">
        <f t="shared" ca="1" si="766"/>
        <v>13.808619999999999</v>
      </c>
      <c r="AO2329" s="32">
        <f t="shared" ca="1" si="773"/>
        <v>2.890077253538212</v>
      </c>
      <c r="AP2329" s="32">
        <f t="shared" ca="1" si="774"/>
        <v>0.14008240141259587</v>
      </c>
      <c r="AQ2329" s="32">
        <f t="shared" ca="1" si="775"/>
        <v>4.2959212856690323</v>
      </c>
      <c r="AR2329" s="32">
        <f t="shared" ca="1" si="776"/>
        <v>0</v>
      </c>
    </row>
    <row r="2330" spans="1:44">
      <c r="A2330" s="10">
        <v>40323</v>
      </c>
      <c r="B2330" s="11">
        <f ca="1">IF(ROW(data!B2330)&gt;singleSMA,AVERAGE(OFFSET(data!B2330,0,0,-singleSMA,1)),"")</f>
        <v>12.226400000000003</v>
      </c>
      <c r="C2330" s="11" t="str">
        <f ca="1">IF(ROW(data!B2328)&gt;singleSMA+2,IF(SIGN(data!B2329-indicators!B2329)&lt;&gt;SIGN(data!B2328-indicators!B2328),IF(SIGN(data!B2329-indicators!B2329)&gt;0,"BUY","SELL"),""),"")</f>
        <v/>
      </c>
      <c r="D2330" s="11">
        <f ca="1">IF(ROW(data!B2330)&gt;fastSMA,AVERAGE(OFFSET(data!B2330,0,0,-fastSMA,1)),"")</f>
        <v>9.3189999999999991</v>
      </c>
      <c r="E2330" s="11">
        <f ca="1">IF(ROW(data!B2330)&gt;slowSMA,AVERAGE(OFFSET(data!B2330,0,0,-slowSMA,1)),"")</f>
        <v>12.226400000000003</v>
      </c>
      <c r="F2330" s="11" t="str">
        <f ca="1">IF(ROW(data!B2330)&gt;MAX(fastSMA,slowSMA)+2,IF(SIGN(D2329-E2329)&lt;&gt;SIGN(D2328-E2328),IF(SIGN(D2329-E2329)&gt;0,"BUY","SELL"),""),"")</f>
        <v/>
      </c>
      <c r="G2330" s="11"/>
      <c r="H2330" s="11">
        <f>(data!B2330/data!B2329)-1</f>
        <v>-4.4792833146696576E-2</v>
      </c>
      <c r="I2330" s="11">
        <f t="shared" si="756"/>
        <v>0</v>
      </c>
      <c r="J2330" s="11">
        <f t="shared" si="757"/>
        <v>4.4792833146696576E-2</v>
      </c>
      <c r="K2330" s="11">
        <f ca="1">IF(ROW(data!B2330)&gt;rsi+1,100-100/(1+AVERAGE(OFFSET(I2330,0,0,-rsi,1))/AVERAGE(OFFSET(J2330,0,0,-rsi,1))),"")</f>
        <v>47.709725705661782</v>
      </c>
      <c r="L2330" s="11"/>
      <c r="M2330" s="11">
        <f t="shared" si="758"/>
        <v>0.95520716685330342</v>
      </c>
      <c r="N2330" s="11">
        <f t="shared" ca="1" si="759"/>
        <v>0.90360169491525422</v>
      </c>
      <c r="S2330" s="13" t="str">
        <f ca="1">pricein</f>
        <v/>
      </c>
      <c r="T2330" s="13" t="str">
        <f ca="1">priceout</f>
        <v/>
      </c>
      <c r="U2330" s="16" t="str">
        <f t="shared" ca="1" si="760"/>
        <v/>
      </c>
      <c r="V2330" s="16" t="str">
        <f t="shared" ca="1" si="767"/>
        <v/>
      </c>
      <c r="W2330" s="16" t="str">
        <f t="shared" ca="1" si="768"/>
        <v/>
      </c>
      <c r="X2330" s="16">
        <f t="shared" ca="1" si="769"/>
        <v>3.4121018346729071</v>
      </c>
      <c r="Y2330" s="16"/>
      <c r="Z2330" s="13" t="str">
        <f ca="1">priceincross</f>
        <v/>
      </c>
      <c r="AA2330" s="13" t="str">
        <f ca="1">priceoutcross</f>
        <v/>
      </c>
      <c r="AB2330" s="13" t="str">
        <f t="shared" ca="1" si="761"/>
        <v/>
      </c>
      <c r="AC2330" s="13" t="str">
        <f t="shared" ca="1" si="770"/>
        <v/>
      </c>
      <c r="AD2330" s="13" t="str">
        <f t="shared" ca="1" si="771"/>
        <v/>
      </c>
      <c r="AE2330" s="13">
        <f t="shared" ca="1" si="772"/>
        <v>5.2959212856690323</v>
      </c>
      <c r="AG2330" s="32">
        <f ca="1">IF(ROW(data!B2330)&gt;fib+1,MIN(OFFSET(data!B2330,0,0,-fib,1)),"")</f>
        <v>8.5</v>
      </c>
      <c r="AH2330" s="32">
        <f ca="1">IF(ROW(data!B2330)&gt;fib+1,MAX(OFFSET(data!B2330,0,0,-fib,1)),"")</f>
        <v>17.09</v>
      </c>
      <c r="AI2330" s="32">
        <f t="shared" ca="1" si="762"/>
        <v>8.59</v>
      </c>
      <c r="AJ2330" s="31">
        <f t="shared" ca="1" si="763"/>
        <v>10.527239999999999</v>
      </c>
      <c r="AK2330" s="31">
        <f t="shared" ca="1" si="764"/>
        <v>11.78138</v>
      </c>
      <c r="AL2330" s="31">
        <f t="shared" ca="1" si="765"/>
        <v>12.795</v>
      </c>
      <c r="AM2330" s="31">
        <f t="shared" ca="1" si="766"/>
        <v>13.808619999999999</v>
      </c>
      <c r="AO2330" s="32">
        <f t="shared" ca="1" si="773"/>
        <v>2.890077253538212</v>
      </c>
      <c r="AP2330" s="32">
        <f t="shared" ca="1" si="774"/>
        <v>0.14008240141259587</v>
      </c>
      <c r="AQ2330" s="32">
        <f t="shared" ca="1" si="775"/>
        <v>4.2959212856690323</v>
      </c>
      <c r="AR2330" s="32">
        <f t="shared" ca="1" si="776"/>
        <v>0</v>
      </c>
    </row>
    <row r="2331" spans="1:44">
      <c r="A2331" s="19">
        <v>40324</v>
      </c>
      <c r="B2331" s="11">
        <f ca="1">IF(ROW(data!B2331)&gt;singleSMA,AVERAGE(OFFSET(data!B2331,0,0,-singleSMA,1)),"")</f>
        <v>12.160000000000002</v>
      </c>
      <c r="C2331" s="11" t="str">
        <f ca="1">IF(ROW(data!B2329)&gt;singleSMA+2,IF(SIGN(data!B2330-indicators!B2330)&lt;&gt;SIGN(data!B2329-indicators!B2329),IF(SIGN(data!B2330-indicators!B2330)&gt;0,"BUY","SELL"),""),"")</f>
        <v/>
      </c>
      <c r="D2331" s="11">
        <f ca="1">IF(ROW(data!B2331)&gt;fastSMA,AVERAGE(OFFSET(data!B2331,0,0,-fastSMA,1)),"")</f>
        <v>9.3445</v>
      </c>
      <c r="E2331" s="11">
        <f ca="1">IF(ROW(data!B2331)&gt;slowSMA,AVERAGE(OFFSET(data!B2331,0,0,-slowSMA,1)),"")</f>
        <v>12.160000000000002</v>
      </c>
      <c r="F2331" s="11" t="str">
        <f ca="1">IF(ROW(data!B2331)&gt;MAX(fastSMA,slowSMA)+2,IF(SIGN(D2330-E2330)&lt;&gt;SIGN(D2329-E2329),IF(SIGN(D2330-E2330)&gt;0,"BUY","SELL"),""),"")</f>
        <v/>
      </c>
      <c r="G2331" s="11"/>
      <c r="H2331" s="11">
        <f>(data!B2331/data!B2330)-1</f>
        <v>5.6271981242673075E-2</v>
      </c>
      <c r="I2331" s="11">
        <f t="shared" si="756"/>
        <v>5.6271981242673075E-2</v>
      </c>
      <c r="J2331" s="11">
        <f t="shared" si="757"/>
        <v>0</v>
      </c>
      <c r="K2331" s="11">
        <f ca="1">IF(ROW(data!B2331)&gt;rsi+1,100-100/(1+AVERAGE(OFFSET(I2331,0,0,-rsi,1))/AVERAGE(OFFSET(J2331,0,0,-rsi,1))),"")</f>
        <v>55.037082750423387</v>
      </c>
      <c r="L2331" s="11"/>
      <c r="M2331" s="11">
        <f t="shared" si="758"/>
        <v>1.0562719812426731</v>
      </c>
      <c r="N2331" s="11">
        <f t="shared" ca="1" si="759"/>
        <v>1.0600000000000003</v>
      </c>
      <c r="S2331" s="13" t="str">
        <f ca="1">pricein</f>
        <v/>
      </c>
      <c r="T2331" s="13" t="str">
        <f ca="1">priceout</f>
        <v/>
      </c>
      <c r="U2331" s="16" t="str">
        <f t="shared" ca="1" si="760"/>
        <v/>
      </c>
      <c r="V2331" s="16" t="str">
        <f t="shared" ca="1" si="767"/>
        <v/>
      </c>
      <c r="W2331" s="16" t="str">
        <f t="shared" ca="1" si="768"/>
        <v/>
      </c>
      <c r="X2331" s="16">
        <f t="shared" ca="1" si="769"/>
        <v>3.4121018346729071</v>
      </c>
      <c r="Y2331" s="16"/>
      <c r="Z2331" s="13" t="str">
        <f ca="1">priceincross</f>
        <v/>
      </c>
      <c r="AA2331" s="13" t="str">
        <f ca="1">priceoutcross</f>
        <v/>
      </c>
      <c r="AB2331" s="13" t="str">
        <f t="shared" ca="1" si="761"/>
        <v/>
      </c>
      <c r="AC2331" s="13" t="str">
        <f t="shared" ca="1" si="770"/>
        <v/>
      </c>
      <c r="AD2331" s="13" t="str">
        <f t="shared" ca="1" si="771"/>
        <v/>
      </c>
      <c r="AE2331" s="13">
        <f t="shared" ca="1" si="772"/>
        <v>5.2959212856690323</v>
      </c>
      <c r="AG2331" s="32">
        <f ca="1">IF(ROW(data!B2331)&gt;fib+1,MIN(OFFSET(data!B2331,0,0,-fib,1)),"")</f>
        <v>8.5</v>
      </c>
      <c r="AH2331" s="32">
        <f ca="1">IF(ROW(data!B2331)&gt;fib+1,MAX(OFFSET(data!B2331,0,0,-fib,1)),"")</f>
        <v>17.09</v>
      </c>
      <c r="AI2331" s="32">
        <f t="shared" ca="1" si="762"/>
        <v>8.59</v>
      </c>
      <c r="AJ2331" s="31">
        <f t="shared" ca="1" si="763"/>
        <v>10.527239999999999</v>
      </c>
      <c r="AK2331" s="31">
        <f t="shared" ca="1" si="764"/>
        <v>11.78138</v>
      </c>
      <c r="AL2331" s="31">
        <f t="shared" ca="1" si="765"/>
        <v>12.795</v>
      </c>
      <c r="AM2331" s="31">
        <f t="shared" ca="1" si="766"/>
        <v>13.808619999999999</v>
      </c>
      <c r="AO2331" s="32">
        <f t="shared" ca="1" si="773"/>
        <v>2.890077253538212</v>
      </c>
      <c r="AP2331" s="32">
        <f t="shared" ca="1" si="774"/>
        <v>0.14008240141259587</v>
      </c>
      <c r="AQ2331" s="32">
        <f t="shared" ca="1" si="775"/>
        <v>4.2959212856690323</v>
      </c>
      <c r="AR2331" s="32">
        <f t="shared" ca="1" si="776"/>
        <v>0</v>
      </c>
    </row>
    <row r="2332" spans="1:44">
      <c r="A2332" s="19">
        <v>40325</v>
      </c>
      <c r="B2332" s="11">
        <f ca="1">IF(ROW(data!B2332)&gt;singleSMA,AVERAGE(OFFSET(data!B2332,0,0,-singleSMA,1)),"")</f>
        <v>12.0924</v>
      </c>
      <c r="C2332" s="11" t="str">
        <f ca="1">IF(ROW(data!B2330)&gt;singleSMA+2,IF(SIGN(data!B2331-indicators!B2331)&lt;&gt;SIGN(data!B2330-indicators!B2330),IF(SIGN(data!B2331-indicators!B2331)&gt;0,"BUY","SELL"),""),"")</f>
        <v/>
      </c>
      <c r="D2332" s="11">
        <f ca="1">IF(ROW(data!B2332)&gt;fastSMA,AVERAGE(OFFSET(data!B2332,0,0,-fastSMA,1)),"")</f>
        <v>9.3420000000000023</v>
      </c>
      <c r="E2332" s="11">
        <f ca="1">IF(ROW(data!B2332)&gt;slowSMA,AVERAGE(OFFSET(data!B2332,0,0,-slowSMA,1)),"")</f>
        <v>12.0924</v>
      </c>
      <c r="F2332" s="11" t="str">
        <f ca="1">IF(ROW(data!B2332)&gt;MAX(fastSMA,slowSMA)+2,IF(SIGN(D2331-E2331)&lt;&gt;SIGN(D2330-E2330),IF(SIGN(D2331-E2331)&gt;0,"BUY","SELL"),""),"")</f>
        <v/>
      </c>
      <c r="G2332" s="11"/>
      <c r="H2332" s="11">
        <f>(data!B2332/data!B2331)-1</f>
        <v>-4.3285238623751443E-2</v>
      </c>
      <c r="I2332" s="11">
        <f t="shared" si="756"/>
        <v>0</v>
      </c>
      <c r="J2332" s="11">
        <f t="shared" si="757"/>
        <v>4.3285238623751443E-2</v>
      </c>
      <c r="K2332" s="11">
        <f ca="1">IF(ROW(data!B2332)&gt;rsi+1,100-100/(1+AVERAGE(OFFSET(I2332,0,0,-rsi,1))/AVERAGE(OFFSET(J2332,0,0,-rsi,1))),"")</f>
        <v>51.979408639455833</v>
      </c>
      <c r="L2332" s="11"/>
      <c r="M2332" s="11">
        <f t="shared" si="758"/>
        <v>0.95671476137624856</v>
      </c>
      <c r="N2332" s="11">
        <f t="shared" ca="1" si="759"/>
        <v>0.99423298731257237</v>
      </c>
      <c r="S2332" s="13" t="str">
        <f ca="1">pricein</f>
        <v/>
      </c>
      <c r="T2332" s="13" t="str">
        <f ca="1">priceout</f>
        <v/>
      </c>
      <c r="U2332" s="16" t="str">
        <f t="shared" ca="1" si="760"/>
        <v/>
      </c>
      <c r="V2332" s="16" t="str">
        <f t="shared" ca="1" si="767"/>
        <v/>
      </c>
      <c r="W2332" s="16" t="str">
        <f t="shared" ca="1" si="768"/>
        <v/>
      </c>
      <c r="X2332" s="16">
        <f t="shared" ca="1" si="769"/>
        <v>3.4121018346729071</v>
      </c>
      <c r="Y2332" s="16"/>
      <c r="Z2332" s="13" t="str">
        <f ca="1">priceincross</f>
        <v/>
      </c>
      <c r="AA2332" s="13" t="str">
        <f ca="1">priceoutcross</f>
        <v/>
      </c>
      <c r="AB2332" s="13" t="str">
        <f t="shared" ca="1" si="761"/>
        <v/>
      </c>
      <c r="AC2332" s="13" t="str">
        <f t="shared" ca="1" si="770"/>
        <v/>
      </c>
      <c r="AD2332" s="13" t="str">
        <f t="shared" ca="1" si="771"/>
        <v/>
      </c>
      <c r="AE2332" s="13">
        <f t="shared" ca="1" si="772"/>
        <v>5.2959212856690323</v>
      </c>
      <c r="AG2332" s="32">
        <f ca="1">IF(ROW(data!B2332)&gt;fib+1,MIN(OFFSET(data!B2332,0,0,-fib,1)),"")</f>
        <v>8.5</v>
      </c>
      <c r="AH2332" s="32">
        <f ca="1">IF(ROW(data!B2332)&gt;fib+1,MAX(OFFSET(data!B2332,0,0,-fib,1)),"")</f>
        <v>17.09</v>
      </c>
      <c r="AI2332" s="32">
        <f t="shared" ca="1" si="762"/>
        <v>8.59</v>
      </c>
      <c r="AJ2332" s="31">
        <f t="shared" ca="1" si="763"/>
        <v>10.527239999999999</v>
      </c>
      <c r="AK2332" s="31">
        <f t="shared" ca="1" si="764"/>
        <v>11.78138</v>
      </c>
      <c r="AL2332" s="31">
        <f t="shared" ca="1" si="765"/>
        <v>12.795</v>
      </c>
      <c r="AM2332" s="31">
        <f t="shared" ca="1" si="766"/>
        <v>13.808619999999999</v>
      </c>
      <c r="AO2332" s="32">
        <f t="shared" ca="1" si="773"/>
        <v>2.890077253538212</v>
      </c>
      <c r="AP2332" s="32">
        <f t="shared" ca="1" si="774"/>
        <v>0.14008240141259587</v>
      </c>
      <c r="AQ2332" s="32">
        <f t="shared" ca="1" si="775"/>
        <v>4.2959212856690323</v>
      </c>
      <c r="AR2332" s="32">
        <f t="shared" ca="1" si="776"/>
        <v>0</v>
      </c>
    </row>
    <row r="2333" spans="1:44">
      <c r="A2333" s="19">
        <v>40326</v>
      </c>
      <c r="B2333" s="11">
        <f ca="1">IF(ROW(data!B2333)&gt;singleSMA,AVERAGE(OFFSET(data!B2333,0,0,-singleSMA,1)),"")</f>
        <v>12.0266</v>
      </c>
      <c r="C2333" s="11" t="str">
        <f ca="1">IF(ROW(data!B2331)&gt;singleSMA+2,IF(SIGN(data!B2332-indicators!B2332)&lt;&gt;SIGN(data!B2331-indicators!B2331),IF(SIGN(data!B2332-indicators!B2332)&gt;0,"BUY","SELL"),""),"")</f>
        <v/>
      </c>
      <c r="D2333" s="11">
        <f ca="1">IF(ROW(data!B2333)&gt;fastSMA,AVERAGE(OFFSET(data!B2333,0,0,-fastSMA,1)),"")</f>
        <v>9.2605000000000004</v>
      </c>
      <c r="E2333" s="11">
        <f ca="1">IF(ROW(data!B2333)&gt;slowSMA,AVERAGE(OFFSET(data!B2333,0,0,-slowSMA,1)),"")</f>
        <v>12.0266</v>
      </c>
      <c r="F2333" s="11" t="str">
        <f ca="1">IF(ROW(data!B2333)&gt;MAX(fastSMA,slowSMA)+2,IF(SIGN(D2332-E2332)&lt;&gt;SIGN(D2331-E2331),IF(SIGN(D2332-E2332)&gt;0,"BUY","SELL"),""),"")</f>
        <v/>
      </c>
      <c r="G2333" s="11"/>
      <c r="H2333" s="11">
        <f>(data!B2333/data!B2332)-1</f>
        <v>-6.9605568445474386E-3</v>
      </c>
      <c r="I2333" s="11">
        <f t="shared" si="756"/>
        <v>0</v>
      </c>
      <c r="J2333" s="11">
        <f t="shared" si="757"/>
        <v>6.9605568445474386E-3</v>
      </c>
      <c r="K2333" s="11">
        <f ca="1">IF(ROW(data!B2333)&gt;rsi+1,100-100/(1+AVERAGE(OFFSET(I2333,0,0,-rsi,1))/AVERAGE(OFFSET(J2333,0,0,-rsi,1))),"")</f>
        <v>42.275559425540891</v>
      </c>
      <c r="L2333" s="11"/>
      <c r="M2333" s="11">
        <f t="shared" si="758"/>
        <v>0.99303944315545256</v>
      </c>
      <c r="N2333" s="11">
        <f t="shared" ca="1" si="759"/>
        <v>0.84003925417075587</v>
      </c>
      <c r="S2333" s="13" t="str">
        <f ca="1">pricein</f>
        <v/>
      </c>
      <c r="T2333" s="13" t="str">
        <f ca="1">priceout</f>
        <v/>
      </c>
      <c r="U2333" s="16" t="str">
        <f t="shared" ca="1" si="760"/>
        <v/>
      </c>
      <c r="V2333" s="16" t="str">
        <f t="shared" ca="1" si="767"/>
        <v/>
      </c>
      <c r="W2333" s="16" t="str">
        <f t="shared" ca="1" si="768"/>
        <v/>
      </c>
      <c r="X2333" s="16">
        <f t="shared" ca="1" si="769"/>
        <v>3.4121018346729071</v>
      </c>
      <c r="Y2333" s="16"/>
      <c r="Z2333" s="13" t="str">
        <f ca="1">priceincross</f>
        <v/>
      </c>
      <c r="AA2333" s="13" t="str">
        <f ca="1">priceoutcross</f>
        <v/>
      </c>
      <c r="AB2333" s="13" t="str">
        <f t="shared" ca="1" si="761"/>
        <v/>
      </c>
      <c r="AC2333" s="13" t="str">
        <f t="shared" ca="1" si="770"/>
        <v/>
      </c>
      <c r="AD2333" s="13" t="str">
        <f t="shared" ca="1" si="771"/>
        <v/>
      </c>
      <c r="AE2333" s="13">
        <f t="shared" ca="1" si="772"/>
        <v>5.2959212856690323</v>
      </c>
      <c r="AG2333" s="32">
        <f ca="1">IF(ROW(data!B2333)&gt;fib+1,MIN(OFFSET(data!B2333,0,0,-fib,1)),"")</f>
        <v>8.5</v>
      </c>
      <c r="AH2333" s="32">
        <f ca="1">IF(ROW(data!B2333)&gt;fib+1,MAX(OFFSET(data!B2333,0,0,-fib,1)),"")</f>
        <v>17.09</v>
      </c>
      <c r="AI2333" s="32">
        <f t="shared" ca="1" si="762"/>
        <v>8.59</v>
      </c>
      <c r="AJ2333" s="31">
        <f t="shared" ca="1" si="763"/>
        <v>10.527239999999999</v>
      </c>
      <c r="AK2333" s="31">
        <f t="shared" ca="1" si="764"/>
        <v>11.78138</v>
      </c>
      <c r="AL2333" s="31">
        <f t="shared" ca="1" si="765"/>
        <v>12.795</v>
      </c>
      <c r="AM2333" s="31">
        <f t="shared" ca="1" si="766"/>
        <v>13.808619999999999</v>
      </c>
      <c r="AO2333" s="32">
        <f t="shared" ca="1" si="773"/>
        <v>2.890077253538212</v>
      </c>
      <c r="AP2333" s="32">
        <f t="shared" ca="1" si="774"/>
        <v>0.14008240141259587</v>
      </c>
      <c r="AQ2333" s="32">
        <f t="shared" ca="1" si="775"/>
        <v>4.2959212856690323</v>
      </c>
      <c r="AR2333" s="32">
        <f t="shared" ca="1" si="776"/>
        <v>0</v>
      </c>
    </row>
    <row r="2334" spans="1:44">
      <c r="A2334" s="19">
        <v>40329</v>
      </c>
      <c r="B2334" s="11">
        <f ca="1">IF(ROW(data!B2334)&gt;singleSMA,AVERAGE(OFFSET(data!B2334,0,0,-singleSMA,1)),"")</f>
        <v>11.958</v>
      </c>
      <c r="C2334" s="11" t="str">
        <f ca="1">IF(ROW(data!B2332)&gt;singleSMA+2,IF(SIGN(data!B2333-indicators!B2333)&lt;&gt;SIGN(data!B2332-indicators!B2332),IF(SIGN(data!B2333-indicators!B2333)&gt;0,"BUY","SELL"),""),"")</f>
        <v/>
      </c>
      <c r="D2334" s="11">
        <f ca="1">IF(ROW(data!B2334)&gt;fastSMA,AVERAGE(OFFSET(data!B2334,0,0,-fastSMA,1)),"")</f>
        <v>9.1620000000000008</v>
      </c>
      <c r="E2334" s="11">
        <f ca="1">IF(ROW(data!B2334)&gt;slowSMA,AVERAGE(OFFSET(data!B2334,0,0,-slowSMA,1)),"")</f>
        <v>11.958</v>
      </c>
      <c r="F2334" s="11" t="str">
        <f ca="1">IF(ROW(data!B2334)&gt;MAX(fastSMA,slowSMA)+2,IF(SIGN(D2333-E2333)&lt;&gt;SIGN(D2332-E2332),IF(SIGN(D2333-E2333)&gt;0,"BUY","SELL"),""),"")</f>
        <v/>
      </c>
      <c r="G2334" s="11"/>
      <c r="H2334" s="11">
        <f>(data!B2334/data!B2333)-1</f>
        <v>-4.6728971962617383E-3</v>
      </c>
      <c r="I2334" s="11">
        <f t="shared" si="756"/>
        <v>0</v>
      </c>
      <c r="J2334" s="11">
        <f t="shared" si="757"/>
        <v>4.6728971962617383E-3</v>
      </c>
      <c r="K2334" s="11">
        <f ca="1">IF(ROW(data!B2334)&gt;rsi+1,100-100/(1+AVERAGE(OFFSET(I2334,0,0,-rsi,1))/AVERAGE(OFFSET(J2334,0,0,-rsi,1))),"")</f>
        <v>40.120115345021603</v>
      </c>
      <c r="L2334" s="11"/>
      <c r="M2334" s="11">
        <f t="shared" si="758"/>
        <v>0.99532710280373826</v>
      </c>
      <c r="N2334" s="11">
        <f t="shared" ca="1" si="759"/>
        <v>0.81220209723546233</v>
      </c>
      <c r="S2334" s="13" t="str">
        <f ca="1">pricein</f>
        <v/>
      </c>
      <c r="T2334" s="13" t="str">
        <f ca="1">priceout</f>
        <v/>
      </c>
      <c r="U2334" s="16" t="str">
        <f t="shared" ca="1" si="760"/>
        <v/>
      </c>
      <c r="V2334" s="16" t="str">
        <f t="shared" ca="1" si="767"/>
        <v/>
      </c>
      <c r="W2334" s="16" t="str">
        <f t="shared" ca="1" si="768"/>
        <v/>
      </c>
      <c r="X2334" s="16">
        <f t="shared" ca="1" si="769"/>
        <v>3.4121018346729071</v>
      </c>
      <c r="Y2334" s="16"/>
      <c r="Z2334" s="13" t="str">
        <f ca="1">priceincross</f>
        <v/>
      </c>
      <c r="AA2334" s="13" t="str">
        <f ca="1">priceoutcross</f>
        <v/>
      </c>
      <c r="AB2334" s="13" t="str">
        <f t="shared" ca="1" si="761"/>
        <v/>
      </c>
      <c r="AC2334" s="13" t="str">
        <f t="shared" ca="1" si="770"/>
        <v/>
      </c>
      <c r="AD2334" s="13" t="str">
        <f t="shared" ca="1" si="771"/>
        <v/>
      </c>
      <c r="AE2334" s="13">
        <f t="shared" ca="1" si="772"/>
        <v>5.2959212856690323</v>
      </c>
      <c r="AG2334" s="32">
        <f ca="1">IF(ROW(data!B2334)&gt;fib+1,MIN(OFFSET(data!B2334,0,0,-fib,1)),"")</f>
        <v>8.5</v>
      </c>
      <c r="AH2334" s="32">
        <f ca="1">IF(ROW(data!B2334)&gt;fib+1,MAX(OFFSET(data!B2334,0,0,-fib,1)),"")</f>
        <v>17.09</v>
      </c>
      <c r="AI2334" s="32">
        <f t="shared" ca="1" si="762"/>
        <v>8.59</v>
      </c>
      <c r="AJ2334" s="31">
        <f t="shared" ca="1" si="763"/>
        <v>10.527239999999999</v>
      </c>
      <c r="AK2334" s="31">
        <f t="shared" ca="1" si="764"/>
        <v>11.78138</v>
      </c>
      <c r="AL2334" s="31">
        <f t="shared" ca="1" si="765"/>
        <v>12.795</v>
      </c>
      <c r="AM2334" s="31">
        <f t="shared" ca="1" si="766"/>
        <v>13.808619999999999</v>
      </c>
      <c r="AO2334" s="32">
        <f t="shared" ca="1" si="773"/>
        <v>2.890077253538212</v>
      </c>
      <c r="AP2334" s="32">
        <f t="shared" ca="1" si="774"/>
        <v>0.14008240141259587</v>
      </c>
      <c r="AQ2334" s="32">
        <f t="shared" ca="1" si="775"/>
        <v>4.2959212856690323</v>
      </c>
      <c r="AR2334" s="32">
        <f t="shared" ca="1" si="776"/>
        <v>0</v>
      </c>
    </row>
    <row r="2335" spans="1:44">
      <c r="A2335" s="19">
        <v>40330</v>
      </c>
      <c r="B2335" s="11">
        <f ca="1">IF(ROW(data!B2335)&gt;singleSMA,AVERAGE(OFFSET(data!B2335,0,0,-singleSMA,1)),"")</f>
        <v>11.888900000000003</v>
      </c>
      <c r="C2335" s="11" t="str">
        <f ca="1">IF(ROW(data!B2333)&gt;singleSMA+2,IF(SIGN(data!B2334-indicators!B2334)&lt;&gt;SIGN(data!B2333-indicators!B2333),IF(SIGN(data!B2334-indicators!B2334)&gt;0,"BUY","SELL"),""),"")</f>
        <v/>
      </c>
      <c r="D2335" s="11">
        <f ca="1">IF(ROW(data!B2335)&gt;fastSMA,AVERAGE(OFFSET(data!B2335,0,0,-fastSMA,1)),"")</f>
        <v>9.0564999999999998</v>
      </c>
      <c r="E2335" s="11">
        <f ca="1">IF(ROW(data!B2335)&gt;slowSMA,AVERAGE(OFFSET(data!B2335,0,0,-slowSMA,1)),"")</f>
        <v>11.888900000000003</v>
      </c>
      <c r="F2335" s="11" t="str">
        <f ca="1">IF(ROW(data!B2335)&gt;MAX(fastSMA,slowSMA)+2,IF(SIGN(D2334-E2334)&lt;&gt;SIGN(D2333-E2333),IF(SIGN(D2334-E2334)&gt;0,"BUY","SELL"),""),"")</f>
        <v/>
      </c>
      <c r="G2335" s="11"/>
      <c r="H2335" s="11">
        <f>(data!B2335/data!B2334)-1</f>
        <v>-8.2159624413146171E-3</v>
      </c>
      <c r="I2335" s="11">
        <f t="shared" si="756"/>
        <v>0</v>
      </c>
      <c r="J2335" s="11">
        <f t="shared" si="757"/>
        <v>8.2159624413146171E-3</v>
      </c>
      <c r="K2335" s="11">
        <f ca="1">IF(ROW(data!B2335)&gt;rsi+1,100-100/(1+AVERAGE(OFFSET(I2335,0,0,-rsi,1))/AVERAGE(OFFSET(J2335,0,0,-rsi,1))),"")</f>
        <v>39.293011561454328</v>
      </c>
      <c r="L2335" s="11"/>
      <c r="M2335" s="11">
        <f t="shared" si="758"/>
        <v>0.99178403755868538</v>
      </c>
      <c r="N2335" s="11">
        <f t="shared" ca="1" si="759"/>
        <v>0.80018939393939392</v>
      </c>
      <c r="S2335" s="13" t="str">
        <f ca="1">pricein</f>
        <v/>
      </c>
      <c r="T2335" s="13" t="str">
        <f ca="1">priceout</f>
        <v/>
      </c>
      <c r="U2335" s="16" t="str">
        <f t="shared" ca="1" si="760"/>
        <v/>
      </c>
      <c r="V2335" s="16" t="str">
        <f t="shared" ca="1" si="767"/>
        <v/>
      </c>
      <c r="W2335" s="16" t="str">
        <f t="shared" ca="1" si="768"/>
        <v/>
      </c>
      <c r="X2335" s="16">
        <f t="shared" ca="1" si="769"/>
        <v>3.4121018346729071</v>
      </c>
      <c r="Y2335" s="16"/>
      <c r="Z2335" s="13" t="str">
        <f ca="1">priceincross</f>
        <v/>
      </c>
      <c r="AA2335" s="13" t="str">
        <f ca="1">priceoutcross</f>
        <v/>
      </c>
      <c r="AB2335" s="13" t="str">
        <f t="shared" ca="1" si="761"/>
        <v/>
      </c>
      <c r="AC2335" s="13" t="str">
        <f t="shared" ca="1" si="770"/>
        <v/>
      </c>
      <c r="AD2335" s="13" t="str">
        <f t="shared" ca="1" si="771"/>
        <v/>
      </c>
      <c r="AE2335" s="13">
        <f t="shared" ca="1" si="772"/>
        <v>5.2959212856690323</v>
      </c>
      <c r="AG2335" s="32">
        <f ca="1">IF(ROW(data!B2335)&gt;fib+1,MIN(OFFSET(data!B2335,0,0,-fib,1)),"")</f>
        <v>8.4499999999999993</v>
      </c>
      <c r="AH2335" s="32">
        <f ca="1">IF(ROW(data!B2335)&gt;fib+1,MAX(OFFSET(data!B2335,0,0,-fib,1)),"")</f>
        <v>17.09</v>
      </c>
      <c r="AI2335" s="32">
        <f t="shared" ca="1" si="762"/>
        <v>8.64</v>
      </c>
      <c r="AJ2335" s="31">
        <f t="shared" ca="1" si="763"/>
        <v>10.489039999999999</v>
      </c>
      <c r="AK2335" s="31">
        <f t="shared" ca="1" si="764"/>
        <v>11.75048</v>
      </c>
      <c r="AL2335" s="31">
        <f t="shared" ca="1" si="765"/>
        <v>12.77</v>
      </c>
      <c r="AM2335" s="31">
        <f t="shared" ca="1" si="766"/>
        <v>13.78952</v>
      </c>
      <c r="AO2335" s="32">
        <f t="shared" ca="1" si="773"/>
        <v>2.890077253538212</v>
      </c>
      <c r="AP2335" s="32">
        <f t="shared" ca="1" si="774"/>
        <v>0.14008240141259587</v>
      </c>
      <c r="AQ2335" s="32">
        <f t="shared" ca="1" si="775"/>
        <v>4.2959212856690323</v>
      </c>
      <c r="AR2335" s="32">
        <f t="shared" ca="1" si="776"/>
        <v>0</v>
      </c>
    </row>
    <row r="2336" spans="1:44">
      <c r="A2336" s="19">
        <v>40331</v>
      </c>
      <c r="B2336" s="11">
        <f ca="1">IF(ROW(data!B2336)&gt;singleSMA,AVERAGE(OFFSET(data!B2336,0,0,-singleSMA,1)),"")</f>
        <v>11.810499999999999</v>
      </c>
      <c r="C2336" s="11" t="str">
        <f ca="1">IF(ROW(data!B2334)&gt;singleSMA+2,IF(SIGN(data!B2335-indicators!B2335)&lt;&gt;SIGN(data!B2334-indicators!B2334),IF(SIGN(data!B2335-indicators!B2335)&gt;0,"BUY","SELL"),""),"")</f>
        <v/>
      </c>
      <c r="D2336" s="11">
        <f ca="1">IF(ROW(data!B2336)&gt;fastSMA,AVERAGE(OFFSET(data!B2336,0,0,-fastSMA,1)),"")</f>
        <v>9.0229999999999997</v>
      </c>
      <c r="E2336" s="11">
        <f ca="1">IF(ROW(data!B2336)&gt;slowSMA,AVERAGE(OFFSET(data!B2336,0,0,-slowSMA,1)),"")</f>
        <v>11.810499999999999</v>
      </c>
      <c r="F2336" s="11" t="str">
        <f ca="1">IF(ROW(data!B2336)&gt;MAX(fastSMA,slowSMA)+2,IF(SIGN(D2335-E2335)&lt;&gt;SIGN(D2334-E2334),IF(SIGN(D2335-E2335)&gt;0,"BUY","SELL"),""),"")</f>
        <v/>
      </c>
      <c r="G2336" s="11"/>
      <c r="H2336" s="11">
        <f>(data!B2336/data!B2335)-1</f>
        <v>1.1834319526627279E-2</v>
      </c>
      <c r="I2336" s="11">
        <f t="shared" si="756"/>
        <v>1.1834319526627279E-2</v>
      </c>
      <c r="J2336" s="11">
        <f t="shared" si="757"/>
        <v>0</v>
      </c>
      <c r="K2336" s="11">
        <f ca="1">IF(ROW(data!B2336)&gt;rsi+1,100-100/(1+AVERAGE(OFFSET(I2336,0,0,-rsi,1))/AVERAGE(OFFSET(J2336,0,0,-rsi,1))),"")</f>
        <v>46.734494265528383</v>
      </c>
      <c r="L2336" s="11"/>
      <c r="M2336" s="11">
        <f t="shared" si="758"/>
        <v>1.0118343195266273</v>
      </c>
      <c r="N2336" s="11">
        <f t="shared" ca="1" si="759"/>
        <v>0.92733188720173543</v>
      </c>
      <c r="S2336" s="13" t="str">
        <f ca="1">pricein</f>
        <v/>
      </c>
      <c r="T2336" s="13" t="str">
        <f ca="1">priceout</f>
        <v/>
      </c>
      <c r="U2336" s="16" t="str">
        <f t="shared" ca="1" si="760"/>
        <v/>
      </c>
      <c r="V2336" s="16" t="str">
        <f t="shared" ca="1" si="767"/>
        <v/>
      </c>
      <c r="W2336" s="16" t="str">
        <f t="shared" ca="1" si="768"/>
        <v/>
      </c>
      <c r="X2336" s="16">
        <f t="shared" ca="1" si="769"/>
        <v>3.4121018346729071</v>
      </c>
      <c r="Y2336" s="16"/>
      <c r="Z2336" s="13" t="str">
        <f ca="1">priceincross</f>
        <v/>
      </c>
      <c r="AA2336" s="13" t="str">
        <f ca="1">priceoutcross</f>
        <v/>
      </c>
      <c r="AB2336" s="13" t="str">
        <f t="shared" ca="1" si="761"/>
        <v/>
      </c>
      <c r="AC2336" s="13" t="str">
        <f t="shared" ca="1" si="770"/>
        <v/>
      </c>
      <c r="AD2336" s="13" t="str">
        <f t="shared" ca="1" si="771"/>
        <v/>
      </c>
      <c r="AE2336" s="13">
        <f t="shared" ca="1" si="772"/>
        <v>5.2959212856690323</v>
      </c>
      <c r="AG2336" s="32">
        <f ca="1">IF(ROW(data!B2336)&gt;fib+1,MIN(OFFSET(data!B2336,0,0,-fib,1)),"")</f>
        <v>8.4499999999999993</v>
      </c>
      <c r="AH2336" s="32">
        <f ca="1">IF(ROW(data!B2336)&gt;fib+1,MAX(OFFSET(data!B2336,0,0,-fib,1)),"")</f>
        <v>17.09</v>
      </c>
      <c r="AI2336" s="32">
        <f t="shared" ca="1" si="762"/>
        <v>8.64</v>
      </c>
      <c r="AJ2336" s="31">
        <f t="shared" ca="1" si="763"/>
        <v>10.489039999999999</v>
      </c>
      <c r="AK2336" s="31">
        <f t="shared" ca="1" si="764"/>
        <v>11.75048</v>
      </c>
      <c r="AL2336" s="31">
        <f t="shared" ca="1" si="765"/>
        <v>12.77</v>
      </c>
      <c r="AM2336" s="31">
        <f t="shared" ca="1" si="766"/>
        <v>13.78952</v>
      </c>
      <c r="AO2336" s="32">
        <f t="shared" ca="1" si="773"/>
        <v>2.890077253538212</v>
      </c>
      <c r="AP2336" s="32">
        <f t="shared" ca="1" si="774"/>
        <v>0.14008240141259587</v>
      </c>
      <c r="AQ2336" s="32">
        <f t="shared" ca="1" si="775"/>
        <v>4.2959212856690323</v>
      </c>
      <c r="AR2336" s="32">
        <f t="shared" ca="1" si="776"/>
        <v>0</v>
      </c>
    </row>
    <row r="2337" spans="1:44">
      <c r="A2337" s="19">
        <v>40332</v>
      </c>
      <c r="B2337" s="11">
        <f ca="1">IF(ROW(data!B2337)&gt;singleSMA,AVERAGE(OFFSET(data!B2337,0,0,-singleSMA,1)),"")</f>
        <v>11.732699999999998</v>
      </c>
      <c r="C2337" s="11" t="str">
        <f ca="1">IF(ROW(data!B2335)&gt;singleSMA+2,IF(SIGN(data!B2336-indicators!B2336)&lt;&gt;SIGN(data!B2335-indicators!B2335),IF(SIGN(data!B2336-indicators!B2336)&gt;0,"BUY","SELL"),""),"")</f>
        <v/>
      </c>
      <c r="D2337" s="11">
        <f ca="1">IF(ROW(data!B2337)&gt;fastSMA,AVERAGE(OFFSET(data!B2337,0,0,-fastSMA,1)),"")</f>
        <v>9.0140000000000011</v>
      </c>
      <c r="E2337" s="11">
        <f ca="1">IF(ROW(data!B2337)&gt;slowSMA,AVERAGE(OFFSET(data!B2337,0,0,-slowSMA,1)),"")</f>
        <v>11.732699999999998</v>
      </c>
      <c r="F2337" s="11" t="str">
        <f ca="1">IF(ROW(data!B2337)&gt;MAX(fastSMA,slowSMA)+2,IF(SIGN(D2336-E2336)&lt;&gt;SIGN(D2335-E2335),IF(SIGN(D2336-E2336)&gt;0,"BUY","SELL"),""),"")</f>
        <v/>
      </c>
      <c r="G2337" s="11"/>
      <c r="H2337" s="11">
        <f>(data!B2337/data!B2336)-1</f>
        <v>3.7426900584795142E-2</v>
      </c>
      <c r="I2337" s="11">
        <f t="shared" si="756"/>
        <v>3.7426900584795142E-2</v>
      </c>
      <c r="J2337" s="11">
        <f t="shared" si="757"/>
        <v>0</v>
      </c>
      <c r="K2337" s="11">
        <f ca="1">IF(ROW(data!B2337)&gt;rsi+1,100-100/(1+AVERAGE(OFFSET(I2337,0,0,-rsi,1))/AVERAGE(OFFSET(J2337,0,0,-rsi,1))),"")</f>
        <v>50.369150055866783</v>
      </c>
      <c r="L2337" s="11"/>
      <c r="M2337" s="11">
        <f t="shared" si="758"/>
        <v>1.0374269005847951</v>
      </c>
      <c r="N2337" s="11">
        <f t="shared" ca="1" si="759"/>
        <v>0.98011049723756904</v>
      </c>
      <c r="S2337" s="13" t="str">
        <f ca="1">pricein</f>
        <v/>
      </c>
      <c r="T2337" s="13" t="str">
        <f ca="1">priceout</f>
        <v/>
      </c>
      <c r="U2337" s="16" t="str">
        <f t="shared" ca="1" si="760"/>
        <v/>
      </c>
      <c r="V2337" s="16" t="str">
        <f t="shared" ca="1" si="767"/>
        <v/>
      </c>
      <c r="W2337" s="16" t="str">
        <f t="shared" ca="1" si="768"/>
        <v/>
      </c>
      <c r="X2337" s="16">
        <f t="shared" ca="1" si="769"/>
        <v>3.4121018346729071</v>
      </c>
      <c r="Y2337" s="16"/>
      <c r="Z2337" s="13" t="str">
        <f ca="1">priceincross</f>
        <v/>
      </c>
      <c r="AA2337" s="13" t="str">
        <f ca="1">priceoutcross</f>
        <v/>
      </c>
      <c r="AB2337" s="13" t="str">
        <f t="shared" ca="1" si="761"/>
        <v/>
      </c>
      <c r="AC2337" s="13" t="str">
        <f t="shared" ca="1" si="770"/>
        <v/>
      </c>
      <c r="AD2337" s="13" t="str">
        <f t="shared" ca="1" si="771"/>
        <v/>
      </c>
      <c r="AE2337" s="13">
        <f t="shared" ca="1" si="772"/>
        <v>5.2959212856690323</v>
      </c>
      <c r="AG2337" s="32">
        <f ca="1">IF(ROW(data!B2337)&gt;fib+1,MIN(OFFSET(data!B2337,0,0,-fib,1)),"")</f>
        <v>8.4499999999999993</v>
      </c>
      <c r="AH2337" s="32">
        <f ca="1">IF(ROW(data!B2337)&gt;fib+1,MAX(OFFSET(data!B2337,0,0,-fib,1)),"")</f>
        <v>17.09</v>
      </c>
      <c r="AI2337" s="32">
        <f t="shared" ca="1" si="762"/>
        <v>8.64</v>
      </c>
      <c r="AJ2337" s="31">
        <f t="shared" ca="1" si="763"/>
        <v>10.489039999999999</v>
      </c>
      <c r="AK2337" s="31">
        <f t="shared" ca="1" si="764"/>
        <v>11.75048</v>
      </c>
      <c r="AL2337" s="31">
        <f t="shared" ca="1" si="765"/>
        <v>12.77</v>
      </c>
      <c r="AM2337" s="31">
        <f t="shared" ca="1" si="766"/>
        <v>13.78952</v>
      </c>
      <c r="AO2337" s="32">
        <f t="shared" ca="1" si="773"/>
        <v>2.890077253538212</v>
      </c>
      <c r="AP2337" s="32">
        <f t="shared" ca="1" si="774"/>
        <v>0.14008240141259587</v>
      </c>
      <c r="AQ2337" s="32">
        <f t="shared" ca="1" si="775"/>
        <v>4.2959212856690323</v>
      </c>
      <c r="AR2337" s="32">
        <f t="shared" ca="1" si="776"/>
        <v>0</v>
      </c>
    </row>
    <row r="2338" spans="1:44">
      <c r="A2338" s="19">
        <v>40333</v>
      </c>
      <c r="B2338" s="11">
        <f ca="1">IF(ROW(data!B2338)&gt;singleSMA,AVERAGE(OFFSET(data!B2338,0,0,-singleSMA,1)),"")</f>
        <v>11.644500000000001</v>
      </c>
      <c r="C2338" s="11" t="str">
        <f ca="1">IF(ROW(data!B2336)&gt;singleSMA+2,IF(SIGN(data!B2337-indicators!B2337)&lt;&gt;SIGN(data!B2336-indicators!B2336),IF(SIGN(data!B2337-indicators!B2337)&gt;0,"BUY","SELL"),""),"")</f>
        <v/>
      </c>
      <c r="D2338" s="11">
        <f ca="1">IF(ROW(data!B2338)&gt;fastSMA,AVERAGE(OFFSET(data!B2338,0,0,-fastSMA,1)),"")</f>
        <v>8.958000000000002</v>
      </c>
      <c r="E2338" s="11">
        <f ca="1">IF(ROW(data!B2338)&gt;slowSMA,AVERAGE(OFFSET(data!B2338,0,0,-slowSMA,1)),"")</f>
        <v>11.644500000000001</v>
      </c>
      <c r="F2338" s="11" t="str">
        <f ca="1">IF(ROW(data!B2338)&gt;MAX(fastSMA,slowSMA)+2,IF(SIGN(D2337-E2337)&lt;&gt;SIGN(D2336-E2336),IF(SIGN(D2337-E2337)&gt;0,"BUY","SELL"),""),"")</f>
        <v/>
      </c>
      <c r="G2338" s="11"/>
      <c r="H2338" s="11">
        <f>(data!B2338/data!B2337)-1</f>
        <v>-6.7643742953776731E-2</v>
      </c>
      <c r="I2338" s="11">
        <f t="shared" si="756"/>
        <v>0</v>
      </c>
      <c r="J2338" s="11">
        <f t="shared" si="757"/>
        <v>6.7643742953776731E-2</v>
      </c>
      <c r="K2338" s="11">
        <f ca="1">IF(ROW(data!B2338)&gt;rsi+1,100-100/(1+AVERAGE(OFFSET(I2338,0,0,-rsi,1))/AVERAGE(OFFSET(J2338,0,0,-rsi,1))),"")</f>
        <v>43.905834880384546</v>
      </c>
      <c r="L2338" s="11"/>
      <c r="M2338" s="11">
        <f t="shared" si="758"/>
        <v>0.93235625704622327</v>
      </c>
      <c r="N2338" s="11">
        <f t="shared" ca="1" si="759"/>
        <v>0.88072417465388686</v>
      </c>
      <c r="S2338" s="13" t="str">
        <f ca="1">pricein</f>
        <v/>
      </c>
      <c r="T2338" s="13" t="str">
        <f ca="1">priceout</f>
        <v/>
      </c>
      <c r="U2338" s="16" t="str">
        <f t="shared" ca="1" si="760"/>
        <v/>
      </c>
      <c r="V2338" s="16" t="str">
        <f t="shared" ca="1" si="767"/>
        <v/>
      </c>
      <c r="W2338" s="16" t="str">
        <f t="shared" ca="1" si="768"/>
        <v/>
      </c>
      <c r="X2338" s="16">
        <f t="shared" ca="1" si="769"/>
        <v>3.4121018346729071</v>
      </c>
      <c r="Y2338" s="16"/>
      <c r="Z2338" s="13" t="str">
        <f ca="1">priceincross</f>
        <v/>
      </c>
      <c r="AA2338" s="13" t="str">
        <f ca="1">priceoutcross</f>
        <v/>
      </c>
      <c r="AB2338" s="13" t="str">
        <f t="shared" ca="1" si="761"/>
        <v/>
      </c>
      <c r="AC2338" s="13" t="str">
        <f t="shared" ca="1" si="770"/>
        <v/>
      </c>
      <c r="AD2338" s="13" t="str">
        <f t="shared" ca="1" si="771"/>
        <v/>
      </c>
      <c r="AE2338" s="13">
        <f t="shared" ca="1" si="772"/>
        <v>5.2959212856690323</v>
      </c>
      <c r="AG2338" s="32">
        <f ca="1">IF(ROW(data!B2338)&gt;fib+1,MIN(OFFSET(data!B2338,0,0,-fib,1)),"")</f>
        <v>8.27</v>
      </c>
      <c r="AH2338" s="32">
        <f ca="1">IF(ROW(data!B2338)&gt;fib+1,MAX(OFFSET(data!B2338,0,0,-fib,1)),"")</f>
        <v>16.84</v>
      </c>
      <c r="AI2338" s="32">
        <f t="shared" ca="1" si="762"/>
        <v>8.57</v>
      </c>
      <c r="AJ2338" s="31">
        <f t="shared" ca="1" si="763"/>
        <v>10.29252</v>
      </c>
      <c r="AK2338" s="31">
        <f t="shared" ca="1" si="764"/>
        <v>11.54374</v>
      </c>
      <c r="AL2338" s="31">
        <f t="shared" ca="1" si="765"/>
        <v>12.555</v>
      </c>
      <c r="AM2338" s="31">
        <f t="shared" ca="1" si="766"/>
        <v>13.56626</v>
      </c>
      <c r="AO2338" s="32">
        <f t="shared" ca="1" si="773"/>
        <v>2.890077253538212</v>
      </c>
      <c r="AP2338" s="32">
        <f t="shared" ca="1" si="774"/>
        <v>0.14008240141259587</v>
      </c>
      <c r="AQ2338" s="32">
        <f t="shared" ca="1" si="775"/>
        <v>4.2959212856690323</v>
      </c>
      <c r="AR2338" s="32">
        <f t="shared" ca="1" si="776"/>
        <v>0</v>
      </c>
    </row>
    <row r="2339" spans="1:44">
      <c r="A2339" s="20">
        <v>40336</v>
      </c>
      <c r="B2339" s="11">
        <f ca="1">IF(ROW(data!B2339)&gt;singleSMA,AVERAGE(OFFSET(data!B2339,0,0,-singleSMA,1)),"")</f>
        <v>11.5547</v>
      </c>
      <c r="C2339" s="11" t="str">
        <f ca="1">IF(ROW(data!B2337)&gt;singleSMA+2,IF(SIGN(data!B2338-indicators!B2338)&lt;&gt;SIGN(data!B2337-indicators!B2337),IF(SIGN(data!B2338-indicators!B2338)&gt;0,"BUY","SELL"),""),"")</f>
        <v/>
      </c>
      <c r="D2339" s="11">
        <f ca="1">IF(ROW(data!B2339)&gt;fastSMA,AVERAGE(OFFSET(data!B2339,0,0,-fastSMA,1)),"")</f>
        <v>8.9110000000000014</v>
      </c>
      <c r="E2339" s="11">
        <f ca="1">IF(ROW(data!B2339)&gt;slowSMA,AVERAGE(OFFSET(data!B2339,0,0,-slowSMA,1)),"")</f>
        <v>11.5547</v>
      </c>
      <c r="F2339" s="11" t="str">
        <f ca="1">IF(ROW(data!B2339)&gt;MAX(fastSMA,slowSMA)+2,IF(SIGN(D2338-E2338)&lt;&gt;SIGN(D2337-E2337),IF(SIGN(D2338-E2338)&gt;0,"BUY","SELL"),""),"")</f>
        <v/>
      </c>
      <c r="G2339" s="11"/>
      <c r="H2339" s="11">
        <f>(data!B2339/data!B2338)-1</f>
        <v>-4.9576783555018045E-2</v>
      </c>
      <c r="I2339" s="11">
        <f t="shared" si="756"/>
        <v>0</v>
      </c>
      <c r="J2339" s="11">
        <f t="shared" si="757"/>
        <v>4.9576783555018045E-2</v>
      </c>
      <c r="K2339" s="11">
        <f ca="1">IF(ROW(data!B2339)&gt;rsi+1,100-100/(1+AVERAGE(OFFSET(I2339,0,0,-rsi,1))/AVERAGE(OFFSET(J2339,0,0,-rsi,1))),"")</f>
        <v>44.631193418377904</v>
      </c>
      <c r="L2339" s="11"/>
      <c r="M2339" s="11">
        <f t="shared" si="758"/>
        <v>0.95042321644498196</v>
      </c>
      <c r="N2339" s="11">
        <f t="shared" ca="1" si="759"/>
        <v>0.89318181818181819</v>
      </c>
      <c r="S2339" s="13" t="str">
        <f ca="1">pricein</f>
        <v/>
      </c>
      <c r="T2339" s="13" t="str">
        <f ca="1">priceout</f>
        <v/>
      </c>
      <c r="U2339" s="16" t="str">
        <f t="shared" ca="1" si="760"/>
        <v/>
      </c>
      <c r="V2339" s="16" t="str">
        <f t="shared" ca="1" si="767"/>
        <v/>
      </c>
      <c r="W2339" s="16" t="str">
        <f t="shared" ca="1" si="768"/>
        <v/>
      </c>
      <c r="X2339" s="16">
        <f t="shared" ca="1" si="769"/>
        <v>3.4121018346729071</v>
      </c>
      <c r="Y2339" s="16"/>
      <c r="Z2339" s="13" t="str">
        <f ca="1">priceincross</f>
        <v/>
      </c>
      <c r="AA2339" s="13" t="str">
        <f ca="1">priceoutcross</f>
        <v/>
      </c>
      <c r="AB2339" s="13" t="str">
        <f t="shared" ca="1" si="761"/>
        <v/>
      </c>
      <c r="AC2339" s="13" t="str">
        <f t="shared" ca="1" si="770"/>
        <v/>
      </c>
      <c r="AD2339" s="13" t="str">
        <f t="shared" ca="1" si="771"/>
        <v/>
      </c>
      <c r="AE2339" s="13">
        <f t="shared" ca="1" si="772"/>
        <v>5.2959212856690323</v>
      </c>
      <c r="AG2339" s="32">
        <f ca="1">IF(ROW(data!B2339)&gt;fib+1,MIN(OFFSET(data!B2339,0,0,-fib,1)),"")</f>
        <v>7.86</v>
      </c>
      <c r="AH2339" s="32">
        <f ca="1">IF(ROW(data!B2339)&gt;fib+1,MAX(OFFSET(data!B2339,0,0,-fib,1)),"")</f>
        <v>15.78</v>
      </c>
      <c r="AI2339" s="32">
        <f t="shared" ca="1" si="762"/>
        <v>7.919999999999999</v>
      </c>
      <c r="AJ2339" s="31">
        <f t="shared" ca="1" si="763"/>
        <v>9.72912</v>
      </c>
      <c r="AK2339" s="31">
        <f t="shared" ca="1" si="764"/>
        <v>10.885439999999999</v>
      </c>
      <c r="AL2339" s="31">
        <f t="shared" ca="1" si="765"/>
        <v>11.82</v>
      </c>
      <c r="AM2339" s="31">
        <f t="shared" ca="1" si="766"/>
        <v>12.75456</v>
      </c>
      <c r="AO2339" s="32">
        <f t="shared" ca="1" si="773"/>
        <v>2.890077253538212</v>
      </c>
      <c r="AP2339" s="32">
        <f t="shared" ca="1" si="774"/>
        <v>0.14008240141259587</v>
      </c>
      <c r="AQ2339" s="32">
        <f t="shared" ca="1" si="775"/>
        <v>4.2959212856690323</v>
      </c>
      <c r="AR2339" s="32">
        <f t="shared" ca="1" si="776"/>
        <v>0</v>
      </c>
    </row>
    <row r="2340" spans="1:44">
      <c r="A2340" s="20">
        <v>40337</v>
      </c>
      <c r="B2340" s="11">
        <f ca="1">IF(ROW(data!B2340)&gt;singleSMA,AVERAGE(OFFSET(data!B2340,0,0,-singleSMA,1)),"")</f>
        <v>11.4747</v>
      </c>
      <c r="C2340" s="11" t="str">
        <f ca="1">IF(ROW(data!B2338)&gt;singleSMA+2,IF(SIGN(data!B2339-indicators!B2339)&lt;&gt;SIGN(data!B2338-indicators!B2338),IF(SIGN(data!B2339-indicators!B2339)&gt;0,"BUY","SELL"),""),"")</f>
        <v/>
      </c>
      <c r="D2340" s="11">
        <f ca="1">IF(ROW(data!B2340)&gt;fastSMA,AVERAGE(OFFSET(data!B2340,0,0,-fastSMA,1)),"")</f>
        <v>8.7855000000000025</v>
      </c>
      <c r="E2340" s="11">
        <f ca="1">IF(ROW(data!B2340)&gt;slowSMA,AVERAGE(OFFSET(data!B2340,0,0,-slowSMA,1)),"")</f>
        <v>11.4747</v>
      </c>
      <c r="F2340" s="11" t="str">
        <f ca="1">IF(ROW(data!B2340)&gt;MAX(fastSMA,slowSMA)+2,IF(SIGN(D2339-E2339)&lt;&gt;SIGN(D2338-E2338),IF(SIGN(D2339-E2339)&gt;0,"BUY","SELL"),""),"")</f>
        <v/>
      </c>
      <c r="G2340" s="11"/>
      <c r="H2340" s="11">
        <f>(data!B2340/data!B2339)-1</f>
        <v>-1.0178117048346036E-2</v>
      </c>
      <c r="I2340" s="11">
        <f t="shared" si="756"/>
        <v>0</v>
      </c>
      <c r="J2340" s="11">
        <f t="shared" si="757"/>
        <v>1.0178117048346036E-2</v>
      </c>
      <c r="K2340" s="11">
        <f ca="1">IF(ROW(data!B2340)&gt;rsi+1,100-100/(1+AVERAGE(OFFSET(I2340,0,0,-rsi,1))/AVERAGE(OFFSET(J2340,0,0,-rsi,1))),"")</f>
        <v>29.350523436986464</v>
      </c>
      <c r="L2340" s="11"/>
      <c r="M2340" s="11">
        <f t="shared" si="758"/>
        <v>0.98982188295165396</v>
      </c>
      <c r="N2340" s="11">
        <f t="shared" ca="1" si="759"/>
        <v>0.75607385811467465</v>
      </c>
      <c r="S2340" s="13" t="str">
        <f ca="1">pricein</f>
        <v/>
      </c>
      <c r="T2340" s="13" t="str">
        <f ca="1">priceout</f>
        <v/>
      </c>
      <c r="U2340" s="16" t="str">
        <f t="shared" ca="1" si="760"/>
        <v/>
      </c>
      <c r="V2340" s="16" t="str">
        <f t="shared" ca="1" si="767"/>
        <v/>
      </c>
      <c r="W2340" s="16" t="str">
        <f t="shared" ca="1" si="768"/>
        <v/>
      </c>
      <c r="X2340" s="16">
        <f t="shared" ca="1" si="769"/>
        <v>3.4121018346729071</v>
      </c>
      <c r="Y2340" s="16"/>
      <c r="Z2340" s="13" t="str">
        <f ca="1">priceincross</f>
        <v/>
      </c>
      <c r="AA2340" s="13" t="str">
        <f ca="1">priceoutcross</f>
        <v/>
      </c>
      <c r="AB2340" s="13" t="str">
        <f t="shared" ca="1" si="761"/>
        <v/>
      </c>
      <c r="AC2340" s="13" t="str">
        <f t="shared" ca="1" si="770"/>
        <v/>
      </c>
      <c r="AD2340" s="13" t="str">
        <f t="shared" ca="1" si="771"/>
        <v/>
      </c>
      <c r="AE2340" s="13">
        <f t="shared" ca="1" si="772"/>
        <v>5.2959212856690323</v>
      </c>
      <c r="AG2340" s="32">
        <f ca="1">IF(ROW(data!B2340)&gt;fib+1,MIN(OFFSET(data!B2340,0,0,-fib,1)),"")</f>
        <v>7.78</v>
      </c>
      <c r="AH2340" s="32">
        <f ca="1">IF(ROW(data!B2340)&gt;fib+1,MAX(OFFSET(data!B2340,0,0,-fib,1)),"")</f>
        <v>15.05</v>
      </c>
      <c r="AI2340" s="32">
        <f t="shared" ca="1" si="762"/>
        <v>7.2700000000000005</v>
      </c>
      <c r="AJ2340" s="31">
        <f t="shared" ca="1" si="763"/>
        <v>9.4957200000000004</v>
      </c>
      <c r="AK2340" s="31">
        <f t="shared" ca="1" si="764"/>
        <v>10.55714</v>
      </c>
      <c r="AL2340" s="31">
        <f t="shared" ca="1" si="765"/>
        <v>11.415000000000001</v>
      </c>
      <c r="AM2340" s="31">
        <f t="shared" ca="1" si="766"/>
        <v>12.272860000000001</v>
      </c>
      <c r="AO2340" s="32">
        <f t="shared" ca="1" si="773"/>
        <v>2.890077253538212</v>
      </c>
      <c r="AP2340" s="32">
        <f t="shared" ca="1" si="774"/>
        <v>0.14008240141259587</v>
      </c>
      <c r="AQ2340" s="32">
        <f t="shared" ca="1" si="775"/>
        <v>4.2959212856690323</v>
      </c>
      <c r="AR2340" s="32">
        <f t="shared" ca="1" si="776"/>
        <v>0</v>
      </c>
    </row>
    <row r="2341" spans="1:44">
      <c r="A2341" s="20">
        <v>40338</v>
      </c>
      <c r="B2341" s="11">
        <f ca="1">IF(ROW(data!B2341)&gt;singleSMA,AVERAGE(OFFSET(data!B2341,0,0,-singleSMA,1)),"")</f>
        <v>11.406199999999998</v>
      </c>
      <c r="C2341" s="11" t="str">
        <f ca="1">IF(ROW(data!B2339)&gt;singleSMA+2,IF(SIGN(data!B2340-indicators!B2340)&lt;&gt;SIGN(data!B2339-indicators!B2339),IF(SIGN(data!B2340-indicators!B2340)&gt;0,"BUY","SELL"),""),"")</f>
        <v/>
      </c>
      <c r="D2341" s="11">
        <f ca="1">IF(ROW(data!B2341)&gt;fastSMA,AVERAGE(OFFSET(data!B2341,0,0,-fastSMA,1)),"")</f>
        <v>8.7105000000000015</v>
      </c>
      <c r="E2341" s="11">
        <f ca="1">IF(ROW(data!B2341)&gt;slowSMA,AVERAGE(OFFSET(data!B2341,0,0,-slowSMA,1)),"")</f>
        <v>11.406199999999998</v>
      </c>
      <c r="F2341" s="11" t="str">
        <f ca="1">IF(ROW(data!B2341)&gt;MAX(fastSMA,slowSMA)+2,IF(SIGN(D2340-E2340)&lt;&gt;SIGN(D2339-E2339),IF(SIGN(D2340-E2340)&gt;0,"BUY","SELL"),""),"")</f>
        <v/>
      </c>
      <c r="G2341" s="11"/>
      <c r="H2341" s="11">
        <f>(data!B2341/data!B2340)-1</f>
        <v>5.3984575835475557E-2</v>
      </c>
      <c r="I2341" s="11">
        <f t="shared" si="756"/>
        <v>5.3984575835475557E-2</v>
      </c>
      <c r="J2341" s="11">
        <f t="shared" si="757"/>
        <v>0</v>
      </c>
      <c r="K2341" s="11">
        <f ca="1">IF(ROW(data!B2341)&gt;rsi+1,100-100/(1+AVERAGE(OFFSET(I2341,0,0,-rsi,1))/AVERAGE(OFFSET(J2341,0,0,-rsi,1))),"")</f>
        <v>37.940817683805939</v>
      </c>
      <c r="L2341" s="11"/>
      <c r="M2341" s="11">
        <f t="shared" si="758"/>
        <v>1.0539845758354756</v>
      </c>
      <c r="N2341" s="11">
        <f t="shared" ca="1" si="759"/>
        <v>0.84536082474226804</v>
      </c>
      <c r="S2341" s="13" t="str">
        <f ca="1">pricein</f>
        <v/>
      </c>
      <c r="T2341" s="13" t="str">
        <f ca="1">priceout</f>
        <v/>
      </c>
      <c r="U2341" s="16" t="str">
        <f t="shared" ca="1" si="760"/>
        <v/>
      </c>
      <c r="V2341" s="16" t="str">
        <f t="shared" ca="1" si="767"/>
        <v/>
      </c>
      <c r="W2341" s="16" t="str">
        <f t="shared" ca="1" si="768"/>
        <v/>
      </c>
      <c r="X2341" s="16">
        <f t="shared" ca="1" si="769"/>
        <v>3.4121018346729071</v>
      </c>
      <c r="Y2341" s="16"/>
      <c r="Z2341" s="13" t="str">
        <f ca="1">priceincross</f>
        <v/>
      </c>
      <c r="AA2341" s="13" t="str">
        <f ca="1">priceoutcross</f>
        <v/>
      </c>
      <c r="AB2341" s="13" t="str">
        <f t="shared" ca="1" si="761"/>
        <v/>
      </c>
      <c r="AC2341" s="13" t="str">
        <f t="shared" ca="1" si="770"/>
        <v/>
      </c>
      <c r="AD2341" s="13" t="str">
        <f t="shared" ca="1" si="771"/>
        <v/>
      </c>
      <c r="AE2341" s="13">
        <f t="shared" ca="1" si="772"/>
        <v>5.2959212856690323</v>
      </c>
      <c r="AG2341" s="32">
        <f ca="1">IF(ROW(data!B2341)&gt;fib+1,MIN(OFFSET(data!B2341,0,0,-fib,1)),"")</f>
        <v>7.78</v>
      </c>
      <c r="AH2341" s="32">
        <f ca="1">IF(ROW(data!B2341)&gt;fib+1,MAX(OFFSET(data!B2341,0,0,-fib,1)),"")</f>
        <v>14.74</v>
      </c>
      <c r="AI2341" s="32">
        <f t="shared" ca="1" si="762"/>
        <v>6.96</v>
      </c>
      <c r="AJ2341" s="31">
        <f t="shared" ca="1" si="763"/>
        <v>9.4225600000000007</v>
      </c>
      <c r="AK2341" s="31">
        <f t="shared" ca="1" si="764"/>
        <v>10.43872</v>
      </c>
      <c r="AL2341" s="31">
        <f t="shared" ca="1" si="765"/>
        <v>11.26</v>
      </c>
      <c r="AM2341" s="31">
        <f t="shared" ca="1" si="766"/>
        <v>12.08128</v>
      </c>
      <c r="AO2341" s="32">
        <f t="shared" ca="1" si="773"/>
        <v>2.890077253538212</v>
      </c>
      <c r="AP2341" s="32">
        <f t="shared" ca="1" si="774"/>
        <v>0.14008240141259587</v>
      </c>
      <c r="AQ2341" s="32">
        <f t="shared" ca="1" si="775"/>
        <v>4.2959212856690323</v>
      </c>
      <c r="AR2341" s="32">
        <f t="shared" ca="1" si="776"/>
        <v>0</v>
      </c>
    </row>
    <row r="2342" spans="1:44">
      <c r="A2342" s="20">
        <v>40339</v>
      </c>
      <c r="B2342" s="11">
        <f ca="1">IF(ROW(data!B2342)&gt;singleSMA,AVERAGE(OFFSET(data!B2342,0,0,-singleSMA,1)),"")</f>
        <v>11.339499999999996</v>
      </c>
      <c r="C2342" s="11" t="str">
        <f ca="1">IF(ROW(data!B2340)&gt;singleSMA+2,IF(SIGN(data!B2341-indicators!B2341)&lt;&gt;SIGN(data!B2340-indicators!B2340),IF(SIGN(data!B2341-indicators!B2341)&gt;0,"BUY","SELL"),""),"")</f>
        <v/>
      </c>
      <c r="D2342" s="11">
        <f ca="1">IF(ROW(data!B2342)&gt;fastSMA,AVERAGE(OFFSET(data!B2342,0,0,-fastSMA,1)),"")</f>
        <v>8.6215000000000011</v>
      </c>
      <c r="E2342" s="11">
        <f ca="1">IF(ROW(data!B2342)&gt;slowSMA,AVERAGE(OFFSET(data!B2342,0,0,-slowSMA,1)),"")</f>
        <v>11.339499999999996</v>
      </c>
      <c r="F2342" s="11" t="str">
        <f ca="1">IF(ROW(data!B2342)&gt;MAX(fastSMA,slowSMA)+2,IF(SIGN(D2341-E2341)&lt;&gt;SIGN(D2340-E2340),IF(SIGN(D2341-E2341)&gt;0,"BUY","SELL"),""),"")</f>
        <v/>
      </c>
      <c r="G2342" s="11"/>
      <c r="H2342" s="11">
        <f>(data!B2342/data!B2341)-1</f>
        <v>-1.5853658536585269E-2</v>
      </c>
      <c r="I2342" s="11">
        <f t="shared" si="756"/>
        <v>0</v>
      </c>
      <c r="J2342" s="11">
        <f t="shared" si="757"/>
        <v>1.5853658536585269E-2</v>
      </c>
      <c r="K2342" s="11">
        <f ca="1">IF(ROW(data!B2342)&gt;rsi+1,100-100/(1+AVERAGE(OFFSET(I2342,0,0,-rsi,1))/AVERAGE(OFFSET(J2342,0,0,-rsi,1))),"")</f>
        <v>35.502548624222797</v>
      </c>
      <c r="L2342" s="11"/>
      <c r="M2342" s="11">
        <f t="shared" si="758"/>
        <v>0.98414634146341473</v>
      </c>
      <c r="N2342" s="11">
        <f t="shared" ca="1" si="759"/>
        <v>0.81928934010152321</v>
      </c>
      <c r="S2342" s="13" t="str">
        <f ca="1">pricein</f>
        <v/>
      </c>
      <c r="T2342" s="13" t="str">
        <f ca="1">priceout</f>
        <v/>
      </c>
      <c r="U2342" s="16" t="str">
        <f t="shared" ca="1" si="760"/>
        <v/>
      </c>
      <c r="V2342" s="16" t="str">
        <f t="shared" ca="1" si="767"/>
        <v/>
      </c>
      <c r="W2342" s="16" t="str">
        <f t="shared" ca="1" si="768"/>
        <v/>
      </c>
      <c r="X2342" s="16">
        <f t="shared" ca="1" si="769"/>
        <v>3.4121018346729071</v>
      </c>
      <c r="Y2342" s="16"/>
      <c r="Z2342" s="13" t="str">
        <f ca="1">priceincross</f>
        <v/>
      </c>
      <c r="AA2342" s="13" t="str">
        <f ca="1">priceoutcross</f>
        <v/>
      </c>
      <c r="AB2342" s="13" t="str">
        <f t="shared" ca="1" si="761"/>
        <v/>
      </c>
      <c r="AC2342" s="13" t="str">
        <f t="shared" ca="1" si="770"/>
        <v/>
      </c>
      <c r="AD2342" s="13" t="str">
        <f t="shared" ca="1" si="771"/>
        <v/>
      </c>
      <c r="AE2342" s="13">
        <f t="shared" ca="1" si="772"/>
        <v>5.2959212856690323</v>
      </c>
      <c r="AG2342" s="32">
        <f ca="1">IF(ROW(data!B2342)&gt;fib+1,MIN(OFFSET(data!B2342,0,0,-fib,1)),"")</f>
        <v>7.78</v>
      </c>
      <c r="AH2342" s="32">
        <f ca="1">IF(ROW(data!B2342)&gt;fib+1,MAX(OFFSET(data!B2342,0,0,-fib,1)),"")</f>
        <v>14.62</v>
      </c>
      <c r="AI2342" s="32">
        <f t="shared" ca="1" si="762"/>
        <v>6.839999999999999</v>
      </c>
      <c r="AJ2342" s="31">
        <f t="shared" ca="1" si="763"/>
        <v>9.3942399999999999</v>
      </c>
      <c r="AK2342" s="31">
        <f t="shared" ca="1" si="764"/>
        <v>10.39288</v>
      </c>
      <c r="AL2342" s="31">
        <f t="shared" ca="1" si="765"/>
        <v>11.2</v>
      </c>
      <c r="AM2342" s="31">
        <f t="shared" ca="1" si="766"/>
        <v>12.00712</v>
      </c>
      <c r="AO2342" s="32">
        <f t="shared" ca="1" si="773"/>
        <v>2.890077253538212</v>
      </c>
      <c r="AP2342" s="32">
        <f t="shared" ca="1" si="774"/>
        <v>0.14008240141259587</v>
      </c>
      <c r="AQ2342" s="32">
        <f t="shared" ca="1" si="775"/>
        <v>4.2959212856690323</v>
      </c>
      <c r="AR2342" s="32">
        <f t="shared" ca="1" si="776"/>
        <v>0</v>
      </c>
    </row>
    <row r="2343" spans="1:44">
      <c r="A2343" s="20">
        <v>40340</v>
      </c>
      <c r="B2343" s="11">
        <f ca="1">IF(ROW(data!B2343)&gt;singleSMA,AVERAGE(OFFSET(data!B2343,0,0,-singleSMA,1)),"")</f>
        <v>11.279899999999996</v>
      </c>
      <c r="C2343" s="11" t="str">
        <f ca="1">IF(ROW(data!B2341)&gt;singleSMA+2,IF(SIGN(data!B2342-indicators!B2342)&lt;&gt;SIGN(data!B2341-indicators!B2341),IF(SIGN(data!B2342-indicators!B2342)&gt;0,"BUY","SELL"),""),"")</f>
        <v/>
      </c>
      <c r="D2343" s="11">
        <f ca="1">IF(ROW(data!B2343)&gt;fastSMA,AVERAGE(OFFSET(data!B2343,0,0,-fastSMA,1)),"")</f>
        <v>8.5530000000000008</v>
      </c>
      <c r="E2343" s="11">
        <f ca="1">IF(ROW(data!B2343)&gt;slowSMA,AVERAGE(OFFSET(data!B2343,0,0,-slowSMA,1)),"")</f>
        <v>11.279899999999996</v>
      </c>
      <c r="F2343" s="11" t="str">
        <f ca="1">IF(ROW(data!B2343)&gt;MAX(fastSMA,slowSMA)+2,IF(SIGN(D2342-E2342)&lt;&gt;SIGN(D2341-E2341),IF(SIGN(D2342-E2342)&gt;0,"BUY","SELL"),""),"")</f>
        <v/>
      </c>
      <c r="G2343" s="11"/>
      <c r="H2343" s="11">
        <f>(data!B2343/data!B2342)-1</f>
        <v>2.1065675340768308E-2</v>
      </c>
      <c r="I2343" s="11">
        <f t="shared" si="756"/>
        <v>2.1065675340768308E-2</v>
      </c>
      <c r="J2343" s="11">
        <f t="shared" si="757"/>
        <v>0</v>
      </c>
      <c r="K2343" s="11">
        <f ca="1">IF(ROW(data!B2343)&gt;rsi+1,100-100/(1+AVERAGE(OFFSET(I2343,0,0,-rsi,1))/AVERAGE(OFFSET(J2343,0,0,-rsi,1))),"")</f>
        <v>38.993573123059882</v>
      </c>
      <c r="L2343" s="11"/>
      <c r="M2343" s="11">
        <f t="shared" si="758"/>
        <v>1.0210656753407683</v>
      </c>
      <c r="N2343" s="11">
        <f t="shared" ca="1" si="759"/>
        <v>0.85744016649323618</v>
      </c>
      <c r="S2343" s="13" t="str">
        <f ca="1">pricein</f>
        <v/>
      </c>
      <c r="T2343" s="13" t="str">
        <f ca="1">priceout</f>
        <v/>
      </c>
      <c r="U2343" s="16" t="str">
        <f t="shared" ca="1" si="760"/>
        <v/>
      </c>
      <c r="V2343" s="16" t="str">
        <f t="shared" ca="1" si="767"/>
        <v/>
      </c>
      <c r="W2343" s="16" t="str">
        <f t="shared" ca="1" si="768"/>
        <v/>
      </c>
      <c r="X2343" s="16">
        <f t="shared" ca="1" si="769"/>
        <v>3.4121018346729071</v>
      </c>
      <c r="Y2343" s="16"/>
      <c r="Z2343" s="13" t="str">
        <f ca="1">priceincross</f>
        <v/>
      </c>
      <c r="AA2343" s="13" t="str">
        <f ca="1">priceoutcross</f>
        <v/>
      </c>
      <c r="AB2343" s="13" t="str">
        <f t="shared" ca="1" si="761"/>
        <v/>
      </c>
      <c r="AC2343" s="13" t="str">
        <f t="shared" ca="1" si="770"/>
        <v/>
      </c>
      <c r="AD2343" s="13" t="str">
        <f t="shared" ca="1" si="771"/>
        <v/>
      </c>
      <c r="AE2343" s="13">
        <f t="shared" ca="1" si="772"/>
        <v>5.2959212856690323</v>
      </c>
      <c r="AG2343" s="32">
        <f ca="1">IF(ROW(data!B2343)&gt;fib+1,MIN(OFFSET(data!B2343,0,0,-fib,1)),"")</f>
        <v>7.78</v>
      </c>
      <c r="AH2343" s="32">
        <f ca="1">IF(ROW(data!B2343)&gt;fib+1,MAX(OFFSET(data!B2343,0,0,-fib,1)),"")</f>
        <v>14.62</v>
      </c>
      <c r="AI2343" s="32">
        <f t="shared" ca="1" si="762"/>
        <v>6.839999999999999</v>
      </c>
      <c r="AJ2343" s="31">
        <f t="shared" ca="1" si="763"/>
        <v>9.3942399999999999</v>
      </c>
      <c r="AK2343" s="31">
        <f t="shared" ca="1" si="764"/>
        <v>10.39288</v>
      </c>
      <c r="AL2343" s="31">
        <f t="shared" ca="1" si="765"/>
        <v>11.2</v>
      </c>
      <c r="AM2343" s="31">
        <f t="shared" ca="1" si="766"/>
        <v>12.00712</v>
      </c>
      <c r="AO2343" s="32">
        <f t="shared" ca="1" si="773"/>
        <v>2.890077253538212</v>
      </c>
      <c r="AP2343" s="32">
        <f t="shared" ca="1" si="774"/>
        <v>0.14008240141259587</v>
      </c>
      <c r="AQ2343" s="32">
        <f t="shared" ca="1" si="775"/>
        <v>4.2959212856690323</v>
      </c>
      <c r="AR2343" s="32">
        <f t="shared" ca="1" si="776"/>
        <v>0</v>
      </c>
    </row>
    <row r="2344" spans="1:44">
      <c r="A2344" s="20">
        <v>40343</v>
      </c>
      <c r="B2344" s="11">
        <f ca="1">IF(ROW(data!B2344)&gt;singleSMA,AVERAGE(OFFSET(data!B2344,0,0,-singleSMA,1)),"")</f>
        <v>11.225099999999998</v>
      </c>
      <c r="C2344" s="11" t="str">
        <f ca="1">IF(ROW(data!B2342)&gt;singleSMA+2,IF(SIGN(data!B2343-indicators!B2343)&lt;&gt;SIGN(data!B2342-indicators!B2342),IF(SIGN(data!B2343-indicators!B2343)&gt;0,"BUY","SELL"),""),"")</f>
        <v/>
      </c>
      <c r="D2344" s="11">
        <f ca="1">IF(ROW(data!B2344)&gt;fastSMA,AVERAGE(OFFSET(data!B2344,0,0,-fastSMA,1)),"")</f>
        <v>8.5289999999999999</v>
      </c>
      <c r="E2344" s="11">
        <f ca="1">IF(ROW(data!B2344)&gt;slowSMA,AVERAGE(OFFSET(data!B2344,0,0,-slowSMA,1)),"")</f>
        <v>11.225099999999998</v>
      </c>
      <c r="F2344" s="11" t="str">
        <f ca="1">IF(ROW(data!B2344)&gt;MAX(fastSMA,slowSMA)+2,IF(SIGN(D2343-E2343)&lt;&gt;SIGN(D2342-E2342),IF(SIGN(D2343-E2343)&gt;0,"BUY","SELL"),""),"")</f>
        <v/>
      </c>
      <c r="G2344" s="11"/>
      <c r="H2344" s="11">
        <f>(data!B2344/data!B2343)-1</f>
        <v>5.7038834951456341E-2</v>
      </c>
      <c r="I2344" s="11">
        <f t="shared" si="756"/>
        <v>5.7038834951456341E-2</v>
      </c>
      <c r="J2344" s="11">
        <f t="shared" si="757"/>
        <v>0</v>
      </c>
      <c r="K2344" s="11">
        <f ca="1">IF(ROW(data!B2344)&gt;rsi+1,100-100/(1+AVERAGE(OFFSET(I2344,0,0,-rsi,1))/AVERAGE(OFFSET(J2344,0,0,-rsi,1))),"")</f>
        <v>46.964971354490466</v>
      </c>
      <c r="L2344" s="11"/>
      <c r="M2344" s="11">
        <f t="shared" si="758"/>
        <v>1.0570388349514563</v>
      </c>
      <c r="N2344" s="11">
        <f t="shared" ca="1" si="759"/>
        <v>0.94776931447225277</v>
      </c>
      <c r="S2344" s="13" t="str">
        <f ca="1">pricein</f>
        <v/>
      </c>
      <c r="T2344" s="13" t="str">
        <f ca="1">priceout</f>
        <v/>
      </c>
      <c r="U2344" s="16" t="str">
        <f t="shared" ca="1" si="760"/>
        <v/>
      </c>
      <c r="V2344" s="16" t="str">
        <f t="shared" ca="1" si="767"/>
        <v/>
      </c>
      <c r="W2344" s="16" t="str">
        <f t="shared" ca="1" si="768"/>
        <v/>
      </c>
      <c r="X2344" s="16">
        <f t="shared" ca="1" si="769"/>
        <v>3.4121018346729071</v>
      </c>
      <c r="Y2344" s="16"/>
      <c r="Z2344" s="13" t="str">
        <f ca="1">priceincross</f>
        <v/>
      </c>
      <c r="AA2344" s="13" t="str">
        <f ca="1">priceoutcross</f>
        <v/>
      </c>
      <c r="AB2344" s="13" t="str">
        <f t="shared" ca="1" si="761"/>
        <v/>
      </c>
      <c r="AC2344" s="13" t="str">
        <f t="shared" ca="1" si="770"/>
        <v/>
      </c>
      <c r="AD2344" s="13" t="str">
        <f t="shared" ca="1" si="771"/>
        <v/>
      </c>
      <c r="AE2344" s="13">
        <f t="shared" ca="1" si="772"/>
        <v>5.2959212856690323</v>
      </c>
      <c r="AG2344" s="32">
        <f ca="1">IF(ROW(data!B2344)&gt;fib+1,MIN(OFFSET(data!B2344,0,0,-fib,1)),"")</f>
        <v>7.78</v>
      </c>
      <c r="AH2344" s="32">
        <f ca="1">IF(ROW(data!B2344)&gt;fib+1,MAX(OFFSET(data!B2344,0,0,-fib,1)),"")</f>
        <v>14.62</v>
      </c>
      <c r="AI2344" s="32">
        <f t="shared" ca="1" si="762"/>
        <v>6.839999999999999</v>
      </c>
      <c r="AJ2344" s="31">
        <f t="shared" ca="1" si="763"/>
        <v>9.3942399999999999</v>
      </c>
      <c r="AK2344" s="31">
        <f t="shared" ca="1" si="764"/>
        <v>10.39288</v>
      </c>
      <c r="AL2344" s="31">
        <f t="shared" ca="1" si="765"/>
        <v>11.2</v>
      </c>
      <c r="AM2344" s="31">
        <f t="shared" ca="1" si="766"/>
        <v>12.00712</v>
      </c>
      <c r="AO2344" s="32">
        <f t="shared" ca="1" si="773"/>
        <v>2.890077253538212</v>
      </c>
      <c r="AP2344" s="32">
        <f t="shared" ca="1" si="774"/>
        <v>0.14008240141259587</v>
      </c>
      <c r="AQ2344" s="32">
        <f t="shared" ca="1" si="775"/>
        <v>4.2959212856690323</v>
      </c>
      <c r="AR2344" s="32">
        <f t="shared" ca="1" si="776"/>
        <v>0</v>
      </c>
    </row>
    <row r="2345" spans="1:44">
      <c r="A2345" s="20">
        <v>40344</v>
      </c>
      <c r="B2345" s="11">
        <f ca="1">IF(ROW(data!B2345)&gt;singleSMA,AVERAGE(OFFSET(data!B2345,0,0,-singleSMA,1)),"")</f>
        <v>11.163899999999998</v>
      </c>
      <c r="C2345" s="11" t="str">
        <f ca="1">IF(ROW(data!B2343)&gt;singleSMA+2,IF(SIGN(data!B2344-indicators!B2344)&lt;&gt;SIGN(data!B2343-indicators!B2343),IF(SIGN(data!B2344-indicators!B2344)&gt;0,"BUY","SELL"),""),"")</f>
        <v/>
      </c>
      <c r="D2345" s="11">
        <f ca="1">IF(ROW(data!B2345)&gt;fastSMA,AVERAGE(OFFSET(data!B2345,0,0,-fastSMA,1)),"")</f>
        <v>8.5064999999999991</v>
      </c>
      <c r="E2345" s="11">
        <f ca="1">IF(ROW(data!B2345)&gt;slowSMA,AVERAGE(OFFSET(data!B2345,0,0,-slowSMA,1)),"")</f>
        <v>11.163899999999998</v>
      </c>
      <c r="F2345" s="11" t="str">
        <f ca="1">IF(ROW(data!B2345)&gt;MAX(fastSMA,slowSMA)+2,IF(SIGN(D2344-E2344)&lt;&gt;SIGN(D2343-E2343),IF(SIGN(D2344-E2344)&gt;0,"BUY","SELL"),""),"")</f>
        <v/>
      </c>
      <c r="G2345" s="11"/>
      <c r="H2345" s="11">
        <f>(data!B2345/data!B2344)-1</f>
        <v>-2.4110218140068973E-2</v>
      </c>
      <c r="I2345" s="11">
        <f t="shared" si="756"/>
        <v>0</v>
      </c>
      <c r="J2345" s="11">
        <f t="shared" si="757"/>
        <v>2.4110218140068973E-2</v>
      </c>
      <c r="K2345" s="11">
        <f ca="1">IF(ROW(data!B2345)&gt;rsi+1,100-100/(1+AVERAGE(OFFSET(I2345,0,0,-rsi,1))/AVERAGE(OFFSET(J2345,0,0,-rsi,1))),"")</f>
        <v>47.110226663284173</v>
      </c>
      <c r="L2345" s="11"/>
      <c r="M2345" s="11">
        <f t="shared" si="758"/>
        <v>0.97588978185993103</v>
      </c>
      <c r="N2345" s="11">
        <f t="shared" ca="1" si="759"/>
        <v>0.94972067039106156</v>
      </c>
      <c r="S2345" s="13" t="str">
        <f ca="1">pricein</f>
        <v/>
      </c>
      <c r="T2345" s="13" t="str">
        <f ca="1">priceout</f>
        <v/>
      </c>
      <c r="U2345" s="16" t="str">
        <f t="shared" ca="1" si="760"/>
        <v/>
      </c>
      <c r="V2345" s="16" t="str">
        <f t="shared" ca="1" si="767"/>
        <v/>
      </c>
      <c r="W2345" s="16" t="str">
        <f t="shared" ca="1" si="768"/>
        <v/>
      </c>
      <c r="X2345" s="16">
        <f t="shared" ca="1" si="769"/>
        <v>3.4121018346729071</v>
      </c>
      <c r="Y2345" s="16"/>
      <c r="Z2345" s="13" t="str">
        <f ca="1">priceincross</f>
        <v/>
      </c>
      <c r="AA2345" s="13" t="str">
        <f ca="1">priceoutcross</f>
        <v/>
      </c>
      <c r="AB2345" s="13" t="str">
        <f t="shared" ca="1" si="761"/>
        <v/>
      </c>
      <c r="AC2345" s="13" t="str">
        <f t="shared" ca="1" si="770"/>
        <v/>
      </c>
      <c r="AD2345" s="13" t="str">
        <f t="shared" ca="1" si="771"/>
        <v/>
      </c>
      <c r="AE2345" s="13">
        <f t="shared" ca="1" si="772"/>
        <v>5.2959212856690323</v>
      </c>
      <c r="AG2345" s="32">
        <f ca="1">IF(ROW(data!B2345)&gt;fib+1,MIN(OFFSET(data!B2345,0,0,-fib,1)),"")</f>
        <v>7.78</v>
      </c>
      <c r="AH2345" s="32">
        <f ca="1">IF(ROW(data!B2345)&gt;fib+1,MAX(OFFSET(data!B2345,0,0,-fib,1)),"")</f>
        <v>14.53</v>
      </c>
      <c r="AI2345" s="32">
        <f t="shared" ca="1" si="762"/>
        <v>6.7499999999999991</v>
      </c>
      <c r="AJ2345" s="31">
        <f t="shared" ca="1" si="763"/>
        <v>9.3729999999999993</v>
      </c>
      <c r="AK2345" s="31">
        <f t="shared" ca="1" si="764"/>
        <v>10.358499999999999</v>
      </c>
      <c r="AL2345" s="31">
        <f t="shared" ca="1" si="765"/>
        <v>11.154999999999999</v>
      </c>
      <c r="AM2345" s="31">
        <f t="shared" ca="1" si="766"/>
        <v>11.951499999999999</v>
      </c>
      <c r="AO2345" s="32">
        <f t="shared" ca="1" si="773"/>
        <v>2.890077253538212</v>
      </c>
      <c r="AP2345" s="32">
        <f t="shared" ca="1" si="774"/>
        <v>0.14008240141259587</v>
      </c>
      <c r="AQ2345" s="32">
        <f t="shared" ca="1" si="775"/>
        <v>4.2959212856690323</v>
      </c>
      <c r="AR2345" s="32">
        <f t="shared" ca="1" si="776"/>
        <v>0</v>
      </c>
    </row>
    <row r="2346" spans="1:44">
      <c r="A2346" s="20">
        <v>40345</v>
      </c>
      <c r="B2346" s="11">
        <f ca="1">IF(ROW(data!B2346)&gt;singleSMA,AVERAGE(OFFSET(data!B2346,0,0,-singleSMA,1)),"")</f>
        <v>11.111199999999998</v>
      </c>
      <c r="C2346" s="11" t="str">
        <f ca="1">IF(ROW(data!B2344)&gt;singleSMA+2,IF(SIGN(data!B2345-indicators!B2345)&lt;&gt;SIGN(data!B2344-indicators!B2344),IF(SIGN(data!B2345-indicators!B2345)&gt;0,"BUY","SELL"),""),"")</f>
        <v/>
      </c>
      <c r="D2346" s="11">
        <f ca="1">IF(ROW(data!B2346)&gt;fastSMA,AVERAGE(OFFSET(data!B2346,0,0,-fastSMA,1)),"")</f>
        <v>8.4960000000000004</v>
      </c>
      <c r="E2346" s="11">
        <f ca="1">IF(ROW(data!B2346)&gt;slowSMA,AVERAGE(OFFSET(data!B2346,0,0,-slowSMA,1)),"")</f>
        <v>11.111199999999998</v>
      </c>
      <c r="F2346" s="11" t="str">
        <f ca="1">IF(ROW(data!B2346)&gt;MAX(fastSMA,slowSMA)+2,IF(SIGN(D2345-E2345)&lt;&gt;SIGN(D2344-E2344),IF(SIGN(D2345-E2345)&gt;0,"BUY","SELL"),""),"")</f>
        <v/>
      </c>
      <c r="G2346" s="11"/>
      <c r="H2346" s="11">
        <f>(data!B2346/data!B2345)-1</f>
        <v>4.7058823529411153E-3</v>
      </c>
      <c r="I2346" s="11">
        <f t="shared" si="756"/>
        <v>4.7058823529411153E-3</v>
      </c>
      <c r="J2346" s="11">
        <f t="shared" si="757"/>
        <v>0</v>
      </c>
      <c r="K2346" s="11">
        <f ca="1">IF(ROW(data!B2346)&gt;rsi+1,100-100/(1+AVERAGE(OFFSET(I2346,0,0,-rsi,1))/AVERAGE(OFFSET(J2346,0,0,-rsi,1))),"")</f>
        <v>49.174118081361122</v>
      </c>
      <c r="L2346" s="11"/>
      <c r="M2346" s="11">
        <f t="shared" si="758"/>
        <v>1.0047058823529411</v>
      </c>
      <c r="N2346" s="11">
        <f t="shared" ca="1" si="759"/>
        <v>0.97599999999999987</v>
      </c>
      <c r="S2346" s="13" t="str">
        <f ca="1">pricein</f>
        <v/>
      </c>
      <c r="T2346" s="13" t="str">
        <f ca="1">priceout</f>
        <v/>
      </c>
      <c r="U2346" s="16" t="str">
        <f t="shared" ca="1" si="760"/>
        <v/>
      </c>
      <c r="V2346" s="16" t="str">
        <f t="shared" ca="1" si="767"/>
        <v/>
      </c>
      <c r="W2346" s="16" t="str">
        <f t="shared" ca="1" si="768"/>
        <v/>
      </c>
      <c r="X2346" s="16">
        <f t="shared" ca="1" si="769"/>
        <v>3.4121018346729071</v>
      </c>
      <c r="Y2346" s="16"/>
      <c r="Z2346" s="13" t="str">
        <f ca="1">priceincross</f>
        <v/>
      </c>
      <c r="AA2346" s="13" t="str">
        <f ca="1">priceoutcross</f>
        <v/>
      </c>
      <c r="AB2346" s="13" t="str">
        <f t="shared" ca="1" si="761"/>
        <v/>
      </c>
      <c r="AC2346" s="13" t="str">
        <f t="shared" ca="1" si="770"/>
        <v/>
      </c>
      <c r="AD2346" s="13" t="str">
        <f t="shared" ca="1" si="771"/>
        <v/>
      </c>
      <c r="AE2346" s="13">
        <f t="shared" ca="1" si="772"/>
        <v>5.2959212856690323</v>
      </c>
      <c r="AG2346" s="32">
        <f ca="1">IF(ROW(data!B2346)&gt;fib+1,MIN(OFFSET(data!B2346,0,0,-fib,1)),"")</f>
        <v>7.78</v>
      </c>
      <c r="AH2346" s="32">
        <f ca="1">IF(ROW(data!B2346)&gt;fib+1,MAX(OFFSET(data!B2346,0,0,-fib,1)),"")</f>
        <v>14.53</v>
      </c>
      <c r="AI2346" s="32">
        <f t="shared" ca="1" si="762"/>
        <v>6.7499999999999991</v>
      </c>
      <c r="AJ2346" s="31">
        <f t="shared" ca="1" si="763"/>
        <v>9.3729999999999993</v>
      </c>
      <c r="AK2346" s="31">
        <f t="shared" ca="1" si="764"/>
        <v>10.358499999999999</v>
      </c>
      <c r="AL2346" s="31">
        <f t="shared" ca="1" si="765"/>
        <v>11.154999999999999</v>
      </c>
      <c r="AM2346" s="31">
        <f t="shared" ca="1" si="766"/>
        <v>11.951499999999999</v>
      </c>
      <c r="AO2346" s="32">
        <f t="shared" ca="1" si="773"/>
        <v>2.890077253538212</v>
      </c>
      <c r="AP2346" s="32">
        <f t="shared" ca="1" si="774"/>
        <v>0.14008240141259587</v>
      </c>
      <c r="AQ2346" s="32">
        <f t="shared" ca="1" si="775"/>
        <v>4.2959212856690323</v>
      </c>
      <c r="AR2346" s="32">
        <f t="shared" ca="1" si="776"/>
        <v>0</v>
      </c>
    </row>
    <row r="2347" spans="1:44">
      <c r="A2347" s="20">
        <v>40346</v>
      </c>
      <c r="B2347" s="11">
        <f ca="1">IF(ROW(data!B2347)&gt;singleSMA,AVERAGE(OFFSET(data!B2347,0,0,-singleSMA,1)),"")</f>
        <v>11.060799999999999</v>
      </c>
      <c r="C2347" s="11" t="str">
        <f ca="1">IF(ROW(data!B2345)&gt;singleSMA+2,IF(SIGN(data!B2346-indicators!B2346)&lt;&gt;SIGN(data!B2345-indicators!B2345),IF(SIGN(data!B2346-indicators!B2346)&gt;0,"BUY","SELL"),""),"")</f>
        <v/>
      </c>
      <c r="D2347" s="11">
        <f ca="1">IF(ROW(data!B2347)&gt;fastSMA,AVERAGE(OFFSET(data!B2347,0,0,-fastSMA,1)),"")</f>
        <v>8.4655000000000005</v>
      </c>
      <c r="E2347" s="11">
        <f ca="1">IF(ROW(data!B2347)&gt;slowSMA,AVERAGE(OFFSET(data!B2347,0,0,-slowSMA,1)),"")</f>
        <v>11.060799999999999</v>
      </c>
      <c r="F2347" s="11" t="str">
        <f ca="1">IF(ROW(data!B2347)&gt;MAX(fastSMA,slowSMA)+2,IF(SIGN(D2346-E2346)&lt;&gt;SIGN(D2345-E2345),IF(SIGN(D2346-E2346)&gt;0,"BUY","SELL"),""),"")</f>
        <v/>
      </c>
      <c r="G2347" s="11"/>
      <c r="H2347" s="11">
        <f>(data!B2347/data!B2346)-1</f>
        <v>-1.0538641686182681E-2</v>
      </c>
      <c r="I2347" s="11">
        <f t="shared" si="756"/>
        <v>0</v>
      </c>
      <c r="J2347" s="11">
        <f t="shared" si="757"/>
        <v>1.0538641686182681E-2</v>
      </c>
      <c r="K2347" s="11">
        <f ca="1">IF(ROW(data!B2347)&gt;rsi+1,100-100/(1+AVERAGE(OFFSET(I2347,0,0,-rsi,1))/AVERAGE(OFFSET(J2347,0,0,-rsi,1))),"")</f>
        <v>45.346136958041996</v>
      </c>
      <c r="L2347" s="11"/>
      <c r="M2347" s="11">
        <f t="shared" si="758"/>
        <v>0.98946135831381732</v>
      </c>
      <c r="N2347" s="11">
        <f t="shared" ca="1" si="759"/>
        <v>0.93267108167770418</v>
      </c>
      <c r="S2347" s="13" t="str">
        <f ca="1">pricein</f>
        <v/>
      </c>
      <c r="T2347" s="13" t="str">
        <f ca="1">priceout</f>
        <v/>
      </c>
      <c r="U2347" s="16" t="str">
        <f t="shared" ca="1" si="760"/>
        <v/>
      </c>
      <c r="V2347" s="16" t="str">
        <f t="shared" ca="1" si="767"/>
        <v/>
      </c>
      <c r="W2347" s="16" t="str">
        <f t="shared" ca="1" si="768"/>
        <v/>
      </c>
      <c r="X2347" s="16">
        <f t="shared" ca="1" si="769"/>
        <v>3.4121018346729071</v>
      </c>
      <c r="Y2347" s="16"/>
      <c r="Z2347" s="13" t="str">
        <f ca="1">priceincross</f>
        <v/>
      </c>
      <c r="AA2347" s="13" t="str">
        <f ca="1">priceoutcross</f>
        <v/>
      </c>
      <c r="AB2347" s="13" t="str">
        <f t="shared" ca="1" si="761"/>
        <v/>
      </c>
      <c r="AC2347" s="13" t="str">
        <f t="shared" ca="1" si="770"/>
        <v/>
      </c>
      <c r="AD2347" s="13" t="str">
        <f t="shared" ca="1" si="771"/>
        <v/>
      </c>
      <c r="AE2347" s="13">
        <f t="shared" ca="1" si="772"/>
        <v>5.2959212856690323</v>
      </c>
      <c r="AG2347" s="32">
        <f ca="1">IF(ROW(data!B2347)&gt;fib+1,MIN(OFFSET(data!B2347,0,0,-fib,1)),"")</f>
        <v>7.78</v>
      </c>
      <c r="AH2347" s="32">
        <f ca="1">IF(ROW(data!B2347)&gt;fib+1,MAX(OFFSET(data!B2347,0,0,-fib,1)),"")</f>
        <v>14.53</v>
      </c>
      <c r="AI2347" s="32">
        <f t="shared" ca="1" si="762"/>
        <v>6.7499999999999991</v>
      </c>
      <c r="AJ2347" s="31">
        <f t="shared" ca="1" si="763"/>
        <v>9.3729999999999993</v>
      </c>
      <c r="AK2347" s="31">
        <f t="shared" ca="1" si="764"/>
        <v>10.358499999999999</v>
      </c>
      <c r="AL2347" s="31">
        <f t="shared" ca="1" si="765"/>
        <v>11.154999999999999</v>
      </c>
      <c r="AM2347" s="31">
        <f t="shared" ca="1" si="766"/>
        <v>11.951499999999999</v>
      </c>
      <c r="AO2347" s="32">
        <f t="shared" ca="1" si="773"/>
        <v>2.890077253538212</v>
      </c>
      <c r="AP2347" s="32">
        <f t="shared" ca="1" si="774"/>
        <v>0.14008240141259587</v>
      </c>
      <c r="AQ2347" s="32">
        <f t="shared" ca="1" si="775"/>
        <v>4.2959212856690323</v>
      </c>
      <c r="AR2347" s="32">
        <f t="shared" ca="1" si="776"/>
        <v>0</v>
      </c>
    </row>
    <row r="2348" spans="1:44">
      <c r="A2348" s="20">
        <v>40347</v>
      </c>
      <c r="B2348" s="11">
        <f ca="1">IF(ROW(data!B2348)&gt;singleSMA,AVERAGE(OFFSET(data!B2348,0,0,-singleSMA,1)),"")</f>
        <v>11.003899999999998</v>
      </c>
      <c r="C2348" s="11" t="str">
        <f ca="1">IF(ROW(data!B2346)&gt;singleSMA+2,IF(SIGN(data!B2347-indicators!B2347)&lt;&gt;SIGN(data!B2346-indicators!B2346),IF(SIGN(data!B2347-indicators!B2347)&gt;0,"BUY","SELL"),""),"")</f>
        <v/>
      </c>
      <c r="D2348" s="11">
        <f ca="1">IF(ROW(data!B2348)&gt;fastSMA,AVERAGE(OFFSET(data!B2348,0,0,-fastSMA,1)),"")</f>
        <v>8.4534999999999982</v>
      </c>
      <c r="E2348" s="11">
        <f ca="1">IF(ROW(data!B2348)&gt;slowSMA,AVERAGE(OFFSET(data!B2348,0,0,-slowSMA,1)),"")</f>
        <v>11.003899999999998</v>
      </c>
      <c r="F2348" s="11" t="str">
        <f ca="1">IF(ROW(data!B2348)&gt;MAX(fastSMA,slowSMA)+2,IF(SIGN(D2347-E2347)&lt;&gt;SIGN(D2346-E2346),IF(SIGN(D2347-E2347)&gt;0,"BUY","SELL"),""),"")</f>
        <v/>
      </c>
      <c r="G2348" s="11"/>
      <c r="H2348" s="11">
        <f>(data!B2348/data!B2347)-1</f>
        <v>-4.7337278106507341E-3</v>
      </c>
      <c r="I2348" s="11">
        <f t="shared" si="756"/>
        <v>0</v>
      </c>
      <c r="J2348" s="11">
        <f t="shared" si="757"/>
        <v>4.7337278106507341E-3</v>
      </c>
      <c r="K2348" s="11">
        <f ca="1">IF(ROW(data!B2348)&gt;rsi+1,100-100/(1+AVERAGE(OFFSET(I2348,0,0,-rsi,1))/AVERAGE(OFFSET(J2348,0,0,-rsi,1))),"")</f>
        <v>48.596729628889719</v>
      </c>
      <c r="L2348" s="11"/>
      <c r="M2348" s="11">
        <f t="shared" si="758"/>
        <v>0.99526627218934927</v>
      </c>
      <c r="N2348" s="11">
        <f t="shared" ca="1" si="759"/>
        <v>0.97225433526011562</v>
      </c>
      <c r="S2348" s="13" t="str">
        <f ca="1">pricein</f>
        <v/>
      </c>
      <c r="T2348" s="13" t="str">
        <f ca="1">priceout</f>
        <v/>
      </c>
      <c r="U2348" s="16" t="str">
        <f t="shared" ca="1" si="760"/>
        <v/>
      </c>
      <c r="V2348" s="16" t="str">
        <f t="shared" ca="1" si="767"/>
        <v/>
      </c>
      <c r="W2348" s="16" t="str">
        <f t="shared" ca="1" si="768"/>
        <v/>
      </c>
      <c r="X2348" s="16">
        <f t="shared" ca="1" si="769"/>
        <v>3.4121018346729071</v>
      </c>
      <c r="Y2348" s="16"/>
      <c r="Z2348" s="13" t="str">
        <f ca="1">priceincross</f>
        <v/>
      </c>
      <c r="AA2348" s="13" t="str">
        <f ca="1">priceoutcross</f>
        <v/>
      </c>
      <c r="AB2348" s="13" t="str">
        <f t="shared" ca="1" si="761"/>
        <v/>
      </c>
      <c r="AC2348" s="13" t="str">
        <f t="shared" ca="1" si="770"/>
        <v/>
      </c>
      <c r="AD2348" s="13" t="str">
        <f t="shared" ca="1" si="771"/>
        <v/>
      </c>
      <c r="AE2348" s="13">
        <f t="shared" ca="1" si="772"/>
        <v>5.2959212856690323</v>
      </c>
      <c r="AG2348" s="32">
        <f ca="1">IF(ROW(data!B2348)&gt;fib+1,MIN(OFFSET(data!B2348,0,0,-fib,1)),"")</f>
        <v>7.78</v>
      </c>
      <c r="AH2348" s="32">
        <f ca="1">IF(ROW(data!B2348)&gt;fib+1,MAX(OFFSET(data!B2348,0,0,-fib,1)),"")</f>
        <v>14.53</v>
      </c>
      <c r="AI2348" s="32">
        <f t="shared" ca="1" si="762"/>
        <v>6.7499999999999991</v>
      </c>
      <c r="AJ2348" s="31">
        <f t="shared" ca="1" si="763"/>
        <v>9.3729999999999993</v>
      </c>
      <c r="AK2348" s="31">
        <f t="shared" ca="1" si="764"/>
        <v>10.358499999999999</v>
      </c>
      <c r="AL2348" s="31">
        <f t="shared" ca="1" si="765"/>
        <v>11.154999999999999</v>
      </c>
      <c r="AM2348" s="31">
        <f t="shared" ca="1" si="766"/>
        <v>11.951499999999999</v>
      </c>
      <c r="AO2348" s="32">
        <f t="shared" ca="1" si="773"/>
        <v>2.890077253538212</v>
      </c>
      <c r="AP2348" s="32">
        <f t="shared" ca="1" si="774"/>
        <v>0.14008240141259587</v>
      </c>
      <c r="AQ2348" s="32">
        <f t="shared" ca="1" si="775"/>
        <v>4.2959212856690323</v>
      </c>
      <c r="AR2348" s="32">
        <f t="shared" ca="1" si="776"/>
        <v>0</v>
      </c>
    </row>
    <row r="2349" spans="1:44">
      <c r="A2349" s="20">
        <v>40350</v>
      </c>
      <c r="B2349" s="11">
        <f ca="1">IF(ROW(data!B2349)&gt;singleSMA,AVERAGE(OFFSET(data!B2349,0,0,-singleSMA,1)),"")</f>
        <v>10.945</v>
      </c>
      <c r="C2349" s="11" t="str">
        <f ca="1">IF(ROW(data!B2347)&gt;singleSMA+2,IF(SIGN(data!B2348-indicators!B2348)&lt;&gt;SIGN(data!B2347-indicators!B2347),IF(SIGN(data!B2348-indicators!B2348)&gt;0,"BUY","SELL"),""),"")</f>
        <v/>
      </c>
      <c r="D2349" s="11">
        <f ca="1">IF(ROW(data!B2349)&gt;fastSMA,AVERAGE(OFFSET(data!B2349,0,0,-fastSMA,1)),"")</f>
        <v>8.4389999999999983</v>
      </c>
      <c r="E2349" s="11">
        <f ca="1">IF(ROW(data!B2349)&gt;slowSMA,AVERAGE(OFFSET(data!B2349,0,0,-slowSMA,1)),"")</f>
        <v>10.945</v>
      </c>
      <c r="F2349" s="11" t="str">
        <f ca="1">IF(ROW(data!B2349)&gt;MAX(fastSMA,slowSMA)+2,IF(SIGN(D2348-E2348)&lt;&gt;SIGN(D2347-E2347),IF(SIGN(D2348-E2348)&gt;0,"BUY","SELL"),""),"")</f>
        <v/>
      </c>
      <c r="G2349" s="11"/>
      <c r="H2349" s="11">
        <f>(data!B2349/data!B2348)-1</f>
        <v>2.7348394768133222E-2</v>
      </c>
      <c r="I2349" s="11">
        <f t="shared" si="756"/>
        <v>2.7348394768133222E-2</v>
      </c>
      <c r="J2349" s="11">
        <f t="shared" si="757"/>
        <v>0</v>
      </c>
      <c r="K2349" s="11">
        <f ca="1">IF(ROW(data!B2349)&gt;rsi+1,100-100/(1+AVERAGE(OFFSET(I2349,0,0,-rsi,1))/AVERAGE(OFFSET(J2349,0,0,-rsi,1))),"")</f>
        <v>48.13599057538547</v>
      </c>
      <c r="L2349" s="11"/>
      <c r="M2349" s="11">
        <f t="shared" si="758"/>
        <v>1.0273483947681332</v>
      </c>
      <c r="N2349" s="11">
        <f t="shared" ca="1" si="759"/>
        <v>0.96752519596864539</v>
      </c>
      <c r="S2349" s="13" t="str">
        <f ca="1">pricein</f>
        <v/>
      </c>
      <c r="T2349" s="13" t="str">
        <f ca="1">priceout</f>
        <v/>
      </c>
      <c r="U2349" s="16" t="str">
        <f t="shared" ca="1" si="760"/>
        <v/>
      </c>
      <c r="V2349" s="16" t="str">
        <f t="shared" ca="1" si="767"/>
        <v/>
      </c>
      <c r="W2349" s="16" t="str">
        <f t="shared" ca="1" si="768"/>
        <v/>
      </c>
      <c r="X2349" s="16">
        <f t="shared" ca="1" si="769"/>
        <v>3.4121018346729071</v>
      </c>
      <c r="Y2349" s="16"/>
      <c r="Z2349" s="13" t="str">
        <f ca="1">priceincross</f>
        <v/>
      </c>
      <c r="AA2349" s="13" t="str">
        <f ca="1">priceoutcross</f>
        <v/>
      </c>
      <c r="AB2349" s="13" t="str">
        <f t="shared" ca="1" si="761"/>
        <v/>
      </c>
      <c r="AC2349" s="13" t="str">
        <f t="shared" ca="1" si="770"/>
        <v/>
      </c>
      <c r="AD2349" s="13" t="str">
        <f t="shared" ca="1" si="771"/>
        <v/>
      </c>
      <c r="AE2349" s="13">
        <f t="shared" ca="1" si="772"/>
        <v>5.2959212856690323</v>
      </c>
      <c r="AG2349" s="32">
        <f ca="1">IF(ROW(data!B2349)&gt;fib+1,MIN(OFFSET(data!B2349,0,0,-fib,1)),"")</f>
        <v>7.78</v>
      </c>
      <c r="AH2349" s="32">
        <f ca="1">IF(ROW(data!B2349)&gt;fib+1,MAX(OFFSET(data!B2349,0,0,-fib,1)),"")</f>
        <v>13.86</v>
      </c>
      <c r="AI2349" s="32">
        <f t="shared" ca="1" si="762"/>
        <v>6.0799999999999992</v>
      </c>
      <c r="AJ2349" s="31">
        <f t="shared" ca="1" si="763"/>
        <v>9.2148800000000008</v>
      </c>
      <c r="AK2349" s="31">
        <f t="shared" ca="1" si="764"/>
        <v>10.10256</v>
      </c>
      <c r="AL2349" s="31">
        <f t="shared" ca="1" si="765"/>
        <v>10.82</v>
      </c>
      <c r="AM2349" s="31">
        <f t="shared" ca="1" si="766"/>
        <v>11.53744</v>
      </c>
      <c r="AO2349" s="32">
        <f t="shared" ca="1" si="773"/>
        <v>2.890077253538212</v>
      </c>
      <c r="AP2349" s="32">
        <f t="shared" ca="1" si="774"/>
        <v>0.14008240141259587</v>
      </c>
      <c r="AQ2349" s="32">
        <f t="shared" ca="1" si="775"/>
        <v>4.2959212856690323</v>
      </c>
      <c r="AR2349" s="32">
        <f t="shared" ca="1" si="776"/>
        <v>0</v>
      </c>
    </row>
    <row r="2350" spans="1:44">
      <c r="A2350" s="20">
        <v>40351</v>
      </c>
      <c r="B2350" s="11">
        <f ca="1">IF(ROW(data!B2350)&gt;singleSMA,AVERAGE(OFFSET(data!B2350,0,0,-singleSMA,1)),"")</f>
        <v>10.890800000000002</v>
      </c>
      <c r="C2350" s="11" t="str">
        <f ca="1">IF(ROW(data!B2348)&gt;singleSMA+2,IF(SIGN(data!B2349-indicators!B2349)&lt;&gt;SIGN(data!B2348-indicators!B2348),IF(SIGN(data!B2349-indicators!B2349)&gt;0,"BUY","SELL"),""),"")</f>
        <v/>
      </c>
      <c r="D2350" s="11">
        <f ca="1">IF(ROW(data!B2350)&gt;fastSMA,AVERAGE(OFFSET(data!B2350,0,0,-fastSMA,1)),"")</f>
        <v>8.4344999999999963</v>
      </c>
      <c r="E2350" s="11">
        <f ca="1">IF(ROW(data!B2350)&gt;slowSMA,AVERAGE(OFFSET(data!B2350,0,0,-slowSMA,1)),"")</f>
        <v>10.890800000000002</v>
      </c>
      <c r="F2350" s="11" t="str">
        <f ca="1">IF(ROW(data!B2350)&gt;MAX(fastSMA,slowSMA)+2,IF(SIGN(D2349-E2349)&lt;&gt;SIGN(D2348-E2348),IF(SIGN(D2349-E2349)&gt;0,"BUY","SELL"),""),"")</f>
        <v/>
      </c>
      <c r="G2350" s="11"/>
      <c r="H2350" s="11">
        <f>(data!B2350/data!B2349)-1</f>
        <v>-2.3148148148148251E-2</v>
      </c>
      <c r="I2350" s="11">
        <f t="shared" si="756"/>
        <v>0</v>
      </c>
      <c r="J2350" s="11">
        <f t="shared" si="757"/>
        <v>2.3148148148148251E-2</v>
      </c>
      <c r="K2350" s="11">
        <f ca="1">IF(ROW(data!B2350)&gt;rsi+1,100-100/(1+AVERAGE(OFFSET(I2350,0,0,-rsi,1))/AVERAGE(OFFSET(J2350,0,0,-rsi,1))),"")</f>
        <v>50.070449286037437</v>
      </c>
      <c r="L2350" s="11"/>
      <c r="M2350" s="11">
        <f t="shared" si="758"/>
        <v>0.97685185185185175</v>
      </c>
      <c r="N2350" s="11">
        <f t="shared" ca="1" si="759"/>
        <v>0.98944900351699905</v>
      </c>
      <c r="S2350" s="13" t="str">
        <f ca="1">pricein</f>
        <v/>
      </c>
      <c r="T2350" s="13" t="str">
        <f ca="1">priceout</f>
        <v/>
      </c>
      <c r="U2350" s="16" t="str">
        <f t="shared" ca="1" si="760"/>
        <v/>
      </c>
      <c r="V2350" s="16" t="str">
        <f t="shared" ca="1" si="767"/>
        <v/>
      </c>
      <c r="W2350" s="16" t="str">
        <f t="shared" ca="1" si="768"/>
        <v/>
      </c>
      <c r="X2350" s="16">
        <f t="shared" ca="1" si="769"/>
        <v>3.4121018346729071</v>
      </c>
      <c r="Y2350" s="16"/>
      <c r="Z2350" s="13" t="str">
        <f ca="1">priceincross</f>
        <v/>
      </c>
      <c r="AA2350" s="13" t="str">
        <f ca="1">priceoutcross</f>
        <v/>
      </c>
      <c r="AB2350" s="13" t="str">
        <f t="shared" ca="1" si="761"/>
        <v/>
      </c>
      <c r="AC2350" s="13" t="str">
        <f t="shared" ca="1" si="770"/>
        <v/>
      </c>
      <c r="AD2350" s="13" t="str">
        <f t="shared" ca="1" si="771"/>
        <v/>
      </c>
      <c r="AE2350" s="13">
        <f t="shared" ca="1" si="772"/>
        <v>5.2959212856690323</v>
      </c>
      <c r="AG2350" s="32">
        <f ca="1">IF(ROW(data!B2350)&gt;fib+1,MIN(OFFSET(data!B2350,0,0,-fib,1)),"")</f>
        <v>7.78</v>
      </c>
      <c r="AH2350" s="32">
        <f ca="1">IF(ROW(data!B2350)&gt;fib+1,MAX(OFFSET(data!B2350,0,0,-fib,1)),"")</f>
        <v>13.72</v>
      </c>
      <c r="AI2350" s="32">
        <f t="shared" ca="1" si="762"/>
        <v>5.94</v>
      </c>
      <c r="AJ2350" s="31">
        <f t="shared" ca="1" si="763"/>
        <v>9.1818400000000011</v>
      </c>
      <c r="AK2350" s="31">
        <f t="shared" ca="1" si="764"/>
        <v>10.04908</v>
      </c>
      <c r="AL2350" s="31">
        <f t="shared" ca="1" si="765"/>
        <v>10.75</v>
      </c>
      <c r="AM2350" s="31">
        <f t="shared" ca="1" si="766"/>
        <v>11.45092</v>
      </c>
      <c r="AO2350" s="32">
        <f t="shared" ca="1" si="773"/>
        <v>2.890077253538212</v>
      </c>
      <c r="AP2350" s="32">
        <f t="shared" ca="1" si="774"/>
        <v>0.14008240141259587</v>
      </c>
      <c r="AQ2350" s="32">
        <f t="shared" ca="1" si="775"/>
        <v>4.2959212856690323</v>
      </c>
      <c r="AR2350" s="32">
        <f t="shared" ca="1" si="776"/>
        <v>0</v>
      </c>
    </row>
    <row r="2351" spans="1:44">
      <c r="A2351" s="20">
        <v>40352</v>
      </c>
      <c r="B2351" s="11">
        <f ca="1">IF(ROW(data!B2351)&gt;singleSMA,AVERAGE(OFFSET(data!B2351,0,0,-singleSMA,1)),"")</f>
        <v>10.842000000000001</v>
      </c>
      <c r="C2351" s="11" t="str">
        <f ca="1">IF(ROW(data!B2349)&gt;singleSMA+2,IF(SIGN(data!B2350-indicators!B2350)&lt;&gt;SIGN(data!B2349-indicators!B2349),IF(SIGN(data!B2350-indicators!B2350)&gt;0,"BUY","SELL"),""),"")</f>
        <v/>
      </c>
      <c r="D2351" s="11">
        <f ca="1">IF(ROW(data!B2351)&gt;fastSMA,AVERAGE(OFFSET(data!B2351,0,0,-fastSMA,1)),"")</f>
        <v>8.3939999999999966</v>
      </c>
      <c r="E2351" s="11">
        <f ca="1">IF(ROW(data!B2351)&gt;slowSMA,AVERAGE(OFFSET(data!B2351,0,0,-slowSMA,1)),"")</f>
        <v>10.842000000000001</v>
      </c>
      <c r="F2351" s="11" t="str">
        <f ca="1">IF(ROW(data!B2351)&gt;MAX(fastSMA,slowSMA)+2,IF(SIGN(D2350-E2350)&lt;&gt;SIGN(D2349-E2349),IF(SIGN(D2350-E2350)&gt;0,"BUY","SELL"),""),"")</f>
        <v/>
      </c>
      <c r="G2351" s="11"/>
      <c r="H2351" s="11">
        <f>(data!B2351/data!B2350)-1</f>
        <v>-2.8436018957346043E-2</v>
      </c>
      <c r="I2351" s="11">
        <f t="shared" si="756"/>
        <v>0</v>
      </c>
      <c r="J2351" s="11">
        <f t="shared" si="757"/>
        <v>2.8436018957346043E-2</v>
      </c>
      <c r="K2351" s="11">
        <f ca="1">IF(ROW(data!B2351)&gt;rsi+1,100-100/(1+AVERAGE(OFFSET(I2351,0,0,-rsi,1))/AVERAGE(OFFSET(J2351,0,0,-rsi,1))),"")</f>
        <v>41.781912368928666</v>
      </c>
      <c r="L2351" s="11"/>
      <c r="M2351" s="11">
        <f t="shared" si="758"/>
        <v>0.97156398104265396</v>
      </c>
      <c r="N2351" s="11">
        <f t="shared" ca="1" si="759"/>
        <v>0.91009988901220862</v>
      </c>
      <c r="S2351" s="13" t="str">
        <f ca="1">pricein</f>
        <v/>
      </c>
      <c r="T2351" s="13" t="str">
        <f ca="1">priceout</f>
        <v/>
      </c>
      <c r="U2351" s="16" t="str">
        <f t="shared" ca="1" si="760"/>
        <v/>
      </c>
      <c r="V2351" s="16" t="str">
        <f t="shared" ca="1" si="767"/>
        <v/>
      </c>
      <c r="W2351" s="16" t="str">
        <f t="shared" ca="1" si="768"/>
        <v/>
      </c>
      <c r="X2351" s="16">
        <f t="shared" ca="1" si="769"/>
        <v>3.4121018346729071</v>
      </c>
      <c r="Y2351" s="16"/>
      <c r="Z2351" s="13" t="str">
        <f ca="1">priceincross</f>
        <v/>
      </c>
      <c r="AA2351" s="13" t="str">
        <f ca="1">priceoutcross</f>
        <v/>
      </c>
      <c r="AB2351" s="13" t="str">
        <f t="shared" ca="1" si="761"/>
        <v/>
      </c>
      <c r="AC2351" s="13" t="str">
        <f t="shared" ca="1" si="770"/>
        <v/>
      </c>
      <c r="AD2351" s="13" t="str">
        <f t="shared" ca="1" si="771"/>
        <v/>
      </c>
      <c r="AE2351" s="13">
        <f t="shared" ca="1" si="772"/>
        <v>5.2959212856690323</v>
      </c>
      <c r="AG2351" s="32">
        <f ca="1">IF(ROW(data!B2351)&gt;fib+1,MIN(OFFSET(data!B2351,0,0,-fib,1)),"")</f>
        <v>7.78</v>
      </c>
      <c r="AH2351" s="32">
        <f ca="1">IF(ROW(data!B2351)&gt;fib+1,MAX(OFFSET(data!B2351,0,0,-fib,1)),"")</f>
        <v>13.72</v>
      </c>
      <c r="AI2351" s="32">
        <f t="shared" ca="1" si="762"/>
        <v>5.94</v>
      </c>
      <c r="AJ2351" s="31">
        <f t="shared" ca="1" si="763"/>
        <v>9.1818400000000011</v>
      </c>
      <c r="AK2351" s="31">
        <f t="shared" ca="1" si="764"/>
        <v>10.04908</v>
      </c>
      <c r="AL2351" s="31">
        <f t="shared" ca="1" si="765"/>
        <v>10.75</v>
      </c>
      <c r="AM2351" s="31">
        <f t="shared" ca="1" si="766"/>
        <v>11.45092</v>
      </c>
      <c r="AO2351" s="32">
        <f t="shared" ca="1" si="773"/>
        <v>2.890077253538212</v>
      </c>
      <c r="AP2351" s="32">
        <f t="shared" ca="1" si="774"/>
        <v>0.14008240141259587</v>
      </c>
      <c r="AQ2351" s="32">
        <f t="shared" ca="1" si="775"/>
        <v>4.2959212856690323</v>
      </c>
      <c r="AR2351" s="32">
        <f t="shared" ca="1" si="776"/>
        <v>0</v>
      </c>
    </row>
    <row r="2352" spans="1:44">
      <c r="A2352" s="20">
        <v>40353</v>
      </c>
      <c r="B2352" s="11">
        <f ca="1">IF(ROW(data!B2352)&gt;singleSMA,AVERAGE(OFFSET(data!B2352,0,0,-singleSMA,1)),"")</f>
        <v>10.791100000000002</v>
      </c>
      <c r="C2352" s="11" t="str">
        <f ca="1">IF(ROW(data!B2350)&gt;singleSMA+2,IF(SIGN(data!B2351-indicators!B2351)&lt;&gt;SIGN(data!B2350-indicators!B2350),IF(SIGN(data!B2351-indicators!B2351)&gt;0,"BUY","SELL"),""),"")</f>
        <v/>
      </c>
      <c r="D2352" s="11">
        <f ca="1">IF(ROW(data!B2352)&gt;fastSMA,AVERAGE(OFFSET(data!B2352,0,0,-fastSMA,1)),"")</f>
        <v>8.3565000000000005</v>
      </c>
      <c r="E2352" s="11">
        <f ca="1">IF(ROW(data!B2352)&gt;slowSMA,AVERAGE(OFFSET(data!B2352,0,0,-slowSMA,1)),"")</f>
        <v>10.791100000000002</v>
      </c>
      <c r="F2352" s="11" t="str">
        <f ca="1">IF(ROW(data!B2352)&gt;MAX(fastSMA,slowSMA)+2,IF(SIGN(D2351-E2351)&lt;&gt;SIGN(D2350-E2350),IF(SIGN(D2351-E2351)&gt;0,"BUY","SELL"),""),"")</f>
        <v/>
      </c>
      <c r="G2352" s="11"/>
      <c r="H2352" s="11">
        <f>(data!B2352/data!B2351)-1</f>
        <v>-4.0243902439024315E-2</v>
      </c>
      <c r="I2352" s="11">
        <f t="shared" si="756"/>
        <v>0</v>
      </c>
      <c r="J2352" s="11">
        <f t="shared" si="757"/>
        <v>4.0243902439024315E-2</v>
      </c>
      <c r="K2352" s="11">
        <f ca="1">IF(ROW(data!B2352)&gt;rsi+1,100-100/(1+AVERAGE(OFFSET(I2352,0,0,-rsi,1))/AVERAGE(OFFSET(J2352,0,0,-rsi,1))),"")</f>
        <v>42.032195207964811</v>
      </c>
      <c r="L2352" s="11"/>
      <c r="M2352" s="11">
        <f t="shared" si="758"/>
        <v>0.95975609756097569</v>
      </c>
      <c r="N2352" s="11">
        <f t="shared" ca="1" si="759"/>
        <v>0.91299303944315546</v>
      </c>
      <c r="S2352" s="13" t="str">
        <f ca="1">pricein</f>
        <v/>
      </c>
      <c r="T2352" s="13" t="str">
        <f ca="1">priceout</f>
        <v/>
      </c>
      <c r="U2352" s="16" t="str">
        <f t="shared" ca="1" si="760"/>
        <v/>
      </c>
      <c r="V2352" s="16" t="str">
        <f t="shared" ca="1" si="767"/>
        <v/>
      </c>
      <c r="W2352" s="16" t="str">
        <f t="shared" ca="1" si="768"/>
        <v/>
      </c>
      <c r="X2352" s="16">
        <f t="shared" ca="1" si="769"/>
        <v>3.4121018346729071</v>
      </c>
      <c r="Y2352" s="16"/>
      <c r="Z2352" s="13" t="str">
        <f ca="1">priceincross</f>
        <v/>
      </c>
      <c r="AA2352" s="13" t="str">
        <f ca="1">priceoutcross</f>
        <v/>
      </c>
      <c r="AB2352" s="13" t="str">
        <f t="shared" ca="1" si="761"/>
        <v/>
      </c>
      <c r="AC2352" s="13" t="str">
        <f t="shared" ca="1" si="770"/>
        <v/>
      </c>
      <c r="AD2352" s="13" t="str">
        <f t="shared" ca="1" si="771"/>
        <v/>
      </c>
      <c r="AE2352" s="13">
        <f t="shared" ca="1" si="772"/>
        <v>5.2959212856690323</v>
      </c>
      <c r="AG2352" s="32">
        <f ca="1">IF(ROW(data!B2352)&gt;fib+1,MIN(OFFSET(data!B2352,0,0,-fib,1)),"")</f>
        <v>7.78</v>
      </c>
      <c r="AH2352" s="32">
        <f ca="1">IF(ROW(data!B2352)&gt;fib+1,MAX(OFFSET(data!B2352,0,0,-fib,1)),"")</f>
        <v>13.72</v>
      </c>
      <c r="AI2352" s="32">
        <f t="shared" ca="1" si="762"/>
        <v>5.94</v>
      </c>
      <c r="AJ2352" s="31">
        <f t="shared" ca="1" si="763"/>
        <v>9.1818400000000011</v>
      </c>
      <c r="AK2352" s="31">
        <f t="shared" ca="1" si="764"/>
        <v>10.04908</v>
      </c>
      <c r="AL2352" s="31">
        <f t="shared" ca="1" si="765"/>
        <v>10.75</v>
      </c>
      <c r="AM2352" s="31">
        <f t="shared" ca="1" si="766"/>
        <v>11.45092</v>
      </c>
      <c r="AO2352" s="32">
        <f t="shared" ca="1" si="773"/>
        <v>2.890077253538212</v>
      </c>
      <c r="AP2352" s="32">
        <f t="shared" ca="1" si="774"/>
        <v>0.14008240141259587</v>
      </c>
      <c r="AQ2352" s="32">
        <f t="shared" ca="1" si="775"/>
        <v>4.2959212856690323</v>
      </c>
      <c r="AR2352" s="32">
        <f t="shared" ca="1" si="776"/>
        <v>0</v>
      </c>
    </row>
    <row r="2353" spans="1:44">
      <c r="A2353" s="20">
        <v>40354</v>
      </c>
      <c r="B2353" s="11">
        <f ca="1">IF(ROW(data!B2353)&gt;singleSMA,AVERAGE(OFFSET(data!B2353,0,0,-singleSMA,1)),"")</f>
        <v>10.7326</v>
      </c>
      <c r="C2353" s="11" t="str">
        <f ca="1">IF(ROW(data!B2351)&gt;singleSMA+2,IF(SIGN(data!B2352-indicators!B2352)&lt;&gt;SIGN(data!B2351-indicators!B2351),IF(SIGN(data!B2352-indicators!B2352)&gt;0,"BUY","SELL"),""),"")</f>
        <v/>
      </c>
      <c r="D2353" s="11">
        <f ca="1">IF(ROW(data!B2353)&gt;fastSMA,AVERAGE(OFFSET(data!B2353,0,0,-fastSMA,1)),"")</f>
        <v>8.3159999999999989</v>
      </c>
      <c r="E2353" s="11">
        <f ca="1">IF(ROW(data!B2353)&gt;slowSMA,AVERAGE(OFFSET(data!B2353,0,0,-slowSMA,1)),"")</f>
        <v>10.7326</v>
      </c>
      <c r="F2353" s="11" t="str">
        <f ca="1">IF(ROW(data!B2353)&gt;MAX(fastSMA,slowSMA)+2,IF(SIGN(D2352-E2352)&lt;&gt;SIGN(D2351-E2351),IF(SIGN(D2352-E2352)&gt;0,"BUY","SELL"),""),"")</f>
        <v/>
      </c>
      <c r="G2353" s="11"/>
      <c r="H2353" s="11">
        <f>(data!B2353/data!B2352)-1</f>
        <v>-1.5247776365946653E-2</v>
      </c>
      <c r="I2353" s="11">
        <f t="shared" si="756"/>
        <v>0</v>
      </c>
      <c r="J2353" s="11">
        <f t="shared" si="757"/>
        <v>1.5247776365946653E-2</v>
      </c>
      <c r="K2353" s="11">
        <f ca="1">IF(ROW(data!B2353)&gt;rsi+1,100-100/(1+AVERAGE(OFFSET(I2353,0,0,-rsi,1))/AVERAGE(OFFSET(J2353,0,0,-rsi,1))),"")</f>
        <v>41.357142479567251</v>
      </c>
      <c r="L2353" s="11"/>
      <c r="M2353" s="11">
        <f t="shared" si="758"/>
        <v>0.98475222363405335</v>
      </c>
      <c r="N2353" s="11">
        <f t="shared" ca="1" si="759"/>
        <v>0.90537383177570108</v>
      </c>
      <c r="S2353" s="13" t="str">
        <f ca="1">pricein</f>
        <v/>
      </c>
      <c r="T2353" s="13" t="str">
        <f ca="1">priceout</f>
        <v/>
      </c>
      <c r="U2353" s="16" t="str">
        <f t="shared" ca="1" si="760"/>
        <v/>
      </c>
      <c r="V2353" s="16" t="str">
        <f t="shared" ca="1" si="767"/>
        <v/>
      </c>
      <c r="W2353" s="16" t="str">
        <f t="shared" ca="1" si="768"/>
        <v/>
      </c>
      <c r="X2353" s="16">
        <f t="shared" ca="1" si="769"/>
        <v>3.4121018346729071</v>
      </c>
      <c r="Y2353" s="16"/>
      <c r="Z2353" s="13" t="str">
        <f ca="1">priceincross</f>
        <v/>
      </c>
      <c r="AA2353" s="13" t="str">
        <f ca="1">priceoutcross</f>
        <v/>
      </c>
      <c r="AB2353" s="13" t="str">
        <f t="shared" ca="1" si="761"/>
        <v/>
      </c>
      <c r="AC2353" s="13" t="str">
        <f t="shared" ca="1" si="770"/>
        <v/>
      </c>
      <c r="AD2353" s="13" t="str">
        <f t="shared" ca="1" si="771"/>
        <v/>
      </c>
      <c r="AE2353" s="13">
        <f t="shared" ca="1" si="772"/>
        <v>5.2959212856690323</v>
      </c>
      <c r="AG2353" s="32">
        <f ca="1">IF(ROW(data!B2353)&gt;fib+1,MIN(OFFSET(data!B2353,0,0,-fib,1)),"")</f>
        <v>7.75</v>
      </c>
      <c r="AH2353" s="32">
        <f ca="1">IF(ROW(data!B2353)&gt;fib+1,MAX(OFFSET(data!B2353,0,0,-fib,1)),"")</f>
        <v>13.72</v>
      </c>
      <c r="AI2353" s="32">
        <f t="shared" ca="1" si="762"/>
        <v>5.9700000000000006</v>
      </c>
      <c r="AJ2353" s="31">
        <f t="shared" ca="1" si="763"/>
        <v>9.1589200000000002</v>
      </c>
      <c r="AK2353" s="31">
        <f t="shared" ca="1" si="764"/>
        <v>10.03054</v>
      </c>
      <c r="AL2353" s="31">
        <f t="shared" ca="1" si="765"/>
        <v>10.734999999999999</v>
      </c>
      <c r="AM2353" s="31">
        <f t="shared" ca="1" si="766"/>
        <v>11.43946</v>
      </c>
      <c r="AO2353" s="32">
        <f t="shared" ca="1" si="773"/>
        <v>2.890077253538212</v>
      </c>
      <c r="AP2353" s="32">
        <f t="shared" ca="1" si="774"/>
        <v>0.14008240141259587</v>
      </c>
      <c r="AQ2353" s="32">
        <f t="shared" ca="1" si="775"/>
        <v>4.2959212856690323</v>
      </c>
      <c r="AR2353" s="32">
        <f t="shared" ca="1" si="776"/>
        <v>0</v>
      </c>
    </row>
    <row r="2354" spans="1:44">
      <c r="A2354" s="20">
        <v>40357</v>
      </c>
      <c r="B2354" s="11">
        <f ca="1">IF(ROW(data!B2354)&gt;singleSMA,AVERAGE(OFFSET(data!B2354,0,0,-singleSMA,1)),"")</f>
        <v>10.6762</v>
      </c>
      <c r="C2354" s="11" t="str">
        <f ca="1">IF(ROW(data!B2352)&gt;singleSMA+2,IF(SIGN(data!B2353-indicators!B2353)&lt;&gt;SIGN(data!B2352-indicators!B2352),IF(SIGN(data!B2353-indicators!B2353)&gt;0,"BUY","SELL"),""),"")</f>
        <v/>
      </c>
      <c r="D2354" s="11">
        <f ca="1">IF(ROW(data!B2354)&gt;fastSMA,AVERAGE(OFFSET(data!B2354,0,0,-fastSMA,1)),"")</f>
        <v>8.2749999999999986</v>
      </c>
      <c r="E2354" s="11">
        <f ca="1">IF(ROW(data!B2354)&gt;slowSMA,AVERAGE(OFFSET(data!B2354,0,0,-slowSMA,1)),"")</f>
        <v>10.6762</v>
      </c>
      <c r="F2354" s="11" t="str">
        <f ca="1">IF(ROW(data!B2354)&gt;MAX(fastSMA,slowSMA)+2,IF(SIGN(D2353-E2353)&lt;&gt;SIGN(D2352-E2352),IF(SIGN(D2353-E2353)&gt;0,"BUY","SELL"),""),"")</f>
        <v/>
      </c>
      <c r="G2354" s="11"/>
      <c r="H2354" s="11">
        <f>(data!B2354/data!B2353)-1</f>
        <v>-6.4516129032258229E-3</v>
      </c>
      <c r="I2354" s="11">
        <f t="shared" si="756"/>
        <v>0</v>
      </c>
      <c r="J2354" s="11">
        <f t="shared" si="757"/>
        <v>6.4516129032258229E-3</v>
      </c>
      <c r="K2354" s="11">
        <f ca="1">IF(ROW(data!B2354)&gt;rsi+1,100-100/(1+AVERAGE(OFFSET(I2354,0,0,-rsi,1))/AVERAGE(OFFSET(J2354,0,0,-rsi,1))),"")</f>
        <v>41.215070194586701</v>
      </c>
      <c r="L2354" s="11"/>
      <c r="M2354" s="11">
        <f t="shared" si="758"/>
        <v>0.99354838709677418</v>
      </c>
      <c r="N2354" s="11">
        <f t="shared" ca="1" si="759"/>
        <v>0.90375586854460122</v>
      </c>
      <c r="S2354" s="13" t="str">
        <f ca="1">pricein</f>
        <v/>
      </c>
      <c r="T2354" s="13" t="str">
        <f ca="1">priceout</f>
        <v/>
      </c>
      <c r="U2354" s="16" t="str">
        <f t="shared" ca="1" si="760"/>
        <v/>
      </c>
      <c r="V2354" s="16" t="str">
        <f t="shared" ca="1" si="767"/>
        <v/>
      </c>
      <c r="W2354" s="16" t="str">
        <f t="shared" ca="1" si="768"/>
        <v/>
      </c>
      <c r="X2354" s="16">
        <f t="shared" ca="1" si="769"/>
        <v>3.4121018346729071</v>
      </c>
      <c r="Y2354" s="16"/>
      <c r="Z2354" s="13" t="str">
        <f ca="1">priceincross</f>
        <v/>
      </c>
      <c r="AA2354" s="13" t="str">
        <f ca="1">priceoutcross</f>
        <v/>
      </c>
      <c r="AB2354" s="13" t="str">
        <f t="shared" ca="1" si="761"/>
        <v/>
      </c>
      <c r="AC2354" s="13" t="str">
        <f t="shared" ca="1" si="770"/>
        <v/>
      </c>
      <c r="AD2354" s="13" t="str">
        <f t="shared" ca="1" si="771"/>
        <v/>
      </c>
      <c r="AE2354" s="13">
        <f t="shared" ca="1" si="772"/>
        <v>5.2959212856690323</v>
      </c>
      <c r="AG2354" s="32">
        <f ca="1">IF(ROW(data!B2354)&gt;fib+1,MIN(OFFSET(data!B2354,0,0,-fib,1)),"")</f>
        <v>7.7</v>
      </c>
      <c r="AH2354" s="32">
        <f ca="1">IF(ROW(data!B2354)&gt;fib+1,MAX(OFFSET(data!B2354,0,0,-fib,1)),"")</f>
        <v>13.72</v>
      </c>
      <c r="AI2354" s="32">
        <f t="shared" ca="1" si="762"/>
        <v>6.0200000000000005</v>
      </c>
      <c r="AJ2354" s="31">
        <f t="shared" ca="1" si="763"/>
        <v>9.1207200000000004</v>
      </c>
      <c r="AK2354" s="31">
        <f t="shared" ca="1" si="764"/>
        <v>9.9996399999999994</v>
      </c>
      <c r="AL2354" s="31">
        <f t="shared" ca="1" si="765"/>
        <v>10.71</v>
      </c>
      <c r="AM2354" s="31">
        <f t="shared" ca="1" si="766"/>
        <v>11.420360000000001</v>
      </c>
      <c r="AO2354" s="32">
        <f t="shared" ca="1" si="773"/>
        <v>2.890077253538212</v>
      </c>
      <c r="AP2354" s="32">
        <f t="shared" ca="1" si="774"/>
        <v>0.14008240141259587</v>
      </c>
      <c r="AQ2354" s="32">
        <f t="shared" ca="1" si="775"/>
        <v>4.2959212856690323</v>
      </c>
      <c r="AR2354" s="32">
        <f t="shared" ca="1" si="776"/>
        <v>0</v>
      </c>
    </row>
    <row r="2355" spans="1:44">
      <c r="A2355" s="20">
        <v>40358</v>
      </c>
      <c r="B2355" s="11">
        <f ca="1">IF(ROW(data!B2355)&gt;singleSMA,AVERAGE(OFFSET(data!B2355,0,0,-singleSMA,1)),"")</f>
        <v>10.613799999999999</v>
      </c>
      <c r="C2355" s="11" t="str">
        <f ca="1">IF(ROW(data!B2353)&gt;singleSMA+2,IF(SIGN(data!B2354-indicators!B2354)&lt;&gt;SIGN(data!B2353-indicators!B2353),IF(SIGN(data!B2354-indicators!B2354)&gt;0,"BUY","SELL"),""),"")</f>
        <v/>
      </c>
      <c r="D2355" s="11">
        <f ca="1">IF(ROW(data!B2355)&gt;fastSMA,AVERAGE(OFFSET(data!B2355,0,0,-fastSMA,1)),"")</f>
        <v>8.2264999999999979</v>
      </c>
      <c r="E2355" s="11">
        <f ca="1">IF(ROW(data!B2355)&gt;slowSMA,AVERAGE(OFFSET(data!B2355,0,0,-slowSMA,1)),"")</f>
        <v>10.613799999999999</v>
      </c>
      <c r="F2355" s="11" t="str">
        <f ca="1">IF(ROW(data!B2355)&gt;MAX(fastSMA,slowSMA)+2,IF(SIGN(D2354-E2354)&lt;&gt;SIGN(D2353-E2353),IF(SIGN(D2354-E2354)&gt;0,"BUY","SELL"),""),"")</f>
        <v/>
      </c>
      <c r="G2355" s="11"/>
      <c r="H2355" s="11">
        <f>(data!B2355/data!B2354)-1</f>
        <v>-2.8571428571428581E-2</v>
      </c>
      <c r="I2355" s="11">
        <f t="shared" si="756"/>
        <v>0</v>
      </c>
      <c r="J2355" s="11">
        <f t="shared" si="757"/>
        <v>2.8571428571428581E-2</v>
      </c>
      <c r="K2355" s="11">
        <f ca="1">IF(ROW(data!B2355)&gt;rsi+1,100-100/(1+AVERAGE(OFFSET(I2355,0,0,-rsi,1))/AVERAGE(OFFSET(J2355,0,0,-rsi,1))),"")</f>
        <v>39.656080858360625</v>
      </c>
      <c r="L2355" s="11"/>
      <c r="M2355" s="11">
        <f t="shared" si="758"/>
        <v>0.97142857142857142</v>
      </c>
      <c r="N2355" s="11">
        <f t="shared" ca="1" si="759"/>
        <v>0.88520710059171592</v>
      </c>
      <c r="S2355" s="13" t="str">
        <f ca="1">pricein</f>
        <v/>
      </c>
      <c r="T2355" s="13" t="str">
        <f ca="1">priceout</f>
        <v/>
      </c>
      <c r="U2355" s="16" t="str">
        <f t="shared" ca="1" si="760"/>
        <v/>
      </c>
      <c r="V2355" s="16" t="str">
        <f t="shared" ca="1" si="767"/>
        <v/>
      </c>
      <c r="W2355" s="16" t="str">
        <f t="shared" ca="1" si="768"/>
        <v/>
      </c>
      <c r="X2355" s="16">
        <f t="shared" ca="1" si="769"/>
        <v>3.4121018346729071</v>
      </c>
      <c r="Y2355" s="16"/>
      <c r="Z2355" s="13" t="str">
        <f ca="1">priceincross</f>
        <v/>
      </c>
      <c r="AA2355" s="13" t="str">
        <f ca="1">priceoutcross</f>
        <v/>
      </c>
      <c r="AB2355" s="13" t="str">
        <f t="shared" ca="1" si="761"/>
        <v/>
      </c>
      <c r="AC2355" s="13" t="str">
        <f t="shared" ca="1" si="770"/>
        <v/>
      </c>
      <c r="AD2355" s="13" t="str">
        <f t="shared" ca="1" si="771"/>
        <v/>
      </c>
      <c r="AE2355" s="13">
        <f t="shared" ca="1" si="772"/>
        <v>5.2959212856690323</v>
      </c>
      <c r="AG2355" s="32">
        <f ca="1">IF(ROW(data!B2355)&gt;fib+1,MIN(OFFSET(data!B2355,0,0,-fib,1)),"")</f>
        <v>7.48</v>
      </c>
      <c r="AH2355" s="32">
        <f ca="1">IF(ROW(data!B2355)&gt;fib+1,MAX(OFFSET(data!B2355,0,0,-fib,1)),"")</f>
        <v>13.68</v>
      </c>
      <c r="AI2355" s="32">
        <f t="shared" ca="1" si="762"/>
        <v>6.1999999999999993</v>
      </c>
      <c r="AJ2355" s="31">
        <f t="shared" ca="1" si="763"/>
        <v>8.9432000000000009</v>
      </c>
      <c r="AK2355" s="31">
        <f t="shared" ca="1" si="764"/>
        <v>9.8483999999999998</v>
      </c>
      <c r="AL2355" s="31">
        <f t="shared" ca="1" si="765"/>
        <v>10.58</v>
      </c>
      <c r="AM2355" s="31">
        <f t="shared" ca="1" si="766"/>
        <v>11.3116</v>
      </c>
      <c r="AO2355" s="32">
        <f t="shared" ca="1" si="773"/>
        <v>2.890077253538212</v>
      </c>
      <c r="AP2355" s="32">
        <f t="shared" ca="1" si="774"/>
        <v>0.14008240141259587</v>
      </c>
      <c r="AQ2355" s="32">
        <f t="shared" ca="1" si="775"/>
        <v>4.2959212856690323</v>
      </c>
      <c r="AR2355" s="32">
        <f t="shared" ca="1" si="776"/>
        <v>0</v>
      </c>
    </row>
    <row r="2356" spans="1:44">
      <c r="A2356" s="20">
        <v>40359</v>
      </c>
      <c r="B2356" s="11">
        <f ca="1">IF(ROW(data!B2356)&gt;singleSMA,AVERAGE(OFFSET(data!B2356,0,0,-singleSMA,1)),"")</f>
        <v>10.553599999999996</v>
      </c>
      <c r="C2356" s="11" t="str">
        <f ca="1">IF(ROW(data!B2354)&gt;singleSMA+2,IF(SIGN(data!B2355-indicators!B2355)&lt;&gt;SIGN(data!B2354-indicators!B2354),IF(SIGN(data!B2355-indicators!B2355)&gt;0,"BUY","SELL"),""),"")</f>
        <v/>
      </c>
      <c r="D2356" s="11">
        <f ca="1">IF(ROW(data!B2356)&gt;fastSMA,AVERAGE(OFFSET(data!B2356,0,0,-fastSMA,1)),"")</f>
        <v>8.1774999999999984</v>
      </c>
      <c r="E2356" s="11">
        <f ca="1">IF(ROW(data!B2356)&gt;slowSMA,AVERAGE(OFFSET(data!B2356,0,0,-slowSMA,1)),"")</f>
        <v>10.553599999999996</v>
      </c>
      <c r="F2356" s="11" t="str">
        <f ca="1">IF(ROW(data!B2356)&gt;MAX(fastSMA,slowSMA)+2,IF(SIGN(D2355-E2355)&lt;&gt;SIGN(D2354-E2354),IF(SIGN(D2355-E2355)&gt;0,"BUY","SELL"),""),"")</f>
        <v/>
      </c>
      <c r="G2356" s="11"/>
      <c r="H2356" s="11">
        <f>(data!B2356/data!B2355)-1</f>
        <v>1.2032085561497263E-2</v>
      </c>
      <c r="I2356" s="11">
        <f t="shared" si="756"/>
        <v>1.2032085561497263E-2</v>
      </c>
      <c r="J2356" s="11">
        <f t="shared" si="757"/>
        <v>0</v>
      </c>
      <c r="K2356" s="11">
        <f ca="1">IF(ROW(data!B2356)&gt;rsi+1,100-100/(1+AVERAGE(OFFSET(I2356,0,0,-rsi,1))/AVERAGE(OFFSET(J2356,0,0,-rsi,1))),"")</f>
        <v>39.678249122813739</v>
      </c>
      <c r="L2356" s="11"/>
      <c r="M2356" s="11">
        <f t="shared" si="758"/>
        <v>1.0120320855614973</v>
      </c>
      <c r="N2356" s="11">
        <f t="shared" ca="1" si="759"/>
        <v>0.88538011695906427</v>
      </c>
      <c r="S2356" s="13" t="str">
        <f ca="1">pricein</f>
        <v/>
      </c>
      <c r="T2356" s="13" t="str">
        <f ca="1">priceout</f>
        <v/>
      </c>
      <c r="U2356" s="16" t="str">
        <f t="shared" ca="1" si="760"/>
        <v/>
      </c>
      <c r="V2356" s="16" t="str">
        <f t="shared" ca="1" si="767"/>
        <v/>
      </c>
      <c r="W2356" s="16" t="str">
        <f t="shared" ca="1" si="768"/>
        <v/>
      </c>
      <c r="X2356" s="16">
        <f t="shared" ca="1" si="769"/>
        <v>3.4121018346729071</v>
      </c>
      <c r="Y2356" s="16"/>
      <c r="Z2356" s="13" t="str">
        <f ca="1">priceincross</f>
        <v/>
      </c>
      <c r="AA2356" s="13" t="str">
        <f ca="1">priceoutcross</f>
        <v/>
      </c>
      <c r="AB2356" s="13" t="str">
        <f t="shared" ca="1" si="761"/>
        <v/>
      </c>
      <c r="AC2356" s="13" t="str">
        <f t="shared" ca="1" si="770"/>
        <v/>
      </c>
      <c r="AD2356" s="13" t="str">
        <f t="shared" ca="1" si="771"/>
        <v/>
      </c>
      <c r="AE2356" s="13">
        <f t="shared" ca="1" si="772"/>
        <v>5.2959212856690323</v>
      </c>
      <c r="AG2356" s="32">
        <f ca="1">IF(ROW(data!B2356)&gt;fib+1,MIN(OFFSET(data!B2356,0,0,-fib,1)),"")</f>
        <v>7.48</v>
      </c>
      <c r="AH2356" s="32">
        <f ca="1">IF(ROW(data!B2356)&gt;fib+1,MAX(OFFSET(data!B2356,0,0,-fib,1)),"")</f>
        <v>13.68</v>
      </c>
      <c r="AI2356" s="32">
        <f t="shared" ca="1" si="762"/>
        <v>6.1999999999999993</v>
      </c>
      <c r="AJ2356" s="31">
        <f t="shared" ca="1" si="763"/>
        <v>8.9432000000000009</v>
      </c>
      <c r="AK2356" s="31">
        <f t="shared" ca="1" si="764"/>
        <v>9.8483999999999998</v>
      </c>
      <c r="AL2356" s="31">
        <f t="shared" ca="1" si="765"/>
        <v>10.58</v>
      </c>
      <c r="AM2356" s="31">
        <f t="shared" ca="1" si="766"/>
        <v>11.3116</v>
      </c>
      <c r="AO2356" s="32">
        <f t="shared" ca="1" si="773"/>
        <v>2.890077253538212</v>
      </c>
      <c r="AP2356" s="32">
        <f t="shared" ca="1" si="774"/>
        <v>0.14008240141259587</v>
      </c>
      <c r="AQ2356" s="32">
        <f t="shared" ca="1" si="775"/>
        <v>4.2959212856690323</v>
      </c>
      <c r="AR2356" s="32">
        <f t="shared" ca="1" si="776"/>
        <v>0</v>
      </c>
    </row>
    <row r="2357" spans="1:44">
      <c r="A2357" s="20">
        <v>40360</v>
      </c>
      <c r="B2357" s="11">
        <f ca="1">IF(ROW(data!B2357)&gt;singleSMA,AVERAGE(OFFSET(data!B2357,0,0,-singleSMA,1)),"")</f>
        <v>10.503399999999997</v>
      </c>
      <c r="C2357" s="11" t="str">
        <f ca="1">IF(ROW(data!B2355)&gt;singleSMA+2,IF(SIGN(data!B2356-indicators!B2356)&lt;&gt;SIGN(data!B2355-indicators!B2355),IF(SIGN(data!B2356-indicators!B2356)&gt;0,"BUY","SELL"),""),"")</f>
        <v/>
      </c>
      <c r="D2357" s="11">
        <f ca="1">IF(ROW(data!B2357)&gt;fastSMA,AVERAGE(OFFSET(data!B2357,0,0,-fastSMA,1)),"")</f>
        <v>8.113999999999999</v>
      </c>
      <c r="E2357" s="11">
        <f ca="1">IF(ROW(data!B2357)&gt;slowSMA,AVERAGE(OFFSET(data!B2357,0,0,-slowSMA,1)),"")</f>
        <v>10.503399999999997</v>
      </c>
      <c r="F2357" s="11" t="str">
        <f ca="1">IF(ROW(data!B2357)&gt;MAX(fastSMA,slowSMA)+2,IF(SIGN(D2356-E2356)&lt;&gt;SIGN(D2355-E2355),IF(SIGN(D2356-E2356)&gt;0,"BUY","SELL"),""),"")</f>
        <v/>
      </c>
      <c r="G2357" s="11"/>
      <c r="H2357" s="11">
        <f>(data!B2357/data!B2356)-1</f>
        <v>3.9630118890354726E-3</v>
      </c>
      <c r="I2357" s="11">
        <f t="shared" si="756"/>
        <v>3.9630118890354726E-3</v>
      </c>
      <c r="J2357" s="11">
        <f t="shared" si="757"/>
        <v>0</v>
      </c>
      <c r="K2357" s="11">
        <f ca="1">IF(ROW(data!B2357)&gt;rsi+1,100-100/(1+AVERAGE(OFFSET(I2357,0,0,-rsi,1))/AVERAGE(OFFSET(J2357,0,0,-rsi,1))),"")</f>
        <v>35.680009160118558</v>
      </c>
      <c r="L2357" s="11"/>
      <c r="M2357" s="11">
        <f t="shared" si="758"/>
        <v>1.0039630118890355</v>
      </c>
      <c r="N2357" s="11">
        <f t="shared" ca="1" si="759"/>
        <v>0.85682074408117237</v>
      </c>
      <c r="S2357" s="13" t="str">
        <f ca="1">pricein</f>
        <v/>
      </c>
      <c r="T2357" s="13" t="str">
        <f ca="1">priceout</f>
        <v/>
      </c>
      <c r="U2357" s="16" t="str">
        <f t="shared" ca="1" si="760"/>
        <v/>
      </c>
      <c r="V2357" s="16" t="str">
        <f t="shared" ca="1" si="767"/>
        <v/>
      </c>
      <c r="W2357" s="16" t="str">
        <f t="shared" ca="1" si="768"/>
        <v/>
      </c>
      <c r="X2357" s="16">
        <f t="shared" ca="1" si="769"/>
        <v>3.4121018346729071</v>
      </c>
      <c r="Y2357" s="16"/>
      <c r="Z2357" s="13" t="str">
        <f ca="1">priceincross</f>
        <v/>
      </c>
      <c r="AA2357" s="13" t="str">
        <f ca="1">priceoutcross</f>
        <v/>
      </c>
      <c r="AB2357" s="13" t="str">
        <f t="shared" ca="1" si="761"/>
        <v/>
      </c>
      <c r="AC2357" s="13" t="str">
        <f t="shared" ca="1" si="770"/>
        <v/>
      </c>
      <c r="AD2357" s="13" t="str">
        <f t="shared" ca="1" si="771"/>
        <v/>
      </c>
      <c r="AE2357" s="13">
        <f t="shared" ca="1" si="772"/>
        <v>5.2959212856690323</v>
      </c>
      <c r="AG2357" s="32">
        <f ca="1">IF(ROW(data!B2357)&gt;fib+1,MIN(OFFSET(data!B2357,0,0,-fib,1)),"")</f>
        <v>7.48</v>
      </c>
      <c r="AH2357" s="32">
        <f ca="1">IF(ROW(data!B2357)&gt;fib+1,MAX(OFFSET(data!B2357,0,0,-fib,1)),"")</f>
        <v>13.68</v>
      </c>
      <c r="AI2357" s="32">
        <f t="shared" ca="1" si="762"/>
        <v>6.1999999999999993</v>
      </c>
      <c r="AJ2357" s="31">
        <f t="shared" ca="1" si="763"/>
        <v>8.9432000000000009</v>
      </c>
      <c r="AK2357" s="31">
        <f t="shared" ca="1" si="764"/>
        <v>9.8483999999999998</v>
      </c>
      <c r="AL2357" s="31">
        <f t="shared" ca="1" si="765"/>
        <v>10.58</v>
      </c>
      <c r="AM2357" s="31">
        <f t="shared" ca="1" si="766"/>
        <v>11.3116</v>
      </c>
      <c r="AO2357" s="32">
        <f t="shared" ca="1" si="773"/>
        <v>2.890077253538212</v>
      </c>
      <c r="AP2357" s="32">
        <f t="shared" ca="1" si="774"/>
        <v>0.14008240141259587</v>
      </c>
      <c r="AQ2357" s="32">
        <f t="shared" ca="1" si="775"/>
        <v>4.2959212856690323</v>
      </c>
      <c r="AR2357" s="32">
        <f t="shared" ca="1" si="776"/>
        <v>0</v>
      </c>
    </row>
    <row r="2358" spans="1:44">
      <c r="A2358" s="20">
        <v>40361</v>
      </c>
      <c r="B2358" s="11">
        <f ca="1">IF(ROW(data!B2358)&gt;singleSMA,AVERAGE(OFFSET(data!B2358,0,0,-singleSMA,1)),"")</f>
        <v>10.458999999999996</v>
      </c>
      <c r="C2358" s="11" t="str">
        <f ca="1">IF(ROW(data!B2356)&gt;singleSMA+2,IF(SIGN(data!B2357-indicators!B2357)&lt;&gt;SIGN(data!B2356-indicators!B2356),IF(SIGN(data!B2357-indicators!B2357)&gt;0,"BUY","SELL"),""),"")</f>
        <v/>
      </c>
      <c r="D2358" s="11">
        <f ca="1">IF(ROW(data!B2358)&gt;fastSMA,AVERAGE(OFFSET(data!B2358,0,0,-fastSMA,1)),"")</f>
        <v>8.0774999999999988</v>
      </c>
      <c r="E2358" s="11">
        <f ca="1">IF(ROW(data!B2358)&gt;slowSMA,AVERAGE(OFFSET(data!B2358,0,0,-slowSMA,1)),"")</f>
        <v>10.458999999999996</v>
      </c>
      <c r="F2358" s="11" t="str">
        <f ca="1">IF(ROW(data!B2358)&gt;MAX(fastSMA,slowSMA)+2,IF(SIGN(D2357-E2357)&lt;&gt;SIGN(D2356-E2356),IF(SIGN(D2357-E2357)&gt;0,"BUY","SELL"),""),"")</f>
        <v/>
      </c>
      <c r="G2358" s="11"/>
      <c r="H2358" s="11">
        <f>(data!B2358/data!B2357)-1</f>
        <v>-7.8947368421051767E-3</v>
      </c>
      <c r="I2358" s="11">
        <f t="shared" si="756"/>
        <v>0</v>
      </c>
      <c r="J2358" s="11">
        <f t="shared" si="757"/>
        <v>7.8947368421051767E-3</v>
      </c>
      <c r="K2358" s="11">
        <f ca="1">IF(ROW(data!B2358)&gt;rsi+1,100-100/(1+AVERAGE(OFFSET(I2358,0,0,-rsi,1))/AVERAGE(OFFSET(J2358,0,0,-rsi,1))),"")</f>
        <v>40.469345985371056</v>
      </c>
      <c r="L2358" s="11"/>
      <c r="M2358" s="11">
        <f t="shared" si="758"/>
        <v>0.99210526315789482</v>
      </c>
      <c r="N2358" s="11">
        <f t="shared" ca="1" si="759"/>
        <v>0.91172914147521189</v>
      </c>
      <c r="S2358" s="13" t="str">
        <f ca="1">pricein</f>
        <v/>
      </c>
      <c r="T2358" s="13" t="str">
        <f ca="1">priceout</f>
        <v/>
      </c>
      <c r="U2358" s="16" t="str">
        <f t="shared" ca="1" si="760"/>
        <v/>
      </c>
      <c r="V2358" s="16" t="str">
        <f t="shared" ca="1" si="767"/>
        <v/>
      </c>
      <c r="W2358" s="16" t="str">
        <f t="shared" ca="1" si="768"/>
        <v/>
      </c>
      <c r="X2358" s="16">
        <f t="shared" ca="1" si="769"/>
        <v>3.4121018346729071</v>
      </c>
      <c r="Y2358" s="16"/>
      <c r="Z2358" s="13" t="str">
        <f ca="1">priceincross</f>
        <v/>
      </c>
      <c r="AA2358" s="13" t="str">
        <f ca="1">priceoutcross</f>
        <v/>
      </c>
      <c r="AB2358" s="13" t="str">
        <f t="shared" ca="1" si="761"/>
        <v/>
      </c>
      <c r="AC2358" s="13" t="str">
        <f t="shared" ca="1" si="770"/>
        <v/>
      </c>
      <c r="AD2358" s="13" t="str">
        <f t="shared" ca="1" si="771"/>
        <v/>
      </c>
      <c r="AE2358" s="13">
        <f t="shared" ca="1" si="772"/>
        <v>5.2959212856690323</v>
      </c>
      <c r="AG2358" s="32">
        <f ca="1">IF(ROW(data!B2358)&gt;fib+1,MIN(OFFSET(data!B2358,0,0,-fib,1)),"")</f>
        <v>7.48</v>
      </c>
      <c r="AH2358" s="32">
        <f ca="1">IF(ROW(data!B2358)&gt;fib+1,MAX(OFFSET(data!B2358,0,0,-fib,1)),"")</f>
        <v>13.68</v>
      </c>
      <c r="AI2358" s="32">
        <f t="shared" ca="1" si="762"/>
        <v>6.1999999999999993</v>
      </c>
      <c r="AJ2358" s="31">
        <f t="shared" ca="1" si="763"/>
        <v>8.9432000000000009</v>
      </c>
      <c r="AK2358" s="31">
        <f t="shared" ca="1" si="764"/>
        <v>9.8483999999999998</v>
      </c>
      <c r="AL2358" s="31">
        <f t="shared" ca="1" si="765"/>
        <v>10.58</v>
      </c>
      <c r="AM2358" s="31">
        <f t="shared" ca="1" si="766"/>
        <v>11.3116</v>
      </c>
      <c r="AO2358" s="32">
        <f t="shared" ca="1" si="773"/>
        <v>2.890077253538212</v>
      </c>
      <c r="AP2358" s="32">
        <f t="shared" ca="1" si="774"/>
        <v>0.14008240141259587</v>
      </c>
      <c r="AQ2358" s="32">
        <f t="shared" ca="1" si="775"/>
        <v>4.2959212856690323</v>
      </c>
      <c r="AR2358" s="32">
        <f t="shared" ca="1" si="776"/>
        <v>0</v>
      </c>
    </row>
    <row r="2359" spans="1:44">
      <c r="A2359" s="20">
        <v>40364</v>
      </c>
      <c r="B2359" s="11">
        <f ca="1">IF(ROW(data!B2359)&gt;singleSMA,AVERAGE(OFFSET(data!B2359,0,0,-singleSMA,1)),"")</f>
        <v>10.424199999999999</v>
      </c>
      <c r="C2359" s="11" t="str">
        <f ca="1">IF(ROW(data!B2357)&gt;singleSMA+2,IF(SIGN(data!B2358-indicators!B2358)&lt;&gt;SIGN(data!B2357-indicators!B2357),IF(SIGN(data!B2358-indicators!B2358)&gt;0,"BUY","SELL"),""),"")</f>
        <v/>
      </c>
      <c r="D2359" s="11">
        <f ca="1">IF(ROW(data!B2359)&gt;fastSMA,AVERAGE(OFFSET(data!B2359,0,0,-fastSMA,1)),"")</f>
        <v>8.0584999999999987</v>
      </c>
      <c r="E2359" s="11">
        <f ca="1">IF(ROW(data!B2359)&gt;slowSMA,AVERAGE(OFFSET(data!B2359,0,0,-slowSMA,1)),"")</f>
        <v>10.424199999999999</v>
      </c>
      <c r="F2359" s="11" t="str">
        <f ca="1">IF(ROW(data!B2359)&gt;MAX(fastSMA,slowSMA)+2,IF(SIGN(D2358-E2358)&lt;&gt;SIGN(D2357-E2357),IF(SIGN(D2358-E2358)&gt;0,"BUY","SELL"),""),"")</f>
        <v/>
      </c>
      <c r="G2359" s="11"/>
      <c r="H2359" s="11">
        <f>(data!B2359/data!B2358)-1</f>
        <v>-7.9575596816975347E-3</v>
      </c>
      <c r="I2359" s="11">
        <f t="shared" si="756"/>
        <v>0</v>
      </c>
      <c r="J2359" s="11">
        <f t="shared" si="757"/>
        <v>7.9575596816975347E-3</v>
      </c>
      <c r="K2359" s="11">
        <f ca="1">IF(ROW(data!B2359)&gt;rsi+1,100-100/(1+AVERAGE(OFFSET(I2359,0,0,-rsi,1))/AVERAGE(OFFSET(J2359,0,0,-rsi,1))),"")</f>
        <v>44.64353691752499</v>
      </c>
      <c r="L2359" s="11"/>
      <c r="M2359" s="11">
        <f t="shared" si="758"/>
        <v>0.99204244031830247</v>
      </c>
      <c r="N2359" s="11">
        <f t="shared" ca="1" si="759"/>
        <v>0.95165394402035619</v>
      </c>
      <c r="S2359" s="13" t="str">
        <f ca="1">pricein</f>
        <v/>
      </c>
      <c r="T2359" s="13" t="str">
        <f ca="1">priceout</f>
        <v/>
      </c>
      <c r="U2359" s="16" t="str">
        <f t="shared" ca="1" si="760"/>
        <v/>
      </c>
      <c r="V2359" s="16" t="str">
        <f t="shared" ca="1" si="767"/>
        <v/>
      </c>
      <c r="W2359" s="16" t="str">
        <f t="shared" ca="1" si="768"/>
        <v/>
      </c>
      <c r="X2359" s="16">
        <f t="shared" ca="1" si="769"/>
        <v>3.4121018346729071</v>
      </c>
      <c r="Y2359" s="16"/>
      <c r="Z2359" s="13" t="str">
        <f ca="1">priceincross</f>
        <v/>
      </c>
      <c r="AA2359" s="13" t="str">
        <f ca="1">priceoutcross</f>
        <v/>
      </c>
      <c r="AB2359" s="13" t="str">
        <f t="shared" ca="1" si="761"/>
        <v/>
      </c>
      <c r="AC2359" s="13" t="str">
        <f t="shared" ca="1" si="770"/>
        <v/>
      </c>
      <c r="AD2359" s="13" t="str">
        <f t="shared" ca="1" si="771"/>
        <v/>
      </c>
      <c r="AE2359" s="13">
        <f t="shared" ca="1" si="772"/>
        <v>5.2959212856690323</v>
      </c>
      <c r="AG2359" s="32">
        <f ca="1">IF(ROW(data!B2359)&gt;fib+1,MIN(OFFSET(data!B2359,0,0,-fib,1)),"")</f>
        <v>7.48</v>
      </c>
      <c r="AH2359" s="32">
        <f ca="1">IF(ROW(data!B2359)&gt;fib+1,MAX(OFFSET(data!B2359,0,0,-fib,1)),"")</f>
        <v>13.68</v>
      </c>
      <c r="AI2359" s="32">
        <f t="shared" ca="1" si="762"/>
        <v>6.1999999999999993</v>
      </c>
      <c r="AJ2359" s="31">
        <f t="shared" ca="1" si="763"/>
        <v>8.9432000000000009</v>
      </c>
      <c r="AK2359" s="31">
        <f t="shared" ca="1" si="764"/>
        <v>9.8483999999999998</v>
      </c>
      <c r="AL2359" s="31">
        <f t="shared" ca="1" si="765"/>
        <v>10.58</v>
      </c>
      <c r="AM2359" s="31">
        <f t="shared" ca="1" si="766"/>
        <v>11.3116</v>
      </c>
      <c r="AO2359" s="32">
        <f t="shared" ca="1" si="773"/>
        <v>2.890077253538212</v>
      </c>
      <c r="AP2359" s="32">
        <f t="shared" ca="1" si="774"/>
        <v>0.14008240141259587</v>
      </c>
      <c r="AQ2359" s="32">
        <f t="shared" ca="1" si="775"/>
        <v>4.2959212856690323</v>
      </c>
      <c r="AR2359" s="32">
        <f t="shared" ca="1" si="776"/>
        <v>0</v>
      </c>
    </row>
    <row r="2360" spans="1:44">
      <c r="A2360" s="20">
        <v>40365</v>
      </c>
      <c r="B2360" s="11">
        <f ca="1">IF(ROW(data!B2360)&gt;singleSMA,AVERAGE(OFFSET(data!B2360,0,0,-singleSMA,1)),"")</f>
        <v>10.385299999999997</v>
      </c>
      <c r="C2360" s="11" t="str">
        <f ca="1">IF(ROW(data!B2358)&gt;singleSMA+2,IF(SIGN(data!B2359-indicators!B2359)&lt;&gt;SIGN(data!B2358-indicators!B2358),IF(SIGN(data!B2359-indicators!B2359)&gt;0,"BUY","SELL"),""),"")</f>
        <v/>
      </c>
      <c r="D2360" s="11">
        <f ca="1">IF(ROW(data!B2360)&gt;fastSMA,AVERAGE(OFFSET(data!B2360,0,0,-fastSMA,1)),"")</f>
        <v>8.0609999999999999</v>
      </c>
      <c r="E2360" s="11">
        <f ca="1">IF(ROW(data!B2360)&gt;slowSMA,AVERAGE(OFFSET(data!B2360,0,0,-slowSMA,1)),"")</f>
        <v>10.385299999999997</v>
      </c>
      <c r="F2360" s="11" t="str">
        <f ca="1">IF(ROW(data!B2360)&gt;MAX(fastSMA,slowSMA)+2,IF(SIGN(D2359-E2359)&lt;&gt;SIGN(D2358-E2358),IF(SIGN(D2359-E2359)&gt;0,"BUY","SELL"),""),"")</f>
        <v/>
      </c>
      <c r="G2360" s="11"/>
      <c r="H2360" s="11">
        <f>(data!B2360/data!B2359)-1</f>
        <v>4.6791443850267234E-2</v>
      </c>
      <c r="I2360" s="11">
        <f t="shared" si="756"/>
        <v>4.6791443850267234E-2</v>
      </c>
      <c r="J2360" s="11">
        <f t="shared" si="757"/>
        <v>0</v>
      </c>
      <c r="K2360" s="11">
        <f ca="1">IF(ROW(data!B2360)&gt;rsi+1,100-100/(1+AVERAGE(OFFSET(I2360,0,0,-rsi,1))/AVERAGE(OFFSET(J2360,0,0,-rsi,1))),"")</f>
        <v>51.561228493607913</v>
      </c>
      <c r="L2360" s="11"/>
      <c r="M2360" s="11">
        <f t="shared" si="758"/>
        <v>1.0467914438502672</v>
      </c>
      <c r="N2360" s="11">
        <f t="shared" ca="1" si="759"/>
        <v>1.0064267352185086</v>
      </c>
      <c r="S2360" s="13" t="str">
        <f ca="1">pricein</f>
        <v/>
      </c>
      <c r="T2360" s="13" t="str">
        <f ca="1">priceout</f>
        <v/>
      </c>
      <c r="U2360" s="16" t="str">
        <f t="shared" ca="1" si="760"/>
        <v/>
      </c>
      <c r="V2360" s="16" t="str">
        <f t="shared" ca="1" si="767"/>
        <v/>
      </c>
      <c r="W2360" s="16" t="str">
        <f t="shared" ca="1" si="768"/>
        <v/>
      </c>
      <c r="X2360" s="16">
        <f t="shared" ca="1" si="769"/>
        <v>3.4121018346729071</v>
      </c>
      <c r="Y2360" s="16"/>
      <c r="Z2360" s="13" t="str">
        <f ca="1">priceincross</f>
        <v/>
      </c>
      <c r="AA2360" s="13" t="str">
        <f ca="1">priceoutcross</f>
        <v/>
      </c>
      <c r="AB2360" s="13" t="str">
        <f t="shared" ca="1" si="761"/>
        <v/>
      </c>
      <c r="AC2360" s="13" t="str">
        <f t="shared" ca="1" si="770"/>
        <v/>
      </c>
      <c r="AD2360" s="13" t="str">
        <f t="shared" ca="1" si="771"/>
        <v/>
      </c>
      <c r="AE2360" s="13">
        <f t="shared" ca="1" si="772"/>
        <v>5.2959212856690323</v>
      </c>
      <c r="AG2360" s="32">
        <f ca="1">IF(ROW(data!B2360)&gt;fib+1,MIN(OFFSET(data!B2360,0,0,-fib,1)),"")</f>
        <v>7.48</v>
      </c>
      <c r="AH2360" s="32">
        <f ca="1">IF(ROW(data!B2360)&gt;fib+1,MAX(OFFSET(data!B2360,0,0,-fib,1)),"")</f>
        <v>13.68</v>
      </c>
      <c r="AI2360" s="32">
        <f t="shared" ca="1" si="762"/>
        <v>6.1999999999999993</v>
      </c>
      <c r="AJ2360" s="31">
        <f t="shared" ca="1" si="763"/>
        <v>8.9432000000000009</v>
      </c>
      <c r="AK2360" s="31">
        <f t="shared" ca="1" si="764"/>
        <v>9.8483999999999998</v>
      </c>
      <c r="AL2360" s="31">
        <f t="shared" ca="1" si="765"/>
        <v>10.58</v>
      </c>
      <c r="AM2360" s="31">
        <f t="shared" ca="1" si="766"/>
        <v>11.3116</v>
      </c>
      <c r="AO2360" s="32">
        <f t="shared" ca="1" si="773"/>
        <v>2.890077253538212</v>
      </c>
      <c r="AP2360" s="32">
        <f t="shared" ca="1" si="774"/>
        <v>0.14008240141259587</v>
      </c>
      <c r="AQ2360" s="32">
        <f t="shared" ca="1" si="775"/>
        <v>4.2959212856690323</v>
      </c>
      <c r="AR2360" s="32">
        <f t="shared" ca="1" si="776"/>
        <v>0</v>
      </c>
    </row>
    <row r="2361" spans="1:44">
      <c r="A2361" s="20">
        <v>40366</v>
      </c>
      <c r="B2361" s="11">
        <f ca="1">IF(ROW(data!B2361)&gt;singleSMA,AVERAGE(OFFSET(data!B2361,0,0,-singleSMA,1)),"")</f>
        <v>10.340299999999999</v>
      </c>
      <c r="C2361" s="11" t="str">
        <f ca="1">IF(ROW(data!B2359)&gt;singleSMA+2,IF(SIGN(data!B2360-indicators!B2360)&lt;&gt;SIGN(data!B2359-indicators!B2359),IF(SIGN(data!B2360-indicators!B2360)&gt;0,"BUY","SELL"),""),"")</f>
        <v/>
      </c>
      <c r="D2361" s="11">
        <f ca="1">IF(ROW(data!B2361)&gt;fastSMA,AVERAGE(OFFSET(data!B2361,0,0,-fastSMA,1)),"")</f>
        <v>8.0374999999999996</v>
      </c>
      <c r="E2361" s="11">
        <f ca="1">IF(ROW(data!B2361)&gt;slowSMA,AVERAGE(OFFSET(data!B2361,0,0,-slowSMA,1)),"")</f>
        <v>10.340299999999999</v>
      </c>
      <c r="F2361" s="11" t="str">
        <f ca="1">IF(ROW(data!B2361)&gt;MAX(fastSMA,slowSMA)+2,IF(SIGN(D2360-E2360)&lt;&gt;SIGN(D2359-E2359),IF(SIGN(D2360-E2360)&gt;0,"BUY","SELL"),""),"")</f>
        <v/>
      </c>
      <c r="G2361" s="11"/>
      <c r="H2361" s="11">
        <f>(data!B2361/data!B2360)-1</f>
        <v>-1.2771392081736832E-2</v>
      </c>
      <c r="I2361" s="11">
        <f t="shared" si="756"/>
        <v>0</v>
      </c>
      <c r="J2361" s="11">
        <f t="shared" si="757"/>
        <v>1.2771392081736832E-2</v>
      </c>
      <c r="K2361" s="11">
        <f ca="1">IF(ROW(data!B2361)&gt;rsi+1,100-100/(1+AVERAGE(OFFSET(I2361,0,0,-rsi,1))/AVERAGE(OFFSET(J2361,0,0,-rsi,1))),"")</f>
        <v>43.355108823343791</v>
      </c>
      <c r="L2361" s="11"/>
      <c r="M2361" s="11">
        <f t="shared" si="758"/>
        <v>0.98722860791826317</v>
      </c>
      <c r="N2361" s="11">
        <f t="shared" ca="1" si="759"/>
        <v>0.94268292682926869</v>
      </c>
      <c r="S2361" s="13" t="str">
        <f ca="1">pricein</f>
        <v/>
      </c>
      <c r="T2361" s="13" t="str">
        <f ca="1">priceout</f>
        <v/>
      </c>
      <c r="U2361" s="16" t="str">
        <f t="shared" ca="1" si="760"/>
        <v/>
      </c>
      <c r="V2361" s="16" t="str">
        <f t="shared" ca="1" si="767"/>
        <v/>
      </c>
      <c r="W2361" s="16" t="str">
        <f t="shared" ca="1" si="768"/>
        <v/>
      </c>
      <c r="X2361" s="16">
        <f t="shared" ca="1" si="769"/>
        <v>3.4121018346729071</v>
      </c>
      <c r="Y2361" s="16"/>
      <c r="Z2361" s="13" t="str">
        <f ca="1">priceincross</f>
        <v/>
      </c>
      <c r="AA2361" s="13" t="str">
        <f ca="1">priceoutcross</f>
        <v/>
      </c>
      <c r="AB2361" s="13" t="str">
        <f t="shared" ca="1" si="761"/>
        <v/>
      </c>
      <c r="AC2361" s="13" t="str">
        <f t="shared" ca="1" si="770"/>
        <v/>
      </c>
      <c r="AD2361" s="13" t="str">
        <f t="shared" ca="1" si="771"/>
        <v/>
      </c>
      <c r="AE2361" s="13">
        <f t="shared" ca="1" si="772"/>
        <v>5.2959212856690323</v>
      </c>
      <c r="AG2361" s="32">
        <f ca="1">IF(ROW(data!B2361)&gt;fib+1,MIN(OFFSET(data!B2361,0,0,-fib,1)),"")</f>
        <v>7.48</v>
      </c>
      <c r="AH2361" s="32">
        <f ca="1">IF(ROW(data!B2361)&gt;fib+1,MAX(OFFSET(data!B2361,0,0,-fib,1)),"")</f>
        <v>13.68</v>
      </c>
      <c r="AI2361" s="32">
        <f t="shared" ca="1" si="762"/>
        <v>6.1999999999999993</v>
      </c>
      <c r="AJ2361" s="31">
        <f t="shared" ca="1" si="763"/>
        <v>8.9432000000000009</v>
      </c>
      <c r="AK2361" s="31">
        <f t="shared" ca="1" si="764"/>
        <v>9.8483999999999998</v>
      </c>
      <c r="AL2361" s="31">
        <f t="shared" ca="1" si="765"/>
        <v>10.58</v>
      </c>
      <c r="AM2361" s="31">
        <f t="shared" ca="1" si="766"/>
        <v>11.3116</v>
      </c>
      <c r="AO2361" s="32">
        <f t="shared" ca="1" si="773"/>
        <v>2.890077253538212</v>
      </c>
      <c r="AP2361" s="32">
        <f t="shared" ca="1" si="774"/>
        <v>0.14008240141259587</v>
      </c>
      <c r="AQ2361" s="32">
        <f t="shared" ca="1" si="775"/>
        <v>4.2959212856690323</v>
      </c>
      <c r="AR2361" s="32">
        <f t="shared" ca="1" si="776"/>
        <v>0</v>
      </c>
    </row>
    <row r="2362" spans="1:44">
      <c r="A2362" s="20">
        <v>40367</v>
      </c>
      <c r="B2362" s="11">
        <f ca="1">IF(ROW(data!B2362)&gt;singleSMA,AVERAGE(OFFSET(data!B2362,0,0,-singleSMA,1)),"")</f>
        <v>10.299100000000001</v>
      </c>
      <c r="C2362" s="11" t="str">
        <f ca="1">IF(ROW(data!B2360)&gt;singleSMA+2,IF(SIGN(data!B2361-indicators!B2361)&lt;&gt;SIGN(data!B2360-indicators!B2360),IF(SIGN(data!B2361-indicators!B2361)&gt;0,"BUY","SELL"),""),"")</f>
        <v/>
      </c>
      <c r="D2362" s="11">
        <f ca="1">IF(ROW(data!B2362)&gt;fastSMA,AVERAGE(OFFSET(data!B2362,0,0,-fastSMA,1)),"")</f>
        <v>8.041999999999998</v>
      </c>
      <c r="E2362" s="11">
        <f ca="1">IF(ROW(data!B2362)&gt;slowSMA,AVERAGE(OFFSET(data!B2362,0,0,-slowSMA,1)),"")</f>
        <v>10.299100000000001</v>
      </c>
      <c r="F2362" s="11" t="str">
        <f ca="1">IF(ROW(data!B2362)&gt;MAX(fastSMA,slowSMA)+2,IF(SIGN(D2361-E2361)&lt;&gt;SIGN(D2360-E2360),IF(SIGN(D2361-E2361)&gt;0,"BUY","SELL"),""),"")</f>
        <v/>
      </c>
      <c r="G2362" s="11"/>
      <c r="H2362" s="11">
        <f>(data!B2362/data!B2361)-1</f>
        <v>5.5627425614488857E-2</v>
      </c>
      <c r="I2362" s="11">
        <f t="shared" si="756"/>
        <v>5.5627425614488857E-2</v>
      </c>
      <c r="J2362" s="11">
        <f t="shared" si="757"/>
        <v>0</v>
      </c>
      <c r="K2362" s="11">
        <f ca="1">IF(ROW(data!B2362)&gt;rsi+1,100-100/(1+AVERAGE(OFFSET(I2362,0,0,-rsi,1))/AVERAGE(OFFSET(J2362,0,0,-rsi,1))),"")</f>
        <v>52.104914556341114</v>
      </c>
      <c r="L2362" s="11"/>
      <c r="M2362" s="11">
        <f t="shared" si="758"/>
        <v>1.0556274256144889</v>
      </c>
      <c r="N2362" s="11">
        <f t="shared" ca="1" si="759"/>
        <v>1.0111524163568766</v>
      </c>
      <c r="S2362" s="13" t="str">
        <f ca="1">pricein</f>
        <v/>
      </c>
      <c r="T2362" s="13" t="str">
        <f ca="1">priceout</f>
        <v/>
      </c>
      <c r="U2362" s="16" t="str">
        <f t="shared" ca="1" si="760"/>
        <v/>
      </c>
      <c r="V2362" s="16" t="str">
        <f t="shared" ca="1" si="767"/>
        <v/>
      </c>
      <c r="W2362" s="16" t="str">
        <f t="shared" ca="1" si="768"/>
        <v/>
      </c>
      <c r="X2362" s="16">
        <f t="shared" ca="1" si="769"/>
        <v>3.4121018346729071</v>
      </c>
      <c r="Y2362" s="16"/>
      <c r="Z2362" s="13" t="str">
        <f ca="1">priceincross</f>
        <v/>
      </c>
      <c r="AA2362" s="13" t="str">
        <f ca="1">priceoutcross</f>
        <v/>
      </c>
      <c r="AB2362" s="13" t="str">
        <f t="shared" ca="1" si="761"/>
        <v/>
      </c>
      <c r="AC2362" s="13" t="str">
        <f t="shared" ca="1" si="770"/>
        <v/>
      </c>
      <c r="AD2362" s="13" t="str">
        <f t="shared" ca="1" si="771"/>
        <v/>
      </c>
      <c r="AE2362" s="13">
        <f t="shared" ca="1" si="772"/>
        <v>5.2959212856690323</v>
      </c>
      <c r="AG2362" s="32">
        <f ca="1">IF(ROW(data!B2362)&gt;fib+1,MIN(OFFSET(data!B2362,0,0,-fib,1)),"")</f>
        <v>7.48</v>
      </c>
      <c r="AH2362" s="32">
        <f ca="1">IF(ROW(data!B2362)&gt;fib+1,MAX(OFFSET(data!B2362,0,0,-fib,1)),"")</f>
        <v>13.68</v>
      </c>
      <c r="AI2362" s="32">
        <f t="shared" ca="1" si="762"/>
        <v>6.1999999999999993</v>
      </c>
      <c r="AJ2362" s="31">
        <f t="shared" ca="1" si="763"/>
        <v>8.9432000000000009</v>
      </c>
      <c r="AK2362" s="31">
        <f t="shared" ca="1" si="764"/>
        <v>9.8483999999999998</v>
      </c>
      <c r="AL2362" s="31">
        <f t="shared" ca="1" si="765"/>
        <v>10.58</v>
      </c>
      <c r="AM2362" s="31">
        <f t="shared" ca="1" si="766"/>
        <v>11.3116</v>
      </c>
      <c r="AO2362" s="32">
        <f t="shared" ca="1" si="773"/>
        <v>2.890077253538212</v>
      </c>
      <c r="AP2362" s="32">
        <f t="shared" ca="1" si="774"/>
        <v>0.14008240141259587</v>
      </c>
      <c r="AQ2362" s="32">
        <f t="shared" ca="1" si="775"/>
        <v>4.2959212856690323</v>
      </c>
      <c r="AR2362" s="32">
        <f t="shared" ca="1" si="776"/>
        <v>0</v>
      </c>
    </row>
    <row r="2363" spans="1:44">
      <c r="A2363" s="20">
        <v>40368</v>
      </c>
      <c r="B2363" s="11">
        <f ca="1">IF(ROW(data!B2363)&gt;singleSMA,AVERAGE(OFFSET(data!B2363,0,0,-singleSMA,1)),"")</f>
        <v>10.266200000000001</v>
      </c>
      <c r="C2363" s="11" t="str">
        <f ca="1">IF(ROW(data!B2361)&gt;singleSMA+2,IF(SIGN(data!B2362-indicators!B2362)&lt;&gt;SIGN(data!B2361-indicators!B2361),IF(SIGN(data!B2362-indicators!B2362)&gt;0,"BUY","SELL"),""),"")</f>
        <v/>
      </c>
      <c r="D2363" s="11">
        <f ca="1">IF(ROW(data!B2363)&gt;fastSMA,AVERAGE(OFFSET(data!B2363,0,0,-fastSMA,1)),"")</f>
        <v>8.0410000000000004</v>
      </c>
      <c r="E2363" s="11">
        <f ca="1">IF(ROW(data!B2363)&gt;slowSMA,AVERAGE(OFFSET(data!B2363,0,0,-slowSMA,1)),"")</f>
        <v>10.266200000000001</v>
      </c>
      <c r="F2363" s="11" t="str">
        <f ca="1">IF(ROW(data!B2363)&gt;MAX(fastSMA,slowSMA)+2,IF(SIGN(D2362-E2362)&lt;&gt;SIGN(D2361-E2361),IF(SIGN(D2362-E2362)&gt;0,"BUY","SELL"),""),"")</f>
        <v/>
      </c>
      <c r="G2363" s="11"/>
      <c r="H2363" s="11">
        <f>(data!B2363/data!B2362)-1</f>
        <v>7.3529411764705621E-3</v>
      </c>
      <c r="I2363" s="11">
        <f t="shared" si="756"/>
        <v>7.3529411764705621E-3</v>
      </c>
      <c r="J2363" s="11">
        <f t="shared" si="757"/>
        <v>0</v>
      </c>
      <c r="K2363" s="11">
        <f ca="1">IF(ROW(data!B2363)&gt;rsi+1,100-100/(1+AVERAGE(OFFSET(I2363,0,0,-rsi,1))/AVERAGE(OFFSET(J2363,0,0,-rsi,1))),"")</f>
        <v>50.559440716331409</v>
      </c>
      <c r="L2363" s="11"/>
      <c r="M2363" s="11">
        <f t="shared" si="758"/>
        <v>1.0073529411764706</v>
      </c>
      <c r="N2363" s="11">
        <f t="shared" ca="1" si="759"/>
        <v>0.99757281553398025</v>
      </c>
      <c r="S2363" s="13" t="str">
        <f ca="1">pricein</f>
        <v/>
      </c>
      <c r="T2363" s="13" t="str">
        <f ca="1">priceout</f>
        <v/>
      </c>
      <c r="U2363" s="16" t="str">
        <f t="shared" ca="1" si="760"/>
        <v/>
      </c>
      <c r="V2363" s="16" t="str">
        <f t="shared" ca="1" si="767"/>
        <v/>
      </c>
      <c r="W2363" s="16" t="str">
        <f t="shared" ca="1" si="768"/>
        <v/>
      </c>
      <c r="X2363" s="16">
        <f t="shared" ca="1" si="769"/>
        <v>3.4121018346729071</v>
      </c>
      <c r="Y2363" s="16"/>
      <c r="Z2363" s="13" t="str">
        <f ca="1">priceincross</f>
        <v/>
      </c>
      <c r="AA2363" s="13" t="str">
        <f ca="1">priceoutcross</f>
        <v/>
      </c>
      <c r="AB2363" s="13" t="str">
        <f t="shared" ca="1" si="761"/>
        <v/>
      </c>
      <c r="AC2363" s="13" t="str">
        <f t="shared" ca="1" si="770"/>
        <v/>
      </c>
      <c r="AD2363" s="13" t="str">
        <f t="shared" ca="1" si="771"/>
        <v/>
      </c>
      <c r="AE2363" s="13">
        <f t="shared" ca="1" si="772"/>
        <v>5.2959212856690323</v>
      </c>
      <c r="AG2363" s="32">
        <f ca="1">IF(ROW(data!B2363)&gt;fib+1,MIN(OFFSET(data!B2363,0,0,-fib,1)),"")</f>
        <v>7.48</v>
      </c>
      <c r="AH2363" s="32">
        <f ca="1">IF(ROW(data!B2363)&gt;fib+1,MAX(OFFSET(data!B2363,0,0,-fib,1)),"")</f>
        <v>13.68</v>
      </c>
      <c r="AI2363" s="32">
        <f t="shared" ca="1" si="762"/>
        <v>6.1999999999999993</v>
      </c>
      <c r="AJ2363" s="31">
        <f t="shared" ca="1" si="763"/>
        <v>8.9432000000000009</v>
      </c>
      <c r="AK2363" s="31">
        <f t="shared" ca="1" si="764"/>
        <v>9.8483999999999998</v>
      </c>
      <c r="AL2363" s="31">
        <f t="shared" ca="1" si="765"/>
        <v>10.58</v>
      </c>
      <c r="AM2363" s="31">
        <f t="shared" ca="1" si="766"/>
        <v>11.3116</v>
      </c>
      <c r="AO2363" s="32">
        <f t="shared" ca="1" si="773"/>
        <v>2.890077253538212</v>
      </c>
      <c r="AP2363" s="32">
        <f t="shared" ca="1" si="774"/>
        <v>0.14008240141259587</v>
      </c>
      <c r="AQ2363" s="32">
        <f t="shared" ca="1" si="775"/>
        <v>4.2959212856690323</v>
      </c>
      <c r="AR2363" s="32">
        <f t="shared" ca="1" si="776"/>
        <v>0</v>
      </c>
    </row>
    <row r="2364" spans="1:44">
      <c r="A2364" s="20">
        <v>40371</v>
      </c>
      <c r="B2364" s="11">
        <f ca="1">IF(ROW(data!B2364)&gt;singleSMA,AVERAGE(OFFSET(data!B2364,0,0,-singleSMA,1)),"")</f>
        <v>10.234900000000001</v>
      </c>
      <c r="C2364" s="11" t="str">
        <f ca="1">IF(ROW(data!B2362)&gt;singleSMA+2,IF(SIGN(data!B2363-indicators!B2363)&lt;&gt;SIGN(data!B2362-indicators!B2362),IF(SIGN(data!B2363-indicators!B2363)&gt;0,"BUY","SELL"),""),"")</f>
        <v/>
      </c>
      <c r="D2364" s="11">
        <f ca="1">IF(ROW(data!B2364)&gt;fastSMA,AVERAGE(OFFSET(data!B2364,0,0,-fastSMA,1)),"")</f>
        <v>8.0240000000000009</v>
      </c>
      <c r="E2364" s="11">
        <f ca="1">IF(ROW(data!B2364)&gt;slowSMA,AVERAGE(OFFSET(data!B2364,0,0,-slowSMA,1)),"")</f>
        <v>10.234900000000001</v>
      </c>
      <c r="F2364" s="11" t="str">
        <f ca="1">IF(ROW(data!B2364)&gt;MAX(fastSMA,slowSMA)+2,IF(SIGN(D2363-E2363)&lt;&gt;SIGN(D2362-E2362),IF(SIGN(D2363-E2363)&gt;0,"BUY","SELL"),""),"")</f>
        <v/>
      </c>
      <c r="G2364" s="11"/>
      <c r="H2364" s="11">
        <f>(data!B2364/data!B2363)-1</f>
        <v>1.8248175182481674E-2</v>
      </c>
      <c r="I2364" s="11">
        <f t="shared" si="756"/>
        <v>1.8248175182481674E-2</v>
      </c>
      <c r="J2364" s="11">
        <f t="shared" si="757"/>
        <v>0</v>
      </c>
      <c r="K2364" s="11">
        <f ca="1">IF(ROW(data!B2364)&gt;rsi+1,100-100/(1+AVERAGE(OFFSET(I2364,0,0,-rsi,1))/AVERAGE(OFFSET(J2364,0,0,-rsi,1))),"")</f>
        <v>45.593209661050828</v>
      </c>
      <c r="L2364" s="11"/>
      <c r="M2364" s="11">
        <f t="shared" si="758"/>
        <v>1.0182481751824817</v>
      </c>
      <c r="N2364" s="11">
        <f t="shared" ca="1" si="759"/>
        <v>0.96096440872560218</v>
      </c>
      <c r="S2364" s="13" t="str">
        <f ca="1">pricein</f>
        <v/>
      </c>
      <c r="T2364" s="13" t="str">
        <f ca="1">priceout</f>
        <v/>
      </c>
      <c r="U2364" s="16" t="str">
        <f t="shared" ca="1" si="760"/>
        <v/>
      </c>
      <c r="V2364" s="16" t="str">
        <f t="shared" ca="1" si="767"/>
        <v/>
      </c>
      <c r="W2364" s="16" t="str">
        <f t="shared" ca="1" si="768"/>
        <v/>
      </c>
      <c r="X2364" s="16">
        <f t="shared" ca="1" si="769"/>
        <v>3.4121018346729071</v>
      </c>
      <c r="Y2364" s="16"/>
      <c r="Z2364" s="13" t="str">
        <f ca="1">priceincross</f>
        <v/>
      </c>
      <c r="AA2364" s="13" t="str">
        <f ca="1">priceoutcross</f>
        <v/>
      </c>
      <c r="AB2364" s="13" t="str">
        <f t="shared" ca="1" si="761"/>
        <v/>
      </c>
      <c r="AC2364" s="13" t="str">
        <f t="shared" ca="1" si="770"/>
        <v/>
      </c>
      <c r="AD2364" s="13" t="str">
        <f t="shared" ca="1" si="771"/>
        <v/>
      </c>
      <c r="AE2364" s="13">
        <f t="shared" ca="1" si="772"/>
        <v>5.2959212856690323</v>
      </c>
      <c r="AG2364" s="32">
        <f ca="1">IF(ROW(data!B2364)&gt;fib+1,MIN(OFFSET(data!B2364,0,0,-fib,1)),"")</f>
        <v>7.48</v>
      </c>
      <c r="AH2364" s="32">
        <f ca="1">IF(ROW(data!B2364)&gt;fib+1,MAX(OFFSET(data!B2364,0,0,-fib,1)),"")</f>
        <v>13.68</v>
      </c>
      <c r="AI2364" s="32">
        <f t="shared" ca="1" si="762"/>
        <v>6.1999999999999993</v>
      </c>
      <c r="AJ2364" s="31">
        <f t="shared" ca="1" si="763"/>
        <v>8.9432000000000009</v>
      </c>
      <c r="AK2364" s="31">
        <f t="shared" ca="1" si="764"/>
        <v>9.8483999999999998</v>
      </c>
      <c r="AL2364" s="31">
        <f t="shared" ca="1" si="765"/>
        <v>10.58</v>
      </c>
      <c r="AM2364" s="31">
        <f t="shared" ca="1" si="766"/>
        <v>11.3116</v>
      </c>
      <c r="AO2364" s="32">
        <f t="shared" ca="1" si="773"/>
        <v>2.890077253538212</v>
      </c>
      <c r="AP2364" s="32">
        <f t="shared" ca="1" si="774"/>
        <v>0.14008240141259587</v>
      </c>
      <c r="AQ2364" s="32">
        <f t="shared" ca="1" si="775"/>
        <v>4.2959212856690323</v>
      </c>
      <c r="AR2364" s="32">
        <f t="shared" ca="1" si="776"/>
        <v>0</v>
      </c>
    </row>
    <row r="2365" spans="1:44">
      <c r="A2365" s="20">
        <v>40372</v>
      </c>
      <c r="B2365" s="11">
        <f ca="1">IF(ROW(data!B2365)&gt;singleSMA,AVERAGE(OFFSET(data!B2365,0,0,-singleSMA,1)),"")</f>
        <v>10.207900000000002</v>
      </c>
      <c r="C2365" s="11" t="str">
        <f ca="1">IF(ROW(data!B2363)&gt;singleSMA+2,IF(SIGN(data!B2364-indicators!B2364)&lt;&gt;SIGN(data!B2363-indicators!B2363),IF(SIGN(data!B2364-indicators!B2364)&gt;0,"BUY","SELL"),""),"")</f>
        <v/>
      </c>
      <c r="D2365" s="11">
        <f ca="1">IF(ROW(data!B2365)&gt;fastSMA,AVERAGE(OFFSET(data!B2365,0,0,-fastSMA,1)),"")</f>
        <v>8.0339999999999989</v>
      </c>
      <c r="E2365" s="11">
        <f ca="1">IF(ROW(data!B2365)&gt;slowSMA,AVERAGE(OFFSET(data!B2365,0,0,-slowSMA,1)),"")</f>
        <v>10.207900000000002</v>
      </c>
      <c r="F2365" s="11" t="str">
        <f ca="1">IF(ROW(data!B2365)&gt;MAX(fastSMA,slowSMA)+2,IF(SIGN(D2364-E2364)&lt;&gt;SIGN(D2363-E2363),IF(SIGN(D2364-E2364)&gt;0,"BUY","SELL"),""),"")</f>
        <v/>
      </c>
      <c r="G2365" s="11"/>
      <c r="H2365" s="11">
        <f>(data!B2365/data!B2364)-1</f>
        <v>3.9426523297491078E-2</v>
      </c>
      <c r="I2365" s="11">
        <f t="shared" si="756"/>
        <v>3.9426523297491078E-2</v>
      </c>
      <c r="J2365" s="11">
        <f t="shared" si="757"/>
        <v>0</v>
      </c>
      <c r="K2365" s="11">
        <f ca="1">IF(ROW(data!B2365)&gt;rsi+1,100-100/(1+AVERAGE(OFFSET(I2365,0,0,-rsi,1))/AVERAGE(OFFSET(J2365,0,0,-rsi,1))),"")</f>
        <v>53.673924291813123</v>
      </c>
      <c r="L2365" s="11"/>
      <c r="M2365" s="11">
        <f t="shared" si="758"/>
        <v>1.0394265232974911</v>
      </c>
      <c r="N2365" s="11">
        <f t="shared" ca="1" si="759"/>
        <v>1.0235294117647056</v>
      </c>
      <c r="S2365" s="13" t="str">
        <f ca="1">pricein</f>
        <v/>
      </c>
      <c r="T2365" s="13" t="str">
        <f ca="1">priceout</f>
        <v/>
      </c>
      <c r="U2365" s="16" t="str">
        <f t="shared" ca="1" si="760"/>
        <v/>
      </c>
      <c r="V2365" s="16" t="str">
        <f t="shared" ca="1" si="767"/>
        <v/>
      </c>
      <c r="W2365" s="16" t="str">
        <f t="shared" ca="1" si="768"/>
        <v/>
      </c>
      <c r="X2365" s="16">
        <f t="shared" ca="1" si="769"/>
        <v>3.4121018346729071</v>
      </c>
      <c r="Y2365" s="16"/>
      <c r="Z2365" s="13" t="str">
        <f ca="1">priceincross</f>
        <v/>
      </c>
      <c r="AA2365" s="13" t="str">
        <f ca="1">priceoutcross</f>
        <v/>
      </c>
      <c r="AB2365" s="13" t="str">
        <f t="shared" ca="1" si="761"/>
        <v/>
      </c>
      <c r="AC2365" s="13" t="str">
        <f t="shared" ca="1" si="770"/>
        <v/>
      </c>
      <c r="AD2365" s="13" t="str">
        <f t="shared" ca="1" si="771"/>
        <v/>
      </c>
      <c r="AE2365" s="13">
        <f t="shared" ca="1" si="772"/>
        <v>5.2959212856690323</v>
      </c>
      <c r="AG2365" s="32">
        <f ca="1">IF(ROW(data!B2365)&gt;fib+1,MIN(OFFSET(data!B2365,0,0,-fib,1)),"")</f>
        <v>7.48</v>
      </c>
      <c r="AH2365" s="32">
        <f ca="1">IF(ROW(data!B2365)&gt;fib+1,MAX(OFFSET(data!B2365,0,0,-fib,1)),"")</f>
        <v>13.68</v>
      </c>
      <c r="AI2365" s="32">
        <f t="shared" ca="1" si="762"/>
        <v>6.1999999999999993</v>
      </c>
      <c r="AJ2365" s="31">
        <f t="shared" ca="1" si="763"/>
        <v>8.9432000000000009</v>
      </c>
      <c r="AK2365" s="31">
        <f t="shared" ca="1" si="764"/>
        <v>9.8483999999999998</v>
      </c>
      <c r="AL2365" s="31">
        <f t="shared" ca="1" si="765"/>
        <v>10.58</v>
      </c>
      <c r="AM2365" s="31">
        <f t="shared" ca="1" si="766"/>
        <v>11.3116</v>
      </c>
      <c r="AO2365" s="32">
        <f t="shared" ca="1" si="773"/>
        <v>2.890077253538212</v>
      </c>
      <c r="AP2365" s="32">
        <f t="shared" ca="1" si="774"/>
        <v>0.14008240141259587</v>
      </c>
      <c r="AQ2365" s="32">
        <f t="shared" ca="1" si="775"/>
        <v>4.2959212856690323</v>
      </c>
      <c r="AR2365" s="32">
        <f t="shared" ca="1" si="776"/>
        <v>0</v>
      </c>
    </row>
    <row r="2366" spans="1:44">
      <c r="A2366" s="20">
        <v>40373</v>
      </c>
      <c r="B2366" s="11">
        <f ca="1">IF(ROW(data!B2366)&gt;singleSMA,AVERAGE(OFFSET(data!B2366,0,0,-singleSMA,1)),"")</f>
        <v>10.180500000000002</v>
      </c>
      <c r="C2366" s="11" t="str">
        <f ca="1">IF(ROW(data!B2364)&gt;singleSMA+2,IF(SIGN(data!B2365-indicators!B2365)&lt;&gt;SIGN(data!B2364-indicators!B2364),IF(SIGN(data!B2365-indicators!B2365)&gt;0,"BUY","SELL"),""),"")</f>
        <v/>
      </c>
      <c r="D2366" s="11">
        <f ca="1">IF(ROW(data!B2366)&gt;fastSMA,AVERAGE(OFFSET(data!B2366,0,0,-fastSMA,1)),"")</f>
        <v>8.0455000000000005</v>
      </c>
      <c r="E2366" s="11">
        <f ca="1">IF(ROW(data!B2366)&gt;slowSMA,AVERAGE(OFFSET(data!B2366,0,0,-slowSMA,1)),"")</f>
        <v>10.180500000000002</v>
      </c>
      <c r="F2366" s="11" t="str">
        <f ca="1">IF(ROW(data!B2366)&gt;MAX(fastSMA,slowSMA)+2,IF(SIGN(D2365-E2365)&lt;&gt;SIGN(D2364-E2364),IF(SIGN(D2365-E2365)&gt;0,"BUY","SELL"),""),"")</f>
        <v/>
      </c>
      <c r="G2366" s="11"/>
      <c r="H2366" s="11">
        <f>(data!B2366/data!B2365)-1</f>
        <v>8.0459770114942319E-3</v>
      </c>
      <c r="I2366" s="11">
        <f t="shared" si="756"/>
        <v>8.0459770114942319E-3</v>
      </c>
      <c r="J2366" s="11">
        <f t="shared" si="757"/>
        <v>0</v>
      </c>
      <c r="K2366" s="11">
        <f ca="1">IF(ROW(data!B2366)&gt;rsi+1,100-100/(1+AVERAGE(OFFSET(I2366,0,0,-rsi,1))/AVERAGE(OFFSET(J2366,0,0,-rsi,1))),"")</f>
        <v>54.056141827364421</v>
      </c>
      <c r="L2366" s="11"/>
      <c r="M2366" s="11">
        <f t="shared" si="758"/>
        <v>1.0080459770114942</v>
      </c>
      <c r="N2366" s="11">
        <f t="shared" ca="1" si="759"/>
        <v>1.026932084309133</v>
      </c>
      <c r="S2366" s="13" t="str">
        <f ca="1">pricein</f>
        <v/>
      </c>
      <c r="T2366" s="13" t="str">
        <f ca="1">priceout</f>
        <v/>
      </c>
      <c r="U2366" s="16" t="str">
        <f t="shared" ca="1" si="760"/>
        <v/>
      </c>
      <c r="V2366" s="16" t="str">
        <f t="shared" ca="1" si="767"/>
        <v/>
      </c>
      <c r="W2366" s="16" t="str">
        <f t="shared" ca="1" si="768"/>
        <v/>
      </c>
      <c r="X2366" s="16">
        <f t="shared" ca="1" si="769"/>
        <v>3.4121018346729071</v>
      </c>
      <c r="Y2366" s="16"/>
      <c r="Z2366" s="13" t="str">
        <f ca="1">priceincross</f>
        <v/>
      </c>
      <c r="AA2366" s="13" t="str">
        <f ca="1">priceoutcross</f>
        <v/>
      </c>
      <c r="AB2366" s="13" t="str">
        <f t="shared" ca="1" si="761"/>
        <v/>
      </c>
      <c r="AC2366" s="13" t="str">
        <f t="shared" ca="1" si="770"/>
        <v/>
      </c>
      <c r="AD2366" s="13" t="str">
        <f t="shared" ca="1" si="771"/>
        <v/>
      </c>
      <c r="AE2366" s="13">
        <f t="shared" ca="1" si="772"/>
        <v>5.2959212856690323</v>
      </c>
      <c r="AG2366" s="32">
        <f ca="1">IF(ROW(data!B2366)&gt;fib+1,MIN(OFFSET(data!B2366,0,0,-fib,1)),"")</f>
        <v>7.48</v>
      </c>
      <c r="AH2366" s="32">
        <f ca="1">IF(ROW(data!B2366)&gt;fib+1,MAX(OFFSET(data!B2366,0,0,-fib,1)),"")</f>
        <v>13.68</v>
      </c>
      <c r="AI2366" s="32">
        <f t="shared" ca="1" si="762"/>
        <v>6.1999999999999993</v>
      </c>
      <c r="AJ2366" s="31">
        <f t="shared" ca="1" si="763"/>
        <v>8.9432000000000009</v>
      </c>
      <c r="AK2366" s="31">
        <f t="shared" ca="1" si="764"/>
        <v>9.8483999999999998</v>
      </c>
      <c r="AL2366" s="31">
        <f t="shared" ca="1" si="765"/>
        <v>10.58</v>
      </c>
      <c r="AM2366" s="31">
        <f t="shared" ca="1" si="766"/>
        <v>11.3116</v>
      </c>
      <c r="AO2366" s="32">
        <f t="shared" ca="1" si="773"/>
        <v>2.890077253538212</v>
      </c>
      <c r="AP2366" s="32">
        <f t="shared" ca="1" si="774"/>
        <v>0.14008240141259587</v>
      </c>
      <c r="AQ2366" s="32">
        <f t="shared" ca="1" si="775"/>
        <v>4.2959212856690323</v>
      </c>
      <c r="AR2366" s="32">
        <f t="shared" ca="1" si="776"/>
        <v>0</v>
      </c>
    </row>
    <row r="2367" spans="1:44">
      <c r="A2367" s="20">
        <v>40374</v>
      </c>
      <c r="B2367" s="11">
        <f ca="1">IF(ROW(data!B2367)&gt;singleSMA,AVERAGE(OFFSET(data!B2367,0,0,-singleSMA,1)),"")</f>
        <v>10.154200000000003</v>
      </c>
      <c r="C2367" s="11" t="str">
        <f ca="1">IF(ROW(data!B2365)&gt;singleSMA+2,IF(SIGN(data!B2366-indicators!B2366)&lt;&gt;SIGN(data!B2365-indicators!B2365),IF(SIGN(data!B2366-indicators!B2366)&gt;0,"BUY","SELL"),""),"")</f>
        <v/>
      </c>
      <c r="D2367" s="11">
        <f ca="1">IF(ROW(data!B2367)&gt;fastSMA,AVERAGE(OFFSET(data!B2367,0,0,-fastSMA,1)),"")</f>
        <v>8.0860000000000003</v>
      </c>
      <c r="E2367" s="11">
        <f ca="1">IF(ROW(data!B2367)&gt;slowSMA,AVERAGE(OFFSET(data!B2367,0,0,-slowSMA,1)),"")</f>
        <v>10.154200000000003</v>
      </c>
      <c r="F2367" s="11" t="str">
        <f ca="1">IF(ROW(data!B2367)&gt;MAX(fastSMA,slowSMA)+2,IF(SIGN(D2366-E2366)&lt;&gt;SIGN(D2365-E2365),IF(SIGN(D2366-E2366)&gt;0,"BUY","SELL"),""),"")</f>
        <v/>
      </c>
      <c r="G2367" s="11"/>
      <c r="H2367" s="11">
        <f>(data!B2367/data!B2366)-1</f>
        <v>5.587229190421894E-2</v>
      </c>
      <c r="I2367" s="11">
        <f t="shared" si="756"/>
        <v>5.587229190421894E-2</v>
      </c>
      <c r="J2367" s="11">
        <f t="shared" si="757"/>
        <v>0</v>
      </c>
      <c r="K2367" s="11">
        <f ca="1">IF(ROW(data!B2367)&gt;rsi+1,100-100/(1+AVERAGE(OFFSET(I2367,0,0,-rsi,1))/AVERAGE(OFFSET(J2367,0,0,-rsi,1))),"")</f>
        <v>61.023964586974117</v>
      </c>
      <c r="L2367" s="11"/>
      <c r="M2367" s="11">
        <f t="shared" si="758"/>
        <v>1.0558722919042189</v>
      </c>
      <c r="N2367" s="11">
        <f t="shared" ca="1" si="759"/>
        <v>1.09585798816568</v>
      </c>
      <c r="S2367" s="13" t="str">
        <f ca="1">pricein</f>
        <v/>
      </c>
      <c r="T2367" s="13" t="str">
        <f ca="1">priceout</f>
        <v/>
      </c>
      <c r="U2367" s="16" t="str">
        <f t="shared" ca="1" si="760"/>
        <v/>
      </c>
      <c r="V2367" s="16" t="str">
        <f t="shared" ca="1" si="767"/>
        <v/>
      </c>
      <c r="W2367" s="16" t="str">
        <f t="shared" ca="1" si="768"/>
        <v/>
      </c>
      <c r="X2367" s="16">
        <f t="shared" ca="1" si="769"/>
        <v>3.4121018346729071</v>
      </c>
      <c r="Y2367" s="16"/>
      <c r="Z2367" s="13" t="str">
        <f ca="1">priceincross</f>
        <v/>
      </c>
      <c r="AA2367" s="13" t="str">
        <f ca="1">priceoutcross</f>
        <v/>
      </c>
      <c r="AB2367" s="13" t="str">
        <f t="shared" ca="1" si="761"/>
        <v/>
      </c>
      <c r="AC2367" s="13" t="str">
        <f t="shared" ca="1" si="770"/>
        <v/>
      </c>
      <c r="AD2367" s="13" t="str">
        <f t="shared" ca="1" si="771"/>
        <v/>
      </c>
      <c r="AE2367" s="13">
        <f t="shared" ca="1" si="772"/>
        <v>5.2959212856690323</v>
      </c>
      <c r="AG2367" s="32">
        <f ca="1">IF(ROW(data!B2367)&gt;fib+1,MIN(OFFSET(data!B2367,0,0,-fib,1)),"")</f>
        <v>7.48</v>
      </c>
      <c r="AH2367" s="32">
        <f ca="1">IF(ROW(data!B2367)&gt;fib+1,MAX(OFFSET(data!B2367,0,0,-fib,1)),"")</f>
        <v>13.68</v>
      </c>
      <c r="AI2367" s="32">
        <f t="shared" ca="1" si="762"/>
        <v>6.1999999999999993</v>
      </c>
      <c r="AJ2367" s="31">
        <f t="shared" ca="1" si="763"/>
        <v>8.9432000000000009</v>
      </c>
      <c r="AK2367" s="31">
        <f t="shared" ca="1" si="764"/>
        <v>9.8483999999999998</v>
      </c>
      <c r="AL2367" s="31">
        <f t="shared" ca="1" si="765"/>
        <v>10.58</v>
      </c>
      <c r="AM2367" s="31">
        <f t="shared" ca="1" si="766"/>
        <v>11.3116</v>
      </c>
      <c r="AO2367" s="32">
        <f t="shared" ca="1" si="773"/>
        <v>2.890077253538212</v>
      </c>
      <c r="AP2367" s="32">
        <f t="shared" ca="1" si="774"/>
        <v>0.14008240141259587</v>
      </c>
      <c r="AQ2367" s="32">
        <f t="shared" ca="1" si="775"/>
        <v>4.2959212856690323</v>
      </c>
      <c r="AR2367" s="32">
        <f t="shared" ca="1" si="776"/>
        <v>0</v>
      </c>
    </row>
    <row r="2368" spans="1:44">
      <c r="A2368" s="20">
        <v>40375</v>
      </c>
      <c r="B2368" s="11">
        <f ca="1">IF(ROW(data!B2368)&gt;singleSMA,AVERAGE(OFFSET(data!B2368,0,0,-singleSMA,1)),"")</f>
        <v>10.123400000000002</v>
      </c>
      <c r="C2368" s="11" t="str">
        <f ca="1">IF(ROW(data!B2366)&gt;singleSMA+2,IF(SIGN(data!B2367-indicators!B2367)&lt;&gt;SIGN(data!B2366-indicators!B2366),IF(SIGN(data!B2367-indicators!B2367)&gt;0,"BUY","SELL"),""),"")</f>
        <v/>
      </c>
      <c r="D2368" s="11">
        <f ca="1">IF(ROW(data!B2368)&gt;fastSMA,AVERAGE(OFFSET(data!B2368,0,0,-fastSMA,1)),"")</f>
        <v>8.1320000000000014</v>
      </c>
      <c r="E2368" s="11">
        <f ca="1">IF(ROW(data!B2368)&gt;slowSMA,AVERAGE(OFFSET(data!B2368,0,0,-slowSMA,1)),"")</f>
        <v>10.123400000000002</v>
      </c>
      <c r="F2368" s="11" t="str">
        <f ca="1">IF(ROW(data!B2368)&gt;MAX(fastSMA,slowSMA)+2,IF(SIGN(D2367-E2367)&lt;&gt;SIGN(D2366-E2366),IF(SIGN(D2367-E2367)&gt;0,"BUY","SELL"),""),"")</f>
        <v/>
      </c>
      <c r="G2368" s="11"/>
      <c r="H2368" s="11">
        <f>(data!B2368/data!B2367)-1</f>
        <v>7.5593952483801186E-3</v>
      </c>
      <c r="I2368" s="11">
        <f t="shared" si="756"/>
        <v>7.5593952483801186E-3</v>
      </c>
      <c r="J2368" s="11">
        <f t="shared" si="757"/>
        <v>0</v>
      </c>
      <c r="K2368" s="11">
        <f ca="1">IF(ROW(data!B2368)&gt;rsi+1,100-100/(1+AVERAGE(OFFSET(I2368,0,0,-rsi,1))/AVERAGE(OFFSET(J2368,0,0,-rsi,1))),"")</f>
        <v>62.312085260960828</v>
      </c>
      <c r="L2368" s="11"/>
      <c r="M2368" s="11">
        <f t="shared" si="758"/>
        <v>1.0075593952483801</v>
      </c>
      <c r="N2368" s="11">
        <f t="shared" ca="1" si="759"/>
        <v>1.1093935790725324</v>
      </c>
      <c r="S2368" s="13" t="str">
        <f ca="1">pricein</f>
        <v/>
      </c>
      <c r="T2368" s="13" t="str">
        <f ca="1">priceout</f>
        <v/>
      </c>
      <c r="U2368" s="16" t="str">
        <f t="shared" ca="1" si="760"/>
        <v/>
      </c>
      <c r="V2368" s="16" t="str">
        <f t="shared" ca="1" si="767"/>
        <v/>
      </c>
      <c r="W2368" s="16" t="str">
        <f t="shared" ca="1" si="768"/>
        <v/>
      </c>
      <c r="X2368" s="16">
        <f t="shared" ca="1" si="769"/>
        <v>3.4121018346729071</v>
      </c>
      <c r="Y2368" s="16"/>
      <c r="Z2368" s="13" t="str">
        <f ca="1">priceincross</f>
        <v/>
      </c>
      <c r="AA2368" s="13" t="str">
        <f ca="1">priceoutcross</f>
        <v/>
      </c>
      <c r="AB2368" s="13" t="str">
        <f t="shared" ca="1" si="761"/>
        <v/>
      </c>
      <c r="AC2368" s="13" t="str">
        <f t="shared" ca="1" si="770"/>
        <v/>
      </c>
      <c r="AD2368" s="13" t="str">
        <f t="shared" ca="1" si="771"/>
        <v/>
      </c>
      <c r="AE2368" s="13">
        <f t="shared" ca="1" si="772"/>
        <v>5.2959212856690323</v>
      </c>
      <c r="AG2368" s="32">
        <f ca="1">IF(ROW(data!B2368)&gt;fib+1,MIN(OFFSET(data!B2368,0,0,-fib,1)),"")</f>
        <v>7.48</v>
      </c>
      <c r="AH2368" s="32">
        <f ca="1">IF(ROW(data!B2368)&gt;fib+1,MAX(OFFSET(data!B2368,0,0,-fib,1)),"")</f>
        <v>13.68</v>
      </c>
      <c r="AI2368" s="32">
        <f t="shared" ca="1" si="762"/>
        <v>6.1999999999999993</v>
      </c>
      <c r="AJ2368" s="31">
        <f t="shared" ca="1" si="763"/>
        <v>8.9432000000000009</v>
      </c>
      <c r="AK2368" s="31">
        <f t="shared" ca="1" si="764"/>
        <v>9.8483999999999998</v>
      </c>
      <c r="AL2368" s="31">
        <f t="shared" ca="1" si="765"/>
        <v>10.58</v>
      </c>
      <c r="AM2368" s="31">
        <f t="shared" ca="1" si="766"/>
        <v>11.3116</v>
      </c>
      <c r="AO2368" s="32">
        <f t="shared" ca="1" si="773"/>
        <v>2.890077253538212</v>
      </c>
      <c r="AP2368" s="32">
        <f t="shared" ca="1" si="774"/>
        <v>0.14008240141259587</v>
      </c>
      <c r="AQ2368" s="32">
        <f t="shared" ca="1" si="775"/>
        <v>4.2959212856690323</v>
      </c>
      <c r="AR2368" s="32">
        <f t="shared" ca="1" si="776"/>
        <v>0</v>
      </c>
    </row>
    <row r="2369" spans="1:44">
      <c r="A2369" s="20">
        <v>40378</v>
      </c>
      <c r="B2369" s="11">
        <f ca="1">IF(ROW(data!B2369)&gt;singleSMA,AVERAGE(OFFSET(data!B2369,0,0,-singleSMA,1)),"")</f>
        <v>10.098700000000003</v>
      </c>
      <c r="C2369" s="11" t="str">
        <f ca="1">IF(ROW(data!B2367)&gt;singleSMA+2,IF(SIGN(data!B2368-indicators!B2368)&lt;&gt;SIGN(data!B2367-indicators!B2367),IF(SIGN(data!B2368-indicators!B2368)&gt;0,"BUY","SELL"),""),"")</f>
        <v/>
      </c>
      <c r="D2369" s="11">
        <f ca="1">IF(ROW(data!B2369)&gt;fastSMA,AVERAGE(OFFSET(data!B2369,0,0,-fastSMA,1)),"")</f>
        <v>8.1755000000000013</v>
      </c>
      <c r="E2369" s="11">
        <f ca="1">IF(ROW(data!B2369)&gt;slowSMA,AVERAGE(OFFSET(data!B2369,0,0,-slowSMA,1)),"")</f>
        <v>10.098700000000003</v>
      </c>
      <c r="F2369" s="11" t="str">
        <f ca="1">IF(ROW(data!B2369)&gt;MAX(fastSMA,slowSMA)+2,IF(SIGN(D2368-E2368)&lt;&gt;SIGN(D2367-E2367),IF(SIGN(D2368-E2368)&gt;0,"BUY","SELL"),""),"")</f>
        <v/>
      </c>
      <c r="G2369" s="11"/>
      <c r="H2369" s="11">
        <f>(data!B2369/data!B2368)-1</f>
        <v>1.9292604501607746E-2</v>
      </c>
      <c r="I2369" s="11">
        <f t="shared" si="756"/>
        <v>1.9292604501607746E-2</v>
      </c>
      <c r="J2369" s="11">
        <f t="shared" si="757"/>
        <v>0</v>
      </c>
      <c r="K2369" s="11">
        <f ca="1">IF(ROW(data!B2369)&gt;rsi+1,100-100/(1+AVERAGE(OFFSET(I2369,0,0,-rsi,1))/AVERAGE(OFFSET(J2369,0,0,-rsi,1))),"")</f>
        <v>61.629724216806146</v>
      </c>
      <c r="L2369" s="11"/>
      <c r="M2369" s="11">
        <f t="shared" si="758"/>
        <v>1.0192926045016077</v>
      </c>
      <c r="N2369" s="11">
        <f t="shared" ca="1" si="759"/>
        <v>1.1006944444444438</v>
      </c>
      <c r="S2369" s="13" t="str">
        <f ca="1">pricein</f>
        <v/>
      </c>
      <c r="T2369" s="13" t="str">
        <f ca="1">priceout</f>
        <v/>
      </c>
      <c r="U2369" s="16" t="str">
        <f t="shared" ca="1" si="760"/>
        <v/>
      </c>
      <c r="V2369" s="16" t="str">
        <f t="shared" ca="1" si="767"/>
        <v/>
      </c>
      <c r="W2369" s="16" t="str">
        <f t="shared" ca="1" si="768"/>
        <v/>
      </c>
      <c r="X2369" s="16">
        <f t="shared" ca="1" si="769"/>
        <v>3.4121018346729071</v>
      </c>
      <c r="Y2369" s="16"/>
      <c r="Z2369" s="13" t="str">
        <f ca="1">priceincross</f>
        <v/>
      </c>
      <c r="AA2369" s="13" t="str">
        <f ca="1">priceoutcross</f>
        <v/>
      </c>
      <c r="AB2369" s="13" t="str">
        <f t="shared" ca="1" si="761"/>
        <v/>
      </c>
      <c r="AC2369" s="13" t="str">
        <f t="shared" ca="1" si="770"/>
        <v/>
      </c>
      <c r="AD2369" s="13" t="str">
        <f t="shared" ca="1" si="771"/>
        <v/>
      </c>
      <c r="AE2369" s="13">
        <f t="shared" ca="1" si="772"/>
        <v>5.2959212856690323</v>
      </c>
      <c r="AG2369" s="32">
        <f ca="1">IF(ROW(data!B2369)&gt;fib+1,MIN(OFFSET(data!B2369,0,0,-fib,1)),"")</f>
        <v>7.48</v>
      </c>
      <c r="AH2369" s="32">
        <f ca="1">IF(ROW(data!B2369)&gt;fib+1,MAX(OFFSET(data!B2369,0,0,-fib,1)),"")</f>
        <v>13.68</v>
      </c>
      <c r="AI2369" s="32">
        <f t="shared" ca="1" si="762"/>
        <v>6.1999999999999993</v>
      </c>
      <c r="AJ2369" s="31">
        <f t="shared" ca="1" si="763"/>
        <v>8.9432000000000009</v>
      </c>
      <c r="AK2369" s="31">
        <f t="shared" ca="1" si="764"/>
        <v>9.8483999999999998</v>
      </c>
      <c r="AL2369" s="31">
        <f t="shared" ca="1" si="765"/>
        <v>10.58</v>
      </c>
      <c r="AM2369" s="31">
        <f t="shared" ca="1" si="766"/>
        <v>11.3116</v>
      </c>
      <c r="AO2369" s="32">
        <f t="shared" ca="1" si="773"/>
        <v>2.890077253538212</v>
      </c>
      <c r="AP2369" s="32">
        <f t="shared" ca="1" si="774"/>
        <v>0.14008240141259587</v>
      </c>
      <c r="AQ2369" s="32">
        <f t="shared" ca="1" si="775"/>
        <v>4.2959212856690323</v>
      </c>
      <c r="AR2369" s="32">
        <f t="shared" ca="1" si="776"/>
        <v>0</v>
      </c>
    </row>
    <row r="2370" spans="1:44">
      <c r="A2370" s="20">
        <v>40379</v>
      </c>
      <c r="B2370" s="11">
        <f ca="1">IF(ROW(data!B2370)&gt;singleSMA,AVERAGE(OFFSET(data!B2370,0,0,-singleSMA,1)),"")</f>
        <v>10.071100000000003</v>
      </c>
      <c r="C2370" s="11" t="str">
        <f ca="1">IF(ROW(data!B2368)&gt;singleSMA+2,IF(SIGN(data!B2369-indicators!B2369)&lt;&gt;SIGN(data!B2368-indicators!B2368),IF(SIGN(data!B2369-indicators!B2369)&gt;0,"BUY","SELL"),""),"")</f>
        <v/>
      </c>
      <c r="D2370" s="11">
        <f ca="1">IF(ROW(data!B2370)&gt;fastSMA,AVERAGE(OFFSET(data!B2370,0,0,-fastSMA,1)),"")</f>
        <v>8.2059999999999995</v>
      </c>
      <c r="E2370" s="11">
        <f ca="1">IF(ROW(data!B2370)&gt;slowSMA,AVERAGE(OFFSET(data!B2370,0,0,-slowSMA,1)),"")</f>
        <v>10.071100000000003</v>
      </c>
      <c r="F2370" s="11" t="str">
        <f ca="1">IF(ROW(data!B2370)&gt;MAX(fastSMA,slowSMA)+2,IF(SIGN(D2369-E2369)&lt;&gt;SIGN(D2368-E2368),IF(SIGN(D2369-E2369)&gt;0,"BUY","SELL"),""),"")</f>
        <v/>
      </c>
      <c r="G2370" s="11"/>
      <c r="H2370" s="11">
        <f>(data!B2370/data!B2369)-1</f>
        <v>-4.8370136698212329E-2</v>
      </c>
      <c r="I2370" s="11">
        <f t="shared" si="756"/>
        <v>0</v>
      </c>
      <c r="J2370" s="11">
        <f t="shared" si="757"/>
        <v>4.8370136698212329E-2</v>
      </c>
      <c r="K2370" s="11">
        <f ca="1">IF(ROW(data!B2370)&gt;rsi+1,100-100/(1+AVERAGE(OFFSET(I2370,0,0,-rsi,1))/AVERAGE(OFFSET(J2370,0,0,-rsi,1))),"")</f>
        <v>58.32353915365281</v>
      </c>
      <c r="L2370" s="11"/>
      <c r="M2370" s="11">
        <f t="shared" si="758"/>
        <v>0.95162986330178767</v>
      </c>
      <c r="N2370" s="11">
        <f t="shared" ca="1" si="759"/>
        <v>1.0722748815165877</v>
      </c>
      <c r="S2370" s="13" t="str">
        <f ca="1">pricein</f>
        <v/>
      </c>
      <c r="T2370" s="13" t="str">
        <f ca="1">priceout</f>
        <v/>
      </c>
      <c r="U2370" s="16" t="str">
        <f t="shared" ca="1" si="760"/>
        <v/>
      </c>
      <c r="V2370" s="16" t="str">
        <f t="shared" ca="1" si="767"/>
        <v/>
      </c>
      <c r="W2370" s="16" t="str">
        <f t="shared" ca="1" si="768"/>
        <v/>
      </c>
      <c r="X2370" s="16">
        <f t="shared" ca="1" si="769"/>
        <v>3.4121018346729071</v>
      </c>
      <c r="Y2370" s="16"/>
      <c r="Z2370" s="13" t="str">
        <f ca="1">priceincross</f>
        <v/>
      </c>
      <c r="AA2370" s="13" t="str">
        <f ca="1">priceoutcross</f>
        <v/>
      </c>
      <c r="AB2370" s="13" t="str">
        <f t="shared" ca="1" si="761"/>
        <v/>
      </c>
      <c r="AC2370" s="13" t="str">
        <f t="shared" ca="1" si="770"/>
        <v/>
      </c>
      <c r="AD2370" s="13" t="str">
        <f t="shared" ca="1" si="771"/>
        <v/>
      </c>
      <c r="AE2370" s="13">
        <f t="shared" ca="1" si="772"/>
        <v>5.2959212856690323</v>
      </c>
      <c r="AG2370" s="32">
        <f ca="1">IF(ROW(data!B2370)&gt;fib+1,MIN(OFFSET(data!B2370,0,0,-fib,1)),"")</f>
        <v>7.48</v>
      </c>
      <c r="AH2370" s="32">
        <f ca="1">IF(ROW(data!B2370)&gt;fib+1,MAX(OFFSET(data!B2370,0,0,-fib,1)),"")</f>
        <v>13.68</v>
      </c>
      <c r="AI2370" s="32">
        <f t="shared" ca="1" si="762"/>
        <v>6.1999999999999993</v>
      </c>
      <c r="AJ2370" s="31">
        <f t="shared" ca="1" si="763"/>
        <v>8.9432000000000009</v>
      </c>
      <c r="AK2370" s="31">
        <f t="shared" ca="1" si="764"/>
        <v>9.8483999999999998</v>
      </c>
      <c r="AL2370" s="31">
        <f t="shared" ca="1" si="765"/>
        <v>10.58</v>
      </c>
      <c r="AM2370" s="31">
        <f t="shared" ca="1" si="766"/>
        <v>11.3116</v>
      </c>
      <c r="AO2370" s="32">
        <f t="shared" ca="1" si="773"/>
        <v>2.890077253538212</v>
      </c>
      <c r="AP2370" s="32">
        <f t="shared" ca="1" si="774"/>
        <v>0.14008240141259587</v>
      </c>
      <c r="AQ2370" s="32">
        <f t="shared" ca="1" si="775"/>
        <v>4.2959212856690323</v>
      </c>
      <c r="AR2370" s="32">
        <f t="shared" ca="1" si="776"/>
        <v>0</v>
      </c>
    </row>
    <row r="2371" spans="1:44">
      <c r="A2371" s="20">
        <v>40380</v>
      </c>
      <c r="B2371" s="11">
        <f ca="1">IF(ROW(data!B2371)&gt;singleSMA,AVERAGE(OFFSET(data!B2371,0,0,-singleSMA,1)),"")</f>
        <v>10.049200000000003</v>
      </c>
      <c r="C2371" s="11" t="str">
        <f ca="1">IF(ROW(data!B2369)&gt;singleSMA+2,IF(SIGN(data!B2370-indicators!B2370)&lt;&gt;SIGN(data!B2369-indicators!B2369),IF(SIGN(data!B2370-indicators!B2370)&gt;0,"BUY","SELL"),""),"")</f>
        <v/>
      </c>
      <c r="D2371" s="11">
        <f ca="1">IF(ROW(data!B2371)&gt;fastSMA,AVERAGE(OFFSET(data!B2371,0,0,-fastSMA,1)),"")</f>
        <v>8.2465000000000011</v>
      </c>
      <c r="E2371" s="11">
        <f ca="1">IF(ROW(data!B2371)&gt;slowSMA,AVERAGE(OFFSET(data!B2371,0,0,-slowSMA,1)),"")</f>
        <v>10.049200000000003</v>
      </c>
      <c r="F2371" s="11" t="str">
        <f ca="1">IF(ROW(data!B2371)&gt;MAX(fastSMA,slowSMA)+2,IF(SIGN(D2370-E2370)&lt;&gt;SIGN(D2369-E2369),IF(SIGN(D2370-E2370)&gt;0,"BUY","SELL"),""),"")</f>
        <v/>
      </c>
      <c r="G2371" s="11"/>
      <c r="H2371" s="11">
        <f>(data!B2371/data!B2370)-1</f>
        <v>-4.4198895027625085E-3</v>
      </c>
      <c r="I2371" s="11">
        <f t="shared" ref="I2371:I2393" si="777">IF(H2371&gt;0,H2371,0)</f>
        <v>0</v>
      </c>
      <c r="J2371" s="11">
        <f t="shared" ref="J2371:J2393" si="778">IF(H2371&lt;0,-H2371,0)</f>
        <v>4.4198895027625085E-3</v>
      </c>
      <c r="K2371" s="11">
        <f ca="1">IF(ROW(data!B2371)&gt;rsi+1,100-100/(1+AVERAGE(OFFSET(I2371,0,0,-rsi,1))/AVERAGE(OFFSET(J2371,0,0,-rsi,1))),"")</f>
        <v>61.4631471069169</v>
      </c>
      <c r="L2371" s="11"/>
      <c r="M2371" s="11">
        <f t="shared" ref="M2371:M2393" si="779">1+H2371</f>
        <v>0.99558011049723749</v>
      </c>
      <c r="N2371" s="11">
        <f t="shared" ref="N2371:N2393" ca="1" si="780">IF(ROW(M2371)&gt;priceindex+1,PRODUCT(OFFSET(M2371,0,0,-priceindex,1)),"")</f>
        <v>1.0987804878048779</v>
      </c>
      <c r="S2371" s="13" t="str">
        <f ca="1">pricein</f>
        <v/>
      </c>
      <c r="T2371" s="13" t="str">
        <f ca="1">priceout</f>
        <v/>
      </c>
      <c r="U2371" s="16" t="str">
        <f t="shared" ref="U2371:U2392" ca="1" si="781">IF(S2371&lt;&gt;"",OFFSET(C2371,MATCH("SELL",C2372:C7369,0),17),"")</f>
        <v/>
      </c>
      <c r="V2371" s="16" t="str">
        <f t="shared" ca="1" si="767"/>
        <v/>
      </c>
      <c r="W2371" s="16" t="str">
        <f t="shared" ca="1" si="768"/>
        <v/>
      </c>
      <c r="X2371" s="16">
        <f t="shared" ca="1" si="769"/>
        <v>3.4121018346729071</v>
      </c>
      <c r="Y2371" s="16"/>
      <c r="Z2371" s="13" t="str">
        <f ca="1">priceincross</f>
        <v/>
      </c>
      <c r="AA2371" s="13" t="str">
        <f ca="1">priceoutcross</f>
        <v/>
      </c>
      <c r="AB2371" s="13" t="str">
        <f t="shared" ref="AB2371:AB2393" ca="1" si="782">IF(Z2371&lt;&gt;"",OFFSET(F2371,MATCH("SELL",F2372:F7369,0),21),"")</f>
        <v/>
      </c>
      <c r="AC2371" s="13" t="str">
        <f t="shared" ca="1" si="770"/>
        <v/>
      </c>
      <c r="AD2371" s="13" t="str">
        <f t="shared" ca="1" si="771"/>
        <v/>
      </c>
      <c r="AE2371" s="13">
        <f t="shared" ca="1" si="772"/>
        <v>5.2959212856690323</v>
      </c>
      <c r="AG2371" s="32">
        <f ca="1">IF(ROW(data!B2371)&gt;fib+1,MIN(OFFSET(data!B2371,0,0,-fib,1)),"")</f>
        <v>7.48</v>
      </c>
      <c r="AH2371" s="32">
        <f ca="1">IF(ROW(data!B2371)&gt;fib+1,MAX(OFFSET(data!B2371,0,0,-fib,1)),"")</f>
        <v>13.68</v>
      </c>
      <c r="AI2371" s="32">
        <f t="shared" ref="AI2371:AI2398" ca="1" si="783">IF(AG2371&lt;&gt;"",AH2371-AG2371,"")</f>
        <v>6.1999999999999993</v>
      </c>
      <c r="AJ2371" s="31">
        <f t="shared" ref="AJ2371:AJ2398" ca="1" si="784">IF(AI2371&lt;&gt;"",AG2371+0.236*AI2371,"")</f>
        <v>8.9432000000000009</v>
      </c>
      <c r="AK2371" s="31">
        <f t="shared" ref="AK2371:AK2398" ca="1" si="785">IF(AI2371&lt;&gt;"",AG2371+0.382*AI2371,"")</f>
        <v>9.8483999999999998</v>
      </c>
      <c r="AL2371" s="31">
        <f t="shared" ref="AL2371:AL2398" ca="1" si="786">IF(AI2371&lt;&gt;"",AG2371+0.5*AI2371,"")</f>
        <v>10.58</v>
      </c>
      <c r="AM2371" s="31">
        <f t="shared" ref="AM2371:AM2398" ca="1" si="787">IF(AI2371&lt;&gt;"",AG2371+0.618*AI2371,"")</f>
        <v>11.3116</v>
      </c>
      <c r="AO2371" s="32">
        <f t="shared" ca="1" si="773"/>
        <v>2.890077253538212</v>
      </c>
      <c r="AP2371" s="32">
        <f t="shared" ca="1" si="774"/>
        <v>0.14008240141259587</v>
      </c>
      <c r="AQ2371" s="32">
        <f t="shared" ca="1" si="775"/>
        <v>4.2959212856690323</v>
      </c>
      <c r="AR2371" s="32">
        <f t="shared" ca="1" si="776"/>
        <v>0</v>
      </c>
    </row>
    <row r="2372" spans="1:44">
      <c r="A2372" s="20">
        <v>40381</v>
      </c>
      <c r="B2372" s="11">
        <f ca="1">IF(ROW(data!B2372)&gt;singleSMA,AVERAGE(OFFSET(data!B2372,0,0,-singleSMA,1)),"")</f>
        <v>10.027100000000003</v>
      </c>
      <c r="C2372" s="11" t="str">
        <f ca="1">IF(ROW(data!B2370)&gt;singleSMA+2,IF(SIGN(data!B2371-indicators!B2371)&lt;&gt;SIGN(data!B2370-indicators!B2370),IF(SIGN(data!B2371-indicators!B2371)&gt;0,"BUY","SELL"),""),"")</f>
        <v/>
      </c>
      <c r="D2372" s="11">
        <f ca="1">IF(ROW(data!B2372)&gt;fastSMA,AVERAGE(OFFSET(data!B2372,0,0,-fastSMA,1)),"")</f>
        <v>8.3245000000000005</v>
      </c>
      <c r="E2372" s="11">
        <f ca="1">IF(ROW(data!B2372)&gt;slowSMA,AVERAGE(OFFSET(data!B2372,0,0,-slowSMA,1)),"")</f>
        <v>10.027100000000003</v>
      </c>
      <c r="F2372" s="11" t="str">
        <f ca="1">IF(ROW(data!B2372)&gt;MAX(fastSMA,slowSMA)+2,IF(SIGN(D2371-E2371)&lt;&gt;SIGN(D2370-E2370),IF(SIGN(D2371-E2371)&gt;0,"BUY","SELL"),""),"")</f>
        <v/>
      </c>
      <c r="G2372" s="11"/>
      <c r="H2372" s="11">
        <f>(data!B2372/data!B2371)-1</f>
        <v>4.661487236404005E-2</v>
      </c>
      <c r="I2372" s="11">
        <f t="shared" si="777"/>
        <v>4.661487236404005E-2</v>
      </c>
      <c r="J2372" s="11">
        <f t="shared" si="778"/>
        <v>0</v>
      </c>
      <c r="K2372" s="11">
        <f ca="1">IF(ROW(data!B2372)&gt;rsi+1,100-100/(1+AVERAGE(OFFSET(I2372,0,0,-rsi,1))/AVERAGE(OFFSET(J2372,0,0,-rsi,1))),"")</f>
        <v>70.899171270432404</v>
      </c>
      <c r="L2372" s="11"/>
      <c r="M2372" s="11">
        <f t="shared" si="779"/>
        <v>1.04661487236404</v>
      </c>
      <c r="N2372" s="11">
        <f t="shared" ca="1" si="780"/>
        <v>1.198221092757306</v>
      </c>
      <c r="S2372" s="13" t="str">
        <f ca="1">pricein</f>
        <v/>
      </c>
      <c r="T2372" s="13" t="str">
        <f ca="1">priceout</f>
        <v/>
      </c>
      <c r="U2372" s="16" t="str">
        <f t="shared" ca="1" si="781"/>
        <v/>
      </c>
      <c r="V2372" s="16" t="str">
        <f t="shared" ref="V2372:V2395" ca="1" si="788">IF(IFERROR(U2372,"")&lt;&gt;"",U2372/S2372,"")</f>
        <v/>
      </c>
      <c r="W2372" s="16" t="str">
        <f t="shared" ref="W2372:W2393" ca="1" si="789">IF(V2372&lt;&gt;"",V2372-1,"")</f>
        <v/>
      </c>
      <c r="X2372" s="16">
        <f t="shared" ref="X2372:X2395" ca="1" si="790">IF(V2372&lt;&gt;"",V2372*X2371,X2371)</f>
        <v>3.4121018346729071</v>
      </c>
      <c r="Y2372" s="16"/>
      <c r="Z2372" s="13" t="str">
        <f ca="1">priceincross</f>
        <v/>
      </c>
      <c r="AA2372" s="13" t="str">
        <f ca="1">priceoutcross</f>
        <v/>
      </c>
      <c r="AB2372" s="13" t="str">
        <f t="shared" ca="1" si="782"/>
        <v/>
      </c>
      <c r="AC2372" s="13" t="str">
        <f t="shared" ref="AC2372:AC2395" ca="1" si="791">IF(IFERROR(AB2372,"")&lt;&gt;"",AB2372/Z2372,"")</f>
        <v/>
      </c>
      <c r="AD2372" s="13" t="str">
        <f t="shared" ref="AD2372:AD2393" ca="1" si="792">IF(AC2372&lt;&gt;"",AC2372-1,"")</f>
        <v/>
      </c>
      <c r="AE2372" s="13">
        <f t="shared" ref="AE2372:AE2395" ca="1" si="793">IF(AC2372&lt;&gt;"",AC2372*AE2371,AE2371)</f>
        <v>5.2959212856690323</v>
      </c>
      <c r="AG2372" s="32">
        <f ca="1">IF(ROW(data!B2372)&gt;fib+1,MIN(OFFSET(data!B2372,0,0,-fib,1)),"")</f>
        <v>7.48</v>
      </c>
      <c r="AH2372" s="32">
        <f ca="1">IF(ROW(data!B2372)&gt;fib+1,MAX(OFFSET(data!B2372,0,0,-fib,1)),"")</f>
        <v>13.68</v>
      </c>
      <c r="AI2372" s="32">
        <f t="shared" ca="1" si="783"/>
        <v>6.1999999999999993</v>
      </c>
      <c r="AJ2372" s="31">
        <f t="shared" ca="1" si="784"/>
        <v>8.9432000000000009</v>
      </c>
      <c r="AK2372" s="31">
        <f t="shared" ca="1" si="785"/>
        <v>9.8483999999999998</v>
      </c>
      <c r="AL2372" s="31">
        <f t="shared" ca="1" si="786"/>
        <v>10.58</v>
      </c>
      <c r="AM2372" s="31">
        <f t="shared" ca="1" si="787"/>
        <v>11.3116</v>
      </c>
      <c r="AO2372" s="32">
        <f t="shared" ref="AO2372:AO2402" ca="1" si="794">MAX(AO2371,X2372-1)</f>
        <v>2.890077253538212</v>
      </c>
      <c r="AP2372" s="32">
        <f t="shared" ref="AP2372:AP2402" ca="1" si="795">((1+AO2372)/X2372)-1</f>
        <v>0.14008240141259587</v>
      </c>
      <c r="AQ2372" s="32">
        <f t="shared" ref="AQ2372:AQ2402" ca="1" si="796">MAX(AQ2371,AE2372-1)</f>
        <v>4.2959212856690323</v>
      </c>
      <c r="AR2372" s="32">
        <f t="shared" ref="AR2372:AR2402" ca="1" si="797">((1+AQ2372)/AE2372)-1</f>
        <v>0</v>
      </c>
    </row>
    <row r="2373" spans="1:44">
      <c r="A2373" s="20">
        <v>40382</v>
      </c>
      <c r="B2373" s="11">
        <f ca="1">IF(ROW(data!B2373)&gt;singleSMA,AVERAGE(OFFSET(data!B2373,0,0,-singleSMA,1)),"")</f>
        <v>9.9974000000000025</v>
      </c>
      <c r="C2373" s="11" t="str">
        <f ca="1">IF(ROW(data!B2371)&gt;singleSMA+2,IF(SIGN(data!B2372-indicators!B2372)&lt;&gt;SIGN(data!B2371-indicators!B2371),IF(SIGN(data!B2372-indicators!B2372)&gt;0,"BUY","SELL"),""),"")</f>
        <v/>
      </c>
      <c r="D2373" s="11">
        <f ca="1">IF(ROW(data!B2373)&gt;fastSMA,AVERAGE(OFFSET(data!B2373,0,0,-fastSMA,1)),"")</f>
        <v>8.4</v>
      </c>
      <c r="E2373" s="11">
        <f ca="1">IF(ROW(data!B2373)&gt;slowSMA,AVERAGE(OFFSET(data!B2373,0,0,-slowSMA,1)),"")</f>
        <v>9.9974000000000025</v>
      </c>
      <c r="F2373" s="11" t="str">
        <f ca="1">IF(ROW(data!B2373)&gt;MAX(fastSMA,slowSMA)+2,IF(SIGN(D2372-E2372)&lt;&gt;SIGN(D2371-E2371),IF(SIGN(D2372-E2372)&gt;0,"BUY","SELL"),""),"")</f>
        <v/>
      </c>
      <c r="G2373" s="11"/>
      <c r="H2373" s="11">
        <f>(data!B2373/data!B2372)-1</f>
        <v>-1.8027571580063628E-2</v>
      </c>
      <c r="I2373" s="11">
        <f t="shared" si="777"/>
        <v>0</v>
      </c>
      <c r="J2373" s="11">
        <f t="shared" si="778"/>
        <v>1.8027571580063628E-2</v>
      </c>
      <c r="K2373" s="11">
        <f ca="1">IF(ROW(data!B2373)&gt;rsi+1,100-100/(1+AVERAGE(OFFSET(I2373,0,0,-rsi,1))/AVERAGE(OFFSET(J2373,0,0,-rsi,1))),"")</f>
        <v>70.466293958303865</v>
      </c>
      <c r="L2373" s="11"/>
      <c r="M2373" s="11">
        <f t="shared" si="779"/>
        <v>0.98197242841993637</v>
      </c>
      <c r="N2373" s="11">
        <f t="shared" ca="1" si="780"/>
        <v>1.1948387096774189</v>
      </c>
      <c r="S2373" s="13" t="str">
        <f ca="1">pricein</f>
        <v/>
      </c>
      <c r="T2373" s="13" t="str">
        <f ca="1">priceout</f>
        <v/>
      </c>
      <c r="U2373" s="16" t="str">
        <f t="shared" ca="1" si="781"/>
        <v/>
      </c>
      <c r="V2373" s="16" t="str">
        <f t="shared" ca="1" si="788"/>
        <v/>
      </c>
      <c r="W2373" s="16" t="str">
        <f t="shared" ca="1" si="789"/>
        <v/>
      </c>
      <c r="X2373" s="16">
        <f t="shared" ca="1" si="790"/>
        <v>3.4121018346729071</v>
      </c>
      <c r="Y2373" s="16"/>
      <c r="Z2373" s="13" t="str">
        <f ca="1">priceincross</f>
        <v/>
      </c>
      <c r="AA2373" s="13" t="str">
        <f ca="1">priceoutcross</f>
        <v/>
      </c>
      <c r="AB2373" s="13" t="str">
        <f t="shared" ca="1" si="782"/>
        <v/>
      </c>
      <c r="AC2373" s="13" t="str">
        <f t="shared" ca="1" si="791"/>
        <v/>
      </c>
      <c r="AD2373" s="13" t="str">
        <f t="shared" ca="1" si="792"/>
        <v/>
      </c>
      <c r="AE2373" s="13">
        <f t="shared" ca="1" si="793"/>
        <v>5.2959212856690323</v>
      </c>
      <c r="AG2373" s="32">
        <f ca="1">IF(ROW(data!B2373)&gt;fib+1,MIN(OFFSET(data!B2373,0,0,-fib,1)),"")</f>
        <v>7.48</v>
      </c>
      <c r="AH2373" s="32">
        <f ca="1">IF(ROW(data!B2373)&gt;fib+1,MAX(OFFSET(data!B2373,0,0,-fib,1)),"")</f>
        <v>13.68</v>
      </c>
      <c r="AI2373" s="32">
        <f t="shared" ca="1" si="783"/>
        <v>6.1999999999999993</v>
      </c>
      <c r="AJ2373" s="31">
        <f t="shared" ca="1" si="784"/>
        <v>8.9432000000000009</v>
      </c>
      <c r="AK2373" s="31">
        <f t="shared" ca="1" si="785"/>
        <v>9.8483999999999998</v>
      </c>
      <c r="AL2373" s="31">
        <f t="shared" ca="1" si="786"/>
        <v>10.58</v>
      </c>
      <c r="AM2373" s="31">
        <f t="shared" ca="1" si="787"/>
        <v>11.3116</v>
      </c>
      <c r="AO2373" s="32">
        <f t="shared" ca="1" si="794"/>
        <v>2.890077253538212</v>
      </c>
      <c r="AP2373" s="32">
        <f t="shared" ca="1" si="795"/>
        <v>0.14008240141259587</v>
      </c>
      <c r="AQ2373" s="32">
        <f t="shared" ca="1" si="796"/>
        <v>4.2959212856690323</v>
      </c>
      <c r="AR2373" s="32">
        <f t="shared" ca="1" si="797"/>
        <v>0</v>
      </c>
    </row>
    <row r="2374" spans="1:44">
      <c r="A2374" s="20">
        <v>40385</v>
      </c>
      <c r="B2374" s="11">
        <f ca="1">IF(ROW(data!B2374)&gt;singleSMA,AVERAGE(OFFSET(data!B2374,0,0,-singleSMA,1)),"")</f>
        <v>9.9657000000000036</v>
      </c>
      <c r="C2374" s="11" t="str">
        <f ca="1">IF(ROW(data!B2372)&gt;singleSMA+2,IF(SIGN(data!B2373-indicators!B2373)&lt;&gt;SIGN(data!B2372-indicators!B2372),IF(SIGN(data!B2373-indicators!B2373)&gt;0,"BUY","SELL"),""),"")</f>
        <v/>
      </c>
      <c r="D2374" s="11">
        <f ca="1">IF(ROW(data!B2374)&gt;fastSMA,AVERAGE(OFFSET(data!B2374,0,0,-fastSMA,1)),"")</f>
        <v>8.4895000000000014</v>
      </c>
      <c r="E2374" s="11">
        <f ca="1">IF(ROW(data!B2374)&gt;slowSMA,AVERAGE(OFFSET(data!B2374,0,0,-slowSMA,1)),"")</f>
        <v>9.9657000000000036</v>
      </c>
      <c r="F2374" s="11" t="str">
        <f ca="1">IF(ROW(data!B2374)&gt;MAX(fastSMA,slowSMA)+2,IF(SIGN(D2373-E2373)&lt;&gt;SIGN(D2372-E2372),IF(SIGN(D2373-E2373)&gt;0,"BUY","SELL"),""),"")</f>
        <v/>
      </c>
      <c r="G2374" s="11"/>
      <c r="H2374" s="11">
        <f>(data!B2374/data!B2373)-1</f>
        <v>2.4838012958963374E-2</v>
      </c>
      <c r="I2374" s="11">
        <f t="shared" si="777"/>
        <v>2.4838012958963374E-2</v>
      </c>
      <c r="J2374" s="11">
        <f t="shared" si="778"/>
        <v>0</v>
      </c>
      <c r="K2374" s="11">
        <f ca="1">IF(ROW(data!B2374)&gt;rsi+1,100-100/(1+AVERAGE(OFFSET(I2374,0,0,-rsi,1))/AVERAGE(OFFSET(J2374,0,0,-rsi,1))),"")</f>
        <v>72.97470925382386</v>
      </c>
      <c r="L2374" s="11"/>
      <c r="M2374" s="11">
        <f t="shared" si="779"/>
        <v>1.0248380129589634</v>
      </c>
      <c r="N2374" s="11">
        <f t="shared" ca="1" si="780"/>
        <v>1.2324675324675325</v>
      </c>
      <c r="S2374" s="13" t="str">
        <f ca="1">pricein</f>
        <v/>
      </c>
      <c r="T2374" s="13" t="str">
        <f ca="1">priceout</f>
        <v/>
      </c>
      <c r="U2374" s="16" t="str">
        <f t="shared" ca="1" si="781"/>
        <v/>
      </c>
      <c r="V2374" s="16" t="str">
        <f t="shared" ca="1" si="788"/>
        <v/>
      </c>
      <c r="W2374" s="16" t="str">
        <f t="shared" ca="1" si="789"/>
        <v/>
      </c>
      <c r="X2374" s="16">
        <f t="shared" ca="1" si="790"/>
        <v>3.4121018346729071</v>
      </c>
      <c r="Y2374" s="16"/>
      <c r="Z2374" s="13" t="str">
        <f ca="1">priceincross</f>
        <v/>
      </c>
      <c r="AA2374" s="13" t="str">
        <f ca="1">priceoutcross</f>
        <v/>
      </c>
      <c r="AB2374" s="13" t="str">
        <f t="shared" ca="1" si="782"/>
        <v/>
      </c>
      <c r="AC2374" s="13" t="str">
        <f t="shared" ca="1" si="791"/>
        <v/>
      </c>
      <c r="AD2374" s="13" t="str">
        <f t="shared" ca="1" si="792"/>
        <v/>
      </c>
      <c r="AE2374" s="13">
        <f t="shared" ca="1" si="793"/>
        <v>5.2959212856690323</v>
      </c>
      <c r="AG2374" s="32">
        <f ca="1">IF(ROW(data!B2374)&gt;fib+1,MIN(OFFSET(data!B2374,0,0,-fib,1)),"")</f>
        <v>7.48</v>
      </c>
      <c r="AH2374" s="32">
        <f ca="1">IF(ROW(data!B2374)&gt;fib+1,MAX(OFFSET(data!B2374,0,0,-fib,1)),"")</f>
        <v>13.68</v>
      </c>
      <c r="AI2374" s="32">
        <f t="shared" ca="1" si="783"/>
        <v>6.1999999999999993</v>
      </c>
      <c r="AJ2374" s="31">
        <f t="shared" ca="1" si="784"/>
        <v>8.9432000000000009</v>
      </c>
      <c r="AK2374" s="31">
        <f t="shared" ca="1" si="785"/>
        <v>9.8483999999999998</v>
      </c>
      <c r="AL2374" s="31">
        <f t="shared" ca="1" si="786"/>
        <v>10.58</v>
      </c>
      <c r="AM2374" s="31">
        <f t="shared" ca="1" si="787"/>
        <v>11.3116</v>
      </c>
      <c r="AO2374" s="32">
        <f t="shared" ca="1" si="794"/>
        <v>2.890077253538212</v>
      </c>
      <c r="AP2374" s="32">
        <f t="shared" ca="1" si="795"/>
        <v>0.14008240141259587</v>
      </c>
      <c r="AQ2374" s="32">
        <f t="shared" ca="1" si="796"/>
        <v>4.2959212856690323</v>
      </c>
      <c r="AR2374" s="32">
        <f t="shared" ca="1" si="797"/>
        <v>0</v>
      </c>
    </row>
    <row r="2375" spans="1:44">
      <c r="A2375" s="20">
        <v>40386</v>
      </c>
      <c r="B2375" s="11">
        <f ca="1">IF(ROW(data!B2375)&gt;singleSMA,AVERAGE(OFFSET(data!B2375,0,0,-singleSMA,1)),"")</f>
        <v>9.9404000000000039</v>
      </c>
      <c r="C2375" s="11" t="str">
        <f ca="1">IF(ROW(data!B2373)&gt;singleSMA+2,IF(SIGN(data!B2374-indicators!B2374)&lt;&gt;SIGN(data!B2373-indicators!B2373),IF(SIGN(data!B2374-indicators!B2374)&gt;0,"BUY","SELL"),""),"")</f>
        <v/>
      </c>
      <c r="D2375" s="11">
        <f ca="1">IF(ROW(data!B2375)&gt;fastSMA,AVERAGE(OFFSET(data!B2375,0,0,-fastSMA,1)),"")</f>
        <v>8.6140000000000008</v>
      </c>
      <c r="E2375" s="11">
        <f ca="1">IF(ROW(data!B2375)&gt;slowSMA,AVERAGE(OFFSET(data!B2375,0,0,-slowSMA,1)),"")</f>
        <v>9.9404000000000039</v>
      </c>
      <c r="F2375" s="11" t="str">
        <f ca="1">IF(ROW(data!B2375)&gt;MAX(fastSMA,slowSMA)+2,IF(SIGN(D2374-E2374)&lt;&gt;SIGN(D2373-E2373),IF(SIGN(D2374-E2374)&gt;0,"BUY","SELL"),""),"")</f>
        <v/>
      </c>
      <c r="G2375" s="11"/>
      <c r="H2375" s="11">
        <f>(data!B2375/data!B2374)-1</f>
        <v>5.0579557428872546E-2</v>
      </c>
      <c r="I2375" s="11">
        <f t="shared" si="777"/>
        <v>5.0579557428872546E-2</v>
      </c>
      <c r="J2375" s="11">
        <f t="shared" si="778"/>
        <v>0</v>
      </c>
      <c r="K2375" s="11">
        <f ca="1">IF(ROW(data!B2375)&gt;rsi+1,100-100/(1+AVERAGE(OFFSET(I2375,0,0,-rsi,1))/AVERAGE(OFFSET(J2375,0,0,-rsi,1))),"")</f>
        <v>79.93863741276418</v>
      </c>
      <c r="L2375" s="11"/>
      <c r="M2375" s="11">
        <f t="shared" si="779"/>
        <v>1.0505795574288725</v>
      </c>
      <c r="N2375" s="11">
        <f t="shared" ca="1" si="780"/>
        <v>1.3328877005347597</v>
      </c>
      <c r="S2375" s="13" t="str">
        <f ca="1">pricein</f>
        <v/>
      </c>
      <c r="T2375" s="13" t="str">
        <f ca="1">priceout</f>
        <v/>
      </c>
      <c r="U2375" s="16" t="str">
        <f t="shared" ca="1" si="781"/>
        <v/>
      </c>
      <c r="V2375" s="16" t="str">
        <f t="shared" ca="1" si="788"/>
        <v/>
      </c>
      <c r="W2375" s="16" t="str">
        <f t="shared" ca="1" si="789"/>
        <v/>
      </c>
      <c r="X2375" s="16">
        <f t="shared" ca="1" si="790"/>
        <v>3.4121018346729071</v>
      </c>
      <c r="Y2375" s="16"/>
      <c r="Z2375" s="13" t="str">
        <f ca="1">priceincross</f>
        <v/>
      </c>
      <c r="AA2375" s="13" t="str">
        <f ca="1">priceoutcross</f>
        <v/>
      </c>
      <c r="AB2375" s="13" t="str">
        <f t="shared" ca="1" si="782"/>
        <v/>
      </c>
      <c r="AC2375" s="13" t="str">
        <f t="shared" ca="1" si="791"/>
        <v/>
      </c>
      <c r="AD2375" s="13" t="str">
        <f t="shared" ca="1" si="792"/>
        <v/>
      </c>
      <c r="AE2375" s="13">
        <f t="shared" ca="1" si="793"/>
        <v>5.2959212856690323</v>
      </c>
      <c r="AG2375" s="32">
        <f ca="1">IF(ROW(data!B2375)&gt;fib+1,MIN(OFFSET(data!B2375,0,0,-fib,1)),"")</f>
        <v>7.48</v>
      </c>
      <c r="AH2375" s="32">
        <f ca="1">IF(ROW(data!B2375)&gt;fib+1,MAX(OFFSET(data!B2375,0,0,-fib,1)),"")</f>
        <v>13.68</v>
      </c>
      <c r="AI2375" s="32">
        <f t="shared" ca="1" si="783"/>
        <v>6.1999999999999993</v>
      </c>
      <c r="AJ2375" s="31">
        <f t="shared" ca="1" si="784"/>
        <v>8.9432000000000009</v>
      </c>
      <c r="AK2375" s="31">
        <f t="shared" ca="1" si="785"/>
        <v>9.8483999999999998</v>
      </c>
      <c r="AL2375" s="31">
        <f t="shared" ca="1" si="786"/>
        <v>10.58</v>
      </c>
      <c r="AM2375" s="31">
        <f t="shared" ca="1" si="787"/>
        <v>11.3116</v>
      </c>
      <c r="AO2375" s="32">
        <f t="shared" ca="1" si="794"/>
        <v>2.890077253538212</v>
      </c>
      <c r="AP2375" s="32">
        <f t="shared" ca="1" si="795"/>
        <v>0.14008240141259587</v>
      </c>
      <c r="AQ2375" s="32">
        <f t="shared" ca="1" si="796"/>
        <v>4.2959212856690323</v>
      </c>
      <c r="AR2375" s="32">
        <f t="shared" ca="1" si="797"/>
        <v>0</v>
      </c>
    </row>
    <row r="2376" spans="1:44">
      <c r="A2376" s="20">
        <v>40387</v>
      </c>
      <c r="B2376" s="11">
        <f ca="1">IF(ROW(data!B2376)&gt;singleSMA,AVERAGE(OFFSET(data!B2376,0,0,-singleSMA,1)),"")</f>
        <v>9.9128000000000025</v>
      </c>
      <c r="C2376" s="11" t="str">
        <f ca="1">IF(ROW(data!B2374)&gt;singleSMA+2,IF(SIGN(data!B2375-indicators!B2375)&lt;&gt;SIGN(data!B2374-indicators!B2374),IF(SIGN(data!B2375-indicators!B2375)&gt;0,"BUY","SELL"),""),"")</f>
        <v>BUY</v>
      </c>
      <c r="D2376" s="11">
        <f ca="1">IF(ROW(data!B2376)&gt;fastSMA,AVERAGE(OFFSET(data!B2376,0,0,-fastSMA,1)),"")</f>
        <v>8.7260000000000009</v>
      </c>
      <c r="E2376" s="11">
        <f ca="1">IF(ROW(data!B2376)&gt;slowSMA,AVERAGE(OFFSET(data!B2376,0,0,-slowSMA,1)),"")</f>
        <v>9.9128000000000025</v>
      </c>
      <c r="F2376" s="11" t="str">
        <f ca="1">IF(ROW(data!B2376)&gt;MAX(fastSMA,slowSMA)+2,IF(SIGN(D2375-E2375)&lt;&gt;SIGN(D2374-E2374),IF(SIGN(D2375-E2375)&gt;0,"BUY","SELL"),""),"")</f>
        <v/>
      </c>
      <c r="G2376" s="11"/>
      <c r="H2376" s="11">
        <f>(data!B2376/data!B2375)-1</f>
        <v>-1.6048144433299938E-2</v>
      </c>
      <c r="I2376" s="11">
        <f t="shared" si="777"/>
        <v>0</v>
      </c>
      <c r="J2376" s="11">
        <f t="shared" si="778"/>
        <v>1.6048144433299938E-2</v>
      </c>
      <c r="K2376" s="11">
        <f ca="1">IF(ROW(data!B2376)&gt;rsi+1,100-100/(1+AVERAGE(OFFSET(I2376,0,0,-rsi,1))/AVERAGE(OFFSET(J2376,0,0,-rsi,1))),"")</f>
        <v>76.888323711135484</v>
      </c>
      <c r="L2376" s="11"/>
      <c r="M2376" s="11">
        <f t="shared" si="779"/>
        <v>0.98395185556670006</v>
      </c>
      <c r="N2376" s="11">
        <f t="shared" ca="1" si="780"/>
        <v>1.2959048877146628</v>
      </c>
      <c r="S2376" s="13">
        <f ca="1">pricein</f>
        <v>9.81</v>
      </c>
      <c r="T2376" s="13" t="str">
        <f ca="1">priceout</f>
        <v/>
      </c>
      <c r="U2376" s="16">
        <f t="shared" ca="1" si="781"/>
        <v>9.85</v>
      </c>
      <c r="V2376" s="16">
        <f t="shared" ca="1" si="788"/>
        <v>1.0040774719673802</v>
      </c>
      <c r="W2376" s="16">
        <f t="shared" ca="1" si="789"/>
        <v>4.0774719673801751E-3</v>
      </c>
      <c r="X2376" s="16">
        <f t="shared" ca="1" si="790"/>
        <v>3.4260145842536325</v>
      </c>
      <c r="Y2376" s="16"/>
      <c r="Z2376" s="13" t="str">
        <f ca="1">priceincross</f>
        <v/>
      </c>
      <c r="AA2376" s="13" t="str">
        <f ca="1">priceoutcross</f>
        <v/>
      </c>
      <c r="AB2376" s="13" t="str">
        <f t="shared" ca="1" si="782"/>
        <v/>
      </c>
      <c r="AC2376" s="13" t="str">
        <f t="shared" ca="1" si="791"/>
        <v/>
      </c>
      <c r="AD2376" s="13" t="str">
        <f t="shared" ca="1" si="792"/>
        <v/>
      </c>
      <c r="AE2376" s="13">
        <f t="shared" ca="1" si="793"/>
        <v>5.2959212856690323</v>
      </c>
      <c r="AG2376" s="32">
        <f ca="1">IF(ROW(data!B2376)&gt;fib+1,MIN(OFFSET(data!B2376,0,0,-fib,1)),"")</f>
        <v>7.48</v>
      </c>
      <c r="AH2376" s="32">
        <f ca="1">IF(ROW(data!B2376)&gt;fib+1,MAX(OFFSET(data!B2376,0,0,-fib,1)),"")</f>
        <v>13.68</v>
      </c>
      <c r="AI2376" s="32">
        <f t="shared" ca="1" si="783"/>
        <v>6.1999999999999993</v>
      </c>
      <c r="AJ2376" s="31">
        <f t="shared" ca="1" si="784"/>
        <v>8.9432000000000009</v>
      </c>
      <c r="AK2376" s="31">
        <f t="shared" ca="1" si="785"/>
        <v>9.8483999999999998</v>
      </c>
      <c r="AL2376" s="31">
        <f t="shared" ca="1" si="786"/>
        <v>10.58</v>
      </c>
      <c r="AM2376" s="31">
        <f t="shared" ca="1" si="787"/>
        <v>11.3116</v>
      </c>
      <c r="AO2376" s="32">
        <f t="shared" ca="1" si="794"/>
        <v>2.890077253538212</v>
      </c>
      <c r="AP2376" s="32">
        <f t="shared" ca="1" si="795"/>
        <v>0.13545262516320467</v>
      </c>
      <c r="AQ2376" s="32">
        <f t="shared" ca="1" si="796"/>
        <v>4.2959212856690323</v>
      </c>
      <c r="AR2376" s="32">
        <f t="shared" ca="1" si="797"/>
        <v>0</v>
      </c>
    </row>
    <row r="2377" spans="1:44">
      <c r="A2377" s="20">
        <v>40388</v>
      </c>
      <c r="B2377" s="11">
        <f ca="1">IF(ROW(data!B2377)&gt;singleSMA,AVERAGE(OFFSET(data!B2377,0,0,-singleSMA,1)),"")</f>
        <v>9.8800000000000026</v>
      </c>
      <c r="C2377" s="11" t="str">
        <f ca="1">IF(ROW(data!B2375)&gt;singleSMA+2,IF(SIGN(data!B2376-indicators!B2376)&lt;&gt;SIGN(data!B2375-indicators!B2375),IF(SIGN(data!B2376-indicators!B2376)&gt;0,"BUY","SELL"),""),"")</f>
        <v>SELL</v>
      </c>
      <c r="D2377" s="11">
        <f ca="1">IF(ROW(data!B2377)&gt;fastSMA,AVERAGE(OFFSET(data!B2377,0,0,-fastSMA,1)),"")</f>
        <v>8.8384999999999998</v>
      </c>
      <c r="E2377" s="11">
        <f ca="1">IF(ROW(data!B2377)&gt;slowSMA,AVERAGE(OFFSET(data!B2377,0,0,-slowSMA,1)),"")</f>
        <v>9.8800000000000026</v>
      </c>
      <c r="F2377" s="11" t="str">
        <f ca="1">IF(ROW(data!B2377)&gt;MAX(fastSMA,slowSMA)+2,IF(SIGN(D2376-E2376)&lt;&gt;SIGN(D2375-E2375),IF(SIGN(D2376-E2376)&gt;0,"BUY","SELL"),""),"")</f>
        <v/>
      </c>
      <c r="G2377" s="11"/>
      <c r="H2377" s="11">
        <f>(data!B2377/data!B2376)-1</f>
        <v>4.0774719673801751E-3</v>
      </c>
      <c r="I2377" s="11">
        <f t="shared" si="777"/>
        <v>4.0774719673801751E-3</v>
      </c>
      <c r="J2377" s="11">
        <f t="shared" si="778"/>
        <v>0</v>
      </c>
      <c r="K2377" s="11">
        <f ca="1">IF(ROW(data!B2377)&gt;rsi+1,100-100/(1+AVERAGE(OFFSET(I2377,0,0,-rsi,1))/AVERAGE(OFFSET(J2377,0,0,-rsi,1))),"")</f>
        <v>76.893616386091821</v>
      </c>
      <c r="L2377" s="11"/>
      <c r="M2377" s="11">
        <f t="shared" si="779"/>
        <v>1.0040774719673802</v>
      </c>
      <c r="N2377" s="11">
        <f t="shared" ca="1" si="780"/>
        <v>1.2960526315789473</v>
      </c>
      <c r="S2377" s="13" t="str">
        <f ca="1">pricein</f>
        <v/>
      </c>
      <c r="T2377" s="13">
        <f ca="1">priceout</f>
        <v>9.85</v>
      </c>
      <c r="U2377" s="16" t="str">
        <f t="shared" ca="1" si="781"/>
        <v/>
      </c>
      <c r="V2377" s="16" t="str">
        <f t="shared" ca="1" si="788"/>
        <v/>
      </c>
      <c r="W2377" s="16" t="str">
        <f t="shared" ca="1" si="789"/>
        <v/>
      </c>
      <c r="X2377" s="16">
        <f t="shared" ca="1" si="790"/>
        <v>3.4260145842536325</v>
      </c>
      <c r="Y2377" s="16"/>
      <c r="Z2377" s="13" t="str">
        <f ca="1">priceincross</f>
        <v/>
      </c>
      <c r="AA2377" s="13" t="str">
        <f ca="1">priceoutcross</f>
        <v/>
      </c>
      <c r="AB2377" s="13" t="str">
        <f t="shared" ca="1" si="782"/>
        <v/>
      </c>
      <c r="AC2377" s="13" t="str">
        <f t="shared" ca="1" si="791"/>
        <v/>
      </c>
      <c r="AD2377" s="13" t="str">
        <f t="shared" ca="1" si="792"/>
        <v/>
      </c>
      <c r="AE2377" s="13">
        <f t="shared" ca="1" si="793"/>
        <v>5.2959212856690323</v>
      </c>
      <c r="AG2377" s="32">
        <f ca="1">IF(ROW(data!B2377)&gt;fib+1,MIN(OFFSET(data!B2377,0,0,-fib,1)),"")</f>
        <v>7.48</v>
      </c>
      <c r="AH2377" s="32">
        <f ca="1">IF(ROW(data!B2377)&gt;fib+1,MAX(OFFSET(data!B2377,0,0,-fib,1)),"")</f>
        <v>13.68</v>
      </c>
      <c r="AI2377" s="32">
        <f t="shared" ca="1" si="783"/>
        <v>6.1999999999999993</v>
      </c>
      <c r="AJ2377" s="31">
        <f t="shared" ca="1" si="784"/>
        <v>8.9432000000000009</v>
      </c>
      <c r="AK2377" s="31">
        <f t="shared" ca="1" si="785"/>
        <v>9.8483999999999998</v>
      </c>
      <c r="AL2377" s="31">
        <f t="shared" ca="1" si="786"/>
        <v>10.58</v>
      </c>
      <c r="AM2377" s="31">
        <f t="shared" ca="1" si="787"/>
        <v>11.3116</v>
      </c>
      <c r="AO2377" s="32">
        <f t="shared" ca="1" si="794"/>
        <v>2.890077253538212</v>
      </c>
      <c r="AP2377" s="32">
        <f t="shared" ca="1" si="795"/>
        <v>0.13545262516320467</v>
      </c>
      <c r="AQ2377" s="32">
        <f t="shared" ca="1" si="796"/>
        <v>4.2959212856690323</v>
      </c>
      <c r="AR2377" s="32">
        <f t="shared" ca="1" si="797"/>
        <v>0</v>
      </c>
    </row>
    <row r="2378" spans="1:44">
      <c r="A2378" s="20">
        <v>40389</v>
      </c>
      <c r="B2378" s="11">
        <f ca="1">IF(ROW(data!B2378)&gt;singleSMA,AVERAGE(OFFSET(data!B2378,0,0,-singleSMA,1)),"")</f>
        <v>9.8433000000000046</v>
      </c>
      <c r="C2378" s="11" t="str">
        <f ca="1">IF(ROW(data!B2376)&gt;singleSMA+2,IF(SIGN(data!B2377-indicators!B2377)&lt;&gt;SIGN(data!B2376-indicators!B2376),IF(SIGN(data!B2377-indicators!B2377)&gt;0,"BUY","SELL"),""),"")</f>
        <v/>
      </c>
      <c r="D2378" s="11">
        <f ca="1">IF(ROW(data!B2378)&gt;fastSMA,AVERAGE(OFFSET(data!B2378,0,0,-fastSMA,1)),"")</f>
        <v>8.9369999999999994</v>
      </c>
      <c r="E2378" s="11">
        <f ca="1">IF(ROW(data!B2378)&gt;slowSMA,AVERAGE(OFFSET(data!B2378,0,0,-slowSMA,1)),"")</f>
        <v>9.8433000000000046</v>
      </c>
      <c r="F2378" s="11" t="str">
        <f ca="1">IF(ROW(data!B2378)&gt;MAX(fastSMA,slowSMA)+2,IF(SIGN(D2377-E2377)&lt;&gt;SIGN(D2376-E2376),IF(SIGN(D2377-E2377)&gt;0,"BUY","SELL"),""),"")</f>
        <v/>
      </c>
      <c r="G2378" s="11"/>
      <c r="H2378" s="11">
        <f>(data!B2378/data!B2377)-1</f>
        <v>-3.4517766497461966E-2</v>
      </c>
      <c r="I2378" s="11">
        <f t="shared" si="777"/>
        <v>0</v>
      </c>
      <c r="J2378" s="11">
        <f t="shared" si="778"/>
        <v>3.4517766497461966E-2</v>
      </c>
      <c r="K2378" s="11">
        <f ca="1">IF(ROW(data!B2378)&gt;rsi+1,100-100/(1+AVERAGE(OFFSET(I2378,0,0,-rsi,1))/AVERAGE(OFFSET(J2378,0,0,-rsi,1))),"")</f>
        <v>73.00495989509767</v>
      </c>
      <c r="L2378" s="11"/>
      <c r="M2378" s="11">
        <f t="shared" si="779"/>
        <v>0.96548223350253803</v>
      </c>
      <c r="N2378" s="11">
        <f t="shared" ca="1" si="780"/>
        <v>1.2612732095490711</v>
      </c>
      <c r="S2378" s="13" t="str">
        <f ca="1">pricein</f>
        <v/>
      </c>
      <c r="T2378" s="13" t="str">
        <f ca="1">priceout</f>
        <v/>
      </c>
      <c r="U2378" s="16" t="str">
        <f t="shared" ca="1" si="781"/>
        <v/>
      </c>
      <c r="V2378" s="16" t="str">
        <f t="shared" ca="1" si="788"/>
        <v/>
      </c>
      <c r="W2378" s="16" t="str">
        <f t="shared" ca="1" si="789"/>
        <v/>
      </c>
      <c r="X2378" s="16">
        <f t="shared" ca="1" si="790"/>
        <v>3.4260145842536325</v>
      </c>
      <c r="Y2378" s="16"/>
      <c r="Z2378" s="13" t="str">
        <f ca="1">priceincross</f>
        <v/>
      </c>
      <c r="AA2378" s="13" t="str">
        <f ca="1">priceoutcross</f>
        <v/>
      </c>
      <c r="AB2378" s="13" t="str">
        <f t="shared" ca="1" si="782"/>
        <v/>
      </c>
      <c r="AC2378" s="13" t="str">
        <f t="shared" ca="1" si="791"/>
        <v/>
      </c>
      <c r="AD2378" s="13" t="str">
        <f t="shared" ca="1" si="792"/>
        <v/>
      </c>
      <c r="AE2378" s="13">
        <f t="shared" ca="1" si="793"/>
        <v>5.2959212856690323</v>
      </c>
      <c r="AG2378" s="32">
        <f ca="1">IF(ROW(data!B2378)&gt;fib+1,MIN(OFFSET(data!B2378,0,0,-fib,1)),"")</f>
        <v>7.48</v>
      </c>
      <c r="AH2378" s="32">
        <f ca="1">IF(ROW(data!B2378)&gt;fib+1,MAX(OFFSET(data!B2378,0,0,-fib,1)),"")</f>
        <v>13.68</v>
      </c>
      <c r="AI2378" s="32">
        <f t="shared" ca="1" si="783"/>
        <v>6.1999999999999993</v>
      </c>
      <c r="AJ2378" s="31">
        <f t="shared" ca="1" si="784"/>
        <v>8.9432000000000009</v>
      </c>
      <c r="AK2378" s="31">
        <f t="shared" ca="1" si="785"/>
        <v>9.8483999999999998</v>
      </c>
      <c r="AL2378" s="31">
        <f t="shared" ca="1" si="786"/>
        <v>10.58</v>
      </c>
      <c r="AM2378" s="31">
        <f t="shared" ca="1" si="787"/>
        <v>11.3116</v>
      </c>
      <c r="AO2378" s="32">
        <f t="shared" ca="1" si="794"/>
        <v>2.890077253538212</v>
      </c>
      <c r="AP2378" s="32">
        <f t="shared" ca="1" si="795"/>
        <v>0.13545262516320467</v>
      </c>
      <c r="AQ2378" s="32">
        <f t="shared" ca="1" si="796"/>
        <v>4.2959212856690323</v>
      </c>
      <c r="AR2378" s="32">
        <f t="shared" ca="1" si="797"/>
        <v>0</v>
      </c>
    </row>
    <row r="2379" spans="1:44">
      <c r="A2379" s="20">
        <v>40392</v>
      </c>
      <c r="B2379" s="11">
        <f ca="1">IF(ROW(data!B2379)&gt;singleSMA,AVERAGE(OFFSET(data!B2379,0,0,-singleSMA,1)),"")</f>
        <v>9.8111000000000033</v>
      </c>
      <c r="C2379" s="11" t="str">
        <f ca="1">IF(ROW(data!B2377)&gt;singleSMA+2,IF(SIGN(data!B2378-indicators!B2378)&lt;&gt;SIGN(data!B2377-indicators!B2377),IF(SIGN(data!B2378-indicators!B2378)&gt;0,"BUY","SELL"),""),"")</f>
        <v/>
      </c>
      <c r="D2379" s="11">
        <f ca="1">IF(ROW(data!B2379)&gt;fastSMA,AVERAGE(OFFSET(data!B2379,0,0,-fastSMA,1)),"")</f>
        <v>9.0685000000000002</v>
      </c>
      <c r="E2379" s="11">
        <f ca="1">IF(ROW(data!B2379)&gt;slowSMA,AVERAGE(OFFSET(data!B2379,0,0,-slowSMA,1)),"")</f>
        <v>9.8111000000000033</v>
      </c>
      <c r="F2379" s="11" t="str">
        <f ca="1">IF(ROW(data!B2379)&gt;MAX(fastSMA,slowSMA)+2,IF(SIGN(D2378-E2378)&lt;&gt;SIGN(D2377-E2377),IF(SIGN(D2378-E2378)&gt;0,"BUY","SELL"),""),"")</f>
        <v/>
      </c>
      <c r="G2379" s="11"/>
      <c r="H2379" s="11">
        <f>(data!B2379/data!B2378)-1</f>
        <v>6.3091482649842323E-2</v>
      </c>
      <c r="I2379" s="11">
        <f t="shared" si="777"/>
        <v>6.3091482649842323E-2</v>
      </c>
      <c r="J2379" s="11">
        <f t="shared" si="778"/>
        <v>0</v>
      </c>
      <c r="K2379" s="11">
        <f ca="1">IF(ROW(data!B2379)&gt;rsi+1,100-100/(1+AVERAGE(OFFSET(I2379,0,0,-rsi,1))/AVERAGE(OFFSET(J2379,0,0,-rsi,1))),"")</f>
        <v>76.932408610130025</v>
      </c>
      <c r="L2379" s="11"/>
      <c r="M2379" s="11">
        <f t="shared" si="779"/>
        <v>1.0630914826498423</v>
      </c>
      <c r="N2379" s="11">
        <f t="shared" ca="1" si="780"/>
        <v>1.3516042780748667</v>
      </c>
      <c r="S2379" s="13" t="str">
        <f ca="1">pricein</f>
        <v/>
      </c>
      <c r="T2379" s="13" t="str">
        <f ca="1">priceout</f>
        <v/>
      </c>
      <c r="U2379" s="16" t="str">
        <f t="shared" ca="1" si="781"/>
        <v/>
      </c>
      <c r="V2379" s="16" t="str">
        <f t="shared" ca="1" si="788"/>
        <v/>
      </c>
      <c r="W2379" s="16" t="str">
        <f t="shared" ca="1" si="789"/>
        <v/>
      </c>
      <c r="X2379" s="16">
        <f t="shared" ca="1" si="790"/>
        <v>3.4260145842536325</v>
      </c>
      <c r="Y2379" s="16"/>
      <c r="Z2379" s="13" t="str">
        <f ca="1">priceincross</f>
        <v/>
      </c>
      <c r="AA2379" s="13" t="str">
        <f ca="1">priceoutcross</f>
        <v/>
      </c>
      <c r="AB2379" s="13" t="str">
        <f t="shared" ca="1" si="782"/>
        <v/>
      </c>
      <c r="AC2379" s="13" t="str">
        <f t="shared" ca="1" si="791"/>
        <v/>
      </c>
      <c r="AD2379" s="13" t="str">
        <f t="shared" ca="1" si="792"/>
        <v/>
      </c>
      <c r="AE2379" s="13">
        <f t="shared" ca="1" si="793"/>
        <v>5.2959212856690323</v>
      </c>
      <c r="AG2379" s="32">
        <f ca="1">IF(ROW(data!B2379)&gt;fib+1,MIN(OFFSET(data!B2379,0,0,-fib,1)),"")</f>
        <v>7.48</v>
      </c>
      <c r="AH2379" s="32">
        <f ca="1">IF(ROW(data!B2379)&gt;fib+1,MAX(OFFSET(data!B2379,0,0,-fib,1)),"")</f>
        <v>13.68</v>
      </c>
      <c r="AI2379" s="32">
        <f t="shared" ca="1" si="783"/>
        <v>6.1999999999999993</v>
      </c>
      <c r="AJ2379" s="31">
        <f t="shared" ca="1" si="784"/>
        <v>8.9432000000000009</v>
      </c>
      <c r="AK2379" s="31">
        <f t="shared" ca="1" si="785"/>
        <v>9.8483999999999998</v>
      </c>
      <c r="AL2379" s="31">
        <f t="shared" ca="1" si="786"/>
        <v>10.58</v>
      </c>
      <c r="AM2379" s="31">
        <f t="shared" ca="1" si="787"/>
        <v>11.3116</v>
      </c>
      <c r="AO2379" s="32">
        <f t="shared" ca="1" si="794"/>
        <v>2.890077253538212</v>
      </c>
      <c r="AP2379" s="32">
        <f t="shared" ca="1" si="795"/>
        <v>0.13545262516320467</v>
      </c>
      <c r="AQ2379" s="32">
        <f t="shared" ca="1" si="796"/>
        <v>4.2959212856690323</v>
      </c>
      <c r="AR2379" s="32">
        <f t="shared" ca="1" si="797"/>
        <v>0</v>
      </c>
    </row>
    <row r="2380" spans="1:44">
      <c r="A2380" s="20">
        <v>40393</v>
      </c>
      <c r="B2380" s="11">
        <f ca="1">IF(ROW(data!B2380)&gt;singleSMA,AVERAGE(OFFSET(data!B2380,0,0,-singleSMA,1)),"")</f>
        <v>9.7771000000000026</v>
      </c>
      <c r="C2380" s="11" t="str">
        <f ca="1">IF(ROW(data!B2378)&gt;singleSMA+2,IF(SIGN(data!B2379-indicators!B2379)&lt;&gt;SIGN(data!B2378-indicators!B2378),IF(SIGN(data!B2379-indicators!B2379)&gt;0,"BUY","SELL"),""),"")</f>
        <v>BUY</v>
      </c>
      <c r="D2380" s="11">
        <f ca="1">IF(ROW(data!B2380)&gt;fastSMA,AVERAGE(OFFSET(data!B2380,0,0,-fastSMA,1)),"")</f>
        <v>9.1889999999999983</v>
      </c>
      <c r="E2380" s="11">
        <f ca="1">IF(ROW(data!B2380)&gt;slowSMA,AVERAGE(OFFSET(data!B2380,0,0,-slowSMA,1)),"")</f>
        <v>9.7771000000000026</v>
      </c>
      <c r="F2380" s="11" t="str">
        <f ca="1">IF(ROW(data!B2380)&gt;MAX(fastSMA,slowSMA)+2,IF(SIGN(D2379-E2379)&lt;&gt;SIGN(D2378-E2378),IF(SIGN(D2379-E2379)&gt;0,"BUY","SELL"),""),"")</f>
        <v/>
      </c>
      <c r="G2380" s="11"/>
      <c r="H2380" s="11">
        <f>(data!B2380/data!B2379)-1</f>
        <v>1.2858555885262302E-2</v>
      </c>
      <c r="I2380" s="11">
        <f t="shared" si="777"/>
        <v>1.2858555885262302E-2</v>
      </c>
      <c r="J2380" s="11">
        <f t="shared" si="778"/>
        <v>0</v>
      </c>
      <c r="K2380" s="11">
        <f ca="1">IF(ROW(data!B2380)&gt;rsi+1,100-100/(1+AVERAGE(OFFSET(I2380,0,0,-rsi,1))/AVERAGE(OFFSET(J2380,0,0,-rsi,1))),"")</f>
        <v>75.503094232863972</v>
      </c>
      <c r="L2380" s="11"/>
      <c r="M2380" s="11">
        <f t="shared" si="779"/>
        <v>1.0128585558852623</v>
      </c>
      <c r="N2380" s="11">
        <f t="shared" ca="1" si="780"/>
        <v>1.3077905491698596</v>
      </c>
      <c r="S2380" s="13">
        <f ca="1">pricein</f>
        <v>10.24</v>
      </c>
      <c r="T2380" s="13" t="str">
        <f ca="1">priceout</f>
        <v/>
      </c>
      <c r="U2380" s="16">
        <f t="shared" ca="1" si="781"/>
        <v>9.4700000000000006</v>
      </c>
      <c r="V2380" s="16">
        <f t="shared" ca="1" si="788"/>
        <v>0.9248046875</v>
      </c>
      <c r="W2380" s="16">
        <f t="shared" ca="1" si="789"/>
        <v>-7.51953125E-2</v>
      </c>
      <c r="X2380" s="16">
        <f t="shared" ca="1" si="790"/>
        <v>3.1683943469611231</v>
      </c>
      <c r="Y2380" s="16"/>
      <c r="Z2380" s="13" t="str">
        <f ca="1">priceincross</f>
        <v/>
      </c>
      <c r="AA2380" s="13" t="str">
        <f ca="1">priceoutcross</f>
        <v/>
      </c>
      <c r="AB2380" s="13" t="str">
        <f t="shared" ca="1" si="782"/>
        <v/>
      </c>
      <c r="AC2380" s="13" t="str">
        <f t="shared" ca="1" si="791"/>
        <v/>
      </c>
      <c r="AD2380" s="13" t="str">
        <f t="shared" ca="1" si="792"/>
        <v/>
      </c>
      <c r="AE2380" s="13">
        <f t="shared" ca="1" si="793"/>
        <v>5.2959212856690323</v>
      </c>
      <c r="AG2380" s="32">
        <f ca="1">IF(ROW(data!B2380)&gt;fib+1,MIN(OFFSET(data!B2380,0,0,-fib,1)),"")</f>
        <v>7.48</v>
      </c>
      <c r="AH2380" s="32">
        <f ca="1">IF(ROW(data!B2380)&gt;fib+1,MAX(OFFSET(data!B2380,0,0,-fib,1)),"")</f>
        <v>13.68</v>
      </c>
      <c r="AI2380" s="32">
        <f t="shared" ca="1" si="783"/>
        <v>6.1999999999999993</v>
      </c>
      <c r="AJ2380" s="31">
        <f t="shared" ca="1" si="784"/>
        <v>8.9432000000000009</v>
      </c>
      <c r="AK2380" s="31">
        <f t="shared" ca="1" si="785"/>
        <v>9.8483999999999998</v>
      </c>
      <c r="AL2380" s="31">
        <f t="shared" ca="1" si="786"/>
        <v>10.58</v>
      </c>
      <c r="AM2380" s="31">
        <f t="shared" ca="1" si="787"/>
        <v>11.3116</v>
      </c>
      <c r="AO2380" s="32">
        <f t="shared" ca="1" si="794"/>
        <v>2.890077253538212</v>
      </c>
      <c r="AP2380" s="32">
        <f t="shared" ca="1" si="795"/>
        <v>0.22777559468545028</v>
      </c>
      <c r="AQ2380" s="32">
        <f t="shared" ca="1" si="796"/>
        <v>4.2959212856690323</v>
      </c>
      <c r="AR2380" s="32">
        <f t="shared" ca="1" si="797"/>
        <v>0</v>
      </c>
    </row>
    <row r="2381" spans="1:44">
      <c r="A2381" s="20">
        <v>40394</v>
      </c>
      <c r="B2381" s="11">
        <f ca="1">IF(ROW(data!B2381)&gt;singleSMA,AVERAGE(OFFSET(data!B2381,0,0,-singleSMA,1)),"")</f>
        <v>9.7448000000000032</v>
      </c>
      <c r="C2381" s="11" t="str">
        <f ca="1">IF(ROW(data!B2379)&gt;singleSMA+2,IF(SIGN(data!B2380-indicators!B2380)&lt;&gt;SIGN(data!B2379-indicators!B2379),IF(SIGN(data!B2380-indicators!B2380)&gt;0,"BUY","SELL"),""),"")</f>
        <v/>
      </c>
      <c r="D2381" s="11">
        <f ca="1">IF(ROW(data!B2381)&gt;fastSMA,AVERAGE(OFFSET(data!B2381,0,0,-fastSMA,1)),"")</f>
        <v>9.3165000000000013</v>
      </c>
      <c r="E2381" s="11">
        <f ca="1">IF(ROW(data!B2381)&gt;slowSMA,AVERAGE(OFFSET(data!B2381,0,0,-slowSMA,1)),"")</f>
        <v>9.7448000000000032</v>
      </c>
      <c r="F2381" s="11" t="str">
        <f ca="1">IF(ROW(data!B2381)&gt;MAX(fastSMA,slowSMA)+2,IF(SIGN(D2380-E2380)&lt;&gt;SIGN(D2379-E2379),IF(SIGN(D2380-E2380)&gt;0,"BUY","SELL"),""),"")</f>
        <v/>
      </c>
      <c r="G2381" s="11"/>
      <c r="H2381" s="11">
        <f>(data!B2381/data!B2380)-1</f>
        <v>3.90625E-3</v>
      </c>
      <c r="I2381" s="11">
        <f t="shared" si="777"/>
        <v>3.90625E-3</v>
      </c>
      <c r="J2381" s="11">
        <f t="shared" si="778"/>
        <v>0</v>
      </c>
      <c r="K2381" s="11">
        <f ca="1">IF(ROW(data!B2381)&gt;rsi+1,100-100/(1+AVERAGE(OFFSET(I2381,0,0,-rsi,1))/AVERAGE(OFFSET(J2381,0,0,-rsi,1))),"")</f>
        <v>77.470465710154599</v>
      </c>
      <c r="L2381" s="11"/>
      <c r="M2381" s="11">
        <f t="shared" si="779"/>
        <v>1.00390625</v>
      </c>
      <c r="N2381" s="11">
        <f t="shared" ca="1" si="780"/>
        <v>1.3298835705045275</v>
      </c>
      <c r="S2381" s="13" t="str">
        <f ca="1">pricein</f>
        <v/>
      </c>
      <c r="T2381" s="13" t="str">
        <f ca="1">priceout</f>
        <v/>
      </c>
      <c r="U2381" s="16" t="str">
        <f t="shared" ca="1" si="781"/>
        <v/>
      </c>
      <c r="V2381" s="16" t="str">
        <f t="shared" ca="1" si="788"/>
        <v/>
      </c>
      <c r="W2381" s="16" t="str">
        <f t="shared" ca="1" si="789"/>
        <v/>
      </c>
      <c r="X2381" s="16">
        <f t="shared" ca="1" si="790"/>
        <v>3.1683943469611231</v>
      </c>
      <c r="Y2381" s="16"/>
      <c r="Z2381" s="13" t="str">
        <f ca="1">priceincross</f>
        <v/>
      </c>
      <c r="AA2381" s="13" t="str">
        <f ca="1">priceoutcross</f>
        <v/>
      </c>
      <c r="AB2381" s="13" t="str">
        <f t="shared" ca="1" si="782"/>
        <v/>
      </c>
      <c r="AC2381" s="13" t="str">
        <f t="shared" ca="1" si="791"/>
        <v/>
      </c>
      <c r="AD2381" s="13" t="str">
        <f t="shared" ca="1" si="792"/>
        <v/>
      </c>
      <c r="AE2381" s="13">
        <f t="shared" ca="1" si="793"/>
        <v>5.2959212856690323</v>
      </c>
      <c r="AG2381" s="32">
        <f ca="1">IF(ROW(data!B2381)&gt;fib+1,MIN(OFFSET(data!B2381,0,0,-fib,1)),"")</f>
        <v>7.48</v>
      </c>
      <c r="AH2381" s="32">
        <f ca="1">IF(ROW(data!B2381)&gt;fib+1,MAX(OFFSET(data!B2381,0,0,-fib,1)),"")</f>
        <v>13.68</v>
      </c>
      <c r="AI2381" s="32">
        <f t="shared" ca="1" si="783"/>
        <v>6.1999999999999993</v>
      </c>
      <c r="AJ2381" s="31">
        <f t="shared" ca="1" si="784"/>
        <v>8.9432000000000009</v>
      </c>
      <c r="AK2381" s="31">
        <f t="shared" ca="1" si="785"/>
        <v>9.8483999999999998</v>
      </c>
      <c r="AL2381" s="31">
        <f t="shared" ca="1" si="786"/>
        <v>10.58</v>
      </c>
      <c r="AM2381" s="31">
        <f t="shared" ca="1" si="787"/>
        <v>11.3116</v>
      </c>
      <c r="AO2381" s="32">
        <f t="shared" ca="1" si="794"/>
        <v>2.890077253538212</v>
      </c>
      <c r="AP2381" s="32">
        <f t="shared" ca="1" si="795"/>
        <v>0.22777559468545028</v>
      </c>
      <c r="AQ2381" s="32">
        <f t="shared" ca="1" si="796"/>
        <v>4.2959212856690323</v>
      </c>
      <c r="AR2381" s="32">
        <f t="shared" ca="1" si="797"/>
        <v>0</v>
      </c>
    </row>
    <row r="2382" spans="1:44">
      <c r="A2382" s="20">
        <v>40395</v>
      </c>
      <c r="B2382" s="11">
        <f ca="1">IF(ROW(data!B2382)&gt;singleSMA,AVERAGE(OFFSET(data!B2382,0,0,-singleSMA,1)),"")</f>
        <v>9.7089000000000034</v>
      </c>
      <c r="C2382" s="11" t="str">
        <f ca="1">IF(ROW(data!B2380)&gt;singleSMA+2,IF(SIGN(data!B2381-indicators!B2381)&lt;&gt;SIGN(data!B2380-indicators!B2380),IF(SIGN(data!B2381-indicators!B2381)&gt;0,"BUY","SELL"),""),"")</f>
        <v/>
      </c>
      <c r="D2382" s="11">
        <f ca="1">IF(ROW(data!B2382)&gt;fastSMA,AVERAGE(OFFSET(data!B2382,0,0,-fastSMA,1)),"")</f>
        <v>9.4085000000000001</v>
      </c>
      <c r="E2382" s="11">
        <f ca="1">IF(ROW(data!B2382)&gt;slowSMA,AVERAGE(OFFSET(data!B2382,0,0,-slowSMA,1)),"")</f>
        <v>9.7089000000000034</v>
      </c>
      <c r="F2382" s="11" t="str">
        <f ca="1">IF(ROW(data!B2382)&gt;MAX(fastSMA,slowSMA)+2,IF(SIGN(D2381-E2381)&lt;&gt;SIGN(D2380-E2380),IF(SIGN(D2381-E2381)&gt;0,"BUY","SELL"),""),"")</f>
        <v/>
      </c>
      <c r="G2382" s="11"/>
      <c r="H2382" s="11">
        <f>(data!B2382/data!B2381)-1</f>
        <v>-2.7237354085603016E-2</v>
      </c>
      <c r="I2382" s="11">
        <f t="shared" si="777"/>
        <v>0</v>
      </c>
      <c r="J2382" s="11">
        <f t="shared" si="778"/>
        <v>2.7237354085603016E-2</v>
      </c>
      <c r="K2382" s="11">
        <f ca="1">IF(ROW(data!B2382)&gt;rsi+1,100-100/(1+AVERAGE(OFFSET(I2382,0,0,-rsi,1))/AVERAGE(OFFSET(J2382,0,0,-rsi,1))),"")</f>
        <v>70.880635155900251</v>
      </c>
      <c r="L2382" s="11"/>
      <c r="M2382" s="11">
        <f t="shared" si="779"/>
        <v>0.97276264591439698</v>
      </c>
      <c r="N2382" s="11">
        <f t="shared" ca="1" si="780"/>
        <v>1.2254901960784317</v>
      </c>
      <c r="S2382" s="13" t="str">
        <f ca="1">pricein</f>
        <v/>
      </c>
      <c r="T2382" s="13" t="str">
        <f ca="1">priceout</f>
        <v/>
      </c>
      <c r="U2382" s="16" t="str">
        <f t="shared" ca="1" si="781"/>
        <v/>
      </c>
      <c r="V2382" s="16" t="str">
        <f t="shared" ca="1" si="788"/>
        <v/>
      </c>
      <c r="W2382" s="16" t="str">
        <f t="shared" ca="1" si="789"/>
        <v/>
      </c>
      <c r="X2382" s="16">
        <f t="shared" ca="1" si="790"/>
        <v>3.1683943469611231</v>
      </c>
      <c r="Y2382" s="16"/>
      <c r="Z2382" s="13" t="str">
        <f ca="1">priceincross</f>
        <v/>
      </c>
      <c r="AA2382" s="13" t="str">
        <f ca="1">priceoutcross</f>
        <v/>
      </c>
      <c r="AB2382" s="13" t="str">
        <f t="shared" ca="1" si="782"/>
        <v/>
      </c>
      <c r="AC2382" s="13" t="str">
        <f t="shared" ca="1" si="791"/>
        <v/>
      </c>
      <c r="AD2382" s="13" t="str">
        <f t="shared" ca="1" si="792"/>
        <v/>
      </c>
      <c r="AE2382" s="13">
        <f t="shared" ca="1" si="793"/>
        <v>5.2959212856690323</v>
      </c>
      <c r="AG2382" s="32">
        <f ca="1">IF(ROW(data!B2382)&gt;fib+1,MIN(OFFSET(data!B2382,0,0,-fib,1)),"")</f>
        <v>7.48</v>
      </c>
      <c r="AH2382" s="32">
        <f ca="1">IF(ROW(data!B2382)&gt;fib+1,MAX(OFFSET(data!B2382,0,0,-fib,1)),"")</f>
        <v>13.68</v>
      </c>
      <c r="AI2382" s="32">
        <f t="shared" ca="1" si="783"/>
        <v>6.1999999999999993</v>
      </c>
      <c r="AJ2382" s="31">
        <f t="shared" ca="1" si="784"/>
        <v>8.9432000000000009</v>
      </c>
      <c r="AK2382" s="31">
        <f t="shared" ca="1" si="785"/>
        <v>9.8483999999999998</v>
      </c>
      <c r="AL2382" s="31">
        <f t="shared" ca="1" si="786"/>
        <v>10.58</v>
      </c>
      <c r="AM2382" s="31">
        <f t="shared" ca="1" si="787"/>
        <v>11.3116</v>
      </c>
      <c r="AO2382" s="32">
        <f t="shared" ca="1" si="794"/>
        <v>2.890077253538212</v>
      </c>
      <c r="AP2382" s="32">
        <f t="shared" ca="1" si="795"/>
        <v>0.22777559468545028</v>
      </c>
      <c r="AQ2382" s="32">
        <f t="shared" ca="1" si="796"/>
        <v>4.2959212856690323</v>
      </c>
      <c r="AR2382" s="32">
        <f t="shared" ca="1" si="797"/>
        <v>0</v>
      </c>
    </row>
    <row r="2383" spans="1:44">
      <c r="A2383" s="20">
        <v>40396</v>
      </c>
      <c r="B2383" s="11">
        <f ca="1">IF(ROW(data!B2383)&gt;singleSMA,AVERAGE(OFFSET(data!B2383,0,0,-singleSMA,1)),"")</f>
        <v>9.6694000000000031</v>
      </c>
      <c r="C2383" s="11" t="str">
        <f ca="1">IF(ROW(data!B2381)&gt;singleSMA+2,IF(SIGN(data!B2382-indicators!B2382)&lt;&gt;SIGN(data!B2381-indicators!B2381),IF(SIGN(data!B2382-indicators!B2382)&gt;0,"BUY","SELL"),""),"")</f>
        <v/>
      </c>
      <c r="D2383" s="11">
        <f ca="1">IF(ROW(data!B2383)&gt;fastSMA,AVERAGE(OFFSET(data!B2383,0,0,-fastSMA,1)),"")</f>
        <v>9.4795000000000016</v>
      </c>
      <c r="E2383" s="11">
        <f ca="1">IF(ROW(data!B2383)&gt;slowSMA,AVERAGE(OFFSET(data!B2383,0,0,-slowSMA,1)),"")</f>
        <v>9.6694000000000031</v>
      </c>
      <c r="F2383" s="11" t="str">
        <f ca="1">IF(ROW(data!B2383)&gt;MAX(fastSMA,slowSMA)+2,IF(SIGN(D2382-E2382)&lt;&gt;SIGN(D2381-E2381),IF(SIGN(D2382-E2382)&gt;0,"BUY","SELL"),""),"")</f>
        <v/>
      </c>
      <c r="G2383" s="11"/>
      <c r="H2383" s="11">
        <f>(data!B2383/data!B2382)-1</f>
        <v>-3.5999999999999921E-2</v>
      </c>
      <c r="I2383" s="11">
        <f t="shared" si="777"/>
        <v>0</v>
      </c>
      <c r="J2383" s="11">
        <f t="shared" si="778"/>
        <v>3.5999999999999921E-2</v>
      </c>
      <c r="K2383" s="11">
        <f ca="1">IF(ROW(data!B2383)&gt;rsi+1,100-100/(1+AVERAGE(OFFSET(I2383,0,0,-rsi,1))/AVERAGE(OFFSET(J2383,0,0,-rsi,1))),"")</f>
        <v>65.749556347835835</v>
      </c>
      <c r="L2383" s="11"/>
      <c r="M2383" s="11">
        <f t="shared" si="779"/>
        <v>0.96400000000000008</v>
      </c>
      <c r="N2383" s="11">
        <f t="shared" ca="1" si="780"/>
        <v>1.1727493917274947</v>
      </c>
      <c r="S2383" s="13" t="str">
        <f ca="1">pricein</f>
        <v/>
      </c>
      <c r="T2383" s="13" t="str">
        <f ca="1">priceout</f>
        <v/>
      </c>
      <c r="U2383" s="16" t="str">
        <f t="shared" ca="1" si="781"/>
        <v/>
      </c>
      <c r="V2383" s="16" t="str">
        <f t="shared" ca="1" si="788"/>
        <v/>
      </c>
      <c r="W2383" s="16" t="str">
        <f t="shared" ca="1" si="789"/>
        <v/>
      </c>
      <c r="X2383" s="16">
        <f t="shared" ca="1" si="790"/>
        <v>3.1683943469611231</v>
      </c>
      <c r="Y2383" s="16"/>
      <c r="Z2383" s="13" t="str">
        <f ca="1">priceincross</f>
        <v/>
      </c>
      <c r="AA2383" s="13" t="str">
        <f ca="1">priceoutcross</f>
        <v/>
      </c>
      <c r="AB2383" s="13" t="str">
        <f t="shared" ca="1" si="782"/>
        <v/>
      </c>
      <c r="AC2383" s="13" t="str">
        <f t="shared" ca="1" si="791"/>
        <v/>
      </c>
      <c r="AD2383" s="13" t="str">
        <f t="shared" ca="1" si="792"/>
        <v/>
      </c>
      <c r="AE2383" s="13">
        <f t="shared" ca="1" si="793"/>
        <v>5.2959212856690323</v>
      </c>
      <c r="AG2383" s="32">
        <f ca="1">IF(ROW(data!B2383)&gt;fib+1,MIN(OFFSET(data!B2383,0,0,-fib,1)),"")</f>
        <v>7.48</v>
      </c>
      <c r="AH2383" s="32">
        <f ca="1">IF(ROW(data!B2383)&gt;fib+1,MAX(OFFSET(data!B2383,0,0,-fib,1)),"")</f>
        <v>13.68</v>
      </c>
      <c r="AI2383" s="32">
        <f t="shared" ca="1" si="783"/>
        <v>6.1999999999999993</v>
      </c>
      <c r="AJ2383" s="31">
        <f t="shared" ca="1" si="784"/>
        <v>8.9432000000000009</v>
      </c>
      <c r="AK2383" s="31">
        <f t="shared" ca="1" si="785"/>
        <v>9.8483999999999998</v>
      </c>
      <c r="AL2383" s="31">
        <f t="shared" ca="1" si="786"/>
        <v>10.58</v>
      </c>
      <c r="AM2383" s="31">
        <f t="shared" ca="1" si="787"/>
        <v>11.3116</v>
      </c>
      <c r="AO2383" s="32">
        <f t="shared" ca="1" si="794"/>
        <v>2.890077253538212</v>
      </c>
      <c r="AP2383" s="32">
        <f t="shared" ca="1" si="795"/>
        <v>0.22777559468545028</v>
      </c>
      <c r="AQ2383" s="32">
        <f t="shared" ca="1" si="796"/>
        <v>4.2959212856690323</v>
      </c>
      <c r="AR2383" s="32">
        <f t="shared" ca="1" si="797"/>
        <v>0</v>
      </c>
    </row>
    <row r="2384" spans="1:44">
      <c r="A2384" s="20">
        <v>40399</v>
      </c>
      <c r="B2384" s="11">
        <f ca="1">IF(ROW(data!B2384)&gt;singleSMA,AVERAGE(OFFSET(data!B2384,0,0,-singleSMA,1)),"")</f>
        <v>9.6273000000000053</v>
      </c>
      <c r="C2384" s="11" t="str">
        <f ca="1">IF(ROW(data!B2382)&gt;singleSMA+2,IF(SIGN(data!B2383-indicators!B2383)&lt;&gt;SIGN(data!B2382-indicators!B2382),IF(SIGN(data!B2383-indicators!B2383)&gt;0,"BUY","SELL"),""),"")</f>
        <v>SELL</v>
      </c>
      <c r="D2384" s="11">
        <f ca="1">IF(ROW(data!B2384)&gt;fastSMA,AVERAGE(OFFSET(data!B2384,0,0,-fastSMA,1)),"")</f>
        <v>9.5345000000000013</v>
      </c>
      <c r="E2384" s="11">
        <f ca="1">IF(ROW(data!B2384)&gt;slowSMA,AVERAGE(OFFSET(data!B2384,0,0,-slowSMA,1)),"")</f>
        <v>9.6273000000000053</v>
      </c>
      <c r="F2384" s="11" t="str">
        <f ca="1">IF(ROW(data!B2384)&gt;MAX(fastSMA,slowSMA)+2,IF(SIGN(D2383-E2383)&lt;&gt;SIGN(D2382-E2382),IF(SIGN(D2383-E2383)&gt;0,"BUY","SELL"),""),"")</f>
        <v/>
      </c>
      <c r="G2384" s="11"/>
      <c r="H2384" s="11">
        <f>(data!B2384/data!B2383)-1</f>
        <v>-1.763485477178417E-2</v>
      </c>
      <c r="I2384" s="11">
        <f t="shared" si="777"/>
        <v>0</v>
      </c>
      <c r="J2384" s="11">
        <f t="shared" si="778"/>
        <v>1.763485477178417E-2</v>
      </c>
      <c r="K2384" s="11">
        <f ca="1">IF(ROW(data!B2384)&gt;rsi+1,100-100/(1+AVERAGE(OFFSET(I2384,0,0,-rsi,1))/AVERAGE(OFFSET(J2384,0,0,-rsi,1))),"")</f>
        <v>62.435236226773206</v>
      </c>
      <c r="L2384" s="11"/>
      <c r="M2384" s="11">
        <f t="shared" si="779"/>
        <v>0.98236514522821583</v>
      </c>
      <c r="N2384" s="11">
        <f t="shared" ca="1" si="780"/>
        <v>1.1314217443249701</v>
      </c>
      <c r="S2384" s="13" t="str">
        <f ca="1">pricein</f>
        <v/>
      </c>
      <c r="T2384" s="13">
        <f ca="1">priceout</f>
        <v>9.4700000000000006</v>
      </c>
      <c r="U2384" s="16" t="str">
        <f t="shared" ca="1" si="781"/>
        <v/>
      </c>
      <c r="V2384" s="16" t="str">
        <f t="shared" ca="1" si="788"/>
        <v/>
      </c>
      <c r="W2384" s="16" t="str">
        <f t="shared" ca="1" si="789"/>
        <v/>
      </c>
      <c r="X2384" s="16">
        <f t="shared" ca="1" si="790"/>
        <v>3.1683943469611231</v>
      </c>
      <c r="Y2384" s="16"/>
      <c r="Z2384" s="13" t="str">
        <f ca="1">priceincross</f>
        <v/>
      </c>
      <c r="AA2384" s="13" t="str">
        <f ca="1">priceoutcross</f>
        <v/>
      </c>
      <c r="AB2384" s="13" t="str">
        <f t="shared" ca="1" si="782"/>
        <v/>
      </c>
      <c r="AC2384" s="13" t="str">
        <f t="shared" ca="1" si="791"/>
        <v/>
      </c>
      <c r="AD2384" s="13" t="str">
        <f t="shared" ca="1" si="792"/>
        <v/>
      </c>
      <c r="AE2384" s="13">
        <f t="shared" ca="1" si="793"/>
        <v>5.2959212856690323</v>
      </c>
      <c r="AG2384" s="32">
        <f ca="1">IF(ROW(data!B2384)&gt;fib+1,MIN(OFFSET(data!B2384,0,0,-fib,1)),"")</f>
        <v>7.48</v>
      </c>
      <c r="AH2384" s="32">
        <f ca="1">IF(ROW(data!B2384)&gt;fib+1,MAX(OFFSET(data!B2384,0,0,-fib,1)),"")</f>
        <v>13.59</v>
      </c>
      <c r="AI2384" s="32">
        <f t="shared" ca="1" si="783"/>
        <v>6.1099999999999994</v>
      </c>
      <c r="AJ2384" s="31">
        <f t="shared" ca="1" si="784"/>
        <v>8.9219600000000003</v>
      </c>
      <c r="AK2384" s="31">
        <f t="shared" ca="1" si="785"/>
        <v>9.8140199999999993</v>
      </c>
      <c r="AL2384" s="31">
        <f t="shared" ca="1" si="786"/>
        <v>10.535</v>
      </c>
      <c r="AM2384" s="31">
        <f t="shared" ca="1" si="787"/>
        <v>11.255980000000001</v>
      </c>
      <c r="AO2384" s="32">
        <f t="shared" ca="1" si="794"/>
        <v>2.890077253538212</v>
      </c>
      <c r="AP2384" s="32">
        <f t="shared" ca="1" si="795"/>
        <v>0.22777559468545028</v>
      </c>
      <c r="AQ2384" s="32">
        <f t="shared" ca="1" si="796"/>
        <v>4.2959212856690323</v>
      </c>
      <c r="AR2384" s="32">
        <f t="shared" ca="1" si="797"/>
        <v>0</v>
      </c>
    </row>
    <row r="2385" spans="1:44">
      <c r="A2385" s="20">
        <v>40400</v>
      </c>
      <c r="B2385" s="11">
        <f ca="1">IF(ROW(data!B2385)&gt;singleSMA,AVERAGE(OFFSET(data!B2385,0,0,-singleSMA,1)),"")</f>
        <v>9.5858000000000043</v>
      </c>
      <c r="C2385" s="11" t="str">
        <f ca="1">IF(ROW(data!B2383)&gt;singleSMA+2,IF(SIGN(data!B2384-indicators!B2384)&lt;&gt;SIGN(data!B2383-indicators!B2383),IF(SIGN(data!B2384-indicators!B2384)&gt;0,"BUY","SELL"),""),"")</f>
        <v/>
      </c>
      <c r="D2385" s="11">
        <f ca="1">IF(ROW(data!B2385)&gt;fastSMA,AVERAGE(OFFSET(data!B2385,0,0,-fastSMA,1)),"")</f>
        <v>9.5560000000000009</v>
      </c>
      <c r="E2385" s="11">
        <f ca="1">IF(ROW(data!B2385)&gt;slowSMA,AVERAGE(OFFSET(data!B2385,0,0,-slowSMA,1)),"")</f>
        <v>9.5858000000000043</v>
      </c>
      <c r="F2385" s="11" t="str">
        <f ca="1">IF(ROW(data!B2385)&gt;MAX(fastSMA,slowSMA)+2,IF(SIGN(D2384-E2384)&lt;&gt;SIGN(D2383-E2383),IF(SIGN(D2384-E2384)&gt;0,"BUY","SELL"),""),"")</f>
        <v/>
      </c>
      <c r="G2385" s="11"/>
      <c r="H2385" s="11">
        <f>(data!B2385/data!B2384)-1</f>
        <v>-3.5902851108764455E-2</v>
      </c>
      <c r="I2385" s="11">
        <f t="shared" si="777"/>
        <v>0</v>
      </c>
      <c r="J2385" s="11">
        <f t="shared" si="778"/>
        <v>3.5902851108764455E-2</v>
      </c>
      <c r="K2385" s="11">
        <f ca="1">IF(ROW(data!B2385)&gt;rsi+1,100-100/(1+AVERAGE(OFFSET(I2385,0,0,-rsi,1))/AVERAGE(OFFSET(J2385,0,0,-rsi,1))),"")</f>
        <v>55.475644640172739</v>
      </c>
      <c r="L2385" s="11"/>
      <c r="M2385" s="11">
        <f t="shared" si="779"/>
        <v>0.96409714889123554</v>
      </c>
      <c r="N2385" s="11">
        <f t="shared" ca="1" si="780"/>
        <v>1.0494252873563226</v>
      </c>
      <c r="S2385" s="13" t="str">
        <f ca="1">pricein</f>
        <v/>
      </c>
      <c r="T2385" s="13" t="str">
        <f ca="1">priceout</f>
        <v/>
      </c>
      <c r="U2385" s="16" t="str">
        <f t="shared" ca="1" si="781"/>
        <v/>
      </c>
      <c r="V2385" s="16" t="str">
        <f t="shared" ca="1" si="788"/>
        <v/>
      </c>
      <c r="W2385" s="16" t="str">
        <f t="shared" ca="1" si="789"/>
        <v/>
      </c>
      <c r="X2385" s="16">
        <f t="shared" ca="1" si="790"/>
        <v>3.1683943469611231</v>
      </c>
      <c r="Y2385" s="16"/>
      <c r="Z2385" s="13" t="str">
        <f ca="1">priceincross</f>
        <v/>
      </c>
      <c r="AA2385" s="13" t="str">
        <f ca="1">priceoutcross</f>
        <v/>
      </c>
      <c r="AB2385" s="13" t="str">
        <f t="shared" ca="1" si="782"/>
        <v/>
      </c>
      <c r="AC2385" s="13" t="str">
        <f t="shared" ca="1" si="791"/>
        <v/>
      </c>
      <c r="AD2385" s="13" t="str">
        <f t="shared" ca="1" si="792"/>
        <v/>
      </c>
      <c r="AE2385" s="13">
        <f t="shared" ca="1" si="793"/>
        <v>5.2959212856690323</v>
      </c>
      <c r="AG2385" s="32">
        <f ca="1">IF(ROW(data!B2385)&gt;fib+1,MIN(OFFSET(data!B2385,0,0,-fib,1)),"")</f>
        <v>7.48</v>
      </c>
      <c r="AH2385" s="32">
        <f ca="1">IF(ROW(data!B2385)&gt;fib+1,MAX(OFFSET(data!B2385,0,0,-fib,1)),"")</f>
        <v>13.59</v>
      </c>
      <c r="AI2385" s="32">
        <f t="shared" ca="1" si="783"/>
        <v>6.1099999999999994</v>
      </c>
      <c r="AJ2385" s="31">
        <f t="shared" ca="1" si="784"/>
        <v>8.9219600000000003</v>
      </c>
      <c r="AK2385" s="31">
        <f t="shared" ca="1" si="785"/>
        <v>9.8140199999999993</v>
      </c>
      <c r="AL2385" s="31">
        <f t="shared" ca="1" si="786"/>
        <v>10.535</v>
      </c>
      <c r="AM2385" s="31">
        <f t="shared" ca="1" si="787"/>
        <v>11.255980000000001</v>
      </c>
      <c r="AO2385" s="32">
        <f t="shared" ca="1" si="794"/>
        <v>2.890077253538212</v>
      </c>
      <c r="AP2385" s="32">
        <f t="shared" ca="1" si="795"/>
        <v>0.22777559468545028</v>
      </c>
      <c r="AQ2385" s="32">
        <f t="shared" ca="1" si="796"/>
        <v>4.2959212856690323</v>
      </c>
      <c r="AR2385" s="32">
        <f t="shared" ca="1" si="797"/>
        <v>0</v>
      </c>
    </row>
    <row r="2386" spans="1:44">
      <c r="A2386" s="20">
        <v>40401</v>
      </c>
      <c r="B2386" s="11">
        <f ca="1">IF(ROW(data!B2386)&gt;singleSMA,AVERAGE(OFFSET(data!B2386,0,0,-singleSMA,1)),"")</f>
        <v>9.5506000000000029</v>
      </c>
      <c r="C2386" s="11" t="str">
        <f ca="1">IF(ROW(data!B2384)&gt;singleSMA+2,IF(SIGN(data!B2385-indicators!B2385)&lt;&gt;SIGN(data!B2384-indicators!B2384),IF(SIGN(data!B2385-indicators!B2385)&gt;0,"BUY","SELL"),""),"")</f>
        <v/>
      </c>
      <c r="D2386" s="11">
        <f ca="1">IF(ROW(data!B2386)&gt;fastSMA,AVERAGE(OFFSET(data!B2386,0,0,-fastSMA,1)),"")</f>
        <v>9.5659999999999989</v>
      </c>
      <c r="E2386" s="11">
        <f ca="1">IF(ROW(data!B2386)&gt;slowSMA,AVERAGE(OFFSET(data!B2386,0,0,-slowSMA,1)),"")</f>
        <v>9.5506000000000029</v>
      </c>
      <c r="F2386" s="11" t="str">
        <f ca="1">IF(ROW(data!B2386)&gt;MAX(fastSMA,slowSMA)+2,IF(SIGN(D2385-E2385)&lt;&gt;SIGN(D2384-E2384),IF(SIGN(D2385-E2385)&gt;0,"BUY","SELL"),""),"")</f>
        <v/>
      </c>
      <c r="G2386" s="11"/>
      <c r="H2386" s="11">
        <f>(data!B2386/data!B2385)-1</f>
        <v>-1.7524644030668113E-2</v>
      </c>
      <c r="I2386" s="11">
        <f t="shared" si="777"/>
        <v>0</v>
      </c>
      <c r="J2386" s="11">
        <f t="shared" si="778"/>
        <v>1.7524644030668113E-2</v>
      </c>
      <c r="K2386" s="11">
        <f ca="1">IF(ROW(data!B2386)&gt;rsi+1,100-100/(1+AVERAGE(OFFSET(I2386,0,0,-rsi,1))/AVERAGE(OFFSET(J2386,0,0,-rsi,1))),"")</f>
        <v>53.031674908072411</v>
      </c>
      <c r="L2386" s="11"/>
      <c r="M2386" s="11">
        <f t="shared" si="779"/>
        <v>0.98247535596933189</v>
      </c>
      <c r="N2386" s="11">
        <f t="shared" ca="1" si="780"/>
        <v>1.0228050171037641</v>
      </c>
      <c r="S2386" s="13" t="str">
        <f ca="1">pricein</f>
        <v/>
      </c>
      <c r="T2386" s="13" t="str">
        <f ca="1">priceout</f>
        <v/>
      </c>
      <c r="U2386" s="16" t="str">
        <f t="shared" ca="1" si="781"/>
        <v/>
      </c>
      <c r="V2386" s="16" t="str">
        <f t="shared" ca="1" si="788"/>
        <v/>
      </c>
      <c r="W2386" s="16" t="str">
        <f t="shared" ca="1" si="789"/>
        <v/>
      </c>
      <c r="X2386" s="16">
        <f t="shared" ca="1" si="790"/>
        <v>3.1683943469611231</v>
      </c>
      <c r="Y2386" s="16"/>
      <c r="Z2386" s="13" t="str">
        <f ca="1">priceincross</f>
        <v/>
      </c>
      <c r="AA2386" s="13" t="str">
        <f ca="1">priceoutcross</f>
        <v/>
      </c>
      <c r="AB2386" s="13" t="str">
        <f t="shared" ca="1" si="782"/>
        <v/>
      </c>
      <c r="AC2386" s="13" t="str">
        <f t="shared" ca="1" si="791"/>
        <v/>
      </c>
      <c r="AD2386" s="13" t="str">
        <f t="shared" ca="1" si="792"/>
        <v/>
      </c>
      <c r="AE2386" s="13">
        <f t="shared" ca="1" si="793"/>
        <v>5.2959212856690323</v>
      </c>
      <c r="AG2386" s="32">
        <f ca="1">IF(ROW(data!B2386)&gt;fib+1,MIN(OFFSET(data!B2386,0,0,-fib,1)),"")</f>
        <v>7.48</v>
      </c>
      <c r="AH2386" s="32">
        <f ca="1">IF(ROW(data!B2386)&gt;fib+1,MAX(OFFSET(data!B2386,0,0,-fib,1)),"")</f>
        <v>13.59</v>
      </c>
      <c r="AI2386" s="32">
        <f t="shared" ca="1" si="783"/>
        <v>6.1099999999999994</v>
      </c>
      <c r="AJ2386" s="31">
        <f t="shared" ca="1" si="784"/>
        <v>8.9219600000000003</v>
      </c>
      <c r="AK2386" s="31">
        <f t="shared" ca="1" si="785"/>
        <v>9.8140199999999993</v>
      </c>
      <c r="AL2386" s="31">
        <f t="shared" ca="1" si="786"/>
        <v>10.535</v>
      </c>
      <c r="AM2386" s="31">
        <f t="shared" ca="1" si="787"/>
        <v>11.255980000000001</v>
      </c>
      <c r="AO2386" s="32">
        <f t="shared" ca="1" si="794"/>
        <v>2.890077253538212</v>
      </c>
      <c r="AP2386" s="32">
        <f t="shared" ca="1" si="795"/>
        <v>0.22777559468545028</v>
      </c>
      <c r="AQ2386" s="32">
        <f t="shared" ca="1" si="796"/>
        <v>4.2959212856690323</v>
      </c>
      <c r="AR2386" s="32">
        <f t="shared" ca="1" si="797"/>
        <v>0</v>
      </c>
    </row>
    <row r="2387" spans="1:44">
      <c r="A2387" s="20">
        <v>40402</v>
      </c>
      <c r="B2387" s="11">
        <f ca="1">IF(ROW(data!B2387)&gt;singleSMA,AVERAGE(OFFSET(data!B2387,0,0,-singleSMA,1)),"")</f>
        <v>9.5118000000000045</v>
      </c>
      <c r="C2387" s="11" t="str">
        <f ca="1">IF(ROW(data!B2385)&gt;singleSMA+2,IF(SIGN(data!B2386-indicators!B2386)&lt;&gt;SIGN(data!B2385-indicators!B2385),IF(SIGN(data!B2386-indicators!B2386)&gt;0,"BUY","SELL"),""),"")</f>
        <v/>
      </c>
      <c r="D2387" s="11">
        <f ca="1">IF(ROW(data!B2387)&gt;fastSMA,AVERAGE(OFFSET(data!B2387,0,0,-fastSMA,1)),"")</f>
        <v>9.5449999999999999</v>
      </c>
      <c r="E2387" s="11">
        <f ca="1">IF(ROW(data!B2387)&gt;slowSMA,AVERAGE(OFFSET(data!B2387,0,0,-slowSMA,1)),"")</f>
        <v>9.5118000000000045</v>
      </c>
      <c r="F2387" s="11" t="str">
        <f ca="1">IF(ROW(data!B2387)&gt;MAX(fastSMA,slowSMA)+2,IF(SIGN(D2386-E2386)&lt;&gt;SIGN(D2385-E2385),IF(SIGN(D2386-E2386)&gt;0,"BUY","SELL"),""),"")</f>
        <v>BUY</v>
      </c>
      <c r="G2387" s="11"/>
      <c r="H2387" s="11">
        <f>(data!B2387/data!B2386)-1</f>
        <v>-1.449275362318847E-2</v>
      </c>
      <c r="I2387" s="11">
        <f t="shared" si="777"/>
        <v>0</v>
      </c>
      <c r="J2387" s="11">
        <f t="shared" si="778"/>
        <v>1.449275362318847E-2</v>
      </c>
      <c r="K2387" s="11">
        <f ca="1">IF(ROW(data!B2387)&gt;rsi+1,100-100/(1+AVERAGE(OFFSET(I2387,0,0,-rsi,1))/AVERAGE(OFFSET(J2387,0,0,-rsi,1))),"")</f>
        <v>46.286461592908324</v>
      </c>
      <c r="L2387" s="11"/>
      <c r="M2387" s="11">
        <f t="shared" si="779"/>
        <v>0.98550724637681153</v>
      </c>
      <c r="N2387" s="11">
        <f t="shared" ca="1" si="780"/>
        <v>0.95464362850971984</v>
      </c>
      <c r="S2387" s="13" t="str">
        <f ca="1">pricein</f>
        <v/>
      </c>
      <c r="T2387" s="13" t="str">
        <f ca="1">priceout</f>
        <v/>
      </c>
      <c r="U2387" s="16" t="str">
        <f t="shared" ca="1" si="781"/>
        <v/>
      </c>
      <c r="V2387" s="16" t="str">
        <f t="shared" ca="1" si="788"/>
        <v/>
      </c>
      <c r="W2387" s="16" t="str">
        <f t="shared" ca="1" si="789"/>
        <v/>
      </c>
      <c r="X2387" s="16">
        <f t="shared" ca="1" si="790"/>
        <v>3.1683943469611231</v>
      </c>
      <c r="Y2387" s="16"/>
      <c r="Z2387" s="13">
        <f ca="1">priceincross</f>
        <v>8.84</v>
      </c>
      <c r="AA2387" s="13" t="str">
        <f ca="1">priceoutcross</f>
        <v/>
      </c>
      <c r="AB2387" s="13">
        <f t="shared" ca="1" si="782"/>
        <v>8.58</v>
      </c>
      <c r="AC2387" s="13">
        <f t="shared" ca="1" si="791"/>
        <v>0.97058823529411764</v>
      </c>
      <c r="AD2387" s="13">
        <f t="shared" ca="1" si="792"/>
        <v>-2.9411764705882359E-2</v>
      </c>
      <c r="AE2387" s="13">
        <f t="shared" ca="1" si="793"/>
        <v>5.1401588949140606</v>
      </c>
      <c r="AG2387" s="32">
        <f ca="1">IF(ROW(data!B2387)&gt;fib+1,MIN(OFFSET(data!B2387,0,0,-fib,1)),"")</f>
        <v>7.48</v>
      </c>
      <c r="AH2387" s="32">
        <f ca="1">IF(ROW(data!B2387)&gt;fib+1,MAX(OFFSET(data!B2387,0,0,-fib,1)),"")</f>
        <v>13.59</v>
      </c>
      <c r="AI2387" s="32">
        <f t="shared" ca="1" si="783"/>
        <v>6.1099999999999994</v>
      </c>
      <c r="AJ2387" s="31">
        <f t="shared" ca="1" si="784"/>
        <v>8.9219600000000003</v>
      </c>
      <c r="AK2387" s="31">
        <f t="shared" ca="1" si="785"/>
        <v>9.8140199999999993</v>
      </c>
      <c r="AL2387" s="31">
        <f t="shared" ca="1" si="786"/>
        <v>10.535</v>
      </c>
      <c r="AM2387" s="31">
        <f t="shared" ca="1" si="787"/>
        <v>11.255980000000001</v>
      </c>
      <c r="AO2387" s="32">
        <f t="shared" ca="1" si="794"/>
        <v>2.890077253538212</v>
      </c>
      <c r="AP2387" s="32">
        <f t="shared" ca="1" si="795"/>
        <v>0.22777559468545028</v>
      </c>
      <c r="AQ2387" s="32">
        <f t="shared" ca="1" si="796"/>
        <v>4.2959212856690323</v>
      </c>
      <c r="AR2387" s="32">
        <f t="shared" ca="1" si="797"/>
        <v>3.0303030303030276E-2</v>
      </c>
    </row>
    <row r="2388" spans="1:44">
      <c r="A2388" s="20">
        <v>40403</v>
      </c>
      <c r="B2388" s="11">
        <f ca="1">IF(ROW(data!B2388)&gt;singleSMA,AVERAGE(OFFSET(data!B2388,0,0,-singleSMA,1)),"")</f>
        <v>9.4749000000000034</v>
      </c>
      <c r="C2388" s="11" t="str">
        <f ca="1">IF(ROW(data!B2386)&gt;singleSMA+2,IF(SIGN(data!B2387-indicators!B2387)&lt;&gt;SIGN(data!B2386-indicators!B2386),IF(SIGN(data!B2387-indicators!B2387)&gt;0,"BUY","SELL"),""),"")</f>
        <v/>
      </c>
      <c r="D2388" s="11">
        <f ca="1">IF(ROW(data!B2388)&gt;fastSMA,AVERAGE(OFFSET(data!B2388,0,0,-fastSMA,1)),"")</f>
        <v>9.5164999999999971</v>
      </c>
      <c r="E2388" s="11">
        <f ca="1">IF(ROW(data!B2388)&gt;slowSMA,AVERAGE(OFFSET(data!B2388,0,0,-slowSMA,1)),"")</f>
        <v>9.4749000000000034</v>
      </c>
      <c r="F2388" s="11" t="str">
        <f ca="1">IF(ROW(data!B2388)&gt;MAX(fastSMA,slowSMA)+2,IF(SIGN(D2387-E2387)&lt;&gt;SIGN(D2386-E2386),IF(SIGN(D2387-E2387)&gt;0,"BUY","SELL"),""),"")</f>
        <v/>
      </c>
      <c r="G2388" s="11"/>
      <c r="H2388" s="11">
        <f>(data!B2388/data!B2387)-1</f>
        <v>-9.0497737556560764E-3</v>
      </c>
      <c r="I2388" s="11">
        <f t="shared" si="777"/>
        <v>0</v>
      </c>
      <c r="J2388" s="11">
        <f t="shared" si="778"/>
        <v>9.0497737556560764E-3</v>
      </c>
      <c r="K2388" s="11">
        <f ca="1">IF(ROW(data!B2388)&gt;rsi+1,100-100/(1+AVERAGE(OFFSET(I2388,0,0,-rsi,1))/AVERAGE(OFFSET(J2388,0,0,-rsi,1))),"")</f>
        <v>44.651279948791938</v>
      </c>
      <c r="L2388" s="11"/>
      <c r="M2388" s="11">
        <f t="shared" si="779"/>
        <v>0.99095022624434392</v>
      </c>
      <c r="N2388" s="11">
        <f t="shared" ca="1" si="780"/>
        <v>0.93890675241157628</v>
      </c>
      <c r="S2388" s="13" t="str">
        <f ca="1">pricein</f>
        <v/>
      </c>
      <c r="T2388" s="13" t="str">
        <f ca="1">priceout</f>
        <v/>
      </c>
      <c r="U2388" s="16" t="str">
        <f t="shared" ca="1" si="781"/>
        <v/>
      </c>
      <c r="V2388" s="16" t="str">
        <f t="shared" ca="1" si="788"/>
        <v/>
      </c>
      <c r="W2388" s="16" t="str">
        <f t="shared" ca="1" si="789"/>
        <v/>
      </c>
      <c r="X2388" s="16">
        <f t="shared" ca="1" si="790"/>
        <v>3.1683943469611231</v>
      </c>
      <c r="Y2388" s="16"/>
      <c r="Z2388" s="13" t="str">
        <f ca="1">priceincross</f>
        <v/>
      </c>
      <c r="AA2388" s="13" t="str">
        <f ca="1">priceoutcross</f>
        <v/>
      </c>
      <c r="AB2388" s="13" t="str">
        <f t="shared" ca="1" si="782"/>
        <v/>
      </c>
      <c r="AC2388" s="13" t="str">
        <f t="shared" ca="1" si="791"/>
        <v/>
      </c>
      <c r="AD2388" s="13" t="str">
        <f t="shared" ca="1" si="792"/>
        <v/>
      </c>
      <c r="AE2388" s="13">
        <f t="shared" ca="1" si="793"/>
        <v>5.1401588949140606</v>
      </c>
      <c r="AG2388" s="32">
        <f ca="1">IF(ROW(data!B2388)&gt;fib+1,MIN(OFFSET(data!B2388,0,0,-fib,1)),"")</f>
        <v>7.48</v>
      </c>
      <c r="AH2388" s="32">
        <f ca="1">IF(ROW(data!B2388)&gt;fib+1,MAX(OFFSET(data!B2388,0,0,-fib,1)),"")</f>
        <v>13.59</v>
      </c>
      <c r="AI2388" s="32">
        <f t="shared" ca="1" si="783"/>
        <v>6.1099999999999994</v>
      </c>
      <c r="AJ2388" s="31">
        <f t="shared" ca="1" si="784"/>
        <v>8.9219600000000003</v>
      </c>
      <c r="AK2388" s="31">
        <f t="shared" ca="1" si="785"/>
        <v>9.8140199999999993</v>
      </c>
      <c r="AL2388" s="31">
        <f t="shared" ca="1" si="786"/>
        <v>10.535</v>
      </c>
      <c r="AM2388" s="31">
        <f t="shared" ca="1" si="787"/>
        <v>11.255980000000001</v>
      </c>
      <c r="AO2388" s="32">
        <f t="shared" ca="1" si="794"/>
        <v>2.890077253538212</v>
      </c>
      <c r="AP2388" s="32">
        <f t="shared" ca="1" si="795"/>
        <v>0.22777559468545028</v>
      </c>
      <c r="AQ2388" s="32">
        <f t="shared" ca="1" si="796"/>
        <v>4.2959212856690323</v>
      </c>
      <c r="AR2388" s="32">
        <f t="shared" ca="1" si="797"/>
        <v>3.0303030303030276E-2</v>
      </c>
    </row>
    <row r="2389" spans="1:44">
      <c r="A2389" s="19">
        <v>40406</v>
      </c>
      <c r="B2389" s="11">
        <f ca="1">IF(ROW(data!B2389)&gt;singleSMA,AVERAGE(OFFSET(data!B2389,0,0,-singleSMA,1)),"")</f>
        <v>9.4368000000000034</v>
      </c>
      <c r="C2389" s="11" t="str">
        <f ca="1">IF(ROW(data!B2387)&gt;singleSMA+2,IF(SIGN(data!B2388-indicators!B2388)&lt;&gt;SIGN(data!B2387-indicators!B2387),IF(SIGN(data!B2388-indicators!B2388)&gt;0,"BUY","SELL"),""),"")</f>
        <v/>
      </c>
      <c r="D2389" s="11">
        <f ca="1">IF(ROW(data!B2389)&gt;fastSMA,AVERAGE(OFFSET(data!B2389,0,0,-fastSMA,1)),"")</f>
        <v>9.4799999999999986</v>
      </c>
      <c r="E2389" s="11">
        <f ca="1">IF(ROW(data!B2389)&gt;slowSMA,AVERAGE(OFFSET(data!B2389,0,0,-slowSMA,1)),"")</f>
        <v>9.4368000000000034</v>
      </c>
      <c r="F2389" s="11" t="str">
        <f ca="1">IF(ROW(data!B2389)&gt;MAX(fastSMA,slowSMA)+2,IF(SIGN(D2388-E2388)&lt;&gt;SIGN(D2387-E2387),IF(SIGN(D2388-E2388)&gt;0,"BUY","SELL"),""),"")</f>
        <v/>
      </c>
      <c r="G2389" s="11"/>
      <c r="H2389" s="11">
        <f>(data!B2389/data!B2388)-1</f>
        <v>2.2831050228309113E-3</v>
      </c>
      <c r="I2389" s="11">
        <f t="shared" si="777"/>
        <v>2.2831050228309113E-3</v>
      </c>
      <c r="J2389" s="11">
        <f t="shared" si="778"/>
        <v>0</v>
      </c>
      <c r="K2389" s="11">
        <f ca="1">IF(ROW(data!B2389)&gt;rsi+1,100-100/(1+AVERAGE(OFFSET(I2389,0,0,-rsi,1))/AVERAGE(OFFSET(J2389,0,0,-rsi,1))),"")</f>
        <v>42.71999335674932</v>
      </c>
      <c r="L2389" s="11"/>
      <c r="M2389" s="11">
        <f t="shared" si="779"/>
        <v>1.0022831050228309</v>
      </c>
      <c r="N2389" s="11">
        <f t="shared" ca="1" si="780"/>
        <v>0.92323869610935894</v>
      </c>
      <c r="S2389" s="13" t="str">
        <f ca="1">pricein</f>
        <v/>
      </c>
      <c r="T2389" s="13" t="str">
        <f ca="1">priceout</f>
        <v/>
      </c>
      <c r="U2389" s="16" t="str">
        <f t="shared" ca="1" si="781"/>
        <v/>
      </c>
      <c r="V2389" s="16" t="str">
        <f t="shared" ca="1" si="788"/>
        <v/>
      </c>
      <c r="W2389" s="16" t="str">
        <f t="shared" ca="1" si="789"/>
        <v/>
      </c>
      <c r="X2389" s="16">
        <f t="shared" ca="1" si="790"/>
        <v>3.1683943469611231</v>
      </c>
      <c r="Y2389" s="16"/>
      <c r="Z2389" s="13" t="str">
        <f ca="1">priceincross</f>
        <v/>
      </c>
      <c r="AA2389" s="13" t="str">
        <f ca="1">priceoutcross</f>
        <v/>
      </c>
      <c r="AB2389" s="13" t="str">
        <f t="shared" ca="1" si="782"/>
        <v/>
      </c>
      <c r="AC2389" s="13" t="str">
        <f t="shared" ca="1" si="791"/>
        <v/>
      </c>
      <c r="AD2389" s="13" t="str">
        <f t="shared" ca="1" si="792"/>
        <v/>
      </c>
      <c r="AE2389" s="13">
        <f t="shared" ca="1" si="793"/>
        <v>5.1401588949140606</v>
      </c>
      <c r="AG2389" s="32">
        <f ca="1">IF(ROW(data!B2389)&gt;fib+1,MIN(OFFSET(data!B2389,0,0,-fib,1)),"")</f>
        <v>7.48</v>
      </c>
      <c r="AH2389" s="32">
        <f ca="1">IF(ROW(data!B2389)&gt;fib+1,MAX(OFFSET(data!B2389,0,0,-fib,1)),"")</f>
        <v>13.59</v>
      </c>
      <c r="AI2389" s="32">
        <f t="shared" ca="1" si="783"/>
        <v>6.1099999999999994</v>
      </c>
      <c r="AJ2389" s="31">
        <f t="shared" ca="1" si="784"/>
        <v>8.9219600000000003</v>
      </c>
      <c r="AK2389" s="31">
        <f t="shared" ca="1" si="785"/>
        <v>9.8140199999999993</v>
      </c>
      <c r="AL2389" s="31">
        <f t="shared" ca="1" si="786"/>
        <v>10.535</v>
      </c>
      <c r="AM2389" s="31">
        <f t="shared" ca="1" si="787"/>
        <v>11.255980000000001</v>
      </c>
      <c r="AO2389" s="32">
        <f t="shared" ca="1" si="794"/>
        <v>2.890077253538212</v>
      </c>
      <c r="AP2389" s="32">
        <f t="shared" ca="1" si="795"/>
        <v>0.22777559468545028</v>
      </c>
      <c r="AQ2389" s="32">
        <f t="shared" ca="1" si="796"/>
        <v>4.2959212856690323</v>
      </c>
      <c r="AR2389" s="32">
        <f t="shared" ca="1" si="797"/>
        <v>3.0303030303030276E-2</v>
      </c>
    </row>
    <row r="2390" spans="1:44">
      <c r="A2390" s="19">
        <v>40407</v>
      </c>
      <c r="B2390" s="11">
        <f ca="1">IF(ROW(data!B2390)&gt;singleSMA,AVERAGE(OFFSET(data!B2390,0,0,-singleSMA,1)),"")</f>
        <v>9.4028000000000027</v>
      </c>
      <c r="C2390" s="11" t="str">
        <f ca="1">IF(ROW(data!B2388)&gt;singleSMA+2,IF(SIGN(data!B2389-indicators!B2389)&lt;&gt;SIGN(data!B2388-indicators!B2388),IF(SIGN(data!B2389-indicators!B2389)&gt;0,"BUY","SELL"),""),"")</f>
        <v/>
      </c>
      <c r="D2390" s="11">
        <f ca="1">IF(ROW(data!B2390)&gt;fastSMA,AVERAGE(OFFSET(data!B2390,0,0,-fastSMA,1)),"")</f>
        <v>9.4859999999999989</v>
      </c>
      <c r="E2390" s="11">
        <f ca="1">IF(ROW(data!B2390)&gt;slowSMA,AVERAGE(OFFSET(data!B2390,0,0,-slowSMA,1)),"")</f>
        <v>9.4028000000000027</v>
      </c>
      <c r="F2390" s="11" t="str">
        <f ca="1">IF(ROW(data!B2390)&gt;MAX(fastSMA,slowSMA)+2,IF(SIGN(D2389-E2389)&lt;&gt;SIGN(D2388-E2388),IF(SIGN(D2389-E2389)&gt;0,"BUY","SELL"),""),"")</f>
        <v/>
      </c>
      <c r="G2390" s="11"/>
      <c r="H2390" s="11">
        <f>(data!B2390/data!B2389)-1</f>
        <v>4.4419134396355364E-2</v>
      </c>
      <c r="I2390" s="11">
        <f t="shared" si="777"/>
        <v>4.4419134396355364E-2</v>
      </c>
      <c r="J2390" s="11">
        <f t="shared" si="778"/>
        <v>0</v>
      </c>
      <c r="K2390" s="11">
        <f ca="1">IF(ROW(data!B2390)&gt;rsi+1,100-100/(1+AVERAGE(OFFSET(I2390,0,0,-rsi,1))/AVERAGE(OFFSET(J2390,0,0,-rsi,1))),"")</f>
        <v>52.255610601159404</v>
      </c>
      <c r="L2390" s="11"/>
      <c r="M2390" s="11">
        <f t="shared" si="779"/>
        <v>1.0444191343963554</v>
      </c>
      <c r="N2390" s="11">
        <f t="shared" ca="1" si="780"/>
        <v>1.0132596685082875</v>
      </c>
      <c r="S2390" s="13" t="str">
        <f ca="1">pricein</f>
        <v/>
      </c>
      <c r="T2390" s="13" t="str">
        <f ca="1">priceout</f>
        <v/>
      </c>
      <c r="U2390" s="16" t="str">
        <f t="shared" ca="1" si="781"/>
        <v/>
      </c>
      <c r="V2390" s="16" t="str">
        <f t="shared" ca="1" si="788"/>
        <v/>
      </c>
      <c r="W2390" s="16" t="str">
        <f t="shared" ca="1" si="789"/>
        <v/>
      </c>
      <c r="X2390" s="16">
        <f t="shared" ca="1" si="790"/>
        <v>3.1683943469611231</v>
      </c>
      <c r="Y2390" s="16"/>
      <c r="Z2390" s="13" t="str">
        <f ca="1">priceincross</f>
        <v/>
      </c>
      <c r="AA2390" s="13" t="str">
        <f ca="1">priceoutcross</f>
        <v/>
      </c>
      <c r="AB2390" s="13" t="str">
        <f t="shared" ca="1" si="782"/>
        <v/>
      </c>
      <c r="AC2390" s="13" t="str">
        <f t="shared" ca="1" si="791"/>
        <v/>
      </c>
      <c r="AD2390" s="13" t="str">
        <f t="shared" ca="1" si="792"/>
        <v/>
      </c>
      <c r="AE2390" s="13">
        <f t="shared" ca="1" si="793"/>
        <v>5.1401588949140606</v>
      </c>
      <c r="AG2390" s="32">
        <f ca="1">IF(ROW(data!B2390)&gt;fib+1,MIN(OFFSET(data!B2390,0,0,-fib,1)),"")</f>
        <v>7.48</v>
      </c>
      <c r="AH2390" s="32">
        <f ca="1">IF(ROW(data!B2390)&gt;fib+1,MAX(OFFSET(data!B2390,0,0,-fib,1)),"")</f>
        <v>13.59</v>
      </c>
      <c r="AI2390" s="32">
        <f t="shared" ca="1" si="783"/>
        <v>6.1099999999999994</v>
      </c>
      <c r="AJ2390" s="31">
        <f t="shared" ca="1" si="784"/>
        <v>8.9219600000000003</v>
      </c>
      <c r="AK2390" s="31">
        <f t="shared" ca="1" si="785"/>
        <v>9.8140199999999993</v>
      </c>
      <c r="AL2390" s="31">
        <f t="shared" ca="1" si="786"/>
        <v>10.535</v>
      </c>
      <c r="AM2390" s="31">
        <f t="shared" ca="1" si="787"/>
        <v>11.255980000000001</v>
      </c>
      <c r="AO2390" s="32">
        <f t="shared" ca="1" si="794"/>
        <v>2.890077253538212</v>
      </c>
      <c r="AP2390" s="32">
        <f t="shared" ca="1" si="795"/>
        <v>0.22777559468545028</v>
      </c>
      <c r="AQ2390" s="32">
        <f t="shared" ca="1" si="796"/>
        <v>4.2959212856690323</v>
      </c>
      <c r="AR2390" s="32">
        <f t="shared" ca="1" si="797"/>
        <v>3.0303030303030276E-2</v>
      </c>
    </row>
    <row r="2391" spans="1:44">
      <c r="A2391" s="19">
        <v>40408</v>
      </c>
      <c r="B2391" s="11">
        <f ca="1">IF(ROW(data!B2391)&gt;singleSMA,AVERAGE(OFFSET(data!B2391,0,0,-singleSMA,1)),"")</f>
        <v>9.3577000000000012</v>
      </c>
      <c r="C2391" s="11" t="str">
        <f ca="1">IF(ROW(data!B2389)&gt;singleSMA+2,IF(SIGN(data!B2390-indicators!B2390)&lt;&gt;SIGN(data!B2389-indicators!B2389),IF(SIGN(data!B2390-indicators!B2390)&gt;0,"BUY","SELL"),""),"")</f>
        <v/>
      </c>
      <c r="D2391" s="11">
        <f ca="1">IF(ROW(data!B2391)&gt;fastSMA,AVERAGE(OFFSET(data!B2391,0,0,-fastSMA,1)),"")</f>
        <v>9.4894999999999996</v>
      </c>
      <c r="E2391" s="11">
        <f ca="1">IF(ROW(data!B2391)&gt;slowSMA,AVERAGE(OFFSET(data!B2391,0,0,-slowSMA,1)),"")</f>
        <v>9.3577000000000012</v>
      </c>
      <c r="F2391" s="11" t="str">
        <f ca="1">IF(ROW(data!B2391)&gt;MAX(fastSMA,slowSMA)+2,IF(SIGN(D2390-E2390)&lt;&gt;SIGN(D2389-E2389),IF(SIGN(D2390-E2390)&gt;0,"BUY","SELL"),""),"")</f>
        <v/>
      </c>
      <c r="G2391" s="11"/>
      <c r="H2391" s="11">
        <f>(data!B2391/data!B2390)-1</f>
        <v>-9.8146128680479672E-3</v>
      </c>
      <c r="I2391" s="11">
        <f t="shared" si="777"/>
        <v>0</v>
      </c>
      <c r="J2391" s="11">
        <f t="shared" si="778"/>
        <v>9.8146128680479672E-3</v>
      </c>
      <c r="K2391" s="11">
        <f ca="1">IF(ROW(data!B2391)&gt;rsi+1,100-100/(1+AVERAGE(OFFSET(I2391,0,0,-rsi,1))/AVERAGE(OFFSET(J2391,0,0,-rsi,1))),"")</f>
        <v>51.679022871039955</v>
      </c>
      <c r="L2391" s="11"/>
      <c r="M2391" s="11">
        <f t="shared" si="779"/>
        <v>0.99018538713195203</v>
      </c>
      <c r="N2391" s="11">
        <f t="shared" ca="1" si="780"/>
        <v>1.0077691453940072</v>
      </c>
      <c r="S2391" s="13" t="str">
        <f ca="1">pricein</f>
        <v/>
      </c>
      <c r="T2391" s="13" t="str">
        <f ca="1">priceout</f>
        <v/>
      </c>
      <c r="U2391" s="16" t="str">
        <f t="shared" ca="1" si="781"/>
        <v/>
      </c>
      <c r="V2391" s="16" t="str">
        <f t="shared" ca="1" si="788"/>
        <v/>
      </c>
      <c r="W2391" s="16" t="str">
        <f t="shared" ca="1" si="789"/>
        <v/>
      </c>
      <c r="X2391" s="16">
        <f t="shared" ca="1" si="790"/>
        <v>3.1683943469611231</v>
      </c>
      <c r="Y2391" s="16"/>
      <c r="Z2391" s="13" t="str">
        <f ca="1">priceincross</f>
        <v/>
      </c>
      <c r="AA2391" s="13" t="str">
        <f ca="1">priceoutcross</f>
        <v/>
      </c>
      <c r="AB2391" s="13" t="str">
        <f t="shared" ca="1" si="782"/>
        <v/>
      </c>
      <c r="AC2391" s="13" t="str">
        <f t="shared" ca="1" si="791"/>
        <v/>
      </c>
      <c r="AD2391" s="13" t="str">
        <f t="shared" ca="1" si="792"/>
        <v/>
      </c>
      <c r="AE2391" s="13">
        <f t="shared" ca="1" si="793"/>
        <v>5.1401588949140606</v>
      </c>
      <c r="AG2391" s="32">
        <f ca="1">IF(ROW(data!B2391)&gt;fib+1,MIN(OFFSET(data!B2391,0,0,-fib,1)),"")</f>
        <v>7.48</v>
      </c>
      <c r="AH2391" s="32">
        <f ca="1">IF(ROW(data!B2391)&gt;fib+1,MAX(OFFSET(data!B2391,0,0,-fib,1)),"")</f>
        <v>13.43</v>
      </c>
      <c r="AI2391" s="32">
        <f t="shared" ca="1" si="783"/>
        <v>5.9499999999999993</v>
      </c>
      <c r="AJ2391" s="31">
        <f t="shared" ca="1" si="784"/>
        <v>8.8841999999999999</v>
      </c>
      <c r="AK2391" s="31">
        <f t="shared" ca="1" si="785"/>
        <v>9.7529000000000003</v>
      </c>
      <c r="AL2391" s="31">
        <f t="shared" ca="1" si="786"/>
        <v>10.455</v>
      </c>
      <c r="AM2391" s="31">
        <f t="shared" ca="1" si="787"/>
        <v>11.1571</v>
      </c>
      <c r="AO2391" s="32">
        <f t="shared" ca="1" si="794"/>
        <v>2.890077253538212</v>
      </c>
      <c r="AP2391" s="32">
        <f t="shared" ca="1" si="795"/>
        <v>0.22777559468545028</v>
      </c>
      <c r="AQ2391" s="32">
        <f t="shared" ca="1" si="796"/>
        <v>4.2959212856690323</v>
      </c>
      <c r="AR2391" s="32">
        <f t="shared" ca="1" si="797"/>
        <v>3.0303030303030276E-2</v>
      </c>
    </row>
    <row r="2392" spans="1:44">
      <c r="A2392" s="19">
        <v>40409</v>
      </c>
      <c r="B2392" s="11">
        <f ca="1">IF(ROW(data!B2392)&gt;singleSMA,AVERAGE(OFFSET(data!B2392,0,0,-singleSMA,1)),"")</f>
        <v>9.3129000000000008</v>
      </c>
      <c r="C2392" s="11" t="str">
        <f ca="1">IF(ROW(data!B2390)&gt;singleSMA+2,IF(SIGN(data!B2391-indicators!B2391)&lt;&gt;SIGN(data!B2390-indicators!B2390),IF(SIGN(data!B2391-indicators!B2391)&gt;0,"BUY","SELL"),""),"")</f>
        <v/>
      </c>
      <c r="D2392" s="11">
        <f ca="1">IF(ROW(data!B2392)&gt;fastSMA,AVERAGE(OFFSET(data!B2392,0,0,-fastSMA,1)),"")</f>
        <v>9.4654999999999987</v>
      </c>
      <c r="E2392" s="11">
        <f ca="1">IF(ROW(data!B2392)&gt;slowSMA,AVERAGE(OFFSET(data!B2392,0,0,-slowSMA,1)),"")</f>
        <v>9.3129000000000008</v>
      </c>
      <c r="F2392" s="11" t="str">
        <f ca="1">IF(ROW(data!B2392)&gt;MAX(fastSMA,slowSMA)+2,IF(SIGN(D2391-E2391)&lt;&gt;SIGN(D2390-E2390),IF(SIGN(D2391-E2391)&gt;0,"BUY","SELL"),""),"")</f>
        <v/>
      </c>
      <c r="G2392" s="11"/>
      <c r="H2392" s="11">
        <f>(data!B2392/data!B2391)-1</f>
        <v>-1.4317180616740144E-2</v>
      </c>
      <c r="I2392" s="11">
        <f t="shared" si="777"/>
        <v>0</v>
      </c>
      <c r="J2392" s="11">
        <f t="shared" si="778"/>
        <v>1.4317180616740144E-2</v>
      </c>
      <c r="K2392" s="11">
        <f ca="1">IF(ROW(data!B2392)&gt;rsi+1,100-100/(1+AVERAGE(OFFSET(I2392,0,0,-rsi,1))/AVERAGE(OFFSET(J2392,0,0,-rsi,1))),"")</f>
        <v>45.125724672209536</v>
      </c>
      <c r="L2392" s="11"/>
      <c r="M2392" s="11">
        <f t="shared" si="779"/>
        <v>0.98568281938325986</v>
      </c>
      <c r="N2392" s="11">
        <f t="shared" ca="1" si="780"/>
        <v>0.94909862142099732</v>
      </c>
      <c r="S2392" s="13" t="str">
        <f ca="1">pricein</f>
        <v/>
      </c>
      <c r="T2392" s="13" t="str">
        <f ca="1">priceout</f>
        <v/>
      </c>
      <c r="U2392" s="16" t="str">
        <f t="shared" ca="1" si="781"/>
        <v/>
      </c>
      <c r="V2392" s="16" t="str">
        <f t="shared" ca="1" si="788"/>
        <v/>
      </c>
      <c r="W2392" s="16" t="str">
        <f t="shared" ca="1" si="789"/>
        <v/>
      </c>
      <c r="X2392" s="16">
        <f t="shared" ca="1" si="790"/>
        <v>3.1683943469611231</v>
      </c>
      <c r="Y2392" s="16"/>
      <c r="Z2392" s="13" t="str">
        <f ca="1">priceincross</f>
        <v/>
      </c>
      <c r="AA2392" s="13" t="str">
        <f ca="1">priceoutcross</f>
        <v/>
      </c>
      <c r="AB2392" s="13" t="str">
        <f t="shared" ca="1" si="782"/>
        <v/>
      </c>
      <c r="AC2392" s="13" t="str">
        <f t="shared" ca="1" si="791"/>
        <v/>
      </c>
      <c r="AD2392" s="13" t="str">
        <f t="shared" ca="1" si="792"/>
        <v/>
      </c>
      <c r="AE2392" s="13">
        <f t="shared" ca="1" si="793"/>
        <v>5.1401588949140606</v>
      </c>
      <c r="AG2392" s="32">
        <f ca="1">IF(ROW(data!B2392)&gt;fib+1,MIN(OFFSET(data!B2392,0,0,-fib,1)),"")</f>
        <v>7.48</v>
      </c>
      <c r="AH2392" s="32">
        <f ca="1">IF(ROW(data!B2392)&gt;fib+1,MAX(OFFSET(data!B2392,0,0,-fib,1)),"")</f>
        <v>12.99</v>
      </c>
      <c r="AI2392" s="32">
        <f t="shared" ca="1" si="783"/>
        <v>5.51</v>
      </c>
      <c r="AJ2392" s="31">
        <f t="shared" ca="1" si="784"/>
        <v>8.7803599999999999</v>
      </c>
      <c r="AK2392" s="31">
        <f t="shared" ca="1" si="785"/>
        <v>9.5848200000000006</v>
      </c>
      <c r="AL2392" s="31">
        <f t="shared" ca="1" si="786"/>
        <v>10.234999999999999</v>
      </c>
      <c r="AM2392" s="31">
        <f t="shared" ca="1" si="787"/>
        <v>10.88518</v>
      </c>
      <c r="AO2392" s="32">
        <f t="shared" ca="1" si="794"/>
        <v>2.890077253538212</v>
      </c>
      <c r="AP2392" s="32">
        <f t="shared" ca="1" si="795"/>
        <v>0.22777559468545028</v>
      </c>
      <c r="AQ2392" s="32">
        <f t="shared" ca="1" si="796"/>
        <v>4.2959212856690323</v>
      </c>
      <c r="AR2392" s="32">
        <f t="shared" ca="1" si="797"/>
        <v>3.0303030303030276E-2</v>
      </c>
    </row>
    <row r="2393" spans="1:44">
      <c r="A2393" s="19">
        <v>40410</v>
      </c>
      <c r="B2393" s="11">
        <f ca="1">IF(ROW(data!B2393)&gt;singleSMA,AVERAGE(OFFSET(data!B2393,0,0,-singleSMA,1)),"")</f>
        <v>9.2692000000000014</v>
      </c>
      <c r="C2393" s="11" t="str">
        <f ca="1">IF(ROW(data!B2391)&gt;singleSMA+2,IF(SIGN(data!B2392-indicators!B2392)&lt;&gt;SIGN(data!B2391-indicators!B2391),IF(SIGN(data!B2392-indicators!B2392)&gt;0,"BUY","SELL"),""),"")</f>
        <v/>
      </c>
      <c r="D2393" s="11">
        <f ca="1">IF(ROW(data!B2393)&gt;fastSMA,AVERAGE(OFFSET(data!B2393,0,0,-fastSMA,1)),"")</f>
        <v>9.4334999999999987</v>
      </c>
      <c r="E2393" s="11">
        <f ca="1">IF(ROW(data!B2393)&gt;slowSMA,AVERAGE(OFFSET(data!B2393,0,0,-slowSMA,1)),"")</f>
        <v>9.2692000000000014</v>
      </c>
      <c r="F2393" s="11" t="str">
        <f ca="1">IF(ROW(data!B2393)&gt;MAX(fastSMA,slowSMA)+2,IF(SIGN(D2392-E2392)&lt;&gt;SIGN(D2391-E2391),IF(SIGN(D2392-E2392)&gt;0,"BUY","SELL"),""),"")</f>
        <v/>
      </c>
      <c r="G2393" s="11"/>
      <c r="H2393" s="11">
        <f>(data!B2393/data!B2392)-1</f>
        <v>-3.6871508379888285E-2</v>
      </c>
      <c r="I2393" s="11">
        <f t="shared" si="777"/>
        <v>0</v>
      </c>
      <c r="J2393" s="11">
        <f t="shared" si="778"/>
        <v>3.6871508379888285E-2</v>
      </c>
      <c r="K2393" s="11">
        <f ca="1">IF(ROW(data!B2393)&gt;rsi+1,100-100/(1+AVERAGE(OFFSET(I2393,0,0,-rsi,1))/AVERAGE(OFFSET(J2393,0,0,-rsi,1))),"")</f>
        <v>43.337272782224929</v>
      </c>
      <c r="L2393" s="11"/>
      <c r="M2393" s="11">
        <f t="shared" si="779"/>
        <v>0.96312849162011172</v>
      </c>
      <c r="N2393" s="11">
        <f t="shared" ca="1" si="780"/>
        <v>0.93088552915766776</v>
      </c>
      <c r="S2393" s="13" t="str">
        <f ca="1">pricein</f>
        <v/>
      </c>
      <c r="T2393" s="13" t="str">
        <f ca="1">priceout</f>
        <v/>
      </c>
      <c r="U2393" s="16" t="str">
        <f t="shared" ref="U2393" ca="1" si="798">IF(S2393&lt;&gt;"",OFFSET(C2393,MATCH("SELL",C2394:C7246,0),17),"")</f>
        <v/>
      </c>
      <c r="V2393" s="16" t="str">
        <f t="shared" ca="1" si="788"/>
        <v/>
      </c>
      <c r="W2393" s="16" t="str">
        <f t="shared" ca="1" si="789"/>
        <v/>
      </c>
      <c r="X2393" s="16">
        <f t="shared" ca="1" si="790"/>
        <v>3.1683943469611231</v>
      </c>
      <c r="Y2393" s="16"/>
      <c r="Z2393" s="13" t="str">
        <f ca="1">priceincross</f>
        <v/>
      </c>
      <c r="AA2393" s="13" t="str">
        <f ca="1">priceoutcross</f>
        <v/>
      </c>
      <c r="AB2393" s="13" t="str">
        <f t="shared" ca="1" si="782"/>
        <v/>
      </c>
      <c r="AC2393" s="13" t="str">
        <f t="shared" ca="1" si="791"/>
        <v/>
      </c>
      <c r="AD2393" s="13" t="str">
        <f t="shared" ca="1" si="792"/>
        <v/>
      </c>
      <c r="AE2393" s="13">
        <f t="shared" ca="1" si="793"/>
        <v>5.1401588949140606</v>
      </c>
      <c r="AG2393" s="32">
        <f ca="1">IF(ROW(data!B2393)&gt;fib+1,MIN(OFFSET(data!B2393,0,0,-fib,1)),"")</f>
        <v>7.48</v>
      </c>
      <c r="AH2393" s="32">
        <f ca="1">IF(ROW(data!B2393)&gt;fib+1,MAX(OFFSET(data!B2393,0,0,-fib,1)),"")</f>
        <v>12.82</v>
      </c>
      <c r="AI2393" s="32">
        <f t="shared" ca="1" si="783"/>
        <v>5.34</v>
      </c>
      <c r="AJ2393" s="31">
        <f t="shared" ca="1" si="784"/>
        <v>8.74024</v>
      </c>
      <c r="AK2393" s="31">
        <f t="shared" ca="1" si="785"/>
        <v>9.5198800000000006</v>
      </c>
      <c r="AL2393" s="31">
        <f t="shared" ca="1" si="786"/>
        <v>10.15</v>
      </c>
      <c r="AM2393" s="31">
        <f t="shared" ca="1" si="787"/>
        <v>10.78012</v>
      </c>
      <c r="AO2393" s="32">
        <f t="shared" ca="1" si="794"/>
        <v>2.890077253538212</v>
      </c>
      <c r="AP2393" s="32">
        <f t="shared" ca="1" si="795"/>
        <v>0.22777559468545028</v>
      </c>
      <c r="AQ2393" s="32">
        <f t="shared" ca="1" si="796"/>
        <v>4.2959212856690323</v>
      </c>
      <c r="AR2393" s="32">
        <f t="shared" ca="1" si="797"/>
        <v>3.0303030303030276E-2</v>
      </c>
    </row>
    <row r="2394" spans="1:44">
      <c r="A2394" s="20">
        <v>40413</v>
      </c>
      <c r="B2394" s="11">
        <f ca="1">IF(ROW(data!B2394)&gt;singleSMA,AVERAGE(OFFSET(data!B2394,0,0,-singleSMA,1)),"")</f>
        <v>9.230100000000002</v>
      </c>
      <c r="C2394" s="11" t="str">
        <f ca="1">IF(ROW(data!B2392)&gt;singleSMA+2,IF(SIGN(data!B2393-indicators!B2393)&lt;&gt;SIGN(data!B2392-indicators!B2392),IF(SIGN(data!B2393-indicators!B2393)&gt;0,"BUY","SELL"),""),"")</f>
        <v/>
      </c>
      <c r="D2394" s="11">
        <f ca="1">IF(ROW(data!B2394)&gt;fastSMA,AVERAGE(OFFSET(data!B2394,0,0,-fastSMA,1)),"")</f>
        <v>9.3964999999999996</v>
      </c>
      <c r="E2394" s="11">
        <f ca="1">IF(ROW(data!B2394)&gt;slowSMA,AVERAGE(OFFSET(data!B2394,0,0,-slowSMA,1)),"")</f>
        <v>9.230100000000002</v>
      </c>
      <c r="F2394" s="11" t="str">
        <f ca="1">IF(ROW(data!B2394)&gt;MAX(fastSMA,slowSMA)+2,IF(SIGN(D2393-E2393)&lt;&gt;SIGN(D2392-E2392),IF(SIGN(D2393-E2393)&gt;0,"BUY","SELL"),""),"")</f>
        <v/>
      </c>
      <c r="G2394" s="11"/>
      <c r="H2394" s="11">
        <f>(data!B2394/data!B2393)-1</f>
        <v>1.5081206496519783E-2</v>
      </c>
      <c r="I2394" s="11">
        <f t="shared" ref="I2394" si="799">IF(H2394&gt;0,H2394,0)</f>
        <v>1.5081206496519783E-2</v>
      </c>
      <c r="J2394" s="11">
        <f t="shared" ref="J2394" si="800">IF(H2394&lt;0,-H2394,0)</f>
        <v>0</v>
      </c>
      <c r="K2394" s="11">
        <f ca="1">IF(ROW(data!B2394)&gt;rsi+1,100-100/(1+AVERAGE(OFFSET(I2394,0,0,-rsi,1))/AVERAGE(OFFSET(J2394,0,0,-rsi,1))),"")</f>
        <v>42.150161939900023</v>
      </c>
      <c r="L2394" s="11"/>
      <c r="M2394" s="11">
        <f t="shared" ref="M2394" si="801">1+H2394</f>
        <v>1.0150812064965198</v>
      </c>
      <c r="N2394" s="11">
        <f t="shared" ref="N2394" ca="1" si="802">IF(ROW(M2394)&gt;priceindex+1,PRODUCT(OFFSET(M2394,0,0,-priceindex,1)),"")</f>
        <v>0.9220231822971553</v>
      </c>
      <c r="S2394" s="13" t="str">
        <f ca="1">pricein</f>
        <v/>
      </c>
      <c r="T2394" s="13" t="str">
        <f ca="1">priceout</f>
        <v/>
      </c>
      <c r="U2394" s="16" t="str">
        <f t="shared" ref="U2394" ca="1" si="803">IF(S2394&lt;&gt;"",OFFSET(C2394,MATCH("SELL",C2395:C7247,0),17),"")</f>
        <v/>
      </c>
      <c r="V2394" s="16" t="str">
        <f t="shared" ca="1" si="788"/>
        <v/>
      </c>
      <c r="W2394" s="16" t="str">
        <f t="shared" ref="W2394" ca="1" si="804">IF(V2394&lt;&gt;"",V2394-1,"")</f>
        <v/>
      </c>
      <c r="X2394" s="16">
        <f t="shared" ca="1" si="790"/>
        <v>3.1683943469611231</v>
      </c>
      <c r="Y2394" s="16"/>
      <c r="Z2394" s="13" t="str">
        <f ca="1">priceincross</f>
        <v/>
      </c>
      <c r="AA2394" s="13" t="str">
        <f ca="1">priceoutcross</f>
        <v/>
      </c>
      <c r="AB2394" s="13" t="str">
        <f t="shared" ref="AB2394" ca="1" si="805">IF(Z2394&lt;&gt;"",OFFSET(F2394,MATCH("SELL",F2395:F7392,0),21),"")</f>
        <v/>
      </c>
      <c r="AC2394" s="13" t="str">
        <f t="shared" ca="1" si="791"/>
        <v/>
      </c>
      <c r="AD2394" s="13" t="str">
        <f t="shared" ref="AD2394" ca="1" si="806">IF(AC2394&lt;&gt;"",AC2394-1,"")</f>
        <v/>
      </c>
      <c r="AE2394" s="13">
        <f t="shared" ca="1" si="793"/>
        <v>5.1401588949140606</v>
      </c>
      <c r="AG2394" s="32">
        <f ca="1">IF(ROW(data!B2394)&gt;fib+1,MIN(OFFSET(data!B2394,0,0,-fib,1)),"")</f>
        <v>7.48</v>
      </c>
      <c r="AH2394" s="32">
        <f ca="1">IF(ROW(data!B2394)&gt;fib+1,MAX(OFFSET(data!B2394,0,0,-fib,1)),"")</f>
        <v>12.82</v>
      </c>
      <c r="AI2394" s="32">
        <f t="shared" ca="1" si="783"/>
        <v>5.34</v>
      </c>
      <c r="AJ2394" s="31">
        <f t="shared" ca="1" si="784"/>
        <v>8.74024</v>
      </c>
      <c r="AK2394" s="31">
        <f t="shared" ca="1" si="785"/>
        <v>9.5198800000000006</v>
      </c>
      <c r="AL2394" s="31">
        <f t="shared" ca="1" si="786"/>
        <v>10.15</v>
      </c>
      <c r="AM2394" s="31">
        <f t="shared" ca="1" si="787"/>
        <v>10.78012</v>
      </c>
      <c r="AO2394" s="32">
        <f t="shared" ca="1" si="794"/>
        <v>2.890077253538212</v>
      </c>
      <c r="AP2394" s="32">
        <f t="shared" ca="1" si="795"/>
        <v>0.22777559468545028</v>
      </c>
      <c r="AQ2394" s="32">
        <f t="shared" ca="1" si="796"/>
        <v>4.2959212856690323</v>
      </c>
      <c r="AR2394" s="32">
        <f t="shared" ca="1" si="797"/>
        <v>3.0303030303030276E-2</v>
      </c>
    </row>
    <row r="2395" spans="1:44">
      <c r="A2395" s="20">
        <v>40414</v>
      </c>
      <c r="B2395" s="11">
        <f ca="1">IF(ROW(data!B2395)&gt;singleSMA,AVERAGE(OFFSET(data!B2395,0,0,-singleSMA,1)),"")</f>
        <v>9.1877000000000031</v>
      </c>
      <c r="C2395" s="11" t="str">
        <f ca="1">IF(ROW(data!B2393)&gt;singleSMA+2,IF(SIGN(data!B2394-indicators!B2394)&lt;&gt;SIGN(data!B2393-indicators!B2393),IF(SIGN(data!B2394-indicators!B2394)&gt;0,"BUY","SELL"),""),"")</f>
        <v/>
      </c>
      <c r="D2395" s="11">
        <f ca="1">IF(ROW(data!B2395)&gt;fastSMA,AVERAGE(OFFSET(data!B2395,0,0,-fastSMA,1)),"")</f>
        <v>9.3270000000000017</v>
      </c>
      <c r="E2395" s="11">
        <f ca="1">IF(ROW(data!B2395)&gt;slowSMA,AVERAGE(OFFSET(data!B2395,0,0,-slowSMA,1)),"")</f>
        <v>9.1877000000000031</v>
      </c>
      <c r="F2395" s="11" t="str">
        <f ca="1">IF(ROW(data!B2395)&gt;MAX(fastSMA,slowSMA)+2,IF(SIGN(D2394-E2394)&lt;&gt;SIGN(D2393-E2393),IF(SIGN(D2394-E2394)&gt;0,"BUY","SELL"),""),"")</f>
        <v/>
      </c>
      <c r="G2395" s="11"/>
      <c r="H2395" s="11">
        <f>(data!B2395/data!B2394)-1</f>
        <v>-1.9428571428571462E-2</v>
      </c>
      <c r="I2395" s="11">
        <f t="shared" ref="I2395" si="807">IF(H2395&gt;0,H2395,0)</f>
        <v>0</v>
      </c>
      <c r="J2395" s="11">
        <f t="shared" ref="J2395" si="808">IF(H2395&lt;0,-H2395,0)</f>
        <v>1.9428571428571462E-2</v>
      </c>
      <c r="K2395" s="11">
        <f ca="1">IF(ROW(data!B2395)&gt;rsi+1,100-100/(1+AVERAGE(OFFSET(I2395,0,0,-rsi,1))/AVERAGE(OFFSET(J2395,0,0,-rsi,1))),"")</f>
        <v>33.532340284566786</v>
      </c>
      <c r="L2395" s="11"/>
      <c r="M2395" s="11">
        <f t="shared" ref="M2395" si="809">1+H2395</f>
        <v>0.98057142857142854</v>
      </c>
      <c r="N2395" s="11">
        <f t="shared" ref="N2395" ca="1" si="810">IF(ROW(M2395)&gt;priceindex+1,PRODUCT(OFFSET(M2395,0,0,-priceindex,1)),"")</f>
        <v>0.86058174523570707</v>
      </c>
      <c r="S2395" s="13" t="str">
        <f ca="1">pricein</f>
        <v/>
      </c>
      <c r="T2395" s="13" t="str">
        <f ca="1">priceout</f>
        <v/>
      </c>
      <c r="U2395" s="16" t="str">
        <f t="shared" ref="U2395" ca="1" si="811">IF(S2395&lt;&gt;"",OFFSET(C2395,MATCH("SELL",C2396:C7248,0),17),"")</f>
        <v/>
      </c>
      <c r="V2395" s="16" t="str">
        <f t="shared" ca="1" si="788"/>
        <v/>
      </c>
      <c r="W2395" s="16" t="str">
        <f t="shared" ref="W2395" ca="1" si="812">IF(V2395&lt;&gt;"",V2395-1,"")</f>
        <v/>
      </c>
      <c r="X2395" s="16">
        <f t="shared" ca="1" si="790"/>
        <v>3.1683943469611231</v>
      </c>
      <c r="Y2395" s="16"/>
      <c r="Z2395" s="13" t="str">
        <f ca="1">priceincross</f>
        <v/>
      </c>
      <c r="AA2395" s="13" t="str">
        <f ca="1">priceoutcross</f>
        <v/>
      </c>
      <c r="AB2395" s="13" t="str">
        <f t="shared" ref="AB2395" ca="1" si="813">IF(Z2395&lt;&gt;"",OFFSET(F2395,MATCH("SELL",F2396:F7393,0),21),"")</f>
        <v/>
      </c>
      <c r="AC2395" s="13" t="str">
        <f t="shared" ca="1" si="791"/>
        <v/>
      </c>
      <c r="AD2395" s="13" t="str">
        <f t="shared" ref="AD2395" ca="1" si="814">IF(AC2395&lt;&gt;"",AC2395-1,"")</f>
        <v/>
      </c>
      <c r="AE2395" s="13">
        <f t="shared" ca="1" si="793"/>
        <v>5.1401588949140606</v>
      </c>
      <c r="AG2395" s="32">
        <f ca="1">IF(ROW(data!B2395)&gt;fib+1,MIN(OFFSET(data!B2395,0,0,-fib,1)),"")</f>
        <v>7.48</v>
      </c>
      <c r="AH2395" s="32">
        <f ca="1">IF(ROW(data!B2395)&gt;fib+1,MAX(OFFSET(data!B2395,0,0,-fib,1)),"")</f>
        <v>12.32</v>
      </c>
      <c r="AI2395" s="32">
        <f t="shared" ca="1" si="783"/>
        <v>4.84</v>
      </c>
      <c r="AJ2395" s="31">
        <f t="shared" ca="1" si="784"/>
        <v>8.6222399999999997</v>
      </c>
      <c r="AK2395" s="31">
        <f t="shared" ca="1" si="785"/>
        <v>9.3288799999999998</v>
      </c>
      <c r="AL2395" s="31">
        <f t="shared" ca="1" si="786"/>
        <v>9.9</v>
      </c>
      <c r="AM2395" s="31">
        <f t="shared" ca="1" si="787"/>
        <v>10.471120000000001</v>
      </c>
      <c r="AO2395" s="32">
        <f t="shared" ca="1" si="794"/>
        <v>2.890077253538212</v>
      </c>
      <c r="AP2395" s="32">
        <f t="shared" ca="1" si="795"/>
        <v>0.22777559468545028</v>
      </c>
      <c r="AQ2395" s="32">
        <f t="shared" ca="1" si="796"/>
        <v>4.2959212856690323</v>
      </c>
      <c r="AR2395" s="32">
        <f t="shared" ca="1" si="797"/>
        <v>3.0303030303030276E-2</v>
      </c>
    </row>
    <row r="2396" spans="1:44">
      <c r="A2396" s="20">
        <v>40415</v>
      </c>
      <c r="B2396" s="11">
        <f ca="1">IF(ROW(data!B2396)&gt;singleSMA,AVERAGE(OFFSET(data!B2396,0,0,-singleSMA,1)),"")</f>
        <v>9.1484000000000023</v>
      </c>
      <c r="C2396" s="11" t="str">
        <f ca="1">IF(ROW(data!B2394)&gt;singleSMA+2,IF(SIGN(data!B2395-indicators!B2395)&lt;&gt;SIGN(data!B2394-indicators!B2394),IF(SIGN(data!B2395-indicators!B2395)&gt;0,"BUY","SELL"),""),"")</f>
        <v/>
      </c>
      <c r="D2396" s="11">
        <f ca="1">IF(ROW(data!B2396)&gt;fastSMA,AVERAGE(OFFSET(data!B2396,0,0,-fastSMA,1)),"")</f>
        <v>9.2505000000000006</v>
      </c>
      <c r="E2396" s="11">
        <f ca="1">IF(ROW(data!B2396)&gt;slowSMA,AVERAGE(OFFSET(data!B2396,0,0,-slowSMA,1)),"")</f>
        <v>9.1484000000000023</v>
      </c>
      <c r="F2396" s="11" t="str">
        <f ca="1">IF(ROW(data!B2396)&gt;MAX(fastSMA,slowSMA)+2,IF(SIGN(D2395-E2395)&lt;&gt;SIGN(D2394-E2394),IF(SIGN(D2395-E2395)&gt;0,"BUY","SELL"),""),"")</f>
        <v/>
      </c>
      <c r="G2396" s="11"/>
      <c r="H2396" s="11">
        <f>(data!B2396/data!B2395)-1</f>
        <v>-3.4965034965035002E-2</v>
      </c>
      <c r="I2396" s="11">
        <f t="shared" ref="I2396" si="815">IF(H2396&gt;0,H2396,0)</f>
        <v>0</v>
      </c>
      <c r="J2396" s="11">
        <f t="shared" ref="J2396" si="816">IF(H2396&lt;0,-H2396,0)</f>
        <v>3.4965034965035002E-2</v>
      </c>
      <c r="K2396" s="11">
        <f ca="1">IF(ROW(data!B2396)&gt;rsi+1,100-100/(1+AVERAGE(OFFSET(I2396,0,0,-rsi,1))/AVERAGE(OFFSET(J2396,0,0,-rsi,1))),"")</f>
        <v>32.133522594909465</v>
      </c>
      <c r="L2396" s="11"/>
      <c r="M2396" s="11">
        <f t="shared" ref="M2396" si="817">1+H2396</f>
        <v>0.965034965034965</v>
      </c>
      <c r="N2396" s="11">
        <f t="shared" ref="N2396" ca="1" si="818">IF(ROW(M2396)&gt;priceindex+1,PRODUCT(OFFSET(M2396,0,0,-priceindex,1)),"")</f>
        <v>0.84403669724770647</v>
      </c>
      <c r="S2396" s="13" t="str">
        <f ca="1">pricein</f>
        <v/>
      </c>
      <c r="T2396" s="13" t="str">
        <f ca="1">priceout</f>
        <v/>
      </c>
      <c r="U2396" s="16" t="str">
        <f t="shared" ref="U2396" ca="1" si="819">IF(S2396&lt;&gt;"",OFFSET(C2396,MATCH("SELL",C2397:C7249,0),17),"")</f>
        <v/>
      </c>
      <c r="V2396" s="16" t="str">
        <f t="shared" ref="V2396" ca="1" si="820">IF(IFERROR(U2396,"")&lt;&gt;"",U2396/S2396,"")</f>
        <v/>
      </c>
      <c r="W2396" s="16" t="str">
        <f t="shared" ref="W2396" ca="1" si="821">IF(V2396&lt;&gt;"",V2396-1,"")</f>
        <v/>
      </c>
      <c r="X2396" s="16">
        <f t="shared" ref="X2396" ca="1" si="822">IF(V2396&lt;&gt;"",V2396*X2395,X2395)</f>
        <v>3.1683943469611231</v>
      </c>
      <c r="Y2396" s="16"/>
      <c r="Z2396" s="13" t="str">
        <f ca="1">priceincross</f>
        <v/>
      </c>
      <c r="AA2396" s="13" t="str">
        <f ca="1">priceoutcross</f>
        <v/>
      </c>
      <c r="AB2396" s="13" t="str">
        <f t="shared" ref="AB2396" ca="1" si="823">IF(Z2396&lt;&gt;"",OFFSET(F2396,MATCH("SELL",F2397:F7394,0),21),"")</f>
        <v/>
      </c>
      <c r="AC2396" s="13" t="str">
        <f t="shared" ref="AC2396" ca="1" si="824">IF(IFERROR(AB2396,"")&lt;&gt;"",AB2396/Z2396,"")</f>
        <v/>
      </c>
      <c r="AD2396" s="13" t="str">
        <f t="shared" ref="AD2396" ca="1" si="825">IF(AC2396&lt;&gt;"",AC2396-1,"")</f>
        <v/>
      </c>
      <c r="AE2396" s="13">
        <f t="shared" ref="AE2396" ca="1" si="826">IF(AC2396&lt;&gt;"",AC2396*AE2395,AE2395)</f>
        <v>5.1401588949140606</v>
      </c>
      <c r="AG2396" s="32">
        <f ca="1">IF(ROW(data!B2396)&gt;fib+1,MIN(OFFSET(data!B2396,0,0,-fib,1)),"")</f>
        <v>7.48</v>
      </c>
      <c r="AH2396" s="32">
        <f ca="1">IF(ROW(data!B2396)&gt;fib+1,MAX(OFFSET(data!B2396,0,0,-fib,1)),"")</f>
        <v>12.32</v>
      </c>
      <c r="AI2396" s="32">
        <f t="shared" ca="1" si="783"/>
        <v>4.84</v>
      </c>
      <c r="AJ2396" s="31">
        <f t="shared" ca="1" si="784"/>
        <v>8.6222399999999997</v>
      </c>
      <c r="AK2396" s="31">
        <f t="shared" ca="1" si="785"/>
        <v>9.3288799999999998</v>
      </c>
      <c r="AL2396" s="31">
        <f t="shared" ca="1" si="786"/>
        <v>9.9</v>
      </c>
      <c r="AM2396" s="31">
        <f t="shared" ca="1" si="787"/>
        <v>10.471120000000001</v>
      </c>
      <c r="AO2396" s="32">
        <f t="shared" ca="1" si="794"/>
        <v>2.890077253538212</v>
      </c>
      <c r="AP2396" s="32">
        <f t="shared" ca="1" si="795"/>
        <v>0.22777559468545028</v>
      </c>
      <c r="AQ2396" s="32">
        <f t="shared" ca="1" si="796"/>
        <v>4.2959212856690323</v>
      </c>
      <c r="AR2396" s="32">
        <f t="shared" ca="1" si="797"/>
        <v>3.0303030303030276E-2</v>
      </c>
    </row>
    <row r="2397" spans="1:44">
      <c r="A2397" s="20">
        <v>40416</v>
      </c>
      <c r="B2397" s="11">
        <f ca="1">IF(ROW(data!B2397)&gt;singleSMA,AVERAGE(OFFSET(data!B2397,0,0,-singleSMA,1)),"")</f>
        <v>9.1176999999999992</v>
      </c>
      <c r="C2397" s="11" t="str">
        <f ca="1">IF(ROW(data!B2395)&gt;singleSMA+2,IF(SIGN(data!B2396-indicators!B2396)&lt;&gt;SIGN(data!B2395-indicators!B2395),IF(SIGN(data!B2396-indicators!B2396)&gt;0,"BUY","SELL"),""),"")</f>
        <v/>
      </c>
      <c r="D2397" s="11">
        <f ca="1">IF(ROW(data!B2397)&gt;fastSMA,AVERAGE(OFFSET(data!B2397,0,0,-fastSMA,1)),"")</f>
        <v>9.1890000000000018</v>
      </c>
      <c r="E2397" s="11">
        <f ca="1">IF(ROW(data!B2397)&gt;slowSMA,AVERAGE(OFFSET(data!B2397,0,0,-slowSMA,1)),"")</f>
        <v>9.1176999999999992</v>
      </c>
      <c r="F2397" s="11" t="str">
        <f ca="1">IF(ROW(data!B2397)&gt;MAX(fastSMA,slowSMA)+2,IF(SIGN(D2396-E2396)&lt;&gt;SIGN(D2395-E2395),IF(SIGN(D2396-E2396)&gt;0,"BUY","SELL"),""),"")</f>
        <v/>
      </c>
      <c r="G2397" s="11"/>
      <c r="H2397" s="11">
        <f>(data!B2397/data!B2396)-1</f>
        <v>4.106280193236711E-2</v>
      </c>
      <c r="I2397" s="11">
        <f t="shared" ref="I2397" si="827">IF(H2397&gt;0,H2397,0)</f>
        <v>4.106280193236711E-2</v>
      </c>
      <c r="J2397" s="11">
        <f t="shared" ref="J2397" si="828">IF(H2397&lt;0,-H2397,0)</f>
        <v>0</v>
      </c>
      <c r="K2397" s="11">
        <f ca="1">IF(ROW(data!B2397)&gt;rsi+1,100-100/(1+AVERAGE(OFFSET(I2397,0,0,-rsi,1))/AVERAGE(OFFSET(J2397,0,0,-rsi,1))),"")</f>
        <v>37.251303685063419</v>
      </c>
      <c r="L2397" s="11"/>
      <c r="M2397" s="11">
        <f t="shared" ref="M2397" si="829">1+H2397</f>
        <v>1.0410628019323671</v>
      </c>
      <c r="N2397" s="11">
        <f t="shared" ref="N2397" ca="1" si="830">IF(ROW(M2397)&gt;priceindex+1,PRODUCT(OFFSET(M2397,0,0,-priceindex,1)),"")</f>
        <v>0.8751269035532997</v>
      </c>
      <c r="S2397" s="13" t="str">
        <f ca="1">pricein</f>
        <v/>
      </c>
      <c r="T2397" s="13" t="str">
        <f ca="1">priceout</f>
        <v/>
      </c>
      <c r="U2397" s="16" t="str">
        <f t="shared" ref="U2397" ca="1" si="831">IF(S2397&lt;&gt;"",OFFSET(C2397,MATCH("SELL",C2398:C7250,0),17),"")</f>
        <v/>
      </c>
      <c r="V2397" s="16" t="str">
        <f t="shared" ref="V2397" ca="1" si="832">IF(IFERROR(U2397,"")&lt;&gt;"",U2397/S2397,"")</f>
        <v/>
      </c>
      <c r="W2397" s="16" t="str">
        <f t="shared" ref="W2397" ca="1" si="833">IF(V2397&lt;&gt;"",V2397-1,"")</f>
        <v/>
      </c>
      <c r="X2397" s="16">
        <f t="shared" ref="X2397" ca="1" si="834">IF(V2397&lt;&gt;"",V2397*X2396,X2396)</f>
        <v>3.1683943469611231</v>
      </c>
      <c r="Y2397" s="16"/>
      <c r="Z2397" s="13" t="str">
        <f ca="1">priceincross</f>
        <v/>
      </c>
      <c r="AA2397" s="13" t="str">
        <f ca="1">priceoutcross</f>
        <v/>
      </c>
      <c r="AB2397" s="13" t="str">
        <f t="shared" ref="AB2397" ca="1" si="835">IF(Z2397&lt;&gt;"",OFFSET(F2397,MATCH("SELL",F2398:F7395,0),21),"")</f>
        <v/>
      </c>
      <c r="AC2397" s="13" t="str">
        <f t="shared" ref="AC2397" ca="1" si="836">IF(IFERROR(AB2397,"")&lt;&gt;"",AB2397/Z2397,"")</f>
        <v/>
      </c>
      <c r="AD2397" s="13" t="str">
        <f t="shared" ref="AD2397" ca="1" si="837">IF(AC2397&lt;&gt;"",AC2397-1,"")</f>
        <v/>
      </c>
      <c r="AE2397" s="13">
        <f t="shared" ref="AE2397" ca="1" si="838">IF(AC2397&lt;&gt;"",AC2397*AE2396,AE2396)</f>
        <v>5.1401588949140606</v>
      </c>
      <c r="AG2397" s="32">
        <f ca="1">IF(ROW(data!B2397)&gt;fib+1,MIN(OFFSET(data!B2397,0,0,-fib,1)),"")</f>
        <v>7.48</v>
      </c>
      <c r="AH2397" s="32">
        <f ca="1">IF(ROW(data!B2397)&gt;fib+1,MAX(OFFSET(data!B2397,0,0,-fib,1)),"")</f>
        <v>12.32</v>
      </c>
      <c r="AI2397" s="32">
        <f t="shared" ca="1" si="783"/>
        <v>4.84</v>
      </c>
      <c r="AJ2397" s="31">
        <f t="shared" ca="1" si="784"/>
        <v>8.6222399999999997</v>
      </c>
      <c r="AK2397" s="31">
        <f t="shared" ca="1" si="785"/>
        <v>9.3288799999999998</v>
      </c>
      <c r="AL2397" s="31">
        <f t="shared" ca="1" si="786"/>
        <v>9.9</v>
      </c>
      <c r="AM2397" s="31">
        <f t="shared" ca="1" si="787"/>
        <v>10.471120000000001</v>
      </c>
      <c r="AO2397" s="32">
        <f t="shared" ca="1" si="794"/>
        <v>2.890077253538212</v>
      </c>
      <c r="AP2397" s="32">
        <f t="shared" ca="1" si="795"/>
        <v>0.22777559468545028</v>
      </c>
      <c r="AQ2397" s="32">
        <f t="shared" ca="1" si="796"/>
        <v>4.2959212856690323</v>
      </c>
      <c r="AR2397" s="32">
        <f t="shared" ca="1" si="797"/>
        <v>3.0303030303030276E-2</v>
      </c>
    </row>
    <row r="2398" spans="1:44">
      <c r="A2398" s="20">
        <v>40417</v>
      </c>
      <c r="B2398" s="11">
        <f ca="1">IF(ROW(data!B2398)&gt;singleSMA,AVERAGE(OFFSET(data!B2398,0,0,-singleSMA,1)),"")</f>
        <v>9.095600000000001</v>
      </c>
      <c r="C2398" s="11" t="str">
        <f ca="1">IF(ROW(data!B2396)&gt;singleSMA+2,IF(SIGN(data!B2397-indicators!B2397)&lt;&gt;SIGN(data!B2396-indicators!B2396),IF(SIGN(data!B2397-indicators!B2397)&gt;0,"BUY","SELL"),""),"")</f>
        <v/>
      </c>
      <c r="D2398" s="11">
        <f ca="1">IF(ROW(data!B2398)&gt;fastSMA,AVERAGE(OFFSET(data!B2398,0,0,-fastSMA,1)),"")</f>
        <v>9.1445000000000025</v>
      </c>
      <c r="E2398" s="11">
        <f ca="1">IF(ROW(data!B2398)&gt;slowSMA,AVERAGE(OFFSET(data!B2398,0,0,-slowSMA,1)),"")</f>
        <v>9.095600000000001</v>
      </c>
      <c r="F2398" s="11" t="str">
        <f ca="1">IF(ROW(data!B2398)&gt;MAX(fastSMA,slowSMA)+2,IF(SIGN(D2397-E2397)&lt;&gt;SIGN(D2396-E2396),IF(SIGN(D2397-E2397)&gt;0,"BUY","SELL"),""),"")</f>
        <v/>
      </c>
      <c r="G2398" s="11"/>
      <c r="H2398" s="11">
        <f>(data!B2398/data!B2397)-1</f>
        <v>0</v>
      </c>
      <c r="I2398" s="11">
        <f t="shared" ref="I2398" si="839">IF(H2398&gt;0,H2398,0)</f>
        <v>0</v>
      </c>
      <c r="J2398" s="11">
        <f t="shared" ref="J2398" si="840">IF(H2398&lt;0,-H2398,0)</f>
        <v>0</v>
      </c>
      <c r="K2398" s="11">
        <f ca="1">IF(ROW(data!B2398)&gt;rsi+1,100-100/(1+AVERAGE(OFFSET(I2398,0,0,-rsi,1))/AVERAGE(OFFSET(J2398,0,0,-rsi,1))),"")</f>
        <v>40.071470978300219</v>
      </c>
      <c r="L2398" s="11"/>
      <c r="M2398" s="11">
        <f t="shared" ref="M2398" si="841">1+H2398</f>
        <v>1</v>
      </c>
      <c r="N2398" s="11">
        <f t="shared" ref="N2398" ca="1" si="842">IF(ROW(M2398)&gt;priceindex+1,PRODUCT(OFFSET(M2398,0,0,-priceindex,1)),"")</f>
        <v>0.90641430073606777</v>
      </c>
      <c r="S2398" s="13" t="str">
        <f ca="1">pricein</f>
        <v/>
      </c>
      <c r="T2398" s="13" t="str">
        <f ca="1">priceout</f>
        <v/>
      </c>
      <c r="U2398" s="16" t="str">
        <f t="shared" ref="U2398" ca="1" si="843">IF(S2398&lt;&gt;"",OFFSET(C2398,MATCH("SELL",C2399:C7251,0),17),"")</f>
        <v/>
      </c>
      <c r="V2398" s="16" t="str">
        <f t="shared" ref="V2398" ca="1" si="844">IF(IFERROR(U2398,"")&lt;&gt;"",U2398/S2398,"")</f>
        <v/>
      </c>
      <c r="W2398" s="16" t="str">
        <f t="shared" ref="W2398" ca="1" si="845">IF(V2398&lt;&gt;"",V2398-1,"")</f>
        <v/>
      </c>
      <c r="X2398" s="16">
        <f t="shared" ref="X2398" ca="1" si="846">IF(V2398&lt;&gt;"",V2398*X2397,X2397)</f>
        <v>3.1683943469611231</v>
      </c>
      <c r="Y2398" s="16"/>
      <c r="Z2398" s="13" t="str">
        <f ca="1">priceincross</f>
        <v/>
      </c>
      <c r="AA2398" s="13" t="str">
        <f ca="1">priceoutcross</f>
        <v/>
      </c>
      <c r="AB2398" s="13" t="str">
        <f t="shared" ref="AB2398" ca="1" si="847">IF(Z2398&lt;&gt;"",OFFSET(F2398,MATCH("SELL",F2399:F7396,0),21),"")</f>
        <v/>
      </c>
      <c r="AC2398" s="13" t="str">
        <f t="shared" ref="AC2398" ca="1" si="848">IF(IFERROR(AB2398,"")&lt;&gt;"",AB2398/Z2398,"")</f>
        <v/>
      </c>
      <c r="AD2398" s="13" t="str">
        <f t="shared" ref="AD2398" ca="1" si="849">IF(AC2398&lt;&gt;"",AC2398-1,"")</f>
        <v/>
      </c>
      <c r="AE2398" s="13">
        <f t="shared" ref="AE2398" ca="1" si="850">IF(AC2398&lt;&gt;"",AC2398*AE2397,AE2397)</f>
        <v>5.1401588949140606</v>
      </c>
      <c r="AG2398" s="32">
        <f ca="1">IF(ROW(data!B2398)&gt;fib+1,MIN(OFFSET(data!B2398,0,0,-fib,1)),"")</f>
        <v>7.48</v>
      </c>
      <c r="AH2398" s="32">
        <f ca="1">IF(ROW(data!B2398)&gt;fib+1,MAX(OFFSET(data!B2398,0,0,-fib,1)),"")</f>
        <v>12.32</v>
      </c>
      <c r="AI2398" s="32">
        <f t="shared" ca="1" si="783"/>
        <v>4.84</v>
      </c>
      <c r="AJ2398" s="31">
        <f t="shared" ca="1" si="784"/>
        <v>8.6222399999999997</v>
      </c>
      <c r="AK2398" s="31">
        <f t="shared" ca="1" si="785"/>
        <v>9.3288799999999998</v>
      </c>
      <c r="AL2398" s="31">
        <f t="shared" ca="1" si="786"/>
        <v>9.9</v>
      </c>
      <c r="AM2398" s="31">
        <f t="shared" ca="1" si="787"/>
        <v>10.471120000000001</v>
      </c>
      <c r="AO2398" s="32">
        <f t="shared" ca="1" si="794"/>
        <v>2.890077253538212</v>
      </c>
      <c r="AP2398" s="32">
        <f t="shared" ca="1" si="795"/>
        <v>0.22777559468545028</v>
      </c>
      <c r="AQ2398" s="32">
        <f t="shared" ca="1" si="796"/>
        <v>4.2959212856690323</v>
      </c>
      <c r="AR2398" s="32">
        <f t="shared" ca="1" si="797"/>
        <v>3.0303030303030276E-2</v>
      </c>
    </row>
    <row r="2399" spans="1:44">
      <c r="A2399" s="20">
        <v>40420</v>
      </c>
      <c r="B2399" s="31">
        <f ca="1">IF(ROW(data!B2399)&gt;singleSMA,AVERAGE(OFFSET(data!B2399,0,0,-singleSMA,1)),"")</f>
        <v>9.0647000000000002</v>
      </c>
      <c r="C2399" s="31" t="str">
        <f ca="1">IF(ROW(data!B2397)&gt;singleSMA+2,IF(SIGN(data!B2398-indicators!B2398)&lt;&gt;SIGN(data!B2397-indicators!B2397),IF(SIGN(data!B2398-indicators!B2398)&gt;0,"BUY","SELL"),""),"")</f>
        <v/>
      </c>
      <c r="D2399" s="31">
        <f ca="1">IF(ROW(data!B2399)&gt;fastSMA,AVERAGE(OFFSET(data!B2399,0,0,-fastSMA,1)),"")</f>
        <v>9.0700000000000021</v>
      </c>
      <c r="E2399" s="31">
        <f ca="1">IF(ROW(data!B2399)&gt;slowSMA,AVERAGE(OFFSET(data!B2399,0,0,-slowSMA,1)),"")</f>
        <v>9.0647000000000002</v>
      </c>
      <c r="F2399" s="31" t="str">
        <f ca="1">IF(ROW(data!B2399)&gt;MAX(fastSMA,slowSMA)+2,IF(SIGN(D2398-E2398)&lt;&gt;SIGN(D2397-E2397),IF(SIGN(D2398-E2398)&gt;0,"BUY","SELL"),""),"")</f>
        <v/>
      </c>
      <c r="G2399" s="31"/>
      <c r="H2399" s="31">
        <f>(data!B2399/data!B2398)-1</f>
        <v>0</v>
      </c>
      <c r="I2399" s="31">
        <f t="shared" ref="I2399" si="851">IF(H2399&gt;0,H2399,0)</f>
        <v>0</v>
      </c>
      <c r="J2399" s="31">
        <f t="shared" ref="J2399" si="852">IF(H2399&lt;0,-H2399,0)</f>
        <v>0</v>
      </c>
      <c r="K2399" s="31">
        <f ca="1">IF(ROW(data!B2399)&gt;rsi+1,100-100/(1+AVERAGE(OFFSET(I2399,0,0,-rsi,1))/AVERAGE(OFFSET(J2399,0,0,-rsi,1))),"")</f>
        <v>30.446988636584166</v>
      </c>
      <c r="L2399" s="31"/>
      <c r="M2399" s="31">
        <f t="shared" ref="M2399" si="853">1+H2399</f>
        <v>1</v>
      </c>
      <c r="N2399" s="31">
        <f t="shared" ref="N2399" ca="1" si="854">IF(ROW(M2399)&gt;priceindex+1,PRODUCT(OFFSET(M2399,0,0,-priceindex,1)),"")</f>
        <v>0.85262116716122682</v>
      </c>
      <c r="O2399" s="32"/>
      <c r="P2399" s="32"/>
      <c r="Q2399" s="32"/>
      <c r="R2399" s="32"/>
      <c r="S2399" s="32" t="str">
        <f ca="1">pricein</f>
        <v/>
      </c>
      <c r="T2399" s="32" t="str">
        <f ca="1">priceout</f>
        <v/>
      </c>
      <c r="U2399" s="16" t="str">
        <f t="shared" ref="U2399" ca="1" si="855">IF(S2399&lt;&gt;"",OFFSET(C2399,MATCH("SELL",C2400:C7252,0),17),"")</f>
        <v/>
      </c>
      <c r="V2399" s="16" t="str">
        <f t="shared" ref="V2399" ca="1" si="856">IF(IFERROR(U2399,"")&lt;&gt;"",U2399/S2399,"")</f>
        <v/>
      </c>
      <c r="W2399" s="16" t="str">
        <f t="shared" ref="W2399" ca="1" si="857">IF(V2399&lt;&gt;"",V2399-1,"")</f>
        <v/>
      </c>
      <c r="X2399" s="16">
        <f t="shared" ref="X2399" ca="1" si="858">IF(V2399&lt;&gt;"",V2399*X2398,X2398)</f>
        <v>3.1683943469611231</v>
      </c>
      <c r="Y2399" s="16"/>
      <c r="Z2399" s="32" t="str">
        <f ca="1">priceincross</f>
        <v/>
      </c>
      <c r="AA2399" s="32" t="str">
        <f ca="1">priceoutcross</f>
        <v/>
      </c>
      <c r="AB2399" s="32" t="str">
        <f t="shared" ref="AB2399" ca="1" si="859">IF(Z2399&lt;&gt;"",OFFSET(F2399,MATCH("SELL",F2400:F7397,0),21),"")</f>
        <v/>
      </c>
      <c r="AC2399" s="32" t="str">
        <f t="shared" ref="AC2399" ca="1" si="860">IF(IFERROR(AB2399,"")&lt;&gt;"",AB2399/Z2399,"")</f>
        <v/>
      </c>
      <c r="AD2399" s="32" t="str">
        <f t="shared" ref="AD2399" ca="1" si="861">IF(AC2399&lt;&gt;"",AC2399-1,"")</f>
        <v/>
      </c>
      <c r="AE2399" s="32">
        <f t="shared" ref="AE2399" ca="1" si="862">IF(AC2399&lt;&gt;"",AC2399*AE2398,AE2398)</f>
        <v>5.1401588949140606</v>
      </c>
      <c r="AF2399" s="32"/>
      <c r="AG2399" s="32">
        <f ca="1">IF(ROW(data!B2399)&gt;fib+1,MIN(OFFSET(data!B2399,0,0,-fib,1)),"")</f>
        <v>7.48</v>
      </c>
      <c r="AH2399" s="32">
        <f ca="1">IF(ROW(data!B2399)&gt;fib+1,MAX(OFFSET(data!B2399,0,0,-fib,1)),"")</f>
        <v>12.32</v>
      </c>
      <c r="AI2399" s="32">
        <f t="shared" ref="AI2399" ca="1" si="863">IF(AG2399&lt;&gt;"",AH2399-AG2399,"")</f>
        <v>4.84</v>
      </c>
      <c r="AJ2399" s="31">
        <f t="shared" ref="AJ2399" ca="1" si="864">IF(AI2399&lt;&gt;"",AG2399+0.236*AI2399,"")</f>
        <v>8.6222399999999997</v>
      </c>
      <c r="AK2399" s="31">
        <f t="shared" ref="AK2399" ca="1" si="865">IF(AI2399&lt;&gt;"",AG2399+0.382*AI2399,"")</f>
        <v>9.3288799999999998</v>
      </c>
      <c r="AL2399" s="31">
        <f t="shared" ref="AL2399" ca="1" si="866">IF(AI2399&lt;&gt;"",AG2399+0.5*AI2399,"")</f>
        <v>9.9</v>
      </c>
      <c r="AM2399" s="31">
        <f t="shared" ref="AM2399" ca="1" si="867">IF(AI2399&lt;&gt;"",AG2399+0.618*AI2399,"")</f>
        <v>10.471120000000001</v>
      </c>
      <c r="AO2399" s="32">
        <f t="shared" ca="1" si="794"/>
        <v>2.890077253538212</v>
      </c>
      <c r="AP2399" s="32">
        <f t="shared" ca="1" si="795"/>
        <v>0.22777559468545028</v>
      </c>
      <c r="AQ2399" s="32">
        <f t="shared" ca="1" si="796"/>
        <v>4.2959212856690323</v>
      </c>
      <c r="AR2399" s="32">
        <f t="shared" ca="1" si="797"/>
        <v>3.0303030303030276E-2</v>
      </c>
    </row>
    <row r="2400" spans="1:44">
      <c r="A2400" s="20">
        <v>40421</v>
      </c>
      <c r="B2400" s="31">
        <f ca="1">IF(ROW(data!B2400)&gt;singleSMA,AVERAGE(OFFSET(data!B2400,0,0,-singleSMA,1)),"")</f>
        <v>9.0260999999999996</v>
      </c>
      <c r="C2400" s="31" t="str">
        <f ca="1">IF(ROW(data!B2398)&gt;singleSMA+2,IF(SIGN(data!B2399-indicators!B2399)&lt;&gt;SIGN(data!B2398-indicators!B2398),IF(SIGN(data!B2399-indicators!B2399)&gt;0,"BUY","SELL"),""),"")</f>
        <v/>
      </c>
      <c r="D2400" s="31">
        <f ca="1">IF(ROW(data!B2400)&gt;fastSMA,AVERAGE(OFFSET(data!B2400,0,0,-fastSMA,1)),"")</f>
        <v>8.9810000000000016</v>
      </c>
      <c r="E2400" s="31">
        <f ca="1">IF(ROW(data!B2400)&gt;slowSMA,AVERAGE(OFFSET(data!B2400,0,0,-slowSMA,1)),"")</f>
        <v>9.0260999999999996</v>
      </c>
      <c r="F2400" s="31" t="str">
        <f ca="1">IF(ROW(data!B2400)&gt;MAX(fastSMA,slowSMA)+2,IF(SIGN(D2399-E2399)&lt;&gt;SIGN(D2398-E2398),IF(SIGN(D2399-E2399)&gt;0,"BUY","SELL"),""),"")</f>
        <v/>
      </c>
      <c r="G2400" s="31"/>
      <c r="H2400" s="31">
        <f>(data!B2400/data!B2399)-1</f>
        <v>-1.8561484918793281E-2</v>
      </c>
      <c r="I2400" s="31">
        <f t="shared" ref="I2400" si="868">IF(H2400&gt;0,H2400,0)</f>
        <v>0</v>
      </c>
      <c r="J2400" s="31">
        <f t="shared" ref="J2400" si="869">IF(H2400&lt;0,-H2400,0)</f>
        <v>1.8561484918793281E-2</v>
      </c>
      <c r="K2400" s="31">
        <f ca="1">IF(ROW(data!B2400)&gt;rsi+1,100-100/(1+AVERAGE(OFFSET(I2400,0,0,-rsi,1))/AVERAGE(OFFSET(J2400,0,0,-rsi,1))),"")</f>
        <v>26.785011043199219</v>
      </c>
      <c r="L2400" s="31"/>
      <c r="M2400" s="31">
        <f t="shared" ref="M2400" si="870">1+H2400</f>
        <v>0.98143851508120672</v>
      </c>
      <c r="N2400" s="31">
        <f t="shared" ref="N2400" ca="1" si="871">IF(ROW(M2400)&gt;priceindex+1,PRODUCT(OFFSET(M2400,0,0,-priceindex,1)),"")</f>
        <v>0.82617187500000022</v>
      </c>
      <c r="O2400" s="32"/>
      <c r="P2400" s="32"/>
      <c r="Q2400" s="32"/>
      <c r="R2400" s="32"/>
      <c r="S2400" s="32" t="str">
        <f ca="1">pricein</f>
        <v/>
      </c>
      <c r="T2400" s="32" t="str">
        <f ca="1">priceout</f>
        <v/>
      </c>
      <c r="U2400" s="16" t="str">
        <f t="shared" ref="U2400" ca="1" si="872">IF(S2400&lt;&gt;"",OFFSET(C2400,MATCH("SELL",C2401:C7253,0),17),"")</f>
        <v/>
      </c>
      <c r="V2400" s="16" t="str">
        <f t="shared" ref="V2400" ca="1" si="873">IF(IFERROR(U2400,"")&lt;&gt;"",U2400/S2400,"")</f>
        <v/>
      </c>
      <c r="W2400" s="16" t="str">
        <f t="shared" ref="W2400" ca="1" si="874">IF(V2400&lt;&gt;"",V2400-1,"")</f>
        <v/>
      </c>
      <c r="X2400" s="16">
        <f t="shared" ref="X2400" ca="1" si="875">IF(V2400&lt;&gt;"",V2400*X2399,X2399)</f>
        <v>3.1683943469611231</v>
      </c>
      <c r="Y2400" s="16"/>
      <c r="Z2400" s="32" t="str">
        <f ca="1">priceincross</f>
        <v/>
      </c>
      <c r="AA2400" s="32" t="str">
        <f ca="1">priceoutcross</f>
        <v/>
      </c>
      <c r="AB2400" s="32" t="str">
        <f t="shared" ref="AB2400" ca="1" si="876">IF(Z2400&lt;&gt;"",OFFSET(F2400,MATCH("SELL",F2401:F7398,0),21),"")</f>
        <v/>
      </c>
      <c r="AC2400" s="32" t="str">
        <f t="shared" ref="AC2400" ca="1" si="877">IF(IFERROR(AB2400,"")&lt;&gt;"",AB2400/Z2400,"")</f>
        <v/>
      </c>
      <c r="AD2400" s="32" t="str">
        <f t="shared" ref="AD2400" ca="1" si="878">IF(AC2400&lt;&gt;"",AC2400-1,"")</f>
        <v/>
      </c>
      <c r="AE2400" s="32">
        <f t="shared" ref="AE2400" ca="1" si="879">IF(AC2400&lt;&gt;"",AC2400*AE2399,AE2399)</f>
        <v>5.1401588949140606</v>
      </c>
      <c r="AF2400" s="32"/>
      <c r="AG2400" s="32">
        <f ca="1">IF(ROW(data!B2400)&gt;fib+1,MIN(OFFSET(data!B2400,0,0,-fib,1)),"")</f>
        <v>7.48</v>
      </c>
      <c r="AH2400" s="32">
        <f ca="1">IF(ROW(data!B2400)&gt;fib+1,MAX(OFFSET(data!B2400,0,0,-fib,1)),"")</f>
        <v>11.72</v>
      </c>
      <c r="AI2400" s="32">
        <f t="shared" ref="AI2400" ca="1" si="880">IF(AG2400&lt;&gt;"",AH2400-AG2400,"")</f>
        <v>4.24</v>
      </c>
      <c r="AJ2400" s="31">
        <f t="shared" ref="AJ2400" ca="1" si="881">IF(AI2400&lt;&gt;"",AG2400+0.236*AI2400,"")</f>
        <v>8.4806400000000011</v>
      </c>
      <c r="AK2400" s="31">
        <f t="shared" ref="AK2400" ca="1" si="882">IF(AI2400&lt;&gt;"",AG2400+0.382*AI2400,"")</f>
        <v>9.0996800000000011</v>
      </c>
      <c r="AL2400" s="31">
        <f t="shared" ref="AL2400" ca="1" si="883">IF(AI2400&lt;&gt;"",AG2400+0.5*AI2400,"")</f>
        <v>9.6000000000000014</v>
      </c>
      <c r="AM2400" s="31">
        <f t="shared" ref="AM2400" ca="1" si="884">IF(AI2400&lt;&gt;"",AG2400+0.618*AI2400,"")</f>
        <v>10.10032</v>
      </c>
      <c r="AO2400" s="32">
        <f t="shared" ca="1" si="794"/>
        <v>2.890077253538212</v>
      </c>
      <c r="AP2400" s="32">
        <f t="shared" ca="1" si="795"/>
        <v>0.22777559468545028</v>
      </c>
      <c r="AQ2400" s="32">
        <f t="shared" ca="1" si="796"/>
        <v>4.2959212856690323</v>
      </c>
      <c r="AR2400" s="32">
        <f t="shared" ca="1" si="797"/>
        <v>3.0303030303030276E-2</v>
      </c>
    </row>
    <row r="2401" spans="1:44">
      <c r="A2401" s="20">
        <v>40422</v>
      </c>
      <c r="B2401" s="31">
        <f ca="1">IF(ROW(data!B2401)&gt;singleSMA,AVERAGE(OFFSET(data!B2401,0,0,-singleSMA,1)),"")</f>
        <v>8.9947000000000017</v>
      </c>
      <c r="C2401" s="31" t="str">
        <f ca="1">IF(ROW(data!B2399)&gt;singleSMA+2,IF(SIGN(data!B2400-indicators!B2400)&lt;&gt;SIGN(data!B2399-indicators!B2399),IF(SIGN(data!B2400-indicators!B2400)&gt;0,"BUY","SELL"),""),"")</f>
        <v/>
      </c>
      <c r="D2401" s="31">
        <f ca="1">IF(ROW(data!B2401)&gt;fastSMA,AVERAGE(OFFSET(data!B2401,0,0,-fastSMA,1)),"")</f>
        <v>8.8960000000000026</v>
      </c>
      <c r="E2401" s="31">
        <f ca="1">IF(ROW(data!B2401)&gt;slowSMA,AVERAGE(OFFSET(data!B2401,0,0,-slowSMA,1)),"")</f>
        <v>8.9947000000000017</v>
      </c>
      <c r="F2401" s="31" t="str">
        <f ca="1">IF(ROW(data!B2401)&gt;MAX(fastSMA,slowSMA)+2,IF(SIGN(D2400-E2400)&lt;&gt;SIGN(D2399-E2399),IF(SIGN(D2400-E2400)&gt;0,"BUY","SELL"),""),"")</f>
        <v>SELL</v>
      </c>
      <c r="G2401" s="31"/>
      <c r="H2401" s="31">
        <f>(data!B2401/data!B2400)-1</f>
        <v>1.4184397163120366E-2</v>
      </c>
      <c r="I2401" s="31">
        <f t="shared" ref="I2401" si="885">IF(H2401&gt;0,H2401,0)</f>
        <v>1.4184397163120366E-2</v>
      </c>
      <c r="J2401" s="31">
        <f t="shared" ref="J2401" si="886">IF(H2401&lt;0,-H2401,0)</f>
        <v>0</v>
      </c>
      <c r="K2401" s="31">
        <f ca="1">IF(ROW(data!B2401)&gt;rsi+1,100-100/(1+AVERAGE(OFFSET(I2401,0,0,-rsi,1))/AVERAGE(OFFSET(J2401,0,0,-rsi,1))),"")</f>
        <v>28.625658975650353</v>
      </c>
      <c r="L2401" s="31"/>
      <c r="M2401" s="31">
        <f t="shared" ref="M2401" si="887">1+H2401</f>
        <v>1.0141843971631204</v>
      </c>
      <c r="N2401" s="31">
        <f t="shared" ref="N2401" ca="1" si="888">IF(ROW(M2401)&gt;priceindex+1,PRODUCT(OFFSET(M2401,0,0,-priceindex,1)),"")</f>
        <v>0.83463035019455267</v>
      </c>
      <c r="O2401" s="32"/>
      <c r="P2401" s="32"/>
      <c r="Q2401" s="32"/>
      <c r="R2401" s="32"/>
      <c r="S2401" s="32" t="str">
        <f ca="1">pricein</f>
        <v/>
      </c>
      <c r="T2401" s="32" t="str">
        <f ca="1">priceout</f>
        <v/>
      </c>
      <c r="U2401" s="16" t="str">
        <f t="shared" ref="U2401" ca="1" si="889">IF(S2401&lt;&gt;"",OFFSET(C2401,MATCH("SELL",C2402:C7254,0),17),"")</f>
        <v/>
      </c>
      <c r="V2401" s="16" t="str">
        <f t="shared" ref="V2401" ca="1" si="890">IF(IFERROR(U2401,"")&lt;&gt;"",U2401/S2401,"")</f>
        <v/>
      </c>
      <c r="W2401" s="16" t="str">
        <f t="shared" ref="W2401" ca="1" si="891">IF(V2401&lt;&gt;"",V2401-1,"")</f>
        <v/>
      </c>
      <c r="X2401" s="16">
        <f t="shared" ref="X2401" ca="1" si="892">IF(V2401&lt;&gt;"",V2401*X2400,X2400)</f>
        <v>3.1683943469611231</v>
      </c>
      <c r="Y2401" s="16"/>
      <c r="Z2401" s="32" t="str">
        <f ca="1">priceincross</f>
        <v/>
      </c>
      <c r="AA2401" s="32">
        <f ca="1">priceoutcross</f>
        <v>8.58</v>
      </c>
      <c r="AB2401" s="32" t="str">
        <f t="shared" ref="AB2401" ca="1" si="893">IF(Z2401&lt;&gt;"",OFFSET(F2401,MATCH("SELL",F2402:F7399,0),21),"")</f>
        <v/>
      </c>
      <c r="AC2401" s="32" t="str">
        <f t="shared" ref="AC2401" ca="1" si="894">IF(IFERROR(AB2401,"")&lt;&gt;"",AB2401/Z2401,"")</f>
        <v/>
      </c>
      <c r="AD2401" s="32" t="str">
        <f t="shared" ref="AD2401" ca="1" si="895">IF(AC2401&lt;&gt;"",AC2401-1,"")</f>
        <v/>
      </c>
      <c r="AE2401" s="32">
        <f t="shared" ref="AE2401" ca="1" si="896">IF(AC2401&lt;&gt;"",AC2401*AE2400,AE2400)</f>
        <v>5.1401588949140606</v>
      </c>
      <c r="AF2401" s="32"/>
      <c r="AG2401" s="32">
        <f ca="1">IF(ROW(data!B2401)&gt;fib+1,MIN(OFFSET(data!B2401,0,0,-fib,1)),"")</f>
        <v>7.48</v>
      </c>
      <c r="AH2401" s="32">
        <f ca="1">IF(ROW(data!B2401)&gt;fib+1,MAX(OFFSET(data!B2401,0,0,-fib,1)),"")</f>
        <v>11.64</v>
      </c>
      <c r="AI2401" s="32">
        <f t="shared" ref="AI2401" ca="1" si="897">IF(AG2401&lt;&gt;"",AH2401-AG2401,"")</f>
        <v>4.16</v>
      </c>
      <c r="AJ2401" s="31">
        <f t="shared" ref="AJ2401" ca="1" si="898">IF(AI2401&lt;&gt;"",AG2401+0.236*AI2401,"")</f>
        <v>8.4617599999999999</v>
      </c>
      <c r="AK2401" s="31">
        <f t="shared" ref="AK2401" ca="1" si="899">IF(AI2401&lt;&gt;"",AG2401+0.382*AI2401,"")</f>
        <v>9.0691199999999998</v>
      </c>
      <c r="AL2401" s="31">
        <f t="shared" ref="AL2401" ca="1" si="900">IF(AI2401&lt;&gt;"",AG2401+0.5*AI2401,"")</f>
        <v>9.56</v>
      </c>
      <c r="AM2401" s="31">
        <f t="shared" ref="AM2401" ca="1" si="901">IF(AI2401&lt;&gt;"",AG2401+0.618*AI2401,"")</f>
        <v>10.050880000000001</v>
      </c>
      <c r="AO2401" s="32">
        <f t="shared" ca="1" si="794"/>
        <v>2.890077253538212</v>
      </c>
      <c r="AP2401" s="32">
        <f t="shared" ca="1" si="795"/>
        <v>0.22777559468545028</v>
      </c>
      <c r="AQ2401" s="32">
        <f t="shared" ca="1" si="796"/>
        <v>4.2959212856690323</v>
      </c>
      <c r="AR2401" s="32">
        <f t="shared" ca="1" si="797"/>
        <v>3.0303030303030276E-2</v>
      </c>
    </row>
    <row r="2402" spans="1:44">
      <c r="A2402" s="20">
        <v>40423</v>
      </c>
      <c r="B2402" s="31">
        <f ca="1">IF(ROW(data!B2402)&gt;singleSMA,AVERAGE(OFFSET(data!B2402,0,0,-singleSMA,1)),"")</f>
        <v>8.9728000000000012</v>
      </c>
      <c r="C2402" s="31" t="str">
        <f ca="1">IF(ROW(data!B2400)&gt;singleSMA+2,IF(SIGN(data!B2401-indicators!B2401)&lt;&gt;SIGN(data!B2400-indicators!B2400),IF(SIGN(data!B2401-indicators!B2401)&gt;0,"BUY","SELL"),""),"")</f>
        <v/>
      </c>
      <c r="D2402" s="31">
        <f ca="1">IF(ROW(data!B2402)&gt;fastSMA,AVERAGE(OFFSET(data!B2402,0,0,-fastSMA,1)),"")</f>
        <v>8.8495000000000008</v>
      </c>
      <c r="E2402" s="31">
        <f ca="1">IF(ROW(data!B2402)&gt;slowSMA,AVERAGE(OFFSET(data!B2402,0,0,-slowSMA,1)),"")</f>
        <v>8.9728000000000012</v>
      </c>
      <c r="F2402" s="31" t="str">
        <f ca="1">IF(ROW(data!B2402)&gt;MAX(fastSMA,slowSMA)+2,IF(SIGN(D2401-E2401)&lt;&gt;SIGN(D2400-E2400),IF(SIGN(D2401-E2401)&gt;0,"BUY","SELL"),""),"")</f>
        <v/>
      </c>
      <c r="G2402" s="31"/>
      <c r="H2402" s="31">
        <f>(data!B2402/data!B2401)-1</f>
        <v>5.710955710955723E-2</v>
      </c>
      <c r="I2402" s="31">
        <f t="shared" ref="I2402" si="902">IF(H2402&gt;0,H2402,0)</f>
        <v>5.710955710955723E-2</v>
      </c>
      <c r="J2402" s="31">
        <f t="shared" ref="J2402" si="903">IF(H2402&lt;0,-H2402,0)</f>
        <v>0</v>
      </c>
      <c r="K2402" s="31">
        <f ca="1">IF(ROW(data!B2402)&gt;rsi+1,100-100/(1+AVERAGE(OFFSET(I2402,0,0,-rsi,1))/AVERAGE(OFFSET(J2402,0,0,-rsi,1))),"")</f>
        <v>39.694283953009787</v>
      </c>
      <c r="L2402" s="31"/>
      <c r="M2402" s="31">
        <f t="shared" ref="M2402" si="904">1+H2402</f>
        <v>1.0571095571095572</v>
      </c>
      <c r="N2402" s="31">
        <f t="shared" ref="N2402" ca="1" si="905">IF(ROW(M2402)&gt;priceindex+1,PRODUCT(OFFSET(M2402,0,0,-priceindex,1)),"")</f>
        <v>0.90700000000000014</v>
      </c>
      <c r="O2402" s="32"/>
      <c r="P2402" s="32"/>
      <c r="Q2402" s="32"/>
      <c r="R2402" s="32"/>
      <c r="S2402" s="32" t="str">
        <f ca="1">pricein</f>
        <v/>
      </c>
      <c r="T2402" s="32" t="str">
        <f ca="1">priceout</f>
        <v/>
      </c>
      <c r="U2402" s="16" t="str">
        <f t="shared" ref="U2402" ca="1" si="906">IF(S2402&lt;&gt;"",OFFSET(C2402,MATCH("SELL",C2403:C7255,0),17),"")</f>
        <v/>
      </c>
      <c r="V2402" s="16" t="str">
        <f t="shared" ref="V2402" ca="1" si="907">IF(IFERROR(U2402,"")&lt;&gt;"",U2402/S2402,"")</f>
        <v/>
      </c>
      <c r="W2402" s="16" t="str">
        <f t="shared" ref="W2402" ca="1" si="908">IF(V2402&lt;&gt;"",V2402-1,"")</f>
        <v/>
      </c>
      <c r="X2402" s="16">
        <f t="shared" ref="X2402" ca="1" si="909">IF(V2402&lt;&gt;"",V2402*X2401,X2401)</f>
        <v>3.1683943469611231</v>
      </c>
      <c r="Y2402" s="16"/>
      <c r="Z2402" s="32" t="str">
        <f ca="1">priceincross</f>
        <v/>
      </c>
      <c r="AA2402" s="32" t="str">
        <f ca="1">priceoutcross</f>
        <v/>
      </c>
      <c r="AB2402" s="32" t="str">
        <f t="shared" ref="AB2402" ca="1" si="910">IF(Z2402&lt;&gt;"",OFFSET(F2402,MATCH("SELL",F2403:F7400,0),21),"")</f>
        <v/>
      </c>
      <c r="AC2402" s="32" t="str">
        <f t="shared" ref="AC2402" ca="1" si="911">IF(IFERROR(AB2402,"")&lt;&gt;"",AB2402/Z2402,"")</f>
        <v/>
      </c>
      <c r="AD2402" s="32" t="str">
        <f t="shared" ref="AD2402" ca="1" si="912">IF(AC2402&lt;&gt;"",AC2402-1,"")</f>
        <v/>
      </c>
      <c r="AE2402" s="32">
        <f t="shared" ref="AE2402" ca="1" si="913">IF(AC2402&lt;&gt;"",AC2402*AE2401,AE2401)</f>
        <v>5.1401588949140606</v>
      </c>
      <c r="AF2402" s="32"/>
      <c r="AG2402" s="32">
        <f ca="1">IF(ROW(data!B2402)&gt;fib+1,MIN(OFFSET(data!B2402,0,0,-fib,1)),"")</f>
        <v>7.48</v>
      </c>
      <c r="AH2402" s="32">
        <f ca="1">IF(ROW(data!B2402)&gt;fib+1,MAX(OFFSET(data!B2402,0,0,-fib,1)),"")</f>
        <v>11.64</v>
      </c>
      <c r="AI2402" s="32">
        <f t="shared" ref="AI2402" ca="1" si="914">IF(AG2402&lt;&gt;"",AH2402-AG2402,"")</f>
        <v>4.16</v>
      </c>
      <c r="AJ2402" s="31">
        <f t="shared" ref="AJ2402" ca="1" si="915">IF(AI2402&lt;&gt;"",AG2402+0.236*AI2402,"")</f>
        <v>8.4617599999999999</v>
      </c>
      <c r="AK2402" s="31">
        <f t="shared" ref="AK2402" ca="1" si="916">IF(AI2402&lt;&gt;"",AG2402+0.382*AI2402,"")</f>
        <v>9.0691199999999998</v>
      </c>
      <c r="AL2402" s="31">
        <f t="shared" ref="AL2402" ca="1" si="917">IF(AI2402&lt;&gt;"",AG2402+0.5*AI2402,"")</f>
        <v>9.56</v>
      </c>
      <c r="AM2402" s="31">
        <f t="shared" ref="AM2402" ca="1" si="918">IF(AI2402&lt;&gt;"",AG2402+0.618*AI2402,"")</f>
        <v>10.050880000000001</v>
      </c>
      <c r="AO2402" s="32">
        <f t="shared" ca="1" si="794"/>
        <v>2.890077253538212</v>
      </c>
      <c r="AP2402" s="32">
        <f t="shared" ca="1" si="795"/>
        <v>0.22777559468545028</v>
      </c>
      <c r="AQ2402" s="32">
        <f t="shared" ca="1" si="796"/>
        <v>4.2959212856690323</v>
      </c>
      <c r="AR2402" s="32">
        <f t="shared" ca="1" si="797"/>
        <v>3.0303030303030276E-2</v>
      </c>
    </row>
    <row r="2403" spans="1:44">
      <c r="A2403" s="20">
        <v>40424</v>
      </c>
      <c r="B2403" s="31">
        <f ca="1">IF(ROW(data!B2403)&gt;singleSMA,AVERAGE(OFFSET(data!B2403,0,0,-singleSMA,1)),"")</f>
        <v>8.9499000000000013</v>
      </c>
      <c r="C2403" s="31" t="str">
        <f ca="1">IF(ROW(data!B2401)&gt;singleSMA+2,IF(SIGN(data!B2402-indicators!B2402)&lt;&gt;SIGN(data!B2401-indicators!B2401),IF(SIGN(data!B2402-indicators!B2402)&gt;0,"BUY","SELL"),""),"")</f>
        <v>BUY</v>
      </c>
      <c r="D2403" s="31">
        <f ca="1">IF(ROW(data!B2403)&gt;fastSMA,AVERAGE(OFFSET(data!B2403,0,0,-fastSMA,1)),"")</f>
        <v>8.8350000000000009</v>
      </c>
      <c r="E2403" s="31">
        <f ca="1">IF(ROW(data!B2403)&gt;slowSMA,AVERAGE(OFFSET(data!B2403,0,0,-slowSMA,1)),"")</f>
        <v>8.9499000000000013</v>
      </c>
      <c r="F2403" s="31" t="str">
        <f ca="1">IF(ROW(data!B2403)&gt;MAX(fastSMA,slowSMA)+2,IF(SIGN(D2402-E2402)&lt;&gt;SIGN(D2401-E2401),IF(SIGN(D2402-E2402)&gt;0,"BUY","SELL"),""),"")</f>
        <v/>
      </c>
      <c r="G2403" s="31"/>
      <c r="H2403" s="31">
        <f>(data!B2403/data!B2402)-1</f>
        <v>3.0871003307607392E-2</v>
      </c>
      <c r="I2403" s="31">
        <f t="shared" ref="I2403" si="919">IF(H2403&gt;0,H2403,0)</f>
        <v>3.0871003307607392E-2</v>
      </c>
      <c r="J2403" s="31">
        <f t="shared" ref="J2403" si="920">IF(H2403&lt;0,-H2403,0)</f>
        <v>0</v>
      </c>
      <c r="K2403" s="31">
        <f ca="1">IF(ROW(data!B2403)&gt;rsi+1,100-100/(1+AVERAGE(OFFSET(I2403,0,0,-rsi,1))/AVERAGE(OFFSET(J2403,0,0,-rsi,1))),"")</f>
        <v>47.283965460589513</v>
      </c>
      <c r="L2403" s="31"/>
      <c r="M2403" s="31">
        <f t="shared" ref="M2403" si="921">1+H2403</f>
        <v>1.0308710033076074</v>
      </c>
      <c r="N2403" s="31">
        <f t="shared" ref="N2403" ca="1" si="922">IF(ROW(M2403)&gt;priceindex+1,PRODUCT(OFFSET(M2403,0,0,-priceindex,1)),"")</f>
        <v>0.96991701244813278</v>
      </c>
      <c r="O2403" s="32"/>
      <c r="P2403" s="32"/>
      <c r="Q2403" s="32"/>
      <c r="R2403" s="32"/>
      <c r="S2403" s="32">
        <f ca="1">pricein</f>
        <v>9.35</v>
      </c>
      <c r="T2403" s="32" t="str">
        <f ca="1">priceout</f>
        <v/>
      </c>
      <c r="U2403" s="16">
        <f t="shared" ref="U2403" ca="1" si="923">IF(S2403&lt;&gt;"",OFFSET(C2403,MATCH("SELL",C2404:C7256,0),17),"")</f>
        <v>8.27</v>
      </c>
      <c r="V2403" s="16">
        <f t="shared" ref="V2403" ca="1" si="924">IF(IFERROR(U2403,"")&lt;&gt;"",U2403/S2403,"")</f>
        <v>0.8844919786096257</v>
      </c>
      <c r="W2403" s="16">
        <f t="shared" ref="W2403" ca="1" si="925">IF(V2403&lt;&gt;"",V2403-1,"")</f>
        <v>-0.1155080213903743</v>
      </c>
      <c r="X2403" s="16">
        <f t="shared" ref="X2403" ca="1" si="926">IF(V2403&lt;&gt;"",V2403*X2402,X2402)</f>
        <v>2.8024193849591965</v>
      </c>
      <c r="Y2403" s="16"/>
      <c r="Z2403" s="32" t="str">
        <f ca="1">priceincross</f>
        <v/>
      </c>
      <c r="AA2403" s="32" t="str">
        <f ca="1">priceoutcross</f>
        <v/>
      </c>
      <c r="AB2403" s="32" t="str">
        <f t="shared" ref="AB2403" ca="1" si="927">IF(Z2403&lt;&gt;"",OFFSET(F2403,MATCH("SELL",F2404:F7401,0),21),"")</f>
        <v/>
      </c>
      <c r="AC2403" s="32" t="str">
        <f t="shared" ref="AC2403" ca="1" si="928">IF(IFERROR(AB2403,"")&lt;&gt;"",AB2403/Z2403,"")</f>
        <v/>
      </c>
      <c r="AD2403" s="32" t="str">
        <f t="shared" ref="AD2403" ca="1" si="929">IF(AC2403&lt;&gt;"",AC2403-1,"")</f>
        <v/>
      </c>
      <c r="AE2403" s="32">
        <f t="shared" ref="AE2403" ca="1" si="930">IF(AC2403&lt;&gt;"",AC2403*AE2402,AE2402)</f>
        <v>5.1401588949140606</v>
      </c>
      <c r="AF2403" s="32"/>
      <c r="AG2403" s="32">
        <f ca="1">IF(ROW(data!B2403)&gt;fib+1,MIN(OFFSET(data!B2403,0,0,-fib,1)),"")</f>
        <v>7.48</v>
      </c>
      <c r="AH2403" s="32">
        <f ca="1">IF(ROW(data!B2403)&gt;fib+1,MAX(OFFSET(data!B2403,0,0,-fib,1)),"")</f>
        <v>11.3</v>
      </c>
      <c r="AI2403" s="32">
        <f t="shared" ref="AI2403" ca="1" si="931">IF(AG2403&lt;&gt;"",AH2403-AG2403,"")</f>
        <v>3.8200000000000003</v>
      </c>
      <c r="AJ2403" s="31">
        <f t="shared" ref="AJ2403" ca="1" si="932">IF(AI2403&lt;&gt;"",AG2403+0.236*AI2403,"")</f>
        <v>8.3815200000000001</v>
      </c>
      <c r="AK2403" s="31">
        <f t="shared" ref="AK2403" ca="1" si="933">IF(AI2403&lt;&gt;"",AG2403+0.382*AI2403,"")</f>
        <v>8.9392399999999999</v>
      </c>
      <c r="AL2403" s="31">
        <f t="shared" ref="AL2403" ca="1" si="934">IF(AI2403&lt;&gt;"",AG2403+0.5*AI2403,"")</f>
        <v>9.39</v>
      </c>
      <c r="AM2403" s="31">
        <f t="shared" ref="AM2403" ca="1" si="935">IF(AI2403&lt;&gt;"",AG2403+0.618*AI2403,"")</f>
        <v>9.8407599999999995</v>
      </c>
      <c r="AN2403" s="32"/>
      <c r="AO2403" s="32">
        <f t="shared" ref="AO2403" ca="1" si="936">MAX(AO2402,X2403-1)</f>
        <v>2.890077253538212</v>
      </c>
      <c r="AP2403" s="32">
        <f t="shared" ref="AP2403" ca="1" si="937">((1+AO2403)/X2403)-1</f>
        <v>0.38811388274594449</v>
      </c>
      <c r="AQ2403" s="32">
        <f t="shared" ref="AQ2403" ca="1" si="938">MAX(AQ2402,AE2403-1)</f>
        <v>4.2959212856690323</v>
      </c>
      <c r="AR2403" s="32">
        <f t="shared" ref="AR2403" ca="1" si="939">((1+AQ2403)/AE2403)-1</f>
        <v>3.0303030303030276E-2</v>
      </c>
    </row>
    <row r="2404" spans="1:44">
      <c r="A2404" s="20">
        <v>40427</v>
      </c>
      <c r="B2404" s="31">
        <f ca="1">IF(ROW(data!B2404)&gt;singleSMA,AVERAGE(OFFSET(data!B2404,0,0,-singleSMA,1)),"")</f>
        <v>8.9320000000000022</v>
      </c>
      <c r="C2404" s="31" t="str">
        <f ca="1">IF(ROW(data!B2402)&gt;singleSMA+2,IF(SIGN(data!B2403-indicators!B2403)&lt;&gt;SIGN(data!B2402-indicators!B2402),IF(SIGN(data!B2403-indicators!B2403)&gt;0,"BUY","SELL"),""),"")</f>
        <v/>
      </c>
      <c r="D2404" s="31">
        <f ca="1">IF(ROW(data!B2404)&gt;fastSMA,AVERAGE(OFFSET(data!B2404,0,0,-fastSMA,1)),"")</f>
        <v>8.8369999999999997</v>
      </c>
      <c r="E2404" s="31">
        <f ca="1">IF(ROW(data!B2404)&gt;slowSMA,AVERAGE(OFFSET(data!B2404,0,0,-slowSMA,1)),"")</f>
        <v>8.9320000000000022</v>
      </c>
      <c r="F2404" s="31" t="str">
        <f ca="1">IF(ROW(data!B2404)&gt;MAX(fastSMA,slowSMA)+2,IF(SIGN(D2403-E2403)&lt;&gt;SIGN(D2402-E2402),IF(SIGN(D2403-E2403)&gt;0,"BUY","SELL"),""),"")</f>
        <v/>
      </c>
      <c r="G2404" s="31"/>
      <c r="H2404" s="31">
        <f>(data!B2404/data!B2403)-1</f>
        <v>1.7112299465240621E-2</v>
      </c>
      <c r="I2404" s="31">
        <f t="shared" ref="I2404" si="940">IF(H2404&gt;0,H2404,0)</f>
        <v>1.7112299465240621E-2</v>
      </c>
      <c r="J2404" s="31">
        <f t="shared" ref="J2404" si="941">IF(H2404&lt;0,-H2404,0)</f>
        <v>0</v>
      </c>
      <c r="K2404" s="31">
        <f ca="1">IF(ROW(data!B2404)&gt;rsi+1,100-100/(1+AVERAGE(OFFSET(I2404,0,0,-rsi,1))/AVERAGE(OFFSET(J2404,0,0,-rsi,1))),"")</f>
        <v>51.292580481229614</v>
      </c>
      <c r="L2404" s="31"/>
      <c r="M2404" s="31">
        <f t="shared" ref="M2404" si="942">1+H2404</f>
        <v>1.0171122994652406</v>
      </c>
      <c r="N2404" s="31">
        <f t="shared" ref="N2404" ca="1" si="943">IF(ROW(M2404)&gt;priceindex+1,PRODUCT(OFFSET(M2404,0,0,-priceindex,1)),"")</f>
        <v>1.0042238648363251</v>
      </c>
      <c r="O2404" s="32"/>
      <c r="P2404" s="32"/>
      <c r="Q2404" s="32"/>
      <c r="R2404" s="32"/>
      <c r="S2404" s="32" t="str">
        <f ca="1">pricein</f>
        <v/>
      </c>
      <c r="T2404" s="32" t="str">
        <f ca="1">priceout</f>
        <v/>
      </c>
      <c r="U2404" s="16" t="str">
        <f t="shared" ref="U2404" ca="1" si="944">IF(S2404&lt;&gt;"",OFFSET(C2404,MATCH("SELL",C2405:C7257,0),17),"")</f>
        <v/>
      </c>
      <c r="V2404" s="16" t="str">
        <f t="shared" ref="V2404" ca="1" si="945">IF(IFERROR(U2404,"")&lt;&gt;"",U2404/S2404,"")</f>
        <v/>
      </c>
      <c r="W2404" s="16" t="str">
        <f t="shared" ref="W2404" ca="1" si="946">IF(V2404&lt;&gt;"",V2404-1,"")</f>
        <v/>
      </c>
      <c r="X2404" s="16">
        <f t="shared" ref="X2404" ca="1" si="947">IF(V2404&lt;&gt;"",V2404*X2403,X2403)</f>
        <v>2.8024193849591965</v>
      </c>
      <c r="Y2404" s="16"/>
      <c r="Z2404" s="32" t="str">
        <f ca="1">priceincross</f>
        <v/>
      </c>
      <c r="AA2404" s="32" t="str">
        <f ca="1">priceoutcross</f>
        <v/>
      </c>
      <c r="AB2404" s="32" t="str">
        <f t="shared" ref="AB2404" ca="1" si="948">IF(Z2404&lt;&gt;"",OFFSET(F2404,MATCH("SELL",F2405:F7402,0),21),"")</f>
        <v/>
      </c>
      <c r="AC2404" s="32" t="str">
        <f t="shared" ref="AC2404" ca="1" si="949">IF(IFERROR(AB2404,"")&lt;&gt;"",AB2404/Z2404,"")</f>
        <v/>
      </c>
      <c r="AD2404" s="32" t="str">
        <f t="shared" ref="AD2404" ca="1" si="950">IF(AC2404&lt;&gt;"",AC2404-1,"")</f>
        <v/>
      </c>
      <c r="AE2404" s="32">
        <f t="shared" ref="AE2404" ca="1" si="951">IF(AC2404&lt;&gt;"",AC2404*AE2403,AE2403)</f>
        <v>5.1401588949140606</v>
      </c>
      <c r="AF2404" s="32"/>
      <c r="AG2404" s="32">
        <f ca="1">IF(ROW(data!B2404)&gt;fib+1,MIN(OFFSET(data!B2404,0,0,-fib,1)),"")</f>
        <v>7.48</v>
      </c>
      <c r="AH2404" s="32">
        <f ca="1">IF(ROW(data!B2404)&gt;fib+1,MAX(OFFSET(data!B2404,0,0,-fib,1)),"")</f>
        <v>10.92</v>
      </c>
      <c r="AI2404" s="32">
        <f t="shared" ref="AI2404" ca="1" si="952">IF(AG2404&lt;&gt;"",AH2404-AG2404,"")</f>
        <v>3.4399999999999995</v>
      </c>
      <c r="AJ2404" s="31">
        <f t="shared" ref="AJ2404" ca="1" si="953">IF(AI2404&lt;&gt;"",AG2404+0.236*AI2404,"")</f>
        <v>8.2918400000000005</v>
      </c>
      <c r="AK2404" s="31">
        <f t="shared" ref="AK2404" ca="1" si="954">IF(AI2404&lt;&gt;"",AG2404+0.382*AI2404,"")</f>
        <v>8.794080000000001</v>
      </c>
      <c r="AL2404" s="31">
        <f t="shared" ref="AL2404" ca="1" si="955">IF(AI2404&lt;&gt;"",AG2404+0.5*AI2404,"")</f>
        <v>9.1999999999999993</v>
      </c>
      <c r="AM2404" s="31">
        <f t="shared" ref="AM2404" ca="1" si="956">IF(AI2404&lt;&gt;"",AG2404+0.618*AI2404,"")</f>
        <v>9.6059200000000011</v>
      </c>
      <c r="AN2404" s="32"/>
      <c r="AO2404" s="32">
        <f t="shared" ref="AO2404" ca="1" si="957">MAX(AO2403,X2404-1)</f>
        <v>2.890077253538212</v>
      </c>
      <c r="AP2404" s="32">
        <f t="shared" ref="AP2404" ca="1" si="958">((1+AO2404)/X2404)-1</f>
        <v>0.38811388274594449</v>
      </c>
      <c r="AQ2404" s="32">
        <f t="shared" ref="AQ2404" ca="1" si="959">MAX(AQ2403,AE2404-1)</f>
        <v>4.2959212856690323</v>
      </c>
      <c r="AR2404" s="32">
        <f t="shared" ref="AR2404" ca="1" si="960">((1+AQ2404)/AE2404)-1</f>
        <v>3.0303030303030276E-2</v>
      </c>
    </row>
    <row r="2405" spans="1:44">
      <c r="A2405" s="20">
        <v>40428</v>
      </c>
      <c r="B2405" s="31">
        <f ca="1">IF(ROW(data!B2405)&gt;singleSMA,AVERAGE(OFFSET(data!B2405,0,0,-singleSMA,1)),"")</f>
        <v>8.9112000000000027</v>
      </c>
      <c r="C2405" s="31" t="str">
        <f ca="1">IF(ROW(data!B2403)&gt;singleSMA+2,IF(SIGN(data!B2404-indicators!B2404)&lt;&gt;SIGN(data!B2403-indicators!B2403),IF(SIGN(data!B2404-indicators!B2404)&gt;0,"BUY","SELL"),""),"")</f>
        <v/>
      </c>
      <c r="D2405" s="31">
        <f ca="1">IF(ROW(data!B2405)&gt;fastSMA,AVERAGE(OFFSET(data!B2405,0,0,-fastSMA,1)),"")</f>
        <v>8.8225000000000016</v>
      </c>
      <c r="E2405" s="31">
        <f ca="1">IF(ROW(data!B2405)&gt;slowSMA,AVERAGE(OFFSET(data!B2405,0,0,-slowSMA,1)),"")</f>
        <v>8.9112000000000027</v>
      </c>
      <c r="F2405" s="31" t="str">
        <f ca="1">IF(ROW(data!B2405)&gt;MAX(fastSMA,slowSMA)+2,IF(SIGN(D2404-E2404)&lt;&gt;SIGN(D2403-E2403),IF(SIGN(D2404-E2404)&gt;0,"BUY","SELL"),""),"")</f>
        <v/>
      </c>
      <c r="G2405" s="31"/>
      <c r="H2405" s="31">
        <f>(data!B2405/data!B2404)-1</f>
        <v>-7.0452155625657209E-2</v>
      </c>
      <c r="I2405" s="31">
        <f t="shared" ref="I2405" si="961">IF(H2405&gt;0,H2405,0)</f>
        <v>0</v>
      </c>
      <c r="J2405" s="31">
        <f t="shared" ref="J2405" si="962">IF(H2405&lt;0,-H2405,0)</f>
        <v>7.0452155625657209E-2</v>
      </c>
      <c r="K2405" s="31">
        <f ca="1">IF(ROW(data!B2405)&gt;rsi+1,100-100/(1+AVERAGE(OFFSET(I2405,0,0,-rsi,1))/AVERAGE(OFFSET(J2405,0,0,-rsi,1))),"")</f>
        <v>47.50276367289662</v>
      </c>
      <c r="L2405" s="31"/>
      <c r="M2405" s="31">
        <f t="shared" ref="M2405" si="963">1+H2405</f>
        <v>0.92954784437434279</v>
      </c>
      <c r="N2405" s="31">
        <f t="shared" ref="N2405" ca="1" si="964">IF(ROW(M2405)&gt;priceindex+1,PRODUCT(OFFSET(M2405,0,0,-priceindex,1)),"")</f>
        <v>0.96823658269441382</v>
      </c>
      <c r="O2405" s="32"/>
      <c r="P2405" s="32"/>
      <c r="Q2405" s="32"/>
      <c r="R2405" s="32"/>
      <c r="S2405" s="32" t="str">
        <f ca="1">pricein</f>
        <v/>
      </c>
      <c r="T2405" s="32" t="str">
        <f ca="1">priceout</f>
        <v/>
      </c>
      <c r="U2405" s="16" t="str">
        <f t="shared" ref="U2405" ca="1" si="965">IF(S2405&lt;&gt;"",OFFSET(C2405,MATCH("SELL",C2406:C7258,0),17),"")</f>
        <v/>
      </c>
      <c r="V2405" s="16" t="str">
        <f t="shared" ref="V2405" ca="1" si="966">IF(IFERROR(U2405,"")&lt;&gt;"",U2405/S2405,"")</f>
        <v/>
      </c>
      <c r="W2405" s="16" t="str">
        <f t="shared" ref="W2405" ca="1" si="967">IF(V2405&lt;&gt;"",V2405-1,"")</f>
        <v/>
      </c>
      <c r="X2405" s="16">
        <f t="shared" ref="X2405" ca="1" si="968">IF(V2405&lt;&gt;"",V2405*X2404,X2404)</f>
        <v>2.8024193849591965</v>
      </c>
      <c r="Y2405" s="16"/>
      <c r="Z2405" s="32" t="str">
        <f ca="1">priceincross</f>
        <v/>
      </c>
      <c r="AA2405" s="32" t="str">
        <f ca="1">priceoutcross</f>
        <v/>
      </c>
      <c r="AB2405" s="32" t="str">
        <f t="shared" ref="AB2405" ca="1" si="969">IF(Z2405&lt;&gt;"",OFFSET(F2405,MATCH("SELL",F2406:F7403,0),21),"")</f>
        <v/>
      </c>
      <c r="AC2405" s="32" t="str">
        <f t="shared" ref="AC2405" ca="1" si="970">IF(IFERROR(AB2405,"")&lt;&gt;"",AB2405/Z2405,"")</f>
        <v/>
      </c>
      <c r="AD2405" s="32" t="str">
        <f t="shared" ref="AD2405" ca="1" si="971">IF(AC2405&lt;&gt;"",AC2405-1,"")</f>
        <v/>
      </c>
      <c r="AE2405" s="32">
        <f t="shared" ref="AE2405" ca="1" si="972">IF(AC2405&lt;&gt;"",AC2405*AE2404,AE2404)</f>
        <v>5.1401588949140606</v>
      </c>
      <c r="AF2405" s="32"/>
      <c r="AG2405" s="32">
        <f ca="1">IF(ROW(data!B2405)&gt;fib+1,MIN(OFFSET(data!B2405,0,0,-fib,1)),"")</f>
        <v>7.48</v>
      </c>
      <c r="AH2405" s="32">
        <f ca="1">IF(ROW(data!B2405)&gt;fib+1,MAX(OFFSET(data!B2405,0,0,-fib,1)),"")</f>
        <v>10.79</v>
      </c>
      <c r="AI2405" s="32">
        <f t="shared" ref="AI2405" ca="1" si="973">IF(AG2405&lt;&gt;"",AH2405-AG2405,"")</f>
        <v>3.3099999999999987</v>
      </c>
      <c r="AJ2405" s="31">
        <f t="shared" ref="AJ2405" ca="1" si="974">IF(AI2405&lt;&gt;"",AG2405+0.236*AI2405,"")</f>
        <v>8.2611600000000003</v>
      </c>
      <c r="AK2405" s="31">
        <f t="shared" ref="AK2405" ca="1" si="975">IF(AI2405&lt;&gt;"",AG2405+0.382*AI2405,"")</f>
        <v>8.7444199999999999</v>
      </c>
      <c r="AL2405" s="31">
        <f t="shared" ref="AL2405" ca="1" si="976">IF(AI2405&lt;&gt;"",AG2405+0.5*AI2405,"")</f>
        <v>9.1349999999999998</v>
      </c>
      <c r="AM2405" s="31">
        <f t="shared" ref="AM2405" ca="1" si="977">IF(AI2405&lt;&gt;"",AG2405+0.618*AI2405,"")</f>
        <v>9.5255799999999997</v>
      </c>
      <c r="AN2405" s="32"/>
      <c r="AO2405" s="32">
        <f t="shared" ref="AO2405" ca="1" si="978">MAX(AO2404,X2405-1)</f>
        <v>2.890077253538212</v>
      </c>
      <c r="AP2405" s="32">
        <f t="shared" ref="AP2405" ca="1" si="979">((1+AO2405)/X2405)-1</f>
        <v>0.38811388274594449</v>
      </c>
      <c r="AQ2405" s="32">
        <f t="shared" ref="AQ2405" ca="1" si="980">MAX(AQ2404,AE2405-1)</f>
        <v>4.2959212856690323</v>
      </c>
      <c r="AR2405" s="32">
        <f t="shared" ref="AR2405" ca="1" si="981">((1+AQ2405)/AE2405)-1</f>
        <v>3.0303030303030276E-2</v>
      </c>
    </row>
    <row r="2406" spans="1:44">
      <c r="A2406" s="20">
        <v>40429</v>
      </c>
      <c r="B2406" s="31">
        <f ca="1">IF(ROW(data!B2406)&gt;singleSMA,AVERAGE(OFFSET(data!B2406,0,0,-singleSMA,1)),"")</f>
        <v>8.886000000000001</v>
      </c>
      <c r="C2406" s="31" t="str">
        <f ca="1">IF(ROW(data!B2404)&gt;singleSMA+2,IF(SIGN(data!B2405-indicators!B2405)&lt;&gt;SIGN(data!B2404-indicators!B2404),IF(SIGN(data!B2405-indicators!B2405)&gt;0,"BUY","SELL"),""),"")</f>
        <v>SELL</v>
      </c>
      <c r="D2406" s="31">
        <f ca="1">IF(ROW(data!B2406)&gt;fastSMA,AVERAGE(OFFSET(data!B2406,0,0,-fastSMA,1)),"")</f>
        <v>8.7874999999999996</v>
      </c>
      <c r="E2406" s="31">
        <f ca="1">IF(ROW(data!B2406)&gt;slowSMA,AVERAGE(OFFSET(data!B2406,0,0,-slowSMA,1)),"")</f>
        <v>8.886000000000001</v>
      </c>
      <c r="F2406" s="31" t="str">
        <f ca="1">IF(ROW(data!B2406)&gt;MAX(fastSMA,slowSMA)+2,IF(SIGN(D2405-E2405)&lt;&gt;SIGN(D2404-E2404),IF(SIGN(D2405-E2405)&gt;0,"BUY","SELL"),""),"")</f>
        <v/>
      </c>
      <c r="G2406" s="31"/>
      <c r="H2406" s="31">
        <f>(data!B2406/data!B2405)-1</f>
        <v>-6.4479638009049767E-2</v>
      </c>
      <c r="I2406" s="31">
        <f t="shared" ref="I2406" si="982">IF(H2406&gt;0,H2406,0)</f>
        <v>0</v>
      </c>
      <c r="J2406" s="31">
        <f t="shared" ref="J2406" si="983">IF(H2406&lt;0,-H2406,0)</f>
        <v>6.4479638009049767E-2</v>
      </c>
      <c r="K2406" s="31">
        <f ca="1">IF(ROW(data!B2406)&gt;rsi+1,100-100/(1+AVERAGE(OFFSET(I2406,0,0,-rsi,1))/AVERAGE(OFFSET(J2406,0,0,-rsi,1))),"")</f>
        <v>43.167975948074179</v>
      </c>
      <c r="L2406" s="31"/>
      <c r="M2406" s="31">
        <f t="shared" ref="M2406" si="984">1+H2406</f>
        <v>0.93552036199095023</v>
      </c>
      <c r="N2406" s="31">
        <f t="shared" ref="N2406" ca="1" si="985">IF(ROW(M2406)&gt;priceindex+1,PRODUCT(OFFSET(M2406,0,0,-priceindex,1)),"")</f>
        <v>0.92196209587513933</v>
      </c>
      <c r="O2406" s="32"/>
      <c r="P2406" s="32"/>
      <c r="Q2406" s="32"/>
      <c r="R2406" s="32"/>
      <c r="S2406" s="32" t="str">
        <f ca="1">pricein</f>
        <v/>
      </c>
      <c r="T2406" s="32">
        <f ca="1">priceout</f>
        <v>8.27</v>
      </c>
      <c r="U2406" s="16" t="str">
        <f t="shared" ref="U2406" ca="1" si="986">IF(S2406&lt;&gt;"",OFFSET(C2406,MATCH("SELL",C2407:C7259,0),17),"")</f>
        <v/>
      </c>
      <c r="V2406" s="16" t="str">
        <f t="shared" ref="V2406" ca="1" si="987">IF(IFERROR(U2406,"")&lt;&gt;"",U2406/S2406,"")</f>
        <v/>
      </c>
      <c r="W2406" s="16" t="str">
        <f t="shared" ref="W2406" ca="1" si="988">IF(V2406&lt;&gt;"",V2406-1,"")</f>
        <v/>
      </c>
      <c r="X2406" s="16">
        <f t="shared" ref="X2406" ca="1" si="989">IF(V2406&lt;&gt;"",V2406*X2405,X2405)</f>
        <v>2.8024193849591965</v>
      </c>
      <c r="Y2406" s="16"/>
      <c r="Z2406" s="32" t="str">
        <f ca="1">priceincross</f>
        <v/>
      </c>
      <c r="AA2406" s="32" t="str">
        <f ca="1">priceoutcross</f>
        <v/>
      </c>
      <c r="AB2406" s="32" t="str">
        <f t="shared" ref="AB2406" ca="1" si="990">IF(Z2406&lt;&gt;"",OFFSET(F2406,MATCH("SELL",F2407:F7404,0),21),"")</f>
        <v/>
      </c>
      <c r="AC2406" s="32" t="str">
        <f t="shared" ref="AC2406" ca="1" si="991">IF(IFERROR(AB2406,"")&lt;&gt;"",AB2406/Z2406,"")</f>
        <v/>
      </c>
      <c r="AD2406" s="32" t="str">
        <f t="shared" ref="AD2406" ca="1" si="992">IF(AC2406&lt;&gt;"",AC2406-1,"")</f>
        <v/>
      </c>
      <c r="AE2406" s="32">
        <f t="shared" ref="AE2406" ca="1" si="993">IF(AC2406&lt;&gt;"",AC2406*AE2405,AE2405)</f>
        <v>5.1401588949140606</v>
      </c>
      <c r="AF2406" s="32"/>
      <c r="AG2406" s="32">
        <f ca="1">IF(ROW(data!B2406)&gt;fib+1,MIN(OFFSET(data!B2406,0,0,-fib,1)),"")</f>
        <v>7.48</v>
      </c>
      <c r="AH2406" s="32">
        <f ca="1">IF(ROW(data!B2406)&gt;fib+1,MAX(OFFSET(data!B2406,0,0,-fib,1)),"")</f>
        <v>10.56</v>
      </c>
      <c r="AI2406" s="32">
        <f t="shared" ref="AI2406" ca="1" si="994">IF(AG2406&lt;&gt;"",AH2406-AG2406,"")</f>
        <v>3.08</v>
      </c>
      <c r="AJ2406" s="31">
        <f t="shared" ref="AJ2406" ca="1" si="995">IF(AI2406&lt;&gt;"",AG2406+0.236*AI2406,"")</f>
        <v>8.20688</v>
      </c>
      <c r="AK2406" s="31">
        <f t="shared" ref="AK2406" ca="1" si="996">IF(AI2406&lt;&gt;"",AG2406+0.382*AI2406,"")</f>
        <v>8.6565600000000007</v>
      </c>
      <c r="AL2406" s="31">
        <f t="shared" ref="AL2406" ca="1" si="997">IF(AI2406&lt;&gt;"",AG2406+0.5*AI2406,"")</f>
        <v>9.02</v>
      </c>
      <c r="AM2406" s="31">
        <f t="shared" ref="AM2406" ca="1" si="998">IF(AI2406&lt;&gt;"",AG2406+0.618*AI2406,"")</f>
        <v>9.3834400000000002</v>
      </c>
      <c r="AN2406" s="32"/>
      <c r="AO2406" s="32">
        <f t="shared" ref="AO2406" ca="1" si="999">MAX(AO2405,X2406-1)</f>
        <v>2.890077253538212</v>
      </c>
      <c r="AP2406" s="32">
        <f t="shared" ref="AP2406" ca="1" si="1000">((1+AO2406)/X2406)-1</f>
        <v>0.38811388274594449</v>
      </c>
      <c r="AQ2406" s="32">
        <f t="shared" ref="AQ2406" ca="1" si="1001">MAX(AQ2405,AE2406-1)</f>
        <v>4.2959212856690323</v>
      </c>
      <c r="AR2406" s="32">
        <f t="shared" ref="AR2406" ca="1" si="1002">((1+AQ2406)/AE2406)-1</f>
        <v>3.0303030303030276E-2</v>
      </c>
    </row>
    <row r="2407" spans="1:44">
      <c r="A2407" s="20">
        <v>40430</v>
      </c>
      <c r="B2407" s="31">
        <f ca="1">IF(ROW(data!B2407)&gt;singleSMA,AVERAGE(OFFSET(data!B2407,0,0,-singleSMA,1)),"")</f>
        <v>8.8635000000000019</v>
      </c>
      <c r="C2407" s="31" t="str">
        <f ca="1">IF(ROW(data!B2405)&gt;singleSMA+2,IF(SIGN(data!B2406-indicators!B2406)&lt;&gt;SIGN(data!B2405-indicators!B2405),IF(SIGN(data!B2406-indicators!B2406)&gt;0,"BUY","SELL"),""),"")</f>
        <v/>
      </c>
      <c r="D2407" s="31">
        <f ca="1">IF(ROW(data!B2407)&gt;fastSMA,AVERAGE(OFFSET(data!B2407,0,0,-fastSMA,1)),"")</f>
        <v>8.7565000000000008</v>
      </c>
      <c r="E2407" s="31">
        <f ca="1">IF(ROW(data!B2407)&gt;slowSMA,AVERAGE(OFFSET(data!B2407,0,0,-slowSMA,1)),"")</f>
        <v>8.8635000000000019</v>
      </c>
      <c r="F2407" s="31" t="str">
        <f ca="1">IF(ROW(data!B2407)&gt;MAX(fastSMA,slowSMA)+2,IF(SIGN(D2406-E2406)&lt;&gt;SIGN(D2405-E2405),IF(SIGN(D2406-E2406)&gt;0,"BUY","SELL"),""),"")</f>
        <v/>
      </c>
      <c r="G2407" s="31"/>
      <c r="H2407" s="31">
        <f>(data!B2407/data!B2406)-1</f>
        <v>-6.0459492140264581E-3</v>
      </c>
      <c r="I2407" s="31">
        <f t="shared" ref="I2407" si="1003">IF(H2407&gt;0,H2407,0)</f>
        <v>0</v>
      </c>
      <c r="J2407" s="31">
        <f t="shared" ref="J2407" si="1004">IF(H2407&lt;0,-H2407,0)</f>
        <v>6.0459492140264581E-3</v>
      </c>
      <c r="K2407" s="31">
        <f ca="1">IF(ROW(data!B2407)&gt;rsi+1,100-100/(1+AVERAGE(OFFSET(I2407,0,0,-rsi,1))/AVERAGE(OFFSET(J2407,0,0,-rsi,1))),"")</f>
        <v>43.888435672789832</v>
      </c>
      <c r="L2407" s="31"/>
      <c r="M2407" s="31">
        <f t="shared" ref="M2407" si="1005">1+H2407</f>
        <v>0.99395405078597354</v>
      </c>
      <c r="N2407" s="31">
        <f t="shared" ref="N2407" ca="1" si="1006">IF(ROW(M2407)&gt;priceindex+1,PRODUCT(OFFSET(M2407,0,0,-priceindex,1)),"")</f>
        <v>0.9298642533936653</v>
      </c>
      <c r="O2407" s="32"/>
      <c r="P2407" s="32"/>
      <c r="Q2407" s="32"/>
      <c r="R2407" s="32"/>
      <c r="S2407" s="32" t="str">
        <f ca="1">pricein</f>
        <v/>
      </c>
      <c r="T2407" s="32" t="str">
        <f ca="1">priceout</f>
        <v/>
      </c>
      <c r="U2407" s="16" t="str">
        <f t="shared" ref="U2407" ca="1" si="1007">IF(S2407&lt;&gt;"",OFFSET(C2407,MATCH("SELL",C2408:C7260,0),17),"")</f>
        <v/>
      </c>
      <c r="V2407" s="16" t="str">
        <f t="shared" ref="V2407" ca="1" si="1008">IF(IFERROR(U2407,"")&lt;&gt;"",U2407/S2407,"")</f>
        <v/>
      </c>
      <c r="W2407" s="16" t="str">
        <f t="shared" ref="W2407" ca="1" si="1009">IF(V2407&lt;&gt;"",V2407-1,"")</f>
        <v/>
      </c>
      <c r="X2407" s="16">
        <f t="shared" ref="X2407" ca="1" si="1010">IF(V2407&lt;&gt;"",V2407*X2406,X2406)</f>
        <v>2.8024193849591965</v>
      </c>
      <c r="Y2407" s="16"/>
      <c r="Z2407" s="32" t="str">
        <f ca="1">priceincross</f>
        <v/>
      </c>
      <c r="AA2407" s="32" t="str">
        <f ca="1">priceoutcross</f>
        <v/>
      </c>
      <c r="AB2407" s="32" t="str">
        <f t="shared" ref="AB2407" ca="1" si="1011">IF(Z2407&lt;&gt;"",OFFSET(F2407,MATCH("SELL",F2408:F7405,0),21),"")</f>
        <v/>
      </c>
      <c r="AC2407" s="32" t="str">
        <f t="shared" ref="AC2407" ca="1" si="1012">IF(IFERROR(AB2407,"")&lt;&gt;"",AB2407/Z2407,"")</f>
        <v/>
      </c>
      <c r="AD2407" s="32" t="str">
        <f t="shared" ref="AD2407" ca="1" si="1013">IF(AC2407&lt;&gt;"",AC2407-1,"")</f>
        <v/>
      </c>
      <c r="AE2407" s="32">
        <f t="shared" ref="AE2407" ca="1" si="1014">IF(AC2407&lt;&gt;"",AC2407*AE2406,AE2406)</f>
        <v>5.1401588949140606</v>
      </c>
      <c r="AF2407" s="32"/>
      <c r="AG2407" s="32">
        <f ca="1">IF(ROW(data!B2407)&gt;fib+1,MIN(OFFSET(data!B2407,0,0,-fib,1)),"")</f>
        <v>7.48</v>
      </c>
      <c r="AH2407" s="32">
        <f ca="1">IF(ROW(data!B2407)&gt;fib+1,MAX(OFFSET(data!B2407,0,0,-fib,1)),"")</f>
        <v>10.56</v>
      </c>
      <c r="AI2407" s="32">
        <f t="shared" ref="AI2407" ca="1" si="1015">IF(AG2407&lt;&gt;"",AH2407-AG2407,"")</f>
        <v>3.08</v>
      </c>
      <c r="AJ2407" s="31">
        <f t="shared" ref="AJ2407" ca="1" si="1016">IF(AI2407&lt;&gt;"",AG2407+0.236*AI2407,"")</f>
        <v>8.20688</v>
      </c>
      <c r="AK2407" s="31">
        <f t="shared" ref="AK2407" ca="1" si="1017">IF(AI2407&lt;&gt;"",AG2407+0.382*AI2407,"")</f>
        <v>8.6565600000000007</v>
      </c>
      <c r="AL2407" s="31">
        <f t="shared" ref="AL2407" ca="1" si="1018">IF(AI2407&lt;&gt;"",AG2407+0.5*AI2407,"")</f>
        <v>9.02</v>
      </c>
      <c r="AM2407" s="31">
        <f t="shared" ref="AM2407" ca="1" si="1019">IF(AI2407&lt;&gt;"",AG2407+0.618*AI2407,"")</f>
        <v>9.3834400000000002</v>
      </c>
      <c r="AN2407" s="32"/>
      <c r="AO2407" s="32">
        <f t="shared" ref="AO2407" ca="1" si="1020">MAX(AO2406,X2407-1)</f>
        <v>2.890077253538212</v>
      </c>
      <c r="AP2407" s="32">
        <f t="shared" ref="AP2407" ca="1" si="1021">((1+AO2407)/X2407)-1</f>
        <v>0.38811388274594449</v>
      </c>
      <c r="AQ2407" s="32">
        <f t="shared" ref="AQ2407" ca="1" si="1022">MAX(AQ2406,AE2407-1)</f>
        <v>4.2959212856690323</v>
      </c>
      <c r="AR2407" s="32">
        <f t="shared" ref="AR2407" ca="1" si="1023">((1+AQ2407)/AE2407)-1</f>
        <v>3.0303030303030276E-2</v>
      </c>
    </row>
    <row r="2408" spans="1:44">
      <c r="A2408" s="20">
        <v>40431</v>
      </c>
      <c r="B2408" s="31">
        <f ca="1">IF(ROW(data!B2408)&gt;singleSMA,AVERAGE(OFFSET(data!B2408,0,0,-singleSMA,1)),"")</f>
        <v>8.8455000000000013</v>
      </c>
      <c r="C2408" s="31" t="str">
        <f ca="1">IF(ROW(data!B2406)&gt;singleSMA+2,IF(SIGN(data!B2407-indicators!B2407)&lt;&gt;SIGN(data!B2406-indicators!B2406),IF(SIGN(data!B2407-indicators!B2407)&gt;0,"BUY","SELL"),""),"")</f>
        <v/>
      </c>
      <c r="D2408" s="31">
        <f ca="1">IF(ROW(data!B2408)&gt;fastSMA,AVERAGE(OFFSET(data!B2408,0,0,-fastSMA,1)),"")</f>
        <v>8.718</v>
      </c>
      <c r="E2408" s="31">
        <f ca="1">IF(ROW(data!B2408)&gt;slowSMA,AVERAGE(OFFSET(data!B2408,0,0,-slowSMA,1)),"")</f>
        <v>8.8455000000000013</v>
      </c>
      <c r="F2408" s="31" t="str">
        <f ca="1">IF(ROW(data!B2408)&gt;MAX(fastSMA,slowSMA)+2,IF(SIGN(D2407-E2407)&lt;&gt;SIGN(D2406-E2406),IF(SIGN(D2407-E2407)&gt;0,"BUY","SELL"),""),"")</f>
        <v/>
      </c>
      <c r="G2408" s="31"/>
      <c r="H2408" s="31">
        <f>(data!B2408/data!B2407)-1</f>
        <v>-2.7980535279805374E-2</v>
      </c>
      <c r="I2408" s="31">
        <f t="shared" ref="I2408" si="1024">IF(H2408&gt;0,H2408,0)</f>
        <v>0</v>
      </c>
      <c r="J2408" s="31">
        <f t="shared" ref="J2408" si="1025">IF(H2408&lt;0,-H2408,0)</f>
        <v>2.7980535279805374E-2</v>
      </c>
      <c r="K2408" s="31">
        <f ca="1">IF(ROW(data!B2408)&gt;rsi+1,100-100/(1+AVERAGE(OFFSET(I2408,0,0,-rsi,1))/AVERAGE(OFFSET(J2408,0,0,-rsi,1))),"")</f>
        <v>42.306001514314481</v>
      </c>
      <c r="L2408" s="31"/>
      <c r="M2408" s="31">
        <f t="shared" ref="M2408" si="1026">1+H2408</f>
        <v>0.97201946472019463</v>
      </c>
      <c r="N2408" s="31">
        <f t="shared" ref="N2408" ca="1" si="1027">IF(ROW(M2408)&gt;priceindex+1,PRODUCT(OFFSET(M2408,0,0,-priceindex,1)),"")</f>
        <v>0.91210045662100447</v>
      </c>
      <c r="O2408" s="32"/>
      <c r="P2408" s="32"/>
      <c r="Q2408" s="32"/>
      <c r="R2408" s="32"/>
      <c r="S2408" s="32" t="str">
        <f ca="1">pricein</f>
        <v/>
      </c>
      <c r="T2408" s="32" t="str">
        <f ca="1">priceout</f>
        <v/>
      </c>
      <c r="U2408" s="16" t="str">
        <f t="shared" ref="U2408" ca="1" si="1028">IF(S2408&lt;&gt;"",OFFSET(C2408,MATCH("SELL",C2409:C7261,0),17),"")</f>
        <v/>
      </c>
      <c r="V2408" s="16" t="str">
        <f t="shared" ref="V2408" ca="1" si="1029">IF(IFERROR(U2408,"")&lt;&gt;"",U2408/S2408,"")</f>
        <v/>
      </c>
      <c r="W2408" s="16" t="str">
        <f t="shared" ref="W2408" ca="1" si="1030">IF(V2408&lt;&gt;"",V2408-1,"")</f>
        <v/>
      </c>
      <c r="X2408" s="16">
        <f t="shared" ref="X2408" ca="1" si="1031">IF(V2408&lt;&gt;"",V2408*X2407,X2407)</f>
        <v>2.8024193849591965</v>
      </c>
      <c r="Y2408" s="16"/>
      <c r="Z2408" s="32" t="str">
        <f ca="1">priceincross</f>
        <v/>
      </c>
      <c r="AA2408" s="32" t="str">
        <f ca="1">priceoutcross</f>
        <v/>
      </c>
      <c r="AB2408" s="32" t="str">
        <f t="shared" ref="AB2408" ca="1" si="1032">IF(Z2408&lt;&gt;"",OFFSET(F2408,MATCH("SELL",F2409:F7406,0),21),"")</f>
        <v/>
      </c>
      <c r="AC2408" s="32" t="str">
        <f t="shared" ref="AC2408" ca="1" si="1033">IF(IFERROR(AB2408,"")&lt;&gt;"",AB2408/Z2408,"")</f>
        <v/>
      </c>
      <c r="AD2408" s="32" t="str">
        <f t="shared" ref="AD2408" ca="1" si="1034">IF(AC2408&lt;&gt;"",AC2408-1,"")</f>
        <v/>
      </c>
      <c r="AE2408" s="32">
        <f t="shared" ref="AE2408" ca="1" si="1035">IF(AC2408&lt;&gt;"",AC2408*AE2407,AE2407)</f>
        <v>5.1401588949140606</v>
      </c>
      <c r="AF2408" s="32"/>
      <c r="AG2408" s="32">
        <f ca="1">IF(ROW(data!B2408)&gt;fib+1,MIN(OFFSET(data!B2408,0,0,-fib,1)),"")</f>
        <v>7.48</v>
      </c>
      <c r="AH2408" s="32">
        <f ca="1">IF(ROW(data!B2408)&gt;fib+1,MAX(OFFSET(data!B2408,0,0,-fib,1)),"")</f>
        <v>10.56</v>
      </c>
      <c r="AI2408" s="32">
        <f t="shared" ref="AI2408" ca="1" si="1036">IF(AG2408&lt;&gt;"",AH2408-AG2408,"")</f>
        <v>3.08</v>
      </c>
      <c r="AJ2408" s="31">
        <f t="shared" ref="AJ2408" ca="1" si="1037">IF(AI2408&lt;&gt;"",AG2408+0.236*AI2408,"")</f>
        <v>8.20688</v>
      </c>
      <c r="AK2408" s="31">
        <f t="shared" ref="AK2408" ca="1" si="1038">IF(AI2408&lt;&gt;"",AG2408+0.382*AI2408,"")</f>
        <v>8.6565600000000007</v>
      </c>
      <c r="AL2408" s="31">
        <f t="shared" ref="AL2408" ca="1" si="1039">IF(AI2408&lt;&gt;"",AG2408+0.5*AI2408,"")</f>
        <v>9.02</v>
      </c>
      <c r="AM2408" s="31">
        <f t="shared" ref="AM2408" ca="1" si="1040">IF(AI2408&lt;&gt;"",AG2408+0.618*AI2408,"")</f>
        <v>9.3834400000000002</v>
      </c>
      <c r="AN2408" s="32"/>
      <c r="AO2408" s="32">
        <f t="shared" ref="AO2408" ca="1" si="1041">MAX(AO2407,X2408-1)</f>
        <v>2.890077253538212</v>
      </c>
      <c r="AP2408" s="32">
        <f t="shared" ref="AP2408" ca="1" si="1042">((1+AO2408)/X2408)-1</f>
        <v>0.38811388274594449</v>
      </c>
      <c r="AQ2408" s="32">
        <f t="shared" ref="AQ2408" ca="1" si="1043">MAX(AQ2407,AE2408-1)</f>
        <v>4.2959212856690323</v>
      </c>
      <c r="AR2408" s="32">
        <f t="shared" ref="AR2408" ca="1" si="1044">((1+AQ2408)/AE2408)-1</f>
        <v>3.0303030303030276E-2</v>
      </c>
    </row>
    <row r="2409" spans="1:44">
      <c r="A2409" s="20">
        <v>40434</v>
      </c>
      <c r="B2409" s="31">
        <f ca="1">IF(ROW(data!B2409)&gt;singleSMA,AVERAGE(OFFSET(data!B2409,0,0,-singleSMA,1)),"")</f>
        <v>8.8279000000000014</v>
      </c>
      <c r="C2409" s="31" t="str">
        <f ca="1">IF(ROW(data!B2407)&gt;singleSMA+2,IF(SIGN(data!B2408-indicators!B2408)&lt;&gt;SIGN(data!B2407-indicators!B2407),IF(SIGN(data!B2408-indicators!B2408)&gt;0,"BUY","SELL"),""),"")</f>
        <v/>
      </c>
      <c r="D2409" s="31">
        <f ca="1">IF(ROW(data!B2409)&gt;fastSMA,AVERAGE(OFFSET(data!B2409,0,0,-fastSMA,1)),"")</f>
        <v>8.6805000000000003</v>
      </c>
      <c r="E2409" s="31">
        <f ca="1">IF(ROW(data!B2409)&gt;slowSMA,AVERAGE(OFFSET(data!B2409,0,0,-slowSMA,1)),"")</f>
        <v>8.8279000000000014</v>
      </c>
      <c r="F2409" s="31" t="str">
        <f ca="1">IF(ROW(data!B2409)&gt;MAX(fastSMA,slowSMA)+2,IF(SIGN(D2408-E2408)&lt;&gt;SIGN(D2407-E2407),IF(SIGN(D2408-E2408)&gt;0,"BUY","SELL"),""),"")</f>
        <v/>
      </c>
      <c r="G2409" s="31"/>
      <c r="H2409" s="31">
        <f>(data!B2409/data!B2408)-1</f>
        <v>5.0062578222778154E-3</v>
      </c>
      <c r="I2409" s="31">
        <f t="shared" ref="I2409:I2410" si="1045">IF(H2409&gt;0,H2409,0)</f>
        <v>5.0062578222778154E-3</v>
      </c>
      <c r="J2409" s="31">
        <f t="shared" ref="J2409:J2410" si="1046">IF(H2409&lt;0,-H2409,0)</f>
        <v>0</v>
      </c>
      <c r="K2409" s="31">
        <f ca="1">IF(ROW(data!B2409)&gt;rsi+1,100-100/(1+AVERAGE(OFFSET(I2409,0,0,-rsi,1))/AVERAGE(OFFSET(J2409,0,0,-rsi,1))),"")</f>
        <v>42.603690961183915</v>
      </c>
      <c r="L2409" s="31"/>
      <c r="M2409" s="31">
        <f t="shared" ref="M2409:M2410" si="1047">1+H2409</f>
        <v>1.0050062578222778</v>
      </c>
      <c r="N2409" s="31">
        <f t="shared" ref="N2409:N2410" ca="1" si="1048">IF(ROW(M2409)&gt;priceindex+1,PRODUCT(OFFSET(M2409,0,0,-priceindex,1)),"")</f>
        <v>0.91457858769931666</v>
      </c>
      <c r="O2409" s="32"/>
      <c r="P2409" s="32"/>
      <c r="Q2409" s="32"/>
      <c r="R2409" s="32"/>
      <c r="S2409" s="32" t="str">
        <f ca="1">pricein</f>
        <v/>
      </c>
      <c r="T2409" s="32" t="str">
        <f ca="1">priceout</f>
        <v/>
      </c>
      <c r="U2409" s="16" t="str">
        <f t="shared" ref="U2409:U2410" ca="1" si="1049">IF(S2409&lt;&gt;"",OFFSET(C2409,MATCH("SELL",C2410:C7262,0),17),"")</f>
        <v/>
      </c>
      <c r="V2409" s="16" t="str">
        <f t="shared" ref="V2409:V2410" ca="1" si="1050">IF(IFERROR(U2409,"")&lt;&gt;"",U2409/S2409,"")</f>
        <v/>
      </c>
      <c r="W2409" s="16" t="str">
        <f t="shared" ref="W2409:W2410" ca="1" si="1051">IF(V2409&lt;&gt;"",V2409-1,"")</f>
        <v/>
      </c>
      <c r="X2409" s="16">
        <f t="shared" ref="X2409:X2410" ca="1" si="1052">IF(V2409&lt;&gt;"",V2409*X2408,X2408)</f>
        <v>2.8024193849591965</v>
      </c>
      <c r="Y2409" s="16"/>
      <c r="Z2409" s="32" t="str">
        <f ca="1">priceincross</f>
        <v/>
      </c>
      <c r="AA2409" s="32" t="str">
        <f ca="1">priceoutcross</f>
        <v/>
      </c>
      <c r="AB2409" s="32" t="str">
        <f t="shared" ref="AB2409:AB2410" ca="1" si="1053">IF(Z2409&lt;&gt;"",OFFSET(F2409,MATCH("SELL",F2410:F7407,0),21),"")</f>
        <v/>
      </c>
      <c r="AC2409" s="32" t="str">
        <f t="shared" ref="AC2409:AC2410" ca="1" si="1054">IF(IFERROR(AB2409,"")&lt;&gt;"",AB2409/Z2409,"")</f>
        <v/>
      </c>
      <c r="AD2409" s="32" t="str">
        <f t="shared" ref="AD2409:AD2410" ca="1" si="1055">IF(AC2409&lt;&gt;"",AC2409-1,"")</f>
        <v/>
      </c>
      <c r="AE2409" s="32">
        <f t="shared" ref="AE2409:AE2410" ca="1" si="1056">IF(AC2409&lt;&gt;"",AC2409*AE2408,AE2408)</f>
        <v>5.1401588949140606</v>
      </c>
      <c r="AF2409" s="32"/>
      <c r="AG2409" s="32">
        <f ca="1">IF(ROW(data!B2409)&gt;fib+1,MIN(OFFSET(data!B2409,0,0,-fib,1)),"")</f>
        <v>7.48</v>
      </c>
      <c r="AH2409" s="32">
        <f ca="1">IF(ROW(data!B2409)&gt;fib+1,MAX(OFFSET(data!B2409,0,0,-fib,1)),"")</f>
        <v>10.56</v>
      </c>
      <c r="AI2409" s="32">
        <f t="shared" ref="AI2409:AI2410" ca="1" si="1057">IF(AG2409&lt;&gt;"",AH2409-AG2409,"")</f>
        <v>3.08</v>
      </c>
      <c r="AJ2409" s="31">
        <f t="shared" ref="AJ2409:AJ2410" ca="1" si="1058">IF(AI2409&lt;&gt;"",AG2409+0.236*AI2409,"")</f>
        <v>8.20688</v>
      </c>
      <c r="AK2409" s="31">
        <f t="shared" ref="AK2409:AK2410" ca="1" si="1059">IF(AI2409&lt;&gt;"",AG2409+0.382*AI2409,"")</f>
        <v>8.6565600000000007</v>
      </c>
      <c r="AL2409" s="31">
        <f t="shared" ref="AL2409:AL2410" ca="1" si="1060">IF(AI2409&lt;&gt;"",AG2409+0.5*AI2409,"")</f>
        <v>9.02</v>
      </c>
      <c r="AM2409" s="31">
        <f t="shared" ref="AM2409:AM2410" ca="1" si="1061">IF(AI2409&lt;&gt;"",AG2409+0.618*AI2409,"")</f>
        <v>9.3834400000000002</v>
      </c>
      <c r="AN2409" s="32"/>
      <c r="AO2409" s="32">
        <f t="shared" ref="AO2409:AO2410" ca="1" si="1062">MAX(AO2408,X2409-1)</f>
        <v>2.890077253538212</v>
      </c>
      <c r="AP2409" s="32">
        <f t="shared" ref="AP2409:AP2410" ca="1" si="1063">((1+AO2409)/X2409)-1</f>
        <v>0.38811388274594449</v>
      </c>
      <c r="AQ2409" s="32">
        <f t="shared" ref="AQ2409:AQ2410" ca="1" si="1064">MAX(AQ2408,AE2409-1)</f>
        <v>4.2959212856690323</v>
      </c>
      <c r="AR2409" s="32">
        <f t="shared" ref="AR2409:AR2410" ca="1" si="1065">((1+AQ2409)/AE2409)-1</f>
        <v>3.0303030303030276E-2</v>
      </c>
    </row>
    <row r="2410" spans="1:44">
      <c r="A2410" s="20">
        <v>40435</v>
      </c>
      <c r="B2410" s="31">
        <f ca="1">IF(ROW(data!B2410)&gt;singleSMA,AVERAGE(OFFSET(data!B2410,0,0,-singleSMA,1)),"")</f>
        <v>8.8125000000000018</v>
      </c>
      <c r="C2410" s="31" t="str">
        <f ca="1">IF(ROW(data!B2408)&gt;singleSMA+2,IF(SIGN(data!B2409-indicators!B2409)&lt;&gt;SIGN(data!B2408-indicators!B2408),IF(SIGN(data!B2409-indicators!B2409)&gt;0,"BUY","SELL"),""),"")</f>
        <v/>
      </c>
      <c r="D2410" s="31">
        <f ca="1">IF(ROW(data!B2410)&gt;fastSMA,AVERAGE(OFFSET(data!B2410,0,0,-fastSMA,1)),"")</f>
        <v>8.6170000000000009</v>
      </c>
      <c r="E2410" s="31">
        <f ca="1">IF(ROW(data!B2410)&gt;slowSMA,AVERAGE(OFFSET(data!B2410,0,0,-slowSMA,1)),"")</f>
        <v>8.8125000000000018</v>
      </c>
      <c r="F2410" s="31" t="str">
        <f ca="1">IF(ROW(data!B2410)&gt;MAX(fastSMA,slowSMA)+2,IF(SIGN(D2409-E2409)&lt;&gt;SIGN(D2408-E2408),IF(SIGN(D2409-E2409)&gt;0,"BUY","SELL"),""),"")</f>
        <v/>
      </c>
      <c r="G2410" s="31"/>
      <c r="H2410" s="31">
        <f>(data!B2410/data!B2409)-1</f>
        <v>-1.6189290161892744E-2</v>
      </c>
      <c r="I2410" s="31">
        <f t="shared" si="1045"/>
        <v>0</v>
      </c>
      <c r="J2410" s="31">
        <f t="shared" si="1046"/>
        <v>1.6189290161892744E-2</v>
      </c>
      <c r="K2410" s="31">
        <f ca="1">IF(ROW(data!B2410)&gt;rsi+1,100-100/(1+AVERAGE(OFFSET(I2410,0,0,-rsi,1))/AVERAGE(OFFSET(J2410,0,0,-rsi,1))),"")</f>
        <v>36.119204978192826</v>
      </c>
      <c r="L2410" s="31"/>
      <c r="M2410" s="31">
        <f t="shared" si="1047"/>
        <v>0.98381070983810726</v>
      </c>
      <c r="N2410" s="31">
        <f t="shared" ca="1" si="1048"/>
        <v>0.86150490730643425</v>
      </c>
      <c r="O2410" s="32"/>
      <c r="P2410" s="32"/>
      <c r="Q2410" s="32"/>
      <c r="R2410" s="32"/>
      <c r="S2410" s="32" t="str">
        <f ca="1">pricein</f>
        <v/>
      </c>
      <c r="T2410" s="32" t="str">
        <f ca="1">priceout</f>
        <v/>
      </c>
      <c r="U2410" s="16" t="str">
        <f t="shared" ca="1" si="1049"/>
        <v/>
      </c>
      <c r="V2410" s="16" t="str">
        <f t="shared" ca="1" si="1050"/>
        <v/>
      </c>
      <c r="W2410" s="16" t="str">
        <f t="shared" ca="1" si="1051"/>
        <v/>
      </c>
      <c r="X2410" s="16">
        <f t="shared" ca="1" si="1052"/>
        <v>2.8024193849591965</v>
      </c>
      <c r="Y2410" s="16"/>
      <c r="Z2410" s="32" t="str">
        <f ca="1">priceincross</f>
        <v/>
      </c>
      <c r="AA2410" s="32" t="str">
        <f ca="1">priceoutcross</f>
        <v/>
      </c>
      <c r="AB2410" s="32" t="str">
        <f t="shared" ca="1" si="1053"/>
        <v/>
      </c>
      <c r="AC2410" s="32" t="str">
        <f t="shared" ca="1" si="1054"/>
        <v/>
      </c>
      <c r="AD2410" s="32" t="str">
        <f t="shared" ca="1" si="1055"/>
        <v/>
      </c>
      <c r="AE2410" s="32">
        <f t="shared" ca="1" si="1056"/>
        <v>5.1401588949140606</v>
      </c>
      <c r="AF2410" s="32"/>
      <c r="AG2410" s="32">
        <f ca="1">IF(ROW(data!B2410)&gt;fib+1,MIN(OFFSET(data!B2410,0,0,-fib,1)),"")</f>
        <v>7.48</v>
      </c>
      <c r="AH2410" s="32">
        <f ca="1">IF(ROW(data!B2410)&gt;fib+1,MAX(OFFSET(data!B2410,0,0,-fib,1)),"")</f>
        <v>10.56</v>
      </c>
      <c r="AI2410" s="32">
        <f t="shared" ca="1" si="1057"/>
        <v>3.08</v>
      </c>
      <c r="AJ2410" s="31">
        <f t="shared" ca="1" si="1058"/>
        <v>8.20688</v>
      </c>
      <c r="AK2410" s="31">
        <f t="shared" ca="1" si="1059"/>
        <v>8.6565600000000007</v>
      </c>
      <c r="AL2410" s="31">
        <f t="shared" ca="1" si="1060"/>
        <v>9.02</v>
      </c>
      <c r="AM2410" s="31">
        <f t="shared" ca="1" si="1061"/>
        <v>9.3834400000000002</v>
      </c>
      <c r="AN2410" s="32"/>
      <c r="AO2410" s="32">
        <f t="shared" ca="1" si="1062"/>
        <v>2.890077253538212</v>
      </c>
      <c r="AP2410" s="32">
        <f t="shared" ca="1" si="1063"/>
        <v>0.38811388274594449</v>
      </c>
      <c r="AQ2410" s="32">
        <f t="shared" ca="1" si="1064"/>
        <v>4.2959212856690323</v>
      </c>
      <c r="AR2410" s="32">
        <f t="shared" ca="1" si="1065"/>
        <v>3.0303030303030276E-2</v>
      </c>
    </row>
    <row r="2411" spans="1:44">
      <c r="A2411" s="20">
        <v>40436</v>
      </c>
      <c r="B2411" s="31">
        <f ca="1">IF(ROW(data!B2411)&gt;singleSMA,AVERAGE(OFFSET(data!B2411,0,0,-singleSMA,1)),"")</f>
        <v>8.8055000000000021</v>
      </c>
      <c r="C2411" s="31" t="str">
        <f ca="1">IF(ROW(data!B2409)&gt;singleSMA+2,IF(SIGN(data!B2410-indicators!B2410)&lt;&gt;SIGN(data!B2409-indicators!B2409),IF(SIGN(data!B2410-indicators!B2410)&gt;0,"BUY","SELL"),""),"")</f>
        <v/>
      </c>
      <c r="D2411" s="31">
        <f ca="1">IF(ROW(data!B2411)&gt;fastSMA,AVERAGE(OFFSET(data!B2411,0,0,-fastSMA,1)),"")</f>
        <v>8.5530000000000008</v>
      </c>
      <c r="E2411" s="31">
        <f ca="1">IF(ROW(data!B2411)&gt;slowSMA,AVERAGE(OFFSET(data!B2411,0,0,-slowSMA,1)),"")</f>
        <v>8.8055000000000021</v>
      </c>
      <c r="F2411" s="31" t="str">
        <f ca="1">IF(ROW(data!B2411)&gt;MAX(fastSMA,slowSMA)+2,IF(SIGN(D2410-E2410)&lt;&gt;SIGN(D2409-E2409),IF(SIGN(D2410-E2410)&gt;0,"BUY","SELL"),""),"")</f>
        <v/>
      </c>
      <c r="G2411" s="31"/>
      <c r="H2411" s="31">
        <f>(data!B2411/data!B2410)-1</f>
        <v>-1.2658227848101333E-2</v>
      </c>
      <c r="I2411" s="31">
        <f t="shared" ref="I2411" si="1066">IF(H2411&gt;0,H2411,0)</f>
        <v>0</v>
      </c>
      <c r="J2411" s="31">
        <f t="shared" ref="J2411" si="1067">IF(H2411&lt;0,-H2411,0)</f>
        <v>1.2658227848101333E-2</v>
      </c>
      <c r="K2411" s="31">
        <f ca="1">IF(ROW(data!B2411)&gt;rsi+1,100-100/(1+AVERAGE(OFFSET(I2411,0,0,-rsi,1))/AVERAGE(OFFSET(J2411,0,0,-rsi,1))),"")</f>
        <v>35.914758731745891</v>
      </c>
      <c r="L2411" s="31"/>
      <c r="M2411" s="31">
        <f t="shared" ref="M2411" si="1068">1+H2411</f>
        <v>0.98734177215189867</v>
      </c>
      <c r="N2411" s="31">
        <f t="shared" ref="N2411" ca="1" si="1069">IF(ROW(M2411)&gt;priceindex+1,PRODUCT(OFFSET(M2411,0,0,-priceindex,1)),"")</f>
        <v>0.85903083700440519</v>
      </c>
      <c r="O2411" s="32"/>
      <c r="P2411" s="32"/>
      <c r="Q2411" s="32"/>
      <c r="R2411" s="32"/>
      <c r="S2411" s="32" t="str">
        <f ca="1">pricein</f>
        <v/>
      </c>
      <c r="T2411" s="32" t="str">
        <f ca="1">priceout</f>
        <v/>
      </c>
      <c r="U2411" s="16" t="str">
        <f t="shared" ref="U2411" ca="1" si="1070">IF(S2411&lt;&gt;"",OFFSET(C2411,MATCH("SELL",C2412:C7264,0),17),"")</f>
        <v/>
      </c>
      <c r="V2411" s="16" t="str">
        <f t="shared" ref="V2411" ca="1" si="1071">IF(IFERROR(U2411,"")&lt;&gt;"",U2411/S2411,"")</f>
        <v/>
      </c>
      <c r="W2411" s="16" t="str">
        <f t="shared" ref="W2411" ca="1" si="1072">IF(V2411&lt;&gt;"",V2411-1,"")</f>
        <v/>
      </c>
      <c r="X2411" s="16">
        <f t="shared" ref="X2411" ca="1" si="1073">IF(V2411&lt;&gt;"",V2411*X2410,X2410)</f>
        <v>2.8024193849591965</v>
      </c>
      <c r="Y2411" s="16"/>
      <c r="Z2411" s="32" t="str">
        <f ca="1">priceincross</f>
        <v/>
      </c>
      <c r="AA2411" s="32" t="str">
        <f ca="1">priceoutcross</f>
        <v/>
      </c>
      <c r="AB2411" s="32" t="str">
        <f t="shared" ref="AB2411" ca="1" si="1074">IF(Z2411&lt;&gt;"",OFFSET(F2411,MATCH("SELL",F2412:F7409,0),21),"")</f>
        <v/>
      </c>
      <c r="AC2411" s="32" t="str">
        <f t="shared" ref="AC2411" ca="1" si="1075">IF(IFERROR(AB2411,"")&lt;&gt;"",AB2411/Z2411,"")</f>
        <v/>
      </c>
      <c r="AD2411" s="32" t="str">
        <f t="shared" ref="AD2411" ca="1" si="1076">IF(AC2411&lt;&gt;"",AC2411-1,"")</f>
        <v/>
      </c>
      <c r="AE2411" s="32">
        <f t="shared" ref="AE2411" ca="1" si="1077">IF(AC2411&lt;&gt;"",AC2411*AE2410,AE2410)</f>
        <v>5.1401588949140606</v>
      </c>
      <c r="AF2411" s="32"/>
      <c r="AG2411" s="32">
        <f ca="1">IF(ROW(data!B2411)&gt;fib+1,MIN(OFFSET(data!B2411,0,0,-fib,1)),"")</f>
        <v>7.48</v>
      </c>
      <c r="AH2411" s="32">
        <f ca="1">IF(ROW(data!B2411)&gt;fib+1,MAX(OFFSET(data!B2411,0,0,-fib,1)),"")</f>
        <v>10.56</v>
      </c>
      <c r="AI2411" s="32">
        <f t="shared" ref="AI2411" ca="1" si="1078">IF(AG2411&lt;&gt;"",AH2411-AG2411,"")</f>
        <v>3.08</v>
      </c>
      <c r="AJ2411" s="31">
        <f t="shared" ref="AJ2411" ca="1" si="1079">IF(AI2411&lt;&gt;"",AG2411+0.236*AI2411,"")</f>
        <v>8.20688</v>
      </c>
      <c r="AK2411" s="31">
        <f t="shared" ref="AK2411" ca="1" si="1080">IF(AI2411&lt;&gt;"",AG2411+0.382*AI2411,"")</f>
        <v>8.6565600000000007</v>
      </c>
      <c r="AL2411" s="31">
        <f t="shared" ref="AL2411" ca="1" si="1081">IF(AI2411&lt;&gt;"",AG2411+0.5*AI2411,"")</f>
        <v>9.02</v>
      </c>
      <c r="AM2411" s="31">
        <f t="shared" ref="AM2411" ca="1" si="1082">IF(AI2411&lt;&gt;"",AG2411+0.618*AI2411,"")</f>
        <v>9.3834400000000002</v>
      </c>
      <c r="AN2411" s="32"/>
      <c r="AO2411" s="32">
        <f t="shared" ref="AO2411" ca="1" si="1083">MAX(AO2410,X2411-1)</f>
        <v>2.890077253538212</v>
      </c>
      <c r="AP2411" s="32">
        <f t="shared" ref="AP2411" ca="1" si="1084">((1+AO2411)/X2411)-1</f>
        <v>0.38811388274594449</v>
      </c>
      <c r="AQ2411" s="32">
        <f t="shared" ref="AQ2411" ca="1" si="1085">MAX(AQ2410,AE2411-1)</f>
        <v>4.2959212856690323</v>
      </c>
      <c r="AR2411" s="32">
        <f t="shared" ref="AR2411" ca="1" si="1086">((1+AQ2411)/AE2411)-1</f>
        <v>3.0303030303030276E-2</v>
      </c>
    </row>
    <row r="2412" spans="1:44">
      <c r="A2412" s="20">
        <v>40437</v>
      </c>
      <c r="B2412" s="31">
        <f ca="1">IF(ROW(data!B2412)&gt;singleSMA,AVERAGE(OFFSET(data!B2412,0,0,-singleSMA,1)),"")</f>
        <v>8.7961000000000027</v>
      </c>
      <c r="C2412" s="31" t="str">
        <f ca="1">IF(ROW(data!B2410)&gt;singleSMA+2,IF(SIGN(data!B2411-indicators!B2411)&lt;&gt;SIGN(data!B2410-indicators!B2410),IF(SIGN(data!B2411-indicators!B2411)&gt;0,"BUY","SELL"),""),"")</f>
        <v/>
      </c>
      <c r="D2412" s="31">
        <f ca="1">IF(ROW(data!B2412)&gt;fastSMA,AVERAGE(OFFSET(data!B2412,0,0,-fastSMA,1)),"")</f>
        <v>8.4920000000000009</v>
      </c>
      <c r="E2412" s="31">
        <f ca="1">IF(ROW(data!B2412)&gt;slowSMA,AVERAGE(OFFSET(data!B2412,0,0,-slowSMA,1)),"")</f>
        <v>8.7961000000000027</v>
      </c>
      <c r="F2412" s="31" t="str">
        <f ca="1">IF(ROW(data!B2412)&gt;MAX(fastSMA,slowSMA)+2,IF(SIGN(D2411-E2411)&lt;&gt;SIGN(D2410-E2410),IF(SIGN(D2411-E2411)&gt;0,"BUY","SELL"),""),"")</f>
        <v/>
      </c>
      <c r="G2412" s="31"/>
      <c r="H2412" s="31">
        <f>(data!B2412/data!B2411)-1</f>
        <v>-8.9743589743589425E-3</v>
      </c>
      <c r="I2412" s="31">
        <f t="shared" ref="I2412" si="1087">IF(H2412&gt;0,H2412,0)</f>
        <v>0</v>
      </c>
      <c r="J2412" s="31">
        <f t="shared" ref="J2412" si="1088">IF(H2412&lt;0,-H2412,0)</f>
        <v>8.9743589743589425E-3</v>
      </c>
      <c r="K2412" s="31">
        <f ca="1">IF(ROW(data!B2412)&gt;rsi+1,100-100/(1+AVERAGE(OFFSET(I2412,0,0,-rsi,1))/AVERAGE(OFFSET(J2412,0,0,-rsi,1))),"")</f>
        <v>36.300820938492819</v>
      </c>
      <c r="L2412" s="31"/>
      <c r="M2412" s="31">
        <f t="shared" ref="M2412" si="1089">1+H2412</f>
        <v>0.99102564102564106</v>
      </c>
      <c r="N2412" s="31">
        <f t="shared" ref="N2412" ca="1" si="1090">IF(ROW(M2412)&gt;priceindex+1,PRODUCT(OFFSET(M2412,0,0,-priceindex,1)),"")</f>
        <v>0.86368715083798908</v>
      </c>
      <c r="O2412" s="32"/>
      <c r="P2412" s="32"/>
      <c r="Q2412" s="32"/>
      <c r="R2412" s="32"/>
      <c r="S2412" s="32" t="str">
        <f ca="1">pricein</f>
        <v/>
      </c>
      <c r="T2412" s="32" t="str">
        <f ca="1">priceout</f>
        <v/>
      </c>
      <c r="U2412" s="16" t="str">
        <f t="shared" ref="U2412" ca="1" si="1091">IF(S2412&lt;&gt;"",OFFSET(C2412,MATCH("SELL",C2413:C7265,0),17),"")</f>
        <v/>
      </c>
      <c r="V2412" s="16" t="str">
        <f t="shared" ref="V2412" ca="1" si="1092">IF(IFERROR(U2412,"")&lt;&gt;"",U2412/S2412,"")</f>
        <v/>
      </c>
      <c r="W2412" s="16" t="str">
        <f t="shared" ref="W2412" ca="1" si="1093">IF(V2412&lt;&gt;"",V2412-1,"")</f>
        <v/>
      </c>
      <c r="X2412" s="16">
        <f t="shared" ref="X2412" ca="1" si="1094">IF(V2412&lt;&gt;"",V2412*X2411,X2411)</f>
        <v>2.8024193849591965</v>
      </c>
      <c r="Y2412" s="16"/>
      <c r="Z2412" s="32" t="str">
        <f ca="1">priceincross</f>
        <v/>
      </c>
      <c r="AA2412" s="32" t="str">
        <f ca="1">priceoutcross</f>
        <v/>
      </c>
      <c r="AB2412" s="32" t="str">
        <f t="shared" ref="AB2412" ca="1" si="1095">IF(Z2412&lt;&gt;"",OFFSET(F2412,MATCH("SELL",F2413:F7410,0),21),"")</f>
        <v/>
      </c>
      <c r="AC2412" s="32" t="str">
        <f t="shared" ref="AC2412" ca="1" si="1096">IF(IFERROR(AB2412,"")&lt;&gt;"",AB2412/Z2412,"")</f>
        <v/>
      </c>
      <c r="AD2412" s="32" t="str">
        <f t="shared" ref="AD2412" ca="1" si="1097">IF(AC2412&lt;&gt;"",AC2412-1,"")</f>
        <v/>
      </c>
      <c r="AE2412" s="32">
        <f t="shared" ref="AE2412" ca="1" si="1098">IF(AC2412&lt;&gt;"",AC2412*AE2411,AE2411)</f>
        <v>5.1401588949140606</v>
      </c>
      <c r="AF2412" s="32"/>
      <c r="AG2412" s="32">
        <f ca="1">IF(ROW(data!B2412)&gt;fib+1,MIN(OFFSET(data!B2412,0,0,-fib,1)),"")</f>
        <v>7.48</v>
      </c>
      <c r="AH2412" s="32">
        <f ca="1">IF(ROW(data!B2412)&gt;fib+1,MAX(OFFSET(data!B2412,0,0,-fib,1)),"")</f>
        <v>10.56</v>
      </c>
      <c r="AI2412" s="32">
        <f t="shared" ref="AI2412" ca="1" si="1099">IF(AG2412&lt;&gt;"",AH2412-AG2412,"")</f>
        <v>3.08</v>
      </c>
      <c r="AJ2412" s="31">
        <f t="shared" ref="AJ2412" ca="1" si="1100">IF(AI2412&lt;&gt;"",AG2412+0.236*AI2412,"")</f>
        <v>8.20688</v>
      </c>
      <c r="AK2412" s="31">
        <f t="shared" ref="AK2412" ca="1" si="1101">IF(AI2412&lt;&gt;"",AG2412+0.382*AI2412,"")</f>
        <v>8.6565600000000007</v>
      </c>
      <c r="AL2412" s="31">
        <f t="shared" ref="AL2412" ca="1" si="1102">IF(AI2412&lt;&gt;"",AG2412+0.5*AI2412,"")</f>
        <v>9.02</v>
      </c>
      <c r="AM2412" s="31">
        <f t="shared" ref="AM2412" ca="1" si="1103">IF(AI2412&lt;&gt;"",AG2412+0.618*AI2412,"")</f>
        <v>9.3834400000000002</v>
      </c>
      <c r="AN2412" s="32"/>
      <c r="AO2412" s="32">
        <f t="shared" ref="AO2412" ca="1" si="1104">MAX(AO2411,X2412-1)</f>
        <v>2.890077253538212</v>
      </c>
      <c r="AP2412" s="32">
        <f t="shared" ref="AP2412" ca="1" si="1105">((1+AO2412)/X2412)-1</f>
        <v>0.38811388274594449</v>
      </c>
      <c r="AQ2412" s="32">
        <f t="shared" ref="AQ2412" ca="1" si="1106">MAX(AQ2411,AE2412-1)</f>
        <v>4.2959212856690323</v>
      </c>
      <c r="AR2412" s="32">
        <f t="shared" ref="AR2412" ca="1" si="1107">((1+AQ2412)/AE2412)-1</f>
        <v>3.0303030303030276E-2</v>
      </c>
    </row>
    <row r="2413" spans="1:44">
      <c r="A2413" s="20">
        <v>40438</v>
      </c>
      <c r="B2413" s="31">
        <f ca="1">IF(ROW(data!B2413)&gt;singleSMA,AVERAGE(OFFSET(data!B2413,0,0,-singleSMA,1)),"")</f>
        <v>8.7724000000000029</v>
      </c>
      <c r="C2413" s="31" t="str">
        <f ca="1">IF(ROW(data!B2411)&gt;singleSMA+2,IF(SIGN(data!B2412-indicators!B2412)&lt;&gt;SIGN(data!B2411-indicators!B2411),IF(SIGN(data!B2412-indicators!B2412)&gt;0,"BUY","SELL"),""),"")</f>
        <v/>
      </c>
      <c r="D2413" s="31">
        <f ca="1">IF(ROW(data!B2413)&gt;fastSMA,AVERAGE(OFFSET(data!B2413,0,0,-fastSMA,1)),"")</f>
        <v>8.452</v>
      </c>
      <c r="E2413" s="31">
        <f ca="1">IF(ROW(data!B2413)&gt;slowSMA,AVERAGE(OFFSET(data!B2413,0,0,-slowSMA,1)),"")</f>
        <v>8.7724000000000029</v>
      </c>
      <c r="F2413" s="31" t="str">
        <f ca="1">IF(ROW(data!B2413)&gt;MAX(fastSMA,slowSMA)+2,IF(SIGN(D2412-E2412)&lt;&gt;SIGN(D2411-E2411),IF(SIGN(D2412-E2412)&gt;0,"BUY","SELL"),""),"")</f>
        <v/>
      </c>
      <c r="G2413" s="31"/>
      <c r="H2413" s="31">
        <f>(data!B2413/data!B2412)-1</f>
        <v>1.1642949547218562E-2</v>
      </c>
      <c r="I2413" s="31">
        <f t="shared" ref="I2413:I2414" si="1108">IF(H2413&gt;0,H2413,0)</f>
        <v>1.1642949547218562E-2</v>
      </c>
      <c r="J2413" s="31">
        <f t="shared" ref="J2413:J2414" si="1109">IF(H2413&lt;0,-H2413,0)</f>
        <v>0</v>
      </c>
      <c r="K2413" s="31">
        <f ca="1">IF(ROW(data!B2413)&gt;rsi+1,100-100/(1+AVERAGE(OFFSET(I2413,0,0,-rsi,1))/AVERAGE(OFFSET(J2413,0,0,-rsi,1))),"")</f>
        <v>40.709653359313833</v>
      </c>
      <c r="L2413" s="31"/>
      <c r="M2413" s="31">
        <f t="shared" ref="M2413:M2414" si="1110">1+H2413</f>
        <v>1.0116429495472186</v>
      </c>
      <c r="N2413" s="31">
        <f t="shared" ref="N2413:N2414" ca="1" si="1111">IF(ROW(M2413)&gt;priceindex+1,PRODUCT(OFFSET(M2413,0,0,-priceindex,1)),"")</f>
        <v>0.90719257540603238</v>
      </c>
      <c r="O2413" s="32"/>
      <c r="P2413" s="32"/>
      <c r="Q2413" s="32"/>
      <c r="R2413" s="32"/>
      <c r="S2413" s="32" t="str">
        <f ca="1">pricein</f>
        <v/>
      </c>
      <c r="T2413" s="32" t="str">
        <f ca="1">priceout</f>
        <v/>
      </c>
      <c r="U2413" s="16" t="str">
        <f t="shared" ref="U2413:U2414" ca="1" si="1112">IF(S2413&lt;&gt;"",OFFSET(C2413,MATCH("SELL",C2414:C7266,0),17),"")</f>
        <v/>
      </c>
      <c r="V2413" s="16" t="str">
        <f t="shared" ref="V2413:V2414" ca="1" si="1113">IF(IFERROR(U2413,"")&lt;&gt;"",U2413/S2413,"")</f>
        <v/>
      </c>
      <c r="W2413" s="16" t="str">
        <f t="shared" ref="W2413:W2414" ca="1" si="1114">IF(V2413&lt;&gt;"",V2413-1,"")</f>
        <v/>
      </c>
      <c r="X2413" s="16">
        <f t="shared" ref="X2413:X2414" ca="1" si="1115">IF(V2413&lt;&gt;"",V2413*X2412,X2412)</f>
        <v>2.8024193849591965</v>
      </c>
      <c r="Y2413" s="16"/>
      <c r="Z2413" s="32" t="str">
        <f ca="1">priceincross</f>
        <v/>
      </c>
      <c r="AA2413" s="32" t="str">
        <f ca="1">priceoutcross</f>
        <v/>
      </c>
      <c r="AB2413" s="32" t="str">
        <f t="shared" ref="AB2413:AB2414" ca="1" si="1116">IF(Z2413&lt;&gt;"",OFFSET(F2413,MATCH("SELL",F2414:F7411,0),21),"")</f>
        <v/>
      </c>
      <c r="AC2413" s="32" t="str">
        <f t="shared" ref="AC2413:AC2414" ca="1" si="1117">IF(IFERROR(AB2413,"")&lt;&gt;"",AB2413/Z2413,"")</f>
        <v/>
      </c>
      <c r="AD2413" s="32" t="str">
        <f t="shared" ref="AD2413:AD2414" ca="1" si="1118">IF(AC2413&lt;&gt;"",AC2413-1,"")</f>
        <v/>
      </c>
      <c r="AE2413" s="32">
        <f t="shared" ref="AE2413:AE2414" ca="1" si="1119">IF(AC2413&lt;&gt;"",AC2413*AE2412,AE2412)</f>
        <v>5.1401588949140606</v>
      </c>
      <c r="AF2413" s="32"/>
      <c r="AG2413" s="32">
        <f ca="1">IF(ROW(data!B2413)&gt;fib+1,MIN(OFFSET(data!B2413,0,0,-fib,1)),"")</f>
        <v>7.48</v>
      </c>
      <c r="AH2413" s="32">
        <f ca="1">IF(ROW(data!B2413)&gt;fib+1,MAX(OFFSET(data!B2413,0,0,-fib,1)),"")</f>
        <v>10.56</v>
      </c>
      <c r="AI2413" s="32">
        <f t="shared" ref="AI2413:AI2414" ca="1" si="1120">IF(AG2413&lt;&gt;"",AH2413-AG2413,"")</f>
        <v>3.08</v>
      </c>
      <c r="AJ2413" s="31">
        <f t="shared" ref="AJ2413:AJ2414" ca="1" si="1121">IF(AI2413&lt;&gt;"",AG2413+0.236*AI2413,"")</f>
        <v>8.20688</v>
      </c>
      <c r="AK2413" s="31">
        <f t="shared" ref="AK2413:AK2414" ca="1" si="1122">IF(AI2413&lt;&gt;"",AG2413+0.382*AI2413,"")</f>
        <v>8.6565600000000007</v>
      </c>
      <c r="AL2413" s="31">
        <f t="shared" ref="AL2413:AL2414" ca="1" si="1123">IF(AI2413&lt;&gt;"",AG2413+0.5*AI2413,"")</f>
        <v>9.02</v>
      </c>
      <c r="AM2413" s="31">
        <f t="shared" ref="AM2413:AM2414" ca="1" si="1124">IF(AI2413&lt;&gt;"",AG2413+0.618*AI2413,"")</f>
        <v>9.3834400000000002</v>
      </c>
      <c r="AN2413" s="32"/>
      <c r="AO2413" s="32">
        <f t="shared" ref="AO2413:AO2414" ca="1" si="1125">MAX(AO2412,X2413-1)</f>
        <v>2.890077253538212</v>
      </c>
      <c r="AP2413" s="32">
        <f t="shared" ref="AP2413:AP2414" ca="1" si="1126">((1+AO2413)/X2413)-1</f>
        <v>0.38811388274594449</v>
      </c>
      <c r="AQ2413" s="32">
        <f t="shared" ref="AQ2413:AQ2414" ca="1" si="1127">MAX(AQ2412,AE2413-1)</f>
        <v>4.2959212856690323</v>
      </c>
      <c r="AR2413" s="32">
        <f t="shared" ref="AR2413:AR2414" ca="1" si="1128">((1+AQ2413)/AE2413)-1</f>
        <v>3.0303030303030276E-2</v>
      </c>
    </row>
    <row r="2414" spans="1:44">
      <c r="A2414" s="20">
        <v>40441</v>
      </c>
      <c r="B2414" s="31">
        <f ca="1">IF(ROW(data!B2414)&gt;singleSMA,AVERAGE(OFFSET(data!B2414,0,0,-singleSMA,1)),"")</f>
        <v>8.742600000000003</v>
      </c>
      <c r="C2414" s="31" t="str">
        <f ca="1">IF(ROW(data!B2412)&gt;singleSMA+2,IF(SIGN(data!B2413-indicators!B2413)&lt;&gt;SIGN(data!B2412-indicators!B2412),IF(SIGN(data!B2413-indicators!B2413)&gt;0,"BUY","SELL"),""),"")</f>
        <v/>
      </c>
      <c r="D2414" s="31">
        <f ca="1">IF(ROW(data!B2414)&gt;fastSMA,AVERAGE(OFFSET(data!B2414,0,0,-fastSMA,1)),"")</f>
        <v>8.389999999999997</v>
      </c>
      <c r="E2414" s="31">
        <f ca="1">IF(ROW(data!B2414)&gt;slowSMA,AVERAGE(OFFSET(data!B2414,0,0,-slowSMA,1)),"")</f>
        <v>8.742600000000003</v>
      </c>
      <c r="F2414" s="31" t="str">
        <f ca="1">IF(ROW(data!B2414)&gt;MAX(fastSMA,slowSMA)+2,IF(SIGN(D2413-E2413)&lt;&gt;SIGN(D2412-E2412),IF(SIGN(D2413-E2413)&gt;0,"BUY","SELL"),""),"")</f>
        <v/>
      </c>
      <c r="G2414" s="31"/>
      <c r="H2414" s="31">
        <f>(data!B2414/data!B2413)-1</f>
        <v>-3.9641943734015417E-2</v>
      </c>
      <c r="I2414" s="31">
        <f t="shared" si="1108"/>
        <v>0</v>
      </c>
      <c r="J2414" s="31">
        <f t="shared" si="1109"/>
        <v>3.9641943734015417E-2</v>
      </c>
      <c r="K2414" s="31">
        <f ca="1">IF(ROW(data!B2414)&gt;rsi+1,100-100/(1+AVERAGE(OFFSET(I2414,0,0,-rsi,1))/AVERAGE(OFFSET(J2414,0,0,-rsi,1))),"")</f>
        <v>35.656975612936378</v>
      </c>
      <c r="L2414" s="31"/>
      <c r="M2414" s="31">
        <f t="shared" si="1110"/>
        <v>0.96035805626598458</v>
      </c>
      <c r="N2414" s="31">
        <f t="shared" ca="1" si="1111"/>
        <v>0.85828571428571432</v>
      </c>
      <c r="O2414" s="32"/>
      <c r="P2414" s="32"/>
      <c r="Q2414" s="32"/>
      <c r="R2414" s="32"/>
      <c r="S2414" s="32" t="str">
        <f ca="1">pricein</f>
        <v/>
      </c>
      <c r="T2414" s="32" t="str">
        <f ca="1">priceout</f>
        <v/>
      </c>
      <c r="U2414" s="16" t="str">
        <f t="shared" ca="1" si="1112"/>
        <v/>
      </c>
      <c r="V2414" s="16" t="str">
        <f t="shared" ca="1" si="1113"/>
        <v/>
      </c>
      <c r="W2414" s="16" t="str">
        <f t="shared" ca="1" si="1114"/>
        <v/>
      </c>
      <c r="X2414" s="16">
        <f t="shared" ca="1" si="1115"/>
        <v>2.8024193849591965</v>
      </c>
      <c r="Y2414" s="16"/>
      <c r="Z2414" s="32" t="str">
        <f ca="1">priceincross</f>
        <v/>
      </c>
      <c r="AA2414" s="32" t="str">
        <f ca="1">priceoutcross</f>
        <v/>
      </c>
      <c r="AB2414" s="32" t="str">
        <f t="shared" ca="1" si="1116"/>
        <v/>
      </c>
      <c r="AC2414" s="32" t="str">
        <f t="shared" ca="1" si="1117"/>
        <v/>
      </c>
      <c r="AD2414" s="32" t="str">
        <f t="shared" ca="1" si="1118"/>
        <v/>
      </c>
      <c r="AE2414" s="32">
        <f t="shared" ca="1" si="1119"/>
        <v>5.1401588949140606</v>
      </c>
      <c r="AF2414" s="32"/>
      <c r="AG2414" s="32">
        <f ca="1">IF(ROW(data!B2414)&gt;fib+1,MIN(OFFSET(data!B2414,0,0,-fib,1)),"")</f>
        <v>7.48</v>
      </c>
      <c r="AH2414" s="32">
        <f ca="1">IF(ROW(data!B2414)&gt;fib+1,MAX(OFFSET(data!B2414,0,0,-fib,1)),"")</f>
        <v>10.56</v>
      </c>
      <c r="AI2414" s="32">
        <f t="shared" ca="1" si="1120"/>
        <v>3.08</v>
      </c>
      <c r="AJ2414" s="31">
        <f t="shared" ca="1" si="1121"/>
        <v>8.20688</v>
      </c>
      <c r="AK2414" s="31">
        <f t="shared" ca="1" si="1122"/>
        <v>8.6565600000000007</v>
      </c>
      <c r="AL2414" s="31">
        <f t="shared" ca="1" si="1123"/>
        <v>9.02</v>
      </c>
      <c r="AM2414" s="31">
        <f t="shared" ca="1" si="1124"/>
        <v>9.3834400000000002</v>
      </c>
      <c r="AN2414" s="32"/>
      <c r="AO2414" s="32">
        <f t="shared" ca="1" si="1125"/>
        <v>2.890077253538212</v>
      </c>
      <c r="AP2414" s="32">
        <f t="shared" ca="1" si="1126"/>
        <v>0.38811388274594449</v>
      </c>
      <c r="AQ2414" s="32">
        <f t="shared" ca="1" si="1127"/>
        <v>4.2959212856690323</v>
      </c>
      <c r="AR2414" s="32">
        <f t="shared" ca="1" si="1128"/>
        <v>3.0303030303030276E-2</v>
      </c>
    </row>
    <row r="2415" spans="1:44">
      <c r="A2415" s="20">
        <v>40442</v>
      </c>
      <c r="B2415" s="31">
        <f ca="1">IF(ROW(data!B2415)&gt;singleSMA,AVERAGE(OFFSET(data!B2415,0,0,-singleSMA,1)),"")</f>
        <v>8.7170000000000041</v>
      </c>
      <c r="C2415" s="31" t="str">
        <f ca="1">IF(ROW(data!B2413)&gt;singleSMA+2,IF(SIGN(data!B2414-indicators!B2414)&lt;&gt;SIGN(data!B2413-indicators!B2413),IF(SIGN(data!B2414-indicators!B2414)&gt;0,"BUY","SELL"),""),"")</f>
        <v/>
      </c>
      <c r="D2415" s="31">
        <f ca="1">IF(ROW(data!B2415)&gt;fastSMA,AVERAGE(OFFSET(data!B2415,0,0,-fastSMA,1)),"")</f>
        <v>8.3609999999999989</v>
      </c>
      <c r="E2415" s="31">
        <f ca="1">IF(ROW(data!B2415)&gt;slowSMA,AVERAGE(OFFSET(data!B2415,0,0,-slowSMA,1)),"")</f>
        <v>8.7170000000000041</v>
      </c>
      <c r="F2415" s="31" t="str">
        <f ca="1">IF(ROW(data!B2415)&gt;MAX(fastSMA,slowSMA)+2,IF(SIGN(D2414-E2414)&lt;&gt;SIGN(D2413-E2413),IF(SIGN(D2414-E2414)&gt;0,"BUY","SELL"),""),"")</f>
        <v/>
      </c>
      <c r="G2415" s="31"/>
      <c r="H2415" s="31">
        <f>(data!B2415/data!B2414)-1</f>
        <v>6.5246338215712463E-2</v>
      </c>
      <c r="I2415" s="31">
        <f t="shared" ref="I2415" si="1129">IF(H2415&gt;0,H2415,0)</f>
        <v>6.5246338215712463E-2</v>
      </c>
      <c r="J2415" s="31">
        <f t="shared" ref="J2415" si="1130">IF(H2415&lt;0,-H2415,0)</f>
        <v>0</v>
      </c>
      <c r="K2415" s="31">
        <f ca="1">IF(ROW(data!B2415)&gt;rsi+1,100-100/(1+AVERAGE(OFFSET(I2415,0,0,-rsi,1))/AVERAGE(OFFSET(J2415,0,0,-rsi,1))),"")</f>
        <v>44.677730217137245</v>
      </c>
      <c r="L2415" s="31"/>
      <c r="M2415" s="31">
        <f t="shared" ref="M2415" si="1131">1+H2415</f>
        <v>1.0652463382157125</v>
      </c>
      <c r="N2415" s="31">
        <f t="shared" ref="N2415" ca="1" si="1132">IF(ROW(M2415)&gt;priceindex+1,PRODUCT(OFFSET(M2415,0,0,-priceindex,1)),"")</f>
        <v>0.93240093240093214</v>
      </c>
      <c r="O2415" s="32"/>
      <c r="P2415" s="32"/>
      <c r="Q2415" s="32"/>
      <c r="R2415" s="32"/>
      <c r="S2415" s="32" t="str">
        <f ca="1">pricein</f>
        <v/>
      </c>
      <c r="T2415" s="32" t="str">
        <f ca="1">priceout</f>
        <v/>
      </c>
      <c r="U2415" s="16" t="str">
        <f t="shared" ref="U2415" ca="1" si="1133">IF(S2415&lt;&gt;"",OFFSET(C2415,MATCH("SELL",C2416:C7268,0),17),"")</f>
        <v/>
      </c>
      <c r="V2415" s="16" t="str">
        <f t="shared" ref="V2415" ca="1" si="1134">IF(IFERROR(U2415,"")&lt;&gt;"",U2415/S2415,"")</f>
        <v/>
      </c>
      <c r="W2415" s="16" t="str">
        <f t="shared" ref="W2415" ca="1" si="1135">IF(V2415&lt;&gt;"",V2415-1,"")</f>
        <v/>
      </c>
      <c r="X2415" s="16">
        <f t="shared" ref="X2415" ca="1" si="1136">IF(V2415&lt;&gt;"",V2415*X2414,X2414)</f>
        <v>2.8024193849591965</v>
      </c>
      <c r="Y2415" s="16"/>
      <c r="Z2415" s="32" t="str">
        <f ca="1">priceincross</f>
        <v/>
      </c>
      <c r="AA2415" s="32" t="str">
        <f ca="1">priceoutcross</f>
        <v/>
      </c>
      <c r="AB2415" s="32" t="str">
        <f t="shared" ref="AB2415" ca="1" si="1137">IF(Z2415&lt;&gt;"",OFFSET(F2415,MATCH("SELL",F2416:F7413,0),21),"")</f>
        <v/>
      </c>
      <c r="AC2415" s="32" t="str">
        <f t="shared" ref="AC2415" ca="1" si="1138">IF(IFERROR(AB2415,"")&lt;&gt;"",AB2415/Z2415,"")</f>
        <v/>
      </c>
      <c r="AD2415" s="32" t="str">
        <f t="shared" ref="AD2415" ca="1" si="1139">IF(AC2415&lt;&gt;"",AC2415-1,"")</f>
        <v/>
      </c>
      <c r="AE2415" s="32">
        <f t="shared" ref="AE2415" ca="1" si="1140">IF(AC2415&lt;&gt;"",AC2415*AE2414,AE2414)</f>
        <v>5.1401588949140606</v>
      </c>
      <c r="AF2415" s="32"/>
      <c r="AG2415" s="32">
        <f ca="1">IF(ROW(data!B2415)&gt;fib+1,MIN(OFFSET(data!B2415,0,0,-fib,1)),"")</f>
        <v>7.48</v>
      </c>
      <c r="AH2415" s="32">
        <f ca="1">IF(ROW(data!B2415)&gt;fib+1,MAX(OFFSET(data!B2415,0,0,-fib,1)),"")</f>
        <v>10.29</v>
      </c>
      <c r="AI2415" s="32">
        <f t="shared" ref="AI2415" ca="1" si="1141">IF(AG2415&lt;&gt;"",AH2415-AG2415,"")</f>
        <v>2.8099999999999987</v>
      </c>
      <c r="AJ2415" s="31">
        <f t="shared" ref="AJ2415" ca="1" si="1142">IF(AI2415&lt;&gt;"",AG2415+0.236*AI2415,"")</f>
        <v>8.14316</v>
      </c>
      <c r="AK2415" s="31">
        <f t="shared" ref="AK2415" ca="1" si="1143">IF(AI2415&lt;&gt;"",AG2415+0.382*AI2415,"")</f>
        <v>8.5534199999999991</v>
      </c>
      <c r="AL2415" s="31">
        <f t="shared" ref="AL2415" ca="1" si="1144">IF(AI2415&lt;&gt;"",AG2415+0.5*AI2415,"")</f>
        <v>8.8849999999999998</v>
      </c>
      <c r="AM2415" s="31">
        <f t="shared" ref="AM2415" ca="1" si="1145">IF(AI2415&lt;&gt;"",AG2415+0.618*AI2415,"")</f>
        <v>9.2165800000000004</v>
      </c>
      <c r="AN2415" s="32"/>
      <c r="AO2415" s="32">
        <f t="shared" ref="AO2415" ca="1" si="1146">MAX(AO2414,X2415-1)</f>
        <v>2.890077253538212</v>
      </c>
      <c r="AP2415" s="32">
        <f t="shared" ref="AP2415" ca="1" si="1147">((1+AO2415)/X2415)-1</f>
        <v>0.38811388274594449</v>
      </c>
      <c r="AQ2415" s="32">
        <f t="shared" ref="AQ2415" ca="1" si="1148">MAX(AQ2414,AE2415-1)</f>
        <v>4.2959212856690323</v>
      </c>
      <c r="AR2415" s="32">
        <f t="shared" ref="AR2415" ca="1" si="1149">((1+AQ2415)/AE2415)-1</f>
        <v>3.0303030303030276E-2</v>
      </c>
    </row>
    <row r="2416" spans="1:44">
      <c r="A2416" s="20">
        <v>40443</v>
      </c>
      <c r="B2416" s="31">
        <f ca="1">IF(ROW(data!B2416)&gt;singleSMA,AVERAGE(OFFSET(data!B2416,0,0,-singleSMA,1)),"")</f>
        <v>8.7050000000000036</v>
      </c>
      <c r="C2416" s="31" t="str">
        <f ca="1">IF(ROW(data!B2414)&gt;singleSMA+2,IF(SIGN(data!B2415-indicators!B2415)&lt;&gt;SIGN(data!B2414-indicators!B2414),IF(SIGN(data!B2415-indicators!B2415)&gt;0,"BUY","SELL"),""),"")</f>
        <v/>
      </c>
      <c r="D2416" s="31">
        <f ca="1">IF(ROW(data!B2416)&gt;fastSMA,AVERAGE(OFFSET(data!B2416,0,0,-fastSMA,1)),"")</f>
        <v>8.347999999999999</v>
      </c>
      <c r="E2416" s="31">
        <f ca="1">IF(ROW(data!B2416)&gt;slowSMA,AVERAGE(OFFSET(data!B2416,0,0,-slowSMA,1)),"")</f>
        <v>8.7050000000000036</v>
      </c>
      <c r="F2416" s="31" t="str">
        <f ca="1">IF(ROW(data!B2416)&gt;MAX(fastSMA,slowSMA)+2,IF(SIGN(D2415-E2415)&lt;&gt;SIGN(D2414-E2414),IF(SIGN(D2415-E2415)&gt;0,"BUY","SELL"),""),"")</f>
        <v/>
      </c>
      <c r="G2416" s="31"/>
      <c r="H2416" s="31">
        <f>(data!B2416/data!B2415)-1</f>
        <v>2.4999999999999467E-3</v>
      </c>
      <c r="I2416" s="31">
        <f t="shared" ref="I2416:I2418" si="1150">IF(H2416&gt;0,H2416,0)</f>
        <v>2.4999999999999467E-3</v>
      </c>
      <c r="J2416" s="31">
        <f t="shared" ref="J2416:J2418" si="1151">IF(H2416&lt;0,-H2416,0)</f>
        <v>0</v>
      </c>
      <c r="K2416" s="31">
        <f ca="1">IF(ROW(data!B2416)&gt;rsi+1,100-100/(1+AVERAGE(OFFSET(I2416,0,0,-rsi,1))/AVERAGE(OFFSET(J2416,0,0,-rsi,1))),"")</f>
        <v>48.013810381654913</v>
      </c>
      <c r="L2416" s="31"/>
      <c r="M2416" s="31">
        <f t="shared" ref="M2416:M2418" si="1152">1+H2416</f>
        <v>1.0024999999999999</v>
      </c>
      <c r="N2416" s="31">
        <f t="shared" ref="N2416:N2418" ca="1" si="1153">IF(ROW(M2416)&gt;priceindex+1,PRODUCT(OFFSET(M2416,0,0,-priceindex,1)),"")</f>
        <v>0.96859903381642543</v>
      </c>
      <c r="O2416" s="32"/>
      <c r="P2416" s="32"/>
      <c r="Q2416" s="32"/>
      <c r="R2416" s="32"/>
      <c r="S2416" s="32" t="str">
        <f ca="1">pricein</f>
        <v/>
      </c>
      <c r="T2416" s="32" t="str">
        <f ca="1">priceout</f>
        <v/>
      </c>
      <c r="U2416" s="16" t="str">
        <f t="shared" ref="U2416:U2418" ca="1" si="1154">IF(S2416&lt;&gt;"",OFFSET(C2416,MATCH("SELL",C2417:C7269,0),17),"")</f>
        <v/>
      </c>
      <c r="V2416" s="16" t="str">
        <f t="shared" ref="V2416:V2418" ca="1" si="1155">IF(IFERROR(U2416,"")&lt;&gt;"",U2416/S2416,"")</f>
        <v/>
      </c>
      <c r="W2416" s="16" t="str">
        <f t="shared" ref="W2416:W2418" ca="1" si="1156">IF(V2416&lt;&gt;"",V2416-1,"")</f>
        <v/>
      </c>
      <c r="X2416" s="16">
        <f t="shared" ref="X2416:X2418" ca="1" si="1157">IF(V2416&lt;&gt;"",V2416*X2415,X2415)</f>
        <v>2.8024193849591965</v>
      </c>
      <c r="Y2416" s="16"/>
      <c r="Z2416" s="32" t="str">
        <f ca="1">priceincross</f>
        <v/>
      </c>
      <c r="AA2416" s="32" t="str">
        <f ca="1">priceoutcross</f>
        <v/>
      </c>
      <c r="AB2416" s="32" t="str">
        <f t="shared" ref="AB2416:AB2418" ca="1" si="1158">IF(Z2416&lt;&gt;"",OFFSET(F2416,MATCH("SELL",F2417:F7414,0),21),"")</f>
        <v/>
      </c>
      <c r="AC2416" s="32" t="str">
        <f t="shared" ref="AC2416:AC2418" ca="1" si="1159">IF(IFERROR(AB2416,"")&lt;&gt;"",AB2416/Z2416,"")</f>
        <v/>
      </c>
      <c r="AD2416" s="32" t="str">
        <f t="shared" ref="AD2416:AD2418" ca="1" si="1160">IF(AC2416&lt;&gt;"",AC2416-1,"")</f>
        <v/>
      </c>
      <c r="AE2416" s="32">
        <f t="shared" ref="AE2416:AE2418" ca="1" si="1161">IF(AC2416&lt;&gt;"",AC2416*AE2415,AE2415)</f>
        <v>5.1401588949140606</v>
      </c>
      <c r="AF2416" s="32"/>
      <c r="AG2416" s="32">
        <f ca="1">IF(ROW(data!B2416)&gt;fib+1,MIN(OFFSET(data!B2416,0,0,-fib,1)),"")</f>
        <v>7.48</v>
      </c>
      <c r="AH2416" s="32">
        <f ca="1">IF(ROW(data!B2416)&gt;fib+1,MAX(OFFSET(data!B2416,0,0,-fib,1)),"")</f>
        <v>10.29</v>
      </c>
      <c r="AI2416" s="32">
        <f t="shared" ref="AI2416:AI2418" ca="1" si="1162">IF(AG2416&lt;&gt;"",AH2416-AG2416,"")</f>
        <v>2.8099999999999987</v>
      </c>
      <c r="AJ2416" s="31">
        <f t="shared" ref="AJ2416:AJ2418" ca="1" si="1163">IF(AI2416&lt;&gt;"",AG2416+0.236*AI2416,"")</f>
        <v>8.14316</v>
      </c>
      <c r="AK2416" s="31">
        <f t="shared" ref="AK2416:AK2418" ca="1" si="1164">IF(AI2416&lt;&gt;"",AG2416+0.382*AI2416,"")</f>
        <v>8.5534199999999991</v>
      </c>
      <c r="AL2416" s="31">
        <f t="shared" ref="AL2416:AL2418" ca="1" si="1165">IF(AI2416&lt;&gt;"",AG2416+0.5*AI2416,"")</f>
        <v>8.8849999999999998</v>
      </c>
      <c r="AM2416" s="31">
        <f t="shared" ref="AM2416:AM2418" ca="1" si="1166">IF(AI2416&lt;&gt;"",AG2416+0.618*AI2416,"")</f>
        <v>9.2165800000000004</v>
      </c>
      <c r="AN2416" s="32"/>
      <c r="AO2416" s="32">
        <f t="shared" ref="AO2416:AO2418" ca="1" si="1167">MAX(AO2415,X2416-1)</f>
        <v>2.890077253538212</v>
      </c>
      <c r="AP2416" s="32">
        <f t="shared" ref="AP2416:AP2418" ca="1" si="1168">((1+AO2416)/X2416)-1</f>
        <v>0.38811388274594449</v>
      </c>
      <c r="AQ2416" s="32">
        <f t="shared" ref="AQ2416:AQ2418" ca="1" si="1169">MAX(AQ2415,AE2416-1)</f>
        <v>4.2959212856690323</v>
      </c>
      <c r="AR2416" s="32">
        <f t="shared" ref="AR2416:AR2418" ca="1" si="1170">((1+AQ2416)/AE2416)-1</f>
        <v>3.0303030303030276E-2</v>
      </c>
    </row>
    <row r="2417" spans="1:44">
      <c r="A2417" s="20">
        <v>40444</v>
      </c>
      <c r="B2417" s="31">
        <f ca="1">IF(ROW(data!B2417)&gt;singleSMA,AVERAGE(OFFSET(data!B2417,0,0,-singleSMA,1)),"")</f>
        <v>8.6950000000000038</v>
      </c>
      <c r="C2417" s="31" t="str">
        <f ca="1">IF(ROW(data!B2415)&gt;singleSMA+2,IF(SIGN(data!B2416-indicators!B2416)&lt;&gt;SIGN(data!B2415-indicators!B2415),IF(SIGN(data!B2416-indicators!B2416)&gt;0,"BUY","SELL"),""),"")</f>
        <v/>
      </c>
      <c r="D2417" s="31">
        <f ca="1">IF(ROW(data!B2417)&gt;fastSMA,AVERAGE(OFFSET(data!B2417,0,0,-fastSMA,1)),"")</f>
        <v>8.3195000000000014</v>
      </c>
      <c r="E2417" s="31">
        <f ca="1">IF(ROW(data!B2417)&gt;slowSMA,AVERAGE(OFFSET(data!B2417,0,0,-slowSMA,1)),"")</f>
        <v>8.6950000000000038</v>
      </c>
      <c r="F2417" s="31" t="str">
        <f ca="1">IF(ROW(data!B2417)&gt;MAX(fastSMA,slowSMA)+2,IF(SIGN(D2416-E2416)&lt;&gt;SIGN(D2415-E2415),IF(SIGN(D2416-E2416)&gt;0,"BUY","SELL"),""),"")</f>
        <v/>
      </c>
      <c r="G2417" s="31"/>
      <c r="H2417" s="31">
        <f>(data!B2417/data!B2416)-1</f>
        <v>3.7406483790525247E-3</v>
      </c>
      <c r="I2417" s="31">
        <f t="shared" si="1150"/>
        <v>3.7406483790525247E-3</v>
      </c>
      <c r="J2417" s="31">
        <f t="shared" si="1151"/>
        <v>0</v>
      </c>
      <c r="K2417" s="31">
        <f ca="1">IF(ROW(data!B2417)&gt;rsi+1,100-100/(1+AVERAGE(OFFSET(I2417,0,0,-rsi,1))/AVERAGE(OFFSET(J2417,0,0,-rsi,1))),"")</f>
        <v>43.906594610265223</v>
      </c>
      <c r="L2417" s="31"/>
      <c r="M2417" s="31">
        <f t="shared" si="1152"/>
        <v>1.0037406483790525</v>
      </c>
      <c r="N2417" s="31">
        <f t="shared" ca="1" si="1153"/>
        <v>0.93387470997679833</v>
      </c>
      <c r="O2417" s="32"/>
      <c r="P2417" s="32"/>
      <c r="Q2417" s="32"/>
      <c r="R2417" s="32"/>
      <c r="S2417" s="32" t="str">
        <f ca="1">pricein</f>
        <v/>
      </c>
      <c r="T2417" s="32" t="str">
        <f ca="1">priceout</f>
        <v/>
      </c>
      <c r="U2417" s="16" t="str">
        <f t="shared" ca="1" si="1154"/>
        <v/>
      </c>
      <c r="V2417" s="16" t="str">
        <f t="shared" ca="1" si="1155"/>
        <v/>
      </c>
      <c r="W2417" s="16" t="str">
        <f t="shared" ca="1" si="1156"/>
        <v/>
      </c>
      <c r="X2417" s="16">
        <f t="shared" ca="1" si="1157"/>
        <v>2.8024193849591965</v>
      </c>
      <c r="Y2417" s="16"/>
      <c r="Z2417" s="32" t="str">
        <f ca="1">priceincross</f>
        <v/>
      </c>
      <c r="AA2417" s="32" t="str">
        <f ca="1">priceoutcross</f>
        <v/>
      </c>
      <c r="AB2417" s="32" t="str">
        <f t="shared" ca="1" si="1158"/>
        <v/>
      </c>
      <c r="AC2417" s="32" t="str">
        <f t="shared" ca="1" si="1159"/>
        <v/>
      </c>
      <c r="AD2417" s="32" t="str">
        <f t="shared" ca="1" si="1160"/>
        <v/>
      </c>
      <c r="AE2417" s="32">
        <f t="shared" ca="1" si="1161"/>
        <v>5.1401588949140606</v>
      </c>
      <c r="AF2417" s="32"/>
      <c r="AG2417" s="32">
        <f ca="1">IF(ROW(data!B2417)&gt;fib+1,MIN(OFFSET(data!B2417,0,0,-fib,1)),"")</f>
        <v>7.48</v>
      </c>
      <c r="AH2417" s="32">
        <f ca="1">IF(ROW(data!B2417)&gt;fib+1,MAX(OFFSET(data!B2417,0,0,-fib,1)),"")</f>
        <v>10.29</v>
      </c>
      <c r="AI2417" s="32">
        <f t="shared" ca="1" si="1162"/>
        <v>2.8099999999999987</v>
      </c>
      <c r="AJ2417" s="31">
        <f t="shared" ca="1" si="1163"/>
        <v>8.14316</v>
      </c>
      <c r="AK2417" s="31">
        <f t="shared" ca="1" si="1164"/>
        <v>8.5534199999999991</v>
      </c>
      <c r="AL2417" s="31">
        <f t="shared" ca="1" si="1165"/>
        <v>8.8849999999999998</v>
      </c>
      <c r="AM2417" s="31">
        <f t="shared" ca="1" si="1166"/>
        <v>9.2165800000000004</v>
      </c>
      <c r="AN2417" s="32"/>
      <c r="AO2417" s="32">
        <f t="shared" ca="1" si="1167"/>
        <v>2.890077253538212</v>
      </c>
      <c r="AP2417" s="32">
        <f t="shared" ca="1" si="1168"/>
        <v>0.38811388274594449</v>
      </c>
      <c r="AQ2417" s="32">
        <f t="shared" ca="1" si="1169"/>
        <v>4.2959212856690323</v>
      </c>
      <c r="AR2417" s="32">
        <f t="shared" ca="1" si="1170"/>
        <v>3.0303030303030276E-2</v>
      </c>
    </row>
    <row r="2418" spans="1:44">
      <c r="A2418" s="20">
        <v>40445</v>
      </c>
      <c r="B2418" s="31">
        <f ca="1">IF(ROW(data!B2418)&gt;singleSMA,AVERAGE(OFFSET(data!B2418,0,0,-singleSMA,1)),"")</f>
        <v>8.6811000000000043</v>
      </c>
      <c r="C2418" s="31" t="str">
        <f ca="1">IF(ROW(data!B2416)&gt;singleSMA+2,IF(SIGN(data!B2417-indicators!B2417)&lt;&gt;SIGN(data!B2416-indicators!B2416),IF(SIGN(data!B2417-indicators!B2417)&gt;0,"BUY","SELL"),""),"")</f>
        <v/>
      </c>
      <c r="D2418" s="31">
        <f ca="1">IF(ROW(data!B2418)&gt;fastSMA,AVERAGE(OFFSET(data!B2418,0,0,-fastSMA,1)),"")</f>
        <v>8.2885000000000009</v>
      </c>
      <c r="E2418" s="31">
        <f ca="1">IF(ROW(data!B2418)&gt;slowSMA,AVERAGE(OFFSET(data!B2418,0,0,-slowSMA,1)),"")</f>
        <v>8.6811000000000043</v>
      </c>
      <c r="F2418" s="31" t="str">
        <f ca="1">IF(ROW(data!B2418)&gt;MAX(fastSMA,slowSMA)+2,IF(SIGN(D2417-E2417)&lt;&gt;SIGN(D2416-E2416),IF(SIGN(D2417-E2417)&gt;0,"BUY","SELL"),""),"")</f>
        <v/>
      </c>
      <c r="G2418" s="31"/>
      <c r="H2418" s="31">
        <f>(data!B2418/data!B2417)-1</f>
        <v>-6.2111801242237252E-3</v>
      </c>
      <c r="I2418" s="31">
        <f t="shared" si="1150"/>
        <v>0</v>
      </c>
      <c r="J2418" s="31">
        <f t="shared" si="1151"/>
        <v>6.2111801242237252E-3</v>
      </c>
      <c r="K2418" s="31">
        <f ca="1">IF(ROW(data!B2418)&gt;rsi+1,100-100/(1+AVERAGE(OFFSET(I2418,0,0,-rsi,1))/AVERAGE(OFFSET(J2418,0,0,-rsi,1))),"")</f>
        <v>43.336792924302159</v>
      </c>
      <c r="L2418" s="31"/>
      <c r="M2418" s="31">
        <f t="shared" si="1152"/>
        <v>0.99378881987577627</v>
      </c>
      <c r="N2418" s="31">
        <f t="shared" ca="1" si="1153"/>
        <v>0.92807424593967525</v>
      </c>
      <c r="O2418" s="32"/>
      <c r="P2418" s="32"/>
      <c r="Q2418" s="32"/>
      <c r="R2418" s="32"/>
      <c r="S2418" s="32" t="str">
        <f ca="1">pricein</f>
        <v/>
      </c>
      <c r="T2418" s="32" t="str">
        <f ca="1">priceout</f>
        <v/>
      </c>
      <c r="U2418" s="16" t="str">
        <f t="shared" ca="1" si="1154"/>
        <v/>
      </c>
      <c r="V2418" s="16" t="str">
        <f t="shared" ca="1" si="1155"/>
        <v/>
      </c>
      <c r="W2418" s="16" t="str">
        <f t="shared" ca="1" si="1156"/>
        <v/>
      </c>
      <c r="X2418" s="16">
        <f t="shared" ca="1" si="1157"/>
        <v>2.8024193849591965</v>
      </c>
      <c r="Y2418" s="16"/>
      <c r="Z2418" s="32" t="str">
        <f ca="1">priceincross</f>
        <v/>
      </c>
      <c r="AA2418" s="32" t="str">
        <f ca="1">priceoutcross</f>
        <v/>
      </c>
      <c r="AB2418" s="32" t="str">
        <f t="shared" ca="1" si="1158"/>
        <v/>
      </c>
      <c r="AC2418" s="32" t="str">
        <f t="shared" ca="1" si="1159"/>
        <v/>
      </c>
      <c r="AD2418" s="32" t="str">
        <f t="shared" ca="1" si="1160"/>
        <v/>
      </c>
      <c r="AE2418" s="32">
        <f t="shared" ca="1" si="1161"/>
        <v>5.1401588949140606</v>
      </c>
      <c r="AF2418" s="32"/>
      <c r="AG2418" s="32">
        <f ca="1">IF(ROW(data!B2418)&gt;fib+1,MIN(OFFSET(data!B2418,0,0,-fib,1)),"")</f>
        <v>7.48</v>
      </c>
      <c r="AH2418" s="32">
        <f ca="1">IF(ROW(data!B2418)&gt;fib+1,MAX(OFFSET(data!B2418,0,0,-fib,1)),"")</f>
        <v>10.29</v>
      </c>
      <c r="AI2418" s="32">
        <f t="shared" ca="1" si="1162"/>
        <v>2.8099999999999987</v>
      </c>
      <c r="AJ2418" s="31">
        <f t="shared" ca="1" si="1163"/>
        <v>8.14316</v>
      </c>
      <c r="AK2418" s="31">
        <f t="shared" ca="1" si="1164"/>
        <v>8.5534199999999991</v>
      </c>
      <c r="AL2418" s="31">
        <f t="shared" ca="1" si="1165"/>
        <v>8.8849999999999998</v>
      </c>
      <c r="AM2418" s="31">
        <f t="shared" ca="1" si="1166"/>
        <v>9.2165800000000004</v>
      </c>
      <c r="AN2418" s="32"/>
      <c r="AO2418" s="32">
        <f t="shared" ca="1" si="1167"/>
        <v>2.890077253538212</v>
      </c>
      <c r="AP2418" s="32">
        <f t="shared" ca="1" si="1168"/>
        <v>0.38811388274594449</v>
      </c>
      <c r="AQ2418" s="32">
        <f t="shared" ca="1" si="1169"/>
        <v>4.2959212856690323</v>
      </c>
      <c r="AR2418" s="32">
        <f t="shared" ca="1" si="1170"/>
        <v>3.0303030303030276E-2</v>
      </c>
    </row>
    <row r="2419" spans="1:44">
      <c r="A2419" s="20">
        <v>40448</v>
      </c>
      <c r="B2419" s="31">
        <f ca="1">IF(ROW(data!B2419)&gt;singleSMA,AVERAGE(OFFSET(data!B2419,0,0,-singleSMA,1)),"")</f>
        <v>8.6693000000000033</v>
      </c>
      <c r="C2419" s="31" t="str">
        <f ca="1">IF(ROW(data!B2417)&gt;singleSMA+2,IF(SIGN(data!B2418-indicators!B2418)&lt;&gt;SIGN(data!B2417-indicators!B2417),IF(SIGN(data!B2418-indicators!B2418)&gt;0,"BUY","SELL"),""),"")</f>
        <v/>
      </c>
      <c r="D2419" s="31">
        <f ca="1">IF(ROW(data!B2419)&gt;fastSMA,AVERAGE(OFFSET(data!B2419,0,0,-fastSMA,1)),"")</f>
        <v>8.2385000000000002</v>
      </c>
      <c r="E2419" s="31">
        <f ca="1">IF(ROW(data!B2419)&gt;slowSMA,AVERAGE(OFFSET(data!B2419,0,0,-slowSMA,1)),"")</f>
        <v>8.6693000000000033</v>
      </c>
      <c r="F2419" s="31" t="str">
        <f ca="1">IF(ROW(data!B2419)&gt;MAX(fastSMA,slowSMA)+2,IF(SIGN(D2418-E2418)&lt;&gt;SIGN(D2417-E2417),IF(SIGN(D2418-E2418)&gt;0,"BUY","SELL"),""),"")</f>
        <v/>
      </c>
      <c r="G2419" s="31"/>
      <c r="H2419" s="31">
        <f>(data!B2419/data!B2418)-1</f>
        <v>-4.7499999999999987E-2</v>
      </c>
      <c r="I2419" s="31">
        <f t="shared" ref="I2419" si="1171">IF(H2419&gt;0,H2419,0)</f>
        <v>0</v>
      </c>
      <c r="J2419" s="31">
        <f t="shared" ref="J2419" si="1172">IF(H2419&lt;0,-H2419,0)</f>
        <v>4.7499999999999987E-2</v>
      </c>
      <c r="K2419" s="31">
        <f ca="1">IF(ROW(data!B2419)&gt;rsi+1,100-100/(1+AVERAGE(OFFSET(I2419,0,0,-rsi,1))/AVERAGE(OFFSET(J2419,0,0,-rsi,1))),"")</f>
        <v>39.424104230975544</v>
      </c>
      <c r="L2419" s="31"/>
      <c r="M2419" s="31">
        <f t="shared" ref="M2419" si="1173">1+H2419</f>
        <v>0.95250000000000001</v>
      </c>
      <c r="N2419" s="31">
        <f t="shared" ref="N2419" ca="1" si="1174">IF(ROW(M2419)&gt;priceindex+1,PRODUCT(OFFSET(M2419,0,0,-priceindex,1)),"")</f>
        <v>0.88399071925754069</v>
      </c>
      <c r="O2419" s="32"/>
      <c r="P2419" s="32"/>
      <c r="Q2419" s="32"/>
      <c r="R2419" s="32"/>
      <c r="S2419" s="32" t="str">
        <f ca="1">pricein</f>
        <v/>
      </c>
      <c r="T2419" s="32" t="str">
        <f ca="1">priceout</f>
        <v/>
      </c>
      <c r="U2419" s="16" t="str">
        <f t="shared" ref="U2419" ca="1" si="1175">IF(S2419&lt;&gt;"",OFFSET(C2419,MATCH("SELL",C2420:C7272,0),17),"")</f>
        <v/>
      </c>
      <c r="V2419" s="16" t="str">
        <f t="shared" ref="V2419" ca="1" si="1176">IF(IFERROR(U2419,"")&lt;&gt;"",U2419/S2419,"")</f>
        <v/>
      </c>
      <c r="W2419" s="16" t="str">
        <f t="shared" ref="W2419" ca="1" si="1177">IF(V2419&lt;&gt;"",V2419-1,"")</f>
        <v/>
      </c>
      <c r="X2419" s="16">
        <f t="shared" ref="X2419" ca="1" si="1178">IF(V2419&lt;&gt;"",V2419*X2418,X2418)</f>
        <v>2.8024193849591965</v>
      </c>
      <c r="Y2419" s="16"/>
      <c r="Z2419" s="32" t="str">
        <f ca="1">priceincross</f>
        <v/>
      </c>
      <c r="AA2419" s="32" t="str">
        <f ca="1">priceoutcross</f>
        <v/>
      </c>
      <c r="AB2419" s="32" t="str">
        <f t="shared" ref="AB2419" ca="1" si="1179">IF(Z2419&lt;&gt;"",OFFSET(F2419,MATCH("SELL",F2420:F7417,0),21),"")</f>
        <v/>
      </c>
      <c r="AC2419" s="32" t="str">
        <f t="shared" ref="AC2419" ca="1" si="1180">IF(IFERROR(AB2419,"")&lt;&gt;"",AB2419/Z2419,"")</f>
        <v/>
      </c>
      <c r="AD2419" s="32" t="str">
        <f t="shared" ref="AD2419" ca="1" si="1181">IF(AC2419&lt;&gt;"",AC2419-1,"")</f>
        <v/>
      </c>
      <c r="AE2419" s="32">
        <f t="shared" ref="AE2419" ca="1" si="1182">IF(AC2419&lt;&gt;"",AC2419*AE2418,AE2418)</f>
        <v>5.1401588949140606</v>
      </c>
      <c r="AF2419" s="32"/>
      <c r="AG2419" s="32">
        <f ca="1">IF(ROW(data!B2419)&gt;fib+1,MIN(OFFSET(data!B2419,0,0,-fib,1)),"")</f>
        <v>7.48</v>
      </c>
      <c r="AH2419" s="32">
        <f ca="1">IF(ROW(data!B2419)&gt;fib+1,MAX(OFFSET(data!B2419,0,0,-fib,1)),"")</f>
        <v>10.29</v>
      </c>
      <c r="AI2419" s="32">
        <f t="shared" ref="AI2419" ca="1" si="1183">IF(AG2419&lt;&gt;"",AH2419-AG2419,"")</f>
        <v>2.8099999999999987</v>
      </c>
      <c r="AJ2419" s="31">
        <f t="shared" ref="AJ2419" ca="1" si="1184">IF(AI2419&lt;&gt;"",AG2419+0.236*AI2419,"")</f>
        <v>8.14316</v>
      </c>
      <c r="AK2419" s="31">
        <f t="shared" ref="AK2419" ca="1" si="1185">IF(AI2419&lt;&gt;"",AG2419+0.382*AI2419,"")</f>
        <v>8.5534199999999991</v>
      </c>
      <c r="AL2419" s="31">
        <f t="shared" ref="AL2419" ca="1" si="1186">IF(AI2419&lt;&gt;"",AG2419+0.5*AI2419,"")</f>
        <v>8.8849999999999998</v>
      </c>
      <c r="AM2419" s="31">
        <f t="shared" ref="AM2419" ca="1" si="1187">IF(AI2419&lt;&gt;"",AG2419+0.618*AI2419,"")</f>
        <v>9.2165800000000004</v>
      </c>
      <c r="AN2419" s="32"/>
      <c r="AO2419" s="32">
        <f t="shared" ref="AO2419" ca="1" si="1188">MAX(AO2418,X2419-1)</f>
        <v>2.890077253538212</v>
      </c>
      <c r="AP2419" s="32">
        <f t="shared" ref="AP2419" ca="1" si="1189">((1+AO2419)/X2419)-1</f>
        <v>0.38811388274594449</v>
      </c>
      <c r="AQ2419" s="32">
        <f t="shared" ref="AQ2419" ca="1" si="1190">MAX(AQ2418,AE2419-1)</f>
        <v>4.2959212856690323</v>
      </c>
      <c r="AR2419" s="32">
        <f t="shared" ref="AR2419" ca="1" si="1191">((1+AQ2419)/AE2419)-1</f>
        <v>3.0303030303030276E-2</v>
      </c>
    </row>
    <row r="2420" spans="1:44">
      <c r="A2420" s="20">
        <v>40449</v>
      </c>
      <c r="B2420" s="31">
        <f ca="1">IF(ROW(data!B2420)&gt;singleSMA,AVERAGE(OFFSET(data!B2420,0,0,-singleSMA,1)),"")</f>
        <v>8.6402000000000037</v>
      </c>
      <c r="C2420" s="31" t="str">
        <f ca="1">IF(ROW(data!B2418)&gt;singleSMA+2,IF(SIGN(data!B2419-indicators!B2419)&lt;&gt;SIGN(data!B2418-indicators!B2418),IF(SIGN(data!B2419-indicators!B2419)&gt;0,"BUY","SELL"),""),"")</f>
        <v/>
      </c>
      <c r="D2420" s="31">
        <f ca="1">IF(ROW(data!B2420)&gt;fastSMA,AVERAGE(OFFSET(data!B2420,0,0,-fastSMA,1)),"")</f>
        <v>8.1844999999999999</v>
      </c>
      <c r="E2420" s="31">
        <f ca="1">IF(ROW(data!B2420)&gt;slowSMA,AVERAGE(OFFSET(data!B2420,0,0,-slowSMA,1)),"")</f>
        <v>8.6402000000000037</v>
      </c>
      <c r="F2420" s="31" t="str">
        <f ca="1">IF(ROW(data!B2420)&gt;MAX(fastSMA,slowSMA)+2,IF(SIGN(D2419-E2419)&lt;&gt;SIGN(D2418-E2418),IF(SIGN(D2419-E2419)&gt;0,"BUY","SELL"),""),"")</f>
        <v/>
      </c>
      <c r="G2420" s="31"/>
      <c r="H2420" s="31">
        <f>(data!B2420/data!B2419)-1</f>
        <v>-3.1496062992126039E-2</v>
      </c>
      <c r="I2420" s="31">
        <f t="shared" ref="I2420" si="1192">IF(H2420&gt;0,H2420,0)</f>
        <v>0</v>
      </c>
      <c r="J2420" s="31">
        <f t="shared" ref="J2420" si="1193">IF(H2420&lt;0,-H2420,0)</f>
        <v>3.1496062992126039E-2</v>
      </c>
      <c r="K2420" s="31">
        <f ca="1">IF(ROW(data!B2420)&gt;rsi+1,100-100/(1+AVERAGE(OFFSET(I2420,0,0,-rsi,1))/AVERAGE(OFFSET(J2420,0,0,-rsi,1))),"")</f>
        <v>38.478104839472209</v>
      </c>
      <c r="L2420" s="31"/>
      <c r="M2420" s="31">
        <f t="shared" ref="M2420" si="1194">1+H2420</f>
        <v>0.96850393700787396</v>
      </c>
      <c r="N2420" s="31">
        <f t="shared" ref="N2420" ca="1" si="1195">IF(ROW(M2420)&gt;priceindex+1,PRODUCT(OFFSET(M2420,0,0,-priceindex,1)),"")</f>
        <v>0.87234042553191504</v>
      </c>
      <c r="O2420" s="32"/>
      <c r="P2420" s="32"/>
      <c r="Q2420" s="32"/>
      <c r="R2420" s="32"/>
      <c r="S2420" s="32" t="str">
        <f ca="1">pricein</f>
        <v/>
      </c>
      <c r="T2420" s="32" t="str">
        <f ca="1">priceout</f>
        <v/>
      </c>
      <c r="U2420" s="16" t="str">
        <f t="shared" ref="U2420" ca="1" si="1196">IF(S2420&lt;&gt;"",OFFSET(C2420,MATCH("SELL",C2421:C7273,0),17),"")</f>
        <v/>
      </c>
      <c r="V2420" s="16" t="str">
        <f t="shared" ref="V2420" ca="1" si="1197">IF(IFERROR(U2420,"")&lt;&gt;"",U2420/S2420,"")</f>
        <v/>
      </c>
      <c r="W2420" s="16" t="str">
        <f t="shared" ref="W2420" ca="1" si="1198">IF(V2420&lt;&gt;"",V2420-1,"")</f>
        <v/>
      </c>
      <c r="X2420" s="16">
        <f t="shared" ref="X2420" ca="1" si="1199">IF(V2420&lt;&gt;"",V2420*X2419,X2419)</f>
        <v>2.8024193849591965</v>
      </c>
      <c r="Y2420" s="16"/>
      <c r="Z2420" s="32" t="str">
        <f ca="1">priceincross</f>
        <v/>
      </c>
      <c r="AA2420" s="32" t="str">
        <f ca="1">priceoutcross</f>
        <v/>
      </c>
      <c r="AB2420" s="32" t="str">
        <f t="shared" ref="AB2420" ca="1" si="1200">IF(Z2420&lt;&gt;"",OFFSET(F2420,MATCH("SELL",F2421:F7418,0),21),"")</f>
        <v/>
      </c>
      <c r="AC2420" s="32" t="str">
        <f t="shared" ref="AC2420" ca="1" si="1201">IF(IFERROR(AB2420,"")&lt;&gt;"",AB2420/Z2420,"")</f>
        <v/>
      </c>
      <c r="AD2420" s="32" t="str">
        <f t="shared" ref="AD2420" ca="1" si="1202">IF(AC2420&lt;&gt;"",AC2420-1,"")</f>
        <v/>
      </c>
      <c r="AE2420" s="32">
        <f t="shared" ref="AE2420" ca="1" si="1203">IF(AC2420&lt;&gt;"",AC2420*AE2419,AE2419)</f>
        <v>5.1401588949140606</v>
      </c>
      <c r="AF2420" s="32"/>
      <c r="AG2420" s="32">
        <f ca="1">IF(ROW(data!B2420)&gt;fib+1,MIN(OFFSET(data!B2420,0,0,-fib,1)),"")</f>
        <v>7.38</v>
      </c>
      <c r="AH2420" s="32">
        <f ca="1">IF(ROW(data!B2420)&gt;fib+1,MAX(OFFSET(data!B2420,0,0,-fib,1)),"")</f>
        <v>10.28</v>
      </c>
      <c r="AI2420" s="32">
        <f t="shared" ref="AI2420" ca="1" si="1204">IF(AG2420&lt;&gt;"",AH2420-AG2420,"")</f>
        <v>2.8999999999999995</v>
      </c>
      <c r="AJ2420" s="31">
        <f t="shared" ref="AJ2420" ca="1" si="1205">IF(AI2420&lt;&gt;"",AG2420+0.236*AI2420,"")</f>
        <v>8.0643999999999991</v>
      </c>
      <c r="AK2420" s="31">
        <f t="shared" ref="AK2420" ca="1" si="1206">IF(AI2420&lt;&gt;"",AG2420+0.382*AI2420,"")</f>
        <v>8.4878</v>
      </c>
      <c r="AL2420" s="31">
        <f t="shared" ref="AL2420" ca="1" si="1207">IF(AI2420&lt;&gt;"",AG2420+0.5*AI2420,"")</f>
        <v>8.83</v>
      </c>
      <c r="AM2420" s="31">
        <f t="shared" ref="AM2420" ca="1" si="1208">IF(AI2420&lt;&gt;"",AG2420+0.618*AI2420,"")</f>
        <v>9.1722000000000001</v>
      </c>
      <c r="AN2420" s="32"/>
      <c r="AO2420" s="32">
        <f t="shared" ref="AO2420" ca="1" si="1209">MAX(AO2419,X2420-1)</f>
        <v>2.890077253538212</v>
      </c>
      <c r="AP2420" s="32">
        <f t="shared" ref="AP2420" ca="1" si="1210">((1+AO2420)/X2420)-1</f>
        <v>0.38811388274594449</v>
      </c>
      <c r="AQ2420" s="32">
        <f t="shared" ref="AQ2420" ca="1" si="1211">MAX(AQ2419,AE2420-1)</f>
        <v>4.2959212856690323</v>
      </c>
      <c r="AR2420" s="32">
        <f t="shared" ref="AR2420" ca="1" si="1212">((1+AQ2420)/AE2420)-1</f>
        <v>3.0303030303030276E-2</v>
      </c>
    </row>
    <row r="2421" spans="1:44">
      <c r="A2421" s="20">
        <v>40450</v>
      </c>
      <c r="B2421" s="31">
        <f ca="1">IF(ROW(data!B2421)&gt;singleSMA,AVERAGE(OFFSET(data!B2421,0,0,-singleSMA,1)),"")</f>
        <v>8.6155000000000044</v>
      </c>
      <c r="C2421" s="31" t="str">
        <f ca="1">IF(ROW(data!B2419)&gt;singleSMA+2,IF(SIGN(data!B2420-indicators!B2420)&lt;&gt;SIGN(data!B2419-indicators!B2419),IF(SIGN(data!B2420-indicators!B2420)&gt;0,"BUY","SELL"),""),"")</f>
        <v/>
      </c>
      <c r="D2421" s="31">
        <f ca="1">IF(ROW(data!B2421)&gt;fastSMA,AVERAGE(OFFSET(data!B2421,0,0,-fastSMA,1)),"")</f>
        <v>8.1170000000000009</v>
      </c>
      <c r="E2421" s="31">
        <f ca="1">IF(ROW(data!B2421)&gt;slowSMA,AVERAGE(OFFSET(data!B2421,0,0,-slowSMA,1)),"")</f>
        <v>8.6155000000000044</v>
      </c>
      <c r="F2421" s="31" t="str">
        <f ca="1">IF(ROW(data!B2421)&gt;MAX(fastSMA,slowSMA)+2,IF(SIGN(D2420-E2420)&lt;&gt;SIGN(D2419-E2419),IF(SIGN(D2420-E2420)&gt;0,"BUY","SELL"),""),"")</f>
        <v/>
      </c>
      <c r="G2421" s="31"/>
      <c r="H2421" s="31">
        <f>(data!B2421/data!B2420)-1</f>
        <v>-2.0325203252032464E-2</v>
      </c>
      <c r="I2421" s="31">
        <f t="shared" ref="I2421" si="1213">IF(H2421&gt;0,H2421,0)</f>
        <v>0</v>
      </c>
      <c r="J2421" s="31">
        <f t="shared" ref="J2421" si="1214">IF(H2421&lt;0,-H2421,0)</f>
        <v>2.0325203252032464E-2</v>
      </c>
      <c r="K2421" s="31">
        <f ca="1">IF(ROW(data!B2421)&gt;rsi+1,100-100/(1+AVERAGE(OFFSET(I2421,0,0,-rsi,1))/AVERAGE(OFFSET(J2421,0,0,-rsi,1))),"")</f>
        <v>35.442932285405661</v>
      </c>
      <c r="L2421" s="31"/>
      <c r="M2421" s="31">
        <f t="shared" ref="M2421" si="1215">1+H2421</f>
        <v>0.97967479674796754</v>
      </c>
      <c r="N2421" s="31">
        <f t="shared" ref="N2421" ca="1" si="1216">IF(ROW(M2421)&gt;priceindex+1,PRODUCT(OFFSET(M2421,0,0,-priceindex,1)),"")</f>
        <v>0.84265734265734282</v>
      </c>
      <c r="O2421" s="32"/>
      <c r="P2421" s="32"/>
      <c r="Q2421" s="32"/>
      <c r="R2421" s="32"/>
      <c r="S2421" s="32" t="str">
        <f ca="1">pricein</f>
        <v/>
      </c>
      <c r="T2421" s="32" t="str">
        <f ca="1">priceout</f>
        <v/>
      </c>
      <c r="U2421" s="16" t="str">
        <f t="shared" ref="U2421" ca="1" si="1217">IF(S2421&lt;&gt;"",OFFSET(C2421,MATCH("SELL",C2422:C7274,0),17),"")</f>
        <v/>
      </c>
      <c r="V2421" s="16" t="str">
        <f t="shared" ref="V2421" ca="1" si="1218">IF(IFERROR(U2421,"")&lt;&gt;"",U2421/S2421,"")</f>
        <v/>
      </c>
      <c r="W2421" s="16" t="str">
        <f t="shared" ref="W2421" ca="1" si="1219">IF(V2421&lt;&gt;"",V2421-1,"")</f>
        <v/>
      </c>
      <c r="X2421" s="16">
        <f t="shared" ref="X2421" ca="1" si="1220">IF(V2421&lt;&gt;"",V2421*X2420,X2420)</f>
        <v>2.8024193849591965</v>
      </c>
      <c r="Y2421" s="16"/>
      <c r="Z2421" s="32" t="str">
        <f ca="1">priceincross</f>
        <v/>
      </c>
      <c r="AA2421" s="32" t="str">
        <f ca="1">priceoutcross</f>
        <v/>
      </c>
      <c r="AB2421" s="32" t="str">
        <f t="shared" ref="AB2421" ca="1" si="1221">IF(Z2421&lt;&gt;"",OFFSET(F2421,MATCH("SELL",F2422:F7419,0),21),"")</f>
        <v/>
      </c>
      <c r="AC2421" s="32" t="str">
        <f t="shared" ref="AC2421" ca="1" si="1222">IF(IFERROR(AB2421,"")&lt;&gt;"",AB2421/Z2421,"")</f>
        <v/>
      </c>
      <c r="AD2421" s="32" t="str">
        <f t="shared" ref="AD2421" ca="1" si="1223">IF(AC2421&lt;&gt;"",AC2421-1,"")</f>
        <v/>
      </c>
      <c r="AE2421" s="32">
        <f t="shared" ref="AE2421" ca="1" si="1224">IF(AC2421&lt;&gt;"",AC2421*AE2420,AE2420)</f>
        <v>5.1401588949140606</v>
      </c>
      <c r="AF2421" s="32"/>
      <c r="AG2421" s="32">
        <f ca="1">IF(ROW(data!B2421)&gt;fib+1,MIN(OFFSET(data!B2421,0,0,-fib,1)),"")</f>
        <v>7.23</v>
      </c>
      <c r="AH2421" s="32">
        <f ca="1">IF(ROW(data!B2421)&gt;fib+1,MAX(OFFSET(data!B2421,0,0,-fib,1)),"")</f>
        <v>10.28</v>
      </c>
      <c r="AI2421" s="32">
        <f t="shared" ref="AI2421" ca="1" si="1225">IF(AG2421&lt;&gt;"",AH2421-AG2421,"")</f>
        <v>3.0499999999999989</v>
      </c>
      <c r="AJ2421" s="31">
        <f t="shared" ref="AJ2421" ca="1" si="1226">IF(AI2421&lt;&gt;"",AG2421+0.236*AI2421,"")</f>
        <v>7.9497999999999998</v>
      </c>
      <c r="AK2421" s="31">
        <f t="shared" ref="AK2421" ca="1" si="1227">IF(AI2421&lt;&gt;"",AG2421+0.382*AI2421,"")</f>
        <v>8.3950999999999993</v>
      </c>
      <c r="AL2421" s="31">
        <f t="shared" ref="AL2421" ca="1" si="1228">IF(AI2421&lt;&gt;"",AG2421+0.5*AI2421,"")</f>
        <v>8.754999999999999</v>
      </c>
      <c r="AM2421" s="31">
        <f t="shared" ref="AM2421" ca="1" si="1229">IF(AI2421&lt;&gt;"",AG2421+0.618*AI2421,"")</f>
        <v>9.1149000000000004</v>
      </c>
      <c r="AN2421" s="32"/>
      <c r="AO2421" s="32">
        <f t="shared" ref="AO2421" ca="1" si="1230">MAX(AO2420,X2421-1)</f>
        <v>2.890077253538212</v>
      </c>
      <c r="AP2421" s="32">
        <f t="shared" ref="AP2421" ca="1" si="1231">((1+AO2421)/X2421)-1</f>
        <v>0.38811388274594449</v>
      </c>
      <c r="AQ2421" s="32">
        <f t="shared" ref="AQ2421" ca="1" si="1232">MAX(AQ2420,AE2421-1)</f>
        <v>4.2959212856690323</v>
      </c>
      <c r="AR2421" s="32">
        <f t="shared" ref="AR2421" ca="1" si="1233">((1+AQ2421)/AE2421)-1</f>
        <v>3.0303030303030276E-2</v>
      </c>
    </row>
    <row r="2422" spans="1:44">
      <c r="A2422" s="20">
        <v>40451</v>
      </c>
      <c r="B2422" s="31">
        <f ca="1">IF(ROW(data!B2422)&gt;singleSMA,AVERAGE(OFFSET(data!B2422,0,0,-singleSMA,1)),"")</f>
        <v>8.5887000000000029</v>
      </c>
      <c r="C2422" s="31" t="str">
        <f ca="1">IF(ROW(data!B2420)&gt;singleSMA+2,IF(SIGN(data!B2421-indicators!B2421)&lt;&gt;SIGN(data!B2420-indicators!B2420),IF(SIGN(data!B2421-indicators!B2421)&gt;0,"BUY","SELL"),""),"")</f>
        <v/>
      </c>
      <c r="D2422" s="31">
        <f ca="1">IF(ROW(data!B2422)&gt;fastSMA,AVERAGE(OFFSET(data!B2422,0,0,-fastSMA,1)),"")</f>
        <v>8.0220000000000002</v>
      </c>
      <c r="E2422" s="31">
        <f ca="1">IF(ROW(data!B2422)&gt;slowSMA,AVERAGE(OFFSET(data!B2422,0,0,-slowSMA,1)),"")</f>
        <v>8.5887000000000029</v>
      </c>
      <c r="F2422" s="31" t="str">
        <f ca="1">IF(ROW(data!B2422)&gt;MAX(fastSMA,slowSMA)+2,IF(SIGN(D2421-E2421)&lt;&gt;SIGN(D2420-E2420),IF(SIGN(D2421-E2421)&gt;0,"BUY","SELL"),""),"")</f>
        <v/>
      </c>
      <c r="G2422" s="31"/>
      <c r="H2422" s="31">
        <f>(data!B2422/data!B2421)-1</f>
        <v>-8.2987551867220732E-3</v>
      </c>
      <c r="I2422" s="31">
        <f t="shared" ref="I2422:I2423" si="1234">IF(H2422&gt;0,H2422,0)</f>
        <v>0</v>
      </c>
      <c r="J2422" s="31">
        <f t="shared" ref="J2422:J2423" si="1235">IF(H2422&lt;0,-H2422,0)</f>
        <v>8.2987551867220732E-3</v>
      </c>
      <c r="K2422" s="31">
        <f ca="1">IF(ROW(data!B2422)&gt;rsi+1,100-100/(1+AVERAGE(OFFSET(I2422,0,0,-rsi,1))/AVERAGE(OFFSET(J2422,0,0,-rsi,1))),"")</f>
        <v>27.422835723803473</v>
      </c>
      <c r="L2422" s="31"/>
      <c r="M2422" s="31">
        <f t="shared" ref="M2422:M2423" si="1236">1+H2422</f>
        <v>0.99170124481327793</v>
      </c>
      <c r="N2422" s="31">
        <f t="shared" ref="N2422:N2423" ca="1" si="1237">IF(ROW(M2422)&gt;priceindex+1,PRODUCT(OFFSET(M2422,0,0,-priceindex,1)),"")</f>
        <v>0.79051819184123473</v>
      </c>
      <c r="O2422" s="32"/>
      <c r="P2422" s="32"/>
      <c r="Q2422" s="32"/>
      <c r="R2422" s="32"/>
      <c r="S2422" s="32" t="str">
        <f ca="1">pricein</f>
        <v/>
      </c>
      <c r="T2422" s="32" t="str">
        <f ca="1">priceout</f>
        <v/>
      </c>
      <c r="U2422" s="16" t="str">
        <f t="shared" ref="U2422:U2423" ca="1" si="1238">IF(S2422&lt;&gt;"",OFFSET(C2422,MATCH("SELL",C2423:C7275,0),17),"")</f>
        <v/>
      </c>
      <c r="V2422" s="16" t="str">
        <f t="shared" ref="V2422:V2423" ca="1" si="1239">IF(IFERROR(U2422,"")&lt;&gt;"",U2422/S2422,"")</f>
        <v/>
      </c>
      <c r="W2422" s="16" t="str">
        <f t="shared" ref="W2422:W2423" ca="1" si="1240">IF(V2422&lt;&gt;"",V2422-1,"")</f>
        <v/>
      </c>
      <c r="X2422" s="16">
        <f t="shared" ref="X2422:X2423" ca="1" si="1241">IF(V2422&lt;&gt;"",V2422*X2421,X2421)</f>
        <v>2.8024193849591965</v>
      </c>
      <c r="Y2422" s="16"/>
      <c r="Z2422" s="32" t="str">
        <f ca="1">priceincross</f>
        <v/>
      </c>
      <c r="AA2422" s="32" t="str">
        <f ca="1">priceoutcross</f>
        <v/>
      </c>
      <c r="AB2422" s="32" t="str">
        <f t="shared" ref="AB2422:AB2423" ca="1" si="1242">IF(Z2422&lt;&gt;"",OFFSET(F2422,MATCH("SELL",F2423:F7420,0),21),"")</f>
        <v/>
      </c>
      <c r="AC2422" s="32" t="str">
        <f t="shared" ref="AC2422:AC2423" ca="1" si="1243">IF(IFERROR(AB2422,"")&lt;&gt;"",AB2422/Z2422,"")</f>
        <v/>
      </c>
      <c r="AD2422" s="32" t="str">
        <f t="shared" ref="AD2422:AD2423" ca="1" si="1244">IF(AC2422&lt;&gt;"",AC2422-1,"")</f>
        <v/>
      </c>
      <c r="AE2422" s="32">
        <f t="shared" ref="AE2422:AE2423" ca="1" si="1245">IF(AC2422&lt;&gt;"",AC2422*AE2421,AE2421)</f>
        <v>5.1401588949140606</v>
      </c>
      <c r="AF2422" s="32"/>
      <c r="AG2422" s="32">
        <f ca="1">IF(ROW(data!B2422)&gt;fib+1,MIN(OFFSET(data!B2422,0,0,-fib,1)),"")</f>
        <v>7.17</v>
      </c>
      <c r="AH2422" s="32">
        <f ca="1">IF(ROW(data!B2422)&gt;fib+1,MAX(OFFSET(data!B2422,0,0,-fib,1)),"")</f>
        <v>10.28</v>
      </c>
      <c r="AI2422" s="32">
        <f t="shared" ref="AI2422:AI2423" ca="1" si="1246">IF(AG2422&lt;&gt;"",AH2422-AG2422,"")</f>
        <v>3.1099999999999994</v>
      </c>
      <c r="AJ2422" s="31">
        <f t="shared" ref="AJ2422:AJ2423" ca="1" si="1247">IF(AI2422&lt;&gt;"",AG2422+0.236*AI2422,"")</f>
        <v>7.9039599999999997</v>
      </c>
      <c r="AK2422" s="31">
        <f t="shared" ref="AK2422:AK2423" ca="1" si="1248">IF(AI2422&lt;&gt;"",AG2422+0.382*AI2422,"")</f>
        <v>8.3580199999999998</v>
      </c>
      <c r="AL2422" s="31">
        <f t="shared" ref="AL2422:AL2423" ca="1" si="1249">IF(AI2422&lt;&gt;"",AG2422+0.5*AI2422,"")</f>
        <v>8.7249999999999996</v>
      </c>
      <c r="AM2422" s="31">
        <f t="shared" ref="AM2422:AM2423" ca="1" si="1250">IF(AI2422&lt;&gt;"",AG2422+0.618*AI2422,"")</f>
        <v>9.0919799999999995</v>
      </c>
      <c r="AN2422" s="32"/>
      <c r="AO2422" s="32">
        <f t="shared" ref="AO2422:AO2423" ca="1" si="1251">MAX(AO2421,X2422-1)</f>
        <v>2.890077253538212</v>
      </c>
      <c r="AP2422" s="32">
        <f t="shared" ref="AP2422:AP2423" ca="1" si="1252">((1+AO2422)/X2422)-1</f>
        <v>0.38811388274594449</v>
      </c>
      <c r="AQ2422" s="32">
        <f t="shared" ref="AQ2422:AQ2423" ca="1" si="1253">MAX(AQ2421,AE2422-1)</f>
        <v>4.2959212856690323</v>
      </c>
      <c r="AR2422" s="32">
        <f t="shared" ref="AR2422:AR2423" ca="1" si="1254">((1+AQ2422)/AE2422)-1</f>
        <v>3.0303030303030276E-2</v>
      </c>
    </row>
    <row r="2423" spans="1:44">
      <c r="A2423" s="20">
        <v>40452</v>
      </c>
      <c r="B2423" s="31">
        <f ca="1">IF(ROW(data!B2423)&gt;singleSMA,AVERAGE(OFFSET(data!B2423,0,0,-singleSMA,1)),"")</f>
        <v>8.564600000000004</v>
      </c>
      <c r="C2423" s="31" t="str">
        <f ca="1">IF(ROW(data!B2421)&gt;singleSMA+2,IF(SIGN(data!B2422-indicators!B2422)&lt;&gt;SIGN(data!B2421-indicators!B2421),IF(SIGN(data!B2422-indicators!B2422)&gt;0,"BUY","SELL"),""),"")</f>
        <v/>
      </c>
      <c r="D2423" s="31">
        <f ca="1">IF(ROW(data!B2423)&gt;fastSMA,AVERAGE(OFFSET(data!B2423,0,0,-fastSMA,1)),"")</f>
        <v>7.9144999999999985</v>
      </c>
      <c r="E2423" s="31">
        <f ca="1">IF(ROW(data!B2423)&gt;slowSMA,AVERAGE(OFFSET(data!B2423,0,0,-slowSMA,1)),"")</f>
        <v>8.564600000000004</v>
      </c>
      <c r="F2423" s="31" t="str">
        <f ca="1">IF(ROW(data!B2423)&gt;MAX(fastSMA,slowSMA)+2,IF(SIGN(D2422-E2422)&lt;&gt;SIGN(D2421-E2421),IF(SIGN(D2422-E2422)&gt;0,"BUY","SELL"),""),"")</f>
        <v/>
      </c>
      <c r="G2423" s="31"/>
      <c r="H2423" s="31">
        <f>(data!B2423/data!B2422)-1</f>
        <v>4.1841004184099972E-3</v>
      </c>
      <c r="I2423" s="31">
        <f t="shared" si="1234"/>
        <v>4.1841004184099972E-3</v>
      </c>
      <c r="J2423" s="31">
        <f t="shared" si="1235"/>
        <v>0</v>
      </c>
      <c r="K2423" s="31">
        <f ca="1">IF(ROW(data!B2423)&gt;rsi+1,100-100/(1+AVERAGE(OFFSET(I2423,0,0,-rsi,1))/AVERAGE(OFFSET(J2423,0,0,-rsi,1))),"")</f>
        <v>23.299101631032158</v>
      </c>
      <c r="L2423" s="31"/>
      <c r="M2423" s="31">
        <f t="shared" si="1236"/>
        <v>1.00418410041841</v>
      </c>
      <c r="N2423" s="31">
        <f t="shared" ca="1" si="1237"/>
        <v>0.77005347593582874</v>
      </c>
      <c r="O2423" s="32"/>
      <c r="P2423" s="32"/>
      <c r="Q2423" s="32"/>
      <c r="R2423" s="32"/>
      <c r="S2423" s="32" t="str">
        <f ca="1">pricein</f>
        <v/>
      </c>
      <c r="T2423" s="32" t="str">
        <f ca="1">priceout</f>
        <v/>
      </c>
      <c r="U2423" s="16" t="str">
        <f t="shared" ca="1" si="1238"/>
        <v/>
      </c>
      <c r="V2423" s="16" t="str">
        <f t="shared" ca="1" si="1239"/>
        <v/>
      </c>
      <c r="W2423" s="16" t="str">
        <f t="shared" ca="1" si="1240"/>
        <v/>
      </c>
      <c r="X2423" s="16">
        <f t="shared" ca="1" si="1241"/>
        <v>2.8024193849591965</v>
      </c>
      <c r="Y2423" s="16"/>
      <c r="Z2423" s="32" t="str">
        <f ca="1">priceincross</f>
        <v/>
      </c>
      <c r="AA2423" s="32" t="str">
        <f ca="1">priceoutcross</f>
        <v/>
      </c>
      <c r="AB2423" s="32" t="str">
        <f t="shared" ca="1" si="1242"/>
        <v/>
      </c>
      <c r="AC2423" s="32" t="str">
        <f t="shared" ca="1" si="1243"/>
        <v/>
      </c>
      <c r="AD2423" s="32" t="str">
        <f t="shared" ca="1" si="1244"/>
        <v/>
      </c>
      <c r="AE2423" s="32">
        <f t="shared" ca="1" si="1245"/>
        <v>5.1401588949140606</v>
      </c>
      <c r="AF2423" s="32"/>
      <c r="AG2423" s="32">
        <f ca="1">IF(ROW(data!B2423)&gt;fib+1,MIN(OFFSET(data!B2423,0,0,-fib,1)),"")</f>
        <v>7.17</v>
      </c>
      <c r="AH2423" s="32">
        <f ca="1">IF(ROW(data!B2423)&gt;fib+1,MAX(OFFSET(data!B2423,0,0,-fib,1)),"")</f>
        <v>10.28</v>
      </c>
      <c r="AI2423" s="32">
        <f t="shared" ca="1" si="1246"/>
        <v>3.1099999999999994</v>
      </c>
      <c r="AJ2423" s="31">
        <f t="shared" ca="1" si="1247"/>
        <v>7.9039599999999997</v>
      </c>
      <c r="AK2423" s="31">
        <f t="shared" ca="1" si="1248"/>
        <v>8.3580199999999998</v>
      </c>
      <c r="AL2423" s="31">
        <f t="shared" ca="1" si="1249"/>
        <v>8.7249999999999996</v>
      </c>
      <c r="AM2423" s="31">
        <f t="shared" ca="1" si="1250"/>
        <v>9.0919799999999995</v>
      </c>
      <c r="AN2423" s="32"/>
      <c r="AO2423" s="32">
        <f t="shared" ca="1" si="1251"/>
        <v>2.890077253538212</v>
      </c>
      <c r="AP2423" s="32">
        <f t="shared" ca="1" si="1252"/>
        <v>0.38811388274594449</v>
      </c>
      <c r="AQ2423" s="32">
        <f t="shared" ca="1" si="1253"/>
        <v>4.2959212856690323</v>
      </c>
      <c r="AR2423" s="32">
        <f t="shared" ca="1" si="1254"/>
        <v>3.0303030303030276E-2</v>
      </c>
    </row>
    <row r="2424" spans="1:44">
      <c r="A2424" s="20">
        <v>40455</v>
      </c>
      <c r="B2424" s="31">
        <f ca="1">IF(ROW(data!B2424)&gt;singleSMA,AVERAGE(OFFSET(data!B2424,0,0,-singleSMA,1)),"")</f>
        <v>8.5465000000000035</v>
      </c>
      <c r="C2424" s="31" t="str">
        <f ca="1">IF(ROW(data!B2422)&gt;singleSMA+2,IF(SIGN(data!B2423-indicators!B2423)&lt;&gt;SIGN(data!B2422-indicators!B2422),IF(SIGN(data!B2423-indicators!B2423)&gt;0,"BUY","SELL"),""),"")</f>
        <v/>
      </c>
      <c r="D2424" s="31">
        <f ca="1">IF(ROW(data!B2424)&gt;fastSMA,AVERAGE(OFFSET(data!B2424,0,0,-fastSMA,1)),"")</f>
        <v>7.8079999999999981</v>
      </c>
      <c r="E2424" s="31">
        <f ca="1">IF(ROW(data!B2424)&gt;slowSMA,AVERAGE(OFFSET(data!B2424,0,0,-slowSMA,1)),"")</f>
        <v>8.5465000000000035</v>
      </c>
      <c r="F2424" s="31" t="str">
        <f ca="1">IF(ROW(data!B2424)&gt;MAX(fastSMA,slowSMA)+2,IF(SIGN(D2423-E2423)&lt;&gt;SIGN(D2422-E2422),IF(SIGN(D2423-E2423)&gt;0,"BUY","SELL"),""),"")</f>
        <v/>
      </c>
      <c r="G2424" s="31"/>
      <c r="H2424" s="31">
        <f>(data!B2424/data!B2423)-1</f>
        <v>2.4999999999999911E-2</v>
      </c>
      <c r="I2424" s="31">
        <f t="shared" ref="I2424" si="1255">IF(H2424&gt;0,H2424,0)</f>
        <v>2.4999999999999911E-2</v>
      </c>
      <c r="J2424" s="31">
        <f t="shared" ref="J2424" si="1256">IF(H2424&lt;0,-H2424,0)</f>
        <v>0</v>
      </c>
      <c r="K2424" s="31">
        <f ca="1">IF(ROW(data!B2424)&gt;rsi+1,100-100/(1+AVERAGE(OFFSET(I2424,0,0,-rsi,1))/AVERAGE(OFFSET(J2424,0,0,-rsi,1))),"")</f>
        <v>24.565908932960539</v>
      </c>
      <c r="L2424" s="31"/>
      <c r="M2424" s="31">
        <f t="shared" ref="M2424" si="1257">1+H2424</f>
        <v>1.0249999999999999</v>
      </c>
      <c r="N2424" s="31">
        <f t="shared" ref="N2424" ca="1" si="1258">IF(ROW(M2424)&gt;priceindex+1,PRODUCT(OFFSET(M2424,0,0,-priceindex,1)),"")</f>
        <v>0.77602523659305978</v>
      </c>
      <c r="O2424" s="32"/>
      <c r="P2424" s="32"/>
      <c r="Q2424" s="32"/>
      <c r="R2424" s="32"/>
      <c r="S2424" s="32" t="str">
        <f ca="1">pricein</f>
        <v/>
      </c>
      <c r="T2424" s="32" t="str">
        <f ca="1">priceout</f>
        <v/>
      </c>
      <c r="U2424" s="16" t="str">
        <f t="shared" ref="U2424" ca="1" si="1259">IF(S2424&lt;&gt;"",OFFSET(C2424,MATCH("SELL",C2425:C7277,0),17),"")</f>
        <v/>
      </c>
      <c r="V2424" s="16" t="str">
        <f t="shared" ref="V2424" ca="1" si="1260">IF(IFERROR(U2424,"")&lt;&gt;"",U2424/S2424,"")</f>
        <v/>
      </c>
      <c r="W2424" s="16" t="str">
        <f t="shared" ref="W2424" ca="1" si="1261">IF(V2424&lt;&gt;"",V2424-1,"")</f>
        <v/>
      </c>
      <c r="X2424" s="16">
        <f t="shared" ref="X2424" ca="1" si="1262">IF(V2424&lt;&gt;"",V2424*X2423,X2423)</f>
        <v>2.8024193849591965</v>
      </c>
      <c r="Y2424" s="16"/>
      <c r="Z2424" s="32" t="str">
        <f ca="1">priceincross</f>
        <v/>
      </c>
      <c r="AA2424" s="32" t="str">
        <f ca="1">priceoutcross</f>
        <v/>
      </c>
      <c r="AB2424" s="32" t="str">
        <f t="shared" ref="AB2424" ca="1" si="1263">IF(Z2424&lt;&gt;"",OFFSET(F2424,MATCH("SELL",F2425:F7422,0),21),"")</f>
        <v/>
      </c>
      <c r="AC2424" s="32" t="str">
        <f t="shared" ref="AC2424" ca="1" si="1264">IF(IFERROR(AB2424,"")&lt;&gt;"",AB2424/Z2424,"")</f>
        <v/>
      </c>
      <c r="AD2424" s="32" t="str">
        <f t="shared" ref="AD2424" ca="1" si="1265">IF(AC2424&lt;&gt;"",AC2424-1,"")</f>
        <v/>
      </c>
      <c r="AE2424" s="32">
        <f t="shared" ref="AE2424" ca="1" si="1266">IF(AC2424&lt;&gt;"",AC2424*AE2423,AE2423)</f>
        <v>5.1401588949140606</v>
      </c>
      <c r="AF2424" s="32"/>
      <c r="AG2424" s="32">
        <f ca="1">IF(ROW(data!B2424)&gt;fib+1,MIN(OFFSET(data!B2424,0,0,-fib,1)),"")</f>
        <v>7.17</v>
      </c>
      <c r="AH2424" s="32">
        <f ca="1">IF(ROW(data!B2424)&gt;fib+1,MAX(OFFSET(data!B2424,0,0,-fib,1)),"")</f>
        <v>10.28</v>
      </c>
      <c r="AI2424" s="32">
        <f t="shared" ref="AI2424" ca="1" si="1267">IF(AG2424&lt;&gt;"",AH2424-AG2424,"")</f>
        <v>3.1099999999999994</v>
      </c>
      <c r="AJ2424" s="31">
        <f t="shared" ref="AJ2424" ca="1" si="1268">IF(AI2424&lt;&gt;"",AG2424+0.236*AI2424,"")</f>
        <v>7.9039599999999997</v>
      </c>
      <c r="AK2424" s="31">
        <f t="shared" ref="AK2424" ca="1" si="1269">IF(AI2424&lt;&gt;"",AG2424+0.382*AI2424,"")</f>
        <v>8.3580199999999998</v>
      </c>
      <c r="AL2424" s="31">
        <f t="shared" ref="AL2424" ca="1" si="1270">IF(AI2424&lt;&gt;"",AG2424+0.5*AI2424,"")</f>
        <v>8.7249999999999996</v>
      </c>
      <c r="AM2424" s="31">
        <f t="shared" ref="AM2424" ca="1" si="1271">IF(AI2424&lt;&gt;"",AG2424+0.618*AI2424,"")</f>
        <v>9.0919799999999995</v>
      </c>
      <c r="AN2424" s="32"/>
      <c r="AO2424" s="32">
        <f t="shared" ref="AO2424" ca="1" si="1272">MAX(AO2423,X2424-1)</f>
        <v>2.890077253538212</v>
      </c>
      <c r="AP2424" s="32">
        <f t="shared" ref="AP2424" ca="1" si="1273">((1+AO2424)/X2424)-1</f>
        <v>0.38811388274594449</v>
      </c>
      <c r="AQ2424" s="32">
        <f t="shared" ref="AQ2424" ca="1" si="1274">MAX(AQ2423,AE2424-1)</f>
        <v>4.2959212856690323</v>
      </c>
      <c r="AR2424" s="32">
        <f t="shared" ref="AR2424" ca="1" si="1275">((1+AQ2424)/AE2424)-1</f>
        <v>3.0303030303030276E-2</v>
      </c>
    </row>
    <row r="2425" spans="1:44">
      <c r="A2425" s="20">
        <v>40456</v>
      </c>
      <c r="B2425" s="31">
        <f ca="1">IF(ROW(data!B2425)&gt;singleSMA,AVERAGE(OFFSET(data!B2425,0,0,-singleSMA,1)),"")</f>
        <v>8.5309000000000026</v>
      </c>
      <c r="C2425" s="31" t="str">
        <f ca="1">IF(ROW(data!B2423)&gt;singleSMA+2,IF(SIGN(data!B2424-indicators!B2424)&lt;&gt;SIGN(data!B2423-indicators!B2423),IF(SIGN(data!B2424-indicators!B2424)&gt;0,"BUY","SELL"),""),"")</f>
        <v/>
      </c>
      <c r="D2425" s="31">
        <f ca="1">IF(ROW(data!B2425)&gt;fastSMA,AVERAGE(OFFSET(data!B2425,0,0,-fastSMA,1)),"")</f>
        <v>7.7354999999999974</v>
      </c>
      <c r="E2425" s="31">
        <f ca="1">IF(ROW(data!B2425)&gt;slowSMA,AVERAGE(OFFSET(data!B2425,0,0,-slowSMA,1)),"")</f>
        <v>8.5309000000000026</v>
      </c>
      <c r="F2425" s="31" t="str">
        <f ca="1">IF(ROW(data!B2425)&gt;MAX(fastSMA,slowSMA)+2,IF(SIGN(D2424-E2424)&lt;&gt;SIGN(D2423-E2423),IF(SIGN(D2424-E2424)&gt;0,"BUY","SELL"),""),"")</f>
        <v/>
      </c>
      <c r="G2425" s="31"/>
      <c r="H2425" s="31">
        <f>(data!B2425/data!B2424)-1</f>
        <v>1.3550135501354532E-3</v>
      </c>
      <c r="I2425" s="31">
        <f t="shared" ref="I2425:I2426" si="1276">IF(H2425&gt;0,H2425,0)</f>
        <v>1.3550135501354532E-3</v>
      </c>
      <c r="J2425" s="31">
        <f t="shared" ref="J2425:J2426" si="1277">IF(H2425&lt;0,-H2425,0)</f>
        <v>0</v>
      </c>
      <c r="K2425" s="31">
        <f ca="1">IF(ROW(data!B2425)&gt;rsi+1,100-100/(1+AVERAGE(OFFSET(I2425,0,0,-rsi,1))/AVERAGE(OFFSET(J2425,0,0,-rsi,1))),"")</f>
        <v>29.053157690170352</v>
      </c>
      <c r="L2425" s="31"/>
      <c r="M2425" s="31">
        <f t="shared" ref="M2425:M2426" si="1278">1+H2425</f>
        <v>1.0013550135501355</v>
      </c>
      <c r="N2425" s="31">
        <f t="shared" ref="N2425:N2426" ca="1" si="1279">IF(ROW(M2425)&gt;priceindex+1,PRODUCT(OFFSET(M2425,0,0,-priceindex,1)),"")</f>
        <v>0.83597285067873306</v>
      </c>
      <c r="O2425" s="32"/>
      <c r="P2425" s="32"/>
      <c r="Q2425" s="32"/>
      <c r="R2425" s="32"/>
      <c r="S2425" s="32" t="str">
        <f ca="1">pricein</f>
        <v/>
      </c>
      <c r="T2425" s="32" t="str">
        <f ca="1">priceout</f>
        <v/>
      </c>
      <c r="U2425" s="16" t="str">
        <f t="shared" ref="U2425:U2426" ca="1" si="1280">IF(S2425&lt;&gt;"",OFFSET(C2425,MATCH("SELL",C2426:C7278,0),17),"")</f>
        <v/>
      </c>
      <c r="V2425" s="16" t="str">
        <f t="shared" ref="V2425:V2426" ca="1" si="1281">IF(IFERROR(U2425,"")&lt;&gt;"",U2425/S2425,"")</f>
        <v/>
      </c>
      <c r="W2425" s="16" t="str">
        <f t="shared" ref="W2425:W2426" ca="1" si="1282">IF(V2425&lt;&gt;"",V2425-1,"")</f>
        <v/>
      </c>
      <c r="X2425" s="16">
        <f t="shared" ref="X2425:X2426" ca="1" si="1283">IF(V2425&lt;&gt;"",V2425*X2424,X2424)</f>
        <v>2.8024193849591965</v>
      </c>
      <c r="Y2425" s="16"/>
      <c r="Z2425" s="32" t="str">
        <f ca="1">priceincross</f>
        <v/>
      </c>
      <c r="AA2425" s="32" t="str">
        <f ca="1">priceoutcross</f>
        <v/>
      </c>
      <c r="AB2425" s="32" t="str">
        <f t="shared" ref="AB2425:AB2426" ca="1" si="1284">IF(Z2425&lt;&gt;"",OFFSET(F2425,MATCH("SELL",F2426:F7423,0),21),"")</f>
        <v/>
      </c>
      <c r="AC2425" s="32" t="str">
        <f t="shared" ref="AC2425:AC2426" ca="1" si="1285">IF(IFERROR(AB2425,"")&lt;&gt;"",AB2425/Z2425,"")</f>
        <v/>
      </c>
      <c r="AD2425" s="32" t="str">
        <f t="shared" ref="AD2425:AD2426" ca="1" si="1286">IF(AC2425&lt;&gt;"",AC2425-1,"")</f>
        <v/>
      </c>
      <c r="AE2425" s="32">
        <f t="shared" ref="AE2425:AE2426" ca="1" si="1287">IF(AC2425&lt;&gt;"",AC2425*AE2424,AE2424)</f>
        <v>5.1401588949140606</v>
      </c>
      <c r="AF2425" s="32"/>
      <c r="AG2425" s="32">
        <f ca="1">IF(ROW(data!B2425)&gt;fib+1,MIN(OFFSET(data!B2425,0,0,-fib,1)),"")</f>
        <v>7.17</v>
      </c>
      <c r="AH2425" s="32">
        <f ca="1">IF(ROW(data!B2425)&gt;fib+1,MAX(OFFSET(data!B2425,0,0,-fib,1)),"")</f>
        <v>10.28</v>
      </c>
      <c r="AI2425" s="32">
        <f t="shared" ref="AI2425:AI2426" ca="1" si="1288">IF(AG2425&lt;&gt;"",AH2425-AG2425,"")</f>
        <v>3.1099999999999994</v>
      </c>
      <c r="AJ2425" s="31">
        <f t="shared" ref="AJ2425:AJ2426" ca="1" si="1289">IF(AI2425&lt;&gt;"",AG2425+0.236*AI2425,"")</f>
        <v>7.9039599999999997</v>
      </c>
      <c r="AK2425" s="31">
        <f t="shared" ref="AK2425:AK2426" ca="1" si="1290">IF(AI2425&lt;&gt;"",AG2425+0.382*AI2425,"")</f>
        <v>8.3580199999999998</v>
      </c>
      <c r="AL2425" s="31">
        <f t="shared" ref="AL2425:AL2426" ca="1" si="1291">IF(AI2425&lt;&gt;"",AG2425+0.5*AI2425,"")</f>
        <v>8.7249999999999996</v>
      </c>
      <c r="AM2425" s="31">
        <f t="shared" ref="AM2425:AM2426" ca="1" si="1292">IF(AI2425&lt;&gt;"",AG2425+0.618*AI2425,"")</f>
        <v>9.0919799999999995</v>
      </c>
      <c r="AN2425" s="32"/>
      <c r="AO2425" s="32">
        <f t="shared" ref="AO2425:AO2426" ca="1" si="1293">MAX(AO2424,X2425-1)</f>
        <v>2.890077253538212</v>
      </c>
      <c r="AP2425" s="32">
        <f t="shared" ref="AP2425:AP2426" ca="1" si="1294">((1+AO2425)/X2425)-1</f>
        <v>0.38811388274594449</v>
      </c>
      <c r="AQ2425" s="32">
        <f t="shared" ref="AQ2425:AQ2426" ca="1" si="1295">MAX(AQ2424,AE2425-1)</f>
        <v>4.2959212856690323</v>
      </c>
      <c r="AR2425" s="32">
        <f t="shared" ref="AR2425:AR2426" ca="1" si="1296">((1+AQ2425)/AE2425)-1</f>
        <v>3.0303030303030276E-2</v>
      </c>
    </row>
    <row r="2426" spans="1:44">
      <c r="A2426" s="20">
        <v>40457</v>
      </c>
      <c r="B2426" s="31">
        <f ca="1">IF(ROW(data!B2426)&gt;singleSMA,AVERAGE(OFFSET(data!B2426,0,0,-singleSMA,1)),"")</f>
        <v>8.5223000000000031</v>
      </c>
      <c r="C2426" s="31" t="str">
        <f ca="1">IF(ROW(data!B2424)&gt;singleSMA+2,IF(SIGN(data!B2425-indicators!B2425)&lt;&gt;SIGN(data!B2424-indicators!B2424),IF(SIGN(data!B2425-indicators!B2425)&gt;0,"BUY","SELL"),""),"")</f>
        <v/>
      </c>
      <c r="D2426" s="31">
        <f ca="1">IF(ROW(data!B2426)&gt;fastSMA,AVERAGE(OFFSET(data!B2426,0,0,-fastSMA,1)),"")</f>
        <v>7.7164999999999981</v>
      </c>
      <c r="E2426" s="31">
        <f ca="1">IF(ROW(data!B2426)&gt;slowSMA,AVERAGE(OFFSET(data!B2426,0,0,-slowSMA,1)),"")</f>
        <v>8.5223000000000031</v>
      </c>
      <c r="F2426" s="31" t="str">
        <f ca="1">IF(ROW(data!B2426)&gt;MAX(fastSMA,slowSMA)+2,IF(SIGN(D2425-E2425)&lt;&gt;SIGN(D2424-E2424),IF(SIGN(D2425-E2425)&gt;0,"BUY","SELL"),""),"")</f>
        <v/>
      </c>
      <c r="G2426" s="31"/>
      <c r="H2426" s="31">
        <f>(data!B2426/data!B2425)-1</f>
        <v>6.7658998646820123E-2</v>
      </c>
      <c r="I2426" s="31">
        <f t="shared" si="1276"/>
        <v>6.7658998646820123E-2</v>
      </c>
      <c r="J2426" s="31">
        <f t="shared" si="1277"/>
        <v>0</v>
      </c>
      <c r="K2426" s="31">
        <f ca="1">IF(ROW(data!B2426)&gt;rsi+1,100-100/(1+AVERAGE(OFFSET(I2426,0,0,-rsi,1))/AVERAGE(OFFSET(J2426,0,0,-rsi,1))),"")</f>
        <v>45.26458768179468</v>
      </c>
      <c r="L2426" s="31"/>
      <c r="M2426" s="31">
        <f t="shared" si="1278"/>
        <v>1.0676589986468201</v>
      </c>
      <c r="N2426" s="31">
        <f t="shared" ca="1" si="1279"/>
        <v>0.95405078597339799</v>
      </c>
      <c r="O2426" s="32"/>
      <c r="P2426" s="32"/>
      <c r="Q2426" s="32"/>
      <c r="R2426" s="32"/>
      <c r="S2426" s="32" t="str">
        <f ca="1">pricein</f>
        <v/>
      </c>
      <c r="T2426" s="32" t="str">
        <f ca="1">priceout</f>
        <v/>
      </c>
      <c r="U2426" s="16" t="str">
        <f t="shared" ca="1" si="1280"/>
        <v/>
      </c>
      <c r="V2426" s="16" t="str">
        <f t="shared" ca="1" si="1281"/>
        <v/>
      </c>
      <c r="W2426" s="16" t="str">
        <f t="shared" ca="1" si="1282"/>
        <v/>
      </c>
      <c r="X2426" s="16">
        <f t="shared" ca="1" si="1283"/>
        <v>2.8024193849591965</v>
      </c>
      <c r="Y2426" s="16"/>
      <c r="Z2426" s="32" t="str">
        <f ca="1">priceincross</f>
        <v/>
      </c>
      <c r="AA2426" s="32" t="str">
        <f ca="1">priceoutcross</f>
        <v/>
      </c>
      <c r="AB2426" s="32" t="str">
        <f t="shared" ca="1" si="1284"/>
        <v/>
      </c>
      <c r="AC2426" s="32" t="str">
        <f t="shared" ca="1" si="1285"/>
        <v/>
      </c>
      <c r="AD2426" s="32" t="str">
        <f t="shared" ca="1" si="1286"/>
        <v/>
      </c>
      <c r="AE2426" s="32">
        <f t="shared" ca="1" si="1287"/>
        <v>5.1401588949140606</v>
      </c>
      <c r="AF2426" s="32"/>
      <c r="AG2426" s="32">
        <f ca="1">IF(ROW(data!B2426)&gt;fib+1,MIN(OFFSET(data!B2426,0,0,-fib,1)),"")</f>
        <v>7.17</v>
      </c>
      <c r="AH2426" s="32">
        <f ca="1">IF(ROW(data!B2426)&gt;fib+1,MAX(OFFSET(data!B2426,0,0,-fib,1)),"")</f>
        <v>10.28</v>
      </c>
      <c r="AI2426" s="32">
        <f t="shared" ca="1" si="1288"/>
        <v>3.1099999999999994</v>
      </c>
      <c r="AJ2426" s="31">
        <f t="shared" ca="1" si="1289"/>
        <v>7.9039599999999997</v>
      </c>
      <c r="AK2426" s="31">
        <f t="shared" ca="1" si="1290"/>
        <v>8.3580199999999998</v>
      </c>
      <c r="AL2426" s="31">
        <f t="shared" ca="1" si="1291"/>
        <v>8.7249999999999996</v>
      </c>
      <c r="AM2426" s="31">
        <f t="shared" ca="1" si="1292"/>
        <v>9.0919799999999995</v>
      </c>
      <c r="AN2426" s="32"/>
      <c r="AO2426" s="32">
        <f t="shared" ca="1" si="1293"/>
        <v>2.890077253538212</v>
      </c>
      <c r="AP2426" s="32">
        <f t="shared" ca="1" si="1294"/>
        <v>0.38811388274594449</v>
      </c>
      <c r="AQ2426" s="32">
        <f t="shared" ca="1" si="1295"/>
        <v>4.2959212856690323</v>
      </c>
      <c r="AR2426" s="32">
        <f t="shared" ca="1" si="1296"/>
        <v>3.0303030303030276E-2</v>
      </c>
    </row>
    <row r="2427" spans="1:44">
      <c r="A2427" s="20">
        <v>40458</v>
      </c>
      <c r="B2427" s="31">
        <f ca="1">IF(ROW(data!B2427)&gt;singleSMA,AVERAGE(OFFSET(data!B2427,0,0,-singleSMA,1)),"")</f>
        <v>8.5117000000000012</v>
      </c>
      <c r="C2427" s="31" t="str">
        <f ca="1">IF(ROW(data!B2425)&gt;singleSMA+2,IF(SIGN(data!B2426-indicators!B2426)&lt;&gt;SIGN(data!B2425-indicators!B2425),IF(SIGN(data!B2426-indicators!B2426)&gt;0,"BUY","SELL"),""),"")</f>
        <v/>
      </c>
      <c r="D2427" s="31">
        <f ca="1">IF(ROW(data!B2427)&gt;fastSMA,AVERAGE(OFFSET(data!B2427,0,0,-fastSMA,1)),"")</f>
        <v>7.7054999999999989</v>
      </c>
      <c r="E2427" s="31">
        <f ca="1">IF(ROW(data!B2427)&gt;slowSMA,AVERAGE(OFFSET(data!B2427,0,0,-slowSMA,1)),"")</f>
        <v>8.5117000000000012</v>
      </c>
      <c r="F2427" s="31" t="str">
        <f ca="1">IF(ROW(data!B2427)&gt;MAX(fastSMA,slowSMA)+2,IF(SIGN(D2426-E2426)&lt;&gt;SIGN(D2425-E2425),IF(SIGN(D2426-E2426)&gt;0,"BUY","SELL"),""),"")</f>
        <v/>
      </c>
      <c r="G2427" s="31"/>
      <c r="H2427" s="31">
        <f>(data!B2427/data!B2426)-1</f>
        <v>1.3941698352344822E-2</v>
      </c>
      <c r="I2427" s="31">
        <f t="shared" ref="I2427" si="1297">IF(H2427&gt;0,H2427,0)</f>
        <v>1.3941698352344822E-2</v>
      </c>
      <c r="J2427" s="31">
        <f t="shared" ref="J2427" si="1298">IF(H2427&lt;0,-H2427,0)</f>
        <v>0</v>
      </c>
      <c r="K2427" s="31">
        <f ca="1">IF(ROW(data!B2427)&gt;rsi+1,100-100/(1+AVERAGE(OFFSET(I2427,0,0,-rsi,1))/AVERAGE(OFFSET(J2427,0,0,-rsi,1))),"")</f>
        <v>47.735730918416685</v>
      </c>
      <c r="L2427" s="31"/>
      <c r="M2427" s="31">
        <f t="shared" ref="M2427" si="1299">1+H2427</f>
        <v>1.0139416983523448</v>
      </c>
      <c r="N2427" s="31">
        <f t="shared" ref="N2427" ca="1" si="1300">IF(ROW(M2427)&gt;priceindex+1,PRODUCT(OFFSET(M2427,0,0,-priceindex,1)),"")</f>
        <v>0.97323600973236002</v>
      </c>
      <c r="O2427" s="32"/>
      <c r="P2427" s="32"/>
      <c r="Q2427" s="32"/>
      <c r="R2427" s="32"/>
      <c r="S2427" s="32" t="str">
        <f ca="1">pricein</f>
        <v/>
      </c>
      <c r="T2427" s="32" t="str">
        <f ca="1">priceout</f>
        <v/>
      </c>
      <c r="U2427" s="16" t="str">
        <f t="shared" ref="U2427" ca="1" si="1301">IF(S2427&lt;&gt;"",OFFSET(C2427,MATCH("SELL",C2428:C7280,0),17),"")</f>
        <v/>
      </c>
      <c r="V2427" s="16" t="str">
        <f t="shared" ref="V2427" ca="1" si="1302">IF(IFERROR(U2427,"")&lt;&gt;"",U2427/S2427,"")</f>
        <v/>
      </c>
      <c r="W2427" s="16" t="str">
        <f t="shared" ref="W2427" ca="1" si="1303">IF(V2427&lt;&gt;"",V2427-1,"")</f>
        <v/>
      </c>
      <c r="X2427" s="16">
        <f t="shared" ref="X2427" ca="1" si="1304">IF(V2427&lt;&gt;"",V2427*X2426,X2426)</f>
        <v>2.8024193849591965</v>
      </c>
      <c r="Y2427" s="16"/>
      <c r="Z2427" s="32" t="str">
        <f ca="1">priceincross</f>
        <v/>
      </c>
      <c r="AA2427" s="32" t="str">
        <f ca="1">priceoutcross</f>
        <v/>
      </c>
      <c r="AB2427" s="32" t="str">
        <f t="shared" ref="AB2427" ca="1" si="1305">IF(Z2427&lt;&gt;"",OFFSET(F2427,MATCH("SELL",F2428:F7425,0),21),"")</f>
        <v/>
      </c>
      <c r="AC2427" s="32" t="str">
        <f t="shared" ref="AC2427" ca="1" si="1306">IF(IFERROR(AB2427,"")&lt;&gt;"",AB2427/Z2427,"")</f>
        <v/>
      </c>
      <c r="AD2427" s="32" t="str">
        <f t="shared" ref="AD2427" ca="1" si="1307">IF(AC2427&lt;&gt;"",AC2427-1,"")</f>
        <v/>
      </c>
      <c r="AE2427" s="32">
        <f t="shared" ref="AE2427" ca="1" si="1308">IF(AC2427&lt;&gt;"",AC2427*AE2426,AE2426)</f>
        <v>5.1401588949140606</v>
      </c>
      <c r="AF2427" s="32"/>
      <c r="AG2427" s="32">
        <f ca="1">IF(ROW(data!B2427)&gt;fib+1,MIN(OFFSET(data!B2427,0,0,-fib,1)),"")</f>
        <v>7.17</v>
      </c>
      <c r="AH2427" s="32">
        <f ca="1">IF(ROW(data!B2427)&gt;fib+1,MAX(OFFSET(data!B2427,0,0,-fib,1)),"")</f>
        <v>10.28</v>
      </c>
      <c r="AI2427" s="32">
        <f t="shared" ref="AI2427" ca="1" si="1309">IF(AG2427&lt;&gt;"",AH2427-AG2427,"")</f>
        <v>3.1099999999999994</v>
      </c>
      <c r="AJ2427" s="31">
        <f t="shared" ref="AJ2427" ca="1" si="1310">IF(AI2427&lt;&gt;"",AG2427+0.236*AI2427,"")</f>
        <v>7.9039599999999997</v>
      </c>
      <c r="AK2427" s="31">
        <f t="shared" ref="AK2427" ca="1" si="1311">IF(AI2427&lt;&gt;"",AG2427+0.382*AI2427,"")</f>
        <v>8.3580199999999998</v>
      </c>
      <c r="AL2427" s="31">
        <f t="shared" ref="AL2427" ca="1" si="1312">IF(AI2427&lt;&gt;"",AG2427+0.5*AI2427,"")</f>
        <v>8.7249999999999996</v>
      </c>
      <c r="AM2427" s="31">
        <f t="shared" ref="AM2427" ca="1" si="1313">IF(AI2427&lt;&gt;"",AG2427+0.618*AI2427,"")</f>
        <v>9.0919799999999995</v>
      </c>
      <c r="AN2427" s="32"/>
      <c r="AO2427" s="32">
        <f t="shared" ref="AO2427" ca="1" si="1314">MAX(AO2426,X2427-1)</f>
        <v>2.890077253538212</v>
      </c>
      <c r="AP2427" s="32">
        <f t="shared" ref="AP2427" ca="1" si="1315">((1+AO2427)/X2427)-1</f>
        <v>0.38811388274594449</v>
      </c>
      <c r="AQ2427" s="32">
        <f t="shared" ref="AQ2427" ca="1" si="1316">MAX(AQ2426,AE2427-1)</f>
        <v>4.2959212856690323</v>
      </c>
      <c r="AR2427" s="32">
        <f t="shared" ref="AR2427" ca="1" si="1317">((1+AQ2427)/AE2427)-1</f>
        <v>3.0303030303030276E-2</v>
      </c>
    </row>
    <row r="2428" spans="1:44">
      <c r="A2428" s="20">
        <v>40459</v>
      </c>
      <c r="B2428" s="31">
        <f ca="1">IF(ROW(data!B2428)&gt;singleSMA,AVERAGE(OFFSET(data!B2428,0,0,-singleSMA,1)),"")</f>
        <v>8.5027000000000008</v>
      </c>
      <c r="C2428" s="31" t="str">
        <f ca="1">IF(ROW(data!B2426)&gt;singleSMA+2,IF(SIGN(data!B2427-indicators!B2427)&lt;&gt;SIGN(data!B2426-indicators!B2426),IF(SIGN(data!B2427-indicators!B2427)&gt;0,"BUY","SELL"),""),"")</f>
        <v/>
      </c>
      <c r="D2428" s="31">
        <f ca="1">IF(ROW(data!B2428)&gt;fastSMA,AVERAGE(OFFSET(data!B2428,0,0,-fastSMA,1)),"")</f>
        <v>7.6934999999999985</v>
      </c>
      <c r="E2428" s="31">
        <f ca="1">IF(ROW(data!B2428)&gt;slowSMA,AVERAGE(OFFSET(data!B2428,0,0,-slowSMA,1)),"")</f>
        <v>8.5027000000000008</v>
      </c>
      <c r="F2428" s="31" t="str">
        <f ca="1">IF(ROW(data!B2428)&gt;MAX(fastSMA,slowSMA)+2,IF(SIGN(D2427-E2427)&lt;&gt;SIGN(D2426-E2426),IF(SIGN(D2427-E2427)&gt;0,"BUY","SELL"),""),"")</f>
        <v/>
      </c>
      <c r="G2428" s="31"/>
      <c r="H2428" s="31">
        <f>(data!B2428/data!B2427)-1</f>
        <v>-3.125E-2</v>
      </c>
      <c r="I2428" s="31">
        <f t="shared" ref="I2428:I2429" si="1318">IF(H2428&gt;0,H2428,0)</f>
        <v>0</v>
      </c>
      <c r="J2428" s="31">
        <f t="shared" ref="J2428:J2429" si="1319">IF(H2428&lt;0,-H2428,0)</f>
        <v>3.125E-2</v>
      </c>
      <c r="K2428" s="31">
        <f ca="1">IF(ROW(data!B2428)&gt;rsi+1,100-100/(1+AVERAGE(OFFSET(I2428,0,0,-rsi,1))/AVERAGE(OFFSET(J2428,0,0,-rsi,1))),"")</f>
        <v>47.366614251816671</v>
      </c>
      <c r="L2428" s="31"/>
      <c r="M2428" s="31">
        <f t="shared" ref="M2428:M2429" si="1320">1+H2428</f>
        <v>0.96875</v>
      </c>
      <c r="N2428" s="31">
        <f t="shared" ref="N2428:N2429" ca="1" si="1321">IF(ROW(M2428)&gt;priceindex+1,PRODUCT(OFFSET(M2428,0,0,-priceindex,1)),"")</f>
        <v>0.969962453066333</v>
      </c>
      <c r="O2428" s="32"/>
      <c r="P2428" s="32"/>
      <c r="Q2428" s="32"/>
      <c r="R2428" s="32"/>
      <c r="S2428" s="32" t="str">
        <f ca="1">pricein</f>
        <v/>
      </c>
      <c r="T2428" s="32" t="str">
        <f ca="1">priceout</f>
        <v/>
      </c>
      <c r="U2428" s="16" t="str">
        <f t="shared" ref="U2428:U2429" ca="1" si="1322">IF(S2428&lt;&gt;"",OFFSET(C2428,MATCH("SELL",C2429:C7281,0),17),"")</f>
        <v/>
      </c>
      <c r="V2428" s="16" t="str">
        <f t="shared" ref="V2428:V2429" ca="1" si="1323">IF(IFERROR(U2428,"")&lt;&gt;"",U2428/S2428,"")</f>
        <v/>
      </c>
      <c r="W2428" s="16" t="str">
        <f t="shared" ref="W2428:W2429" ca="1" si="1324">IF(V2428&lt;&gt;"",V2428-1,"")</f>
        <v/>
      </c>
      <c r="X2428" s="16">
        <f t="shared" ref="X2428:X2429" ca="1" si="1325">IF(V2428&lt;&gt;"",V2428*X2427,X2427)</f>
        <v>2.8024193849591965</v>
      </c>
      <c r="Y2428" s="16"/>
      <c r="Z2428" s="32" t="str">
        <f ca="1">priceincross</f>
        <v/>
      </c>
      <c r="AA2428" s="32" t="str">
        <f ca="1">priceoutcross</f>
        <v/>
      </c>
      <c r="AB2428" s="32" t="str">
        <f t="shared" ref="AB2428:AB2429" ca="1" si="1326">IF(Z2428&lt;&gt;"",OFFSET(F2428,MATCH("SELL",F2429:F7426,0),21),"")</f>
        <v/>
      </c>
      <c r="AC2428" s="32" t="str">
        <f t="shared" ref="AC2428:AC2429" ca="1" si="1327">IF(IFERROR(AB2428,"")&lt;&gt;"",AB2428/Z2428,"")</f>
        <v/>
      </c>
      <c r="AD2428" s="32" t="str">
        <f t="shared" ref="AD2428:AD2429" ca="1" si="1328">IF(AC2428&lt;&gt;"",AC2428-1,"")</f>
        <v/>
      </c>
      <c r="AE2428" s="32">
        <f t="shared" ref="AE2428:AE2429" ca="1" si="1329">IF(AC2428&lt;&gt;"",AC2428*AE2427,AE2427)</f>
        <v>5.1401588949140606</v>
      </c>
      <c r="AF2428" s="32"/>
      <c r="AG2428" s="32">
        <f ca="1">IF(ROW(data!B2428)&gt;fib+1,MIN(OFFSET(data!B2428,0,0,-fib,1)),"")</f>
        <v>7.17</v>
      </c>
      <c r="AH2428" s="32">
        <f ca="1">IF(ROW(data!B2428)&gt;fib+1,MAX(OFFSET(data!B2428,0,0,-fib,1)),"")</f>
        <v>10.28</v>
      </c>
      <c r="AI2428" s="32">
        <f t="shared" ref="AI2428:AI2429" ca="1" si="1330">IF(AG2428&lt;&gt;"",AH2428-AG2428,"")</f>
        <v>3.1099999999999994</v>
      </c>
      <c r="AJ2428" s="31">
        <f t="shared" ref="AJ2428:AJ2429" ca="1" si="1331">IF(AI2428&lt;&gt;"",AG2428+0.236*AI2428,"")</f>
        <v>7.9039599999999997</v>
      </c>
      <c r="AK2428" s="31">
        <f t="shared" ref="AK2428:AK2429" ca="1" si="1332">IF(AI2428&lt;&gt;"",AG2428+0.382*AI2428,"")</f>
        <v>8.3580199999999998</v>
      </c>
      <c r="AL2428" s="31">
        <f t="shared" ref="AL2428:AL2429" ca="1" si="1333">IF(AI2428&lt;&gt;"",AG2428+0.5*AI2428,"")</f>
        <v>8.7249999999999996</v>
      </c>
      <c r="AM2428" s="31">
        <f t="shared" ref="AM2428:AM2429" ca="1" si="1334">IF(AI2428&lt;&gt;"",AG2428+0.618*AI2428,"")</f>
        <v>9.0919799999999995</v>
      </c>
      <c r="AN2428" s="32"/>
      <c r="AO2428" s="32">
        <f t="shared" ref="AO2428:AO2429" ca="1" si="1335">MAX(AO2427,X2428-1)</f>
        <v>2.890077253538212</v>
      </c>
      <c r="AP2428" s="32">
        <f t="shared" ref="AP2428:AP2429" ca="1" si="1336">((1+AO2428)/X2428)-1</f>
        <v>0.38811388274594449</v>
      </c>
      <c r="AQ2428" s="32">
        <f t="shared" ref="AQ2428:AQ2429" ca="1" si="1337">MAX(AQ2427,AE2428-1)</f>
        <v>4.2959212856690323</v>
      </c>
      <c r="AR2428" s="32">
        <f t="shared" ref="AR2428:AR2429" ca="1" si="1338">((1+AQ2428)/AE2428)-1</f>
        <v>3.0303030303030276E-2</v>
      </c>
    </row>
    <row r="2429" spans="1:44">
      <c r="A2429" s="20">
        <v>40462</v>
      </c>
      <c r="B2429" s="31">
        <f ca="1">IF(ROW(data!B2429)&gt;singleSMA,AVERAGE(OFFSET(data!B2429,0,0,-singleSMA,1)),"")</f>
        <v>8.4939000000000018</v>
      </c>
      <c r="C2429" s="31" t="str">
        <f ca="1">IF(ROW(data!B2427)&gt;singleSMA+2,IF(SIGN(data!B2428-indicators!B2428)&lt;&gt;SIGN(data!B2427-indicators!B2427),IF(SIGN(data!B2428-indicators!B2428)&gt;0,"BUY","SELL"),""),"")</f>
        <v/>
      </c>
      <c r="D2429" s="31">
        <f ca="1">IF(ROW(data!B2429)&gt;fastSMA,AVERAGE(OFFSET(data!B2429,0,0,-fastSMA,1)),"")</f>
        <v>7.6945000000000006</v>
      </c>
      <c r="E2429" s="31">
        <f ca="1">IF(ROW(data!B2429)&gt;slowSMA,AVERAGE(OFFSET(data!B2429,0,0,-slowSMA,1)),"")</f>
        <v>8.4939000000000018</v>
      </c>
      <c r="F2429" s="31" t="str">
        <f ca="1">IF(ROW(data!B2429)&gt;MAX(fastSMA,slowSMA)+2,IF(SIGN(D2428-E2428)&lt;&gt;SIGN(D2427-E2427),IF(SIGN(D2428-E2428)&gt;0,"BUY","SELL"),""),"")</f>
        <v/>
      </c>
      <c r="G2429" s="31"/>
      <c r="H2429" s="31">
        <f>(data!B2429/data!B2428)-1</f>
        <v>3.8709677419354938E-2</v>
      </c>
      <c r="I2429" s="31">
        <f t="shared" si="1318"/>
        <v>3.8709677419354938E-2</v>
      </c>
      <c r="J2429" s="31">
        <f t="shared" si="1319"/>
        <v>0</v>
      </c>
      <c r="K2429" s="31">
        <f ca="1">IF(ROW(data!B2429)&gt;rsi+1,100-100/(1+AVERAGE(OFFSET(I2429,0,0,-rsi,1))/AVERAGE(OFFSET(J2429,0,0,-rsi,1))),"")</f>
        <v>51.252331866963772</v>
      </c>
      <c r="L2429" s="31"/>
      <c r="M2429" s="31">
        <f t="shared" si="1320"/>
        <v>1.0387096774193549</v>
      </c>
      <c r="N2429" s="31">
        <f t="shared" ca="1" si="1321"/>
        <v>1.0024906600249071</v>
      </c>
      <c r="O2429" s="32"/>
      <c r="P2429" s="32"/>
      <c r="Q2429" s="32"/>
      <c r="R2429" s="32"/>
      <c r="S2429" s="32" t="str">
        <f ca="1">pricein</f>
        <v/>
      </c>
      <c r="T2429" s="32" t="str">
        <f ca="1">priceout</f>
        <v/>
      </c>
      <c r="U2429" s="16" t="str">
        <f t="shared" ca="1" si="1322"/>
        <v/>
      </c>
      <c r="V2429" s="16" t="str">
        <f t="shared" ca="1" si="1323"/>
        <v/>
      </c>
      <c r="W2429" s="16" t="str">
        <f t="shared" ca="1" si="1324"/>
        <v/>
      </c>
      <c r="X2429" s="16">
        <f t="shared" ca="1" si="1325"/>
        <v>2.8024193849591965</v>
      </c>
      <c r="Y2429" s="16"/>
      <c r="Z2429" s="32" t="str">
        <f ca="1">priceincross</f>
        <v/>
      </c>
      <c r="AA2429" s="32" t="str">
        <f ca="1">priceoutcross</f>
        <v/>
      </c>
      <c r="AB2429" s="32" t="str">
        <f t="shared" ca="1" si="1326"/>
        <v/>
      </c>
      <c r="AC2429" s="32" t="str">
        <f t="shared" ca="1" si="1327"/>
        <v/>
      </c>
      <c r="AD2429" s="32" t="str">
        <f t="shared" ca="1" si="1328"/>
        <v/>
      </c>
      <c r="AE2429" s="32">
        <f t="shared" ca="1" si="1329"/>
        <v>5.1401588949140606</v>
      </c>
      <c r="AF2429" s="32"/>
      <c r="AG2429" s="32">
        <f ca="1">IF(ROW(data!B2429)&gt;fib+1,MIN(OFFSET(data!B2429,0,0,-fib,1)),"")</f>
        <v>7.17</v>
      </c>
      <c r="AH2429" s="32">
        <f ca="1">IF(ROW(data!B2429)&gt;fib+1,MAX(OFFSET(data!B2429,0,0,-fib,1)),"")</f>
        <v>10.28</v>
      </c>
      <c r="AI2429" s="32">
        <f t="shared" ca="1" si="1330"/>
        <v>3.1099999999999994</v>
      </c>
      <c r="AJ2429" s="31">
        <f t="shared" ca="1" si="1331"/>
        <v>7.9039599999999997</v>
      </c>
      <c r="AK2429" s="31">
        <f t="shared" ca="1" si="1332"/>
        <v>8.3580199999999998</v>
      </c>
      <c r="AL2429" s="31">
        <f t="shared" ca="1" si="1333"/>
        <v>8.7249999999999996</v>
      </c>
      <c r="AM2429" s="31">
        <f t="shared" ca="1" si="1334"/>
        <v>9.0919799999999995</v>
      </c>
      <c r="AN2429" s="32"/>
      <c r="AO2429" s="32">
        <f t="shared" ca="1" si="1335"/>
        <v>2.890077253538212</v>
      </c>
      <c r="AP2429" s="32">
        <f t="shared" ca="1" si="1336"/>
        <v>0.38811388274594449</v>
      </c>
      <c r="AQ2429" s="32">
        <f t="shared" ca="1" si="1337"/>
        <v>4.2959212856690323</v>
      </c>
      <c r="AR2429" s="32">
        <f t="shared" ca="1" si="1338"/>
        <v>3.0303030303030276E-2</v>
      </c>
    </row>
    <row r="2430" spans="1:44">
      <c r="A2430" s="20">
        <v>40463</v>
      </c>
      <c r="B2430" s="31">
        <f ca="1">IF(ROW(data!B2430)&gt;singleSMA,AVERAGE(OFFSET(data!B2430,0,0,-singleSMA,1)),"")</f>
        <v>8.49</v>
      </c>
      <c r="C2430" s="31" t="str">
        <f ca="1">IF(ROW(data!B2428)&gt;singleSMA+2,IF(SIGN(data!B2429-indicators!B2429)&lt;&gt;SIGN(data!B2428-indicators!B2428),IF(SIGN(data!B2429-indicators!B2429)&gt;0,"BUY","SELL"),""),"")</f>
        <v/>
      </c>
      <c r="D2430" s="31">
        <f ca="1">IF(ROW(data!B2430)&gt;fastSMA,AVERAGE(OFFSET(data!B2430,0,0,-fastSMA,1)),"")</f>
        <v>7.7065000000000001</v>
      </c>
      <c r="E2430" s="31">
        <f ca="1">IF(ROW(data!B2430)&gt;slowSMA,AVERAGE(OFFSET(data!B2430,0,0,-slowSMA,1)),"")</f>
        <v>8.49</v>
      </c>
      <c r="F2430" s="31" t="str">
        <f ca="1">IF(ROW(data!B2430)&gt;MAX(fastSMA,slowSMA)+2,IF(SIGN(D2429-E2429)&lt;&gt;SIGN(D2428-E2428),IF(SIGN(D2429-E2429)&gt;0,"BUY","SELL"),""),"")</f>
        <v/>
      </c>
      <c r="G2430" s="31"/>
      <c r="H2430" s="31">
        <f>(data!B2430/data!B2429)-1</f>
        <v>1.1180124223602483E-2</v>
      </c>
      <c r="I2430" s="31">
        <f t="shared" ref="I2430:I2433" si="1339">IF(H2430&gt;0,H2430,0)</f>
        <v>1.1180124223602483E-2</v>
      </c>
      <c r="J2430" s="31">
        <f t="shared" ref="J2430:J2433" si="1340">IF(H2430&lt;0,-H2430,0)</f>
        <v>0</v>
      </c>
      <c r="K2430" s="31">
        <f ca="1">IF(ROW(data!B2430)&gt;rsi+1,100-100/(1+AVERAGE(OFFSET(I2430,0,0,-rsi,1))/AVERAGE(OFFSET(J2430,0,0,-rsi,1))),"")</f>
        <v>54.297065712460274</v>
      </c>
      <c r="L2430" s="31"/>
      <c r="M2430" s="31">
        <f t="shared" ref="M2430:M2433" si="1341">1+H2430</f>
        <v>1.0111801242236025</v>
      </c>
      <c r="N2430" s="31">
        <f t="shared" ref="N2430:N2433" ca="1" si="1342">IF(ROW(M2430)&gt;priceindex+1,PRODUCT(OFFSET(M2430,0,0,-priceindex,1)),"")</f>
        <v>1.0303797468354434</v>
      </c>
      <c r="O2430" s="32"/>
      <c r="P2430" s="32"/>
      <c r="Q2430" s="32"/>
      <c r="R2430" s="32"/>
      <c r="S2430" s="32" t="str">
        <f ca="1">pricein</f>
        <v/>
      </c>
      <c r="T2430" s="32" t="str">
        <f ca="1">priceout</f>
        <v/>
      </c>
      <c r="U2430" s="16" t="str">
        <f t="shared" ref="U2430:U2433" ca="1" si="1343">IF(S2430&lt;&gt;"",OFFSET(C2430,MATCH("SELL",C2431:C7283,0),17),"")</f>
        <v/>
      </c>
      <c r="V2430" s="16" t="str">
        <f t="shared" ref="V2430:V2433" ca="1" si="1344">IF(IFERROR(U2430,"")&lt;&gt;"",U2430/S2430,"")</f>
        <v/>
      </c>
      <c r="W2430" s="16" t="str">
        <f t="shared" ref="W2430:W2433" ca="1" si="1345">IF(V2430&lt;&gt;"",V2430-1,"")</f>
        <v/>
      </c>
      <c r="X2430" s="16">
        <f t="shared" ref="X2430:X2433" ca="1" si="1346">IF(V2430&lt;&gt;"",V2430*X2429,X2429)</f>
        <v>2.8024193849591965</v>
      </c>
      <c r="Y2430" s="16"/>
      <c r="Z2430" s="32" t="str">
        <f ca="1">priceincross</f>
        <v/>
      </c>
      <c r="AA2430" s="32" t="str">
        <f ca="1">priceoutcross</f>
        <v/>
      </c>
      <c r="AB2430" s="32" t="str">
        <f t="shared" ref="AB2430:AB2433" ca="1" si="1347">IF(Z2430&lt;&gt;"",OFFSET(F2430,MATCH("SELL",F2431:F7428,0),21),"")</f>
        <v/>
      </c>
      <c r="AC2430" s="32" t="str">
        <f t="shared" ref="AC2430:AC2433" ca="1" si="1348">IF(IFERROR(AB2430,"")&lt;&gt;"",AB2430/Z2430,"")</f>
        <v/>
      </c>
      <c r="AD2430" s="32" t="str">
        <f t="shared" ref="AD2430:AD2433" ca="1" si="1349">IF(AC2430&lt;&gt;"",AC2430-1,"")</f>
        <v/>
      </c>
      <c r="AE2430" s="32">
        <f t="shared" ref="AE2430:AE2433" ca="1" si="1350">IF(AC2430&lt;&gt;"",AC2430*AE2429,AE2429)</f>
        <v>5.1401588949140606</v>
      </c>
      <c r="AF2430" s="32"/>
      <c r="AG2430" s="32">
        <f ca="1">IF(ROW(data!B2430)&gt;fib+1,MIN(OFFSET(data!B2430,0,0,-fib,1)),"")</f>
        <v>7.17</v>
      </c>
      <c r="AH2430" s="32">
        <f ca="1">IF(ROW(data!B2430)&gt;fib+1,MAX(OFFSET(data!B2430,0,0,-fib,1)),"")</f>
        <v>10.28</v>
      </c>
      <c r="AI2430" s="32">
        <f t="shared" ref="AI2430:AI2433" ca="1" si="1351">IF(AG2430&lt;&gt;"",AH2430-AG2430,"")</f>
        <v>3.1099999999999994</v>
      </c>
      <c r="AJ2430" s="31">
        <f t="shared" ref="AJ2430:AJ2433" ca="1" si="1352">IF(AI2430&lt;&gt;"",AG2430+0.236*AI2430,"")</f>
        <v>7.9039599999999997</v>
      </c>
      <c r="AK2430" s="31">
        <f t="shared" ref="AK2430:AK2433" ca="1" si="1353">IF(AI2430&lt;&gt;"",AG2430+0.382*AI2430,"")</f>
        <v>8.3580199999999998</v>
      </c>
      <c r="AL2430" s="31">
        <f t="shared" ref="AL2430:AL2433" ca="1" si="1354">IF(AI2430&lt;&gt;"",AG2430+0.5*AI2430,"")</f>
        <v>8.7249999999999996</v>
      </c>
      <c r="AM2430" s="31">
        <f t="shared" ref="AM2430:AM2433" ca="1" si="1355">IF(AI2430&lt;&gt;"",AG2430+0.618*AI2430,"")</f>
        <v>9.0919799999999995</v>
      </c>
      <c r="AN2430" s="32"/>
      <c r="AO2430" s="32">
        <f t="shared" ref="AO2430:AO2433" ca="1" si="1356">MAX(AO2429,X2430-1)</f>
        <v>2.890077253538212</v>
      </c>
      <c r="AP2430" s="32">
        <f t="shared" ref="AP2430:AP2433" ca="1" si="1357">((1+AO2430)/X2430)-1</f>
        <v>0.38811388274594449</v>
      </c>
      <c r="AQ2430" s="32">
        <f t="shared" ref="AQ2430:AQ2433" ca="1" si="1358">MAX(AQ2429,AE2430-1)</f>
        <v>4.2959212856690323</v>
      </c>
      <c r="AR2430" s="32">
        <f t="shared" ref="AR2430:AR2433" ca="1" si="1359">((1+AQ2430)/AE2430)-1</f>
        <v>3.0303030303030276E-2</v>
      </c>
    </row>
    <row r="2431" spans="1:44">
      <c r="A2431" s="20">
        <v>40464</v>
      </c>
      <c r="B2431" s="31">
        <f ca="1">IF(ROW(data!B2431)&gt;singleSMA,AVERAGE(OFFSET(data!B2431,0,0,-singleSMA,1)),"")</f>
        <v>8.4857000000000014</v>
      </c>
      <c r="C2431" s="31" t="str">
        <f ca="1">IF(ROW(data!B2429)&gt;singleSMA+2,IF(SIGN(data!B2430-indicators!B2430)&lt;&gt;SIGN(data!B2429-indicators!B2429),IF(SIGN(data!B2430-indicators!B2430)&gt;0,"BUY","SELL"),""),"")</f>
        <v/>
      </c>
      <c r="D2431" s="31">
        <f ca="1">IF(ROW(data!B2431)&gt;fastSMA,AVERAGE(OFFSET(data!B2431,0,0,-fastSMA,1)),"")</f>
        <v>7.7454999999999998</v>
      </c>
      <c r="E2431" s="31">
        <f ca="1">IF(ROW(data!B2431)&gt;slowSMA,AVERAGE(OFFSET(data!B2431,0,0,-slowSMA,1)),"")</f>
        <v>8.4857000000000014</v>
      </c>
      <c r="F2431" s="31" t="str">
        <f ca="1">IF(ROW(data!B2431)&gt;MAX(fastSMA,slowSMA)+2,IF(SIGN(D2430-E2430)&lt;&gt;SIGN(D2429-E2429),IF(SIGN(D2430-E2430)&gt;0,"BUY","SELL"),""),"")</f>
        <v/>
      </c>
      <c r="G2431" s="31"/>
      <c r="H2431" s="31">
        <f>(data!B2431/data!B2430)-1</f>
        <v>5.4054054054053946E-2</v>
      </c>
      <c r="I2431" s="31">
        <f t="shared" si="1339"/>
        <v>5.4054054054053946E-2</v>
      </c>
      <c r="J2431" s="31">
        <f t="shared" si="1340"/>
        <v>0</v>
      </c>
      <c r="K2431" s="31">
        <f ca="1">IF(ROW(data!B2431)&gt;rsi+1,100-100/(1+AVERAGE(OFFSET(I2431,0,0,-rsi,1))/AVERAGE(OFFSET(J2431,0,0,-rsi,1))),"")</f>
        <v>60.703359797510352</v>
      </c>
      <c r="L2431" s="31"/>
      <c r="M2431" s="31">
        <f t="shared" si="1341"/>
        <v>1.0540540540540539</v>
      </c>
      <c r="N2431" s="31">
        <f t="shared" ca="1" si="1342"/>
        <v>1.1000000000000001</v>
      </c>
      <c r="O2431" s="32"/>
      <c r="P2431" s="32"/>
      <c r="Q2431" s="32"/>
      <c r="R2431" s="32"/>
      <c r="S2431" s="32" t="str">
        <f ca="1">pricein</f>
        <v/>
      </c>
      <c r="T2431" s="32" t="str">
        <f ca="1">priceout</f>
        <v/>
      </c>
      <c r="U2431" s="16" t="str">
        <f t="shared" ca="1" si="1343"/>
        <v/>
      </c>
      <c r="V2431" s="16" t="str">
        <f t="shared" ca="1" si="1344"/>
        <v/>
      </c>
      <c r="W2431" s="16" t="str">
        <f t="shared" ca="1" si="1345"/>
        <v/>
      </c>
      <c r="X2431" s="16">
        <f t="shared" ca="1" si="1346"/>
        <v>2.8024193849591965</v>
      </c>
      <c r="Y2431" s="16"/>
      <c r="Z2431" s="32" t="str">
        <f ca="1">priceincross</f>
        <v/>
      </c>
      <c r="AA2431" s="32" t="str">
        <f ca="1">priceoutcross</f>
        <v/>
      </c>
      <c r="AB2431" s="32" t="str">
        <f t="shared" ca="1" si="1347"/>
        <v/>
      </c>
      <c r="AC2431" s="32" t="str">
        <f t="shared" ca="1" si="1348"/>
        <v/>
      </c>
      <c r="AD2431" s="32" t="str">
        <f t="shared" ca="1" si="1349"/>
        <v/>
      </c>
      <c r="AE2431" s="32">
        <f t="shared" ca="1" si="1350"/>
        <v>5.1401588949140606</v>
      </c>
      <c r="AF2431" s="32"/>
      <c r="AG2431" s="32">
        <f ca="1">IF(ROW(data!B2431)&gt;fib+1,MIN(OFFSET(data!B2431,0,0,-fib,1)),"")</f>
        <v>7.17</v>
      </c>
      <c r="AH2431" s="32">
        <f ca="1">IF(ROW(data!B2431)&gt;fib+1,MAX(OFFSET(data!B2431,0,0,-fib,1)),"")</f>
        <v>10.28</v>
      </c>
      <c r="AI2431" s="32">
        <f t="shared" ca="1" si="1351"/>
        <v>3.1099999999999994</v>
      </c>
      <c r="AJ2431" s="31">
        <f t="shared" ca="1" si="1352"/>
        <v>7.9039599999999997</v>
      </c>
      <c r="AK2431" s="31">
        <f t="shared" ca="1" si="1353"/>
        <v>8.3580199999999998</v>
      </c>
      <c r="AL2431" s="31">
        <f t="shared" ca="1" si="1354"/>
        <v>8.7249999999999996</v>
      </c>
      <c r="AM2431" s="31">
        <f t="shared" ca="1" si="1355"/>
        <v>9.0919799999999995</v>
      </c>
      <c r="AN2431" s="32"/>
      <c r="AO2431" s="32">
        <f t="shared" ca="1" si="1356"/>
        <v>2.890077253538212</v>
      </c>
      <c r="AP2431" s="32">
        <f t="shared" ca="1" si="1357"/>
        <v>0.38811388274594449</v>
      </c>
      <c r="AQ2431" s="32">
        <f t="shared" ca="1" si="1358"/>
        <v>4.2959212856690323</v>
      </c>
      <c r="AR2431" s="32">
        <f t="shared" ca="1" si="1359"/>
        <v>3.0303030303030276E-2</v>
      </c>
    </row>
    <row r="2432" spans="1:44">
      <c r="A2432" s="20">
        <v>40465</v>
      </c>
      <c r="B2432" s="31">
        <f ca="1">IF(ROW(data!B2432)&gt;singleSMA,AVERAGE(OFFSET(data!B2432,0,0,-singleSMA,1)),"")</f>
        <v>8.4798000000000009</v>
      </c>
      <c r="C2432" s="31" t="str">
        <f ca="1">IF(ROW(data!B2430)&gt;singleSMA+2,IF(SIGN(data!B2431-indicators!B2431)&lt;&gt;SIGN(data!B2430-indicators!B2430),IF(SIGN(data!B2431-indicators!B2431)&gt;0,"BUY","SELL"),""),"")</f>
        <v>BUY</v>
      </c>
      <c r="D2432" s="31">
        <f ca="1">IF(ROW(data!B2432)&gt;fastSMA,AVERAGE(OFFSET(data!B2432,0,0,-fastSMA,1)),"")</f>
        <v>7.7605000000000022</v>
      </c>
      <c r="E2432" s="31">
        <f ca="1">IF(ROW(data!B2432)&gt;slowSMA,AVERAGE(OFFSET(data!B2432,0,0,-slowSMA,1)),"")</f>
        <v>8.4798000000000009</v>
      </c>
      <c r="F2432" s="31" t="str">
        <f ca="1">IF(ROW(data!B2432)&gt;MAX(fastSMA,slowSMA)+2,IF(SIGN(D2431-E2431)&lt;&gt;SIGN(D2430-E2430),IF(SIGN(D2431-E2431)&gt;0,"BUY","SELL"),""),"")</f>
        <v/>
      </c>
      <c r="G2432" s="31"/>
      <c r="H2432" s="31">
        <f>(data!B2432/data!B2431)-1</f>
        <v>-6.4102564102564208E-2</v>
      </c>
      <c r="I2432" s="31">
        <f t="shared" si="1339"/>
        <v>0</v>
      </c>
      <c r="J2432" s="31">
        <f t="shared" si="1340"/>
        <v>6.4102564102564208E-2</v>
      </c>
      <c r="K2432" s="31">
        <f ca="1">IF(ROW(data!B2432)&gt;rsi+1,100-100/(1+AVERAGE(OFFSET(I2432,0,0,-rsi,1))/AVERAGE(OFFSET(J2432,0,0,-rsi,1))),"")</f>
        <v>54.597105745288296</v>
      </c>
      <c r="L2432" s="31"/>
      <c r="M2432" s="31">
        <f t="shared" si="1341"/>
        <v>0.93589743589743579</v>
      </c>
      <c r="N2432" s="31">
        <f t="shared" ca="1" si="1342"/>
        <v>1.0388098318240613</v>
      </c>
      <c r="O2432" s="32"/>
      <c r="P2432" s="32"/>
      <c r="Q2432" s="32"/>
      <c r="R2432" s="32"/>
      <c r="S2432" s="32">
        <f ca="1">pricein</f>
        <v>8.0299999999999994</v>
      </c>
      <c r="T2432" s="32" t="str">
        <f ca="1">priceout</f>
        <v/>
      </c>
      <c r="U2432" s="16">
        <f t="shared" ca="1" si="1343"/>
        <v>8.1</v>
      </c>
      <c r="V2432" s="16">
        <f t="shared" ca="1" si="1344"/>
        <v>1.0087173100871731</v>
      </c>
      <c r="W2432" s="16">
        <f t="shared" ca="1" si="1345"/>
        <v>8.7173100871731357E-3</v>
      </c>
      <c r="X2432" s="16">
        <f t="shared" ca="1" si="1346"/>
        <v>2.8268489437321906</v>
      </c>
      <c r="Y2432" s="16"/>
      <c r="Z2432" s="32" t="str">
        <f ca="1">priceincross</f>
        <v/>
      </c>
      <c r="AA2432" s="32" t="str">
        <f ca="1">priceoutcross</f>
        <v/>
      </c>
      <c r="AB2432" s="32" t="str">
        <f t="shared" ca="1" si="1347"/>
        <v/>
      </c>
      <c r="AC2432" s="32" t="str">
        <f t="shared" ca="1" si="1348"/>
        <v/>
      </c>
      <c r="AD2432" s="32" t="str">
        <f t="shared" ca="1" si="1349"/>
        <v/>
      </c>
      <c r="AE2432" s="32">
        <f t="shared" ca="1" si="1350"/>
        <v>5.1401588949140606</v>
      </c>
      <c r="AF2432" s="32"/>
      <c r="AG2432" s="32">
        <f ca="1">IF(ROW(data!B2432)&gt;fib+1,MIN(OFFSET(data!B2432,0,0,-fib,1)),"")</f>
        <v>7.17</v>
      </c>
      <c r="AH2432" s="32">
        <f ca="1">IF(ROW(data!B2432)&gt;fib+1,MAX(OFFSET(data!B2432,0,0,-fib,1)),"")</f>
        <v>10.28</v>
      </c>
      <c r="AI2432" s="32">
        <f t="shared" ca="1" si="1351"/>
        <v>3.1099999999999994</v>
      </c>
      <c r="AJ2432" s="31">
        <f t="shared" ca="1" si="1352"/>
        <v>7.9039599999999997</v>
      </c>
      <c r="AK2432" s="31">
        <f t="shared" ca="1" si="1353"/>
        <v>8.3580199999999998</v>
      </c>
      <c r="AL2432" s="31">
        <f t="shared" ca="1" si="1354"/>
        <v>8.7249999999999996</v>
      </c>
      <c r="AM2432" s="31">
        <f t="shared" ca="1" si="1355"/>
        <v>9.0919799999999995</v>
      </c>
      <c r="AN2432" s="32"/>
      <c r="AO2432" s="32">
        <f t="shared" ca="1" si="1356"/>
        <v>2.890077253538212</v>
      </c>
      <c r="AP2432" s="32">
        <f t="shared" ca="1" si="1357"/>
        <v>0.37611783684567102</v>
      </c>
      <c r="AQ2432" s="32">
        <f t="shared" ca="1" si="1358"/>
        <v>4.2959212856690323</v>
      </c>
      <c r="AR2432" s="32">
        <f t="shared" ca="1" si="1359"/>
        <v>3.0303030303030276E-2</v>
      </c>
    </row>
    <row r="2433" spans="1:44">
      <c r="A2433" s="20">
        <v>40466</v>
      </c>
      <c r="B2433" s="31">
        <f ca="1">IF(ROW(data!B2433)&gt;singleSMA,AVERAGE(OFFSET(data!B2433,0,0,-singleSMA,1)),"")</f>
        <v>8.4751999999999992</v>
      </c>
      <c r="C2433" s="31" t="str">
        <f ca="1">IF(ROW(data!B2431)&gt;singleSMA+2,IF(SIGN(data!B2432-indicators!B2432)&lt;&gt;SIGN(data!B2431-indicators!B2431),IF(SIGN(data!B2432-indicators!B2432)&gt;0,"BUY","SELL"),""),"")</f>
        <v>SELL</v>
      </c>
      <c r="D2433" s="31">
        <f ca="1">IF(ROW(data!B2433)&gt;fastSMA,AVERAGE(OFFSET(data!B2433,0,0,-fastSMA,1)),"")</f>
        <v>7.7745000000000006</v>
      </c>
      <c r="E2433" s="31">
        <f ca="1">IF(ROW(data!B2433)&gt;slowSMA,AVERAGE(OFFSET(data!B2433,0,0,-slowSMA,1)),"")</f>
        <v>8.4751999999999992</v>
      </c>
      <c r="F2433" s="31" t="str">
        <f ca="1">IF(ROW(data!B2433)&gt;MAX(fastSMA,slowSMA)+2,IF(SIGN(D2432-E2432)&lt;&gt;SIGN(D2431-E2431),IF(SIGN(D2432-E2432)&gt;0,"BUY","SELL"),""),"")</f>
        <v/>
      </c>
      <c r="G2433" s="31"/>
      <c r="H2433" s="31">
        <f>(data!B2433/data!B2432)-1</f>
        <v>8.7173100871731357E-3</v>
      </c>
      <c r="I2433" s="31">
        <f t="shared" si="1339"/>
        <v>8.7173100871731357E-3</v>
      </c>
      <c r="J2433" s="31">
        <f t="shared" si="1340"/>
        <v>0</v>
      </c>
      <c r="K2433" s="31">
        <f ca="1">IF(ROW(data!B2433)&gt;rsi+1,100-100/(1+AVERAGE(OFFSET(I2433,0,0,-rsi,1))/AVERAGE(OFFSET(J2433,0,0,-rsi,1))),"")</f>
        <v>54.353427214231502</v>
      </c>
      <c r="L2433" s="31"/>
      <c r="M2433" s="31">
        <f t="shared" si="1341"/>
        <v>1.0087173100871731</v>
      </c>
      <c r="N2433" s="31">
        <f t="shared" ca="1" si="1342"/>
        <v>1.0358056265984652</v>
      </c>
      <c r="O2433" s="32"/>
      <c r="P2433" s="32"/>
      <c r="Q2433" s="32"/>
      <c r="R2433" s="32"/>
      <c r="S2433" s="32" t="str">
        <f ca="1">pricein</f>
        <v/>
      </c>
      <c r="T2433" s="32">
        <f ca="1">priceout</f>
        <v>8.1</v>
      </c>
      <c r="U2433" s="16" t="str">
        <f t="shared" ca="1" si="1343"/>
        <v/>
      </c>
      <c r="V2433" s="16" t="str">
        <f t="shared" ca="1" si="1344"/>
        <v/>
      </c>
      <c r="W2433" s="16" t="str">
        <f t="shared" ca="1" si="1345"/>
        <v/>
      </c>
      <c r="X2433" s="16">
        <f t="shared" ca="1" si="1346"/>
        <v>2.8268489437321906</v>
      </c>
      <c r="Y2433" s="16"/>
      <c r="Z2433" s="32" t="str">
        <f ca="1">priceincross</f>
        <v/>
      </c>
      <c r="AA2433" s="32" t="str">
        <f ca="1">priceoutcross</f>
        <v/>
      </c>
      <c r="AB2433" s="32" t="str">
        <f t="shared" ca="1" si="1347"/>
        <v/>
      </c>
      <c r="AC2433" s="32" t="str">
        <f t="shared" ca="1" si="1348"/>
        <v/>
      </c>
      <c r="AD2433" s="32" t="str">
        <f t="shared" ca="1" si="1349"/>
        <v/>
      </c>
      <c r="AE2433" s="32">
        <f t="shared" ca="1" si="1350"/>
        <v>5.1401588949140606</v>
      </c>
      <c r="AF2433" s="32"/>
      <c r="AG2433" s="32">
        <f ca="1">IF(ROW(data!B2433)&gt;fib+1,MIN(OFFSET(data!B2433,0,0,-fib,1)),"")</f>
        <v>7.17</v>
      </c>
      <c r="AH2433" s="32">
        <f ca="1">IF(ROW(data!B2433)&gt;fib+1,MAX(OFFSET(data!B2433,0,0,-fib,1)),"")</f>
        <v>10.28</v>
      </c>
      <c r="AI2433" s="32">
        <f t="shared" ca="1" si="1351"/>
        <v>3.1099999999999994</v>
      </c>
      <c r="AJ2433" s="31">
        <f t="shared" ca="1" si="1352"/>
        <v>7.9039599999999997</v>
      </c>
      <c r="AK2433" s="31">
        <f t="shared" ca="1" si="1353"/>
        <v>8.3580199999999998</v>
      </c>
      <c r="AL2433" s="31">
        <f t="shared" ca="1" si="1354"/>
        <v>8.7249999999999996</v>
      </c>
      <c r="AM2433" s="31">
        <f t="shared" ca="1" si="1355"/>
        <v>9.0919799999999995</v>
      </c>
      <c r="AN2433" s="32"/>
      <c r="AO2433" s="32">
        <f t="shared" ca="1" si="1356"/>
        <v>2.890077253538212</v>
      </c>
      <c r="AP2433" s="32">
        <f t="shared" ca="1" si="1357"/>
        <v>0.37611783684567102</v>
      </c>
      <c r="AQ2433" s="32">
        <f t="shared" ca="1" si="1358"/>
        <v>4.2959212856690323</v>
      </c>
      <c r="AR2433" s="32">
        <f t="shared" ca="1" si="1359"/>
        <v>3.0303030303030276E-2</v>
      </c>
    </row>
    <row r="2434" spans="1:44">
      <c r="A2434" s="20">
        <v>40469</v>
      </c>
      <c r="B2434" s="31">
        <f ca="1">IF(ROW(data!B2434)&gt;singleSMA,AVERAGE(OFFSET(data!B2434,0,0,-singleSMA,1)),"")</f>
        <v>8.4710000000000001</v>
      </c>
      <c r="C2434" s="31" t="str">
        <f ca="1">IF(ROW(data!B2432)&gt;singleSMA+2,IF(SIGN(data!B2433-indicators!B2433)&lt;&gt;SIGN(data!B2432-indicators!B2432),IF(SIGN(data!B2433-indicators!B2433)&gt;0,"BUY","SELL"),""),"")</f>
        <v/>
      </c>
      <c r="D2434" s="31">
        <f ca="1">IF(ROW(data!B2434)&gt;fastSMA,AVERAGE(OFFSET(data!B2434,0,0,-fastSMA,1)),"")</f>
        <v>7.8039999999999994</v>
      </c>
      <c r="E2434" s="31">
        <f ca="1">IF(ROW(data!B2434)&gt;slowSMA,AVERAGE(OFFSET(data!B2434,0,0,-slowSMA,1)),"")</f>
        <v>8.4710000000000001</v>
      </c>
      <c r="F2434" s="31" t="str">
        <f ca="1">IF(ROW(data!B2434)&gt;MAX(fastSMA,slowSMA)+2,IF(SIGN(D2433-E2433)&lt;&gt;SIGN(D2432-E2432),IF(SIGN(D2433-E2433)&gt;0,"BUY","SELL"),""),"")</f>
        <v/>
      </c>
      <c r="G2434" s="31"/>
      <c r="H2434" s="31">
        <f>(data!B2434/data!B2433)-1</f>
        <v>0</v>
      </c>
      <c r="I2434" s="31">
        <f t="shared" ref="I2434:I2435" si="1360">IF(H2434&gt;0,H2434,0)</f>
        <v>0</v>
      </c>
      <c r="J2434" s="31">
        <f t="shared" ref="J2434:J2435" si="1361">IF(H2434&lt;0,-H2434,0)</f>
        <v>0</v>
      </c>
      <c r="K2434" s="31">
        <f ca="1">IF(ROW(data!B2434)&gt;rsi+1,100-100/(1+AVERAGE(OFFSET(I2434,0,0,-rsi,1))/AVERAGE(OFFSET(J2434,0,0,-rsi,1))),"")</f>
        <v>58.616129517329092</v>
      </c>
      <c r="L2434" s="31"/>
      <c r="M2434" s="31">
        <f t="shared" ref="M2434:M2435" si="1362">1+H2434</f>
        <v>1</v>
      </c>
      <c r="N2434" s="31">
        <f t="shared" ref="N2434:N2435" ca="1" si="1363">IF(ROW(M2434)&gt;priceindex+1,PRODUCT(OFFSET(M2434,0,0,-priceindex,1)),"")</f>
        <v>1.0785619174434085</v>
      </c>
      <c r="O2434" s="32"/>
      <c r="P2434" s="32"/>
      <c r="Q2434" s="32"/>
      <c r="R2434" s="32"/>
      <c r="S2434" s="32" t="str">
        <f ca="1">pricein</f>
        <v/>
      </c>
      <c r="T2434" s="32" t="str">
        <f ca="1">priceout</f>
        <v/>
      </c>
      <c r="U2434" s="16" t="str">
        <f t="shared" ref="U2434:U2435" ca="1" si="1364">IF(S2434&lt;&gt;"",OFFSET(C2434,MATCH("SELL",C2435:C7287,0),17),"")</f>
        <v/>
      </c>
      <c r="V2434" s="16" t="str">
        <f t="shared" ref="V2434:V2435" ca="1" si="1365">IF(IFERROR(U2434,"")&lt;&gt;"",U2434/S2434,"")</f>
        <v/>
      </c>
      <c r="W2434" s="16" t="str">
        <f t="shared" ref="W2434:W2435" ca="1" si="1366">IF(V2434&lt;&gt;"",V2434-1,"")</f>
        <v/>
      </c>
      <c r="X2434" s="16">
        <f t="shared" ref="X2434:X2435" ca="1" si="1367">IF(V2434&lt;&gt;"",V2434*X2433,X2433)</f>
        <v>2.8268489437321906</v>
      </c>
      <c r="Y2434" s="16"/>
      <c r="Z2434" s="32" t="str">
        <f ca="1">priceincross</f>
        <v/>
      </c>
      <c r="AA2434" s="32" t="str">
        <f ca="1">priceoutcross</f>
        <v/>
      </c>
      <c r="AB2434" s="32" t="str">
        <f t="shared" ref="AB2434:AB2435" ca="1" si="1368">IF(Z2434&lt;&gt;"",OFFSET(F2434,MATCH("SELL",F2435:F7432,0),21),"")</f>
        <v/>
      </c>
      <c r="AC2434" s="32" t="str">
        <f t="shared" ref="AC2434:AC2435" ca="1" si="1369">IF(IFERROR(AB2434,"")&lt;&gt;"",AB2434/Z2434,"")</f>
        <v/>
      </c>
      <c r="AD2434" s="32" t="str">
        <f t="shared" ref="AD2434:AD2435" ca="1" si="1370">IF(AC2434&lt;&gt;"",AC2434-1,"")</f>
        <v/>
      </c>
      <c r="AE2434" s="32">
        <f t="shared" ref="AE2434:AE2435" ca="1" si="1371">IF(AC2434&lt;&gt;"",AC2434*AE2433,AE2433)</f>
        <v>5.1401588949140606</v>
      </c>
      <c r="AF2434" s="32"/>
      <c r="AG2434" s="32">
        <f ca="1">IF(ROW(data!B2434)&gt;fib+1,MIN(OFFSET(data!B2434,0,0,-fib,1)),"")</f>
        <v>7.17</v>
      </c>
      <c r="AH2434" s="32">
        <f ca="1">IF(ROW(data!B2434)&gt;fib+1,MAX(OFFSET(data!B2434,0,0,-fib,1)),"")</f>
        <v>10.28</v>
      </c>
      <c r="AI2434" s="32">
        <f t="shared" ref="AI2434:AI2435" ca="1" si="1372">IF(AG2434&lt;&gt;"",AH2434-AG2434,"")</f>
        <v>3.1099999999999994</v>
      </c>
      <c r="AJ2434" s="31">
        <f t="shared" ref="AJ2434:AJ2435" ca="1" si="1373">IF(AI2434&lt;&gt;"",AG2434+0.236*AI2434,"")</f>
        <v>7.9039599999999997</v>
      </c>
      <c r="AK2434" s="31">
        <f t="shared" ref="AK2434:AK2435" ca="1" si="1374">IF(AI2434&lt;&gt;"",AG2434+0.382*AI2434,"")</f>
        <v>8.3580199999999998</v>
      </c>
      <c r="AL2434" s="31">
        <f t="shared" ref="AL2434:AL2435" ca="1" si="1375">IF(AI2434&lt;&gt;"",AG2434+0.5*AI2434,"")</f>
        <v>8.7249999999999996</v>
      </c>
      <c r="AM2434" s="31">
        <f t="shared" ref="AM2434:AM2435" ca="1" si="1376">IF(AI2434&lt;&gt;"",AG2434+0.618*AI2434,"")</f>
        <v>9.0919799999999995</v>
      </c>
      <c r="AN2434" s="32"/>
      <c r="AO2434" s="32">
        <f t="shared" ref="AO2434:AO2435" ca="1" si="1377">MAX(AO2433,X2434-1)</f>
        <v>2.890077253538212</v>
      </c>
      <c r="AP2434" s="32">
        <f t="shared" ref="AP2434:AP2435" ca="1" si="1378">((1+AO2434)/X2434)-1</f>
        <v>0.37611783684567102</v>
      </c>
      <c r="AQ2434" s="32">
        <f t="shared" ref="AQ2434:AQ2435" ca="1" si="1379">MAX(AQ2433,AE2434-1)</f>
        <v>4.2959212856690323</v>
      </c>
      <c r="AR2434" s="32">
        <f t="shared" ref="AR2434:AR2435" ca="1" si="1380">((1+AQ2434)/AE2434)-1</f>
        <v>3.0303030303030276E-2</v>
      </c>
    </row>
    <row r="2435" spans="1:44">
      <c r="A2435" s="20">
        <v>40470</v>
      </c>
      <c r="B2435" s="31">
        <f ca="1">IF(ROW(data!B2435)&gt;singleSMA,AVERAGE(OFFSET(data!B2435,0,0,-singleSMA,1)),"")</f>
        <v>8.4693000000000005</v>
      </c>
      <c r="C2435" s="31" t="str">
        <f ca="1">IF(ROW(data!B2433)&gt;singleSMA+2,IF(SIGN(data!B2434-indicators!B2434)&lt;&gt;SIGN(data!B2433-indicators!B2433),IF(SIGN(data!B2434-indicators!B2434)&gt;0,"BUY","SELL"),""),"")</f>
        <v/>
      </c>
      <c r="D2435" s="31">
        <f ca="1">IF(ROW(data!B2435)&gt;fastSMA,AVERAGE(OFFSET(data!B2435,0,0,-fastSMA,1)),"")</f>
        <v>7.8179999999999996</v>
      </c>
      <c r="E2435" s="31">
        <f ca="1">IF(ROW(data!B2435)&gt;slowSMA,AVERAGE(OFFSET(data!B2435,0,0,-slowSMA,1)),"")</f>
        <v>8.4693000000000005</v>
      </c>
      <c r="F2435" s="31" t="str">
        <f ca="1">IF(ROW(data!B2435)&gt;MAX(fastSMA,slowSMA)+2,IF(SIGN(D2434-E2434)&lt;&gt;SIGN(D2433-E2433),IF(SIGN(D2434-E2434)&gt;0,"BUY","SELL"),""),"")</f>
        <v/>
      </c>
      <c r="G2435" s="31"/>
      <c r="H2435" s="31">
        <f>(data!B2435/data!B2434)-1</f>
        <v>2.2222222222222143E-2</v>
      </c>
      <c r="I2435" s="31">
        <f t="shared" si="1360"/>
        <v>2.2222222222222143E-2</v>
      </c>
      <c r="J2435" s="31">
        <f t="shared" si="1361"/>
        <v>0</v>
      </c>
      <c r="K2435" s="31">
        <f ca="1">IF(ROW(data!B2435)&gt;rsi+1,100-100/(1+AVERAGE(OFFSET(I2435,0,0,-rsi,1))/AVERAGE(OFFSET(J2435,0,0,-rsi,1))),"")</f>
        <v>54.765954072993331</v>
      </c>
      <c r="L2435" s="31"/>
      <c r="M2435" s="31">
        <f t="shared" si="1362"/>
        <v>1.0222222222222221</v>
      </c>
      <c r="N2435" s="31">
        <f t="shared" ca="1" si="1363"/>
        <v>1.0349999999999999</v>
      </c>
      <c r="O2435" s="32"/>
      <c r="P2435" s="32"/>
      <c r="Q2435" s="32"/>
      <c r="R2435" s="32"/>
      <c r="S2435" s="32" t="str">
        <f ca="1">pricein</f>
        <v/>
      </c>
      <c r="T2435" s="32" t="str">
        <f ca="1">priceout</f>
        <v/>
      </c>
      <c r="U2435" s="16" t="str">
        <f t="shared" ca="1" si="1364"/>
        <v/>
      </c>
      <c r="V2435" s="16" t="str">
        <f t="shared" ca="1" si="1365"/>
        <v/>
      </c>
      <c r="W2435" s="16" t="str">
        <f t="shared" ca="1" si="1366"/>
        <v/>
      </c>
      <c r="X2435" s="16">
        <f t="shared" ca="1" si="1367"/>
        <v>2.8268489437321906</v>
      </c>
      <c r="Y2435" s="16"/>
      <c r="Z2435" s="32" t="str">
        <f ca="1">priceincross</f>
        <v/>
      </c>
      <c r="AA2435" s="32" t="str">
        <f ca="1">priceoutcross</f>
        <v/>
      </c>
      <c r="AB2435" s="32" t="str">
        <f t="shared" ca="1" si="1368"/>
        <v/>
      </c>
      <c r="AC2435" s="32" t="str">
        <f t="shared" ca="1" si="1369"/>
        <v/>
      </c>
      <c r="AD2435" s="32" t="str">
        <f t="shared" ca="1" si="1370"/>
        <v/>
      </c>
      <c r="AE2435" s="32">
        <f t="shared" ca="1" si="1371"/>
        <v>5.1401588949140606</v>
      </c>
      <c r="AF2435" s="32"/>
      <c r="AG2435" s="32">
        <f ca="1">IF(ROW(data!B2435)&gt;fib+1,MIN(OFFSET(data!B2435,0,0,-fib,1)),"")</f>
        <v>7.17</v>
      </c>
      <c r="AH2435" s="32">
        <f ca="1">IF(ROW(data!B2435)&gt;fib+1,MAX(OFFSET(data!B2435,0,0,-fib,1)),"")</f>
        <v>10.28</v>
      </c>
      <c r="AI2435" s="32">
        <f t="shared" ca="1" si="1372"/>
        <v>3.1099999999999994</v>
      </c>
      <c r="AJ2435" s="31">
        <f t="shared" ca="1" si="1373"/>
        <v>7.9039599999999997</v>
      </c>
      <c r="AK2435" s="31">
        <f t="shared" ca="1" si="1374"/>
        <v>8.3580199999999998</v>
      </c>
      <c r="AL2435" s="31">
        <f t="shared" ca="1" si="1375"/>
        <v>8.7249999999999996</v>
      </c>
      <c r="AM2435" s="31">
        <f t="shared" ca="1" si="1376"/>
        <v>9.0919799999999995</v>
      </c>
      <c r="AN2435" s="32"/>
      <c r="AO2435" s="32">
        <f t="shared" ca="1" si="1377"/>
        <v>2.890077253538212</v>
      </c>
      <c r="AP2435" s="32">
        <f t="shared" ca="1" si="1378"/>
        <v>0.37611783684567102</v>
      </c>
      <c r="AQ2435" s="32">
        <f t="shared" ca="1" si="1379"/>
        <v>4.2959212856690323</v>
      </c>
      <c r="AR2435" s="32">
        <f t="shared" ca="1" si="1380"/>
        <v>3.0303030303030276E-2</v>
      </c>
    </row>
    <row r="2436" spans="1:44">
      <c r="A2436" s="20">
        <v>40471</v>
      </c>
      <c r="B2436" s="31">
        <f ca="1">IF(ROW(data!B2436)&gt;singleSMA,AVERAGE(OFFSET(data!B2436,0,0,-singleSMA,1)),"")</f>
        <v>8.4682000000000013</v>
      </c>
      <c r="C2436" s="31" t="str">
        <f ca="1">IF(ROW(data!B2434)&gt;singleSMA+2,IF(SIGN(data!B2435-indicators!B2435)&lt;&gt;SIGN(data!B2434-indicators!B2434),IF(SIGN(data!B2435-indicators!B2435)&gt;0,"BUY","SELL"),""),"")</f>
        <v/>
      </c>
      <c r="D2436" s="31">
        <f ca="1">IF(ROW(data!B2436)&gt;fastSMA,AVERAGE(OFFSET(data!B2436,0,0,-fastSMA,1)),"")</f>
        <v>7.8390000000000004</v>
      </c>
      <c r="E2436" s="31">
        <f ca="1">IF(ROW(data!B2436)&gt;slowSMA,AVERAGE(OFFSET(data!B2436,0,0,-slowSMA,1)),"")</f>
        <v>8.4682000000000013</v>
      </c>
      <c r="F2436" s="31" t="str">
        <f ca="1">IF(ROW(data!B2436)&gt;MAX(fastSMA,slowSMA)+2,IF(SIGN(D2435-E2435)&lt;&gt;SIGN(D2434-E2434),IF(SIGN(D2435-E2435)&gt;0,"BUY","SELL"),""),"")</f>
        <v/>
      </c>
      <c r="G2436" s="31"/>
      <c r="H2436" s="31">
        <f>(data!B2436/data!B2435)-1</f>
        <v>1.9323671497584627E-2</v>
      </c>
      <c r="I2436" s="31">
        <f t="shared" ref="I2436:I2439" si="1381">IF(H2436&gt;0,H2436,0)</f>
        <v>1.9323671497584627E-2</v>
      </c>
      <c r="J2436" s="31">
        <f t="shared" ref="J2436:J2439" si="1382">IF(H2436&lt;0,-H2436,0)</f>
        <v>0</v>
      </c>
      <c r="K2436" s="31">
        <f ca="1">IF(ROW(data!B2436)&gt;rsi+1,100-100/(1+AVERAGE(OFFSET(I2436,0,0,-rsi,1))/AVERAGE(OFFSET(J2436,0,0,-rsi,1))),"")</f>
        <v>56.3537870055738</v>
      </c>
      <c r="L2436" s="31"/>
      <c r="M2436" s="31">
        <f t="shared" ref="M2436:M2439" si="1383">1+H2436</f>
        <v>1.0193236714975846</v>
      </c>
      <c r="N2436" s="31">
        <f t="shared" ref="N2436:N2439" ca="1" si="1384">IF(ROW(M2436)&gt;priceindex+1,PRODUCT(OFFSET(M2436,0,0,-priceindex,1)),"")</f>
        <v>1.0523690773067331</v>
      </c>
      <c r="O2436" s="32"/>
      <c r="P2436" s="32"/>
      <c r="Q2436" s="32"/>
      <c r="R2436" s="32"/>
      <c r="S2436" s="32" t="str">
        <f ca="1">pricein</f>
        <v/>
      </c>
      <c r="T2436" s="32" t="str">
        <f ca="1">priceout</f>
        <v/>
      </c>
      <c r="U2436" s="16" t="str">
        <f t="shared" ref="U2436:U2439" ca="1" si="1385">IF(S2436&lt;&gt;"",OFFSET(C2436,MATCH("SELL",C2437:C7289,0),17),"")</f>
        <v/>
      </c>
      <c r="V2436" s="16" t="str">
        <f t="shared" ref="V2436:V2439" ca="1" si="1386">IF(IFERROR(U2436,"")&lt;&gt;"",U2436/S2436,"")</f>
        <v/>
      </c>
      <c r="W2436" s="16" t="str">
        <f t="shared" ref="W2436:W2439" ca="1" si="1387">IF(V2436&lt;&gt;"",V2436-1,"")</f>
        <v/>
      </c>
      <c r="X2436" s="16">
        <f t="shared" ref="X2436:X2439" ca="1" si="1388">IF(V2436&lt;&gt;"",V2436*X2435,X2435)</f>
        <v>2.8268489437321906</v>
      </c>
      <c r="Y2436" s="16"/>
      <c r="Z2436" s="32" t="str">
        <f ca="1">priceincross</f>
        <v/>
      </c>
      <c r="AA2436" s="32" t="str">
        <f ca="1">priceoutcross</f>
        <v/>
      </c>
      <c r="AB2436" s="32" t="str">
        <f t="shared" ref="AB2436:AB2439" ca="1" si="1389">IF(Z2436&lt;&gt;"",OFFSET(F2436,MATCH("SELL",F2437:F7434,0),21),"")</f>
        <v/>
      </c>
      <c r="AC2436" s="32" t="str">
        <f t="shared" ref="AC2436:AC2439" ca="1" si="1390">IF(IFERROR(AB2436,"")&lt;&gt;"",AB2436/Z2436,"")</f>
        <v/>
      </c>
      <c r="AD2436" s="32" t="str">
        <f t="shared" ref="AD2436:AD2439" ca="1" si="1391">IF(AC2436&lt;&gt;"",AC2436-1,"")</f>
        <v/>
      </c>
      <c r="AE2436" s="32">
        <f t="shared" ref="AE2436:AE2439" ca="1" si="1392">IF(AC2436&lt;&gt;"",AC2436*AE2435,AE2435)</f>
        <v>5.1401588949140606</v>
      </c>
      <c r="AF2436" s="32"/>
      <c r="AG2436" s="32">
        <f ca="1">IF(ROW(data!B2436)&gt;fib+1,MIN(OFFSET(data!B2436,0,0,-fib,1)),"")</f>
        <v>7.17</v>
      </c>
      <c r="AH2436" s="32">
        <f ca="1">IF(ROW(data!B2436)&gt;fib+1,MAX(OFFSET(data!B2436,0,0,-fib,1)),"")</f>
        <v>10.28</v>
      </c>
      <c r="AI2436" s="32">
        <f t="shared" ref="AI2436:AI2439" ca="1" si="1393">IF(AG2436&lt;&gt;"",AH2436-AG2436,"")</f>
        <v>3.1099999999999994</v>
      </c>
      <c r="AJ2436" s="31">
        <f t="shared" ref="AJ2436:AJ2439" ca="1" si="1394">IF(AI2436&lt;&gt;"",AG2436+0.236*AI2436,"")</f>
        <v>7.9039599999999997</v>
      </c>
      <c r="AK2436" s="31">
        <f t="shared" ref="AK2436:AK2439" ca="1" si="1395">IF(AI2436&lt;&gt;"",AG2436+0.382*AI2436,"")</f>
        <v>8.3580199999999998</v>
      </c>
      <c r="AL2436" s="31">
        <f t="shared" ref="AL2436:AL2439" ca="1" si="1396">IF(AI2436&lt;&gt;"",AG2436+0.5*AI2436,"")</f>
        <v>8.7249999999999996</v>
      </c>
      <c r="AM2436" s="31">
        <f t="shared" ref="AM2436:AM2439" ca="1" si="1397">IF(AI2436&lt;&gt;"",AG2436+0.618*AI2436,"")</f>
        <v>9.0919799999999995</v>
      </c>
      <c r="AN2436" s="32"/>
      <c r="AO2436" s="32">
        <f t="shared" ref="AO2436:AO2439" ca="1" si="1398">MAX(AO2435,X2436-1)</f>
        <v>2.890077253538212</v>
      </c>
      <c r="AP2436" s="32">
        <f t="shared" ref="AP2436:AP2439" ca="1" si="1399">((1+AO2436)/X2436)-1</f>
        <v>0.37611783684567102</v>
      </c>
      <c r="AQ2436" s="32">
        <f t="shared" ref="AQ2436:AQ2439" ca="1" si="1400">MAX(AQ2435,AE2436-1)</f>
        <v>4.2959212856690323</v>
      </c>
      <c r="AR2436" s="32">
        <f t="shared" ref="AR2436:AR2439" ca="1" si="1401">((1+AQ2436)/AE2436)-1</f>
        <v>3.0303030303030276E-2</v>
      </c>
    </row>
    <row r="2437" spans="1:44">
      <c r="A2437" s="20">
        <v>40472</v>
      </c>
      <c r="B2437" s="31">
        <f ca="1">IF(ROW(data!B2437)&gt;singleSMA,AVERAGE(OFFSET(data!B2437,0,0,-singleSMA,1)),"")</f>
        <v>8.4615000000000009</v>
      </c>
      <c r="C2437" s="31" t="str">
        <f ca="1">IF(ROW(data!B2435)&gt;singleSMA+2,IF(SIGN(data!B2436-indicators!B2436)&lt;&gt;SIGN(data!B2435-indicators!B2435),IF(SIGN(data!B2436-indicators!B2436)&gt;0,"BUY","SELL"),""),"")</f>
        <v/>
      </c>
      <c r="D2437" s="31">
        <f ca="1">IF(ROW(data!B2437)&gt;fastSMA,AVERAGE(OFFSET(data!B2437,0,0,-fastSMA,1)),"")</f>
        <v>7.8464999999999989</v>
      </c>
      <c r="E2437" s="31">
        <f ca="1">IF(ROW(data!B2437)&gt;slowSMA,AVERAGE(OFFSET(data!B2437,0,0,-slowSMA,1)),"")</f>
        <v>8.4615000000000009</v>
      </c>
      <c r="F2437" s="31" t="str">
        <f ca="1">IF(ROW(data!B2437)&gt;MAX(fastSMA,slowSMA)+2,IF(SIGN(D2436-E2436)&lt;&gt;SIGN(D2435-E2435),IF(SIGN(D2436-E2436)&gt;0,"BUY","SELL"),""),"")</f>
        <v/>
      </c>
      <c r="G2437" s="31"/>
      <c r="H2437" s="31">
        <f>(data!B2437/data!B2436)-1</f>
        <v>-2.8436018957346043E-2</v>
      </c>
      <c r="I2437" s="31">
        <f t="shared" si="1381"/>
        <v>0</v>
      </c>
      <c r="J2437" s="31">
        <f t="shared" si="1382"/>
        <v>2.8436018957346043E-2</v>
      </c>
      <c r="K2437" s="31">
        <f ca="1">IF(ROW(data!B2437)&gt;rsi+1,100-100/(1+AVERAGE(OFFSET(I2437,0,0,-rsi,1))/AVERAGE(OFFSET(J2437,0,0,-rsi,1))),"")</f>
        <v>52.850097875200099</v>
      </c>
      <c r="L2437" s="31"/>
      <c r="M2437" s="31">
        <f t="shared" si="1383"/>
        <v>0.97156398104265396</v>
      </c>
      <c r="N2437" s="31">
        <f t="shared" ca="1" si="1384"/>
        <v>1.0186335403726707</v>
      </c>
      <c r="O2437" s="32"/>
      <c r="P2437" s="32"/>
      <c r="Q2437" s="32"/>
      <c r="R2437" s="32"/>
      <c r="S2437" s="32" t="str">
        <f ca="1">pricein</f>
        <v/>
      </c>
      <c r="T2437" s="32" t="str">
        <f ca="1">priceout</f>
        <v/>
      </c>
      <c r="U2437" s="16" t="str">
        <f t="shared" ca="1" si="1385"/>
        <v/>
      </c>
      <c r="V2437" s="16" t="str">
        <f t="shared" ca="1" si="1386"/>
        <v/>
      </c>
      <c r="W2437" s="16" t="str">
        <f t="shared" ca="1" si="1387"/>
        <v/>
      </c>
      <c r="X2437" s="16">
        <f t="shared" ca="1" si="1388"/>
        <v>2.8268489437321906</v>
      </c>
      <c r="Y2437" s="16"/>
      <c r="Z2437" s="32" t="str">
        <f ca="1">priceincross</f>
        <v/>
      </c>
      <c r="AA2437" s="32" t="str">
        <f ca="1">priceoutcross</f>
        <v/>
      </c>
      <c r="AB2437" s="32" t="str">
        <f t="shared" ca="1" si="1389"/>
        <v/>
      </c>
      <c r="AC2437" s="32" t="str">
        <f t="shared" ca="1" si="1390"/>
        <v/>
      </c>
      <c r="AD2437" s="32" t="str">
        <f t="shared" ca="1" si="1391"/>
        <v/>
      </c>
      <c r="AE2437" s="32">
        <f t="shared" ca="1" si="1392"/>
        <v>5.1401588949140606</v>
      </c>
      <c r="AF2437" s="32"/>
      <c r="AG2437" s="32">
        <f ca="1">IF(ROW(data!B2437)&gt;fib+1,MIN(OFFSET(data!B2437,0,0,-fib,1)),"")</f>
        <v>7.17</v>
      </c>
      <c r="AH2437" s="32">
        <f ca="1">IF(ROW(data!B2437)&gt;fib+1,MAX(OFFSET(data!B2437,0,0,-fib,1)),"")</f>
        <v>10.28</v>
      </c>
      <c r="AI2437" s="32">
        <f t="shared" ca="1" si="1393"/>
        <v>3.1099999999999994</v>
      </c>
      <c r="AJ2437" s="31">
        <f t="shared" ca="1" si="1394"/>
        <v>7.9039599999999997</v>
      </c>
      <c r="AK2437" s="31">
        <f t="shared" ca="1" si="1395"/>
        <v>8.3580199999999998</v>
      </c>
      <c r="AL2437" s="31">
        <f t="shared" ca="1" si="1396"/>
        <v>8.7249999999999996</v>
      </c>
      <c r="AM2437" s="31">
        <f t="shared" ca="1" si="1397"/>
        <v>9.0919799999999995</v>
      </c>
      <c r="AN2437" s="32"/>
      <c r="AO2437" s="32">
        <f t="shared" ca="1" si="1398"/>
        <v>2.890077253538212</v>
      </c>
      <c r="AP2437" s="32">
        <f t="shared" ca="1" si="1399"/>
        <v>0.37611783684567102</v>
      </c>
      <c r="AQ2437" s="32">
        <f t="shared" ca="1" si="1400"/>
        <v>4.2959212856690323</v>
      </c>
      <c r="AR2437" s="32">
        <f t="shared" ca="1" si="1401"/>
        <v>3.0303030303030276E-2</v>
      </c>
    </row>
    <row r="2438" spans="1:44">
      <c r="A2438" s="20">
        <v>40473</v>
      </c>
      <c r="B2438" s="31">
        <f ca="1">IF(ROW(data!B2438)&gt;singleSMA,AVERAGE(OFFSET(data!B2438,0,0,-singleSMA,1)),"")</f>
        <v>8.4617000000000004</v>
      </c>
      <c r="C2438" s="31" t="str">
        <f ca="1">IF(ROW(data!B2436)&gt;singleSMA+2,IF(SIGN(data!B2437-indicators!B2437)&lt;&gt;SIGN(data!B2436-indicators!B2436),IF(SIGN(data!B2437-indicators!B2437)&gt;0,"BUY","SELL"),""),"")</f>
        <v/>
      </c>
      <c r="D2438" s="31">
        <f ca="1">IF(ROW(data!B2438)&gt;fastSMA,AVERAGE(OFFSET(data!B2438,0,0,-fastSMA,1)),"")</f>
        <v>7.8609999999999989</v>
      </c>
      <c r="E2438" s="31">
        <f ca="1">IF(ROW(data!B2438)&gt;slowSMA,AVERAGE(OFFSET(data!B2438,0,0,-slowSMA,1)),"")</f>
        <v>8.4617000000000004</v>
      </c>
      <c r="F2438" s="31" t="str">
        <f ca="1">IF(ROW(data!B2438)&gt;MAX(fastSMA,slowSMA)+2,IF(SIGN(D2437-E2437)&lt;&gt;SIGN(D2436-E2436),IF(SIGN(D2437-E2437)&gt;0,"BUY","SELL"),""),"")</f>
        <v/>
      </c>
      <c r="G2438" s="31"/>
      <c r="H2438" s="31">
        <f>(data!B2438/data!B2437)-1</f>
        <v>1.0975609756097571E-2</v>
      </c>
      <c r="I2438" s="31">
        <f t="shared" si="1381"/>
        <v>1.0975609756097571E-2</v>
      </c>
      <c r="J2438" s="31">
        <f t="shared" si="1382"/>
        <v>0</v>
      </c>
      <c r="K2438" s="31">
        <f ca="1">IF(ROW(data!B2438)&gt;rsi+1,100-100/(1+AVERAGE(OFFSET(I2438,0,0,-rsi,1))/AVERAGE(OFFSET(J2438,0,0,-rsi,1))),"")</f>
        <v>54.512587997488509</v>
      </c>
      <c r="L2438" s="31"/>
      <c r="M2438" s="31">
        <f t="shared" si="1383"/>
        <v>1.0109756097560976</v>
      </c>
      <c r="N2438" s="31">
        <f t="shared" ca="1" si="1384"/>
        <v>1.0362499999999999</v>
      </c>
      <c r="O2438" s="32"/>
      <c r="P2438" s="32"/>
      <c r="Q2438" s="32"/>
      <c r="R2438" s="32"/>
      <c r="S2438" s="32" t="str">
        <f ca="1">pricein</f>
        <v/>
      </c>
      <c r="T2438" s="32" t="str">
        <f ca="1">priceout</f>
        <v/>
      </c>
      <c r="U2438" s="16" t="str">
        <f t="shared" ca="1" si="1385"/>
        <v/>
      </c>
      <c r="V2438" s="16" t="str">
        <f t="shared" ca="1" si="1386"/>
        <v/>
      </c>
      <c r="W2438" s="16" t="str">
        <f t="shared" ca="1" si="1387"/>
        <v/>
      </c>
      <c r="X2438" s="16">
        <f t="shared" ca="1" si="1388"/>
        <v>2.8268489437321906</v>
      </c>
      <c r="Y2438" s="16"/>
      <c r="Z2438" s="32" t="str">
        <f ca="1">priceincross</f>
        <v/>
      </c>
      <c r="AA2438" s="32" t="str">
        <f ca="1">priceoutcross</f>
        <v/>
      </c>
      <c r="AB2438" s="32" t="str">
        <f t="shared" ca="1" si="1389"/>
        <v/>
      </c>
      <c r="AC2438" s="32" t="str">
        <f t="shared" ca="1" si="1390"/>
        <v/>
      </c>
      <c r="AD2438" s="32" t="str">
        <f t="shared" ca="1" si="1391"/>
        <v/>
      </c>
      <c r="AE2438" s="32">
        <f t="shared" ca="1" si="1392"/>
        <v>5.1401588949140606</v>
      </c>
      <c r="AF2438" s="32"/>
      <c r="AG2438" s="32">
        <f ca="1">IF(ROW(data!B2438)&gt;fib+1,MIN(OFFSET(data!B2438,0,0,-fib,1)),"")</f>
        <v>7.17</v>
      </c>
      <c r="AH2438" s="32">
        <f ca="1">IF(ROW(data!B2438)&gt;fib+1,MAX(OFFSET(data!B2438,0,0,-fib,1)),"")</f>
        <v>10.28</v>
      </c>
      <c r="AI2438" s="32">
        <f t="shared" ca="1" si="1393"/>
        <v>3.1099999999999994</v>
      </c>
      <c r="AJ2438" s="31">
        <f t="shared" ca="1" si="1394"/>
        <v>7.9039599999999997</v>
      </c>
      <c r="AK2438" s="31">
        <f t="shared" ca="1" si="1395"/>
        <v>8.3580199999999998</v>
      </c>
      <c r="AL2438" s="31">
        <f t="shared" ca="1" si="1396"/>
        <v>8.7249999999999996</v>
      </c>
      <c r="AM2438" s="31">
        <f t="shared" ca="1" si="1397"/>
        <v>9.0919799999999995</v>
      </c>
      <c r="AN2438" s="32"/>
      <c r="AO2438" s="32">
        <f t="shared" ca="1" si="1398"/>
        <v>2.890077253538212</v>
      </c>
      <c r="AP2438" s="32">
        <f t="shared" ca="1" si="1399"/>
        <v>0.37611783684567102</v>
      </c>
      <c r="AQ2438" s="32">
        <f t="shared" ca="1" si="1400"/>
        <v>4.2959212856690323</v>
      </c>
      <c r="AR2438" s="32">
        <f t="shared" ca="1" si="1401"/>
        <v>3.0303030303030276E-2</v>
      </c>
    </row>
    <row r="2439" spans="1:44">
      <c r="A2439" s="20">
        <v>40476</v>
      </c>
      <c r="B2439" s="31">
        <f ca="1">IF(ROW(data!B2439)&gt;singleSMA,AVERAGE(OFFSET(data!B2439,0,0,-singleSMA,1)),"")</f>
        <v>8.468</v>
      </c>
      <c r="C2439" s="31" t="str">
        <f ca="1">IF(ROW(data!B2437)&gt;singleSMA+2,IF(SIGN(data!B2438-indicators!B2438)&lt;&gt;SIGN(data!B2437-indicators!B2437),IF(SIGN(data!B2438-indicators!B2438)&gt;0,"BUY","SELL"),""),"")</f>
        <v/>
      </c>
      <c r="D2439" s="31">
        <f ca="1">IF(ROW(data!B2439)&gt;fastSMA,AVERAGE(OFFSET(data!B2439,0,0,-fastSMA,1)),"")</f>
        <v>7.9044999999999987</v>
      </c>
      <c r="E2439" s="31">
        <f ca="1">IF(ROW(data!B2439)&gt;slowSMA,AVERAGE(OFFSET(data!B2439,0,0,-slowSMA,1)),"")</f>
        <v>8.468</v>
      </c>
      <c r="F2439" s="31" t="str">
        <f ca="1">IF(ROW(data!B2439)&gt;MAX(fastSMA,slowSMA)+2,IF(SIGN(D2438-E2438)&lt;&gt;SIGN(D2437-E2437),IF(SIGN(D2438-E2438)&gt;0,"BUY","SELL"),""),"")</f>
        <v/>
      </c>
      <c r="G2439" s="31"/>
      <c r="H2439" s="31">
        <f>(data!B2439/data!B2438)-1</f>
        <v>2.4125452352231624E-2</v>
      </c>
      <c r="I2439" s="31">
        <f t="shared" si="1381"/>
        <v>2.4125452352231624E-2</v>
      </c>
      <c r="J2439" s="31">
        <f t="shared" si="1382"/>
        <v>0</v>
      </c>
      <c r="K2439" s="31">
        <f ca="1">IF(ROW(data!B2439)&gt;rsi+1,100-100/(1+AVERAGE(OFFSET(I2439,0,0,-rsi,1))/AVERAGE(OFFSET(J2439,0,0,-rsi,1))),"")</f>
        <v>62.108555166332188</v>
      </c>
      <c r="L2439" s="31"/>
      <c r="M2439" s="31">
        <f t="shared" si="1383"/>
        <v>1.0241254523522316</v>
      </c>
      <c r="N2439" s="31">
        <f t="shared" ca="1" si="1384"/>
        <v>1.1141732283464567</v>
      </c>
      <c r="O2439" s="32"/>
      <c r="P2439" s="32"/>
      <c r="Q2439" s="32"/>
      <c r="R2439" s="32"/>
      <c r="S2439" s="32" t="str">
        <f ca="1">pricein</f>
        <v/>
      </c>
      <c r="T2439" s="32" t="str">
        <f ca="1">priceout</f>
        <v/>
      </c>
      <c r="U2439" s="16" t="str">
        <f t="shared" ca="1" si="1385"/>
        <v/>
      </c>
      <c r="V2439" s="16" t="str">
        <f t="shared" ca="1" si="1386"/>
        <v/>
      </c>
      <c r="W2439" s="16" t="str">
        <f t="shared" ca="1" si="1387"/>
        <v/>
      </c>
      <c r="X2439" s="16">
        <f t="shared" ca="1" si="1388"/>
        <v>2.8268489437321906</v>
      </c>
      <c r="Y2439" s="16"/>
      <c r="Z2439" s="32" t="str">
        <f ca="1">priceincross</f>
        <v/>
      </c>
      <c r="AA2439" s="32" t="str">
        <f ca="1">priceoutcross</f>
        <v/>
      </c>
      <c r="AB2439" s="32" t="str">
        <f t="shared" ca="1" si="1389"/>
        <v/>
      </c>
      <c r="AC2439" s="32" t="str">
        <f t="shared" ca="1" si="1390"/>
        <v/>
      </c>
      <c r="AD2439" s="32" t="str">
        <f t="shared" ca="1" si="1391"/>
        <v/>
      </c>
      <c r="AE2439" s="32">
        <f t="shared" ca="1" si="1392"/>
        <v>5.1401588949140606</v>
      </c>
      <c r="AF2439" s="32"/>
      <c r="AG2439" s="32">
        <f ca="1">IF(ROW(data!B2439)&gt;fib+1,MIN(OFFSET(data!B2439,0,0,-fib,1)),"")</f>
        <v>7.17</v>
      </c>
      <c r="AH2439" s="32">
        <f ca="1">IF(ROW(data!B2439)&gt;fib+1,MAX(OFFSET(data!B2439,0,0,-fib,1)),"")</f>
        <v>10.28</v>
      </c>
      <c r="AI2439" s="32">
        <f t="shared" ca="1" si="1393"/>
        <v>3.1099999999999994</v>
      </c>
      <c r="AJ2439" s="31">
        <f t="shared" ca="1" si="1394"/>
        <v>7.9039599999999997</v>
      </c>
      <c r="AK2439" s="31">
        <f t="shared" ca="1" si="1395"/>
        <v>8.3580199999999998</v>
      </c>
      <c r="AL2439" s="31">
        <f t="shared" ca="1" si="1396"/>
        <v>8.7249999999999996</v>
      </c>
      <c r="AM2439" s="31">
        <f t="shared" ca="1" si="1397"/>
        <v>9.0919799999999995</v>
      </c>
      <c r="AN2439" s="32"/>
      <c r="AO2439" s="32">
        <f t="shared" ca="1" si="1398"/>
        <v>2.890077253538212</v>
      </c>
      <c r="AP2439" s="32">
        <f t="shared" ca="1" si="1399"/>
        <v>0.37611783684567102</v>
      </c>
      <c r="AQ2439" s="32">
        <f t="shared" ca="1" si="1400"/>
        <v>4.2959212856690323</v>
      </c>
      <c r="AR2439" s="32">
        <f t="shared" ca="1" si="1401"/>
        <v>3.0303030303030276E-2</v>
      </c>
    </row>
    <row r="2440" spans="1:44">
      <c r="A2440" s="20">
        <v>40477</v>
      </c>
      <c r="B2440" s="31">
        <f ca="1">IF(ROW(data!B2440)&gt;singleSMA,AVERAGE(OFFSET(data!B2440,0,0,-singleSMA,1)),"")</f>
        <v>8.4736000000000011</v>
      </c>
      <c r="C2440" s="31" t="str">
        <f ca="1">IF(ROW(data!B2438)&gt;singleSMA+2,IF(SIGN(data!B2439-indicators!B2439)&lt;&gt;SIGN(data!B2438-indicators!B2438),IF(SIGN(data!B2439-indicators!B2439)&gt;0,"BUY","SELL"),""),"")</f>
        <v>BUY</v>
      </c>
      <c r="D2440" s="31">
        <f ca="1">IF(ROW(data!B2440)&gt;fastSMA,AVERAGE(OFFSET(data!B2440,0,0,-fastSMA,1)),"")</f>
        <v>7.9524999999999988</v>
      </c>
      <c r="E2440" s="31">
        <f ca="1">IF(ROW(data!B2440)&gt;slowSMA,AVERAGE(OFFSET(data!B2440,0,0,-slowSMA,1)),"")</f>
        <v>8.4736000000000011</v>
      </c>
      <c r="F2440" s="31" t="str">
        <f ca="1">IF(ROW(data!B2440)&gt;MAX(fastSMA,slowSMA)+2,IF(SIGN(D2439-E2439)&lt;&gt;SIGN(D2438-E2438),IF(SIGN(D2439-E2439)&gt;0,"BUY","SELL"),""),"")</f>
        <v/>
      </c>
      <c r="G2440" s="31"/>
      <c r="H2440" s="31">
        <f>(data!B2440/data!B2439)-1</f>
        <v>-1.7667844522968212E-2</v>
      </c>
      <c r="I2440" s="31">
        <f t="shared" ref="I2440:I2444" si="1402">IF(H2440&gt;0,H2440,0)</f>
        <v>0</v>
      </c>
      <c r="J2440" s="31">
        <f t="shared" ref="J2440:J2444" si="1403">IF(H2440&lt;0,-H2440,0)</f>
        <v>1.7667844522968212E-2</v>
      </c>
      <c r="K2440" s="31">
        <f ca="1">IF(ROW(data!B2440)&gt;rsi+1,100-100/(1+AVERAGE(OFFSET(I2440,0,0,-rsi,1))/AVERAGE(OFFSET(J2440,0,0,-rsi,1))),"")</f>
        <v>63.929974232297809</v>
      </c>
      <c r="L2440" s="31"/>
      <c r="M2440" s="31">
        <f t="shared" ref="M2440:M2444" si="1404">1+H2440</f>
        <v>0.98233215547703179</v>
      </c>
      <c r="N2440" s="31">
        <f t="shared" ref="N2440:N2444" ca="1" si="1405">IF(ROW(M2440)&gt;priceindex+1,PRODUCT(OFFSET(M2440,0,0,-priceindex,1)),"")</f>
        <v>1.1300813008130082</v>
      </c>
      <c r="O2440" s="32"/>
      <c r="P2440" s="32"/>
      <c r="Q2440" s="32"/>
      <c r="R2440" s="32"/>
      <c r="S2440" s="32">
        <f ca="1">pricein</f>
        <v>8.34</v>
      </c>
      <c r="T2440" s="32" t="str">
        <f ca="1">priceout</f>
        <v/>
      </c>
      <c r="U2440" s="16">
        <f t="shared" ref="U2440:U2444" ca="1" si="1406">IF(S2440&lt;&gt;"",OFFSET(C2440,MATCH("SELL",C2441:C7293,0),17),"")</f>
        <v>8.09</v>
      </c>
      <c r="V2440" s="16">
        <f t="shared" ref="V2440:V2444" ca="1" si="1407">IF(IFERROR(U2440,"")&lt;&gt;"",U2440/S2440,"")</f>
        <v>0.97002398081534769</v>
      </c>
      <c r="W2440" s="16">
        <f t="shared" ref="W2440:W2444" ca="1" si="1408">IF(V2440&lt;&gt;"",V2440-1,"")</f>
        <v>-2.9976019184652314E-2</v>
      </c>
      <c r="X2440" s="16">
        <f t="shared" ref="X2440:X2444" ca="1" si="1409">IF(V2440&lt;&gt;"",V2440*X2439,X2439)</f>
        <v>2.7421112655627602</v>
      </c>
      <c r="Y2440" s="16"/>
      <c r="Z2440" s="32" t="str">
        <f ca="1">priceincross</f>
        <v/>
      </c>
      <c r="AA2440" s="32" t="str">
        <f ca="1">priceoutcross</f>
        <v/>
      </c>
      <c r="AB2440" s="32" t="str">
        <f t="shared" ref="AB2440:AB2444" ca="1" si="1410">IF(Z2440&lt;&gt;"",OFFSET(F2440,MATCH("SELL",F2441:F7438,0),21),"")</f>
        <v/>
      </c>
      <c r="AC2440" s="32" t="str">
        <f t="shared" ref="AC2440:AC2444" ca="1" si="1411">IF(IFERROR(AB2440,"")&lt;&gt;"",AB2440/Z2440,"")</f>
        <v/>
      </c>
      <c r="AD2440" s="32" t="str">
        <f t="shared" ref="AD2440:AD2444" ca="1" si="1412">IF(AC2440&lt;&gt;"",AC2440-1,"")</f>
        <v/>
      </c>
      <c r="AE2440" s="32">
        <f t="shared" ref="AE2440:AE2444" ca="1" si="1413">IF(AC2440&lt;&gt;"",AC2440*AE2439,AE2439)</f>
        <v>5.1401588949140606</v>
      </c>
      <c r="AF2440" s="32"/>
      <c r="AG2440" s="32">
        <f ca="1">IF(ROW(data!B2440)&gt;fib+1,MIN(OFFSET(data!B2440,0,0,-fib,1)),"")</f>
        <v>7.17</v>
      </c>
      <c r="AH2440" s="32">
        <f ca="1">IF(ROW(data!B2440)&gt;fib+1,MAX(OFFSET(data!B2440,0,0,-fib,1)),"")</f>
        <v>10.28</v>
      </c>
      <c r="AI2440" s="32">
        <f t="shared" ref="AI2440:AI2444" ca="1" si="1414">IF(AG2440&lt;&gt;"",AH2440-AG2440,"")</f>
        <v>3.1099999999999994</v>
      </c>
      <c r="AJ2440" s="31">
        <f t="shared" ref="AJ2440:AJ2444" ca="1" si="1415">IF(AI2440&lt;&gt;"",AG2440+0.236*AI2440,"")</f>
        <v>7.9039599999999997</v>
      </c>
      <c r="AK2440" s="31">
        <f t="shared" ref="AK2440:AK2444" ca="1" si="1416">IF(AI2440&lt;&gt;"",AG2440+0.382*AI2440,"")</f>
        <v>8.3580199999999998</v>
      </c>
      <c r="AL2440" s="31">
        <f t="shared" ref="AL2440:AL2444" ca="1" si="1417">IF(AI2440&lt;&gt;"",AG2440+0.5*AI2440,"")</f>
        <v>8.7249999999999996</v>
      </c>
      <c r="AM2440" s="31">
        <f t="shared" ref="AM2440:AM2444" ca="1" si="1418">IF(AI2440&lt;&gt;"",AG2440+0.618*AI2440,"")</f>
        <v>9.0919799999999995</v>
      </c>
      <c r="AN2440" s="32"/>
      <c r="AO2440" s="32">
        <f t="shared" ref="AO2440:AO2444" ca="1" si="1419">MAX(AO2439,X2440-1)</f>
        <v>2.890077253538212</v>
      </c>
      <c r="AP2440" s="32">
        <f t="shared" ref="AP2440:AP2444" ca="1" si="1420">((1+AO2440)/X2440)-1</f>
        <v>0.41864310992495635</v>
      </c>
      <c r="AQ2440" s="32">
        <f t="shared" ref="AQ2440:AQ2444" ca="1" si="1421">MAX(AQ2439,AE2440-1)</f>
        <v>4.2959212856690323</v>
      </c>
      <c r="AR2440" s="32">
        <f t="shared" ref="AR2440:AR2444" ca="1" si="1422">((1+AQ2440)/AE2440)-1</f>
        <v>3.0303030303030276E-2</v>
      </c>
    </row>
    <row r="2441" spans="1:44">
      <c r="A2441" s="20">
        <v>40478</v>
      </c>
      <c r="B2441" s="31">
        <f ca="1">IF(ROW(data!B2441)&gt;singleSMA,AVERAGE(OFFSET(data!B2441,0,0,-singleSMA,1)),"")</f>
        <v>8.4725000000000019</v>
      </c>
      <c r="C2441" s="31" t="str">
        <f ca="1">IF(ROW(data!B2439)&gt;singleSMA+2,IF(SIGN(data!B2440-indicators!B2440)&lt;&gt;SIGN(data!B2439-indicators!B2439),IF(SIGN(data!B2440-indicators!B2440)&gt;0,"BUY","SELL"),""),"")</f>
        <v>SELL</v>
      </c>
      <c r="D2441" s="31">
        <f ca="1">IF(ROW(data!B2441)&gt;fastSMA,AVERAGE(OFFSET(data!B2441,0,0,-fastSMA,1)),"")</f>
        <v>7.9954999999999998</v>
      </c>
      <c r="E2441" s="31">
        <f ca="1">IF(ROW(data!B2441)&gt;slowSMA,AVERAGE(OFFSET(data!B2441,0,0,-slowSMA,1)),"")</f>
        <v>8.4725000000000019</v>
      </c>
      <c r="F2441" s="31" t="str">
        <f ca="1">IF(ROW(data!B2441)&gt;MAX(fastSMA,slowSMA)+2,IF(SIGN(D2440-E2440)&lt;&gt;SIGN(D2439-E2439),IF(SIGN(D2440-E2440)&gt;0,"BUY","SELL"),""),"")</f>
        <v/>
      </c>
      <c r="G2441" s="31"/>
      <c r="H2441" s="31">
        <f>(data!B2441/data!B2440)-1</f>
        <v>-2.9976019184652314E-2</v>
      </c>
      <c r="I2441" s="31">
        <f t="shared" si="1402"/>
        <v>0</v>
      </c>
      <c r="J2441" s="31">
        <f t="shared" si="1403"/>
        <v>2.9976019184652314E-2</v>
      </c>
      <c r="K2441" s="31">
        <f ca="1">IF(ROW(data!B2441)&gt;rsi+1,100-100/(1+AVERAGE(OFFSET(I2441,0,0,-rsi,1))/AVERAGE(OFFSET(J2441,0,0,-rsi,1))),"")</f>
        <v>62.64775651001402</v>
      </c>
      <c r="L2441" s="31"/>
      <c r="M2441" s="31">
        <f t="shared" si="1404"/>
        <v>0.97002398081534769</v>
      </c>
      <c r="N2441" s="31">
        <f t="shared" ca="1" si="1405"/>
        <v>1.1189488243430143</v>
      </c>
      <c r="O2441" s="32"/>
      <c r="P2441" s="32"/>
      <c r="Q2441" s="32"/>
      <c r="R2441" s="32"/>
      <c r="S2441" s="32" t="str">
        <f ca="1">pricein</f>
        <v/>
      </c>
      <c r="T2441" s="32">
        <f ca="1">priceout</f>
        <v>8.09</v>
      </c>
      <c r="U2441" s="16" t="str">
        <f t="shared" ca="1" si="1406"/>
        <v/>
      </c>
      <c r="V2441" s="16" t="str">
        <f t="shared" ca="1" si="1407"/>
        <v/>
      </c>
      <c r="W2441" s="16" t="str">
        <f t="shared" ca="1" si="1408"/>
        <v/>
      </c>
      <c r="X2441" s="16">
        <f t="shared" ca="1" si="1409"/>
        <v>2.7421112655627602</v>
      </c>
      <c r="Y2441" s="16"/>
      <c r="Z2441" s="32" t="str">
        <f ca="1">priceincross</f>
        <v/>
      </c>
      <c r="AA2441" s="32" t="str">
        <f ca="1">priceoutcross</f>
        <v/>
      </c>
      <c r="AB2441" s="32" t="str">
        <f t="shared" ca="1" si="1410"/>
        <v/>
      </c>
      <c r="AC2441" s="32" t="str">
        <f t="shared" ca="1" si="1411"/>
        <v/>
      </c>
      <c r="AD2441" s="32" t="str">
        <f t="shared" ca="1" si="1412"/>
        <v/>
      </c>
      <c r="AE2441" s="32">
        <f t="shared" ca="1" si="1413"/>
        <v>5.1401588949140606</v>
      </c>
      <c r="AF2441" s="32"/>
      <c r="AG2441" s="32">
        <f ca="1">IF(ROW(data!B2441)&gt;fib+1,MIN(OFFSET(data!B2441,0,0,-fib,1)),"")</f>
        <v>7.17</v>
      </c>
      <c r="AH2441" s="32">
        <f ca="1">IF(ROW(data!B2441)&gt;fib+1,MAX(OFFSET(data!B2441,0,0,-fib,1)),"")</f>
        <v>10.28</v>
      </c>
      <c r="AI2441" s="32">
        <f t="shared" ca="1" si="1414"/>
        <v>3.1099999999999994</v>
      </c>
      <c r="AJ2441" s="31">
        <f t="shared" ca="1" si="1415"/>
        <v>7.9039599999999997</v>
      </c>
      <c r="AK2441" s="31">
        <f t="shared" ca="1" si="1416"/>
        <v>8.3580199999999998</v>
      </c>
      <c r="AL2441" s="31">
        <f t="shared" ca="1" si="1417"/>
        <v>8.7249999999999996</v>
      </c>
      <c r="AM2441" s="31">
        <f t="shared" ca="1" si="1418"/>
        <v>9.0919799999999995</v>
      </c>
      <c r="AN2441" s="32"/>
      <c r="AO2441" s="32">
        <f t="shared" ca="1" si="1419"/>
        <v>2.890077253538212</v>
      </c>
      <c r="AP2441" s="32">
        <f t="shared" ca="1" si="1420"/>
        <v>0.41864310992495635</v>
      </c>
      <c r="AQ2441" s="32">
        <f t="shared" ca="1" si="1421"/>
        <v>4.2959212856690323</v>
      </c>
      <c r="AR2441" s="32">
        <f t="shared" ca="1" si="1422"/>
        <v>3.0303030303030276E-2</v>
      </c>
    </row>
    <row r="2442" spans="1:44">
      <c r="A2442" s="20">
        <v>40480</v>
      </c>
      <c r="B2442" s="31">
        <f ca="1">IF(ROW(data!B2442)&gt;singleSMA,AVERAGE(OFFSET(data!B2442,0,0,-singleSMA,1)),"")</f>
        <v>8.4705000000000013</v>
      </c>
      <c r="C2442" s="31" t="str">
        <f ca="1">IF(ROW(data!B2440)&gt;singleSMA+2,IF(SIGN(data!B2441-indicators!B2441)&lt;&gt;SIGN(data!B2440-indicators!B2440),IF(SIGN(data!B2441-indicators!B2441)&gt;0,"BUY","SELL"),""),"")</f>
        <v/>
      </c>
      <c r="D2442" s="31">
        <f ca="1">IF(ROW(data!B2442)&gt;fastSMA,AVERAGE(OFFSET(data!B2442,0,0,-fastSMA,1)),"")</f>
        <v>8.0305</v>
      </c>
      <c r="E2442" s="31">
        <f ca="1">IF(ROW(data!B2442)&gt;slowSMA,AVERAGE(OFFSET(data!B2442,0,0,-slowSMA,1)),"")</f>
        <v>8.4705000000000013</v>
      </c>
      <c r="F2442" s="31" t="str">
        <f ca="1">IF(ROW(data!B2442)&gt;MAX(fastSMA,slowSMA)+2,IF(SIGN(D2441-E2441)&lt;&gt;SIGN(D2440-E2440),IF(SIGN(D2441-E2441)&gt;0,"BUY","SELL"),""),"")</f>
        <v/>
      </c>
      <c r="G2442" s="31"/>
      <c r="H2442" s="31">
        <f>(data!B2442/data!B2441)-1</f>
        <v>-2.7194066749072876E-2</v>
      </c>
      <c r="I2442" s="31">
        <f t="shared" si="1402"/>
        <v>0</v>
      </c>
      <c r="J2442" s="31">
        <f t="shared" si="1403"/>
        <v>2.7194066749072876E-2</v>
      </c>
      <c r="K2442" s="31">
        <f ca="1">IF(ROW(data!B2442)&gt;rsi+1,100-100/(1+AVERAGE(OFFSET(I2442,0,0,-rsi,1))/AVERAGE(OFFSET(J2442,0,0,-rsi,1))),"")</f>
        <v>60.280611203592464</v>
      </c>
      <c r="L2442" s="31"/>
      <c r="M2442" s="31">
        <f t="shared" si="1404"/>
        <v>0.97280593325092712</v>
      </c>
      <c r="N2442" s="31">
        <f t="shared" ca="1" si="1405"/>
        <v>1.0976290097629011</v>
      </c>
      <c r="O2442" s="32"/>
      <c r="P2442" s="32"/>
      <c r="Q2442" s="32"/>
      <c r="R2442" s="32"/>
      <c r="S2442" s="32" t="str">
        <f ca="1">pricein</f>
        <v/>
      </c>
      <c r="T2442" s="32" t="str">
        <f ca="1">priceout</f>
        <v/>
      </c>
      <c r="U2442" s="16" t="str">
        <f t="shared" ca="1" si="1406"/>
        <v/>
      </c>
      <c r="V2442" s="16" t="str">
        <f t="shared" ca="1" si="1407"/>
        <v/>
      </c>
      <c r="W2442" s="16" t="str">
        <f t="shared" ca="1" si="1408"/>
        <v/>
      </c>
      <c r="X2442" s="16">
        <f t="shared" ca="1" si="1409"/>
        <v>2.7421112655627602</v>
      </c>
      <c r="Y2442" s="16"/>
      <c r="Z2442" s="32" t="str">
        <f ca="1">priceincross</f>
        <v/>
      </c>
      <c r="AA2442" s="32" t="str">
        <f ca="1">priceoutcross</f>
        <v/>
      </c>
      <c r="AB2442" s="32" t="str">
        <f t="shared" ca="1" si="1410"/>
        <v/>
      </c>
      <c r="AC2442" s="32" t="str">
        <f t="shared" ca="1" si="1411"/>
        <v/>
      </c>
      <c r="AD2442" s="32" t="str">
        <f t="shared" ca="1" si="1412"/>
        <v/>
      </c>
      <c r="AE2442" s="32">
        <f t="shared" ca="1" si="1413"/>
        <v>5.1401588949140606</v>
      </c>
      <c r="AF2442" s="32"/>
      <c r="AG2442" s="32">
        <f ca="1">IF(ROW(data!B2442)&gt;fib+1,MIN(OFFSET(data!B2442,0,0,-fib,1)),"")</f>
        <v>7.17</v>
      </c>
      <c r="AH2442" s="32">
        <f ca="1">IF(ROW(data!B2442)&gt;fib+1,MAX(OFFSET(data!B2442,0,0,-fib,1)),"")</f>
        <v>10.28</v>
      </c>
      <c r="AI2442" s="32">
        <f t="shared" ca="1" si="1414"/>
        <v>3.1099999999999994</v>
      </c>
      <c r="AJ2442" s="31">
        <f t="shared" ca="1" si="1415"/>
        <v>7.9039599999999997</v>
      </c>
      <c r="AK2442" s="31">
        <f t="shared" ca="1" si="1416"/>
        <v>8.3580199999999998</v>
      </c>
      <c r="AL2442" s="31">
        <f t="shared" ca="1" si="1417"/>
        <v>8.7249999999999996</v>
      </c>
      <c r="AM2442" s="31">
        <f t="shared" ca="1" si="1418"/>
        <v>9.0919799999999995</v>
      </c>
      <c r="AN2442" s="32"/>
      <c r="AO2442" s="32">
        <f t="shared" ca="1" si="1419"/>
        <v>2.890077253538212</v>
      </c>
      <c r="AP2442" s="32">
        <f t="shared" ca="1" si="1420"/>
        <v>0.41864310992495635</v>
      </c>
      <c r="AQ2442" s="32">
        <f t="shared" ca="1" si="1421"/>
        <v>4.2959212856690323</v>
      </c>
      <c r="AR2442" s="32">
        <f t="shared" ca="1" si="1422"/>
        <v>3.0303030303030276E-2</v>
      </c>
    </row>
    <row r="2443" spans="1:44">
      <c r="A2443" s="20">
        <v>40483</v>
      </c>
      <c r="B2443" s="31">
        <f ca="1">IF(ROW(data!B2443)&gt;singleSMA,AVERAGE(OFFSET(data!B2443,0,0,-singleSMA,1)),"")</f>
        <v>8.4632000000000005</v>
      </c>
      <c r="C2443" s="31" t="str">
        <f ca="1">IF(ROW(data!B2441)&gt;singleSMA+2,IF(SIGN(data!B2442-indicators!B2442)&lt;&gt;SIGN(data!B2441-indicators!B2441),IF(SIGN(data!B2442-indicators!B2442)&gt;0,"BUY","SELL"),""),"")</f>
        <v/>
      </c>
      <c r="D2443" s="31">
        <f ca="1">IF(ROW(data!B2443)&gt;fastSMA,AVERAGE(OFFSET(data!B2443,0,0,-fastSMA,1)),"")</f>
        <v>8.0459999999999994</v>
      </c>
      <c r="E2443" s="31">
        <f ca="1">IF(ROW(data!B2443)&gt;slowSMA,AVERAGE(OFFSET(data!B2443,0,0,-slowSMA,1)),"")</f>
        <v>8.4632000000000005</v>
      </c>
      <c r="F2443" s="31" t="str">
        <f ca="1">IF(ROW(data!B2443)&gt;MAX(fastSMA,slowSMA)+2,IF(SIGN(D2442-E2442)&lt;&gt;SIGN(D2441-E2441),IF(SIGN(D2442-E2442)&gt;0,"BUY","SELL"),""),"")</f>
        <v/>
      </c>
      <c r="G2443" s="31"/>
      <c r="H2443" s="31">
        <f>(data!B2443/data!B2442)-1</f>
        <v>-4.5743329097839958E-2</v>
      </c>
      <c r="I2443" s="31">
        <f t="shared" si="1402"/>
        <v>0</v>
      </c>
      <c r="J2443" s="31">
        <f t="shared" si="1403"/>
        <v>4.5743329097839958E-2</v>
      </c>
      <c r="K2443" s="31">
        <f ca="1">IF(ROW(data!B2443)&gt;rsi+1,100-100/(1+AVERAGE(OFFSET(I2443,0,0,-rsi,1))/AVERAGE(OFFSET(J2443,0,0,-rsi,1))),"")</f>
        <v>54.882819515334404</v>
      </c>
      <c r="L2443" s="31"/>
      <c r="M2443" s="31">
        <f t="shared" si="1404"/>
        <v>0.95425667090216004</v>
      </c>
      <c r="N2443" s="31">
        <f t="shared" ca="1" si="1405"/>
        <v>1.0430555555555554</v>
      </c>
      <c r="O2443" s="32"/>
      <c r="P2443" s="32"/>
      <c r="Q2443" s="32"/>
      <c r="R2443" s="32"/>
      <c r="S2443" s="32" t="str">
        <f ca="1">pricein</f>
        <v/>
      </c>
      <c r="T2443" s="32" t="str">
        <f ca="1">priceout</f>
        <v/>
      </c>
      <c r="U2443" s="16" t="str">
        <f t="shared" ca="1" si="1406"/>
        <v/>
      </c>
      <c r="V2443" s="16" t="str">
        <f t="shared" ca="1" si="1407"/>
        <v/>
      </c>
      <c r="W2443" s="16" t="str">
        <f t="shared" ca="1" si="1408"/>
        <v/>
      </c>
      <c r="X2443" s="16">
        <f t="shared" ca="1" si="1409"/>
        <v>2.7421112655627602</v>
      </c>
      <c r="Y2443" s="16"/>
      <c r="Z2443" s="32" t="str">
        <f ca="1">priceincross</f>
        <v/>
      </c>
      <c r="AA2443" s="32" t="str">
        <f ca="1">priceoutcross</f>
        <v/>
      </c>
      <c r="AB2443" s="32" t="str">
        <f t="shared" ca="1" si="1410"/>
        <v/>
      </c>
      <c r="AC2443" s="32" t="str">
        <f t="shared" ca="1" si="1411"/>
        <v/>
      </c>
      <c r="AD2443" s="32" t="str">
        <f t="shared" ca="1" si="1412"/>
        <v/>
      </c>
      <c r="AE2443" s="32">
        <f t="shared" ca="1" si="1413"/>
        <v>5.1401588949140606</v>
      </c>
      <c r="AF2443" s="32"/>
      <c r="AG2443" s="32">
        <f ca="1">IF(ROW(data!B2443)&gt;fib+1,MIN(OFFSET(data!B2443,0,0,-fib,1)),"")</f>
        <v>7.17</v>
      </c>
      <c r="AH2443" s="32">
        <f ca="1">IF(ROW(data!B2443)&gt;fib+1,MAX(OFFSET(data!B2443,0,0,-fib,1)),"")</f>
        <v>10.28</v>
      </c>
      <c r="AI2443" s="32">
        <f t="shared" ca="1" si="1414"/>
        <v>3.1099999999999994</v>
      </c>
      <c r="AJ2443" s="31">
        <f t="shared" ca="1" si="1415"/>
        <v>7.9039599999999997</v>
      </c>
      <c r="AK2443" s="31">
        <f t="shared" ca="1" si="1416"/>
        <v>8.3580199999999998</v>
      </c>
      <c r="AL2443" s="31">
        <f t="shared" ca="1" si="1417"/>
        <v>8.7249999999999996</v>
      </c>
      <c r="AM2443" s="31">
        <f t="shared" ca="1" si="1418"/>
        <v>9.0919799999999995</v>
      </c>
      <c r="AN2443" s="32"/>
      <c r="AO2443" s="32">
        <f t="shared" ca="1" si="1419"/>
        <v>2.890077253538212</v>
      </c>
      <c r="AP2443" s="32">
        <f t="shared" ca="1" si="1420"/>
        <v>0.41864310992495635</v>
      </c>
      <c r="AQ2443" s="32">
        <f t="shared" ca="1" si="1421"/>
        <v>4.2959212856690323</v>
      </c>
      <c r="AR2443" s="32">
        <f t="shared" ca="1" si="1422"/>
        <v>3.0303030303030276E-2</v>
      </c>
    </row>
    <row r="2444" spans="1:44">
      <c r="A2444" s="20">
        <v>40484</v>
      </c>
      <c r="B2444" s="31">
        <f ca="1">IF(ROW(data!B2444)&gt;singleSMA,AVERAGE(OFFSET(data!B2444,0,0,-singleSMA,1)),"")</f>
        <v>8.4512</v>
      </c>
      <c r="C2444" s="31" t="str">
        <f ca="1">IF(ROW(data!B2442)&gt;singleSMA+2,IF(SIGN(data!B2443-indicators!B2443)&lt;&gt;SIGN(data!B2442-indicators!B2442),IF(SIGN(data!B2443-indicators!B2443)&gt;0,"BUY","SELL"),""),"")</f>
        <v/>
      </c>
      <c r="D2444" s="31">
        <f ca="1">IF(ROW(data!B2444)&gt;fastSMA,AVERAGE(OFFSET(data!B2444,0,0,-fastSMA,1)),"")</f>
        <v>8.0524999999999984</v>
      </c>
      <c r="E2444" s="31">
        <f ca="1">IF(ROW(data!B2444)&gt;slowSMA,AVERAGE(OFFSET(data!B2444,0,0,-slowSMA,1)),"")</f>
        <v>8.4512</v>
      </c>
      <c r="F2444" s="31" t="str">
        <f ca="1">IF(ROW(data!B2444)&gt;MAX(fastSMA,slowSMA)+2,IF(SIGN(D2443-E2443)&lt;&gt;SIGN(D2442-E2442),IF(SIGN(D2443-E2443)&gt;0,"BUY","SELL"),""),"")</f>
        <v/>
      </c>
      <c r="G2444" s="31"/>
      <c r="H2444" s="31">
        <f>(data!B2444/data!B2443)-1</f>
        <v>0</v>
      </c>
      <c r="I2444" s="31">
        <f t="shared" si="1402"/>
        <v>0</v>
      </c>
      <c r="J2444" s="31">
        <f t="shared" si="1403"/>
        <v>0</v>
      </c>
      <c r="K2444" s="31">
        <f ca="1">IF(ROW(data!B2444)&gt;rsi+1,100-100/(1+AVERAGE(OFFSET(I2444,0,0,-rsi,1))/AVERAGE(OFFSET(J2444,0,0,-rsi,1))),"")</f>
        <v>52.699590726375703</v>
      </c>
      <c r="L2444" s="31"/>
      <c r="M2444" s="31">
        <f t="shared" si="1404"/>
        <v>1</v>
      </c>
      <c r="N2444" s="31">
        <f t="shared" ca="1" si="1405"/>
        <v>1.0176151761517616</v>
      </c>
      <c r="O2444" s="32"/>
      <c r="P2444" s="32"/>
      <c r="Q2444" s="32"/>
      <c r="R2444" s="32"/>
      <c r="S2444" s="32" t="str">
        <f ca="1">pricein</f>
        <v/>
      </c>
      <c r="T2444" s="32" t="str">
        <f ca="1">priceout</f>
        <v/>
      </c>
      <c r="U2444" s="16" t="str">
        <f t="shared" ca="1" si="1406"/>
        <v/>
      </c>
      <c r="V2444" s="16" t="str">
        <f t="shared" ca="1" si="1407"/>
        <v/>
      </c>
      <c r="W2444" s="16" t="str">
        <f t="shared" ca="1" si="1408"/>
        <v/>
      </c>
      <c r="X2444" s="16">
        <f t="shared" ca="1" si="1409"/>
        <v>2.7421112655627602</v>
      </c>
      <c r="Y2444" s="16"/>
      <c r="Z2444" s="32" t="str">
        <f ca="1">priceincross</f>
        <v/>
      </c>
      <c r="AA2444" s="32" t="str">
        <f ca="1">priceoutcross</f>
        <v/>
      </c>
      <c r="AB2444" s="32" t="str">
        <f t="shared" ca="1" si="1410"/>
        <v/>
      </c>
      <c r="AC2444" s="32" t="str">
        <f t="shared" ca="1" si="1411"/>
        <v/>
      </c>
      <c r="AD2444" s="32" t="str">
        <f t="shared" ca="1" si="1412"/>
        <v/>
      </c>
      <c r="AE2444" s="32">
        <f t="shared" ca="1" si="1413"/>
        <v>5.1401588949140606</v>
      </c>
      <c r="AF2444" s="32"/>
      <c r="AG2444" s="32">
        <f ca="1">IF(ROW(data!B2444)&gt;fib+1,MIN(OFFSET(data!B2444,0,0,-fib,1)),"")</f>
        <v>7.17</v>
      </c>
      <c r="AH2444" s="32">
        <f ca="1">IF(ROW(data!B2444)&gt;fib+1,MAX(OFFSET(data!B2444,0,0,-fib,1)),"")</f>
        <v>10.28</v>
      </c>
      <c r="AI2444" s="32">
        <f t="shared" ca="1" si="1414"/>
        <v>3.1099999999999994</v>
      </c>
      <c r="AJ2444" s="31">
        <f t="shared" ca="1" si="1415"/>
        <v>7.9039599999999997</v>
      </c>
      <c r="AK2444" s="31">
        <f t="shared" ca="1" si="1416"/>
        <v>8.3580199999999998</v>
      </c>
      <c r="AL2444" s="31">
        <f t="shared" ca="1" si="1417"/>
        <v>8.7249999999999996</v>
      </c>
      <c r="AM2444" s="31">
        <f t="shared" ca="1" si="1418"/>
        <v>9.0919799999999995</v>
      </c>
      <c r="AN2444" s="32"/>
      <c r="AO2444" s="32">
        <f t="shared" ca="1" si="1419"/>
        <v>2.890077253538212</v>
      </c>
      <c r="AP2444" s="32">
        <f t="shared" ca="1" si="1420"/>
        <v>0.41864310992495635</v>
      </c>
      <c r="AQ2444" s="32">
        <f t="shared" ca="1" si="1421"/>
        <v>4.2959212856690323</v>
      </c>
      <c r="AR2444" s="32">
        <f t="shared" ca="1" si="1422"/>
        <v>3.0303030303030276E-2</v>
      </c>
    </row>
    <row r="2445" spans="1:44">
      <c r="A2445" s="20">
        <v>40485</v>
      </c>
      <c r="B2445" s="31">
        <f ca="1">IF(ROW(data!B2445)&gt;singleSMA,AVERAGE(OFFSET(data!B2445,0,0,-singleSMA,1)),"")</f>
        <v>8.4406999999999996</v>
      </c>
      <c r="C2445" s="31" t="str">
        <f ca="1">IF(ROW(data!B2443)&gt;singleSMA+2,IF(SIGN(data!B2444-indicators!B2444)&lt;&gt;SIGN(data!B2443-indicators!B2443),IF(SIGN(data!B2444-indicators!B2444)&gt;0,"BUY","SELL"),""),"")</f>
        <v/>
      </c>
      <c r="D2445" s="31">
        <f ca="1">IF(ROW(data!B2445)&gt;fastSMA,AVERAGE(OFFSET(data!B2445,0,0,-fastSMA,1)),"")</f>
        <v>8.0554999999999986</v>
      </c>
      <c r="E2445" s="31">
        <f ca="1">IF(ROW(data!B2445)&gt;slowSMA,AVERAGE(OFFSET(data!B2445,0,0,-slowSMA,1)),"")</f>
        <v>8.4406999999999996</v>
      </c>
      <c r="F2445" s="31" t="str">
        <f ca="1">IF(ROW(data!B2445)&gt;MAX(fastSMA,slowSMA)+2,IF(SIGN(D2444-E2444)&lt;&gt;SIGN(D2443-E2443),IF(SIGN(D2444-E2444)&gt;0,"BUY","SELL"),""),"")</f>
        <v/>
      </c>
      <c r="G2445" s="31"/>
      <c r="H2445" s="31">
        <f>(data!B2445/data!B2444)-1</f>
        <v>-7.9893475366178413E-3</v>
      </c>
      <c r="I2445" s="31">
        <f t="shared" ref="I2445:I2449" si="1423">IF(H2445&gt;0,H2445,0)</f>
        <v>0</v>
      </c>
      <c r="J2445" s="31">
        <f t="shared" ref="J2445:J2449" si="1424">IF(H2445&lt;0,-H2445,0)</f>
        <v>7.9893475366178413E-3</v>
      </c>
      <c r="K2445" s="31">
        <f ca="1">IF(ROW(data!B2445)&gt;rsi+1,100-100/(1+AVERAGE(OFFSET(I2445,0,0,-rsi,1))/AVERAGE(OFFSET(J2445,0,0,-rsi,1))),"")</f>
        <v>51.772478744142148</v>
      </c>
      <c r="L2445" s="31"/>
      <c r="M2445" s="31">
        <f t="shared" ref="M2445:M2449" si="1425">1+H2445</f>
        <v>0.99201065246338216</v>
      </c>
      <c r="N2445" s="31">
        <f t="shared" ref="N2445:N2449" ca="1" si="1426">IF(ROW(M2445)&gt;priceindex+1,PRODUCT(OFFSET(M2445,0,0,-priceindex,1)),"")</f>
        <v>1.0081190798376178</v>
      </c>
      <c r="O2445" s="32"/>
      <c r="P2445" s="32"/>
      <c r="Q2445" s="32"/>
      <c r="R2445" s="32"/>
      <c r="S2445" s="32" t="str">
        <f ca="1">pricein</f>
        <v/>
      </c>
      <c r="T2445" s="32" t="str">
        <f ca="1">priceout</f>
        <v/>
      </c>
      <c r="U2445" s="16" t="str">
        <f t="shared" ref="U2445:U2449" ca="1" si="1427">IF(S2445&lt;&gt;"",OFFSET(C2445,MATCH("SELL",C2446:C7298,0),17),"")</f>
        <v/>
      </c>
      <c r="V2445" s="16" t="str">
        <f t="shared" ref="V2445:V2449" ca="1" si="1428">IF(IFERROR(U2445,"")&lt;&gt;"",U2445/S2445,"")</f>
        <v/>
      </c>
      <c r="W2445" s="16" t="str">
        <f t="shared" ref="W2445:W2449" ca="1" si="1429">IF(V2445&lt;&gt;"",V2445-1,"")</f>
        <v/>
      </c>
      <c r="X2445" s="16">
        <f t="shared" ref="X2445:X2449" ca="1" si="1430">IF(V2445&lt;&gt;"",V2445*X2444,X2444)</f>
        <v>2.7421112655627602</v>
      </c>
      <c r="Y2445" s="16"/>
      <c r="Z2445" s="32" t="str">
        <f ca="1">priceincross</f>
        <v/>
      </c>
      <c r="AA2445" s="32" t="str">
        <f ca="1">priceoutcross</f>
        <v/>
      </c>
      <c r="AB2445" s="32" t="str">
        <f t="shared" ref="AB2445:AB2449" ca="1" si="1431">IF(Z2445&lt;&gt;"",OFFSET(F2445,MATCH("SELL",F2446:F7443,0),21),"")</f>
        <v/>
      </c>
      <c r="AC2445" s="32" t="str">
        <f t="shared" ref="AC2445:AC2449" ca="1" si="1432">IF(IFERROR(AB2445,"")&lt;&gt;"",AB2445/Z2445,"")</f>
        <v/>
      </c>
      <c r="AD2445" s="32" t="str">
        <f t="shared" ref="AD2445:AD2449" ca="1" si="1433">IF(AC2445&lt;&gt;"",AC2445-1,"")</f>
        <v/>
      </c>
      <c r="AE2445" s="32">
        <f t="shared" ref="AE2445:AE2449" ca="1" si="1434">IF(AC2445&lt;&gt;"",AC2445*AE2444,AE2444)</f>
        <v>5.1401588949140606</v>
      </c>
      <c r="AF2445" s="32"/>
      <c r="AG2445" s="32">
        <f ca="1">IF(ROW(data!B2445)&gt;fib+1,MIN(OFFSET(data!B2445,0,0,-fib,1)),"")</f>
        <v>7.17</v>
      </c>
      <c r="AH2445" s="32">
        <f ca="1">IF(ROW(data!B2445)&gt;fib+1,MAX(OFFSET(data!B2445,0,0,-fib,1)),"")</f>
        <v>10.28</v>
      </c>
      <c r="AI2445" s="32">
        <f t="shared" ref="AI2445:AI2449" ca="1" si="1435">IF(AG2445&lt;&gt;"",AH2445-AG2445,"")</f>
        <v>3.1099999999999994</v>
      </c>
      <c r="AJ2445" s="31">
        <f t="shared" ref="AJ2445:AJ2449" ca="1" si="1436">IF(AI2445&lt;&gt;"",AG2445+0.236*AI2445,"")</f>
        <v>7.9039599999999997</v>
      </c>
      <c r="AK2445" s="31">
        <f t="shared" ref="AK2445:AK2449" ca="1" si="1437">IF(AI2445&lt;&gt;"",AG2445+0.382*AI2445,"")</f>
        <v>8.3580199999999998</v>
      </c>
      <c r="AL2445" s="31">
        <f t="shared" ref="AL2445:AL2449" ca="1" si="1438">IF(AI2445&lt;&gt;"",AG2445+0.5*AI2445,"")</f>
        <v>8.7249999999999996</v>
      </c>
      <c r="AM2445" s="31">
        <f t="shared" ref="AM2445:AM2449" ca="1" si="1439">IF(AI2445&lt;&gt;"",AG2445+0.618*AI2445,"")</f>
        <v>9.0919799999999995</v>
      </c>
      <c r="AN2445" s="32"/>
      <c r="AO2445" s="32">
        <f t="shared" ref="AO2445:AO2449" ca="1" si="1440">MAX(AO2444,X2445-1)</f>
        <v>2.890077253538212</v>
      </c>
      <c r="AP2445" s="32">
        <f t="shared" ref="AP2445:AP2449" ca="1" si="1441">((1+AO2445)/X2445)-1</f>
        <v>0.41864310992495635</v>
      </c>
      <c r="AQ2445" s="32">
        <f t="shared" ref="AQ2445:AQ2449" ca="1" si="1442">MAX(AQ2444,AE2445-1)</f>
        <v>4.2959212856690323</v>
      </c>
      <c r="AR2445" s="32">
        <f t="shared" ref="AR2445:AR2449" ca="1" si="1443">((1+AQ2445)/AE2445)-1</f>
        <v>3.0303030303030276E-2</v>
      </c>
    </row>
    <row r="2446" spans="1:44">
      <c r="A2446" s="20">
        <v>40486</v>
      </c>
      <c r="B2446" s="31">
        <f ca="1">IF(ROW(data!B2446)&gt;singleSMA,AVERAGE(OFFSET(data!B2446,0,0,-singleSMA,1)),"")</f>
        <v>8.4291</v>
      </c>
      <c r="C2446" s="31" t="str">
        <f ca="1">IF(ROW(data!B2444)&gt;singleSMA+2,IF(SIGN(data!B2445-indicators!B2445)&lt;&gt;SIGN(data!B2444-indicators!B2444),IF(SIGN(data!B2445-indicators!B2445)&gt;0,"BUY","SELL"),""),"")</f>
        <v/>
      </c>
      <c r="D2446" s="31">
        <f ca="1">IF(ROW(data!B2446)&gt;fastSMA,AVERAGE(OFFSET(data!B2446,0,0,-fastSMA,1)),"")</f>
        <v>8.0299999999999976</v>
      </c>
      <c r="E2446" s="31">
        <f ca="1">IF(ROW(data!B2446)&gt;slowSMA,AVERAGE(OFFSET(data!B2446,0,0,-slowSMA,1)),"")</f>
        <v>8.4291</v>
      </c>
      <c r="F2446" s="31" t="str">
        <f ca="1">IF(ROW(data!B2446)&gt;MAX(fastSMA,slowSMA)+2,IF(SIGN(D2445-E2445)&lt;&gt;SIGN(D2444-E2444),IF(SIGN(D2445-E2445)&gt;0,"BUY","SELL"),""),"")</f>
        <v/>
      </c>
      <c r="G2446" s="31"/>
      <c r="H2446" s="31">
        <f>(data!B2446/data!B2445)-1</f>
        <v>-9.3959731543624692E-3</v>
      </c>
      <c r="I2446" s="31">
        <f t="shared" si="1423"/>
        <v>0</v>
      </c>
      <c r="J2446" s="31">
        <f t="shared" si="1424"/>
        <v>9.3959731543624692E-3</v>
      </c>
      <c r="K2446" s="31">
        <f ca="1">IF(ROW(data!B2446)&gt;rsi+1,100-100/(1+AVERAGE(OFFSET(I2446,0,0,-rsi,1))/AVERAGE(OFFSET(J2446,0,0,-rsi,1))),"")</f>
        <v>43.709170283581997</v>
      </c>
      <c r="L2446" s="31"/>
      <c r="M2446" s="31">
        <f t="shared" si="1425"/>
        <v>0.99060402684563753</v>
      </c>
      <c r="N2446" s="31">
        <f t="shared" ca="1" si="1426"/>
        <v>0.93536121673003791</v>
      </c>
      <c r="O2446" s="32"/>
      <c r="P2446" s="32"/>
      <c r="Q2446" s="32"/>
      <c r="R2446" s="32"/>
      <c r="S2446" s="32" t="str">
        <f ca="1">pricein</f>
        <v/>
      </c>
      <c r="T2446" s="32" t="str">
        <f ca="1">priceout</f>
        <v/>
      </c>
      <c r="U2446" s="16" t="str">
        <f t="shared" ca="1" si="1427"/>
        <v/>
      </c>
      <c r="V2446" s="16" t="str">
        <f t="shared" ca="1" si="1428"/>
        <v/>
      </c>
      <c r="W2446" s="16" t="str">
        <f t="shared" ca="1" si="1429"/>
        <v/>
      </c>
      <c r="X2446" s="16">
        <f t="shared" ca="1" si="1430"/>
        <v>2.7421112655627602</v>
      </c>
      <c r="Y2446" s="16"/>
      <c r="Z2446" s="32" t="str">
        <f ca="1">priceincross</f>
        <v/>
      </c>
      <c r="AA2446" s="32" t="str">
        <f ca="1">priceoutcross</f>
        <v/>
      </c>
      <c r="AB2446" s="32" t="str">
        <f t="shared" ca="1" si="1431"/>
        <v/>
      </c>
      <c r="AC2446" s="32" t="str">
        <f t="shared" ca="1" si="1432"/>
        <v/>
      </c>
      <c r="AD2446" s="32" t="str">
        <f t="shared" ca="1" si="1433"/>
        <v/>
      </c>
      <c r="AE2446" s="32">
        <f t="shared" ca="1" si="1434"/>
        <v>5.1401588949140606</v>
      </c>
      <c r="AF2446" s="32"/>
      <c r="AG2446" s="32">
        <f ca="1">IF(ROW(data!B2446)&gt;fib+1,MIN(OFFSET(data!B2446,0,0,-fib,1)),"")</f>
        <v>7.17</v>
      </c>
      <c r="AH2446" s="32">
        <f ca="1">IF(ROW(data!B2446)&gt;fib+1,MAX(OFFSET(data!B2446,0,0,-fib,1)),"")</f>
        <v>10.28</v>
      </c>
      <c r="AI2446" s="32">
        <f t="shared" ca="1" si="1435"/>
        <v>3.1099999999999994</v>
      </c>
      <c r="AJ2446" s="31">
        <f t="shared" ca="1" si="1436"/>
        <v>7.9039599999999997</v>
      </c>
      <c r="AK2446" s="31">
        <f t="shared" ca="1" si="1437"/>
        <v>8.3580199999999998</v>
      </c>
      <c r="AL2446" s="31">
        <f t="shared" ca="1" si="1438"/>
        <v>8.7249999999999996</v>
      </c>
      <c r="AM2446" s="31">
        <f t="shared" ca="1" si="1439"/>
        <v>9.0919799999999995</v>
      </c>
      <c r="AN2446" s="32"/>
      <c r="AO2446" s="32">
        <f t="shared" ca="1" si="1440"/>
        <v>2.890077253538212</v>
      </c>
      <c r="AP2446" s="32">
        <f t="shared" ca="1" si="1441"/>
        <v>0.41864310992495635</v>
      </c>
      <c r="AQ2446" s="32">
        <f t="shared" ca="1" si="1442"/>
        <v>4.2959212856690323</v>
      </c>
      <c r="AR2446" s="32">
        <f t="shared" ca="1" si="1443"/>
        <v>3.0303030303030276E-2</v>
      </c>
    </row>
    <row r="2447" spans="1:44">
      <c r="A2447" s="20">
        <v>40487</v>
      </c>
      <c r="B2447" s="31">
        <f ca="1">IF(ROW(data!B2447)&gt;singleSMA,AVERAGE(OFFSET(data!B2447,0,0,-singleSMA,1)),"")</f>
        <v>8.4185999999999996</v>
      </c>
      <c r="C2447" s="31" t="str">
        <f ca="1">IF(ROW(data!B2445)&gt;singleSMA+2,IF(SIGN(data!B2446-indicators!B2446)&lt;&gt;SIGN(data!B2445-indicators!B2445),IF(SIGN(data!B2446-indicators!B2446)&gt;0,"BUY","SELL"),""),"")</f>
        <v/>
      </c>
      <c r="D2447" s="31">
        <f ca="1">IF(ROW(data!B2447)&gt;fastSMA,AVERAGE(OFFSET(data!B2447,0,0,-fastSMA,1)),"")</f>
        <v>8</v>
      </c>
      <c r="E2447" s="31">
        <f ca="1">IF(ROW(data!B2447)&gt;slowSMA,AVERAGE(OFFSET(data!B2447,0,0,-slowSMA,1)),"")</f>
        <v>8.4185999999999996</v>
      </c>
      <c r="F2447" s="31" t="str">
        <f ca="1">IF(ROW(data!B2447)&gt;MAX(fastSMA,slowSMA)+2,IF(SIGN(D2446-E2446)&lt;&gt;SIGN(D2445-E2445),IF(SIGN(D2446-E2446)&gt;0,"BUY","SELL"),""),"")</f>
        <v/>
      </c>
      <c r="G2447" s="31"/>
      <c r="H2447" s="31">
        <f>(data!B2447/data!B2446)-1</f>
        <v>2.7100271002711285E-3</v>
      </c>
      <c r="I2447" s="31">
        <f t="shared" si="1423"/>
        <v>2.7100271002711285E-3</v>
      </c>
      <c r="J2447" s="31">
        <f t="shared" si="1424"/>
        <v>0</v>
      </c>
      <c r="K2447" s="31">
        <f ca="1">IF(ROW(data!B2447)&gt;rsi+1,100-100/(1+AVERAGE(OFFSET(I2447,0,0,-rsi,1))/AVERAGE(OFFSET(J2447,0,0,-rsi,1))),"")</f>
        <v>42.315875267906499</v>
      </c>
      <c r="L2447" s="31"/>
      <c r="M2447" s="31">
        <f t="shared" si="1425"/>
        <v>1.0027100271002711</v>
      </c>
      <c r="N2447" s="31">
        <f t="shared" ca="1" si="1426"/>
        <v>0.92499999999999993</v>
      </c>
      <c r="O2447" s="32"/>
      <c r="P2447" s="32"/>
      <c r="Q2447" s="32"/>
      <c r="R2447" s="32"/>
      <c r="S2447" s="32" t="str">
        <f ca="1">pricein</f>
        <v/>
      </c>
      <c r="T2447" s="32" t="str">
        <f ca="1">priceout</f>
        <v/>
      </c>
      <c r="U2447" s="16" t="str">
        <f t="shared" ca="1" si="1427"/>
        <v/>
      </c>
      <c r="V2447" s="16" t="str">
        <f t="shared" ca="1" si="1428"/>
        <v/>
      </c>
      <c r="W2447" s="16" t="str">
        <f t="shared" ca="1" si="1429"/>
        <v/>
      </c>
      <c r="X2447" s="16">
        <f t="shared" ca="1" si="1430"/>
        <v>2.7421112655627602</v>
      </c>
      <c r="Y2447" s="16"/>
      <c r="Z2447" s="32" t="str">
        <f ca="1">priceincross</f>
        <v/>
      </c>
      <c r="AA2447" s="32" t="str">
        <f ca="1">priceoutcross</f>
        <v/>
      </c>
      <c r="AB2447" s="32" t="str">
        <f t="shared" ca="1" si="1431"/>
        <v/>
      </c>
      <c r="AC2447" s="32" t="str">
        <f t="shared" ca="1" si="1432"/>
        <v/>
      </c>
      <c r="AD2447" s="32" t="str">
        <f t="shared" ca="1" si="1433"/>
        <v/>
      </c>
      <c r="AE2447" s="32">
        <f t="shared" ca="1" si="1434"/>
        <v>5.1401588949140606</v>
      </c>
      <c r="AF2447" s="32"/>
      <c r="AG2447" s="32">
        <f ca="1">IF(ROW(data!B2447)&gt;fib+1,MIN(OFFSET(data!B2447,0,0,-fib,1)),"")</f>
        <v>7.17</v>
      </c>
      <c r="AH2447" s="32">
        <f ca="1">IF(ROW(data!B2447)&gt;fib+1,MAX(OFFSET(data!B2447,0,0,-fib,1)),"")</f>
        <v>10.28</v>
      </c>
      <c r="AI2447" s="32">
        <f t="shared" ca="1" si="1435"/>
        <v>3.1099999999999994</v>
      </c>
      <c r="AJ2447" s="31">
        <f t="shared" ca="1" si="1436"/>
        <v>7.9039599999999997</v>
      </c>
      <c r="AK2447" s="31">
        <f t="shared" ca="1" si="1437"/>
        <v>8.3580199999999998</v>
      </c>
      <c r="AL2447" s="31">
        <f t="shared" ca="1" si="1438"/>
        <v>8.7249999999999996</v>
      </c>
      <c r="AM2447" s="31">
        <f t="shared" ca="1" si="1439"/>
        <v>9.0919799999999995</v>
      </c>
      <c r="AN2447" s="32"/>
      <c r="AO2447" s="32">
        <f t="shared" ca="1" si="1440"/>
        <v>2.890077253538212</v>
      </c>
      <c r="AP2447" s="32">
        <f t="shared" ca="1" si="1441"/>
        <v>0.41864310992495635</v>
      </c>
      <c r="AQ2447" s="32">
        <f t="shared" ca="1" si="1442"/>
        <v>4.2959212856690323</v>
      </c>
      <c r="AR2447" s="32">
        <f t="shared" ca="1" si="1443"/>
        <v>3.0303030303030276E-2</v>
      </c>
    </row>
    <row r="2448" spans="1:44">
      <c r="A2448" s="20">
        <v>40490</v>
      </c>
      <c r="B2448" s="31">
        <f ca="1">IF(ROW(data!B2448)&gt;singleSMA,AVERAGE(OFFSET(data!B2448,0,0,-singleSMA,1)),"")</f>
        <v>8.4110999999999994</v>
      </c>
      <c r="C2448" s="31" t="str">
        <f ca="1">IF(ROW(data!B2446)&gt;singleSMA+2,IF(SIGN(data!B2447-indicators!B2447)&lt;&gt;SIGN(data!B2446-indicators!B2446),IF(SIGN(data!B2447-indicators!B2447)&gt;0,"BUY","SELL"),""),"")</f>
        <v/>
      </c>
      <c r="D2448" s="31">
        <f ca="1">IF(ROW(data!B2448)&gt;fastSMA,AVERAGE(OFFSET(data!B2448,0,0,-fastSMA,1)),"")</f>
        <v>7.9954999999999998</v>
      </c>
      <c r="E2448" s="31">
        <f ca="1">IF(ROW(data!B2448)&gt;slowSMA,AVERAGE(OFFSET(data!B2448,0,0,-slowSMA,1)),"")</f>
        <v>8.4110999999999994</v>
      </c>
      <c r="F2448" s="31" t="str">
        <f ca="1">IF(ROW(data!B2448)&gt;MAX(fastSMA,slowSMA)+2,IF(SIGN(D2447-E2447)&lt;&gt;SIGN(D2446-E2446),IF(SIGN(D2447-E2447)&gt;0,"BUY","SELL"),""),"")</f>
        <v/>
      </c>
      <c r="G2448" s="31"/>
      <c r="H2448" s="31">
        <f>(data!B2448/data!B2447)-1</f>
        <v>3.5135135135134998E-2</v>
      </c>
      <c r="I2448" s="31">
        <f t="shared" si="1423"/>
        <v>3.5135135135134998E-2</v>
      </c>
      <c r="J2448" s="31">
        <f t="shared" si="1424"/>
        <v>0</v>
      </c>
      <c r="K2448" s="31">
        <f ca="1">IF(ROW(data!B2448)&gt;rsi+1,100-100/(1+AVERAGE(OFFSET(I2448,0,0,-rsi,1))/AVERAGE(OFFSET(J2448,0,0,-rsi,1))),"")</f>
        <v>49.633801202780411</v>
      </c>
      <c r="L2448" s="31"/>
      <c r="M2448" s="31">
        <f t="shared" si="1425"/>
        <v>1.035135135135135</v>
      </c>
      <c r="N2448" s="31">
        <f t="shared" ca="1" si="1426"/>
        <v>0.9883870967741939</v>
      </c>
      <c r="O2448" s="32"/>
      <c r="P2448" s="32"/>
      <c r="Q2448" s="32"/>
      <c r="R2448" s="32"/>
      <c r="S2448" s="32" t="str">
        <f ca="1">pricein</f>
        <v/>
      </c>
      <c r="T2448" s="32" t="str">
        <f ca="1">priceout</f>
        <v/>
      </c>
      <c r="U2448" s="16" t="str">
        <f t="shared" ca="1" si="1427"/>
        <v/>
      </c>
      <c r="V2448" s="16" t="str">
        <f t="shared" ca="1" si="1428"/>
        <v/>
      </c>
      <c r="W2448" s="16" t="str">
        <f t="shared" ca="1" si="1429"/>
        <v/>
      </c>
      <c r="X2448" s="16">
        <f t="shared" ca="1" si="1430"/>
        <v>2.7421112655627602</v>
      </c>
      <c r="Y2448" s="16"/>
      <c r="Z2448" s="32" t="str">
        <f ca="1">priceincross</f>
        <v/>
      </c>
      <c r="AA2448" s="32" t="str">
        <f ca="1">priceoutcross</f>
        <v/>
      </c>
      <c r="AB2448" s="32" t="str">
        <f t="shared" ca="1" si="1431"/>
        <v/>
      </c>
      <c r="AC2448" s="32" t="str">
        <f t="shared" ca="1" si="1432"/>
        <v/>
      </c>
      <c r="AD2448" s="32" t="str">
        <f t="shared" ca="1" si="1433"/>
        <v/>
      </c>
      <c r="AE2448" s="32">
        <f t="shared" ca="1" si="1434"/>
        <v>5.1401588949140606</v>
      </c>
      <c r="AF2448" s="32"/>
      <c r="AG2448" s="32">
        <f ca="1">IF(ROW(data!B2448)&gt;fib+1,MIN(OFFSET(data!B2448,0,0,-fib,1)),"")</f>
        <v>7.17</v>
      </c>
      <c r="AH2448" s="32">
        <f ca="1">IF(ROW(data!B2448)&gt;fib+1,MAX(OFFSET(data!B2448,0,0,-fib,1)),"")</f>
        <v>10.28</v>
      </c>
      <c r="AI2448" s="32">
        <f t="shared" ca="1" si="1435"/>
        <v>3.1099999999999994</v>
      </c>
      <c r="AJ2448" s="31">
        <f t="shared" ca="1" si="1436"/>
        <v>7.9039599999999997</v>
      </c>
      <c r="AK2448" s="31">
        <f t="shared" ca="1" si="1437"/>
        <v>8.3580199999999998</v>
      </c>
      <c r="AL2448" s="31">
        <f t="shared" ca="1" si="1438"/>
        <v>8.7249999999999996</v>
      </c>
      <c r="AM2448" s="31">
        <f t="shared" ca="1" si="1439"/>
        <v>9.0919799999999995</v>
      </c>
      <c r="AN2448" s="32"/>
      <c r="AO2448" s="32">
        <f t="shared" ca="1" si="1440"/>
        <v>2.890077253538212</v>
      </c>
      <c r="AP2448" s="32">
        <f t="shared" ca="1" si="1441"/>
        <v>0.41864310992495635</v>
      </c>
      <c r="AQ2448" s="32">
        <f t="shared" ca="1" si="1442"/>
        <v>4.2959212856690323</v>
      </c>
      <c r="AR2448" s="32">
        <f t="shared" ca="1" si="1443"/>
        <v>3.0303030303030276E-2</v>
      </c>
    </row>
    <row r="2449" spans="1:44">
      <c r="A2449" s="20">
        <v>40491</v>
      </c>
      <c r="B2449" s="31">
        <f ca="1">IF(ROW(data!B2449)&gt;singleSMA,AVERAGE(OFFSET(data!B2449,0,0,-singleSMA,1)),"")</f>
        <v>8.4024999999999981</v>
      </c>
      <c r="C2449" s="31" t="str">
        <f ca="1">IF(ROW(data!B2447)&gt;singleSMA+2,IF(SIGN(data!B2448-indicators!B2448)&lt;&gt;SIGN(data!B2447-indicators!B2447),IF(SIGN(data!B2448-indicators!B2448)&gt;0,"BUY","SELL"),""),"")</f>
        <v/>
      </c>
      <c r="D2449" s="31">
        <f ca="1">IF(ROW(data!B2449)&gt;fastSMA,AVERAGE(OFFSET(data!B2449,0,0,-fastSMA,1)),"")</f>
        <v>7.9820000000000011</v>
      </c>
      <c r="E2449" s="31">
        <f ca="1">IF(ROW(data!B2449)&gt;slowSMA,AVERAGE(OFFSET(data!B2449,0,0,-slowSMA,1)),"")</f>
        <v>8.4024999999999981</v>
      </c>
      <c r="F2449" s="31" t="str">
        <f ca="1">IF(ROW(data!B2449)&gt;MAX(fastSMA,slowSMA)+2,IF(SIGN(D2448-E2448)&lt;&gt;SIGN(D2447-E2447),IF(SIGN(D2448-E2448)&gt;0,"BUY","SELL"),""),"")</f>
        <v/>
      </c>
      <c r="G2449" s="31"/>
      <c r="H2449" s="31">
        <f>(data!B2449/data!B2448)-1</f>
        <v>1.5665796344647598E-2</v>
      </c>
      <c r="I2449" s="31">
        <f t="shared" si="1423"/>
        <v>1.5665796344647598E-2</v>
      </c>
      <c r="J2449" s="31">
        <f t="shared" si="1424"/>
        <v>0</v>
      </c>
      <c r="K2449" s="31">
        <f ca="1">IF(ROW(data!B2449)&gt;rsi+1,100-100/(1+AVERAGE(OFFSET(I2449,0,0,-rsi,1))/AVERAGE(OFFSET(J2449,0,0,-rsi,1))),"")</f>
        <v>46.963313865596426</v>
      </c>
      <c r="L2449" s="31"/>
      <c r="M2449" s="31">
        <f t="shared" si="1425"/>
        <v>1.0156657963446476</v>
      </c>
      <c r="N2449" s="31">
        <f t="shared" ca="1" si="1426"/>
        <v>0.96645962732919255</v>
      </c>
      <c r="O2449" s="32"/>
      <c r="P2449" s="32"/>
      <c r="Q2449" s="32"/>
      <c r="R2449" s="32"/>
      <c r="S2449" s="32" t="str">
        <f ca="1">pricein</f>
        <v/>
      </c>
      <c r="T2449" s="32" t="str">
        <f ca="1">priceout</f>
        <v/>
      </c>
      <c r="U2449" s="16" t="str">
        <f t="shared" ca="1" si="1427"/>
        <v/>
      </c>
      <c r="V2449" s="16" t="str">
        <f t="shared" ca="1" si="1428"/>
        <v/>
      </c>
      <c r="W2449" s="16" t="str">
        <f t="shared" ca="1" si="1429"/>
        <v/>
      </c>
      <c r="X2449" s="16">
        <f t="shared" ca="1" si="1430"/>
        <v>2.7421112655627602</v>
      </c>
      <c r="Y2449" s="16"/>
      <c r="Z2449" s="32" t="str">
        <f ca="1">priceincross</f>
        <v/>
      </c>
      <c r="AA2449" s="32" t="str">
        <f ca="1">priceoutcross</f>
        <v/>
      </c>
      <c r="AB2449" s="32" t="str">
        <f t="shared" ca="1" si="1431"/>
        <v/>
      </c>
      <c r="AC2449" s="32" t="str">
        <f t="shared" ca="1" si="1432"/>
        <v/>
      </c>
      <c r="AD2449" s="32" t="str">
        <f t="shared" ca="1" si="1433"/>
        <v/>
      </c>
      <c r="AE2449" s="32">
        <f t="shared" ca="1" si="1434"/>
        <v>5.1401588949140606</v>
      </c>
      <c r="AF2449" s="32"/>
      <c r="AG2449" s="32">
        <f ca="1">IF(ROW(data!B2449)&gt;fib+1,MIN(OFFSET(data!B2449,0,0,-fib,1)),"")</f>
        <v>7.17</v>
      </c>
      <c r="AH2449" s="32">
        <f ca="1">IF(ROW(data!B2449)&gt;fib+1,MAX(OFFSET(data!B2449,0,0,-fib,1)),"")</f>
        <v>10.28</v>
      </c>
      <c r="AI2449" s="32">
        <f t="shared" ca="1" si="1435"/>
        <v>3.1099999999999994</v>
      </c>
      <c r="AJ2449" s="31">
        <f t="shared" ca="1" si="1436"/>
        <v>7.9039599999999997</v>
      </c>
      <c r="AK2449" s="31">
        <f t="shared" ca="1" si="1437"/>
        <v>8.3580199999999998</v>
      </c>
      <c r="AL2449" s="31">
        <f t="shared" ca="1" si="1438"/>
        <v>8.7249999999999996</v>
      </c>
      <c r="AM2449" s="31">
        <f t="shared" ca="1" si="1439"/>
        <v>9.0919799999999995</v>
      </c>
      <c r="AN2449" s="32"/>
      <c r="AO2449" s="32">
        <f t="shared" ca="1" si="1440"/>
        <v>2.890077253538212</v>
      </c>
      <c r="AP2449" s="32">
        <f t="shared" ca="1" si="1441"/>
        <v>0.41864310992495635</v>
      </c>
      <c r="AQ2449" s="32">
        <f t="shared" ca="1" si="1442"/>
        <v>4.2959212856690323</v>
      </c>
      <c r="AR2449" s="32">
        <f t="shared" ca="1" si="1443"/>
        <v>3.0303030303030276E-2</v>
      </c>
    </row>
    <row r="2450" spans="1:44">
      <c r="A2450" s="20">
        <v>40492</v>
      </c>
      <c r="B2450" s="31">
        <f ca="1">IF(ROW(data!B2450)&gt;singleSMA,AVERAGE(OFFSET(data!B2450,0,0,-singleSMA,1)),"")</f>
        <v>8.3929999999999989</v>
      </c>
      <c r="C2450" s="31" t="str">
        <f ca="1">IF(ROW(data!B2448)&gt;singleSMA+2,IF(SIGN(data!B2449-indicators!B2449)&lt;&gt;SIGN(data!B2448-indicators!B2448),IF(SIGN(data!B2449-indicators!B2449)&gt;0,"BUY","SELL"),""),"")</f>
        <v/>
      </c>
      <c r="D2450" s="31">
        <f ca="1">IF(ROW(data!B2450)&gt;fastSMA,AVERAGE(OFFSET(data!B2450,0,0,-fastSMA,1)),"")</f>
        <v>7.9495000000000022</v>
      </c>
      <c r="E2450" s="31">
        <f ca="1">IF(ROW(data!B2450)&gt;slowSMA,AVERAGE(OFFSET(data!B2450,0,0,-slowSMA,1)),"")</f>
        <v>8.3929999999999989</v>
      </c>
      <c r="F2450" s="31" t="str">
        <f ca="1">IF(ROW(data!B2450)&gt;MAX(fastSMA,slowSMA)+2,IF(SIGN(D2449-E2449)&lt;&gt;SIGN(D2448-E2448),IF(SIGN(D2449-E2449)&gt;0,"BUY","SELL"),""),"")</f>
        <v/>
      </c>
      <c r="G2450" s="31"/>
      <c r="H2450" s="31">
        <f>(data!B2450/data!B2449)-1</f>
        <v>-3.7275064267352165E-2</v>
      </c>
      <c r="I2450" s="31">
        <f t="shared" ref="I2450:I2454" si="1444">IF(H2450&gt;0,H2450,0)</f>
        <v>0</v>
      </c>
      <c r="J2450" s="31">
        <f t="shared" ref="J2450:J2454" si="1445">IF(H2450&lt;0,-H2450,0)</f>
        <v>3.7275064267352165E-2</v>
      </c>
      <c r="K2450" s="31">
        <f ca="1">IF(ROW(data!B2450)&gt;rsi+1,100-100/(1+AVERAGE(OFFSET(I2450,0,0,-rsi,1))/AVERAGE(OFFSET(J2450,0,0,-rsi,1))),"")</f>
        <v>41.876556916159359</v>
      </c>
      <c r="L2450" s="31"/>
      <c r="M2450" s="31">
        <f t="shared" ref="M2450:M2454" si="1446">1+H2450</f>
        <v>0.96272493573264784</v>
      </c>
      <c r="N2450" s="31">
        <f t="shared" ref="N2450:N2454" ca="1" si="1447">IF(ROW(M2450)&gt;priceindex+1,PRODUCT(OFFSET(M2450,0,0,-priceindex,1)),"")</f>
        <v>0.92014742014742024</v>
      </c>
      <c r="O2450" s="32"/>
      <c r="P2450" s="32"/>
      <c r="Q2450" s="32"/>
      <c r="R2450" s="32"/>
      <c r="S2450" s="32" t="str">
        <f ca="1">pricein</f>
        <v/>
      </c>
      <c r="T2450" s="32" t="str">
        <f ca="1">priceout</f>
        <v/>
      </c>
      <c r="U2450" s="16" t="str">
        <f t="shared" ref="U2450:U2454" ca="1" si="1448">IF(S2450&lt;&gt;"",OFFSET(C2450,MATCH("SELL",C2451:C7303,0),17),"")</f>
        <v/>
      </c>
      <c r="V2450" s="16" t="str">
        <f t="shared" ref="V2450:V2454" ca="1" si="1449">IF(IFERROR(U2450,"")&lt;&gt;"",U2450/S2450,"")</f>
        <v/>
      </c>
      <c r="W2450" s="16" t="str">
        <f t="shared" ref="W2450:W2454" ca="1" si="1450">IF(V2450&lt;&gt;"",V2450-1,"")</f>
        <v/>
      </c>
      <c r="X2450" s="16">
        <f t="shared" ref="X2450:X2454" ca="1" si="1451">IF(V2450&lt;&gt;"",V2450*X2449,X2449)</f>
        <v>2.7421112655627602</v>
      </c>
      <c r="Y2450" s="16"/>
      <c r="Z2450" s="32" t="str">
        <f ca="1">priceincross</f>
        <v/>
      </c>
      <c r="AA2450" s="32" t="str">
        <f ca="1">priceoutcross</f>
        <v/>
      </c>
      <c r="AB2450" s="32" t="str">
        <f t="shared" ref="AB2450:AB2454" ca="1" si="1452">IF(Z2450&lt;&gt;"",OFFSET(F2450,MATCH("SELL",F2451:F7448,0),21),"")</f>
        <v/>
      </c>
      <c r="AC2450" s="32" t="str">
        <f t="shared" ref="AC2450:AC2454" ca="1" si="1453">IF(IFERROR(AB2450,"")&lt;&gt;"",AB2450/Z2450,"")</f>
        <v/>
      </c>
      <c r="AD2450" s="32" t="str">
        <f t="shared" ref="AD2450:AD2454" ca="1" si="1454">IF(AC2450&lt;&gt;"",AC2450-1,"")</f>
        <v/>
      </c>
      <c r="AE2450" s="32">
        <f t="shared" ref="AE2450:AE2454" ca="1" si="1455">IF(AC2450&lt;&gt;"",AC2450*AE2449,AE2449)</f>
        <v>5.1401588949140606</v>
      </c>
      <c r="AF2450" s="32"/>
      <c r="AG2450" s="32">
        <f ca="1">IF(ROW(data!B2450)&gt;fib+1,MIN(OFFSET(data!B2450,0,0,-fib,1)),"")</f>
        <v>7.17</v>
      </c>
      <c r="AH2450" s="32">
        <f ca="1">IF(ROW(data!B2450)&gt;fib+1,MAX(OFFSET(data!B2450,0,0,-fib,1)),"")</f>
        <v>10.28</v>
      </c>
      <c r="AI2450" s="32">
        <f t="shared" ref="AI2450:AI2454" ca="1" si="1456">IF(AG2450&lt;&gt;"",AH2450-AG2450,"")</f>
        <v>3.1099999999999994</v>
      </c>
      <c r="AJ2450" s="31">
        <f t="shared" ref="AJ2450:AJ2454" ca="1" si="1457">IF(AI2450&lt;&gt;"",AG2450+0.236*AI2450,"")</f>
        <v>7.9039599999999997</v>
      </c>
      <c r="AK2450" s="31">
        <f t="shared" ref="AK2450:AK2454" ca="1" si="1458">IF(AI2450&lt;&gt;"",AG2450+0.382*AI2450,"")</f>
        <v>8.3580199999999998</v>
      </c>
      <c r="AL2450" s="31">
        <f t="shared" ref="AL2450:AL2454" ca="1" si="1459">IF(AI2450&lt;&gt;"",AG2450+0.5*AI2450,"")</f>
        <v>8.7249999999999996</v>
      </c>
      <c r="AM2450" s="31">
        <f t="shared" ref="AM2450:AM2454" ca="1" si="1460">IF(AI2450&lt;&gt;"",AG2450+0.618*AI2450,"")</f>
        <v>9.0919799999999995</v>
      </c>
      <c r="AN2450" s="32"/>
      <c r="AO2450" s="32">
        <f t="shared" ref="AO2450:AO2454" ca="1" si="1461">MAX(AO2449,X2450-1)</f>
        <v>2.890077253538212</v>
      </c>
      <c r="AP2450" s="32">
        <f t="shared" ref="AP2450:AP2454" ca="1" si="1462">((1+AO2450)/X2450)-1</f>
        <v>0.41864310992495635</v>
      </c>
      <c r="AQ2450" s="32">
        <f t="shared" ref="AQ2450:AQ2454" ca="1" si="1463">MAX(AQ2449,AE2450-1)</f>
        <v>4.2959212856690323</v>
      </c>
      <c r="AR2450" s="32">
        <f t="shared" ref="AR2450:AR2454" ca="1" si="1464">((1+AQ2450)/AE2450)-1</f>
        <v>3.0303030303030276E-2</v>
      </c>
    </row>
    <row r="2451" spans="1:44">
      <c r="A2451" s="20">
        <v>40493</v>
      </c>
      <c r="B2451" s="31">
        <f ca="1">IF(ROW(data!B2451)&gt;singleSMA,AVERAGE(OFFSET(data!B2451,0,0,-singleSMA,1)),"")</f>
        <v>8.3834999999999997</v>
      </c>
      <c r="C2451" s="31" t="str">
        <f ca="1">IF(ROW(data!B2449)&gt;singleSMA+2,IF(SIGN(data!B2450-indicators!B2450)&lt;&gt;SIGN(data!B2449-indicators!B2449),IF(SIGN(data!B2450-indicators!B2450)&gt;0,"BUY","SELL"),""),"")</f>
        <v/>
      </c>
      <c r="D2451" s="31">
        <f ca="1">IF(ROW(data!B2451)&gt;fastSMA,AVERAGE(OFFSET(data!B2451,0,0,-fastSMA,1)),"")</f>
        <v>7.8830000000000009</v>
      </c>
      <c r="E2451" s="31">
        <f ca="1">IF(ROW(data!B2451)&gt;slowSMA,AVERAGE(OFFSET(data!B2451,0,0,-slowSMA,1)),"")</f>
        <v>8.3834999999999997</v>
      </c>
      <c r="F2451" s="31" t="str">
        <f ca="1">IF(ROW(data!B2451)&gt;MAX(fastSMA,slowSMA)+2,IF(SIGN(D2450-E2450)&lt;&gt;SIGN(D2449-E2449),IF(SIGN(D2450-E2450)&gt;0,"BUY","SELL"),""),"")</f>
        <v/>
      </c>
      <c r="G2451" s="31"/>
      <c r="H2451" s="31">
        <f>(data!B2451/data!B2450)-1</f>
        <v>-3.2042723631508729E-2</v>
      </c>
      <c r="I2451" s="31">
        <f t="shared" si="1444"/>
        <v>0</v>
      </c>
      <c r="J2451" s="31">
        <f t="shared" si="1445"/>
        <v>3.2042723631508729E-2</v>
      </c>
      <c r="K2451" s="31">
        <f ca="1">IF(ROW(data!B2451)&gt;rsi+1,100-100/(1+AVERAGE(OFFSET(I2451,0,0,-rsi,1))/AVERAGE(OFFSET(J2451,0,0,-rsi,1))),"")</f>
        <v>31.656211989913317</v>
      </c>
      <c r="L2451" s="31"/>
      <c r="M2451" s="31">
        <f t="shared" si="1446"/>
        <v>0.96795727636849127</v>
      </c>
      <c r="N2451" s="31">
        <f t="shared" ca="1" si="1447"/>
        <v>0.84498834498834485</v>
      </c>
      <c r="O2451" s="32"/>
      <c r="P2451" s="32"/>
      <c r="Q2451" s="32"/>
      <c r="R2451" s="32"/>
      <c r="S2451" s="32" t="str">
        <f ca="1">pricein</f>
        <v/>
      </c>
      <c r="T2451" s="32" t="str">
        <f ca="1">priceout</f>
        <v/>
      </c>
      <c r="U2451" s="16" t="str">
        <f t="shared" ca="1" si="1448"/>
        <v/>
      </c>
      <c r="V2451" s="16" t="str">
        <f t="shared" ca="1" si="1449"/>
        <v/>
      </c>
      <c r="W2451" s="16" t="str">
        <f t="shared" ca="1" si="1450"/>
        <v/>
      </c>
      <c r="X2451" s="16">
        <f t="shared" ca="1" si="1451"/>
        <v>2.7421112655627602</v>
      </c>
      <c r="Y2451" s="16"/>
      <c r="Z2451" s="32" t="str">
        <f ca="1">priceincross</f>
        <v/>
      </c>
      <c r="AA2451" s="32" t="str">
        <f ca="1">priceoutcross</f>
        <v/>
      </c>
      <c r="AB2451" s="32" t="str">
        <f t="shared" ca="1" si="1452"/>
        <v/>
      </c>
      <c r="AC2451" s="32" t="str">
        <f t="shared" ca="1" si="1453"/>
        <v/>
      </c>
      <c r="AD2451" s="32" t="str">
        <f t="shared" ca="1" si="1454"/>
        <v/>
      </c>
      <c r="AE2451" s="32">
        <f t="shared" ca="1" si="1455"/>
        <v>5.1401588949140606</v>
      </c>
      <c r="AF2451" s="32"/>
      <c r="AG2451" s="32">
        <f ca="1">IF(ROW(data!B2451)&gt;fib+1,MIN(OFFSET(data!B2451,0,0,-fib,1)),"")</f>
        <v>7.17</v>
      </c>
      <c r="AH2451" s="32">
        <f ca="1">IF(ROW(data!B2451)&gt;fib+1,MAX(OFFSET(data!B2451,0,0,-fib,1)),"")</f>
        <v>10.28</v>
      </c>
      <c r="AI2451" s="32">
        <f t="shared" ca="1" si="1456"/>
        <v>3.1099999999999994</v>
      </c>
      <c r="AJ2451" s="31">
        <f t="shared" ca="1" si="1457"/>
        <v>7.9039599999999997</v>
      </c>
      <c r="AK2451" s="31">
        <f t="shared" ca="1" si="1458"/>
        <v>8.3580199999999998</v>
      </c>
      <c r="AL2451" s="31">
        <f t="shared" ca="1" si="1459"/>
        <v>8.7249999999999996</v>
      </c>
      <c r="AM2451" s="31">
        <f t="shared" ca="1" si="1460"/>
        <v>9.0919799999999995</v>
      </c>
      <c r="AN2451" s="32"/>
      <c r="AO2451" s="32">
        <f t="shared" ca="1" si="1461"/>
        <v>2.890077253538212</v>
      </c>
      <c r="AP2451" s="32">
        <f t="shared" ca="1" si="1462"/>
        <v>0.41864310992495635</v>
      </c>
      <c r="AQ2451" s="32">
        <f t="shared" ca="1" si="1463"/>
        <v>4.2959212856690323</v>
      </c>
      <c r="AR2451" s="32">
        <f t="shared" ca="1" si="1464"/>
        <v>3.0303030303030276E-2</v>
      </c>
    </row>
    <row r="2452" spans="1:44">
      <c r="A2452" s="20">
        <v>40494</v>
      </c>
      <c r="B2452" s="31">
        <f ca="1">IF(ROW(data!B2452)&gt;singleSMA,AVERAGE(OFFSET(data!B2452,0,0,-singleSMA,1)),"")</f>
        <v>8.3781999999999996</v>
      </c>
      <c r="C2452" s="31" t="str">
        <f ca="1">IF(ROW(data!B2450)&gt;singleSMA+2,IF(SIGN(data!B2451-indicators!B2451)&lt;&gt;SIGN(data!B2450-indicators!B2450),IF(SIGN(data!B2451-indicators!B2451)&gt;0,"BUY","SELL"),""),"")</f>
        <v/>
      </c>
      <c r="D2452" s="31">
        <f ca="1">IF(ROW(data!B2452)&gt;fastSMA,AVERAGE(OFFSET(data!B2452,0,0,-fastSMA,1)),"")</f>
        <v>7.8485000000000014</v>
      </c>
      <c r="E2452" s="31">
        <f ca="1">IF(ROW(data!B2452)&gt;slowSMA,AVERAGE(OFFSET(data!B2452,0,0,-slowSMA,1)),"")</f>
        <v>8.3781999999999996</v>
      </c>
      <c r="F2452" s="31" t="str">
        <f ca="1">IF(ROW(data!B2452)&gt;MAX(fastSMA,slowSMA)+2,IF(SIGN(D2451-E2451)&lt;&gt;SIGN(D2450-E2450),IF(SIGN(D2451-E2451)&gt;0,"BUY","SELL"),""),"")</f>
        <v/>
      </c>
      <c r="G2452" s="31"/>
      <c r="H2452" s="31">
        <f>(data!B2452/data!B2451)-1</f>
        <v>1.2413793103448256E-2</v>
      </c>
      <c r="I2452" s="31">
        <f t="shared" si="1444"/>
        <v>1.2413793103448256E-2</v>
      </c>
      <c r="J2452" s="31">
        <f t="shared" si="1445"/>
        <v>0</v>
      </c>
      <c r="K2452" s="31">
        <f ca="1">IF(ROW(data!B2452)&gt;rsi+1,100-100/(1+AVERAGE(OFFSET(I2452,0,0,-rsi,1))/AVERAGE(OFFSET(J2452,0,0,-rsi,1))),"")</f>
        <v>39.091819413504609</v>
      </c>
      <c r="L2452" s="31"/>
      <c r="M2452" s="31">
        <f t="shared" si="1446"/>
        <v>1.0124137931034483</v>
      </c>
      <c r="N2452" s="31">
        <f t="shared" ca="1" si="1447"/>
        <v>0.91407222914072217</v>
      </c>
      <c r="O2452" s="32"/>
      <c r="P2452" s="32"/>
      <c r="Q2452" s="32"/>
      <c r="R2452" s="32"/>
      <c r="S2452" s="32" t="str">
        <f ca="1">pricein</f>
        <v/>
      </c>
      <c r="T2452" s="32" t="str">
        <f ca="1">priceout</f>
        <v/>
      </c>
      <c r="U2452" s="16" t="str">
        <f t="shared" ca="1" si="1448"/>
        <v/>
      </c>
      <c r="V2452" s="16" t="str">
        <f t="shared" ca="1" si="1449"/>
        <v/>
      </c>
      <c r="W2452" s="16" t="str">
        <f t="shared" ca="1" si="1450"/>
        <v/>
      </c>
      <c r="X2452" s="16">
        <f t="shared" ca="1" si="1451"/>
        <v>2.7421112655627602</v>
      </c>
      <c r="Y2452" s="16"/>
      <c r="Z2452" s="32" t="str">
        <f ca="1">priceincross</f>
        <v/>
      </c>
      <c r="AA2452" s="32" t="str">
        <f ca="1">priceoutcross</f>
        <v/>
      </c>
      <c r="AB2452" s="32" t="str">
        <f t="shared" ca="1" si="1452"/>
        <v/>
      </c>
      <c r="AC2452" s="32" t="str">
        <f t="shared" ca="1" si="1453"/>
        <v/>
      </c>
      <c r="AD2452" s="32" t="str">
        <f t="shared" ca="1" si="1454"/>
        <v/>
      </c>
      <c r="AE2452" s="32">
        <f t="shared" ca="1" si="1455"/>
        <v>5.1401588949140606</v>
      </c>
      <c r="AF2452" s="32"/>
      <c r="AG2452" s="32">
        <f ca="1">IF(ROW(data!B2452)&gt;fib+1,MIN(OFFSET(data!B2452,0,0,-fib,1)),"")</f>
        <v>7.17</v>
      </c>
      <c r="AH2452" s="32">
        <f ca="1">IF(ROW(data!B2452)&gt;fib+1,MAX(OFFSET(data!B2452,0,0,-fib,1)),"")</f>
        <v>10.28</v>
      </c>
      <c r="AI2452" s="32">
        <f t="shared" ca="1" si="1456"/>
        <v>3.1099999999999994</v>
      </c>
      <c r="AJ2452" s="31">
        <f t="shared" ca="1" si="1457"/>
        <v>7.9039599999999997</v>
      </c>
      <c r="AK2452" s="31">
        <f t="shared" ca="1" si="1458"/>
        <v>8.3580199999999998</v>
      </c>
      <c r="AL2452" s="31">
        <f t="shared" ca="1" si="1459"/>
        <v>8.7249999999999996</v>
      </c>
      <c r="AM2452" s="31">
        <f t="shared" ca="1" si="1460"/>
        <v>9.0919799999999995</v>
      </c>
      <c r="AN2452" s="32"/>
      <c r="AO2452" s="32">
        <f t="shared" ca="1" si="1461"/>
        <v>2.890077253538212</v>
      </c>
      <c r="AP2452" s="32">
        <f t="shared" ca="1" si="1462"/>
        <v>0.41864310992495635</v>
      </c>
      <c r="AQ2452" s="32">
        <f t="shared" ca="1" si="1463"/>
        <v>4.2959212856690323</v>
      </c>
      <c r="AR2452" s="32">
        <f t="shared" ca="1" si="1464"/>
        <v>3.0303030303030276E-2</v>
      </c>
    </row>
    <row r="2453" spans="1:44">
      <c r="A2453" s="20">
        <v>40497</v>
      </c>
      <c r="B2453" s="31">
        <f ca="1">IF(ROW(data!B2453)&gt;singleSMA,AVERAGE(OFFSET(data!B2453,0,0,-singleSMA,1)),"")</f>
        <v>8.3726000000000003</v>
      </c>
      <c r="C2453" s="31" t="str">
        <f ca="1">IF(ROW(data!B2451)&gt;singleSMA+2,IF(SIGN(data!B2452-indicators!B2452)&lt;&gt;SIGN(data!B2451-indicators!B2451),IF(SIGN(data!B2452-indicators!B2452)&gt;0,"BUY","SELL"),""),"")</f>
        <v/>
      </c>
      <c r="D2453" s="31">
        <f ca="1">IF(ROW(data!B2453)&gt;fastSMA,AVERAGE(OFFSET(data!B2453,0,0,-fastSMA,1)),"")</f>
        <v>7.8030000000000017</v>
      </c>
      <c r="E2453" s="31">
        <f ca="1">IF(ROW(data!B2453)&gt;slowSMA,AVERAGE(OFFSET(data!B2453,0,0,-slowSMA,1)),"")</f>
        <v>8.3726000000000003</v>
      </c>
      <c r="F2453" s="31" t="str">
        <f ca="1">IF(ROW(data!B2453)&gt;MAX(fastSMA,slowSMA)+2,IF(SIGN(D2452-E2452)&lt;&gt;SIGN(D2451-E2451),IF(SIGN(D2452-E2452)&gt;0,"BUY","SELL"),""),"")</f>
        <v/>
      </c>
      <c r="G2453" s="31"/>
      <c r="H2453" s="31">
        <f>(data!B2453/data!B2452)-1</f>
        <v>-2.0435967302452229E-2</v>
      </c>
      <c r="I2453" s="31">
        <f t="shared" si="1444"/>
        <v>0</v>
      </c>
      <c r="J2453" s="31">
        <f t="shared" si="1445"/>
        <v>2.0435967302452229E-2</v>
      </c>
      <c r="K2453" s="31">
        <f ca="1">IF(ROW(data!B2453)&gt;rsi+1,100-100/(1+AVERAGE(OFFSET(I2453,0,0,-rsi,1))/AVERAGE(OFFSET(J2453,0,0,-rsi,1))),"")</f>
        <v>35.756627418348401</v>
      </c>
      <c r="L2453" s="31"/>
      <c r="M2453" s="31">
        <f t="shared" si="1446"/>
        <v>0.97956403269754777</v>
      </c>
      <c r="N2453" s="31">
        <f t="shared" ca="1" si="1447"/>
        <v>0.88765432098765429</v>
      </c>
      <c r="O2453" s="32"/>
      <c r="P2453" s="32"/>
      <c r="Q2453" s="32"/>
      <c r="R2453" s="32"/>
      <c r="S2453" s="32" t="str">
        <f ca="1">pricein</f>
        <v/>
      </c>
      <c r="T2453" s="32" t="str">
        <f ca="1">priceout</f>
        <v/>
      </c>
      <c r="U2453" s="16" t="str">
        <f t="shared" ca="1" si="1448"/>
        <v/>
      </c>
      <c r="V2453" s="16" t="str">
        <f t="shared" ca="1" si="1449"/>
        <v/>
      </c>
      <c r="W2453" s="16" t="str">
        <f t="shared" ca="1" si="1450"/>
        <v/>
      </c>
      <c r="X2453" s="16">
        <f t="shared" ca="1" si="1451"/>
        <v>2.7421112655627602</v>
      </c>
      <c r="Y2453" s="16"/>
      <c r="Z2453" s="32" t="str">
        <f ca="1">priceincross</f>
        <v/>
      </c>
      <c r="AA2453" s="32" t="str">
        <f ca="1">priceoutcross</f>
        <v/>
      </c>
      <c r="AB2453" s="32" t="str">
        <f t="shared" ca="1" si="1452"/>
        <v/>
      </c>
      <c r="AC2453" s="32" t="str">
        <f t="shared" ca="1" si="1453"/>
        <v/>
      </c>
      <c r="AD2453" s="32" t="str">
        <f t="shared" ca="1" si="1454"/>
        <v/>
      </c>
      <c r="AE2453" s="32">
        <f t="shared" ca="1" si="1455"/>
        <v>5.1401588949140606</v>
      </c>
      <c r="AF2453" s="32"/>
      <c r="AG2453" s="32">
        <f ca="1">IF(ROW(data!B2453)&gt;fib+1,MIN(OFFSET(data!B2453,0,0,-fib,1)),"")</f>
        <v>7.17</v>
      </c>
      <c r="AH2453" s="32">
        <f ca="1">IF(ROW(data!B2453)&gt;fib+1,MAX(OFFSET(data!B2453,0,0,-fib,1)),"")</f>
        <v>10.28</v>
      </c>
      <c r="AI2453" s="32">
        <f t="shared" ca="1" si="1456"/>
        <v>3.1099999999999994</v>
      </c>
      <c r="AJ2453" s="31">
        <f t="shared" ca="1" si="1457"/>
        <v>7.9039599999999997</v>
      </c>
      <c r="AK2453" s="31">
        <f t="shared" ca="1" si="1458"/>
        <v>8.3580199999999998</v>
      </c>
      <c r="AL2453" s="31">
        <f t="shared" ca="1" si="1459"/>
        <v>8.7249999999999996</v>
      </c>
      <c r="AM2453" s="31">
        <f t="shared" ca="1" si="1460"/>
        <v>9.0919799999999995</v>
      </c>
      <c r="AN2453" s="32"/>
      <c r="AO2453" s="32">
        <f t="shared" ca="1" si="1461"/>
        <v>2.890077253538212</v>
      </c>
      <c r="AP2453" s="32">
        <f t="shared" ca="1" si="1462"/>
        <v>0.41864310992495635</v>
      </c>
      <c r="AQ2453" s="32">
        <f t="shared" ca="1" si="1463"/>
        <v>4.2959212856690323</v>
      </c>
      <c r="AR2453" s="32">
        <f t="shared" ca="1" si="1464"/>
        <v>3.0303030303030276E-2</v>
      </c>
    </row>
    <row r="2454" spans="1:44">
      <c r="A2454" s="20">
        <v>40498</v>
      </c>
      <c r="B2454" s="31">
        <f ca="1">IF(ROW(data!B2454)&gt;singleSMA,AVERAGE(OFFSET(data!B2454,0,0,-singleSMA,1)),"")</f>
        <v>8.3657000000000004</v>
      </c>
      <c r="C2454" s="31" t="str">
        <f ca="1">IF(ROW(data!B2452)&gt;singleSMA+2,IF(SIGN(data!B2453-indicators!B2453)&lt;&gt;SIGN(data!B2452-indicators!B2452),IF(SIGN(data!B2453-indicators!B2453)&gt;0,"BUY","SELL"),""),"")</f>
        <v/>
      </c>
      <c r="D2454" s="31">
        <f ca="1">IF(ROW(data!B2454)&gt;fastSMA,AVERAGE(OFFSET(data!B2454,0,0,-fastSMA,1)),"")</f>
        <v>7.7484999999999999</v>
      </c>
      <c r="E2454" s="31">
        <f ca="1">IF(ROW(data!B2454)&gt;slowSMA,AVERAGE(OFFSET(data!B2454,0,0,-slowSMA,1)),"")</f>
        <v>8.3657000000000004</v>
      </c>
      <c r="F2454" s="31" t="str">
        <f ca="1">IF(ROW(data!B2454)&gt;MAX(fastSMA,slowSMA)+2,IF(SIGN(D2453-E2453)&lt;&gt;SIGN(D2452-E2452),IF(SIGN(D2453-E2453)&gt;0,"BUY","SELL"),""),"")</f>
        <v/>
      </c>
      <c r="G2454" s="31"/>
      <c r="H2454" s="31">
        <f>(data!B2454/data!B2453)-1</f>
        <v>-2.5034770514603677E-2</v>
      </c>
      <c r="I2454" s="31">
        <f t="shared" si="1444"/>
        <v>0</v>
      </c>
      <c r="J2454" s="31">
        <f t="shared" si="1445"/>
        <v>2.5034770514603677E-2</v>
      </c>
      <c r="K2454" s="31">
        <f ca="1">IF(ROW(data!B2454)&gt;rsi+1,100-100/(1+AVERAGE(OFFSET(I2454,0,0,-rsi,1))/AVERAGE(OFFSET(J2454,0,0,-rsi,1))),"")</f>
        <v>33.644221862012742</v>
      </c>
      <c r="L2454" s="31"/>
      <c r="M2454" s="31">
        <f t="shared" si="1446"/>
        <v>0.97496522948539632</v>
      </c>
      <c r="N2454" s="31">
        <f t="shared" ca="1" si="1447"/>
        <v>0.86543209876543203</v>
      </c>
      <c r="O2454" s="32"/>
      <c r="P2454" s="32"/>
      <c r="Q2454" s="32"/>
      <c r="R2454" s="32"/>
      <c r="S2454" s="32" t="str">
        <f ca="1">pricein</f>
        <v/>
      </c>
      <c r="T2454" s="32" t="str">
        <f ca="1">priceout</f>
        <v/>
      </c>
      <c r="U2454" s="16" t="str">
        <f t="shared" ca="1" si="1448"/>
        <v/>
      </c>
      <c r="V2454" s="16" t="str">
        <f t="shared" ca="1" si="1449"/>
        <v/>
      </c>
      <c r="W2454" s="16" t="str">
        <f t="shared" ca="1" si="1450"/>
        <v/>
      </c>
      <c r="X2454" s="16">
        <f t="shared" ca="1" si="1451"/>
        <v>2.7421112655627602</v>
      </c>
      <c r="Y2454" s="16"/>
      <c r="Z2454" s="32" t="str">
        <f ca="1">priceincross</f>
        <v/>
      </c>
      <c r="AA2454" s="32" t="str">
        <f ca="1">priceoutcross</f>
        <v/>
      </c>
      <c r="AB2454" s="32" t="str">
        <f t="shared" ca="1" si="1452"/>
        <v/>
      </c>
      <c r="AC2454" s="32" t="str">
        <f t="shared" ca="1" si="1453"/>
        <v/>
      </c>
      <c r="AD2454" s="32" t="str">
        <f t="shared" ca="1" si="1454"/>
        <v/>
      </c>
      <c r="AE2454" s="32">
        <f t="shared" ca="1" si="1455"/>
        <v>5.1401588949140606</v>
      </c>
      <c r="AF2454" s="32"/>
      <c r="AG2454" s="32">
        <f ca="1">IF(ROW(data!B2454)&gt;fib+1,MIN(OFFSET(data!B2454,0,0,-fib,1)),"")</f>
        <v>7.01</v>
      </c>
      <c r="AH2454" s="32">
        <f ca="1">IF(ROW(data!B2454)&gt;fib+1,MAX(OFFSET(data!B2454,0,0,-fib,1)),"")</f>
        <v>10.28</v>
      </c>
      <c r="AI2454" s="32">
        <f t="shared" ca="1" si="1456"/>
        <v>3.2699999999999996</v>
      </c>
      <c r="AJ2454" s="31">
        <f t="shared" ca="1" si="1457"/>
        <v>7.78172</v>
      </c>
      <c r="AK2454" s="31">
        <f t="shared" ca="1" si="1458"/>
        <v>8.2591400000000004</v>
      </c>
      <c r="AL2454" s="31">
        <f t="shared" ca="1" si="1459"/>
        <v>8.6449999999999996</v>
      </c>
      <c r="AM2454" s="31">
        <f t="shared" ca="1" si="1460"/>
        <v>9.0308600000000006</v>
      </c>
      <c r="AN2454" s="32"/>
      <c r="AO2454" s="32">
        <f t="shared" ca="1" si="1461"/>
        <v>2.890077253538212</v>
      </c>
      <c r="AP2454" s="32">
        <f t="shared" ca="1" si="1462"/>
        <v>0.41864310992495635</v>
      </c>
      <c r="AQ2454" s="32">
        <f t="shared" ca="1" si="1463"/>
        <v>4.2959212856690323</v>
      </c>
      <c r="AR2454" s="32">
        <f t="shared" ca="1" si="1464"/>
        <v>3.0303030303030276E-2</v>
      </c>
    </row>
    <row r="2455" spans="1:44">
      <c r="A2455" s="20">
        <v>40499</v>
      </c>
      <c r="B2455" s="31">
        <f ca="1">IF(ROW(data!B2455)&gt;singleSMA,AVERAGE(OFFSET(data!B2455,0,0,-singleSMA,1)),"")</f>
        <v>8.3598999999999997</v>
      </c>
      <c r="C2455" s="31" t="str">
        <f ca="1">IF(ROW(data!B2453)&gt;singleSMA+2,IF(SIGN(data!B2454-indicators!B2454)&lt;&gt;SIGN(data!B2453-indicators!B2453),IF(SIGN(data!B2454-indicators!B2454)&gt;0,"BUY","SELL"),""),"")</f>
        <v/>
      </c>
      <c r="D2455" s="31">
        <f ca="1">IF(ROW(data!B2455)&gt;fastSMA,AVERAGE(OFFSET(data!B2455,0,0,-fastSMA,1)),"")</f>
        <v>7.6795</v>
      </c>
      <c r="E2455" s="31">
        <f ca="1">IF(ROW(data!B2455)&gt;slowSMA,AVERAGE(OFFSET(data!B2455,0,0,-slowSMA,1)),"")</f>
        <v>8.3598999999999997</v>
      </c>
      <c r="F2455" s="31" t="str">
        <f ca="1">IF(ROW(data!B2455)&gt;MAX(fastSMA,slowSMA)+2,IF(SIGN(D2454-E2454)&lt;&gt;SIGN(D2453-E2453),IF(SIGN(D2454-E2454)&gt;0,"BUY","SELL"),""),"")</f>
        <v/>
      </c>
      <c r="G2455" s="31"/>
      <c r="H2455" s="31">
        <f>(data!B2455/data!B2454)-1</f>
        <v>-1.5691868758915706E-2</v>
      </c>
      <c r="I2455" s="31">
        <f t="shared" ref="I2455:I2459" si="1465">IF(H2455&gt;0,H2455,0)</f>
        <v>0</v>
      </c>
      <c r="J2455" s="31">
        <f t="shared" ref="J2455:J2459" si="1466">IF(H2455&lt;0,-H2455,0)</f>
        <v>1.5691868758915706E-2</v>
      </c>
      <c r="K2455" s="31">
        <f ca="1">IF(ROW(data!B2455)&gt;rsi+1,100-100/(1+AVERAGE(OFFSET(I2455,0,0,-rsi,1))/AVERAGE(OFFSET(J2455,0,0,-rsi,1))),"")</f>
        <v>28.844706813657083</v>
      </c>
      <c r="L2455" s="31"/>
      <c r="M2455" s="31">
        <f t="shared" ref="M2455:M2459" si="1467">1+H2455</f>
        <v>0.98430813124108429</v>
      </c>
      <c r="N2455" s="31">
        <f t="shared" ref="N2455:N2459" ca="1" si="1468">IF(ROW(M2455)&gt;priceindex+1,PRODUCT(OFFSET(M2455,0,0,-priceindex,1)),"")</f>
        <v>0.83333333333333348</v>
      </c>
      <c r="O2455" s="32"/>
      <c r="P2455" s="32"/>
      <c r="Q2455" s="32"/>
      <c r="R2455" s="32"/>
      <c r="S2455" s="32" t="str">
        <f ca="1">pricein</f>
        <v/>
      </c>
      <c r="T2455" s="32" t="str">
        <f ca="1">priceout</f>
        <v/>
      </c>
      <c r="U2455" s="16" t="str">
        <f t="shared" ref="U2455:U2459" ca="1" si="1469">IF(S2455&lt;&gt;"",OFFSET(C2455,MATCH("SELL",C2456:C7308,0),17),"")</f>
        <v/>
      </c>
      <c r="V2455" s="16" t="str">
        <f t="shared" ref="V2455:V2459" ca="1" si="1470">IF(IFERROR(U2455,"")&lt;&gt;"",U2455/S2455,"")</f>
        <v/>
      </c>
      <c r="W2455" s="16" t="str">
        <f t="shared" ref="W2455:W2459" ca="1" si="1471">IF(V2455&lt;&gt;"",V2455-1,"")</f>
        <v/>
      </c>
      <c r="X2455" s="16">
        <f t="shared" ref="X2455:X2459" ca="1" si="1472">IF(V2455&lt;&gt;"",V2455*X2454,X2454)</f>
        <v>2.7421112655627602</v>
      </c>
      <c r="Y2455" s="16"/>
      <c r="Z2455" s="32" t="str">
        <f ca="1">priceincross</f>
        <v/>
      </c>
      <c r="AA2455" s="32" t="str">
        <f ca="1">priceoutcross</f>
        <v/>
      </c>
      <c r="AB2455" s="32" t="str">
        <f t="shared" ref="AB2455:AB2459" ca="1" si="1473">IF(Z2455&lt;&gt;"",OFFSET(F2455,MATCH("SELL",F2456:F7453,0),21),"")</f>
        <v/>
      </c>
      <c r="AC2455" s="32" t="str">
        <f t="shared" ref="AC2455:AC2459" ca="1" si="1474">IF(IFERROR(AB2455,"")&lt;&gt;"",AB2455/Z2455,"")</f>
        <v/>
      </c>
      <c r="AD2455" s="32" t="str">
        <f t="shared" ref="AD2455:AD2459" ca="1" si="1475">IF(AC2455&lt;&gt;"",AC2455-1,"")</f>
        <v/>
      </c>
      <c r="AE2455" s="32">
        <f t="shared" ref="AE2455:AE2459" ca="1" si="1476">IF(AC2455&lt;&gt;"",AC2455*AE2454,AE2454)</f>
        <v>5.1401588949140606</v>
      </c>
      <c r="AF2455" s="32"/>
      <c r="AG2455" s="32">
        <f ca="1">IF(ROW(data!B2455)&gt;fib+1,MIN(OFFSET(data!B2455,0,0,-fib,1)),"")</f>
        <v>6.9</v>
      </c>
      <c r="AH2455" s="32">
        <f ca="1">IF(ROW(data!B2455)&gt;fib+1,MAX(OFFSET(data!B2455,0,0,-fib,1)),"")</f>
        <v>10.28</v>
      </c>
      <c r="AI2455" s="32">
        <f t="shared" ref="AI2455:AI2459" ca="1" si="1477">IF(AG2455&lt;&gt;"",AH2455-AG2455,"")</f>
        <v>3.379999999999999</v>
      </c>
      <c r="AJ2455" s="31">
        <f t="shared" ref="AJ2455:AJ2459" ca="1" si="1478">IF(AI2455&lt;&gt;"",AG2455+0.236*AI2455,"")</f>
        <v>7.6976800000000001</v>
      </c>
      <c r="AK2455" s="31">
        <f t="shared" ref="AK2455:AK2459" ca="1" si="1479">IF(AI2455&lt;&gt;"",AG2455+0.382*AI2455,"")</f>
        <v>8.19116</v>
      </c>
      <c r="AL2455" s="31">
        <f t="shared" ref="AL2455:AL2459" ca="1" si="1480">IF(AI2455&lt;&gt;"",AG2455+0.5*AI2455,"")</f>
        <v>8.59</v>
      </c>
      <c r="AM2455" s="31">
        <f t="shared" ref="AM2455:AM2459" ca="1" si="1481">IF(AI2455&lt;&gt;"",AG2455+0.618*AI2455,"")</f>
        <v>8.9888399999999997</v>
      </c>
      <c r="AN2455" s="32"/>
      <c r="AO2455" s="32">
        <f t="shared" ref="AO2455:AO2459" ca="1" si="1482">MAX(AO2454,X2455-1)</f>
        <v>2.890077253538212</v>
      </c>
      <c r="AP2455" s="32">
        <f t="shared" ref="AP2455:AP2459" ca="1" si="1483">((1+AO2455)/X2455)-1</f>
        <v>0.41864310992495635</v>
      </c>
      <c r="AQ2455" s="32">
        <f t="shared" ref="AQ2455:AQ2459" ca="1" si="1484">MAX(AQ2454,AE2455-1)</f>
        <v>4.2959212856690323</v>
      </c>
      <c r="AR2455" s="32">
        <f t="shared" ref="AR2455:AR2459" ca="1" si="1485">((1+AQ2455)/AE2455)-1</f>
        <v>3.0303030303030276E-2</v>
      </c>
    </row>
    <row r="2456" spans="1:44">
      <c r="A2456" s="20">
        <v>40500</v>
      </c>
      <c r="B2456" s="31">
        <f ca="1">IF(ROW(data!B2456)&gt;singleSMA,AVERAGE(OFFSET(data!B2456,0,0,-singleSMA,1)),"")</f>
        <v>8.3559999999999999</v>
      </c>
      <c r="C2456" s="31" t="str">
        <f ca="1">IF(ROW(data!B2454)&gt;singleSMA+2,IF(SIGN(data!B2455-indicators!B2455)&lt;&gt;SIGN(data!B2454-indicators!B2454),IF(SIGN(data!B2455-indicators!B2455)&gt;0,"BUY","SELL"),""),"")</f>
        <v/>
      </c>
      <c r="D2456" s="31">
        <f ca="1">IF(ROW(data!B2456)&gt;fastSMA,AVERAGE(OFFSET(data!B2456,0,0,-fastSMA,1)),"")</f>
        <v>7.6165000000000003</v>
      </c>
      <c r="E2456" s="31">
        <f ca="1">IF(ROW(data!B2456)&gt;slowSMA,AVERAGE(OFFSET(data!B2456,0,0,-slowSMA,1)),"")</f>
        <v>8.3559999999999999</v>
      </c>
      <c r="F2456" s="31" t="str">
        <f ca="1">IF(ROW(data!B2456)&gt;MAX(fastSMA,slowSMA)+2,IF(SIGN(D2455-E2455)&lt;&gt;SIGN(D2454-E2454),IF(SIGN(D2455-E2455)&gt;0,"BUY","SELL"),""),"")</f>
        <v/>
      </c>
      <c r="G2456" s="31"/>
      <c r="H2456" s="31">
        <f>(data!B2456/data!B2455)-1</f>
        <v>4.057971014492745E-2</v>
      </c>
      <c r="I2456" s="31">
        <f t="shared" si="1465"/>
        <v>4.057971014492745E-2</v>
      </c>
      <c r="J2456" s="31">
        <f t="shared" si="1466"/>
        <v>0</v>
      </c>
      <c r="K2456" s="31">
        <f ca="1">IF(ROW(data!B2456)&gt;rsi+1,100-100/(1+AVERAGE(OFFSET(I2456,0,0,-rsi,1))/AVERAGE(OFFSET(J2456,0,0,-rsi,1))),"")</f>
        <v>32.29400959166459</v>
      </c>
      <c r="L2456" s="31"/>
      <c r="M2456" s="31">
        <f t="shared" si="1467"/>
        <v>1.0405797101449274</v>
      </c>
      <c r="N2456" s="31">
        <f t="shared" ca="1" si="1468"/>
        <v>0.8507109004739335</v>
      </c>
      <c r="O2456" s="32"/>
      <c r="P2456" s="32"/>
      <c r="Q2456" s="32"/>
      <c r="R2456" s="32"/>
      <c r="S2456" s="32" t="str">
        <f ca="1">pricein</f>
        <v/>
      </c>
      <c r="T2456" s="32" t="str">
        <f ca="1">priceout</f>
        <v/>
      </c>
      <c r="U2456" s="16" t="str">
        <f t="shared" ca="1" si="1469"/>
        <v/>
      </c>
      <c r="V2456" s="16" t="str">
        <f t="shared" ca="1" si="1470"/>
        <v/>
      </c>
      <c r="W2456" s="16" t="str">
        <f t="shared" ca="1" si="1471"/>
        <v/>
      </c>
      <c r="X2456" s="16">
        <f t="shared" ca="1" si="1472"/>
        <v>2.7421112655627602</v>
      </c>
      <c r="Y2456" s="16"/>
      <c r="Z2456" s="32" t="str">
        <f ca="1">priceincross</f>
        <v/>
      </c>
      <c r="AA2456" s="32" t="str">
        <f ca="1">priceoutcross</f>
        <v/>
      </c>
      <c r="AB2456" s="32" t="str">
        <f t="shared" ca="1" si="1473"/>
        <v/>
      </c>
      <c r="AC2456" s="32" t="str">
        <f t="shared" ca="1" si="1474"/>
        <v/>
      </c>
      <c r="AD2456" s="32" t="str">
        <f t="shared" ca="1" si="1475"/>
        <v/>
      </c>
      <c r="AE2456" s="32">
        <f t="shared" ca="1" si="1476"/>
        <v>5.1401588949140606</v>
      </c>
      <c r="AF2456" s="32"/>
      <c r="AG2456" s="32">
        <f ca="1">IF(ROW(data!B2456)&gt;fib+1,MIN(OFFSET(data!B2456,0,0,-fib,1)),"")</f>
        <v>6.9</v>
      </c>
      <c r="AH2456" s="32">
        <f ca="1">IF(ROW(data!B2456)&gt;fib+1,MAX(OFFSET(data!B2456,0,0,-fib,1)),"")</f>
        <v>10.28</v>
      </c>
      <c r="AI2456" s="32">
        <f t="shared" ca="1" si="1477"/>
        <v>3.379999999999999</v>
      </c>
      <c r="AJ2456" s="31">
        <f t="shared" ca="1" si="1478"/>
        <v>7.6976800000000001</v>
      </c>
      <c r="AK2456" s="31">
        <f t="shared" ca="1" si="1479"/>
        <v>8.19116</v>
      </c>
      <c r="AL2456" s="31">
        <f t="shared" ca="1" si="1480"/>
        <v>8.59</v>
      </c>
      <c r="AM2456" s="31">
        <f t="shared" ca="1" si="1481"/>
        <v>8.9888399999999997</v>
      </c>
      <c r="AN2456" s="32"/>
      <c r="AO2456" s="32">
        <f t="shared" ca="1" si="1482"/>
        <v>2.890077253538212</v>
      </c>
      <c r="AP2456" s="32">
        <f t="shared" ca="1" si="1483"/>
        <v>0.41864310992495635</v>
      </c>
      <c r="AQ2456" s="32">
        <f t="shared" ca="1" si="1484"/>
        <v>4.2959212856690323</v>
      </c>
      <c r="AR2456" s="32">
        <f t="shared" ca="1" si="1485"/>
        <v>3.0303030303030276E-2</v>
      </c>
    </row>
    <row r="2457" spans="1:44">
      <c r="A2457" s="20">
        <v>40501</v>
      </c>
      <c r="B2457" s="31">
        <f ca="1">IF(ROW(data!B2457)&gt;singleSMA,AVERAGE(OFFSET(data!B2457,0,0,-singleSMA,1)),"")</f>
        <v>8.3507999999999996</v>
      </c>
      <c r="C2457" s="31" t="str">
        <f ca="1">IF(ROW(data!B2455)&gt;singleSMA+2,IF(SIGN(data!B2456-indicators!B2456)&lt;&gt;SIGN(data!B2455-indicators!B2455),IF(SIGN(data!B2456-indicators!B2456)&gt;0,"BUY","SELL"),""),"")</f>
        <v/>
      </c>
      <c r="D2457" s="31">
        <f ca="1">IF(ROW(data!B2457)&gt;fastSMA,AVERAGE(OFFSET(data!B2457,0,0,-fastSMA,1)),"")</f>
        <v>7.5605000000000002</v>
      </c>
      <c r="E2457" s="31">
        <f ca="1">IF(ROW(data!B2457)&gt;slowSMA,AVERAGE(OFFSET(data!B2457,0,0,-slowSMA,1)),"")</f>
        <v>8.3507999999999996</v>
      </c>
      <c r="F2457" s="31" t="str">
        <f ca="1">IF(ROW(data!B2457)&gt;MAX(fastSMA,slowSMA)+2,IF(SIGN(D2456-E2456)&lt;&gt;SIGN(D2455-E2455),IF(SIGN(D2456-E2456)&gt;0,"BUY","SELL"),""),"")</f>
        <v/>
      </c>
      <c r="G2457" s="31"/>
      <c r="H2457" s="31">
        <f>(data!B2457/data!B2456)-1</f>
        <v>-1.392757660167121E-2</v>
      </c>
      <c r="I2457" s="31">
        <f t="shared" si="1465"/>
        <v>0</v>
      </c>
      <c r="J2457" s="31">
        <f t="shared" si="1466"/>
        <v>1.392757660167121E-2</v>
      </c>
      <c r="K2457" s="31">
        <f ca="1">IF(ROW(data!B2457)&gt;rsi+1,100-100/(1+AVERAGE(OFFSET(I2457,0,0,-rsi,1))/AVERAGE(OFFSET(J2457,0,0,-rsi,1))),"")</f>
        <v>33.399098731309437</v>
      </c>
      <c r="L2457" s="31"/>
      <c r="M2457" s="31">
        <f t="shared" si="1467"/>
        <v>0.98607242339832879</v>
      </c>
      <c r="N2457" s="31">
        <f t="shared" ca="1" si="1468"/>
        <v>0.86341463414634179</v>
      </c>
      <c r="O2457" s="32"/>
      <c r="P2457" s="32"/>
      <c r="Q2457" s="32"/>
      <c r="R2457" s="32"/>
      <c r="S2457" s="32" t="str">
        <f ca="1">pricein</f>
        <v/>
      </c>
      <c r="T2457" s="32" t="str">
        <f ca="1">priceout</f>
        <v/>
      </c>
      <c r="U2457" s="16" t="str">
        <f t="shared" ca="1" si="1469"/>
        <v/>
      </c>
      <c r="V2457" s="16" t="str">
        <f t="shared" ca="1" si="1470"/>
        <v/>
      </c>
      <c r="W2457" s="16" t="str">
        <f t="shared" ca="1" si="1471"/>
        <v/>
      </c>
      <c r="X2457" s="16">
        <f t="shared" ca="1" si="1472"/>
        <v>2.7421112655627602</v>
      </c>
      <c r="Y2457" s="16"/>
      <c r="Z2457" s="32" t="str">
        <f ca="1">priceincross</f>
        <v/>
      </c>
      <c r="AA2457" s="32" t="str">
        <f ca="1">priceoutcross</f>
        <v/>
      </c>
      <c r="AB2457" s="32" t="str">
        <f t="shared" ca="1" si="1473"/>
        <v/>
      </c>
      <c r="AC2457" s="32" t="str">
        <f t="shared" ca="1" si="1474"/>
        <v/>
      </c>
      <c r="AD2457" s="32" t="str">
        <f t="shared" ca="1" si="1475"/>
        <v/>
      </c>
      <c r="AE2457" s="32">
        <f t="shared" ca="1" si="1476"/>
        <v>5.1401588949140606</v>
      </c>
      <c r="AF2457" s="32"/>
      <c r="AG2457" s="32">
        <f ca="1">IF(ROW(data!B2457)&gt;fib+1,MIN(OFFSET(data!B2457,0,0,-fib,1)),"")</f>
        <v>6.9</v>
      </c>
      <c r="AH2457" s="32">
        <f ca="1">IF(ROW(data!B2457)&gt;fib+1,MAX(OFFSET(data!B2457,0,0,-fib,1)),"")</f>
        <v>10.28</v>
      </c>
      <c r="AI2457" s="32">
        <f t="shared" ca="1" si="1477"/>
        <v>3.379999999999999</v>
      </c>
      <c r="AJ2457" s="31">
        <f t="shared" ca="1" si="1478"/>
        <v>7.6976800000000001</v>
      </c>
      <c r="AK2457" s="31">
        <f t="shared" ca="1" si="1479"/>
        <v>8.19116</v>
      </c>
      <c r="AL2457" s="31">
        <f t="shared" ca="1" si="1480"/>
        <v>8.59</v>
      </c>
      <c r="AM2457" s="31">
        <f t="shared" ca="1" si="1481"/>
        <v>8.9888399999999997</v>
      </c>
      <c r="AN2457" s="32"/>
      <c r="AO2457" s="32">
        <f t="shared" ca="1" si="1482"/>
        <v>2.890077253538212</v>
      </c>
      <c r="AP2457" s="32">
        <f t="shared" ca="1" si="1483"/>
        <v>0.41864310992495635</v>
      </c>
      <c r="AQ2457" s="32">
        <f t="shared" ca="1" si="1484"/>
        <v>4.2959212856690323</v>
      </c>
      <c r="AR2457" s="32">
        <f t="shared" ca="1" si="1485"/>
        <v>3.0303030303030276E-2</v>
      </c>
    </row>
    <row r="2458" spans="1:44">
      <c r="A2458" s="20">
        <v>40504</v>
      </c>
      <c r="B2458" s="31">
        <f ca="1">IF(ROW(data!B2458)&gt;singleSMA,AVERAGE(OFFSET(data!B2458,0,0,-singleSMA,1)),"")</f>
        <v>8.3432999999999975</v>
      </c>
      <c r="C2458" s="31" t="str">
        <f ca="1">IF(ROW(data!B2456)&gt;singleSMA+2,IF(SIGN(data!B2457-indicators!B2457)&lt;&gt;SIGN(data!B2456-indicators!B2456),IF(SIGN(data!B2457-indicators!B2457)&gt;0,"BUY","SELL"),""),"")</f>
        <v/>
      </c>
      <c r="D2458" s="31">
        <f ca="1">IF(ROW(data!B2458)&gt;fastSMA,AVERAGE(OFFSET(data!B2458,0,0,-fastSMA,1)),"")</f>
        <v>7.4855</v>
      </c>
      <c r="E2458" s="31">
        <f ca="1">IF(ROW(data!B2458)&gt;slowSMA,AVERAGE(OFFSET(data!B2458,0,0,-slowSMA,1)),"")</f>
        <v>8.3432999999999975</v>
      </c>
      <c r="F2458" s="31" t="str">
        <f ca="1">IF(ROW(data!B2458)&gt;MAX(fastSMA,slowSMA)+2,IF(SIGN(D2457-E2457)&lt;&gt;SIGN(D2456-E2456),IF(SIGN(D2457-E2457)&gt;0,"BUY","SELL"),""),"")</f>
        <v/>
      </c>
      <c r="G2458" s="31"/>
      <c r="H2458" s="31">
        <f>(data!B2458/data!B2457)-1</f>
        <v>-4.0960451977401169E-2</v>
      </c>
      <c r="I2458" s="31">
        <f t="shared" si="1465"/>
        <v>0</v>
      </c>
      <c r="J2458" s="31">
        <f t="shared" si="1466"/>
        <v>4.0960451977401169E-2</v>
      </c>
      <c r="K2458" s="31">
        <f ca="1">IF(ROW(data!B2458)&gt;rsi+1,100-100/(1+AVERAGE(OFFSET(I2458,0,0,-rsi,1))/AVERAGE(OFFSET(J2458,0,0,-rsi,1))),"")</f>
        <v>28.775332443259387</v>
      </c>
      <c r="L2458" s="31"/>
      <c r="M2458" s="31">
        <f t="shared" si="1467"/>
        <v>0.95903954802259883</v>
      </c>
      <c r="N2458" s="31">
        <f t="shared" ca="1" si="1468"/>
        <v>0.81905910735826315</v>
      </c>
      <c r="O2458" s="32"/>
      <c r="P2458" s="32"/>
      <c r="Q2458" s="32"/>
      <c r="R2458" s="32"/>
      <c r="S2458" s="32" t="str">
        <f ca="1">pricein</f>
        <v/>
      </c>
      <c r="T2458" s="32" t="str">
        <f ca="1">priceout</f>
        <v/>
      </c>
      <c r="U2458" s="16" t="str">
        <f t="shared" ca="1" si="1469"/>
        <v/>
      </c>
      <c r="V2458" s="16" t="str">
        <f t="shared" ca="1" si="1470"/>
        <v/>
      </c>
      <c r="W2458" s="16" t="str">
        <f t="shared" ca="1" si="1471"/>
        <v/>
      </c>
      <c r="X2458" s="16">
        <f t="shared" ca="1" si="1472"/>
        <v>2.7421112655627602</v>
      </c>
      <c r="Y2458" s="16"/>
      <c r="Z2458" s="32" t="str">
        <f ca="1">priceincross</f>
        <v/>
      </c>
      <c r="AA2458" s="32" t="str">
        <f ca="1">priceoutcross</f>
        <v/>
      </c>
      <c r="AB2458" s="32" t="str">
        <f t="shared" ca="1" si="1473"/>
        <v/>
      </c>
      <c r="AC2458" s="32" t="str">
        <f t="shared" ca="1" si="1474"/>
        <v/>
      </c>
      <c r="AD2458" s="32" t="str">
        <f t="shared" ca="1" si="1475"/>
        <v/>
      </c>
      <c r="AE2458" s="32">
        <f t="shared" ca="1" si="1476"/>
        <v>5.1401588949140606</v>
      </c>
      <c r="AF2458" s="32"/>
      <c r="AG2458" s="32">
        <f ca="1">IF(ROW(data!B2458)&gt;fib+1,MIN(OFFSET(data!B2458,0,0,-fib,1)),"")</f>
        <v>6.79</v>
      </c>
      <c r="AH2458" s="32">
        <f ca="1">IF(ROW(data!B2458)&gt;fib+1,MAX(OFFSET(data!B2458,0,0,-fib,1)),"")</f>
        <v>10.28</v>
      </c>
      <c r="AI2458" s="32">
        <f t="shared" ca="1" si="1477"/>
        <v>3.4899999999999993</v>
      </c>
      <c r="AJ2458" s="31">
        <f t="shared" ca="1" si="1478"/>
        <v>7.6136400000000002</v>
      </c>
      <c r="AK2458" s="31">
        <f t="shared" ca="1" si="1479"/>
        <v>8.1231799999999996</v>
      </c>
      <c r="AL2458" s="31">
        <f t="shared" ca="1" si="1480"/>
        <v>8.5350000000000001</v>
      </c>
      <c r="AM2458" s="31">
        <f t="shared" ca="1" si="1481"/>
        <v>8.9468199999999989</v>
      </c>
      <c r="AN2458" s="32"/>
      <c r="AO2458" s="32">
        <f t="shared" ca="1" si="1482"/>
        <v>2.890077253538212</v>
      </c>
      <c r="AP2458" s="32">
        <f t="shared" ca="1" si="1483"/>
        <v>0.41864310992495635</v>
      </c>
      <c r="AQ2458" s="32">
        <f t="shared" ca="1" si="1484"/>
        <v>4.2959212856690323</v>
      </c>
      <c r="AR2458" s="32">
        <f t="shared" ca="1" si="1485"/>
        <v>3.0303030303030276E-2</v>
      </c>
    </row>
    <row r="2459" spans="1:44">
      <c r="A2459" s="20">
        <v>40505</v>
      </c>
      <c r="B2459" s="31">
        <f ca="1">IF(ROW(data!B2459)&gt;singleSMA,AVERAGE(OFFSET(data!B2459,0,0,-singleSMA,1)),"")</f>
        <v>8.3340999999999994</v>
      </c>
      <c r="C2459" s="31" t="str">
        <f ca="1">IF(ROW(data!B2457)&gt;singleSMA+2,IF(SIGN(data!B2458-indicators!B2458)&lt;&gt;SIGN(data!B2457-indicators!B2457),IF(SIGN(data!B2458-indicators!B2458)&gt;0,"BUY","SELL"),""),"")</f>
        <v/>
      </c>
      <c r="D2459" s="31">
        <f ca="1">IF(ROW(data!B2459)&gt;fastSMA,AVERAGE(OFFSET(data!B2459,0,0,-fastSMA,1)),"")</f>
        <v>7.3890000000000011</v>
      </c>
      <c r="E2459" s="31">
        <f ca="1">IF(ROW(data!B2459)&gt;slowSMA,AVERAGE(OFFSET(data!B2459,0,0,-slowSMA,1)),"")</f>
        <v>8.3340999999999994</v>
      </c>
      <c r="F2459" s="31" t="str">
        <f ca="1">IF(ROW(data!B2459)&gt;MAX(fastSMA,slowSMA)+2,IF(SIGN(D2458-E2458)&lt;&gt;SIGN(D2457-E2457),IF(SIGN(D2458-E2458)&gt;0,"BUY","SELL"),""),"")</f>
        <v/>
      </c>
      <c r="G2459" s="31"/>
      <c r="H2459" s="31">
        <f>(data!B2459/data!B2458)-1</f>
        <v>-3.3873343151693769E-2</v>
      </c>
      <c r="I2459" s="31">
        <f t="shared" si="1465"/>
        <v>0</v>
      </c>
      <c r="J2459" s="31">
        <f t="shared" si="1466"/>
        <v>3.3873343151693769E-2</v>
      </c>
      <c r="K2459" s="31">
        <f ca="1">IF(ROW(data!B2459)&gt;rsi+1,100-100/(1+AVERAGE(OFFSET(I2459,0,0,-rsi,1))/AVERAGE(OFFSET(J2459,0,0,-rsi,1))),"")</f>
        <v>22.967763651726642</v>
      </c>
      <c r="L2459" s="31"/>
      <c r="M2459" s="31">
        <f t="shared" si="1467"/>
        <v>0.96612665684830623</v>
      </c>
      <c r="N2459" s="31">
        <f t="shared" ca="1" si="1468"/>
        <v>0.77267373380447579</v>
      </c>
      <c r="O2459" s="32"/>
      <c r="P2459" s="32"/>
      <c r="Q2459" s="32"/>
      <c r="R2459" s="32"/>
      <c r="S2459" s="32" t="str">
        <f ca="1">pricein</f>
        <v/>
      </c>
      <c r="T2459" s="32" t="str">
        <f ca="1">priceout</f>
        <v/>
      </c>
      <c r="U2459" s="16" t="str">
        <f t="shared" ca="1" si="1469"/>
        <v/>
      </c>
      <c r="V2459" s="16" t="str">
        <f t="shared" ca="1" si="1470"/>
        <v/>
      </c>
      <c r="W2459" s="16" t="str">
        <f t="shared" ca="1" si="1471"/>
        <v/>
      </c>
      <c r="X2459" s="16">
        <f t="shared" ca="1" si="1472"/>
        <v>2.7421112655627602</v>
      </c>
      <c r="Y2459" s="16"/>
      <c r="Z2459" s="32" t="str">
        <f ca="1">priceincross</f>
        <v/>
      </c>
      <c r="AA2459" s="32" t="str">
        <f ca="1">priceoutcross</f>
        <v/>
      </c>
      <c r="AB2459" s="32" t="str">
        <f t="shared" ca="1" si="1473"/>
        <v/>
      </c>
      <c r="AC2459" s="32" t="str">
        <f t="shared" ca="1" si="1474"/>
        <v/>
      </c>
      <c r="AD2459" s="32" t="str">
        <f t="shared" ca="1" si="1475"/>
        <v/>
      </c>
      <c r="AE2459" s="32">
        <f t="shared" ca="1" si="1476"/>
        <v>5.1401588949140606</v>
      </c>
      <c r="AF2459" s="32"/>
      <c r="AG2459" s="32">
        <f ca="1">IF(ROW(data!B2459)&gt;fib+1,MIN(OFFSET(data!B2459,0,0,-fib,1)),"")</f>
        <v>6.56</v>
      </c>
      <c r="AH2459" s="32">
        <f ca="1">IF(ROW(data!B2459)&gt;fib+1,MAX(OFFSET(data!B2459,0,0,-fib,1)),"")</f>
        <v>10.28</v>
      </c>
      <c r="AI2459" s="32">
        <f t="shared" ca="1" si="1477"/>
        <v>3.7199999999999998</v>
      </c>
      <c r="AJ2459" s="31">
        <f t="shared" ca="1" si="1478"/>
        <v>7.4379199999999992</v>
      </c>
      <c r="AK2459" s="31">
        <f t="shared" ca="1" si="1479"/>
        <v>7.9810399999999992</v>
      </c>
      <c r="AL2459" s="31">
        <f t="shared" ca="1" si="1480"/>
        <v>8.42</v>
      </c>
      <c r="AM2459" s="31">
        <f t="shared" ca="1" si="1481"/>
        <v>8.8589599999999997</v>
      </c>
      <c r="AN2459" s="32"/>
      <c r="AO2459" s="32">
        <f t="shared" ca="1" si="1482"/>
        <v>2.890077253538212</v>
      </c>
      <c r="AP2459" s="32">
        <f t="shared" ca="1" si="1483"/>
        <v>0.41864310992495635</v>
      </c>
      <c r="AQ2459" s="32">
        <f t="shared" ca="1" si="1484"/>
        <v>4.2959212856690323</v>
      </c>
      <c r="AR2459" s="32">
        <f t="shared" ca="1" si="1485"/>
        <v>3.0303030303030276E-2</v>
      </c>
    </row>
    <row r="2460" spans="1:44">
      <c r="A2460" s="20">
        <v>40506</v>
      </c>
      <c r="B2460" s="31">
        <f ca="1">IF(ROW(data!B2460)&gt;singleSMA,AVERAGE(OFFSET(data!B2460,0,0,-singleSMA,1)),"")</f>
        <v>8.3220999999999989</v>
      </c>
      <c r="C2460" s="31" t="str">
        <f ca="1">IF(ROW(data!B2458)&gt;singleSMA+2,IF(SIGN(data!B2459-indicators!B2459)&lt;&gt;SIGN(data!B2458-indicators!B2458),IF(SIGN(data!B2459-indicators!B2459)&gt;0,"BUY","SELL"),""),"")</f>
        <v/>
      </c>
      <c r="D2460" s="31">
        <f ca="1">IF(ROW(data!B2460)&gt;fastSMA,AVERAGE(OFFSET(data!B2460,0,0,-fastSMA,1)),"")</f>
        <v>7.3035000000000014</v>
      </c>
      <c r="E2460" s="31">
        <f ca="1">IF(ROW(data!B2460)&gt;slowSMA,AVERAGE(OFFSET(data!B2460,0,0,-slowSMA,1)),"")</f>
        <v>8.3220999999999989</v>
      </c>
      <c r="F2460" s="31" t="str">
        <f ca="1">IF(ROW(data!B2460)&gt;MAX(fastSMA,slowSMA)+2,IF(SIGN(D2459-E2459)&lt;&gt;SIGN(D2458-E2458),IF(SIGN(D2459-E2459)&gt;0,"BUY","SELL"),""),"")</f>
        <v/>
      </c>
      <c r="G2460" s="31"/>
      <c r="H2460" s="31">
        <f>(data!B2460/data!B2459)-1</f>
        <v>1.0670731707317138E-2</v>
      </c>
      <c r="I2460" s="31">
        <f t="shared" ref="I2460:I2465" si="1486">IF(H2460&gt;0,H2460,0)</f>
        <v>1.0670731707317138E-2</v>
      </c>
      <c r="J2460" s="31">
        <f t="shared" ref="J2460:J2465" si="1487">IF(H2460&lt;0,-H2460,0)</f>
        <v>0</v>
      </c>
      <c r="K2460" s="31">
        <f ca="1">IF(ROW(data!B2460)&gt;rsi+1,100-100/(1+AVERAGE(OFFSET(I2460,0,0,-rsi,1))/AVERAGE(OFFSET(J2460,0,0,-rsi,1))),"")</f>
        <v>25.656047011200386</v>
      </c>
      <c r="L2460" s="31"/>
      <c r="M2460" s="31">
        <f t="shared" ref="M2460:M2465" si="1488">1+H2460</f>
        <v>1.0106707317073171</v>
      </c>
      <c r="N2460" s="31">
        <f t="shared" ref="N2460:N2465" ca="1" si="1489">IF(ROW(M2460)&gt;priceindex+1,PRODUCT(OFFSET(M2460,0,0,-priceindex,1)),"")</f>
        <v>0.79496402877697836</v>
      </c>
      <c r="O2460" s="32"/>
      <c r="P2460" s="32"/>
      <c r="Q2460" s="32"/>
      <c r="R2460" s="32"/>
      <c r="S2460" s="32" t="str">
        <f ca="1">pricein</f>
        <v/>
      </c>
      <c r="T2460" s="32" t="str">
        <f ca="1">priceout</f>
        <v/>
      </c>
      <c r="U2460" s="16" t="str">
        <f t="shared" ref="U2460:U2465" ca="1" si="1490">IF(S2460&lt;&gt;"",OFFSET(C2460,MATCH("SELL",C2461:C7313,0),17),"")</f>
        <v/>
      </c>
      <c r="V2460" s="16" t="str">
        <f t="shared" ref="V2460:V2465" ca="1" si="1491">IF(IFERROR(U2460,"")&lt;&gt;"",U2460/S2460,"")</f>
        <v/>
      </c>
      <c r="W2460" s="16" t="str">
        <f t="shared" ref="W2460:W2465" ca="1" si="1492">IF(V2460&lt;&gt;"",V2460-1,"")</f>
        <v/>
      </c>
      <c r="X2460" s="16">
        <f t="shared" ref="X2460:X2465" ca="1" si="1493">IF(V2460&lt;&gt;"",V2460*X2459,X2459)</f>
        <v>2.7421112655627602</v>
      </c>
      <c r="Y2460" s="16"/>
      <c r="Z2460" s="32" t="str">
        <f ca="1">priceincross</f>
        <v/>
      </c>
      <c r="AA2460" s="32" t="str">
        <f ca="1">priceoutcross</f>
        <v/>
      </c>
      <c r="AB2460" s="32" t="str">
        <f t="shared" ref="AB2460:AB2465" ca="1" si="1494">IF(Z2460&lt;&gt;"",OFFSET(F2460,MATCH("SELL",F2461:F7458,0),21),"")</f>
        <v/>
      </c>
      <c r="AC2460" s="32" t="str">
        <f t="shared" ref="AC2460:AC2465" ca="1" si="1495">IF(IFERROR(AB2460,"")&lt;&gt;"",AB2460/Z2460,"")</f>
        <v/>
      </c>
      <c r="AD2460" s="32" t="str">
        <f t="shared" ref="AD2460:AD2465" ca="1" si="1496">IF(AC2460&lt;&gt;"",AC2460-1,"")</f>
        <v/>
      </c>
      <c r="AE2460" s="32">
        <f t="shared" ref="AE2460:AE2465" ca="1" si="1497">IF(AC2460&lt;&gt;"",AC2460*AE2459,AE2459)</f>
        <v>5.1401588949140606</v>
      </c>
      <c r="AF2460" s="32"/>
      <c r="AG2460" s="32">
        <f ca="1">IF(ROW(data!B2460)&gt;fib+1,MIN(OFFSET(data!B2460,0,0,-fib,1)),"")</f>
        <v>6.56</v>
      </c>
      <c r="AH2460" s="32">
        <f ca="1">IF(ROW(data!B2460)&gt;fib+1,MAX(OFFSET(data!B2460,0,0,-fib,1)),"")</f>
        <v>10.28</v>
      </c>
      <c r="AI2460" s="32">
        <f t="shared" ref="AI2460:AI2465" ca="1" si="1498">IF(AG2460&lt;&gt;"",AH2460-AG2460,"")</f>
        <v>3.7199999999999998</v>
      </c>
      <c r="AJ2460" s="31">
        <f t="shared" ref="AJ2460:AJ2465" ca="1" si="1499">IF(AI2460&lt;&gt;"",AG2460+0.236*AI2460,"")</f>
        <v>7.4379199999999992</v>
      </c>
      <c r="AK2460" s="31">
        <f t="shared" ref="AK2460:AK2465" ca="1" si="1500">IF(AI2460&lt;&gt;"",AG2460+0.382*AI2460,"")</f>
        <v>7.9810399999999992</v>
      </c>
      <c r="AL2460" s="31">
        <f t="shared" ref="AL2460:AL2465" ca="1" si="1501">IF(AI2460&lt;&gt;"",AG2460+0.5*AI2460,"")</f>
        <v>8.42</v>
      </c>
      <c r="AM2460" s="31">
        <f t="shared" ref="AM2460:AM2465" ca="1" si="1502">IF(AI2460&lt;&gt;"",AG2460+0.618*AI2460,"")</f>
        <v>8.8589599999999997</v>
      </c>
      <c r="AN2460" s="32"/>
      <c r="AO2460" s="32">
        <f t="shared" ref="AO2460:AO2465" ca="1" si="1503">MAX(AO2459,X2460-1)</f>
        <v>2.890077253538212</v>
      </c>
      <c r="AP2460" s="32">
        <f t="shared" ref="AP2460:AP2465" ca="1" si="1504">((1+AO2460)/X2460)-1</f>
        <v>0.41864310992495635</v>
      </c>
      <c r="AQ2460" s="32">
        <f t="shared" ref="AQ2460:AQ2465" ca="1" si="1505">MAX(AQ2459,AE2460-1)</f>
        <v>4.2959212856690323</v>
      </c>
      <c r="AR2460" s="32">
        <f t="shared" ref="AR2460:AR2465" ca="1" si="1506">((1+AQ2460)/AE2460)-1</f>
        <v>3.0303030303030276E-2</v>
      </c>
    </row>
    <row r="2461" spans="1:44">
      <c r="A2461" s="20">
        <v>40507</v>
      </c>
      <c r="B2461" s="31">
        <f ca="1">IF(ROW(data!B2461)&gt;singleSMA,AVERAGE(OFFSET(data!B2461,0,0,-singleSMA,1)),"")</f>
        <v>8.3084999999999987</v>
      </c>
      <c r="C2461" s="31" t="str">
        <f ca="1">IF(ROW(data!B2459)&gt;singleSMA+2,IF(SIGN(data!B2460-indicators!B2460)&lt;&gt;SIGN(data!B2459-indicators!B2459),IF(SIGN(data!B2460-indicators!B2460)&gt;0,"BUY","SELL"),""),"")</f>
        <v/>
      </c>
      <c r="D2461" s="31">
        <f ca="1">IF(ROW(data!B2461)&gt;fastSMA,AVERAGE(OFFSET(data!B2461,0,0,-fastSMA,1)),"")</f>
        <v>7.2175000000000011</v>
      </c>
      <c r="E2461" s="31">
        <f ca="1">IF(ROW(data!B2461)&gt;slowSMA,AVERAGE(OFFSET(data!B2461,0,0,-slowSMA,1)),"")</f>
        <v>8.3084999999999987</v>
      </c>
      <c r="F2461" s="31" t="str">
        <f ca="1">IF(ROW(data!B2461)&gt;MAX(fastSMA,slowSMA)+2,IF(SIGN(D2460-E2460)&lt;&gt;SIGN(D2459-E2459),IF(SIGN(D2460-E2460)&gt;0,"BUY","SELL"),""),"")</f>
        <v/>
      </c>
      <c r="G2461" s="31"/>
      <c r="H2461" s="31">
        <f>(data!B2461/data!B2460)-1</f>
        <v>-3.9215686274509776E-2</v>
      </c>
      <c r="I2461" s="31">
        <f t="shared" si="1486"/>
        <v>0</v>
      </c>
      <c r="J2461" s="31">
        <f t="shared" si="1487"/>
        <v>3.9215686274509776E-2</v>
      </c>
      <c r="K2461" s="31">
        <f ca="1">IF(ROW(data!B2461)&gt;rsi+1,100-100/(1+AVERAGE(OFFSET(I2461,0,0,-rsi,1))/AVERAGE(OFFSET(J2461,0,0,-rsi,1))),"")</f>
        <v>25.1473001391266</v>
      </c>
      <c r="L2461" s="31"/>
      <c r="M2461" s="31">
        <f t="shared" si="1488"/>
        <v>0.96078431372549022</v>
      </c>
      <c r="N2461" s="31">
        <f t="shared" ca="1" si="1489"/>
        <v>0.78739184177997523</v>
      </c>
      <c r="O2461" s="32"/>
      <c r="P2461" s="32"/>
      <c r="Q2461" s="32"/>
      <c r="R2461" s="32"/>
      <c r="S2461" s="32" t="str">
        <f ca="1">pricein</f>
        <v/>
      </c>
      <c r="T2461" s="32" t="str">
        <f ca="1">priceout</f>
        <v/>
      </c>
      <c r="U2461" s="16" t="str">
        <f t="shared" ca="1" si="1490"/>
        <v/>
      </c>
      <c r="V2461" s="16" t="str">
        <f t="shared" ca="1" si="1491"/>
        <v/>
      </c>
      <c r="W2461" s="16" t="str">
        <f t="shared" ca="1" si="1492"/>
        <v/>
      </c>
      <c r="X2461" s="16">
        <f t="shared" ca="1" si="1493"/>
        <v>2.7421112655627602</v>
      </c>
      <c r="Y2461" s="16"/>
      <c r="Z2461" s="32" t="str">
        <f ca="1">priceincross</f>
        <v/>
      </c>
      <c r="AA2461" s="32" t="str">
        <f ca="1">priceoutcross</f>
        <v/>
      </c>
      <c r="AB2461" s="32" t="str">
        <f t="shared" ca="1" si="1494"/>
        <v/>
      </c>
      <c r="AC2461" s="32" t="str">
        <f t="shared" ca="1" si="1495"/>
        <v/>
      </c>
      <c r="AD2461" s="32" t="str">
        <f t="shared" ca="1" si="1496"/>
        <v/>
      </c>
      <c r="AE2461" s="32">
        <f t="shared" ca="1" si="1497"/>
        <v>5.1401588949140606</v>
      </c>
      <c r="AF2461" s="32"/>
      <c r="AG2461" s="32">
        <f ca="1">IF(ROW(data!B2461)&gt;fib+1,MIN(OFFSET(data!B2461,0,0,-fib,1)),"")</f>
        <v>6.37</v>
      </c>
      <c r="AH2461" s="32">
        <f ca="1">IF(ROW(data!B2461)&gt;fib+1,MAX(OFFSET(data!B2461,0,0,-fib,1)),"")</f>
        <v>10.28</v>
      </c>
      <c r="AI2461" s="32">
        <f t="shared" ca="1" si="1498"/>
        <v>3.9099999999999993</v>
      </c>
      <c r="AJ2461" s="31">
        <f t="shared" ca="1" si="1499"/>
        <v>7.2927599999999995</v>
      </c>
      <c r="AK2461" s="31">
        <f t="shared" ca="1" si="1500"/>
        <v>7.8636200000000001</v>
      </c>
      <c r="AL2461" s="31">
        <f t="shared" ca="1" si="1501"/>
        <v>8.3249999999999993</v>
      </c>
      <c r="AM2461" s="31">
        <f t="shared" ca="1" si="1502"/>
        <v>8.7863799999999994</v>
      </c>
      <c r="AN2461" s="32"/>
      <c r="AO2461" s="32">
        <f t="shared" ca="1" si="1503"/>
        <v>2.890077253538212</v>
      </c>
      <c r="AP2461" s="32">
        <f t="shared" ca="1" si="1504"/>
        <v>0.41864310992495635</v>
      </c>
      <c r="AQ2461" s="32">
        <f t="shared" ca="1" si="1505"/>
        <v>4.2959212856690323</v>
      </c>
      <c r="AR2461" s="32">
        <f t="shared" ca="1" si="1506"/>
        <v>3.0303030303030276E-2</v>
      </c>
    </row>
    <row r="2462" spans="1:44">
      <c r="A2462" s="20">
        <v>40508</v>
      </c>
      <c r="B2462" s="31">
        <f ca="1">IF(ROW(data!B2462)&gt;singleSMA,AVERAGE(OFFSET(data!B2462,0,0,-singleSMA,1)),"")</f>
        <v>8.2910999999999984</v>
      </c>
      <c r="C2462" s="31" t="str">
        <f ca="1">IF(ROW(data!B2460)&gt;singleSMA+2,IF(SIGN(data!B2461-indicators!B2461)&lt;&gt;SIGN(data!B2460-indicators!B2460),IF(SIGN(data!B2461-indicators!B2461)&gt;0,"BUY","SELL"),""),"")</f>
        <v/>
      </c>
      <c r="D2462" s="31">
        <f ca="1">IF(ROW(data!B2462)&gt;fastSMA,AVERAGE(OFFSET(data!B2462,0,0,-fastSMA,1)),"")</f>
        <v>7.1450000000000005</v>
      </c>
      <c r="E2462" s="31">
        <f ca="1">IF(ROW(data!B2462)&gt;slowSMA,AVERAGE(OFFSET(data!B2462,0,0,-slowSMA,1)),"")</f>
        <v>8.2910999999999984</v>
      </c>
      <c r="F2462" s="31" t="str">
        <f ca="1">IF(ROW(data!B2462)&gt;MAX(fastSMA,slowSMA)+2,IF(SIGN(D2461-E2461)&lt;&gt;SIGN(D2460-E2460),IF(SIGN(D2461-E2461)&gt;0,"BUY","SELL"),""),"")</f>
        <v/>
      </c>
      <c r="G2462" s="31"/>
      <c r="H2462" s="31">
        <f>(data!B2462/data!B2461)-1</f>
        <v>7.8492935635792183E-3</v>
      </c>
      <c r="I2462" s="31">
        <f t="shared" si="1486"/>
        <v>7.8492935635792183E-3</v>
      </c>
      <c r="J2462" s="31">
        <f t="shared" si="1487"/>
        <v>0</v>
      </c>
      <c r="K2462" s="31">
        <f ca="1">IF(ROW(data!B2462)&gt;rsi+1,100-100/(1+AVERAGE(OFFSET(I2462,0,0,-rsi,1))/AVERAGE(OFFSET(J2462,0,0,-rsi,1))),"")</f>
        <v>27.994071362297319</v>
      </c>
      <c r="L2462" s="31"/>
      <c r="M2462" s="31">
        <f t="shared" si="1488"/>
        <v>1.0078492935635792</v>
      </c>
      <c r="N2462" s="31">
        <f t="shared" ca="1" si="1489"/>
        <v>0.8157560355781448</v>
      </c>
      <c r="O2462" s="32"/>
      <c r="P2462" s="32"/>
      <c r="Q2462" s="32"/>
      <c r="R2462" s="32"/>
      <c r="S2462" s="32" t="str">
        <f ca="1">pricein</f>
        <v/>
      </c>
      <c r="T2462" s="32" t="str">
        <f ca="1">priceout</f>
        <v/>
      </c>
      <c r="U2462" s="16" t="str">
        <f t="shared" ca="1" si="1490"/>
        <v/>
      </c>
      <c r="V2462" s="16" t="str">
        <f t="shared" ca="1" si="1491"/>
        <v/>
      </c>
      <c r="W2462" s="16" t="str">
        <f t="shared" ca="1" si="1492"/>
        <v/>
      </c>
      <c r="X2462" s="16">
        <f t="shared" ca="1" si="1493"/>
        <v>2.7421112655627602</v>
      </c>
      <c r="Y2462" s="16"/>
      <c r="Z2462" s="32" t="str">
        <f ca="1">priceincross</f>
        <v/>
      </c>
      <c r="AA2462" s="32" t="str">
        <f ca="1">priceoutcross</f>
        <v/>
      </c>
      <c r="AB2462" s="32" t="str">
        <f t="shared" ca="1" si="1494"/>
        <v/>
      </c>
      <c r="AC2462" s="32" t="str">
        <f t="shared" ca="1" si="1495"/>
        <v/>
      </c>
      <c r="AD2462" s="32" t="str">
        <f t="shared" ca="1" si="1496"/>
        <v/>
      </c>
      <c r="AE2462" s="32">
        <f t="shared" ca="1" si="1497"/>
        <v>5.1401588949140606</v>
      </c>
      <c r="AF2462" s="32"/>
      <c r="AG2462" s="32">
        <f ca="1">IF(ROW(data!B2462)&gt;fib+1,MIN(OFFSET(data!B2462,0,0,-fib,1)),"")</f>
        <v>6.37</v>
      </c>
      <c r="AH2462" s="32">
        <f ca="1">IF(ROW(data!B2462)&gt;fib+1,MAX(OFFSET(data!B2462,0,0,-fib,1)),"")</f>
        <v>10.28</v>
      </c>
      <c r="AI2462" s="32">
        <f t="shared" ca="1" si="1498"/>
        <v>3.9099999999999993</v>
      </c>
      <c r="AJ2462" s="31">
        <f t="shared" ca="1" si="1499"/>
        <v>7.2927599999999995</v>
      </c>
      <c r="AK2462" s="31">
        <f t="shared" ca="1" si="1500"/>
        <v>7.8636200000000001</v>
      </c>
      <c r="AL2462" s="31">
        <f t="shared" ca="1" si="1501"/>
        <v>8.3249999999999993</v>
      </c>
      <c r="AM2462" s="31">
        <f t="shared" ca="1" si="1502"/>
        <v>8.7863799999999994</v>
      </c>
      <c r="AN2462" s="32"/>
      <c r="AO2462" s="32">
        <f t="shared" ca="1" si="1503"/>
        <v>2.890077253538212</v>
      </c>
      <c r="AP2462" s="32">
        <f t="shared" ca="1" si="1504"/>
        <v>0.41864310992495635</v>
      </c>
      <c r="AQ2462" s="32">
        <f t="shared" ca="1" si="1505"/>
        <v>4.2959212856690323</v>
      </c>
      <c r="AR2462" s="32">
        <f t="shared" ca="1" si="1506"/>
        <v>3.0303030303030276E-2</v>
      </c>
    </row>
    <row r="2463" spans="1:44">
      <c r="A2463" s="20">
        <v>40511</v>
      </c>
      <c r="B2463" s="31">
        <f ca="1">IF(ROW(data!B2463)&gt;singleSMA,AVERAGE(OFFSET(data!B2463,0,0,-singleSMA,1)),"")</f>
        <v>8.2714999999999979</v>
      </c>
      <c r="C2463" s="31" t="str">
        <f ca="1">IF(ROW(data!B2461)&gt;singleSMA+2,IF(SIGN(data!B2462-indicators!B2462)&lt;&gt;SIGN(data!B2461-indicators!B2461),IF(SIGN(data!B2462-indicators!B2462)&gt;0,"BUY","SELL"),""),"")</f>
        <v/>
      </c>
      <c r="D2463" s="31">
        <f ca="1">IF(ROW(data!B2463)&gt;fastSMA,AVERAGE(OFFSET(data!B2463,0,0,-fastSMA,1)),"")</f>
        <v>7.0825000000000005</v>
      </c>
      <c r="E2463" s="31">
        <f ca="1">IF(ROW(data!B2463)&gt;slowSMA,AVERAGE(OFFSET(data!B2463,0,0,-slowSMA,1)),"")</f>
        <v>8.2714999999999979</v>
      </c>
      <c r="F2463" s="31" t="str">
        <f ca="1">IF(ROW(data!B2463)&gt;MAX(fastSMA,slowSMA)+2,IF(SIGN(D2462-E2462)&lt;&gt;SIGN(D2461-E2461),IF(SIGN(D2462-E2462)&gt;0,"BUY","SELL"),""),"")</f>
        <v/>
      </c>
      <c r="G2463" s="31"/>
      <c r="H2463" s="31">
        <f>(data!B2463/data!B2462)-1</f>
        <v>-2.4922118380062308E-2</v>
      </c>
      <c r="I2463" s="31">
        <f t="shared" si="1486"/>
        <v>0</v>
      </c>
      <c r="J2463" s="31">
        <f t="shared" si="1487"/>
        <v>2.4922118380062308E-2</v>
      </c>
      <c r="K2463" s="31">
        <f ca="1">IF(ROW(data!B2463)&gt;rsi+1,100-100/(1+AVERAGE(OFFSET(I2463,0,0,-rsi,1))/AVERAGE(OFFSET(J2463,0,0,-rsi,1))),"")</f>
        <v>29.362988690696355</v>
      </c>
      <c r="L2463" s="31"/>
      <c r="M2463" s="31">
        <f t="shared" si="1488"/>
        <v>0.97507788161993769</v>
      </c>
      <c r="N2463" s="31">
        <f t="shared" ca="1" si="1489"/>
        <v>0.83355525965379462</v>
      </c>
      <c r="O2463" s="32"/>
      <c r="P2463" s="32"/>
      <c r="Q2463" s="32"/>
      <c r="R2463" s="32"/>
      <c r="S2463" s="32" t="str">
        <f ca="1">pricein</f>
        <v/>
      </c>
      <c r="T2463" s="32" t="str">
        <f ca="1">priceout</f>
        <v/>
      </c>
      <c r="U2463" s="16" t="str">
        <f t="shared" ca="1" si="1490"/>
        <v/>
      </c>
      <c r="V2463" s="16" t="str">
        <f t="shared" ca="1" si="1491"/>
        <v/>
      </c>
      <c r="W2463" s="16" t="str">
        <f t="shared" ca="1" si="1492"/>
        <v/>
      </c>
      <c r="X2463" s="16">
        <f t="shared" ca="1" si="1493"/>
        <v>2.7421112655627602</v>
      </c>
      <c r="Y2463" s="16"/>
      <c r="Z2463" s="32" t="str">
        <f ca="1">priceincross</f>
        <v/>
      </c>
      <c r="AA2463" s="32" t="str">
        <f ca="1">priceoutcross</f>
        <v/>
      </c>
      <c r="AB2463" s="32" t="str">
        <f t="shared" ca="1" si="1494"/>
        <v/>
      </c>
      <c r="AC2463" s="32" t="str">
        <f t="shared" ca="1" si="1495"/>
        <v/>
      </c>
      <c r="AD2463" s="32" t="str">
        <f t="shared" ca="1" si="1496"/>
        <v/>
      </c>
      <c r="AE2463" s="32">
        <f t="shared" ca="1" si="1497"/>
        <v>5.1401588949140606</v>
      </c>
      <c r="AF2463" s="32"/>
      <c r="AG2463" s="32">
        <f ca="1">IF(ROW(data!B2463)&gt;fib+1,MIN(OFFSET(data!B2463,0,0,-fib,1)),"")</f>
        <v>6.26</v>
      </c>
      <c r="AH2463" s="32">
        <f ca="1">IF(ROW(data!B2463)&gt;fib+1,MAX(OFFSET(data!B2463,0,0,-fib,1)),"")</f>
        <v>10.28</v>
      </c>
      <c r="AI2463" s="32">
        <f t="shared" ca="1" si="1498"/>
        <v>4.0199999999999996</v>
      </c>
      <c r="AJ2463" s="31">
        <f t="shared" ca="1" si="1499"/>
        <v>7.2087199999999996</v>
      </c>
      <c r="AK2463" s="31">
        <f t="shared" ca="1" si="1500"/>
        <v>7.7956399999999997</v>
      </c>
      <c r="AL2463" s="31">
        <f t="shared" ca="1" si="1501"/>
        <v>8.27</v>
      </c>
      <c r="AM2463" s="31">
        <f t="shared" ca="1" si="1502"/>
        <v>8.7443600000000004</v>
      </c>
      <c r="AN2463" s="32"/>
      <c r="AO2463" s="32">
        <f t="shared" ca="1" si="1503"/>
        <v>2.890077253538212</v>
      </c>
      <c r="AP2463" s="32">
        <f t="shared" ca="1" si="1504"/>
        <v>0.41864310992495635</v>
      </c>
      <c r="AQ2463" s="32">
        <f t="shared" ca="1" si="1505"/>
        <v>4.2959212856690323</v>
      </c>
      <c r="AR2463" s="32">
        <f t="shared" ca="1" si="1506"/>
        <v>3.0303030303030276E-2</v>
      </c>
    </row>
    <row r="2464" spans="1:44">
      <c r="A2464" s="20">
        <v>40512</v>
      </c>
      <c r="B2464" s="31">
        <f ca="1">IF(ROW(data!B2464)&gt;singleSMA,AVERAGE(OFFSET(data!B2464,0,0,-singleSMA,1)),"")</f>
        <v>8.252699999999999</v>
      </c>
      <c r="C2464" s="31" t="str">
        <f ca="1">IF(ROW(data!B2462)&gt;singleSMA+2,IF(SIGN(data!B2463-indicators!B2463)&lt;&gt;SIGN(data!B2462-indicators!B2462),IF(SIGN(data!B2463-indicators!B2463)&gt;0,"BUY","SELL"),""),"")</f>
        <v/>
      </c>
      <c r="D2464" s="31">
        <f ca="1">IF(ROW(data!B2464)&gt;fastSMA,AVERAGE(OFFSET(data!B2464,0,0,-fastSMA,1)),"")</f>
        <v>7.0315000000000012</v>
      </c>
      <c r="E2464" s="31">
        <f ca="1">IF(ROW(data!B2464)&gt;slowSMA,AVERAGE(OFFSET(data!B2464,0,0,-slowSMA,1)),"")</f>
        <v>8.252699999999999</v>
      </c>
      <c r="F2464" s="31" t="str">
        <f ca="1">IF(ROW(data!B2464)&gt;MAX(fastSMA,slowSMA)+2,IF(SIGN(D2463-E2463)&lt;&gt;SIGN(D2462-E2462),IF(SIGN(D2463-E2463)&gt;0,"BUY","SELL"),""),"")</f>
        <v/>
      </c>
      <c r="G2464" s="31"/>
      <c r="H2464" s="31">
        <f>(data!B2464/data!B2463)-1</f>
        <v>3.6741214057508076E-2</v>
      </c>
      <c r="I2464" s="31">
        <f t="shared" si="1486"/>
        <v>3.6741214057508076E-2</v>
      </c>
      <c r="J2464" s="31">
        <f t="shared" si="1487"/>
        <v>0</v>
      </c>
      <c r="K2464" s="31">
        <f ca="1">IF(ROW(data!B2464)&gt;rsi+1,100-100/(1+AVERAGE(OFFSET(I2464,0,0,-rsi,1))/AVERAGE(OFFSET(J2464,0,0,-rsi,1))),"")</f>
        <v>34.974054410053569</v>
      </c>
      <c r="L2464" s="31"/>
      <c r="M2464" s="31">
        <f t="shared" si="1488"/>
        <v>1.0367412140575081</v>
      </c>
      <c r="N2464" s="31">
        <f t="shared" ca="1" si="1489"/>
        <v>0.86418109187749637</v>
      </c>
      <c r="O2464" s="32"/>
      <c r="P2464" s="32"/>
      <c r="Q2464" s="32"/>
      <c r="R2464" s="32"/>
      <c r="S2464" s="32" t="str">
        <f ca="1">pricein</f>
        <v/>
      </c>
      <c r="T2464" s="32" t="str">
        <f ca="1">priceout</f>
        <v/>
      </c>
      <c r="U2464" s="16" t="str">
        <f t="shared" ca="1" si="1490"/>
        <v/>
      </c>
      <c r="V2464" s="16" t="str">
        <f t="shared" ca="1" si="1491"/>
        <v/>
      </c>
      <c r="W2464" s="16" t="str">
        <f t="shared" ca="1" si="1492"/>
        <v/>
      </c>
      <c r="X2464" s="16">
        <f t="shared" ca="1" si="1493"/>
        <v>2.7421112655627602</v>
      </c>
      <c r="Y2464" s="16"/>
      <c r="Z2464" s="32" t="str">
        <f ca="1">priceincross</f>
        <v/>
      </c>
      <c r="AA2464" s="32" t="str">
        <f ca="1">priceoutcross</f>
        <v/>
      </c>
      <c r="AB2464" s="32" t="str">
        <f t="shared" ca="1" si="1494"/>
        <v/>
      </c>
      <c r="AC2464" s="32" t="str">
        <f t="shared" ca="1" si="1495"/>
        <v/>
      </c>
      <c r="AD2464" s="32" t="str">
        <f t="shared" ca="1" si="1496"/>
        <v/>
      </c>
      <c r="AE2464" s="32">
        <f t="shared" ca="1" si="1497"/>
        <v>5.1401588949140606</v>
      </c>
      <c r="AF2464" s="32"/>
      <c r="AG2464" s="32">
        <f ca="1">IF(ROW(data!B2464)&gt;fib+1,MIN(OFFSET(data!B2464,0,0,-fib,1)),"")</f>
        <v>6.26</v>
      </c>
      <c r="AH2464" s="32">
        <f ca="1">IF(ROW(data!B2464)&gt;fib+1,MAX(OFFSET(data!B2464,0,0,-fib,1)),"")</f>
        <v>10.28</v>
      </c>
      <c r="AI2464" s="32">
        <f t="shared" ca="1" si="1498"/>
        <v>4.0199999999999996</v>
      </c>
      <c r="AJ2464" s="31">
        <f t="shared" ca="1" si="1499"/>
        <v>7.2087199999999996</v>
      </c>
      <c r="AK2464" s="31">
        <f t="shared" ca="1" si="1500"/>
        <v>7.7956399999999997</v>
      </c>
      <c r="AL2464" s="31">
        <f t="shared" ca="1" si="1501"/>
        <v>8.27</v>
      </c>
      <c r="AM2464" s="31">
        <f t="shared" ca="1" si="1502"/>
        <v>8.7443600000000004</v>
      </c>
      <c r="AN2464" s="32"/>
      <c r="AO2464" s="32">
        <f t="shared" ca="1" si="1503"/>
        <v>2.890077253538212</v>
      </c>
      <c r="AP2464" s="32">
        <f t="shared" ca="1" si="1504"/>
        <v>0.41864310992495635</v>
      </c>
      <c r="AQ2464" s="32">
        <f t="shared" ca="1" si="1505"/>
        <v>4.2959212856690323</v>
      </c>
      <c r="AR2464" s="32">
        <f t="shared" ca="1" si="1506"/>
        <v>3.0303030303030276E-2</v>
      </c>
    </row>
    <row r="2465" spans="1:44">
      <c r="A2465" s="20">
        <v>40513</v>
      </c>
      <c r="B2465" s="31">
        <f ca="1">IF(ROW(data!B2465)&gt;singleSMA,AVERAGE(OFFSET(data!B2465,0,0,-singleSMA,1)),"")</f>
        <v>8.2362999999999982</v>
      </c>
      <c r="C2465" s="31" t="str">
        <f ca="1">IF(ROW(data!B2463)&gt;singleSMA+2,IF(SIGN(data!B2464-indicators!B2464)&lt;&gt;SIGN(data!B2463-indicators!B2463),IF(SIGN(data!B2464-indicators!B2464)&gt;0,"BUY","SELL"),""),"")</f>
        <v/>
      </c>
      <c r="D2465" s="31">
        <f ca="1">IF(ROW(data!B2465)&gt;fastSMA,AVERAGE(OFFSET(data!B2465,0,0,-fastSMA,1)),"")</f>
        <v>7.0120000000000022</v>
      </c>
      <c r="E2465" s="31">
        <f ca="1">IF(ROW(data!B2465)&gt;slowSMA,AVERAGE(OFFSET(data!B2465,0,0,-slowSMA,1)),"")</f>
        <v>8.2362999999999982</v>
      </c>
      <c r="F2465" s="31" t="str">
        <f ca="1">IF(ROW(data!B2465)&gt;MAX(fastSMA,slowSMA)+2,IF(SIGN(D2464-E2464)&lt;&gt;SIGN(D2463-E2463),IF(SIGN(D2464-E2464)&gt;0,"BUY","SELL"),""),"")</f>
        <v/>
      </c>
      <c r="G2465" s="31"/>
      <c r="H2465" s="31">
        <f>(data!B2465/data!B2464)-1</f>
        <v>8.7827426810477505E-2</v>
      </c>
      <c r="I2465" s="31">
        <f t="shared" si="1486"/>
        <v>8.7827426810477505E-2</v>
      </c>
      <c r="J2465" s="31">
        <f t="shared" si="1487"/>
        <v>0</v>
      </c>
      <c r="K2465" s="31">
        <f ca="1">IF(ROW(data!B2465)&gt;rsi+1,100-100/(1+AVERAGE(OFFSET(I2465,0,0,-rsi,1))/AVERAGE(OFFSET(J2465,0,0,-rsi,1))),"")</f>
        <v>46.019090124671933</v>
      </c>
      <c r="L2465" s="31"/>
      <c r="M2465" s="31">
        <f t="shared" si="1488"/>
        <v>1.0878274268104775</v>
      </c>
      <c r="N2465" s="31">
        <f t="shared" ca="1" si="1489"/>
        <v>0.94765100671140956</v>
      </c>
      <c r="O2465" s="32"/>
      <c r="P2465" s="32"/>
      <c r="Q2465" s="32"/>
      <c r="R2465" s="32"/>
      <c r="S2465" s="32" t="str">
        <f ca="1">pricein</f>
        <v/>
      </c>
      <c r="T2465" s="32" t="str">
        <f ca="1">priceout</f>
        <v/>
      </c>
      <c r="U2465" s="16" t="str">
        <f t="shared" ca="1" si="1490"/>
        <v/>
      </c>
      <c r="V2465" s="16" t="str">
        <f t="shared" ca="1" si="1491"/>
        <v/>
      </c>
      <c r="W2465" s="16" t="str">
        <f t="shared" ca="1" si="1492"/>
        <v/>
      </c>
      <c r="X2465" s="16">
        <f t="shared" ca="1" si="1493"/>
        <v>2.7421112655627602</v>
      </c>
      <c r="Y2465" s="16"/>
      <c r="Z2465" s="32" t="str">
        <f ca="1">priceincross</f>
        <v/>
      </c>
      <c r="AA2465" s="32" t="str">
        <f ca="1">priceoutcross</f>
        <v/>
      </c>
      <c r="AB2465" s="32" t="str">
        <f t="shared" ca="1" si="1494"/>
        <v/>
      </c>
      <c r="AC2465" s="32" t="str">
        <f t="shared" ca="1" si="1495"/>
        <v/>
      </c>
      <c r="AD2465" s="32" t="str">
        <f t="shared" ca="1" si="1496"/>
        <v/>
      </c>
      <c r="AE2465" s="32">
        <f t="shared" ca="1" si="1497"/>
        <v>5.1401588949140606</v>
      </c>
      <c r="AF2465" s="32"/>
      <c r="AG2465" s="32">
        <f ca="1">IF(ROW(data!B2465)&gt;fib+1,MIN(OFFSET(data!B2465,0,0,-fib,1)),"")</f>
        <v>6.26</v>
      </c>
      <c r="AH2465" s="32">
        <f ca="1">IF(ROW(data!B2465)&gt;fib+1,MAX(OFFSET(data!B2465,0,0,-fib,1)),"")</f>
        <v>10.28</v>
      </c>
      <c r="AI2465" s="32">
        <f t="shared" ca="1" si="1498"/>
        <v>4.0199999999999996</v>
      </c>
      <c r="AJ2465" s="31">
        <f t="shared" ca="1" si="1499"/>
        <v>7.2087199999999996</v>
      </c>
      <c r="AK2465" s="31">
        <f t="shared" ca="1" si="1500"/>
        <v>7.7956399999999997</v>
      </c>
      <c r="AL2465" s="31">
        <f t="shared" ca="1" si="1501"/>
        <v>8.27</v>
      </c>
      <c r="AM2465" s="31">
        <f t="shared" ca="1" si="1502"/>
        <v>8.7443600000000004</v>
      </c>
      <c r="AN2465" s="32"/>
      <c r="AO2465" s="32">
        <f t="shared" ca="1" si="1503"/>
        <v>2.890077253538212</v>
      </c>
      <c r="AP2465" s="32">
        <f t="shared" ca="1" si="1504"/>
        <v>0.41864310992495635</v>
      </c>
      <c r="AQ2465" s="32">
        <f t="shared" ca="1" si="1505"/>
        <v>4.2959212856690323</v>
      </c>
      <c r="AR2465" s="32">
        <f t="shared" ca="1" si="1506"/>
        <v>3.0303030303030276E-2</v>
      </c>
    </row>
    <row r="2466" spans="1:44">
      <c r="A2466" s="40">
        <v>40514</v>
      </c>
      <c r="B2466" s="31">
        <f ca="1">IF(ROW(data!B2466)&gt;singleSMA,AVERAGE(OFFSET(data!B2466,0,0,-singleSMA,1)),"")</f>
        <v>8.2171999999999983</v>
      </c>
      <c r="C2466" s="31" t="str">
        <f ca="1">IF(ROW(data!B2464)&gt;singleSMA+2,IF(SIGN(data!B2465-indicators!B2465)&lt;&gt;SIGN(data!B2464-indicators!B2464),IF(SIGN(data!B2465-indicators!B2465)&gt;0,"BUY","SELL"),""),"")</f>
        <v/>
      </c>
      <c r="D2466" s="31">
        <f ca="1">IF(ROW(data!B2466)&gt;fastSMA,AVERAGE(OFFSET(data!B2466,0,0,-fastSMA,1)),"")</f>
        <v>6.9859999999999998</v>
      </c>
      <c r="E2466" s="31">
        <f ca="1">IF(ROW(data!B2466)&gt;slowSMA,AVERAGE(OFFSET(data!B2466,0,0,-slowSMA,1)),"")</f>
        <v>8.2171999999999983</v>
      </c>
      <c r="F2466" s="31" t="str">
        <f ca="1">IF(ROW(data!B2466)&gt;MAX(fastSMA,slowSMA)+2,IF(SIGN(D2465-E2465)&lt;&gt;SIGN(D2464-E2464),IF(SIGN(D2465-E2465)&gt;0,"BUY","SELL"),""),"")</f>
        <v/>
      </c>
      <c r="G2466" s="31"/>
      <c r="H2466" s="31">
        <f>(data!B2466/data!B2465)-1</f>
        <v>-2.8328611898016942E-2</v>
      </c>
      <c r="I2466" s="31">
        <f t="shared" ref="I2466:I2501" si="1507">IF(H2466&gt;0,H2466,0)</f>
        <v>0</v>
      </c>
      <c r="J2466" s="31">
        <f t="shared" ref="J2466:J2501" si="1508">IF(H2466&lt;0,-H2466,0)</f>
        <v>2.8328611898016942E-2</v>
      </c>
      <c r="K2466" s="31">
        <f ca="1">IF(ROW(data!B2466)&gt;rsi+1,100-100/(1+AVERAGE(OFFSET(I2466,0,0,-rsi,1))/AVERAGE(OFFSET(J2466,0,0,-rsi,1))),"")</f>
        <v>44.466870680331148</v>
      </c>
      <c r="L2466" s="31"/>
      <c r="M2466" s="31">
        <f t="shared" ref="M2466:M2501" si="1509">1+H2466</f>
        <v>0.97167138810198306</v>
      </c>
      <c r="N2466" s="31">
        <f t="shared" ref="N2466:N2501" ca="1" si="1510">IF(ROW(M2466)&gt;priceindex+1,PRODUCT(OFFSET(M2466,0,0,-priceindex,1)),"")</f>
        <v>0.92953929539295421</v>
      </c>
      <c r="O2466" s="32"/>
      <c r="P2466" s="32"/>
      <c r="Q2466" s="32"/>
      <c r="R2466" s="32"/>
      <c r="S2466" s="32" t="str">
        <f ca="1">pricein</f>
        <v/>
      </c>
      <c r="T2466" s="32" t="str">
        <f ca="1">priceout</f>
        <v/>
      </c>
      <c r="U2466" s="16" t="str">
        <f t="shared" ref="U2466:U2501" ca="1" si="1511">IF(S2466&lt;&gt;"",OFFSET(C2466,MATCH("SELL",C2467:C7319,0),17),"")</f>
        <v/>
      </c>
      <c r="V2466" s="16" t="str">
        <f t="shared" ref="V2466:V2501" ca="1" si="1512">IF(IFERROR(U2466,"")&lt;&gt;"",U2466/S2466,"")</f>
        <v/>
      </c>
      <c r="W2466" s="16" t="str">
        <f t="shared" ref="W2466:W2501" ca="1" si="1513">IF(V2466&lt;&gt;"",V2466-1,"")</f>
        <v/>
      </c>
      <c r="X2466" s="16">
        <f t="shared" ref="X2466:X2501" ca="1" si="1514">IF(V2466&lt;&gt;"",V2466*X2465,X2465)</f>
        <v>2.7421112655627602</v>
      </c>
      <c r="Y2466" s="16"/>
      <c r="Z2466" s="32" t="str">
        <f ca="1">priceincross</f>
        <v/>
      </c>
      <c r="AA2466" s="32" t="str">
        <f ca="1">priceoutcross</f>
        <v/>
      </c>
      <c r="AB2466" s="32" t="str">
        <f t="shared" ref="AB2466:AB2501" ca="1" si="1515">IF(Z2466&lt;&gt;"",OFFSET(F2466,MATCH("SELL",F2467:F7464,0),21),"")</f>
        <v/>
      </c>
      <c r="AC2466" s="32" t="str">
        <f t="shared" ref="AC2466:AC2501" ca="1" si="1516">IF(IFERROR(AB2466,"")&lt;&gt;"",AB2466/Z2466,"")</f>
        <v/>
      </c>
      <c r="AD2466" s="32" t="str">
        <f t="shared" ref="AD2466:AD2501" ca="1" si="1517">IF(AC2466&lt;&gt;"",AC2466-1,"")</f>
        <v/>
      </c>
      <c r="AE2466" s="32">
        <f t="shared" ref="AE2466:AE2501" ca="1" si="1518">IF(AC2466&lt;&gt;"",AC2466*AE2465,AE2465)</f>
        <v>5.1401588949140606</v>
      </c>
      <c r="AF2466" s="32"/>
      <c r="AG2466" s="32">
        <f ca="1">IF(ROW(data!B2466)&gt;fib+1,MIN(OFFSET(data!B2466,0,0,-fib,1)),"")</f>
        <v>6.26</v>
      </c>
      <c r="AH2466" s="32">
        <f ca="1">IF(ROW(data!B2466)&gt;fib+1,MAX(OFFSET(data!B2466,0,0,-fib,1)),"")</f>
        <v>10.28</v>
      </c>
      <c r="AI2466" s="32">
        <f t="shared" ref="AI2466:AI2501" ca="1" si="1519">IF(AG2466&lt;&gt;"",AH2466-AG2466,"")</f>
        <v>4.0199999999999996</v>
      </c>
      <c r="AJ2466" s="31">
        <f t="shared" ref="AJ2466:AJ2501" ca="1" si="1520">IF(AI2466&lt;&gt;"",AG2466+0.236*AI2466,"")</f>
        <v>7.2087199999999996</v>
      </c>
      <c r="AK2466" s="31">
        <f t="shared" ref="AK2466:AK2501" ca="1" si="1521">IF(AI2466&lt;&gt;"",AG2466+0.382*AI2466,"")</f>
        <v>7.7956399999999997</v>
      </c>
      <c r="AL2466" s="31">
        <f t="shared" ref="AL2466:AL2501" ca="1" si="1522">IF(AI2466&lt;&gt;"",AG2466+0.5*AI2466,"")</f>
        <v>8.27</v>
      </c>
      <c r="AM2466" s="31">
        <f t="shared" ref="AM2466:AM2501" ca="1" si="1523">IF(AI2466&lt;&gt;"",AG2466+0.618*AI2466,"")</f>
        <v>8.7443600000000004</v>
      </c>
      <c r="AN2466" s="32"/>
      <c r="AO2466" s="32">
        <f t="shared" ref="AO2466:AO2501" ca="1" si="1524">MAX(AO2465,X2466-1)</f>
        <v>2.890077253538212</v>
      </c>
      <c r="AP2466" s="32">
        <f t="shared" ref="AP2466:AP2501" ca="1" si="1525">((1+AO2466)/X2466)-1</f>
        <v>0.41864310992495635</v>
      </c>
      <c r="AQ2466" s="32">
        <f t="shared" ref="AQ2466:AQ2501" ca="1" si="1526">MAX(AQ2465,AE2466-1)</f>
        <v>4.2959212856690323</v>
      </c>
      <c r="AR2466" s="32">
        <f t="shared" ref="AR2466:AR2501" ca="1" si="1527">((1+AQ2466)/AE2466)-1</f>
        <v>3.0303030303030276E-2</v>
      </c>
    </row>
    <row r="2467" spans="1:44">
      <c r="A2467" s="40">
        <v>40515</v>
      </c>
      <c r="B2467" s="31">
        <f ca="1">IF(ROW(data!B2467)&gt;singleSMA,AVERAGE(OFFSET(data!B2467,0,0,-singleSMA,1)),"")</f>
        <v>8.1916999999999991</v>
      </c>
      <c r="C2467" s="31" t="str">
        <f ca="1">IF(ROW(data!B2465)&gt;singleSMA+2,IF(SIGN(data!B2466-indicators!B2466)&lt;&gt;SIGN(data!B2465-indicators!B2465),IF(SIGN(data!B2466-indicators!B2466)&gt;0,"BUY","SELL"),""),"")</f>
        <v/>
      </c>
      <c r="D2467" s="31">
        <f ca="1">IF(ROW(data!B2467)&gt;fastSMA,AVERAGE(OFFSET(data!B2467,0,0,-fastSMA,1)),"")</f>
        <v>6.9515000000000002</v>
      </c>
      <c r="E2467" s="31">
        <f ca="1">IF(ROW(data!B2467)&gt;slowSMA,AVERAGE(OFFSET(data!B2467,0,0,-slowSMA,1)),"")</f>
        <v>8.1916999999999991</v>
      </c>
      <c r="F2467" s="31" t="str">
        <f ca="1">IF(ROW(data!B2467)&gt;MAX(fastSMA,slowSMA)+2,IF(SIGN(D2466-E2466)&lt;&gt;SIGN(D2465-E2465),IF(SIGN(D2466-E2466)&gt;0,"BUY","SELL"),""),"")</f>
        <v/>
      </c>
      <c r="G2467" s="31"/>
      <c r="H2467" s="31">
        <f>(data!B2467/data!B2466)-1</f>
        <v>-2.186588921282806E-2</v>
      </c>
      <c r="I2467" s="31">
        <f t="shared" si="1507"/>
        <v>0</v>
      </c>
      <c r="J2467" s="31">
        <f t="shared" si="1508"/>
        <v>2.186588921282806E-2</v>
      </c>
      <c r="K2467" s="31">
        <f ca="1">IF(ROW(data!B2467)&gt;rsi+1,100-100/(1+AVERAGE(OFFSET(I2467,0,0,-rsi,1))/AVERAGE(OFFSET(J2467,0,0,-rsi,1))),"")</f>
        <v>42.532526501471814</v>
      </c>
      <c r="L2467" s="31"/>
      <c r="M2467" s="31">
        <f t="shared" si="1509"/>
        <v>0.97813411078717194</v>
      </c>
      <c r="N2467" s="31">
        <f t="shared" ca="1" si="1510"/>
        <v>0.90675675675675682</v>
      </c>
      <c r="O2467" s="32"/>
      <c r="P2467" s="32"/>
      <c r="Q2467" s="32"/>
      <c r="R2467" s="32"/>
      <c r="S2467" s="32" t="str">
        <f ca="1">pricein</f>
        <v/>
      </c>
      <c r="T2467" s="32" t="str">
        <f ca="1">priceout</f>
        <v/>
      </c>
      <c r="U2467" s="16" t="str">
        <f t="shared" ca="1" si="1511"/>
        <v/>
      </c>
      <c r="V2467" s="16" t="str">
        <f t="shared" ca="1" si="1512"/>
        <v/>
      </c>
      <c r="W2467" s="16" t="str">
        <f t="shared" ca="1" si="1513"/>
        <v/>
      </c>
      <c r="X2467" s="16">
        <f t="shared" ca="1" si="1514"/>
        <v>2.7421112655627602</v>
      </c>
      <c r="Y2467" s="16"/>
      <c r="Z2467" s="32" t="str">
        <f ca="1">priceincross</f>
        <v/>
      </c>
      <c r="AA2467" s="32" t="str">
        <f ca="1">priceoutcross</f>
        <v/>
      </c>
      <c r="AB2467" s="32" t="str">
        <f t="shared" ca="1" si="1515"/>
        <v/>
      </c>
      <c r="AC2467" s="32" t="str">
        <f t="shared" ca="1" si="1516"/>
        <v/>
      </c>
      <c r="AD2467" s="32" t="str">
        <f t="shared" ca="1" si="1517"/>
        <v/>
      </c>
      <c r="AE2467" s="32">
        <f t="shared" ca="1" si="1518"/>
        <v>5.1401588949140606</v>
      </c>
      <c r="AF2467" s="32"/>
      <c r="AG2467" s="32">
        <f ca="1">IF(ROW(data!B2467)&gt;fib+1,MIN(OFFSET(data!B2467,0,0,-fib,1)),"")</f>
        <v>6.26</v>
      </c>
      <c r="AH2467" s="32">
        <f ca="1">IF(ROW(data!B2467)&gt;fib+1,MAX(OFFSET(data!B2467,0,0,-fib,1)),"")</f>
        <v>10.28</v>
      </c>
      <c r="AI2467" s="32">
        <f t="shared" ca="1" si="1519"/>
        <v>4.0199999999999996</v>
      </c>
      <c r="AJ2467" s="31">
        <f t="shared" ca="1" si="1520"/>
        <v>7.2087199999999996</v>
      </c>
      <c r="AK2467" s="31">
        <f t="shared" ca="1" si="1521"/>
        <v>7.7956399999999997</v>
      </c>
      <c r="AL2467" s="31">
        <f t="shared" ca="1" si="1522"/>
        <v>8.27</v>
      </c>
      <c r="AM2467" s="31">
        <f t="shared" ca="1" si="1523"/>
        <v>8.7443600000000004</v>
      </c>
      <c r="AN2467" s="32"/>
      <c r="AO2467" s="32">
        <f t="shared" ca="1" si="1524"/>
        <v>2.890077253538212</v>
      </c>
      <c r="AP2467" s="32">
        <f t="shared" ca="1" si="1525"/>
        <v>0.41864310992495635</v>
      </c>
      <c r="AQ2467" s="32">
        <f t="shared" ca="1" si="1526"/>
        <v>4.2959212856690323</v>
      </c>
      <c r="AR2467" s="32">
        <f t="shared" ca="1" si="1527"/>
        <v>3.0303030303030276E-2</v>
      </c>
    </row>
    <row r="2468" spans="1:44">
      <c r="A2468" s="40">
        <v>40518</v>
      </c>
      <c r="B2468" s="31">
        <f ca="1">IF(ROW(data!B2468)&gt;singleSMA,AVERAGE(OFFSET(data!B2468,0,0,-singleSMA,1)),"")</f>
        <v>8.1657999999999991</v>
      </c>
      <c r="C2468" s="31" t="str">
        <f ca="1">IF(ROW(data!B2466)&gt;singleSMA+2,IF(SIGN(data!B2467-indicators!B2467)&lt;&gt;SIGN(data!B2466-indicators!B2466),IF(SIGN(data!B2467-indicators!B2467)&gt;0,"BUY","SELL"),""),"")</f>
        <v/>
      </c>
      <c r="D2468" s="31">
        <f ca="1">IF(ROW(data!B2468)&gt;fastSMA,AVERAGE(OFFSET(data!B2468,0,0,-fastSMA,1)),"")</f>
        <v>6.9055000000000009</v>
      </c>
      <c r="E2468" s="31">
        <f ca="1">IF(ROW(data!B2468)&gt;slowSMA,AVERAGE(OFFSET(data!B2468,0,0,-slowSMA,1)),"")</f>
        <v>8.1657999999999991</v>
      </c>
      <c r="F2468" s="31" t="str">
        <f ca="1">IF(ROW(data!B2468)&gt;MAX(fastSMA,slowSMA)+2,IF(SIGN(D2467-E2467)&lt;&gt;SIGN(D2466-E2466),IF(SIGN(D2467-E2467)&gt;0,"BUY","SELL"),""),"")</f>
        <v/>
      </c>
      <c r="G2468" s="31"/>
      <c r="H2468" s="31">
        <f>(data!B2468/data!B2467)-1</f>
        <v>4.4709388971684305E-3</v>
      </c>
      <c r="I2468" s="31">
        <f t="shared" si="1507"/>
        <v>4.4709388971684305E-3</v>
      </c>
      <c r="J2468" s="31">
        <f t="shared" si="1508"/>
        <v>0</v>
      </c>
      <c r="K2468" s="31">
        <f ca="1">IF(ROW(data!B2468)&gt;rsi+1,100-100/(1+AVERAGE(OFFSET(I2468,0,0,-rsi,1))/AVERAGE(OFFSET(J2468,0,0,-rsi,1))),"")</f>
        <v>39.327331164935529</v>
      </c>
      <c r="L2468" s="31"/>
      <c r="M2468" s="31">
        <f t="shared" si="1509"/>
        <v>1.0044709388971684</v>
      </c>
      <c r="N2468" s="31">
        <f t="shared" ca="1" si="1510"/>
        <v>0.87989556135770264</v>
      </c>
      <c r="O2468" s="32"/>
      <c r="P2468" s="32"/>
      <c r="Q2468" s="32"/>
      <c r="R2468" s="32"/>
      <c r="S2468" s="32" t="str">
        <f ca="1">pricein</f>
        <v/>
      </c>
      <c r="T2468" s="32" t="str">
        <f ca="1">priceout</f>
        <v/>
      </c>
      <c r="U2468" s="16" t="str">
        <f t="shared" ca="1" si="1511"/>
        <v/>
      </c>
      <c r="V2468" s="16" t="str">
        <f t="shared" ca="1" si="1512"/>
        <v/>
      </c>
      <c r="W2468" s="16" t="str">
        <f t="shared" ca="1" si="1513"/>
        <v/>
      </c>
      <c r="X2468" s="16">
        <f t="shared" ca="1" si="1514"/>
        <v>2.7421112655627602</v>
      </c>
      <c r="Y2468" s="16"/>
      <c r="Z2468" s="32" t="str">
        <f ca="1">priceincross</f>
        <v/>
      </c>
      <c r="AA2468" s="32" t="str">
        <f ca="1">priceoutcross</f>
        <v/>
      </c>
      <c r="AB2468" s="32" t="str">
        <f t="shared" ca="1" si="1515"/>
        <v/>
      </c>
      <c r="AC2468" s="32" t="str">
        <f t="shared" ca="1" si="1516"/>
        <v/>
      </c>
      <c r="AD2468" s="32" t="str">
        <f t="shared" ca="1" si="1517"/>
        <v/>
      </c>
      <c r="AE2468" s="32">
        <f t="shared" ca="1" si="1518"/>
        <v>5.1401588949140606</v>
      </c>
      <c r="AF2468" s="32"/>
      <c r="AG2468" s="32">
        <f ca="1">IF(ROW(data!B2468)&gt;fib+1,MIN(OFFSET(data!B2468,0,0,-fib,1)),"")</f>
        <v>6.26</v>
      </c>
      <c r="AH2468" s="32">
        <f ca="1">IF(ROW(data!B2468)&gt;fib+1,MAX(OFFSET(data!B2468,0,0,-fib,1)),"")</f>
        <v>10.28</v>
      </c>
      <c r="AI2468" s="32">
        <f t="shared" ca="1" si="1519"/>
        <v>4.0199999999999996</v>
      </c>
      <c r="AJ2468" s="31">
        <f t="shared" ca="1" si="1520"/>
        <v>7.2087199999999996</v>
      </c>
      <c r="AK2468" s="31">
        <f t="shared" ca="1" si="1521"/>
        <v>7.7956399999999997</v>
      </c>
      <c r="AL2468" s="31">
        <f t="shared" ca="1" si="1522"/>
        <v>8.27</v>
      </c>
      <c r="AM2468" s="31">
        <f t="shared" ca="1" si="1523"/>
        <v>8.7443600000000004</v>
      </c>
      <c r="AN2468" s="32"/>
      <c r="AO2468" s="32">
        <f t="shared" ca="1" si="1524"/>
        <v>2.890077253538212</v>
      </c>
      <c r="AP2468" s="32">
        <f t="shared" ca="1" si="1525"/>
        <v>0.41864310992495635</v>
      </c>
      <c r="AQ2468" s="32">
        <f t="shared" ca="1" si="1526"/>
        <v>4.2959212856690323</v>
      </c>
      <c r="AR2468" s="32">
        <f t="shared" ca="1" si="1527"/>
        <v>3.0303030303030276E-2</v>
      </c>
    </row>
    <row r="2469" spans="1:44">
      <c r="A2469" s="40">
        <v>40519</v>
      </c>
      <c r="B2469" s="31">
        <f ca="1">IF(ROW(data!B2469)&gt;singleSMA,AVERAGE(OFFSET(data!B2469,0,0,-singleSMA,1)),"")</f>
        <v>8.1407999999999987</v>
      </c>
      <c r="C2469" s="31" t="str">
        <f ca="1">IF(ROW(data!B2467)&gt;singleSMA+2,IF(SIGN(data!B2468-indicators!B2468)&lt;&gt;SIGN(data!B2467-indicators!B2467),IF(SIGN(data!B2468-indicators!B2468)&gt;0,"BUY","SELL"),""),"")</f>
        <v/>
      </c>
      <c r="D2469" s="31">
        <f ca="1">IF(ROW(data!B2469)&gt;fastSMA,AVERAGE(OFFSET(data!B2469,0,0,-fastSMA,1)),"")</f>
        <v>6.867</v>
      </c>
      <c r="E2469" s="31">
        <f ca="1">IF(ROW(data!B2469)&gt;slowSMA,AVERAGE(OFFSET(data!B2469,0,0,-slowSMA,1)),"")</f>
        <v>8.1407999999999987</v>
      </c>
      <c r="F2469" s="31" t="str">
        <f ca="1">IF(ROW(data!B2469)&gt;MAX(fastSMA,slowSMA)+2,IF(SIGN(D2468-E2468)&lt;&gt;SIGN(D2467-E2467),IF(SIGN(D2468-E2468)&gt;0,"BUY","SELL"),""),"")</f>
        <v/>
      </c>
      <c r="G2469" s="31"/>
      <c r="H2469" s="31">
        <f>(data!B2469/data!B2468)-1</f>
        <v>4.0059347181008897E-2</v>
      </c>
      <c r="I2469" s="31">
        <f t="shared" si="1507"/>
        <v>4.0059347181008897E-2</v>
      </c>
      <c r="J2469" s="31">
        <f t="shared" si="1508"/>
        <v>0</v>
      </c>
      <c r="K2469" s="31">
        <f ca="1">IF(ROW(data!B2469)&gt;rsi+1,100-100/(1+AVERAGE(OFFSET(I2469,0,0,-rsi,1))/AVERAGE(OFFSET(J2469,0,0,-rsi,1))),"")</f>
        <v>41.904928793729887</v>
      </c>
      <c r="L2469" s="31"/>
      <c r="M2469" s="31">
        <f t="shared" si="1509"/>
        <v>1.0400593471810089</v>
      </c>
      <c r="N2469" s="31">
        <f t="shared" ca="1" si="1510"/>
        <v>0.90102827763496118</v>
      </c>
      <c r="O2469" s="32"/>
      <c r="P2469" s="32"/>
      <c r="Q2469" s="32"/>
      <c r="R2469" s="32"/>
      <c r="S2469" s="32" t="str">
        <f ca="1">pricein</f>
        <v/>
      </c>
      <c r="T2469" s="32" t="str">
        <f ca="1">priceout</f>
        <v/>
      </c>
      <c r="U2469" s="16" t="str">
        <f t="shared" ca="1" si="1511"/>
        <v/>
      </c>
      <c r="V2469" s="16" t="str">
        <f t="shared" ca="1" si="1512"/>
        <v/>
      </c>
      <c r="W2469" s="16" t="str">
        <f t="shared" ca="1" si="1513"/>
        <v/>
      </c>
      <c r="X2469" s="16">
        <f t="shared" ca="1" si="1514"/>
        <v>2.7421112655627602</v>
      </c>
      <c r="Y2469" s="16"/>
      <c r="Z2469" s="32" t="str">
        <f ca="1">priceincross</f>
        <v/>
      </c>
      <c r="AA2469" s="32" t="str">
        <f ca="1">priceoutcross</f>
        <v/>
      </c>
      <c r="AB2469" s="32" t="str">
        <f t="shared" ca="1" si="1515"/>
        <v/>
      </c>
      <c r="AC2469" s="32" t="str">
        <f t="shared" ca="1" si="1516"/>
        <v/>
      </c>
      <c r="AD2469" s="32" t="str">
        <f t="shared" ca="1" si="1517"/>
        <v/>
      </c>
      <c r="AE2469" s="32">
        <f t="shared" ca="1" si="1518"/>
        <v>5.1401588949140606</v>
      </c>
      <c r="AF2469" s="32"/>
      <c r="AG2469" s="32">
        <f ca="1">IF(ROW(data!B2469)&gt;fib+1,MIN(OFFSET(data!B2469,0,0,-fib,1)),"")</f>
        <v>6.26</v>
      </c>
      <c r="AH2469" s="32">
        <f ca="1">IF(ROW(data!B2469)&gt;fib+1,MAX(OFFSET(data!B2469,0,0,-fib,1)),"")</f>
        <v>10.28</v>
      </c>
      <c r="AI2469" s="32">
        <f t="shared" ca="1" si="1519"/>
        <v>4.0199999999999996</v>
      </c>
      <c r="AJ2469" s="31">
        <f t="shared" ca="1" si="1520"/>
        <v>7.2087199999999996</v>
      </c>
      <c r="AK2469" s="31">
        <f t="shared" ca="1" si="1521"/>
        <v>7.7956399999999997</v>
      </c>
      <c r="AL2469" s="31">
        <f t="shared" ca="1" si="1522"/>
        <v>8.27</v>
      </c>
      <c r="AM2469" s="31">
        <f t="shared" ca="1" si="1523"/>
        <v>8.7443600000000004</v>
      </c>
      <c r="AN2469" s="32"/>
      <c r="AO2469" s="32">
        <f t="shared" ca="1" si="1524"/>
        <v>2.890077253538212</v>
      </c>
      <c r="AP2469" s="32">
        <f t="shared" ca="1" si="1525"/>
        <v>0.41864310992495635</v>
      </c>
      <c r="AQ2469" s="32">
        <f t="shared" ca="1" si="1526"/>
        <v>4.2959212856690323</v>
      </c>
      <c r="AR2469" s="32">
        <f t="shared" ca="1" si="1527"/>
        <v>3.0303030303030276E-2</v>
      </c>
    </row>
    <row r="2470" spans="1:44">
      <c r="A2470" s="40">
        <v>40520</v>
      </c>
      <c r="B2470" s="31">
        <f ca="1">IF(ROW(data!B2470)&gt;singleSMA,AVERAGE(OFFSET(data!B2470,0,0,-singleSMA,1)),"")</f>
        <v>8.1213999999999995</v>
      </c>
      <c r="C2470" s="31" t="str">
        <f ca="1">IF(ROW(data!B2468)&gt;singleSMA+2,IF(SIGN(data!B2469-indicators!B2469)&lt;&gt;SIGN(data!B2468-indicators!B2468),IF(SIGN(data!B2469-indicators!B2469)&gt;0,"BUY","SELL"),""),"")</f>
        <v/>
      </c>
      <c r="D2470" s="31">
        <f ca="1">IF(ROW(data!B2470)&gt;fastSMA,AVERAGE(OFFSET(data!B2470,0,0,-fastSMA,1)),"")</f>
        <v>6.8480000000000008</v>
      </c>
      <c r="E2470" s="31">
        <f ca="1">IF(ROW(data!B2470)&gt;slowSMA,AVERAGE(OFFSET(data!B2470,0,0,-slowSMA,1)),"")</f>
        <v>8.1213999999999995</v>
      </c>
      <c r="F2470" s="31" t="str">
        <f ca="1">IF(ROW(data!B2470)&gt;MAX(fastSMA,slowSMA)+2,IF(SIGN(D2469-E2469)&lt;&gt;SIGN(D2468-E2468),IF(SIGN(D2469-E2469)&gt;0,"BUY","SELL"),""),"")</f>
        <v/>
      </c>
      <c r="G2470" s="31"/>
      <c r="H2470" s="31">
        <f>(data!B2470/data!B2469)-1</f>
        <v>1.4265335235378096E-2</v>
      </c>
      <c r="I2470" s="31">
        <f t="shared" si="1507"/>
        <v>1.4265335235378096E-2</v>
      </c>
      <c r="J2470" s="31">
        <f t="shared" si="1508"/>
        <v>0</v>
      </c>
      <c r="K2470" s="31">
        <f ca="1">IF(ROW(data!B2470)&gt;rsi+1,100-100/(1+AVERAGE(OFFSET(I2470,0,0,-rsi,1))/AVERAGE(OFFSET(J2470,0,0,-rsi,1))),"")</f>
        <v>46.242474545122832</v>
      </c>
      <c r="L2470" s="31"/>
      <c r="M2470" s="31">
        <f t="shared" si="1509"/>
        <v>1.0142653352353781</v>
      </c>
      <c r="N2470" s="31">
        <f t="shared" ca="1" si="1510"/>
        <v>0.94926568758344454</v>
      </c>
      <c r="O2470" s="32"/>
      <c r="P2470" s="32"/>
      <c r="Q2470" s="32"/>
      <c r="R2470" s="32"/>
      <c r="S2470" s="32" t="str">
        <f ca="1">pricein</f>
        <v/>
      </c>
      <c r="T2470" s="32" t="str">
        <f ca="1">priceout</f>
        <v/>
      </c>
      <c r="U2470" s="16" t="str">
        <f t="shared" ca="1" si="1511"/>
        <v/>
      </c>
      <c r="V2470" s="16" t="str">
        <f t="shared" ca="1" si="1512"/>
        <v/>
      </c>
      <c r="W2470" s="16" t="str">
        <f t="shared" ca="1" si="1513"/>
        <v/>
      </c>
      <c r="X2470" s="16">
        <f t="shared" ca="1" si="1514"/>
        <v>2.7421112655627602</v>
      </c>
      <c r="Y2470" s="16"/>
      <c r="Z2470" s="32" t="str">
        <f ca="1">priceincross</f>
        <v/>
      </c>
      <c r="AA2470" s="32" t="str">
        <f ca="1">priceoutcross</f>
        <v/>
      </c>
      <c r="AB2470" s="32" t="str">
        <f t="shared" ca="1" si="1515"/>
        <v/>
      </c>
      <c r="AC2470" s="32" t="str">
        <f t="shared" ca="1" si="1516"/>
        <v/>
      </c>
      <c r="AD2470" s="32" t="str">
        <f t="shared" ca="1" si="1517"/>
        <v/>
      </c>
      <c r="AE2470" s="32">
        <f t="shared" ca="1" si="1518"/>
        <v>5.1401588949140606</v>
      </c>
      <c r="AF2470" s="32"/>
      <c r="AG2470" s="32">
        <f ca="1">IF(ROW(data!B2470)&gt;fib+1,MIN(OFFSET(data!B2470,0,0,-fib,1)),"")</f>
        <v>6.26</v>
      </c>
      <c r="AH2470" s="32">
        <f ca="1">IF(ROW(data!B2470)&gt;fib+1,MAX(OFFSET(data!B2470,0,0,-fib,1)),"")</f>
        <v>10.28</v>
      </c>
      <c r="AI2470" s="32">
        <f t="shared" ca="1" si="1519"/>
        <v>4.0199999999999996</v>
      </c>
      <c r="AJ2470" s="31">
        <f t="shared" ca="1" si="1520"/>
        <v>7.2087199999999996</v>
      </c>
      <c r="AK2470" s="31">
        <f t="shared" ca="1" si="1521"/>
        <v>7.7956399999999997</v>
      </c>
      <c r="AL2470" s="31">
        <f t="shared" ca="1" si="1522"/>
        <v>8.27</v>
      </c>
      <c r="AM2470" s="31">
        <f t="shared" ca="1" si="1523"/>
        <v>8.7443600000000004</v>
      </c>
      <c r="AN2470" s="32"/>
      <c r="AO2470" s="32">
        <f t="shared" ca="1" si="1524"/>
        <v>2.890077253538212</v>
      </c>
      <c r="AP2470" s="32">
        <f t="shared" ca="1" si="1525"/>
        <v>0.41864310992495635</v>
      </c>
      <c r="AQ2470" s="32">
        <f t="shared" ca="1" si="1526"/>
        <v>4.2959212856690323</v>
      </c>
      <c r="AR2470" s="32">
        <f t="shared" ca="1" si="1527"/>
        <v>3.0303030303030276E-2</v>
      </c>
    </row>
    <row r="2471" spans="1:44">
      <c r="A2471" s="40">
        <v>40521</v>
      </c>
      <c r="B2471" s="31">
        <f ca="1">IF(ROW(data!B2471)&gt;singleSMA,AVERAGE(OFFSET(data!B2471,0,0,-singleSMA,1)),"")</f>
        <v>8.1042999999999985</v>
      </c>
      <c r="C2471" s="31" t="str">
        <f ca="1">IF(ROW(data!B2469)&gt;singleSMA+2,IF(SIGN(data!B2470-indicators!B2470)&lt;&gt;SIGN(data!B2469-indicators!B2469),IF(SIGN(data!B2470-indicators!B2470)&gt;0,"BUY","SELL"),""),"")</f>
        <v/>
      </c>
      <c r="D2471" s="31">
        <f ca="1">IF(ROW(data!B2471)&gt;fastSMA,AVERAGE(OFFSET(data!B2471,0,0,-fastSMA,1)),"")</f>
        <v>6.8505000000000011</v>
      </c>
      <c r="E2471" s="31">
        <f ca="1">IF(ROW(data!B2471)&gt;slowSMA,AVERAGE(OFFSET(data!B2471,0,0,-slowSMA,1)),"")</f>
        <v>8.1042999999999985</v>
      </c>
      <c r="F2471" s="31" t="str">
        <f ca="1">IF(ROW(data!B2471)&gt;MAX(fastSMA,slowSMA)+2,IF(SIGN(D2470-E2470)&lt;&gt;SIGN(D2469-E2469),IF(SIGN(D2470-E2470)&gt;0,"BUY","SELL"),""),"")</f>
        <v/>
      </c>
      <c r="G2471" s="31"/>
      <c r="H2471" s="31">
        <f>(data!B2471/data!B2470)-1</f>
        <v>2.6722925457102642E-2</v>
      </c>
      <c r="I2471" s="31">
        <f t="shared" si="1507"/>
        <v>2.6722925457102642E-2</v>
      </c>
      <c r="J2471" s="31">
        <f t="shared" si="1508"/>
        <v>0</v>
      </c>
      <c r="K2471" s="31">
        <f ca="1">IF(ROW(data!B2471)&gt;rsi+1,100-100/(1+AVERAGE(OFFSET(I2471,0,0,-rsi,1))/AVERAGE(OFFSET(J2471,0,0,-rsi,1))),"")</f>
        <v>51.58873405291591</v>
      </c>
      <c r="L2471" s="31"/>
      <c r="M2471" s="31">
        <f t="shared" si="1509"/>
        <v>1.0267229254571026</v>
      </c>
      <c r="N2471" s="31">
        <f t="shared" ca="1" si="1510"/>
        <v>1.0068965517241379</v>
      </c>
      <c r="O2471" s="32"/>
      <c r="P2471" s="32"/>
      <c r="Q2471" s="32"/>
      <c r="R2471" s="32"/>
      <c r="S2471" s="32" t="str">
        <f ca="1">pricein</f>
        <v/>
      </c>
      <c r="T2471" s="32" t="str">
        <f ca="1">priceout</f>
        <v/>
      </c>
      <c r="U2471" s="16" t="str">
        <f t="shared" ca="1" si="1511"/>
        <v/>
      </c>
      <c r="V2471" s="16" t="str">
        <f t="shared" ca="1" si="1512"/>
        <v/>
      </c>
      <c r="W2471" s="16" t="str">
        <f t="shared" ca="1" si="1513"/>
        <v/>
      </c>
      <c r="X2471" s="16">
        <f t="shared" ca="1" si="1514"/>
        <v>2.7421112655627602</v>
      </c>
      <c r="Y2471" s="16"/>
      <c r="Z2471" s="32" t="str">
        <f ca="1">priceincross</f>
        <v/>
      </c>
      <c r="AA2471" s="32" t="str">
        <f ca="1">priceoutcross</f>
        <v/>
      </c>
      <c r="AB2471" s="32" t="str">
        <f t="shared" ca="1" si="1515"/>
        <v/>
      </c>
      <c r="AC2471" s="32" t="str">
        <f t="shared" ca="1" si="1516"/>
        <v/>
      </c>
      <c r="AD2471" s="32" t="str">
        <f t="shared" ca="1" si="1517"/>
        <v/>
      </c>
      <c r="AE2471" s="32">
        <f t="shared" ca="1" si="1518"/>
        <v>5.1401588949140606</v>
      </c>
      <c r="AF2471" s="32"/>
      <c r="AG2471" s="32">
        <f ca="1">IF(ROW(data!B2471)&gt;fib+1,MIN(OFFSET(data!B2471,0,0,-fib,1)),"")</f>
        <v>6.26</v>
      </c>
      <c r="AH2471" s="32">
        <f ca="1">IF(ROW(data!B2471)&gt;fib+1,MAX(OFFSET(data!B2471,0,0,-fib,1)),"")</f>
        <v>10.28</v>
      </c>
      <c r="AI2471" s="32">
        <f t="shared" ca="1" si="1519"/>
        <v>4.0199999999999996</v>
      </c>
      <c r="AJ2471" s="31">
        <f t="shared" ca="1" si="1520"/>
        <v>7.2087199999999996</v>
      </c>
      <c r="AK2471" s="31">
        <f t="shared" ca="1" si="1521"/>
        <v>7.7956399999999997</v>
      </c>
      <c r="AL2471" s="31">
        <f t="shared" ca="1" si="1522"/>
        <v>8.27</v>
      </c>
      <c r="AM2471" s="31">
        <f t="shared" ca="1" si="1523"/>
        <v>8.7443600000000004</v>
      </c>
      <c r="AN2471" s="32"/>
      <c r="AO2471" s="32">
        <f t="shared" ca="1" si="1524"/>
        <v>2.890077253538212</v>
      </c>
      <c r="AP2471" s="32">
        <f t="shared" ca="1" si="1525"/>
        <v>0.41864310992495635</v>
      </c>
      <c r="AQ2471" s="32">
        <f t="shared" ca="1" si="1526"/>
        <v>4.2959212856690323</v>
      </c>
      <c r="AR2471" s="32">
        <f t="shared" ca="1" si="1527"/>
        <v>3.0303030303030276E-2</v>
      </c>
    </row>
    <row r="2472" spans="1:44">
      <c r="A2472" s="40">
        <v>40522</v>
      </c>
      <c r="B2472" s="31">
        <f ca="1">IF(ROW(data!B2472)&gt;singleSMA,AVERAGE(OFFSET(data!B2472,0,0,-singleSMA,1)),"")</f>
        <v>8.0803999999999991</v>
      </c>
      <c r="C2472" s="31" t="str">
        <f ca="1">IF(ROW(data!B2470)&gt;singleSMA+2,IF(SIGN(data!B2471-indicators!B2471)&lt;&gt;SIGN(data!B2470-indicators!B2470),IF(SIGN(data!B2471-indicators!B2471)&gt;0,"BUY","SELL"),""),"")</f>
        <v/>
      </c>
      <c r="D2472" s="31">
        <f ca="1">IF(ROW(data!B2472)&gt;fastSMA,AVERAGE(OFFSET(data!B2472,0,0,-fastSMA,1)),"")</f>
        <v>6.8354999999999988</v>
      </c>
      <c r="E2472" s="31">
        <f ca="1">IF(ROW(data!B2472)&gt;slowSMA,AVERAGE(OFFSET(data!B2472,0,0,-slowSMA,1)),"")</f>
        <v>8.0803999999999991</v>
      </c>
      <c r="F2472" s="31" t="str">
        <f ca="1">IF(ROW(data!B2472)&gt;MAX(fastSMA,slowSMA)+2,IF(SIGN(D2471-E2471)&lt;&gt;SIGN(D2470-E2470),IF(SIGN(D2471-E2471)&gt;0,"BUY","SELL"),""),"")</f>
        <v/>
      </c>
      <c r="G2472" s="31"/>
      <c r="H2472" s="31">
        <f>(data!B2472/data!B2471)-1</f>
        <v>-3.5616438356164348E-2</v>
      </c>
      <c r="I2472" s="31">
        <f t="shared" si="1507"/>
        <v>0</v>
      </c>
      <c r="J2472" s="31">
        <f t="shared" si="1508"/>
        <v>3.5616438356164348E-2</v>
      </c>
      <c r="K2472" s="31">
        <f ca="1">IF(ROW(data!B2472)&gt;rsi+1,100-100/(1+AVERAGE(OFFSET(I2472,0,0,-rsi,1))/AVERAGE(OFFSET(J2472,0,0,-rsi,1))),"")</f>
        <v>47.303815196048724</v>
      </c>
      <c r="L2472" s="31"/>
      <c r="M2472" s="31">
        <f t="shared" si="1509"/>
        <v>0.96438356164383565</v>
      </c>
      <c r="N2472" s="31">
        <f t="shared" ca="1" si="1510"/>
        <v>0.95912806539509565</v>
      </c>
      <c r="O2472" s="32"/>
      <c r="P2472" s="32"/>
      <c r="Q2472" s="32"/>
      <c r="R2472" s="32"/>
      <c r="S2472" s="32" t="str">
        <f ca="1">pricein</f>
        <v/>
      </c>
      <c r="T2472" s="32" t="str">
        <f ca="1">priceout</f>
        <v/>
      </c>
      <c r="U2472" s="16" t="str">
        <f t="shared" ca="1" si="1511"/>
        <v/>
      </c>
      <c r="V2472" s="16" t="str">
        <f t="shared" ca="1" si="1512"/>
        <v/>
      </c>
      <c r="W2472" s="16" t="str">
        <f t="shared" ca="1" si="1513"/>
        <v/>
      </c>
      <c r="X2472" s="16">
        <f t="shared" ca="1" si="1514"/>
        <v>2.7421112655627602</v>
      </c>
      <c r="Y2472" s="16"/>
      <c r="Z2472" s="32" t="str">
        <f ca="1">priceincross</f>
        <v/>
      </c>
      <c r="AA2472" s="32" t="str">
        <f ca="1">priceoutcross</f>
        <v/>
      </c>
      <c r="AB2472" s="32" t="str">
        <f t="shared" ca="1" si="1515"/>
        <v/>
      </c>
      <c r="AC2472" s="32" t="str">
        <f t="shared" ca="1" si="1516"/>
        <v/>
      </c>
      <c r="AD2472" s="32" t="str">
        <f t="shared" ca="1" si="1517"/>
        <v/>
      </c>
      <c r="AE2472" s="32">
        <f t="shared" ca="1" si="1518"/>
        <v>5.1401588949140606</v>
      </c>
      <c r="AF2472" s="32"/>
      <c r="AG2472" s="32">
        <f ca="1">IF(ROW(data!B2472)&gt;fib+1,MIN(OFFSET(data!B2472,0,0,-fib,1)),"")</f>
        <v>6.26</v>
      </c>
      <c r="AH2472" s="32">
        <f ca="1">IF(ROW(data!B2472)&gt;fib+1,MAX(OFFSET(data!B2472,0,0,-fib,1)),"")</f>
        <v>10.28</v>
      </c>
      <c r="AI2472" s="32">
        <f t="shared" ca="1" si="1519"/>
        <v>4.0199999999999996</v>
      </c>
      <c r="AJ2472" s="31">
        <f t="shared" ca="1" si="1520"/>
        <v>7.2087199999999996</v>
      </c>
      <c r="AK2472" s="31">
        <f t="shared" ca="1" si="1521"/>
        <v>7.7956399999999997</v>
      </c>
      <c r="AL2472" s="31">
        <f t="shared" ca="1" si="1522"/>
        <v>8.27</v>
      </c>
      <c r="AM2472" s="31">
        <f t="shared" ca="1" si="1523"/>
        <v>8.7443600000000004</v>
      </c>
      <c r="AN2472" s="32"/>
      <c r="AO2472" s="32">
        <f t="shared" ca="1" si="1524"/>
        <v>2.890077253538212</v>
      </c>
      <c r="AP2472" s="32">
        <f t="shared" ca="1" si="1525"/>
        <v>0.41864310992495635</v>
      </c>
      <c r="AQ2472" s="32">
        <f t="shared" ca="1" si="1526"/>
        <v>4.2959212856690323</v>
      </c>
      <c r="AR2472" s="32">
        <f t="shared" ca="1" si="1527"/>
        <v>3.0303030303030276E-2</v>
      </c>
    </row>
    <row r="2473" spans="1:44">
      <c r="A2473" s="40">
        <v>40525</v>
      </c>
      <c r="B2473" s="31">
        <f ca="1">IF(ROW(data!B2473)&gt;singleSMA,AVERAGE(OFFSET(data!B2473,0,0,-singleSMA,1)),"")</f>
        <v>8.0559999999999992</v>
      </c>
      <c r="C2473" s="31" t="str">
        <f ca="1">IF(ROW(data!B2471)&gt;singleSMA+2,IF(SIGN(data!B2472-indicators!B2472)&lt;&gt;SIGN(data!B2471-indicators!B2471),IF(SIGN(data!B2472-indicators!B2472)&gt;0,"BUY","SELL"),""),"")</f>
        <v/>
      </c>
      <c r="D2473" s="31">
        <f ca="1">IF(ROW(data!B2473)&gt;fastSMA,AVERAGE(OFFSET(data!B2473,0,0,-fastSMA,1)),"")</f>
        <v>6.8169999999999984</v>
      </c>
      <c r="E2473" s="31">
        <f ca="1">IF(ROW(data!B2473)&gt;slowSMA,AVERAGE(OFFSET(data!B2473,0,0,-slowSMA,1)),"")</f>
        <v>8.0559999999999992</v>
      </c>
      <c r="F2473" s="31" t="str">
        <f ca="1">IF(ROW(data!B2473)&gt;MAX(fastSMA,slowSMA)+2,IF(SIGN(D2472-E2472)&lt;&gt;SIGN(D2471-E2471),IF(SIGN(D2472-E2472)&gt;0,"BUY","SELL"),""),"")</f>
        <v/>
      </c>
      <c r="G2473" s="31"/>
      <c r="H2473" s="31">
        <f>(data!B2473/data!B2472)-1</f>
        <v>-3.125E-2</v>
      </c>
      <c r="I2473" s="31">
        <f t="shared" si="1507"/>
        <v>0</v>
      </c>
      <c r="J2473" s="31">
        <f t="shared" si="1508"/>
        <v>3.125E-2</v>
      </c>
      <c r="K2473" s="31">
        <f ca="1">IF(ROW(data!B2473)&gt;rsi+1,100-100/(1+AVERAGE(OFFSET(I2473,0,0,-rsi,1))/AVERAGE(OFFSET(J2473,0,0,-rsi,1))),"")</f>
        <v>46.421648918293066</v>
      </c>
      <c r="L2473" s="31"/>
      <c r="M2473" s="31">
        <f t="shared" si="1509"/>
        <v>0.96875</v>
      </c>
      <c r="N2473" s="31">
        <f t="shared" ca="1" si="1510"/>
        <v>0.94853963838664801</v>
      </c>
      <c r="O2473" s="32"/>
      <c r="P2473" s="32"/>
      <c r="Q2473" s="32"/>
      <c r="R2473" s="32"/>
      <c r="S2473" s="32" t="str">
        <f ca="1">pricein</f>
        <v/>
      </c>
      <c r="T2473" s="32" t="str">
        <f ca="1">priceout</f>
        <v/>
      </c>
      <c r="U2473" s="16" t="str">
        <f t="shared" ca="1" si="1511"/>
        <v/>
      </c>
      <c r="V2473" s="16" t="str">
        <f t="shared" ca="1" si="1512"/>
        <v/>
      </c>
      <c r="W2473" s="16" t="str">
        <f t="shared" ca="1" si="1513"/>
        <v/>
      </c>
      <c r="X2473" s="16">
        <f t="shared" ca="1" si="1514"/>
        <v>2.7421112655627602</v>
      </c>
      <c r="Y2473" s="16"/>
      <c r="Z2473" s="32" t="str">
        <f ca="1">priceincross</f>
        <v/>
      </c>
      <c r="AA2473" s="32" t="str">
        <f ca="1">priceoutcross</f>
        <v/>
      </c>
      <c r="AB2473" s="32" t="str">
        <f t="shared" ca="1" si="1515"/>
        <v/>
      </c>
      <c r="AC2473" s="32" t="str">
        <f t="shared" ca="1" si="1516"/>
        <v/>
      </c>
      <c r="AD2473" s="32" t="str">
        <f t="shared" ca="1" si="1517"/>
        <v/>
      </c>
      <c r="AE2473" s="32">
        <f t="shared" ca="1" si="1518"/>
        <v>5.1401588949140606</v>
      </c>
      <c r="AF2473" s="32"/>
      <c r="AG2473" s="32">
        <f ca="1">IF(ROW(data!B2473)&gt;fib+1,MIN(OFFSET(data!B2473,0,0,-fib,1)),"")</f>
        <v>6.26</v>
      </c>
      <c r="AH2473" s="32">
        <f ca="1">IF(ROW(data!B2473)&gt;fib+1,MAX(OFFSET(data!B2473,0,0,-fib,1)),"")</f>
        <v>10.28</v>
      </c>
      <c r="AI2473" s="32">
        <f t="shared" ca="1" si="1519"/>
        <v>4.0199999999999996</v>
      </c>
      <c r="AJ2473" s="31">
        <f t="shared" ca="1" si="1520"/>
        <v>7.2087199999999996</v>
      </c>
      <c r="AK2473" s="31">
        <f t="shared" ca="1" si="1521"/>
        <v>7.7956399999999997</v>
      </c>
      <c r="AL2473" s="31">
        <f t="shared" ca="1" si="1522"/>
        <v>8.27</v>
      </c>
      <c r="AM2473" s="31">
        <f t="shared" ca="1" si="1523"/>
        <v>8.7443600000000004</v>
      </c>
      <c r="AN2473" s="32"/>
      <c r="AO2473" s="32">
        <f t="shared" ca="1" si="1524"/>
        <v>2.890077253538212</v>
      </c>
      <c r="AP2473" s="32">
        <f t="shared" ca="1" si="1525"/>
        <v>0.41864310992495635</v>
      </c>
      <c r="AQ2473" s="32">
        <f t="shared" ca="1" si="1526"/>
        <v>4.2959212856690323</v>
      </c>
      <c r="AR2473" s="32">
        <f t="shared" ca="1" si="1527"/>
        <v>3.0303030303030276E-2</v>
      </c>
    </row>
    <row r="2474" spans="1:44">
      <c r="A2474" s="40">
        <v>40526</v>
      </c>
      <c r="B2474" s="31">
        <f ca="1">IF(ROW(data!B2474)&gt;singleSMA,AVERAGE(OFFSET(data!B2474,0,0,-singleSMA,1)),"")</f>
        <v>8.0305999999999997</v>
      </c>
      <c r="C2474" s="31" t="str">
        <f ca="1">IF(ROW(data!B2472)&gt;singleSMA+2,IF(SIGN(data!B2473-indicators!B2473)&lt;&gt;SIGN(data!B2472-indicators!B2472),IF(SIGN(data!B2473-indicators!B2473)&gt;0,"BUY","SELL"),""),"")</f>
        <v/>
      </c>
      <c r="D2474" s="31">
        <f ca="1">IF(ROW(data!B2474)&gt;fastSMA,AVERAGE(OFFSET(data!B2474,0,0,-fastSMA,1)),"")</f>
        <v>6.8139999999999983</v>
      </c>
      <c r="E2474" s="31">
        <f ca="1">IF(ROW(data!B2474)&gt;slowSMA,AVERAGE(OFFSET(data!B2474,0,0,-slowSMA,1)),"")</f>
        <v>8.0305999999999997</v>
      </c>
      <c r="F2474" s="31" t="str">
        <f ca="1">IF(ROW(data!B2474)&gt;MAX(fastSMA,slowSMA)+2,IF(SIGN(D2473-E2473)&lt;&gt;SIGN(D2472-E2472),IF(SIGN(D2473-E2473)&gt;0,"BUY","SELL"),""),"")</f>
        <v/>
      </c>
      <c r="G2474" s="31"/>
      <c r="H2474" s="31">
        <f>(data!B2474/data!B2473)-1</f>
        <v>1.9061583577712593E-2</v>
      </c>
      <c r="I2474" s="31">
        <f t="shared" si="1507"/>
        <v>1.9061583577712593E-2</v>
      </c>
      <c r="J2474" s="31">
        <f t="shared" si="1508"/>
        <v>0</v>
      </c>
      <c r="K2474" s="31">
        <f ca="1">IF(ROW(data!B2474)&gt;rsi+1,100-100/(1+AVERAGE(OFFSET(I2474,0,0,-rsi,1))/AVERAGE(OFFSET(J2474,0,0,-rsi,1))),"")</f>
        <v>50.226217093427728</v>
      </c>
      <c r="L2474" s="31"/>
      <c r="M2474" s="31">
        <f t="shared" si="1509"/>
        <v>1.0190615835777126</v>
      </c>
      <c r="N2474" s="31">
        <f t="shared" ca="1" si="1510"/>
        <v>0.99144079885877345</v>
      </c>
      <c r="O2474" s="32"/>
      <c r="P2474" s="32"/>
      <c r="Q2474" s="32"/>
      <c r="R2474" s="32"/>
      <c r="S2474" s="32" t="str">
        <f ca="1">pricein</f>
        <v/>
      </c>
      <c r="T2474" s="32" t="str">
        <f ca="1">priceout</f>
        <v/>
      </c>
      <c r="U2474" s="16" t="str">
        <f t="shared" ca="1" si="1511"/>
        <v/>
      </c>
      <c r="V2474" s="16" t="str">
        <f t="shared" ca="1" si="1512"/>
        <v/>
      </c>
      <c r="W2474" s="16" t="str">
        <f t="shared" ca="1" si="1513"/>
        <v/>
      </c>
      <c r="X2474" s="16">
        <f t="shared" ca="1" si="1514"/>
        <v>2.7421112655627602</v>
      </c>
      <c r="Y2474" s="16"/>
      <c r="Z2474" s="32" t="str">
        <f ca="1">priceincross</f>
        <v/>
      </c>
      <c r="AA2474" s="32" t="str">
        <f ca="1">priceoutcross</f>
        <v/>
      </c>
      <c r="AB2474" s="32" t="str">
        <f t="shared" ca="1" si="1515"/>
        <v/>
      </c>
      <c r="AC2474" s="32" t="str">
        <f t="shared" ca="1" si="1516"/>
        <v/>
      </c>
      <c r="AD2474" s="32" t="str">
        <f t="shared" ca="1" si="1517"/>
        <v/>
      </c>
      <c r="AE2474" s="32">
        <f t="shared" ca="1" si="1518"/>
        <v>5.1401588949140606</v>
      </c>
      <c r="AF2474" s="32"/>
      <c r="AG2474" s="32">
        <f ca="1">IF(ROW(data!B2474)&gt;fib+1,MIN(OFFSET(data!B2474,0,0,-fib,1)),"")</f>
        <v>6.26</v>
      </c>
      <c r="AH2474" s="32">
        <f ca="1">IF(ROW(data!B2474)&gt;fib+1,MAX(OFFSET(data!B2474,0,0,-fib,1)),"")</f>
        <v>10.28</v>
      </c>
      <c r="AI2474" s="32">
        <f t="shared" ca="1" si="1519"/>
        <v>4.0199999999999996</v>
      </c>
      <c r="AJ2474" s="31">
        <f t="shared" ca="1" si="1520"/>
        <v>7.2087199999999996</v>
      </c>
      <c r="AK2474" s="31">
        <f t="shared" ca="1" si="1521"/>
        <v>7.7956399999999997</v>
      </c>
      <c r="AL2474" s="31">
        <f t="shared" ca="1" si="1522"/>
        <v>8.27</v>
      </c>
      <c r="AM2474" s="31">
        <f t="shared" ca="1" si="1523"/>
        <v>8.7443600000000004</v>
      </c>
      <c r="AN2474" s="32"/>
      <c r="AO2474" s="32">
        <f t="shared" ca="1" si="1524"/>
        <v>2.890077253538212</v>
      </c>
      <c r="AP2474" s="32">
        <f t="shared" ca="1" si="1525"/>
        <v>0.41864310992495635</v>
      </c>
      <c r="AQ2474" s="32">
        <f t="shared" ca="1" si="1526"/>
        <v>4.2959212856690323</v>
      </c>
      <c r="AR2474" s="32">
        <f t="shared" ca="1" si="1527"/>
        <v>3.0303030303030276E-2</v>
      </c>
    </row>
    <row r="2475" spans="1:44">
      <c r="A2475" s="40">
        <v>40527</v>
      </c>
      <c r="B2475" s="31">
        <f ca="1">IF(ROW(data!B2475)&gt;singleSMA,AVERAGE(OFFSET(data!B2475,0,0,-singleSMA,1)),"")</f>
        <v>7.9989999999999988</v>
      </c>
      <c r="C2475" s="31" t="str">
        <f ca="1">IF(ROW(data!B2473)&gt;singleSMA+2,IF(SIGN(data!B2474-indicators!B2474)&lt;&gt;SIGN(data!B2473-indicators!B2473),IF(SIGN(data!B2474-indicators!B2474)&gt;0,"BUY","SELL"),""),"")</f>
        <v/>
      </c>
      <c r="D2475" s="31">
        <f ca="1">IF(ROW(data!B2475)&gt;fastSMA,AVERAGE(OFFSET(data!B2475,0,0,-fastSMA,1)),"")</f>
        <v>6.8094999999999999</v>
      </c>
      <c r="E2475" s="31">
        <f ca="1">IF(ROW(data!B2475)&gt;slowSMA,AVERAGE(OFFSET(data!B2475,0,0,-slowSMA,1)),"")</f>
        <v>7.9989999999999988</v>
      </c>
      <c r="F2475" s="31" t="str">
        <f ca="1">IF(ROW(data!B2475)&gt;MAX(fastSMA,slowSMA)+2,IF(SIGN(D2474-E2474)&lt;&gt;SIGN(D2473-E2473),IF(SIGN(D2474-E2474)&gt;0,"BUY","SELL"),""),"")</f>
        <v/>
      </c>
      <c r="G2475" s="31"/>
      <c r="H2475" s="31">
        <f>(data!B2475/data!B2474)-1</f>
        <v>-2.0143884892086406E-2</v>
      </c>
      <c r="I2475" s="31">
        <f t="shared" si="1507"/>
        <v>0</v>
      </c>
      <c r="J2475" s="31">
        <f t="shared" si="1508"/>
        <v>2.0143884892086406E-2</v>
      </c>
      <c r="K2475" s="31">
        <f ca="1">IF(ROW(data!B2475)&gt;rsi+1,100-100/(1+AVERAGE(OFFSET(I2475,0,0,-rsi,1))/AVERAGE(OFFSET(J2475,0,0,-rsi,1))),"")</f>
        <v>49.839587959887091</v>
      </c>
      <c r="L2475" s="31"/>
      <c r="M2475" s="31">
        <f t="shared" si="1509"/>
        <v>0.97985611510791359</v>
      </c>
      <c r="N2475" s="31">
        <f t="shared" ca="1" si="1510"/>
        <v>0.98695652173913062</v>
      </c>
      <c r="O2475" s="32"/>
      <c r="P2475" s="32"/>
      <c r="Q2475" s="32"/>
      <c r="R2475" s="32"/>
      <c r="S2475" s="32" t="str">
        <f ca="1">pricein</f>
        <v/>
      </c>
      <c r="T2475" s="32" t="str">
        <f ca="1">priceout</f>
        <v/>
      </c>
      <c r="U2475" s="16" t="str">
        <f t="shared" ca="1" si="1511"/>
        <v/>
      </c>
      <c r="V2475" s="16" t="str">
        <f t="shared" ca="1" si="1512"/>
        <v/>
      </c>
      <c r="W2475" s="16" t="str">
        <f t="shared" ca="1" si="1513"/>
        <v/>
      </c>
      <c r="X2475" s="16">
        <f t="shared" ca="1" si="1514"/>
        <v>2.7421112655627602</v>
      </c>
      <c r="Y2475" s="16"/>
      <c r="Z2475" s="32" t="str">
        <f ca="1">priceincross</f>
        <v/>
      </c>
      <c r="AA2475" s="32" t="str">
        <f ca="1">priceoutcross</f>
        <v/>
      </c>
      <c r="AB2475" s="32" t="str">
        <f t="shared" ca="1" si="1515"/>
        <v/>
      </c>
      <c r="AC2475" s="32" t="str">
        <f t="shared" ca="1" si="1516"/>
        <v/>
      </c>
      <c r="AD2475" s="32" t="str">
        <f t="shared" ca="1" si="1517"/>
        <v/>
      </c>
      <c r="AE2475" s="32">
        <f t="shared" ca="1" si="1518"/>
        <v>5.1401588949140606</v>
      </c>
      <c r="AF2475" s="32"/>
      <c r="AG2475" s="32">
        <f ca="1">IF(ROW(data!B2475)&gt;fib+1,MIN(OFFSET(data!B2475,0,0,-fib,1)),"")</f>
        <v>6.26</v>
      </c>
      <c r="AH2475" s="32">
        <f ca="1">IF(ROW(data!B2475)&gt;fib+1,MAX(OFFSET(data!B2475,0,0,-fib,1)),"")</f>
        <v>10.28</v>
      </c>
      <c r="AI2475" s="32">
        <f t="shared" ca="1" si="1519"/>
        <v>4.0199999999999996</v>
      </c>
      <c r="AJ2475" s="31">
        <f t="shared" ca="1" si="1520"/>
        <v>7.2087199999999996</v>
      </c>
      <c r="AK2475" s="31">
        <f t="shared" ca="1" si="1521"/>
        <v>7.7956399999999997</v>
      </c>
      <c r="AL2475" s="31">
        <f t="shared" ca="1" si="1522"/>
        <v>8.27</v>
      </c>
      <c r="AM2475" s="31">
        <f t="shared" ca="1" si="1523"/>
        <v>8.7443600000000004</v>
      </c>
      <c r="AN2475" s="32"/>
      <c r="AO2475" s="32">
        <f t="shared" ca="1" si="1524"/>
        <v>2.890077253538212</v>
      </c>
      <c r="AP2475" s="32">
        <f t="shared" ca="1" si="1525"/>
        <v>0.41864310992495635</v>
      </c>
      <c r="AQ2475" s="32">
        <f t="shared" ca="1" si="1526"/>
        <v>4.2959212856690323</v>
      </c>
      <c r="AR2475" s="32">
        <f t="shared" ca="1" si="1527"/>
        <v>3.0303030303030276E-2</v>
      </c>
    </row>
    <row r="2476" spans="1:44">
      <c r="A2476" s="40">
        <v>40528</v>
      </c>
      <c r="B2476" s="31">
        <f ca="1">IF(ROW(data!B2476)&gt;singleSMA,AVERAGE(OFFSET(data!B2476,0,0,-singleSMA,1)),"")</f>
        <v>7.9696999999999978</v>
      </c>
      <c r="C2476" s="31" t="str">
        <f ca="1">IF(ROW(data!B2474)&gt;singleSMA+2,IF(SIGN(data!B2475-indicators!B2475)&lt;&gt;SIGN(data!B2474-indicators!B2474),IF(SIGN(data!B2475-indicators!B2475)&gt;0,"BUY","SELL"),""),"")</f>
        <v/>
      </c>
      <c r="D2476" s="31">
        <f ca="1">IF(ROW(data!B2476)&gt;fastSMA,AVERAGE(OFFSET(data!B2476,0,0,-fastSMA,1)),"")</f>
        <v>6.7944999999999993</v>
      </c>
      <c r="E2476" s="31">
        <f ca="1">IF(ROW(data!B2476)&gt;slowSMA,AVERAGE(OFFSET(data!B2476,0,0,-slowSMA,1)),"")</f>
        <v>7.9696999999999978</v>
      </c>
      <c r="F2476" s="31" t="str">
        <f ca="1">IF(ROW(data!B2476)&gt;MAX(fastSMA,slowSMA)+2,IF(SIGN(D2475-E2475)&lt;&gt;SIGN(D2474-E2474),IF(SIGN(D2475-E2475)&gt;0,"BUY","SELL"),""),"")</f>
        <v/>
      </c>
      <c r="G2476" s="31"/>
      <c r="H2476" s="31">
        <f>(data!B2476/data!B2475)-1</f>
        <v>1.0279001468428861E-2</v>
      </c>
      <c r="I2476" s="31">
        <f t="shared" si="1507"/>
        <v>1.0279001468428861E-2</v>
      </c>
      <c r="J2476" s="31">
        <f t="shared" si="1508"/>
        <v>0</v>
      </c>
      <c r="K2476" s="31">
        <f ca="1">IF(ROW(data!B2476)&gt;rsi+1,100-100/(1+AVERAGE(OFFSET(I2476,0,0,-rsi,1))/AVERAGE(OFFSET(J2476,0,0,-rsi,1))),"")</f>
        <v>47.066317192551736</v>
      </c>
      <c r="L2476" s="31"/>
      <c r="M2476" s="31">
        <f t="shared" si="1509"/>
        <v>1.0102790014684289</v>
      </c>
      <c r="N2476" s="31">
        <f t="shared" ca="1" si="1510"/>
        <v>0.95821727019498604</v>
      </c>
      <c r="O2476" s="32"/>
      <c r="P2476" s="32"/>
      <c r="Q2476" s="32"/>
      <c r="R2476" s="32"/>
      <c r="S2476" s="32" t="str">
        <f ca="1">pricein</f>
        <v/>
      </c>
      <c r="T2476" s="32" t="str">
        <f ca="1">priceout</f>
        <v/>
      </c>
      <c r="U2476" s="16" t="str">
        <f t="shared" ca="1" si="1511"/>
        <v/>
      </c>
      <c r="V2476" s="16" t="str">
        <f t="shared" ca="1" si="1512"/>
        <v/>
      </c>
      <c r="W2476" s="16" t="str">
        <f t="shared" ca="1" si="1513"/>
        <v/>
      </c>
      <c r="X2476" s="16">
        <f t="shared" ca="1" si="1514"/>
        <v>2.7421112655627602</v>
      </c>
      <c r="Y2476" s="16"/>
      <c r="Z2476" s="32" t="str">
        <f ca="1">priceincross</f>
        <v/>
      </c>
      <c r="AA2476" s="32" t="str">
        <f ca="1">priceoutcross</f>
        <v/>
      </c>
      <c r="AB2476" s="32" t="str">
        <f t="shared" ca="1" si="1515"/>
        <v/>
      </c>
      <c r="AC2476" s="32" t="str">
        <f t="shared" ca="1" si="1516"/>
        <v/>
      </c>
      <c r="AD2476" s="32" t="str">
        <f t="shared" ca="1" si="1517"/>
        <v/>
      </c>
      <c r="AE2476" s="32">
        <f t="shared" ca="1" si="1518"/>
        <v>5.1401588949140606</v>
      </c>
      <c r="AF2476" s="32"/>
      <c r="AG2476" s="32">
        <f ca="1">IF(ROW(data!B2476)&gt;fib+1,MIN(OFFSET(data!B2476,0,0,-fib,1)),"")</f>
        <v>6.26</v>
      </c>
      <c r="AH2476" s="32">
        <f ca="1">IF(ROW(data!B2476)&gt;fib+1,MAX(OFFSET(data!B2476,0,0,-fib,1)),"")</f>
        <v>10.28</v>
      </c>
      <c r="AI2476" s="32">
        <f t="shared" ca="1" si="1519"/>
        <v>4.0199999999999996</v>
      </c>
      <c r="AJ2476" s="31">
        <f t="shared" ca="1" si="1520"/>
        <v>7.2087199999999996</v>
      </c>
      <c r="AK2476" s="31">
        <f t="shared" ca="1" si="1521"/>
        <v>7.7956399999999997</v>
      </c>
      <c r="AL2476" s="31">
        <f t="shared" ca="1" si="1522"/>
        <v>8.27</v>
      </c>
      <c r="AM2476" s="31">
        <f t="shared" ca="1" si="1523"/>
        <v>8.7443600000000004</v>
      </c>
      <c r="AN2476" s="32"/>
      <c r="AO2476" s="32">
        <f t="shared" ca="1" si="1524"/>
        <v>2.890077253538212</v>
      </c>
      <c r="AP2476" s="32">
        <f t="shared" ca="1" si="1525"/>
        <v>0.41864310992495635</v>
      </c>
      <c r="AQ2476" s="32">
        <f t="shared" ca="1" si="1526"/>
        <v>4.2959212856690323</v>
      </c>
      <c r="AR2476" s="32">
        <f t="shared" ca="1" si="1527"/>
        <v>3.0303030303030276E-2</v>
      </c>
    </row>
    <row r="2477" spans="1:44">
      <c r="A2477" s="40">
        <v>40529</v>
      </c>
      <c r="B2477" s="31">
        <f ca="1">IF(ROW(data!B2477)&gt;singleSMA,AVERAGE(OFFSET(data!B2477,0,0,-singleSMA,1)),"")</f>
        <v>7.9391999999999987</v>
      </c>
      <c r="C2477" s="31" t="str">
        <f ca="1">IF(ROW(data!B2475)&gt;singleSMA+2,IF(SIGN(data!B2476-indicators!B2476)&lt;&gt;SIGN(data!B2475-indicators!B2475),IF(SIGN(data!B2476-indicators!B2476)&gt;0,"BUY","SELL"),""),"")</f>
        <v/>
      </c>
      <c r="D2477" s="31">
        <f ca="1">IF(ROW(data!B2477)&gt;fastSMA,AVERAGE(OFFSET(data!B2477,0,0,-fastSMA,1)),"")</f>
        <v>6.7805000000000017</v>
      </c>
      <c r="E2477" s="31">
        <f ca="1">IF(ROW(data!B2477)&gt;slowSMA,AVERAGE(OFFSET(data!B2477,0,0,-slowSMA,1)),"")</f>
        <v>7.9391999999999987</v>
      </c>
      <c r="F2477" s="31" t="str">
        <f ca="1">IF(ROW(data!B2477)&gt;MAX(fastSMA,slowSMA)+2,IF(SIGN(D2476-E2476)&lt;&gt;SIGN(D2475-E2475),IF(SIGN(D2476-E2476)&gt;0,"BUY","SELL"),""),"")</f>
        <v/>
      </c>
      <c r="G2477" s="31"/>
      <c r="H2477" s="31">
        <f>(data!B2477/data!B2476)-1</f>
        <v>-1.1627906976744207E-2</v>
      </c>
      <c r="I2477" s="31">
        <f t="shared" si="1507"/>
        <v>0</v>
      </c>
      <c r="J2477" s="31">
        <f t="shared" si="1508"/>
        <v>1.1627906976744207E-2</v>
      </c>
      <c r="K2477" s="31">
        <f ca="1">IF(ROW(data!B2477)&gt;rsi+1,100-100/(1+AVERAGE(OFFSET(I2477,0,0,-rsi,1))/AVERAGE(OFFSET(J2477,0,0,-rsi,1))),"")</f>
        <v>47.264643455040726</v>
      </c>
      <c r="L2477" s="31"/>
      <c r="M2477" s="31">
        <f t="shared" si="1509"/>
        <v>0.98837209302325579</v>
      </c>
      <c r="N2477" s="31">
        <f t="shared" ca="1" si="1510"/>
        <v>0.96045197740112997</v>
      </c>
      <c r="O2477" s="32"/>
      <c r="P2477" s="32"/>
      <c r="Q2477" s="32"/>
      <c r="R2477" s="32"/>
      <c r="S2477" s="32" t="str">
        <f ca="1">pricein</f>
        <v/>
      </c>
      <c r="T2477" s="32" t="str">
        <f ca="1">priceout</f>
        <v/>
      </c>
      <c r="U2477" s="16" t="str">
        <f t="shared" ca="1" si="1511"/>
        <v/>
      </c>
      <c r="V2477" s="16" t="str">
        <f t="shared" ca="1" si="1512"/>
        <v/>
      </c>
      <c r="W2477" s="16" t="str">
        <f t="shared" ca="1" si="1513"/>
        <v/>
      </c>
      <c r="X2477" s="16">
        <f t="shared" ca="1" si="1514"/>
        <v>2.7421112655627602</v>
      </c>
      <c r="Y2477" s="16"/>
      <c r="Z2477" s="32" t="str">
        <f ca="1">priceincross</f>
        <v/>
      </c>
      <c r="AA2477" s="32" t="str">
        <f ca="1">priceoutcross</f>
        <v/>
      </c>
      <c r="AB2477" s="32" t="str">
        <f t="shared" ca="1" si="1515"/>
        <v/>
      </c>
      <c r="AC2477" s="32" t="str">
        <f t="shared" ca="1" si="1516"/>
        <v/>
      </c>
      <c r="AD2477" s="32" t="str">
        <f t="shared" ca="1" si="1517"/>
        <v/>
      </c>
      <c r="AE2477" s="32">
        <f t="shared" ca="1" si="1518"/>
        <v>5.1401588949140606</v>
      </c>
      <c r="AF2477" s="32"/>
      <c r="AG2477" s="32">
        <f ca="1">IF(ROW(data!B2477)&gt;fib+1,MIN(OFFSET(data!B2477,0,0,-fib,1)),"")</f>
        <v>6.26</v>
      </c>
      <c r="AH2477" s="32">
        <f ca="1">IF(ROW(data!B2477)&gt;fib+1,MAX(OFFSET(data!B2477,0,0,-fib,1)),"")</f>
        <v>10.28</v>
      </c>
      <c r="AI2477" s="32">
        <f t="shared" ca="1" si="1519"/>
        <v>4.0199999999999996</v>
      </c>
      <c r="AJ2477" s="31">
        <f t="shared" ca="1" si="1520"/>
        <v>7.2087199999999996</v>
      </c>
      <c r="AK2477" s="31">
        <f t="shared" ca="1" si="1521"/>
        <v>7.7956399999999997</v>
      </c>
      <c r="AL2477" s="31">
        <f t="shared" ca="1" si="1522"/>
        <v>8.27</v>
      </c>
      <c r="AM2477" s="31">
        <f t="shared" ca="1" si="1523"/>
        <v>8.7443600000000004</v>
      </c>
      <c r="AN2477" s="32"/>
      <c r="AO2477" s="32">
        <f t="shared" ca="1" si="1524"/>
        <v>2.890077253538212</v>
      </c>
      <c r="AP2477" s="32">
        <f t="shared" ca="1" si="1525"/>
        <v>0.41864310992495635</v>
      </c>
      <c r="AQ2477" s="32">
        <f t="shared" ca="1" si="1526"/>
        <v>4.2959212856690323</v>
      </c>
      <c r="AR2477" s="32">
        <f t="shared" ca="1" si="1527"/>
        <v>3.0303030303030276E-2</v>
      </c>
    </row>
    <row r="2478" spans="1:44">
      <c r="A2478" s="40">
        <v>40532</v>
      </c>
      <c r="B2478" s="31">
        <f ca="1">IF(ROW(data!B2478)&gt;singleSMA,AVERAGE(OFFSET(data!B2478,0,0,-singleSMA,1)),"")</f>
        <v>7.9088999999999992</v>
      </c>
      <c r="C2478" s="31" t="str">
        <f ca="1">IF(ROW(data!B2476)&gt;singleSMA+2,IF(SIGN(data!B2477-indicators!B2477)&lt;&gt;SIGN(data!B2476-indicators!B2476),IF(SIGN(data!B2477-indicators!B2477)&gt;0,"BUY","SELL"),""),"")</f>
        <v/>
      </c>
      <c r="D2478" s="31">
        <f ca="1">IF(ROW(data!B2478)&gt;fastSMA,AVERAGE(OFFSET(data!B2478,0,0,-fastSMA,1)),"")</f>
        <v>6.7649999999999988</v>
      </c>
      <c r="E2478" s="31">
        <f ca="1">IF(ROW(data!B2478)&gt;slowSMA,AVERAGE(OFFSET(data!B2478,0,0,-slowSMA,1)),"")</f>
        <v>7.9088999999999992</v>
      </c>
      <c r="F2478" s="31" t="str">
        <f ca="1">IF(ROW(data!B2478)&gt;MAX(fastSMA,slowSMA)+2,IF(SIGN(D2477-E2477)&lt;&gt;SIGN(D2476-E2476),IF(SIGN(D2477-E2477)&gt;0,"BUY","SELL"),""),"")</f>
        <v/>
      </c>
      <c r="G2478" s="31"/>
      <c r="H2478" s="31">
        <f>(data!B2478/data!B2477)-1</f>
        <v>-4.7058823529411709E-2</v>
      </c>
      <c r="I2478" s="31">
        <f t="shared" si="1507"/>
        <v>0</v>
      </c>
      <c r="J2478" s="31">
        <f t="shared" si="1508"/>
        <v>4.7058823529411709E-2</v>
      </c>
      <c r="K2478" s="31">
        <f ca="1">IF(ROW(data!B2478)&gt;rsi+1,100-100/(1+AVERAGE(OFFSET(I2478,0,0,-rsi,1))/AVERAGE(OFFSET(J2478,0,0,-rsi,1))),"")</f>
        <v>46.74233287140521</v>
      </c>
      <c r="L2478" s="31"/>
      <c r="M2478" s="31">
        <f t="shared" si="1509"/>
        <v>0.95294117647058829</v>
      </c>
      <c r="N2478" s="31">
        <f t="shared" ca="1" si="1510"/>
        <v>0.95434462444771728</v>
      </c>
      <c r="O2478" s="32"/>
      <c r="P2478" s="32"/>
      <c r="Q2478" s="32"/>
      <c r="R2478" s="32"/>
      <c r="S2478" s="32" t="str">
        <f ca="1">pricein</f>
        <v/>
      </c>
      <c r="T2478" s="32" t="str">
        <f ca="1">priceout</f>
        <v/>
      </c>
      <c r="U2478" s="16" t="str">
        <f t="shared" ca="1" si="1511"/>
        <v/>
      </c>
      <c r="V2478" s="16" t="str">
        <f t="shared" ca="1" si="1512"/>
        <v/>
      </c>
      <c r="W2478" s="16" t="str">
        <f t="shared" ca="1" si="1513"/>
        <v/>
      </c>
      <c r="X2478" s="16">
        <f t="shared" ca="1" si="1514"/>
        <v>2.7421112655627602</v>
      </c>
      <c r="Y2478" s="16"/>
      <c r="Z2478" s="32" t="str">
        <f ca="1">priceincross</f>
        <v/>
      </c>
      <c r="AA2478" s="32" t="str">
        <f ca="1">priceoutcross</f>
        <v/>
      </c>
      <c r="AB2478" s="32" t="str">
        <f t="shared" ca="1" si="1515"/>
        <v/>
      </c>
      <c r="AC2478" s="32" t="str">
        <f t="shared" ca="1" si="1516"/>
        <v/>
      </c>
      <c r="AD2478" s="32" t="str">
        <f t="shared" ca="1" si="1517"/>
        <v/>
      </c>
      <c r="AE2478" s="32">
        <f t="shared" ca="1" si="1518"/>
        <v>5.1401588949140606</v>
      </c>
      <c r="AF2478" s="32"/>
      <c r="AG2478" s="32">
        <f ca="1">IF(ROW(data!B2478)&gt;fib+1,MIN(OFFSET(data!B2478,0,0,-fib,1)),"")</f>
        <v>6.26</v>
      </c>
      <c r="AH2478" s="32">
        <f ca="1">IF(ROW(data!B2478)&gt;fib+1,MAX(OFFSET(data!B2478,0,0,-fib,1)),"")</f>
        <v>10.28</v>
      </c>
      <c r="AI2478" s="32">
        <f t="shared" ca="1" si="1519"/>
        <v>4.0199999999999996</v>
      </c>
      <c r="AJ2478" s="31">
        <f t="shared" ca="1" si="1520"/>
        <v>7.2087199999999996</v>
      </c>
      <c r="AK2478" s="31">
        <f t="shared" ca="1" si="1521"/>
        <v>7.7956399999999997</v>
      </c>
      <c r="AL2478" s="31">
        <f t="shared" ca="1" si="1522"/>
        <v>8.27</v>
      </c>
      <c r="AM2478" s="31">
        <f t="shared" ca="1" si="1523"/>
        <v>8.7443600000000004</v>
      </c>
      <c r="AN2478" s="32"/>
      <c r="AO2478" s="32">
        <f t="shared" ca="1" si="1524"/>
        <v>2.890077253538212</v>
      </c>
      <c r="AP2478" s="32">
        <f t="shared" ca="1" si="1525"/>
        <v>0.41864310992495635</v>
      </c>
      <c r="AQ2478" s="32">
        <f t="shared" ca="1" si="1526"/>
        <v>4.2959212856690323</v>
      </c>
      <c r="AR2478" s="32">
        <f t="shared" ca="1" si="1527"/>
        <v>3.0303030303030276E-2</v>
      </c>
    </row>
    <row r="2479" spans="1:44">
      <c r="A2479" s="40">
        <v>40533</v>
      </c>
      <c r="B2479" s="31">
        <f ca="1">IF(ROW(data!B2479)&gt;singleSMA,AVERAGE(OFFSET(data!B2479,0,0,-singleSMA,1)),"")</f>
        <v>7.873199999999998</v>
      </c>
      <c r="C2479" s="31" t="str">
        <f ca="1">IF(ROW(data!B2477)&gt;singleSMA+2,IF(SIGN(data!B2478-indicators!B2478)&lt;&gt;SIGN(data!B2477-indicators!B2477),IF(SIGN(data!B2478-indicators!B2478)&gt;0,"BUY","SELL"),""),"")</f>
        <v/>
      </c>
      <c r="D2479" s="31">
        <f ca="1">IF(ROW(data!B2479)&gt;fastSMA,AVERAGE(OFFSET(data!B2479,0,0,-fastSMA,1)),"")</f>
        <v>6.7640000000000002</v>
      </c>
      <c r="E2479" s="31">
        <f ca="1">IF(ROW(data!B2479)&gt;slowSMA,AVERAGE(OFFSET(data!B2479,0,0,-slowSMA,1)),"")</f>
        <v>7.873199999999998</v>
      </c>
      <c r="F2479" s="31" t="str">
        <f ca="1">IF(ROW(data!B2479)&gt;MAX(fastSMA,slowSMA)+2,IF(SIGN(D2478-E2478)&lt;&gt;SIGN(D2477-E2477),IF(SIGN(D2478-E2478)&gt;0,"BUY","SELL"),""),"")</f>
        <v/>
      </c>
      <c r="G2479" s="31"/>
      <c r="H2479" s="31">
        <f>(data!B2479/data!B2478)-1</f>
        <v>9.2592592592593004E-3</v>
      </c>
      <c r="I2479" s="31">
        <f t="shared" si="1507"/>
        <v>9.2592592592593004E-3</v>
      </c>
      <c r="J2479" s="31">
        <f t="shared" si="1508"/>
        <v>0</v>
      </c>
      <c r="K2479" s="31">
        <f ca="1">IF(ROW(data!B2479)&gt;rsi+1,100-100/(1+AVERAGE(OFFSET(I2479,0,0,-rsi,1))/AVERAGE(OFFSET(J2479,0,0,-rsi,1))),"")</f>
        <v>50.680690622583448</v>
      </c>
      <c r="L2479" s="31"/>
      <c r="M2479" s="31">
        <f t="shared" si="1509"/>
        <v>1.0092592592592593</v>
      </c>
      <c r="N2479" s="31">
        <f t="shared" ca="1" si="1510"/>
        <v>0.99695121951219545</v>
      </c>
      <c r="O2479" s="32"/>
      <c r="P2479" s="32"/>
      <c r="Q2479" s="32"/>
      <c r="R2479" s="32"/>
      <c r="S2479" s="32" t="str">
        <f ca="1">pricein</f>
        <v/>
      </c>
      <c r="T2479" s="32" t="str">
        <f ca="1">priceout</f>
        <v/>
      </c>
      <c r="U2479" s="16" t="str">
        <f t="shared" ca="1" si="1511"/>
        <v/>
      </c>
      <c r="V2479" s="16" t="str">
        <f t="shared" ca="1" si="1512"/>
        <v/>
      </c>
      <c r="W2479" s="16" t="str">
        <f t="shared" ca="1" si="1513"/>
        <v/>
      </c>
      <c r="X2479" s="16">
        <f t="shared" ca="1" si="1514"/>
        <v>2.7421112655627602</v>
      </c>
      <c r="Y2479" s="16"/>
      <c r="Z2479" s="32" t="str">
        <f ca="1">priceincross</f>
        <v/>
      </c>
      <c r="AA2479" s="32" t="str">
        <f ca="1">priceoutcross</f>
        <v/>
      </c>
      <c r="AB2479" s="32" t="str">
        <f t="shared" ca="1" si="1515"/>
        <v/>
      </c>
      <c r="AC2479" s="32" t="str">
        <f t="shared" ca="1" si="1516"/>
        <v/>
      </c>
      <c r="AD2479" s="32" t="str">
        <f t="shared" ca="1" si="1517"/>
        <v/>
      </c>
      <c r="AE2479" s="32">
        <f t="shared" ca="1" si="1518"/>
        <v>5.1401588949140606</v>
      </c>
      <c r="AF2479" s="32"/>
      <c r="AG2479" s="32">
        <f ca="1">IF(ROW(data!B2479)&gt;fib+1,MIN(OFFSET(data!B2479,0,0,-fib,1)),"")</f>
        <v>6.26</v>
      </c>
      <c r="AH2479" s="32">
        <f ca="1">IF(ROW(data!B2479)&gt;fib+1,MAX(OFFSET(data!B2479,0,0,-fib,1)),"")</f>
        <v>10.28</v>
      </c>
      <c r="AI2479" s="32">
        <f t="shared" ca="1" si="1519"/>
        <v>4.0199999999999996</v>
      </c>
      <c r="AJ2479" s="31">
        <f t="shared" ca="1" si="1520"/>
        <v>7.2087199999999996</v>
      </c>
      <c r="AK2479" s="31">
        <f t="shared" ca="1" si="1521"/>
        <v>7.7956399999999997</v>
      </c>
      <c r="AL2479" s="31">
        <f t="shared" ca="1" si="1522"/>
        <v>8.27</v>
      </c>
      <c r="AM2479" s="31">
        <f t="shared" ca="1" si="1523"/>
        <v>8.7443600000000004</v>
      </c>
      <c r="AN2479" s="32"/>
      <c r="AO2479" s="32">
        <f t="shared" ca="1" si="1524"/>
        <v>2.890077253538212</v>
      </c>
      <c r="AP2479" s="32">
        <f t="shared" ca="1" si="1525"/>
        <v>0.41864310992495635</v>
      </c>
      <c r="AQ2479" s="32">
        <f t="shared" ca="1" si="1526"/>
        <v>4.2959212856690323</v>
      </c>
      <c r="AR2479" s="32">
        <f t="shared" ca="1" si="1527"/>
        <v>3.0303030303030276E-2</v>
      </c>
    </row>
    <row r="2480" spans="1:44">
      <c r="A2480" s="40">
        <v>40534</v>
      </c>
      <c r="B2480" s="31">
        <f ca="1">IF(ROW(data!B2480)&gt;singleSMA,AVERAGE(OFFSET(data!B2480,0,0,-singleSMA,1)),"")</f>
        <v>7.8338999999999963</v>
      </c>
      <c r="C2480" s="31" t="str">
        <f ca="1">IF(ROW(data!B2478)&gt;singleSMA+2,IF(SIGN(data!B2479-indicators!B2479)&lt;&gt;SIGN(data!B2478-indicators!B2478),IF(SIGN(data!B2479-indicators!B2479)&gt;0,"BUY","SELL"),""),"")</f>
        <v/>
      </c>
      <c r="D2480" s="31">
        <f ca="1">IF(ROW(data!B2480)&gt;fastSMA,AVERAGE(OFFSET(data!B2480,0,0,-fastSMA,1)),"")</f>
        <v>6.7480000000000002</v>
      </c>
      <c r="E2480" s="31">
        <f ca="1">IF(ROW(data!B2480)&gt;slowSMA,AVERAGE(OFFSET(data!B2480,0,0,-slowSMA,1)),"")</f>
        <v>7.8338999999999963</v>
      </c>
      <c r="F2480" s="31" t="str">
        <f ca="1">IF(ROW(data!B2480)&gt;MAX(fastSMA,slowSMA)+2,IF(SIGN(D2479-E2479)&lt;&gt;SIGN(D2478-E2478),IF(SIGN(D2479-E2479)&gt;0,"BUY","SELL"),""),"")</f>
        <v/>
      </c>
      <c r="G2480" s="31"/>
      <c r="H2480" s="31">
        <f>(data!B2480/data!B2479)-1</f>
        <v>-3.5168195718654482E-2</v>
      </c>
      <c r="I2480" s="31">
        <f t="shared" si="1507"/>
        <v>0</v>
      </c>
      <c r="J2480" s="31">
        <f t="shared" si="1508"/>
        <v>3.5168195718654482E-2</v>
      </c>
      <c r="K2480" s="31">
        <f ca="1">IF(ROW(data!B2480)&gt;rsi+1,100-100/(1+AVERAGE(OFFSET(I2480,0,0,-rsi,1))/AVERAGE(OFFSET(J2480,0,0,-rsi,1))),"")</f>
        <v>46.496387925409472</v>
      </c>
      <c r="L2480" s="31"/>
      <c r="M2480" s="31">
        <f t="shared" si="1509"/>
        <v>0.96483180428134552</v>
      </c>
      <c r="N2480" s="31">
        <f t="shared" ca="1" si="1510"/>
        <v>0.95173453996983426</v>
      </c>
      <c r="O2480" s="32"/>
      <c r="P2480" s="32"/>
      <c r="Q2480" s="32"/>
      <c r="R2480" s="32"/>
      <c r="S2480" s="32" t="str">
        <f ca="1">pricein</f>
        <v/>
      </c>
      <c r="T2480" s="32" t="str">
        <f ca="1">priceout</f>
        <v/>
      </c>
      <c r="U2480" s="16" t="str">
        <f t="shared" ca="1" si="1511"/>
        <v/>
      </c>
      <c r="V2480" s="16" t="str">
        <f t="shared" ca="1" si="1512"/>
        <v/>
      </c>
      <c r="W2480" s="16" t="str">
        <f t="shared" ca="1" si="1513"/>
        <v/>
      </c>
      <c r="X2480" s="16">
        <f t="shared" ca="1" si="1514"/>
        <v>2.7421112655627602</v>
      </c>
      <c r="Y2480" s="16"/>
      <c r="Z2480" s="32" t="str">
        <f ca="1">priceincross</f>
        <v/>
      </c>
      <c r="AA2480" s="32" t="str">
        <f ca="1">priceoutcross</f>
        <v/>
      </c>
      <c r="AB2480" s="32" t="str">
        <f t="shared" ca="1" si="1515"/>
        <v/>
      </c>
      <c r="AC2480" s="32" t="str">
        <f t="shared" ca="1" si="1516"/>
        <v/>
      </c>
      <c r="AD2480" s="32" t="str">
        <f t="shared" ca="1" si="1517"/>
        <v/>
      </c>
      <c r="AE2480" s="32">
        <f t="shared" ca="1" si="1518"/>
        <v>5.1401588949140606</v>
      </c>
      <c r="AF2480" s="32"/>
      <c r="AG2480" s="32">
        <f ca="1">IF(ROW(data!B2480)&gt;fib+1,MIN(OFFSET(data!B2480,0,0,-fib,1)),"")</f>
        <v>6.26</v>
      </c>
      <c r="AH2480" s="32">
        <f ca="1">IF(ROW(data!B2480)&gt;fib+1,MAX(OFFSET(data!B2480,0,0,-fib,1)),"")</f>
        <v>10.28</v>
      </c>
      <c r="AI2480" s="32">
        <f t="shared" ca="1" si="1519"/>
        <v>4.0199999999999996</v>
      </c>
      <c r="AJ2480" s="31">
        <f t="shared" ca="1" si="1520"/>
        <v>7.2087199999999996</v>
      </c>
      <c r="AK2480" s="31">
        <f t="shared" ca="1" si="1521"/>
        <v>7.7956399999999997</v>
      </c>
      <c r="AL2480" s="31">
        <f t="shared" ca="1" si="1522"/>
        <v>8.27</v>
      </c>
      <c r="AM2480" s="31">
        <f t="shared" ca="1" si="1523"/>
        <v>8.7443600000000004</v>
      </c>
      <c r="AN2480" s="32"/>
      <c r="AO2480" s="32">
        <f t="shared" ca="1" si="1524"/>
        <v>2.890077253538212</v>
      </c>
      <c r="AP2480" s="32">
        <f t="shared" ca="1" si="1525"/>
        <v>0.41864310992495635</v>
      </c>
      <c r="AQ2480" s="32">
        <f t="shared" ca="1" si="1526"/>
        <v>4.2959212856690323</v>
      </c>
      <c r="AR2480" s="32">
        <f t="shared" ca="1" si="1527"/>
        <v>3.0303030303030276E-2</v>
      </c>
    </row>
    <row r="2481" spans="1:44">
      <c r="A2481" s="40">
        <v>40535</v>
      </c>
      <c r="B2481" s="31">
        <f ca="1">IF(ROW(data!B2481)&gt;singleSMA,AVERAGE(OFFSET(data!B2481,0,0,-singleSMA,1)),"")</f>
        <v>7.7936999999999967</v>
      </c>
      <c r="C2481" s="31" t="str">
        <f ca="1">IF(ROW(data!B2479)&gt;singleSMA+2,IF(SIGN(data!B2480-indicators!B2480)&lt;&gt;SIGN(data!B2479-indicators!B2479),IF(SIGN(data!B2480-indicators!B2480)&gt;0,"BUY","SELL"),""),"")</f>
        <v/>
      </c>
      <c r="D2481" s="31">
        <f ca="1">IF(ROW(data!B2481)&gt;fastSMA,AVERAGE(OFFSET(data!B2481,0,0,-fastSMA,1)),"")</f>
        <v>6.7425000000000015</v>
      </c>
      <c r="E2481" s="31">
        <f ca="1">IF(ROW(data!B2481)&gt;slowSMA,AVERAGE(OFFSET(data!B2481,0,0,-slowSMA,1)),"")</f>
        <v>7.7936999999999967</v>
      </c>
      <c r="F2481" s="31" t="str">
        <f ca="1">IF(ROW(data!B2481)&gt;MAX(fastSMA,slowSMA)+2,IF(SIGN(D2480-E2480)&lt;&gt;SIGN(D2479-E2479),IF(SIGN(D2480-E2480)&gt;0,"BUY","SELL"),""),"")</f>
        <v/>
      </c>
      <c r="G2481" s="31"/>
      <c r="H2481" s="31">
        <f>(data!B2481/data!B2480)-1</f>
        <v>-7.923930269413626E-3</v>
      </c>
      <c r="I2481" s="31">
        <f t="shared" si="1507"/>
        <v>0</v>
      </c>
      <c r="J2481" s="31">
        <f t="shared" si="1508"/>
        <v>7.923930269413626E-3</v>
      </c>
      <c r="K2481" s="31">
        <f ca="1">IF(ROW(data!B2481)&gt;rsi+1,100-100/(1+AVERAGE(OFFSET(I2481,0,0,-rsi,1))/AVERAGE(OFFSET(J2481,0,0,-rsi,1))),"")</f>
        <v>49.291998728059745</v>
      </c>
      <c r="L2481" s="31"/>
      <c r="M2481" s="31">
        <f t="shared" si="1509"/>
        <v>0.99207606973058637</v>
      </c>
      <c r="N2481" s="31">
        <f t="shared" ca="1" si="1510"/>
        <v>0.98273155416012525</v>
      </c>
      <c r="O2481" s="32"/>
      <c r="P2481" s="32"/>
      <c r="Q2481" s="32"/>
      <c r="R2481" s="32"/>
      <c r="S2481" s="32" t="str">
        <f ca="1">pricein</f>
        <v/>
      </c>
      <c r="T2481" s="32" t="str">
        <f ca="1">priceout</f>
        <v/>
      </c>
      <c r="U2481" s="16" t="str">
        <f t="shared" ca="1" si="1511"/>
        <v/>
      </c>
      <c r="V2481" s="16" t="str">
        <f t="shared" ca="1" si="1512"/>
        <v/>
      </c>
      <c r="W2481" s="16" t="str">
        <f t="shared" ca="1" si="1513"/>
        <v/>
      </c>
      <c r="X2481" s="16">
        <f t="shared" ca="1" si="1514"/>
        <v>2.7421112655627602</v>
      </c>
      <c r="Y2481" s="16"/>
      <c r="Z2481" s="32" t="str">
        <f ca="1">priceincross</f>
        <v/>
      </c>
      <c r="AA2481" s="32" t="str">
        <f ca="1">priceoutcross</f>
        <v/>
      </c>
      <c r="AB2481" s="32" t="str">
        <f t="shared" ca="1" si="1515"/>
        <v/>
      </c>
      <c r="AC2481" s="32" t="str">
        <f t="shared" ca="1" si="1516"/>
        <v/>
      </c>
      <c r="AD2481" s="32" t="str">
        <f t="shared" ca="1" si="1517"/>
        <v/>
      </c>
      <c r="AE2481" s="32">
        <f t="shared" ca="1" si="1518"/>
        <v>5.1401588949140606</v>
      </c>
      <c r="AF2481" s="32"/>
      <c r="AG2481" s="32">
        <f ca="1">IF(ROW(data!B2481)&gt;fib+1,MIN(OFFSET(data!B2481,0,0,-fib,1)),"")</f>
        <v>6.26</v>
      </c>
      <c r="AH2481" s="32">
        <f ca="1">IF(ROW(data!B2481)&gt;fib+1,MAX(OFFSET(data!B2481,0,0,-fib,1)),"")</f>
        <v>10</v>
      </c>
      <c r="AI2481" s="32">
        <f t="shared" ca="1" si="1519"/>
        <v>3.74</v>
      </c>
      <c r="AJ2481" s="31">
        <f t="shared" ca="1" si="1520"/>
        <v>7.1426400000000001</v>
      </c>
      <c r="AK2481" s="31">
        <f t="shared" ca="1" si="1521"/>
        <v>7.6886799999999997</v>
      </c>
      <c r="AL2481" s="31">
        <f t="shared" ca="1" si="1522"/>
        <v>8.129999999999999</v>
      </c>
      <c r="AM2481" s="31">
        <f t="shared" ca="1" si="1523"/>
        <v>8.5713200000000001</v>
      </c>
      <c r="AN2481" s="32"/>
      <c r="AO2481" s="32">
        <f t="shared" ca="1" si="1524"/>
        <v>2.890077253538212</v>
      </c>
      <c r="AP2481" s="32">
        <f t="shared" ca="1" si="1525"/>
        <v>0.41864310992495635</v>
      </c>
      <c r="AQ2481" s="32">
        <f t="shared" ca="1" si="1526"/>
        <v>4.2959212856690323</v>
      </c>
      <c r="AR2481" s="32">
        <f t="shared" ca="1" si="1527"/>
        <v>3.0303030303030276E-2</v>
      </c>
    </row>
    <row r="2482" spans="1:44">
      <c r="A2482" s="40">
        <v>40539</v>
      </c>
      <c r="B2482" s="31">
        <f ca="1">IF(ROW(data!B2482)&gt;singleSMA,AVERAGE(OFFSET(data!B2482,0,0,-singleSMA,1)),"")</f>
        <v>7.7540999999999967</v>
      </c>
      <c r="C2482" s="31" t="str">
        <f ca="1">IF(ROW(data!B2480)&gt;singleSMA+2,IF(SIGN(data!B2481-indicators!B2481)&lt;&gt;SIGN(data!B2480-indicators!B2480),IF(SIGN(data!B2481-indicators!B2481)&gt;0,"BUY","SELL"),""),"")</f>
        <v/>
      </c>
      <c r="D2482" s="31">
        <f ca="1">IF(ROW(data!B2482)&gt;fastSMA,AVERAGE(OFFSET(data!B2482,0,0,-fastSMA,1)),"")</f>
        <v>6.7234999999999996</v>
      </c>
      <c r="E2482" s="31">
        <f ca="1">IF(ROW(data!B2482)&gt;slowSMA,AVERAGE(OFFSET(data!B2482,0,0,-slowSMA,1)),"")</f>
        <v>7.7540999999999967</v>
      </c>
      <c r="F2482" s="31" t="str">
        <f ca="1">IF(ROW(data!B2482)&gt;MAX(fastSMA,slowSMA)+2,IF(SIGN(D2481-E2481)&lt;&gt;SIGN(D2480-E2480),IF(SIGN(D2481-E2481)&gt;0,"BUY","SELL"),""),"")</f>
        <v/>
      </c>
      <c r="G2482" s="31"/>
      <c r="H2482" s="31">
        <f>(data!B2482/data!B2481)-1</f>
        <v>-3.5143769968051131E-2</v>
      </c>
      <c r="I2482" s="31">
        <f t="shared" si="1507"/>
        <v>0</v>
      </c>
      <c r="J2482" s="31">
        <f t="shared" si="1508"/>
        <v>3.5143769968051131E-2</v>
      </c>
      <c r="K2482" s="31">
        <f ca="1">IF(ROW(data!B2482)&gt;rsi+1,100-100/(1+AVERAGE(OFFSET(I2482,0,0,-rsi,1))/AVERAGE(OFFSET(J2482,0,0,-rsi,1))),"")</f>
        <v>45.402668257693016</v>
      </c>
      <c r="L2482" s="31"/>
      <c r="M2482" s="31">
        <f t="shared" si="1509"/>
        <v>0.96485623003194887</v>
      </c>
      <c r="N2482" s="31">
        <f t="shared" ca="1" si="1510"/>
        <v>0.94080996884735224</v>
      </c>
      <c r="O2482" s="32"/>
      <c r="P2482" s="32"/>
      <c r="Q2482" s="32"/>
      <c r="R2482" s="32"/>
      <c r="S2482" s="32" t="str">
        <f ca="1">pricein</f>
        <v/>
      </c>
      <c r="T2482" s="32" t="str">
        <f ca="1">priceout</f>
        <v/>
      </c>
      <c r="U2482" s="16" t="str">
        <f t="shared" ca="1" si="1511"/>
        <v/>
      </c>
      <c r="V2482" s="16" t="str">
        <f t="shared" ca="1" si="1512"/>
        <v/>
      </c>
      <c r="W2482" s="16" t="str">
        <f t="shared" ca="1" si="1513"/>
        <v/>
      </c>
      <c r="X2482" s="16">
        <f t="shared" ca="1" si="1514"/>
        <v>2.7421112655627602</v>
      </c>
      <c r="Y2482" s="16"/>
      <c r="Z2482" s="32" t="str">
        <f ca="1">priceincross</f>
        <v/>
      </c>
      <c r="AA2482" s="32" t="str">
        <f ca="1">priceoutcross</f>
        <v/>
      </c>
      <c r="AB2482" s="32" t="str">
        <f t="shared" ca="1" si="1515"/>
        <v/>
      </c>
      <c r="AC2482" s="32" t="str">
        <f t="shared" ca="1" si="1516"/>
        <v/>
      </c>
      <c r="AD2482" s="32" t="str">
        <f t="shared" ca="1" si="1517"/>
        <v/>
      </c>
      <c r="AE2482" s="32">
        <f t="shared" ca="1" si="1518"/>
        <v>5.1401588949140606</v>
      </c>
      <c r="AF2482" s="32"/>
      <c r="AG2482" s="32">
        <f ca="1">IF(ROW(data!B2482)&gt;fib+1,MIN(OFFSET(data!B2482,0,0,-fib,1)),"")</f>
        <v>6.04</v>
      </c>
      <c r="AH2482" s="32">
        <f ca="1">IF(ROW(data!B2482)&gt;fib+1,MAX(OFFSET(data!B2482,0,0,-fib,1)),"")</f>
        <v>9.64</v>
      </c>
      <c r="AI2482" s="32">
        <f t="shared" ca="1" si="1519"/>
        <v>3.6000000000000005</v>
      </c>
      <c r="AJ2482" s="31">
        <f t="shared" ca="1" si="1520"/>
        <v>6.8895999999999997</v>
      </c>
      <c r="AK2482" s="31">
        <f t="shared" ca="1" si="1521"/>
        <v>7.4152000000000005</v>
      </c>
      <c r="AL2482" s="31">
        <f t="shared" ca="1" si="1522"/>
        <v>7.84</v>
      </c>
      <c r="AM2482" s="31">
        <f t="shared" ca="1" si="1523"/>
        <v>8.264800000000001</v>
      </c>
      <c r="AN2482" s="32"/>
      <c r="AO2482" s="32">
        <f t="shared" ca="1" si="1524"/>
        <v>2.890077253538212</v>
      </c>
      <c r="AP2482" s="32">
        <f t="shared" ca="1" si="1525"/>
        <v>0.41864310992495635</v>
      </c>
      <c r="AQ2482" s="32">
        <f t="shared" ca="1" si="1526"/>
        <v>4.2959212856690323</v>
      </c>
      <c r="AR2482" s="32">
        <f t="shared" ca="1" si="1527"/>
        <v>3.0303030303030276E-2</v>
      </c>
    </row>
    <row r="2483" spans="1:44">
      <c r="A2483" s="40">
        <v>40540</v>
      </c>
      <c r="B2483" s="31">
        <f ca="1">IF(ROW(data!B2483)&gt;singleSMA,AVERAGE(OFFSET(data!B2483,0,0,-singleSMA,1)),"")</f>
        <v>7.7192999999999961</v>
      </c>
      <c r="C2483" s="31" t="str">
        <f ca="1">IF(ROW(data!B2481)&gt;singleSMA+2,IF(SIGN(data!B2482-indicators!B2482)&lt;&gt;SIGN(data!B2481-indicators!B2481),IF(SIGN(data!B2482-indicators!B2482)&gt;0,"BUY","SELL"),""),"")</f>
        <v/>
      </c>
      <c r="D2483" s="31">
        <f ca="1">IF(ROW(data!B2483)&gt;fastSMA,AVERAGE(OFFSET(data!B2483,0,0,-fastSMA,1)),"")</f>
        <v>6.7185000000000006</v>
      </c>
      <c r="E2483" s="31">
        <f ca="1">IF(ROW(data!B2483)&gt;slowSMA,AVERAGE(OFFSET(data!B2483,0,0,-slowSMA,1)),"")</f>
        <v>7.7192999999999961</v>
      </c>
      <c r="F2483" s="31" t="str">
        <f ca="1">IF(ROW(data!B2483)&gt;MAX(fastSMA,slowSMA)+2,IF(SIGN(D2482-E2482)&lt;&gt;SIGN(D2481-E2481),IF(SIGN(D2482-E2482)&gt;0,"BUY","SELL"),""),"")</f>
        <v/>
      </c>
      <c r="G2483" s="31"/>
      <c r="H2483" s="31">
        <f>(data!B2483/data!B2482)-1</f>
        <v>1.9867549668874274E-2</v>
      </c>
      <c r="I2483" s="31">
        <f t="shared" si="1507"/>
        <v>1.9867549668874274E-2</v>
      </c>
      <c r="J2483" s="31">
        <f t="shared" si="1508"/>
        <v>0</v>
      </c>
      <c r="K2483" s="31">
        <f ca="1">IF(ROW(data!B2483)&gt;rsi+1,100-100/(1+AVERAGE(OFFSET(I2483,0,0,-rsi,1))/AVERAGE(OFFSET(J2483,0,0,-rsi,1))),"")</f>
        <v>49.486543788500398</v>
      </c>
      <c r="L2483" s="31"/>
      <c r="M2483" s="31">
        <f t="shared" si="1509"/>
        <v>1.0198675496688743</v>
      </c>
      <c r="N2483" s="31">
        <f t="shared" ca="1" si="1510"/>
        <v>0.98402555910543121</v>
      </c>
      <c r="O2483" s="32"/>
      <c r="P2483" s="32"/>
      <c r="Q2483" s="32"/>
      <c r="R2483" s="32"/>
      <c r="S2483" s="32" t="str">
        <f ca="1">pricein</f>
        <v/>
      </c>
      <c r="T2483" s="32" t="str">
        <f ca="1">priceout</f>
        <v/>
      </c>
      <c r="U2483" s="16" t="str">
        <f t="shared" ca="1" si="1511"/>
        <v/>
      </c>
      <c r="V2483" s="16" t="str">
        <f t="shared" ca="1" si="1512"/>
        <v/>
      </c>
      <c r="W2483" s="16" t="str">
        <f t="shared" ca="1" si="1513"/>
        <v/>
      </c>
      <c r="X2483" s="16">
        <f t="shared" ca="1" si="1514"/>
        <v>2.7421112655627602</v>
      </c>
      <c r="Y2483" s="16"/>
      <c r="Z2483" s="32" t="str">
        <f ca="1">priceincross</f>
        <v/>
      </c>
      <c r="AA2483" s="32" t="str">
        <f ca="1">priceoutcross</f>
        <v/>
      </c>
      <c r="AB2483" s="32" t="str">
        <f t="shared" ca="1" si="1515"/>
        <v/>
      </c>
      <c r="AC2483" s="32" t="str">
        <f t="shared" ca="1" si="1516"/>
        <v/>
      </c>
      <c r="AD2483" s="32" t="str">
        <f t="shared" ca="1" si="1517"/>
        <v/>
      </c>
      <c r="AE2483" s="32">
        <f t="shared" ca="1" si="1518"/>
        <v>5.1401588949140606</v>
      </c>
      <c r="AF2483" s="32"/>
      <c r="AG2483" s="32">
        <f ca="1">IF(ROW(data!B2483)&gt;fib+1,MIN(OFFSET(data!B2483,0,0,-fib,1)),"")</f>
        <v>6.04</v>
      </c>
      <c r="AH2483" s="32">
        <f ca="1">IF(ROW(data!B2483)&gt;fib+1,MAX(OFFSET(data!B2483,0,0,-fib,1)),"")</f>
        <v>9.51</v>
      </c>
      <c r="AI2483" s="32">
        <f t="shared" ca="1" si="1519"/>
        <v>3.4699999999999998</v>
      </c>
      <c r="AJ2483" s="31">
        <f t="shared" ca="1" si="1520"/>
        <v>6.8589199999999995</v>
      </c>
      <c r="AK2483" s="31">
        <f t="shared" ca="1" si="1521"/>
        <v>7.3655400000000002</v>
      </c>
      <c r="AL2483" s="31">
        <f t="shared" ca="1" si="1522"/>
        <v>7.7750000000000004</v>
      </c>
      <c r="AM2483" s="31">
        <f t="shared" ca="1" si="1523"/>
        <v>8.1844599999999996</v>
      </c>
      <c r="AN2483" s="32"/>
      <c r="AO2483" s="32">
        <f t="shared" ca="1" si="1524"/>
        <v>2.890077253538212</v>
      </c>
      <c r="AP2483" s="32">
        <f t="shared" ca="1" si="1525"/>
        <v>0.41864310992495635</v>
      </c>
      <c r="AQ2483" s="32">
        <f t="shared" ca="1" si="1526"/>
        <v>4.2959212856690323</v>
      </c>
      <c r="AR2483" s="32">
        <f t="shared" ca="1" si="1527"/>
        <v>3.0303030303030276E-2</v>
      </c>
    </row>
    <row r="2484" spans="1:44">
      <c r="A2484" s="40">
        <v>40541</v>
      </c>
      <c r="B2484" s="31">
        <f ca="1">IF(ROW(data!B2484)&gt;singleSMA,AVERAGE(OFFSET(data!B2484,0,0,-singleSMA,1)),"")</f>
        <v>7.6867999999999963</v>
      </c>
      <c r="C2484" s="31" t="str">
        <f ca="1">IF(ROW(data!B2482)&gt;singleSMA+2,IF(SIGN(data!B2483-indicators!B2483)&lt;&gt;SIGN(data!B2482-indicators!B2482),IF(SIGN(data!B2483-indicators!B2483)&gt;0,"BUY","SELL"),""),"")</f>
        <v/>
      </c>
      <c r="D2484" s="31">
        <f ca="1">IF(ROW(data!B2484)&gt;fastSMA,AVERAGE(OFFSET(data!B2484,0,0,-fastSMA,1)),"")</f>
        <v>6.705000000000001</v>
      </c>
      <c r="E2484" s="31">
        <f ca="1">IF(ROW(data!B2484)&gt;slowSMA,AVERAGE(OFFSET(data!B2484,0,0,-slowSMA,1)),"")</f>
        <v>7.6867999999999963</v>
      </c>
      <c r="F2484" s="31" t="str">
        <f ca="1">IF(ROW(data!B2484)&gt;MAX(fastSMA,slowSMA)+2,IF(SIGN(D2483-E2483)&lt;&gt;SIGN(D2482-E2482),IF(SIGN(D2483-E2483)&gt;0,"BUY","SELL"),""),"")</f>
        <v/>
      </c>
      <c r="G2484" s="31"/>
      <c r="H2484" s="31">
        <f>(data!B2484/data!B2483)-1</f>
        <v>9.7402597402596047E-3</v>
      </c>
      <c r="I2484" s="31">
        <f t="shared" si="1507"/>
        <v>9.7402597402596047E-3</v>
      </c>
      <c r="J2484" s="31">
        <f t="shared" si="1508"/>
        <v>0</v>
      </c>
      <c r="K2484" s="31">
        <f ca="1">IF(ROW(data!B2484)&gt;rsi+1,100-100/(1+AVERAGE(OFFSET(I2484,0,0,-rsi,1))/AVERAGE(OFFSET(J2484,0,0,-rsi,1))),"")</f>
        <v>46.841669695866983</v>
      </c>
      <c r="L2484" s="31"/>
      <c r="M2484" s="31">
        <f t="shared" si="1509"/>
        <v>1.0097402597402596</v>
      </c>
      <c r="N2484" s="31">
        <f t="shared" ca="1" si="1510"/>
        <v>0.95839753466872146</v>
      </c>
      <c r="O2484" s="32"/>
      <c r="P2484" s="32"/>
      <c r="Q2484" s="32"/>
      <c r="R2484" s="32"/>
      <c r="S2484" s="32" t="str">
        <f ca="1">pricein</f>
        <v/>
      </c>
      <c r="T2484" s="32" t="str">
        <f ca="1">priceout</f>
        <v/>
      </c>
      <c r="U2484" s="16" t="str">
        <f t="shared" ca="1" si="1511"/>
        <v/>
      </c>
      <c r="V2484" s="16" t="str">
        <f t="shared" ca="1" si="1512"/>
        <v/>
      </c>
      <c r="W2484" s="16" t="str">
        <f t="shared" ca="1" si="1513"/>
        <v/>
      </c>
      <c r="X2484" s="16">
        <f t="shared" ca="1" si="1514"/>
        <v>2.7421112655627602</v>
      </c>
      <c r="Y2484" s="16"/>
      <c r="Z2484" s="32" t="str">
        <f ca="1">priceincross</f>
        <v/>
      </c>
      <c r="AA2484" s="32" t="str">
        <f ca="1">priceoutcross</f>
        <v/>
      </c>
      <c r="AB2484" s="32" t="str">
        <f t="shared" ca="1" si="1515"/>
        <v/>
      </c>
      <c r="AC2484" s="32" t="str">
        <f t="shared" ca="1" si="1516"/>
        <v/>
      </c>
      <c r="AD2484" s="32" t="str">
        <f t="shared" ca="1" si="1517"/>
        <v/>
      </c>
      <c r="AE2484" s="32">
        <f t="shared" ca="1" si="1518"/>
        <v>5.1401588949140606</v>
      </c>
      <c r="AF2484" s="32"/>
      <c r="AG2484" s="32">
        <f ca="1">IF(ROW(data!B2484)&gt;fib+1,MIN(OFFSET(data!B2484,0,0,-fib,1)),"")</f>
        <v>6.04</v>
      </c>
      <c r="AH2484" s="32">
        <f ca="1">IF(ROW(data!B2484)&gt;fib+1,MAX(OFFSET(data!B2484,0,0,-fib,1)),"")</f>
        <v>9.51</v>
      </c>
      <c r="AI2484" s="32">
        <f t="shared" ca="1" si="1519"/>
        <v>3.4699999999999998</v>
      </c>
      <c r="AJ2484" s="31">
        <f t="shared" ca="1" si="1520"/>
        <v>6.8589199999999995</v>
      </c>
      <c r="AK2484" s="31">
        <f t="shared" ca="1" si="1521"/>
        <v>7.3655400000000002</v>
      </c>
      <c r="AL2484" s="31">
        <f t="shared" ca="1" si="1522"/>
        <v>7.7750000000000004</v>
      </c>
      <c r="AM2484" s="31">
        <f t="shared" ca="1" si="1523"/>
        <v>8.1844599999999996</v>
      </c>
      <c r="AN2484" s="32"/>
      <c r="AO2484" s="32">
        <f t="shared" ca="1" si="1524"/>
        <v>2.890077253538212</v>
      </c>
      <c r="AP2484" s="32">
        <f t="shared" ca="1" si="1525"/>
        <v>0.41864310992495635</v>
      </c>
      <c r="AQ2484" s="32">
        <f t="shared" ca="1" si="1526"/>
        <v>4.2959212856690323</v>
      </c>
      <c r="AR2484" s="32">
        <f t="shared" ca="1" si="1527"/>
        <v>3.0303030303030276E-2</v>
      </c>
    </row>
    <row r="2485" spans="1:44">
      <c r="A2485" s="40">
        <v>40542</v>
      </c>
      <c r="B2485" s="31">
        <f ca="1">IF(ROW(data!B2485)&gt;singleSMA,AVERAGE(OFFSET(data!B2485,0,0,-singleSMA,1)),"")</f>
        <v>7.6575999999999969</v>
      </c>
      <c r="C2485" s="31" t="str">
        <f ca="1">IF(ROW(data!B2483)&gt;singleSMA+2,IF(SIGN(data!B2484-indicators!B2484)&lt;&gt;SIGN(data!B2483-indicators!B2483),IF(SIGN(data!B2484-indicators!B2484)&gt;0,"BUY","SELL"),""),"")</f>
        <v/>
      </c>
      <c r="D2485" s="31">
        <f ca="1">IF(ROW(data!B2485)&gt;fastSMA,AVERAGE(OFFSET(data!B2485,0,0,-fastSMA,1)),"")</f>
        <v>6.6624999999999996</v>
      </c>
      <c r="E2485" s="31">
        <f ca="1">IF(ROW(data!B2485)&gt;slowSMA,AVERAGE(OFFSET(data!B2485,0,0,-slowSMA,1)),"")</f>
        <v>7.6575999999999969</v>
      </c>
      <c r="F2485" s="31" t="str">
        <f ca="1">IF(ROW(data!B2485)&gt;MAX(fastSMA,slowSMA)+2,IF(SIGN(D2484-E2484)&lt;&gt;SIGN(D2483-E2483),IF(SIGN(D2484-E2484)&gt;0,"BUY","SELL"),""),"")</f>
        <v/>
      </c>
      <c r="G2485" s="31"/>
      <c r="H2485" s="31">
        <f>(data!B2485/data!B2484)-1</f>
        <v>-1.607717041800627E-3</v>
      </c>
      <c r="I2485" s="31">
        <f t="shared" si="1507"/>
        <v>0</v>
      </c>
      <c r="J2485" s="31">
        <f t="shared" si="1508"/>
        <v>1.607717041800627E-3</v>
      </c>
      <c r="K2485" s="31">
        <f ca="1">IF(ROW(data!B2485)&gt;rsi+1,100-100/(1+AVERAGE(OFFSET(I2485,0,0,-rsi,1))/AVERAGE(OFFSET(J2485,0,0,-rsi,1))),"")</f>
        <v>35.795117282934598</v>
      </c>
      <c r="L2485" s="31"/>
      <c r="M2485" s="31">
        <f t="shared" si="1509"/>
        <v>0.99839228295819937</v>
      </c>
      <c r="N2485" s="31">
        <f t="shared" ca="1" si="1510"/>
        <v>0.87960339943342791</v>
      </c>
      <c r="O2485" s="32"/>
      <c r="P2485" s="32"/>
      <c r="Q2485" s="32"/>
      <c r="R2485" s="32"/>
      <c r="S2485" s="32" t="str">
        <f ca="1">pricein</f>
        <v/>
      </c>
      <c r="T2485" s="32" t="str">
        <f ca="1">priceout</f>
        <v/>
      </c>
      <c r="U2485" s="16" t="str">
        <f t="shared" ca="1" si="1511"/>
        <v/>
      </c>
      <c r="V2485" s="16" t="str">
        <f t="shared" ca="1" si="1512"/>
        <v/>
      </c>
      <c r="W2485" s="16" t="str">
        <f t="shared" ca="1" si="1513"/>
        <v/>
      </c>
      <c r="X2485" s="16">
        <f t="shared" ca="1" si="1514"/>
        <v>2.7421112655627602</v>
      </c>
      <c r="Y2485" s="16"/>
      <c r="Z2485" s="32" t="str">
        <f ca="1">priceincross</f>
        <v/>
      </c>
      <c r="AA2485" s="32" t="str">
        <f ca="1">priceoutcross</f>
        <v/>
      </c>
      <c r="AB2485" s="32" t="str">
        <f t="shared" ca="1" si="1515"/>
        <v/>
      </c>
      <c r="AC2485" s="32" t="str">
        <f t="shared" ca="1" si="1516"/>
        <v/>
      </c>
      <c r="AD2485" s="32" t="str">
        <f t="shared" ca="1" si="1517"/>
        <v/>
      </c>
      <c r="AE2485" s="32">
        <f t="shared" ca="1" si="1518"/>
        <v>5.1401588949140606</v>
      </c>
      <c r="AF2485" s="32"/>
      <c r="AG2485" s="32">
        <f ca="1">IF(ROW(data!B2485)&gt;fib+1,MIN(OFFSET(data!B2485,0,0,-fib,1)),"")</f>
        <v>6.04</v>
      </c>
      <c r="AH2485" s="32">
        <f ca="1">IF(ROW(data!B2485)&gt;fib+1,MAX(OFFSET(data!B2485,0,0,-fib,1)),"")</f>
        <v>9.51</v>
      </c>
      <c r="AI2485" s="32">
        <f t="shared" ca="1" si="1519"/>
        <v>3.4699999999999998</v>
      </c>
      <c r="AJ2485" s="31">
        <f t="shared" ca="1" si="1520"/>
        <v>6.8589199999999995</v>
      </c>
      <c r="AK2485" s="31">
        <f t="shared" ca="1" si="1521"/>
        <v>7.3655400000000002</v>
      </c>
      <c r="AL2485" s="31">
        <f t="shared" ca="1" si="1522"/>
        <v>7.7750000000000004</v>
      </c>
      <c r="AM2485" s="31">
        <f t="shared" ca="1" si="1523"/>
        <v>8.1844599999999996</v>
      </c>
      <c r="AN2485" s="32"/>
      <c r="AO2485" s="32">
        <f t="shared" ca="1" si="1524"/>
        <v>2.890077253538212</v>
      </c>
      <c r="AP2485" s="32">
        <f t="shared" ca="1" si="1525"/>
        <v>0.41864310992495635</v>
      </c>
      <c r="AQ2485" s="32">
        <f t="shared" ca="1" si="1526"/>
        <v>4.2959212856690323</v>
      </c>
      <c r="AR2485" s="32">
        <f t="shared" ca="1" si="1527"/>
        <v>3.0303030303030276E-2</v>
      </c>
    </row>
    <row r="2486" spans="1:44">
      <c r="A2486" s="40">
        <v>40543</v>
      </c>
      <c r="B2486" s="31">
        <f ca="1">IF(ROW(data!B2486)&gt;singleSMA,AVERAGE(OFFSET(data!B2486,0,0,-singleSMA,1)),"")</f>
        <v>7.6283999999999956</v>
      </c>
      <c r="C2486" s="31" t="str">
        <f ca="1">IF(ROW(data!B2484)&gt;singleSMA+2,IF(SIGN(data!B2485-indicators!B2485)&lt;&gt;SIGN(data!B2484-indicators!B2484),IF(SIGN(data!B2485-indicators!B2485)&gt;0,"BUY","SELL"),""),"")</f>
        <v/>
      </c>
      <c r="D2486" s="31">
        <f ca="1">IF(ROW(data!B2486)&gt;fastSMA,AVERAGE(OFFSET(data!B2486,0,0,-fastSMA,1)),"")</f>
        <v>6.6220000000000017</v>
      </c>
      <c r="E2486" s="31">
        <f ca="1">IF(ROW(data!B2486)&gt;slowSMA,AVERAGE(OFFSET(data!B2486,0,0,-slowSMA,1)),"")</f>
        <v>7.6283999999999956</v>
      </c>
      <c r="F2486" s="31" t="str">
        <f ca="1">IF(ROW(data!B2486)&gt;MAX(fastSMA,slowSMA)+2,IF(SIGN(D2485-E2485)&lt;&gt;SIGN(D2484-E2484),IF(SIGN(D2485-E2485)&gt;0,"BUY","SELL"),""),"")</f>
        <v/>
      </c>
      <c r="G2486" s="31"/>
      <c r="H2486" s="31">
        <f>(data!B2486/data!B2485)-1</f>
        <v>-2.5764895330112725E-2</v>
      </c>
      <c r="I2486" s="31">
        <f t="shared" si="1507"/>
        <v>0</v>
      </c>
      <c r="J2486" s="31">
        <f t="shared" si="1508"/>
        <v>2.5764895330112725E-2</v>
      </c>
      <c r="K2486" s="31">
        <f ca="1">IF(ROW(data!B2486)&gt;rsi+1,100-100/(1+AVERAGE(OFFSET(I2486,0,0,-rsi,1))/AVERAGE(OFFSET(J2486,0,0,-rsi,1))),"")</f>
        <v>36.01008341087087</v>
      </c>
      <c r="L2486" s="31"/>
      <c r="M2486" s="31">
        <f t="shared" si="1509"/>
        <v>0.97423510466988728</v>
      </c>
      <c r="N2486" s="31">
        <f t="shared" ca="1" si="1510"/>
        <v>0.8819241982507291</v>
      </c>
      <c r="O2486" s="32"/>
      <c r="P2486" s="32"/>
      <c r="Q2486" s="32"/>
      <c r="R2486" s="32"/>
      <c r="S2486" s="32" t="str">
        <f ca="1">pricein</f>
        <v/>
      </c>
      <c r="T2486" s="32" t="str">
        <f ca="1">priceout</f>
        <v/>
      </c>
      <c r="U2486" s="16" t="str">
        <f t="shared" ca="1" si="1511"/>
        <v/>
      </c>
      <c r="V2486" s="16" t="str">
        <f t="shared" ca="1" si="1512"/>
        <v/>
      </c>
      <c r="W2486" s="16" t="str">
        <f t="shared" ca="1" si="1513"/>
        <v/>
      </c>
      <c r="X2486" s="16">
        <f t="shared" ca="1" si="1514"/>
        <v>2.7421112655627602</v>
      </c>
      <c r="Y2486" s="16"/>
      <c r="Z2486" s="32" t="str">
        <f ca="1">priceincross</f>
        <v/>
      </c>
      <c r="AA2486" s="32" t="str">
        <f ca="1">priceoutcross</f>
        <v/>
      </c>
      <c r="AB2486" s="32" t="str">
        <f t="shared" ca="1" si="1515"/>
        <v/>
      </c>
      <c r="AC2486" s="32" t="str">
        <f t="shared" ca="1" si="1516"/>
        <v/>
      </c>
      <c r="AD2486" s="32" t="str">
        <f t="shared" ca="1" si="1517"/>
        <v/>
      </c>
      <c r="AE2486" s="32">
        <f t="shared" ca="1" si="1518"/>
        <v>5.1401588949140606</v>
      </c>
      <c r="AF2486" s="32"/>
      <c r="AG2486" s="32">
        <f ca="1">IF(ROW(data!B2486)&gt;fib+1,MIN(OFFSET(data!B2486,0,0,-fib,1)),"")</f>
        <v>6.04</v>
      </c>
      <c r="AH2486" s="32">
        <f ca="1">IF(ROW(data!B2486)&gt;fib+1,MAX(OFFSET(data!B2486,0,0,-fib,1)),"")</f>
        <v>9.51</v>
      </c>
      <c r="AI2486" s="32">
        <f t="shared" ca="1" si="1519"/>
        <v>3.4699999999999998</v>
      </c>
      <c r="AJ2486" s="31">
        <f t="shared" ca="1" si="1520"/>
        <v>6.8589199999999995</v>
      </c>
      <c r="AK2486" s="31">
        <f t="shared" ca="1" si="1521"/>
        <v>7.3655400000000002</v>
      </c>
      <c r="AL2486" s="31">
        <f t="shared" ca="1" si="1522"/>
        <v>7.7750000000000004</v>
      </c>
      <c r="AM2486" s="31">
        <f t="shared" ca="1" si="1523"/>
        <v>8.1844599999999996</v>
      </c>
      <c r="AN2486" s="32"/>
      <c r="AO2486" s="32">
        <f t="shared" ca="1" si="1524"/>
        <v>2.890077253538212</v>
      </c>
      <c r="AP2486" s="32">
        <f t="shared" ca="1" si="1525"/>
        <v>0.41864310992495635</v>
      </c>
      <c r="AQ2486" s="32">
        <f t="shared" ca="1" si="1526"/>
        <v>4.2959212856690323</v>
      </c>
      <c r="AR2486" s="32">
        <f t="shared" ca="1" si="1527"/>
        <v>3.0303030303030276E-2</v>
      </c>
    </row>
    <row r="2487" spans="1:44">
      <c r="A2487" s="40">
        <v>40546</v>
      </c>
      <c r="B2487" s="31">
        <f ca="1">IF(ROW(data!B2487)&gt;singleSMA,AVERAGE(OFFSET(data!B2487,0,0,-singleSMA,1)),"")</f>
        <v>7.601599999999995</v>
      </c>
      <c r="C2487" s="31" t="str">
        <f ca="1">IF(ROW(data!B2485)&gt;singleSMA+2,IF(SIGN(data!B2486-indicators!B2486)&lt;&gt;SIGN(data!B2485-indicators!B2485),IF(SIGN(data!B2486-indicators!B2486)&gt;0,"BUY","SELL"),""),"")</f>
        <v/>
      </c>
      <c r="D2487" s="31">
        <f ca="1">IF(ROW(data!B2487)&gt;fastSMA,AVERAGE(OFFSET(data!B2487,0,0,-fastSMA,1)),"")</f>
        <v>6.5945000000000009</v>
      </c>
      <c r="E2487" s="31">
        <f ca="1">IF(ROW(data!B2487)&gt;slowSMA,AVERAGE(OFFSET(data!B2487,0,0,-slowSMA,1)),"")</f>
        <v>7.601599999999995</v>
      </c>
      <c r="F2487" s="31" t="str">
        <f ca="1">IF(ROW(data!B2487)&gt;MAX(fastSMA,slowSMA)+2,IF(SIGN(D2486-E2486)&lt;&gt;SIGN(D2485-E2485),IF(SIGN(D2486-E2486)&gt;0,"BUY","SELL"),""),"")</f>
        <v/>
      </c>
      <c r="G2487" s="31"/>
      <c r="H2487" s="31">
        <f>(data!B2487/data!B2486)-1</f>
        <v>1.8181818181818299E-2</v>
      </c>
      <c r="I2487" s="31">
        <f t="shared" si="1507"/>
        <v>1.8181818181818299E-2</v>
      </c>
      <c r="J2487" s="31">
        <f t="shared" si="1508"/>
        <v>0</v>
      </c>
      <c r="K2487" s="31">
        <f ca="1">IF(ROW(data!B2487)&gt;rsi+1,100-100/(1+AVERAGE(OFFSET(I2487,0,0,-rsi,1))/AVERAGE(OFFSET(J2487,0,0,-rsi,1))),"")</f>
        <v>40.619683886936386</v>
      </c>
      <c r="L2487" s="31"/>
      <c r="M2487" s="31">
        <f t="shared" si="1509"/>
        <v>1.0181818181818183</v>
      </c>
      <c r="N2487" s="31">
        <f t="shared" ca="1" si="1510"/>
        <v>0.91803278688524637</v>
      </c>
      <c r="O2487" s="32"/>
      <c r="P2487" s="32"/>
      <c r="Q2487" s="32"/>
      <c r="R2487" s="32"/>
      <c r="S2487" s="32" t="str">
        <f ca="1">pricein</f>
        <v/>
      </c>
      <c r="T2487" s="32" t="str">
        <f ca="1">priceout</f>
        <v/>
      </c>
      <c r="U2487" s="16" t="str">
        <f t="shared" ca="1" si="1511"/>
        <v/>
      </c>
      <c r="V2487" s="16" t="str">
        <f t="shared" ca="1" si="1512"/>
        <v/>
      </c>
      <c r="W2487" s="16" t="str">
        <f t="shared" ca="1" si="1513"/>
        <v/>
      </c>
      <c r="X2487" s="16">
        <f t="shared" ca="1" si="1514"/>
        <v>2.7421112655627602</v>
      </c>
      <c r="Y2487" s="16"/>
      <c r="Z2487" s="32" t="str">
        <f ca="1">priceincross</f>
        <v/>
      </c>
      <c r="AA2487" s="32" t="str">
        <f ca="1">priceoutcross</f>
        <v/>
      </c>
      <c r="AB2487" s="32" t="str">
        <f t="shared" ca="1" si="1515"/>
        <v/>
      </c>
      <c r="AC2487" s="32" t="str">
        <f t="shared" ca="1" si="1516"/>
        <v/>
      </c>
      <c r="AD2487" s="32" t="str">
        <f t="shared" ca="1" si="1517"/>
        <v/>
      </c>
      <c r="AE2487" s="32">
        <f t="shared" ca="1" si="1518"/>
        <v>5.1401588949140606</v>
      </c>
      <c r="AF2487" s="32"/>
      <c r="AG2487" s="32">
        <f ca="1">IF(ROW(data!B2487)&gt;fib+1,MIN(OFFSET(data!B2487,0,0,-fib,1)),"")</f>
        <v>6.04</v>
      </c>
      <c r="AH2487" s="32">
        <f ca="1">IF(ROW(data!B2487)&gt;fib+1,MAX(OFFSET(data!B2487,0,0,-fib,1)),"")</f>
        <v>9.51</v>
      </c>
      <c r="AI2487" s="32">
        <f t="shared" ca="1" si="1519"/>
        <v>3.4699999999999998</v>
      </c>
      <c r="AJ2487" s="31">
        <f t="shared" ca="1" si="1520"/>
        <v>6.8589199999999995</v>
      </c>
      <c r="AK2487" s="31">
        <f t="shared" ca="1" si="1521"/>
        <v>7.3655400000000002</v>
      </c>
      <c r="AL2487" s="31">
        <f t="shared" ca="1" si="1522"/>
        <v>7.7750000000000004</v>
      </c>
      <c r="AM2487" s="31">
        <f t="shared" ca="1" si="1523"/>
        <v>8.1844599999999996</v>
      </c>
      <c r="AN2487" s="32"/>
      <c r="AO2487" s="32">
        <f t="shared" ca="1" si="1524"/>
        <v>2.890077253538212</v>
      </c>
      <c r="AP2487" s="32">
        <f t="shared" ca="1" si="1525"/>
        <v>0.41864310992495635</v>
      </c>
      <c r="AQ2487" s="32">
        <f t="shared" ca="1" si="1526"/>
        <v>4.2959212856690323</v>
      </c>
      <c r="AR2487" s="32">
        <f t="shared" ca="1" si="1527"/>
        <v>3.0303030303030276E-2</v>
      </c>
    </row>
    <row r="2488" spans="1:44">
      <c r="A2488" s="40">
        <v>40547</v>
      </c>
      <c r="B2488" s="31">
        <f ca="1">IF(ROW(data!B2488)&gt;singleSMA,AVERAGE(OFFSET(data!B2488,0,0,-singleSMA,1)),"")</f>
        <v>7.5747999999999953</v>
      </c>
      <c r="C2488" s="31" t="str">
        <f ca="1">IF(ROW(data!B2486)&gt;singleSMA+2,IF(SIGN(data!B2487-indicators!B2487)&lt;&gt;SIGN(data!B2486-indicators!B2486),IF(SIGN(data!B2487-indicators!B2487)&gt;0,"BUY","SELL"),""),"")</f>
        <v/>
      </c>
      <c r="D2488" s="31">
        <f ca="1">IF(ROW(data!B2488)&gt;fastSMA,AVERAGE(OFFSET(data!B2488,0,0,-fastSMA,1)),"")</f>
        <v>6.5615000000000006</v>
      </c>
      <c r="E2488" s="31">
        <f ca="1">IF(ROW(data!B2488)&gt;slowSMA,AVERAGE(OFFSET(data!B2488,0,0,-slowSMA,1)),"")</f>
        <v>7.5747999999999953</v>
      </c>
      <c r="F2488" s="31" t="str">
        <f ca="1">IF(ROW(data!B2488)&gt;MAX(fastSMA,slowSMA)+2,IF(SIGN(D2487-E2487)&lt;&gt;SIGN(D2486-E2486),IF(SIGN(D2487-E2487)&gt;0,"BUY","SELL"),""),"")</f>
        <v/>
      </c>
      <c r="G2488" s="31"/>
      <c r="H2488" s="31">
        <f>(data!B2488/data!B2487)-1</f>
        <v>-1.2987012987012991E-2</v>
      </c>
      <c r="I2488" s="31">
        <f t="shared" si="1507"/>
        <v>0</v>
      </c>
      <c r="J2488" s="31">
        <f t="shared" si="1508"/>
        <v>1.2987012987012991E-2</v>
      </c>
      <c r="K2488" s="31">
        <f ca="1">IF(ROW(data!B2488)&gt;rsi+1,100-100/(1+AVERAGE(OFFSET(I2488,0,0,-rsi,1))/AVERAGE(OFFSET(J2488,0,0,-rsi,1))),"")</f>
        <v>38.78285355037022</v>
      </c>
      <c r="L2488" s="31"/>
      <c r="M2488" s="31">
        <f t="shared" si="1509"/>
        <v>0.98701298701298701</v>
      </c>
      <c r="N2488" s="31">
        <f t="shared" ca="1" si="1510"/>
        <v>0.90207715133531186</v>
      </c>
      <c r="O2488" s="32"/>
      <c r="P2488" s="32"/>
      <c r="Q2488" s="32"/>
      <c r="R2488" s="32"/>
      <c r="S2488" s="32" t="str">
        <f ca="1">pricein</f>
        <v/>
      </c>
      <c r="T2488" s="32" t="str">
        <f ca="1">priceout</f>
        <v/>
      </c>
      <c r="U2488" s="16" t="str">
        <f t="shared" ca="1" si="1511"/>
        <v/>
      </c>
      <c r="V2488" s="16" t="str">
        <f t="shared" ca="1" si="1512"/>
        <v/>
      </c>
      <c r="W2488" s="16" t="str">
        <f t="shared" ca="1" si="1513"/>
        <v/>
      </c>
      <c r="X2488" s="16">
        <f t="shared" ca="1" si="1514"/>
        <v>2.7421112655627602</v>
      </c>
      <c r="Y2488" s="16"/>
      <c r="Z2488" s="32" t="str">
        <f ca="1">priceincross</f>
        <v/>
      </c>
      <c r="AA2488" s="32" t="str">
        <f ca="1">priceoutcross</f>
        <v/>
      </c>
      <c r="AB2488" s="32" t="str">
        <f t="shared" ca="1" si="1515"/>
        <v/>
      </c>
      <c r="AC2488" s="32" t="str">
        <f t="shared" ca="1" si="1516"/>
        <v/>
      </c>
      <c r="AD2488" s="32" t="str">
        <f t="shared" ca="1" si="1517"/>
        <v/>
      </c>
      <c r="AE2488" s="32">
        <f t="shared" ca="1" si="1518"/>
        <v>5.1401588949140606</v>
      </c>
      <c r="AF2488" s="32"/>
      <c r="AG2488" s="32">
        <f ca="1">IF(ROW(data!B2488)&gt;fib+1,MIN(OFFSET(data!B2488,0,0,-fib,1)),"")</f>
        <v>6.04</v>
      </c>
      <c r="AH2488" s="32">
        <f ca="1">IF(ROW(data!B2488)&gt;fib+1,MAX(OFFSET(data!B2488,0,0,-fib,1)),"")</f>
        <v>9.51</v>
      </c>
      <c r="AI2488" s="32">
        <f t="shared" ca="1" si="1519"/>
        <v>3.4699999999999998</v>
      </c>
      <c r="AJ2488" s="31">
        <f t="shared" ca="1" si="1520"/>
        <v>6.8589199999999995</v>
      </c>
      <c r="AK2488" s="31">
        <f t="shared" ca="1" si="1521"/>
        <v>7.3655400000000002</v>
      </c>
      <c r="AL2488" s="31">
        <f t="shared" ca="1" si="1522"/>
        <v>7.7750000000000004</v>
      </c>
      <c r="AM2488" s="31">
        <f t="shared" ca="1" si="1523"/>
        <v>8.1844599999999996</v>
      </c>
      <c r="AN2488" s="32"/>
      <c r="AO2488" s="32">
        <f t="shared" ca="1" si="1524"/>
        <v>2.890077253538212</v>
      </c>
      <c r="AP2488" s="32">
        <f t="shared" ca="1" si="1525"/>
        <v>0.41864310992495635</v>
      </c>
      <c r="AQ2488" s="32">
        <f t="shared" ca="1" si="1526"/>
        <v>4.2959212856690323</v>
      </c>
      <c r="AR2488" s="32">
        <f t="shared" ca="1" si="1527"/>
        <v>3.0303030303030276E-2</v>
      </c>
    </row>
    <row r="2489" spans="1:44">
      <c r="A2489" s="40">
        <v>40548</v>
      </c>
      <c r="B2489" s="31">
        <f ca="1">IF(ROW(data!B2489)&gt;singleSMA,AVERAGE(OFFSET(data!B2489,0,0,-singleSMA,1)),"")</f>
        <v>7.5467999999999957</v>
      </c>
      <c r="C2489" s="31" t="str">
        <f ca="1">IF(ROW(data!B2487)&gt;singleSMA+2,IF(SIGN(data!B2488-indicators!B2488)&lt;&gt;SIGN(data!B2487-indicators!B2487),IF(SIGN(data!B2488-indicators!B2488)&gt;0,"BUY","SELL"),""),"")</f>
        <v/>
      </c>
      <c r="D2489" s="31">
        <f ca="1">IF(ROW(data!B2489)&gt;fastSMA,AVERAGE(OFFSET(data!B2489,0,0,-fastSMA,1)),"")</f>
        <v>6.51</v>
      </c>
      <c r="E2489" s="31">
        <f ca="1">IF(ROW(data!B2489)&gt;slowSMA,AVERAGE(OFFSET(data!B2489,0,0,-slowSMA,1)),"")</f>
        <v>7.5467999999999957</v>
      </c>
      <c r="F2489" s="31" t="str">
        <f ca="1">IF(ROW(data!B2489)&gt;MAX(fastSMA,slowSMA)+2,IF(SIGN(D2488-E2488)&lt;&gt;SIGN(D2487-E2487),IF(SIGN(D2488-E2488)&gt;0,"BUY","SELL"),""),"")</f>
        <v/>
      </c>
      <c r="G2489" s="31"/>
      <c r="H2489" s="31">
        <f>(data!B2489/data!B2488)-1</f>
        <v>-1.6447368421052544E-2</v>
      </c>
      <c r="I2489" s="31">
        <f t="shared" si="1507"/>
        <v>0</v>
      </c>
      <c r="J2489" s="31">
        <f t="shared" si="1508"/>
        <v>1.6447368421052544E-2</v>
      </c>
      <c r="K2489" s="31">
        <f ca="1">IF(ROW(data!B2489)&gt;rsi+1,100-100/(1+AVERAGE(OFFSET(I2489,0,0,-rsi,1))/AVERAGE(OFFSET(J2489,0,0,-rsi,1))),"")</f>
        <v>31.211030556802271</v>
      </c>
      <c r="L2489" s="31"/>
      <c r="M2489" s="31">
        <f t="shared" si="1509"/>
        <v>0.98355263157894746</v>
      </c>
      <c r="N2489" s="31">
        <f t="shared" ca="1" si="1510"/>
        <v>0.85306704707560654</v>
      </c>
      <c r="O2489" s="32"/>
      <c r="P2489" s="32"/>
      <c r="Q2489" s="32"/>
      <c r="R2489" s="32"/>
      <c r="S2489" s="32" t="str">
        <f ca="1">pricein</f>
        <v/>
      </c>
      <c r="T2489" s="32" t="str">
        <f ca="1">priceout</f>
        <v/>
      </c>
      <c r="U2489" s="16" t="str">
        <f t="shared" ca="1" si="1511"/>
        <v/>
      </c>
      <c r="V2489" s="16" t="str">
        <f t="shared" ca="1" si="1512"/>
        <v/>
      </c>
      <c r="W2489" s="16" t="str">
        <f t="shared" ca="1" si="1513"/>
        <v/>
      </c>
      <c r="X2489" s="16">
        <f t="shared" ca="1" si="1514"/>
        <v>2.7421112655627602</v>
      </c>
      <c r="Y2489" s="16"/>
      <c r="Z2489" s="32" t="str">
        <f ca="1">priceincross</f>
        <v/>
      </c>
      <c r="AA2489" s="32" t="str">
        <f ca="1">priceoutcross</f>
        <v/>
      </c>
      <c r="AB2489" s="32" t="str">
        <f t="shared" ca="1" si="1515"/>
        <v/>
      </c>
      <c r="AC2489" s="32" t="str">
        <f t="shared" ca="1" si="1516"/>
        <v/>
      </c>
      <c r="AD2489" s="32" t="str">
        <f t="shared" ca="1" si="1517"/>
        <v/>
      </c>
      <c r="AE2489" s="32">
        <f t="shared" ca="1" si="1518"/>
        <v>5.1401588949140606</v>
      </c>
      <c r="AF2489" s="32"/>
      <c r="AG2489" s="32">
        <f ca="1">IF(ROW(data!B2489)&gt;fib+1,MIN(OFFSET(data!B2489,0,0,-fib,1)),"")</f>
        <v>5.98</v>
      </c>
      <c r="AH2489" s="32">
        <f ca="1">IF(ROW(data!B2489)&gt;fib+1,MAX(OFFSET(data!B2489,0,0,-fib,1)),"")</f>
        <v>9.51</v>
      </c>
      <c r="AI2489" s="32">
        <f t="shared" ca="1" si="1519"/>
        <v>3.5299999999999994</v>
      </c>
      <c r="AJ2489" s="31">
        <f t="shared" ca="1" si="1520"/>
        <v>6.8130800000000002</v>
      </c>
      <c r="AK2489" s="31">
        <f t="shared" ca="1" si="1521"/>
        <v>7.3284599999999998</v>
      </c>
      <c r="AL2489" s="31">
        <f t="shared" ca="1" si="1522"/>
        <v>7.7450000000000001</v>
      </c>
      <c r="AM2489" s="31">
        <f t="shared" ca="1" si="1523"/>
        <v>8.1615400000000005</v>
      </c>
      <c r="AN2489" s="32"/>
      <c r="AO2489" s="32">
        <f t="shared" ca="1" si="1524"/>
        <v>2.890077253538212</v>
      </c>
      <c r="AP2489" s="32">
        <f t="shared" ca="1" si="1525"/>
        <v>0.41864310992495635</v>
      </c>
      <c r="AQ2489" s="32">
        <f t="shared" ca="1" si="1526"/>
        <v>4.2959212856690323</v>
      </c>
      <c r="AR2489" s="32">
        <f t="shared" ca="1" si="1527"/>
        <v>3.0303030303030276E-2</v>
      </c>
    </row>
    <row r="2490" spans="1:44">
      <c r="A2490" s="40">
        <v>40550</v>
      </c>
      <c r="B2490" s="31">
        <f ca="1">IF(ROW(data!B2490)&gt;singleSMA,AVERAGE(OFFSET(data!B2490,0,0,-singleSMA,1)),"")</f>
        <v>7.515499999999995</v>
      </c>
      <c r="C2490" s="31" t="str">
        <f ca="1">IF(ROW(data!B2488)&gt;singleSMA+2,IF(SIGN(data!B2489-indicators!B2489)&lt;&gt;SIGN(data!B2488-indicators!B2488),IF(SIGN(data!B2489-indicators!B2489)&gt;0,"BUY","SELL"),""),"")</f>
        <v/>
      </c>
      <c r="D2490" s="31">
        <f ca="1">IF(ROW(data!B2490)&gt;fastSMA,AVERAGE(OFFSET(data!B2490,0,0,-fastSMA,1)),"")</f>
        <v>6.4565000000000001</v>
      </c>
      <c r="E2490" s="31">
        <f ca="1">IF(ROW(data!B2490)&gt;slowSMA,AVERAGE(OFFSET(data!B2490,0,0,-slowSMA,1)),"")</f>
        <v>7.515499999999995</v>
      </c>
      <c r="F2490" s="31" t="str">
        <f ca="1">IF(ROW(data!B2490)&gt;MAX(fastSMA,slowSMA)+2,IF(SIGN(D2489-E2489)&lt;&gt;SIGN(D2488-E2488),IF(SIGN(D2489-E2489)&gt;0,"BUY","SELL"),""),"")</f>
        <v/>
      </c>
      <c r="G2490" s="31"/>
      <c r="H2490" s="31">
        <f>(data!B2490/data!B2489)-1</f>
        <v>1.0033444816053505E-2</v>
      </c>
      <c r="I2490" s="31">
        <f t="shared" si="1507"/>
        <v>1.0033444816053505E-2</v>
      </c>
      <c r="J2490" s="31">
        <f t="shared" si="1508"/>
        <v>0</v>
      </c>
      <c r="K2490" s="31">
        <f ca="1">IF(ROW(data!B2490)&gt;rsi+1,100-100/(1+AVERAGE(OFFSET(I2490,0,0,-rsi,1))/AVERAGE(OFFSET(J2490,0,0,-rsi,1))),"")</f>
        <v>30.49026396615298</v>
      </c>
      <c r="L2490" s="31"/>
      <c r="M2490" s="31">
        <f t="shared" si="1509"/>
        <v>1.0100334448160535</v>
      </c>
      <c r="N2490" s="31">
        <f t="shared" ca="1" si="1510"/>
        <v>0.8495077355836852</v>
      </c>
      <c r="O2490" s="32"/>
      <c r="P2490" s="32"/>
      <c r="Q2490" s="32"/>
      <c r="R2490" s="32"/>
      <c r="S2490" s="32" t="str">
        <f ca="1">pricein</f>
        <v/>
      </c>
      <c r="T2490" s="32" t="str">
        <f ca="1">priceout</f>
        <v/>
      </c>
      <c r="U2490" s="16" t="str">
        <f t="shared" ca="1" si="1511"/>
        <v/>
      </c>
      <c r="V2490" s="16" t="str">
        <f t="shared" ca="1" si="1512"/>
        <v/>
      </c>
      <c r="W2490" s="16" t="str">
        <f t="shared" ca="1" si="1513"/>
        <v/>
      </c>
      <c r="X2490" s="16">
        <f t="shared" ca="1" si="1514"/>
        <v>2.7421112655627602</v>
      </c>
      <c r="Y2490" s="16"/>
      <c r="Z2490" s="32" t="str">
        <f ca="1">priceincross</f>
        <v/>
      </c>
      <c r="AA2490" s="32" t="str">
        <f ca="1">priceoutcross</f>
        <v/>
      </c>
      <c r="AB2490" s="32" t="str">
        <f t="shared" ca="1" si="1515"/>
        <v/>
      </c>
      <c r="AC2490" s="32" t="str">
        <f t="shared" ca="1" si="1516"/>
        <v/>
      </c>
      <c r="AD2490" s="32" t="str">
        <f t="shared" ca="1" si="1517"/>
        <v/>
      </c>
      <c r="AE2490" s="32">
        <f t="shared" ca="1" si="1518"/>
        <v>5.1401588949140606</v>
      </c>
      <c r="AF2490" s="32"/>
      <c r="AG2490" s="32">
        <f ca="1">IF(ROW(data!B2490)&gt;fib+1,MIN(OFFSET(data!B2490,0,0,-fib,1)),"")</f>
        <v>5.98</v>
      </c>
      <c r="AH2490" s="32">
        <f ca="1">IF(ROW(data!B2490)&gt;fib+1,MAX(OFFSET(data!B2490,0,0,-fib,1)),"")</f>
        <v>9.51</v>
      </c>
      <c r="AI2490" s="32">
        <f t="shared" ca="1" si="1519"/>
        <v>3.5299999999999994</v>
      </c>
      <c r="AJ2490" s="31">
        <f t="shared" ca="1" si="1520"/>
        <v>6.8130800000000002</v>
      </c>
      <c r="AK2490" s="31">
        <f t="shared" ca="1" si="1521"/>
        <v>7.3284599999999998</v>
      </c>
      <c r="AL2490" s="31">
        <f t="shared" ca="1" si="1522"/>
        <v>7.7450000000000001</v>
      </c>
      <c r="AM2490" s="31">
        <f t="shared" ca="1" si="1523"/>
        <v>8.1615400000000005</v>
      </c>
      <c r="AN2490" s="32"/>
      <c r="AO2490" s="32">
        <f t="shared" ca="1" si="1524"/>
        <v>2.890077253538212</v>
      </c>
      <c r="AP2490" s="32">
        <f t="shared" ca="1" si="1525"/>
        <v>0.41864310992495635</v>
      </c>
      <c r="AQ2490" s="32">
        <f t="shared" ca="1" si="1526"/>
        <v>4.2959212856690323</v>
      </c>
      <c r="AR2490" s="32">
        <f t="shared" ca="1" si="1527"/>
        <v>3.0303030303030276E-2</v>
      </c>
    </row>
    <row r="2491" spans="1:44">
      <c r="A2491" s="40">
        <v>40553</v>
      </c>
      <c r="B2491" s="31">
        <f ca="1">IF(ROW(data!B2491)&gt;singleSMA,AVERAGE(OFFSET(data!B2491,0,0,-singleSMA,1)),"")</f>
        <v>7.4810999999999943</v>
      </c>
      <c r="C2491" s="31" t="str">
        <f ca="1">IF(ROW(data!B2489)&gt;singleSMA+2,IF(SIGN(data!B2490-indicators!B2490)&lt;&gt;SIGN(data!B2489-indicators!B2489),IF(SIGN(data!B2490-indicators!B2490)&gt;0,"BUY","SELL"),""),"")</f>
        <v/>
      </c>
      <c r="D2491" s="31">
        <f ca="1">IF(ROW(data!B2491)&gt;fastSMA,AVERAGE(OFFSET(data!B2491,0,0,-fastSMA,1)),"")</f>
        <v>6.3734999999999999</v>
      </c>
      <c r="E2491" s="31">
        <f ca="1">IF(ROW(data!B2491)&gt;slowSMA,AVERAGE(OFFSET(data!B2491,0,0,-slowSMA,1)),"")</f>
        <v>7.4810999999999943</v>
      </c>
      <c r="F2491" s="31" t="str">
        <f ca="1">IF(ROW(data!B2491)&gt;MAX(fastSMA,slowSMA)+2,IF(SIGN(D2490-E2490)&lt;&gt;SIGN(D2489-E2489),IF(SIGN(D2490-E2490)&gt;0,"BUY","SELL"),""),"")</f>
        <v/>
      </c>
      <c r="G2491" s="31"/>
      <c r="H2491" s="31">
        <f>(data!B2491/data!B2490)-1</f>
        <v>-6.6225165562913912E-2</v>
      </c>
      <c r="I2491" s="31">
        <f t="shared" si="1507"/>
        <v>0</v>
      </c>
      <c r="J2491" s="31">
        <f t="shared" si="1508"/>
        <v>6.6225165562913912E-2</v>
      </c>
      <c r="K2491" s="31">
        <f ca="1">IF(ROW(data!B2491)&gt;rsi+1,100-100/(1+AVERAGE(OFFSET(I2491,0,0,-rsi,1))/AVERAGE(OFFSET(J2491,0,0,-rsi,1))),"")</f>
        <v>21.746847255485434</v>
      </c>
      <c r="L2491" s="31"/>
      <c r="M2491" s="31">
        <f t="shared" si="1509"/>
        <v>0.93377483443708609</v>
      </c>
      <c r="N2491" s="31">
        <f t="shared" ca="1" si="1510"/>
        <v>0.77260273972602767</v>
      </c>
      <c r="O2491" s="32"/>
      <c r="P2491" s="32"/>
      <c r="Q2491" s="32"/>
      <c r="R2491" s="32"/>
      <c r="S2491" s="32" t="str">
        <f ca="1">pricein</f>
        <v/>
      </c>
      <c r="T2491" s="32" t="str">
        <f ca="1">priceout</f>
        <v/>
      </c>
      <c r="U2491" s="16" t="str">
        <f t="shared" ca="1" si="1511"/>
        <v/>
      </c>
      <c r="V2491" s="16" t="str">
        <f t="shared" ca="1" si="1512"/>
        <v/>
      </c>
      <c r="W2491" s="16" t="str">
        <f t="shared" ca="1" si="1513"/>
        <v/>
      </c>
      <c r="X2491" s="16">
        <f t="shared" ca="1" si="1514"/>
        <v>2.7421112655627602</v>
      </c>
      <c r="Y2491" s="16"/>
      <c r="Z2491" s="32" t="str">
        <f ca="1">priceincross</f>
        <v/>
      </c>
      <c r="AA2491" s="32" t="str">
        <f ca="1">priceoutcross</f>
        <v/>
      </c>
      <c r="AB2491" s="32" t="str">
        <f t="shared" ca="1" si="1515"/>
        <v/>
      </c>
      <c r="AC2491" s="32" t="str">
        <f t="shared" ca="1" si="1516"/>
        <v/>
      </c>
      <c r="AD2491" s="32" t="str">
        <f t="shared" ca="1" si="1517"/>
        <v/>
      </c>
      <c r="AE2491" s="32">
        <f t="shared" ca="1" si="1518"/>
        <v>5.1401588949140606</v>
      </c>
      <c r="AF2491" s="32"/>
      <c r="AG2491" s="32">
        <f ca="1">IF(ROW(data!B2491)&gt;fib+1,MIN(OFFSET(data!B2491,0,0,-fib,1)),"")</f>
        <v>5.64</v>
      </c>
      <c r="AH2491" s="32">
        <f ca="1">IF(ROW(data!B2491)&gt;fib+1,MAX(OFFSET(data!B2491,0,0,-fib,1)),"")</f>
        <v>9.51</v>
      </c>
      <c r="AI2491" s="32">
        <f t="shared" ca="1" si="1519"/>
        <v>3.87</v>
      </c>
      <c r="AJ2491" s="31">
        <f t="shared" ca="1" si="1520"/>
        <v>6.5533199999999994</v>
      </c>
      <c r="AK2491" s="31">
        <f t="shared" ca="1" si="1521"/>
        <v>7.1183399999999999</v>
      </c>
      <c r="AL2491" s="31">
        <f t="shared" ca="1" si="1522"/>
        <v>7.5749999999999993</v>
      </c>
      <c r="AM2491" s="31">
        <f t="shared" ca="1" si="1523"/>
        <v>8.0316599999999987</v>
      </c>
      <c r="AN2491" s="32"/>
      <c r="AO2491" s="32">
        <f t="shared" ca="1" si="1524"/>
        <v>2.890077253538212</v>
      </c>
      <c r="AP2491" s="32">
        <f t="shared" ca="1" si="1525"/>
        <v>0.41864310992495635</v>
      </c>
      <c r="AQ2491" s="32">
        <f t="shared" ca="1" si="1526"/>
        <v>4.2959212856690323</v>
      </c>
      <c r="AR2491" s="32">
        <f t="shared" ca="1" si="1527"/>
        <v>3.0303030303030276E-2</v>
      </c>
    </row>
    <row r="2492" spans="1:44">
      <c r="A2492" s="40">
        <v>40554</v>
      </c>
      <c r="B2492" s="31">
        <f ca="1">IF(ROW(data!B2492)&gt;singleSMA,AVERAGE(OFFSET(data!B2492,0,0,-singleSMA,1)),"")</f>
        <v>7.449999999999994</v>
      </c>
      <c r="C2492" s="31" t="str">
        <f ca="1">IF(ROW(data!B2490)&gt;singleSMA+2,IF(SIGN(data!B2491-indicators!B2491)&lt;&gt;SIGN(data!B2490-indicators!B2490),IF(SIGN(data!B2491-indicators!B2491)&gt;0,"BUY","SELL"),""),"")</f>
        <v/>
      </c>
      <c r="D2492" s="31">
        <f ca="1">IF(ROW(data!B2492)&gt;fastSMA,AVERAGE(OFFSET(data!B2492,0,0,-fastSMA,1)),"")</f>
        <v>6.3134999999999994</v>
      </c>
      <c r="E2492" s="31">
        <f ca="1">IF(ROW(data!B2492)&gt;slowSMA,AVERAGE(OFFSET(data!B2492,0,0,-slowSMA,1)),"")</f>
        <v>7.449999999999994</v>
      </c>
      <c r="F2492" s="31" t="str">
        <f ca="1">IF(ROW(data!B2492)&gt;MAX(fastSMA,slowSMA)+2,IF(SIGN(D2491-E2491)&lt;&gt;SIGN(D2490-E2490),IF(SIGN(D2491-E2491)&gt;0,"BUY","SELL"),""),"")</f>
        <v/>
      </c>
      <c r="G2492" s="31"/>
      <c r="H2492" s="31">
        <f>(data!B2492/data!B2491)-1</f>
        <v>3.5460992907801359E-2</v>
      </c>
      <c r="I2492" s="31">
        <f t="shared" si="1507"/>
        <v>3.5460992907801359E-2</v>
      </c>
      <c r="J2492" s="31">
        <f t="shared" si="1508"/>
        <v>0</v>
      </c>
      <c r="K2492" s="31">
        <f ca="1">IF(ROW(data!B2492)&gt;rsi+1,100-100/(1+AVERAGE(OFFSET(I2492,0,0,-rsi,1))/AVERAGE(OFFSET(J2492,0,0,-rsi,1))),"")</f>
        <v>29.755012487066466</v>
      </c>
      <c r="L2492" s="31"/>
      <c r="M2492" s="31">
        <f t="shared" si="1509"/>
        <v>1.0354609929078014</v>
      </c>
      <c r="N2492" s="31">
        <f t="shared" ca="1" si="1510"/>
        <v>0.82954545454545447</v>
      </c>
      <c r="O2492" s="32"/>
      <c r="P2492" s="32"/>
      <c r="Q2492" s="32"/>
      <c r="R2492" s="32"/>
      <c r="S2492" s="32" t="str">
        <f ca="1">pricein</f>
        <v/>
      </c>
      <c r="T2492" s="32" t="str">
        <f ca="1">priceout</f>
        <v/>
      </c>
      <c r="U2492" s="16" t="str">
        <f t="shared" ca="1" si="1511"/>
        <v/>
      </c>
      <c r="V2492" s="16" t="str">
        <f t="shared" ca="1" si="1512"/>
        <v/>
      </c>
      <c r="W2492" s="16" t="str">
        <f t="shared" ca="1" si="1513"/>
        <v/>
      </c>
      <c r="X2492" s="16">
        <f t="shared" ca="1" si="1514"/>
        <v>2.7421112655627602</v>
      </c>
      <c r="Y2492" s="16"/>
      <c r="Z2492" s="32" t="str">
        <f ca="1">priceincross</f>
        <v/>
      </c>
      <c r="AA2492" s="32" t="str">
        <f ca="1">priceoutcross</f>
        <v/>
      </c>
      <c r="AB2492" s="32" t="str">
        <f t="shared" ca="1" si="1515"/>
        <v/>
      </c>
      <c r="AC2492" s="32" t="str">
        <f t="shared" ca="1" si="1516"/>
        <v/>
      </c>
      <c r="AD2492" s="32" t="str">
        <f t="shared" ca="1" si="1517"/>
        <v/>
      </c>
      <c r="AE2492" s="32">
        <f t="shared" ca="1" si="1518"/>
        <v>5.1401588949140606</v>
      </c>
      <c r="AF2492" s="32"/>
      <c r="AG2492" s="32">
        <f ca="1">IF(ROW(data!B2492)&gt;fib+1,MIN(OFFSET(data!B2492,0,0,-fib,1)),"")</f>
        <v>5.64</v>
      </c>
      <c r="AH2492" s="32">
        <f ca="1">IF(ROW(data!B2492)&gt;fib+1,MAX(OFFSET(data!B2492,0,0,-fib,1)),"")</f>
        <v>9.51</v>
      </c>
      <c r="AI2492" s="32">
        <f t="shared" ca="1" si="1519"/>
        <v>3.87</v>
      </c>
      <c r="AJ2492" s="31">
        <f t="shared" ca="1" si="1520"/>
        <v>6.5533199999999994</v>
      </c>
      <c r="AK2492" s="31">
        <f t="shared" ca="1" si="1521"/>
        <v>7.1183399999999999</v>
      </c>
      <c r="AL2492" s="31">
        <f t="shared" ca="1" si="1522"/>
        <v>7.5749999999999993</v>
      </c>
      <c r="AM2492" s="31">
        <f t="shared" ca="1" si="1523"/>
        <v>8.0316599999999987</v>
      </c>
      <c r="AN2492" s="32"/>
      <c r="AO2492" s="32">
        <f t="shared" ca="1" si="1524"/>
        <v>2.890077253538212</v>
      </c>
      <c r="AP2492" s="32">
        <f t="shared" ca="1" si="1525"/>
        <v>0.41864310992495635</v>
      </c>
      <c r="AQ2492" s="32">
        <f t="shared" ca="1" si="1526"/>
        <v>4.2959212856690323</v>
      </c>
      <c r="AR2492" s="32">
        <f t="shared" ca="1" si="1527"/>
        <v>3.0303030303030276E-2</v>
      </c>
    </row>
    <row r="2493" spans="1:44">
      <c r="A2493" s="40">
        <v>40555</v>
      </c>
      <c r="B2493" s="31">
        <f ca="1">IF(ROW(data!B2493)&gt;singleSMA,AVERAGE(OFFSET(data!B2493,0,0,-singleSMA,1)),"")</f>
        <v>7.4267999999999939</v>
      </c>
      <c r="C2493" s="31" t="str">
        <f ca="1">IF(ROW(data!B2491)&gt;singleSMA+2,IF(SIGN(data!B2492-indicators!B2492)&lt;&gt;SIGN(data!B2491-indicators!B2491),IF(SIGN(data!B2492-indicators!B2492)&gt;0,"BUY","SELL"),""),"")</f>
        <v/>
      </c>
      <c r="D2493" s="31">
        <f ca="1">IF(ROW(data!B2493)&gt;fastSMA,AVERAGE(OFFSET(data!B2493,0,0,-fastSMA,1)),"")</f>
        <v>6.2874999999999996</v>
      </c>
      <c r="E2493" s="31">
        <f ca="1">IF(ROW(data!B2493)&gt;slowSMA,AVERAGE(OFFSET(data!B2493,0,0,-slowSMA,1)),"")</f>
        <v>7.4267999999999939</v>
      </c>
      <c r="F2493" s="31" t="str">
        <f ca="1">IF(ROW(data!B2493)&gt;MAX(fastSMA,slowSMA)+2,IF(SIGN(D2492-E2492)&lt;&gt;SIGN(D2491-E2491),IF(SIGN(D2492-E2492)&gt;0,"BUY","SELL"),""),"")</f>
        <v/>
      </c>
      <c r="G2493" s="31"/>
      <c r="H2493" s="31">
        <f>(data!B2493/data!B2492)-1</f>
        <v>7.8767123287671215E-2</v>
      </c>
      <c r="I2493" s="31">
        <f t="shared" si="1507"/>
        <v>7.8767123287671215E-2</v>
      </c>
      <c r="J2493" s="31">
        <f t="shared" si="1508"/>
        <v>0</v>
      </c>
      <c r="K2493" s="31">
        <f ca="1">IF(ROW(data!B2493)&gt;rsi+1,100-100/(1+AVERAGE(OFFSET(I2493,0,0,-rsi,1))/AVERAGE(OFFSET(J2493,0,0,-rsi,1))),"")</f>
        <v>42.924332171858609</v>
      </c>
      <c r="L2493" s="31"/>
      <c r="M2493" s="31">
        <f t="shared" si="1509"/>
        <v>1.0787671232876712</v>
      </c>
      <c r="N2493" s="31">
        <f t="shared" ca="1" si="1510"/>
        <v>0.92375366568914963</v>
      </c>
      <c r="O2493" s="32"/>
      <c r="P2493" s="32"/>
      <c r="Q2493" s="32"/>
      <c r="R2493" s="32"/>
      <c r="S2493" s="32" t="str">
        <f ca="1">pricein</f>
        <v/>
      </c>
      <c r="T2493" s="32" t="str">
        <f ca="1">priceout</f>
        <v/>
      </c>
      <c r="U2493" s="16" t="str">
        <f t="shared" ca="1" si="1511"/>
        <v/>
      </c>
      <c r="V2493" s="16" t="str">
        <f t="shared" ca="1" si="1512"/>
        <v/>
      </c>
      <c r="W2493" s="16" t="str">
        <f t="shared" ca="1" si="1513"/>
        <v/>
      </c>
      <c r="X2493" s="16">
        <f t="shared" ca="1" si="1514"/>
        <v>2.7421112655627602</v>
      </c>
      <c r="Y2493" s="16"/>
      <c r="Z2493" s="32" t="str">
        <f ca="1">priceincross</f>
        <v/>
      </c>
      <c r="AA2493" s="32" t="str">
        <f ca="1">priceoutcross</f>
        <v/>
      </c>
      <c r="AB2493" s="32" t="str">
        <f t="shared" ca="1" si="1515"/>
        <v/>
      </c>
      <c r="AC2493" s="32" t="str">
        <f t="shared" ca="1" si="1516"/>
        <v/>
      </c>
      <c r="AD2493" s="32" t="str">
        <f t="shared" ca="1" si="1517"/>
        <v/>
      </c>
      <c r="AE2493" s="32">
        <f t="shared" ca="1" si="1518"/>
        <v>5.1401588949140606</v>
      </c>
      <c r="AF2493" s="32"/>
      <c r="AG2493" s="32">
        <f ca="1">IF(ROW(data!B2493)&gt;fib+1,MIN(OFFSET(data!B2493,0,0,-fib,1)),"")</f>
        <v>5.64</v>
      </c>
      <c r="AH2493" s="32">
        <f ca="1">IF(ROW(data!B2493)&gt;fib+1,MAX(OFFSET(data!B2493,0,0,-fib,1)),"")</f>
        <v>9.51</v>
      </c>
      <c r="AI2493" s="32">
        <f t="shared" ca="1" si="1519"/>
        <v>3.87</v>
      </c>
      <c r="AJ2493" s="31">
        <f t="shared" ca="1" si="1520"/>
        <v>6.5533199999999994</v>
      </c>
      <c r="AK2493" s="31">
        <f t="shared" ca="1" si="1521"/>
        <v>7.1183399999999999</v>
      </c>
      <c r="AL2493" s="31">
        <f t="shared" ca="1" si="1522"/>
        <v>7.5749999999999993</v>
      </c>
      <c r="AM2493" s="31">
        <f t="shared" ca="1" si="1523"/>
        <v>8.0316599999999987</v>
      </c>
      <c r="AN2493" s="32"/>
      <c r="AO2493" s="32">
        <f t="shared" ca="1" si="1524"/>
        <v>2.890077253538212</v>
      </c>
      <c r="AP2493" s="32">
        <f t="shared" ca="1" si="1525"/>
        <v>0.41864310992495635</v>
      </c>
      <c r="AQ2493" s="32">
        <f t="shared" ca="1" si="1526"/>
        <v>4.2959212856690323</v>
      </c>
      <c r="AR2493" s="32">
        <f t="shared" ca="1" si="1527"/>
        <v>3.0303030303030276E-2</v>
      </c>
    </row>
    <row r="2494" spans="1:44">
      <c r="A2494" s="40">
        <v>40556</v>
      </c>
      <c r="B2494" s="31">
        <f ca="1">IF(ROW(data!B2494)&gt;singleSMA,AVERAGE(OFFSET(data!B2494,0,0,-singleSMA,1)),"")</f>
        <v>7.4036999999999953</v>
      </c>
      <c r="C2494" s="31" t="str">
        <f ca="1">IF(ROW(data!B2492)&gt;singleSMA+2,IF(SIGN(data!B2493-indicators!B2493)&lt;&gt;SIGN(data!B2492-indicators!B2492),IF(SIGN(data!B2493-indicators!B2493)&gt;0,"BUY","SELL"),""),"")</f>
        <v/>
      </c>
      <c r="D2494" s="31">
        <f ca="1">IF(ROW(data!B2494)&gt;fastSMA,AVERAGE(OFFSET(data!B2494,0,0,-fastSMA,1)),"")</f>
        <v>6.2619999999999996</v>
      </c>
      <c r="E2494" s="31">
        <f ca="1">IF(ROW(data!B2494)&gt;slowSMA,AVERAGE(OFFSET(data!B2494,0,0,-slowSMA,1)),"")</f>
        <v>7.4036999999999953</v>
      </c>
      <c r="F2494" s="31" t="str">
        <f ca="1">IF(ROW(data!B2494)&gt;MAX(fastSMA,slowSMA)+2,IF(SIGN(D2493-E2493)&lt;&gt;SIGN(D2492-E2492),IF(SIGN(D2493-E2493)&gt;0,"BUY","SELL"),""),"")</f>
        <v/>
      </c>
      <c r="G2494" s="31"/>
      <c r="H2494" s="31">
        <f>(data!B2494/data!B2493)-1</f>
        <v>2.2222222222222365E-2</v>
      </c>
      <c r="I2494" s="31">
        <f t="shared" si="1507"/>
        <v>2.2222222222222365E-2</v>
      </c>
      <c r="J2494" s="31">
        <f t="shared" si="1508"/>
        <v>0</v>
      </c>
      <c r="K2494" s="31">
        <f ca="1">IF(ROW(data!B2494)&gt;rsi+1,100-100/(1+AVERAGE(OFFSET(I2494,0,0,-rsi,1))/AVERAGE(OFFSET(J2494,0,0,-rsi,1))),"")</f>
        <v>43.28957166163557</v>
      </c>
      <c r="L2494" s="31"/>
      <c r="M2494" s="31">
        <f t="shared" si="1509"/>
        <v>1.0222222222222224</v>
      </c>
      <c r="N2494" s="31">
        <f t="shared" ca="1" si="1510"/>
        <v>0.92661870503597144</v>
      </c>
      <c r="O2494" s="32"/>
      <c r="P2494" s="32"/>
      <c r="Q2494" s="32"/>
      <c r="R2494" s="32"/>
      <c r="S2494" s="32" t="str">
        <f ca="1">pricein</f>
        <v/>
      </c>
      <c r="T2494" s="32" t="str">
        <f ca="1">priceout</f>
        <v/>
      </c>
      <c r="U2494" s="16" t="str">
        <f t="shared" ca="1" si="1511"/>
        <v/>
      </c>
      <c r="V2494" s="16" t="str">
        <f t="shared" ca="1" si="1512"/>
        <v/>
      </c>
      <c r="W2494" s="16" t="str">
        <f t="shared" ca="1" si="1513"/>
        <v/>
      </c>
      <c r="X2494" s="16">
        <f t="shared" ca="1" si="1514"/>
        <v>2.7421112655627602</v>
      </c>
      <c r="Y2494" s="16"/>
      <c r="Z2494" s="32" t="str">
        <f ca="1">priceincross</f>
        <v/>
      </c>
      <c r="AA2494" s="32" t="str">
        <f ca="1">priceoutcross</f>
        <v/>
      </c>
      <c r="AB2494" s="32" t="str">
        <f t="shared" ca="1" si="1515"/>
        <v/>
      </c>
      <c r="AC2494" s="32" t="str">
        <f t="shared" ca="1" si="1516"/>
        <v/>
      </c>
      <c r="AD2494" s="32" t="str">
        <f t="shared" ca="1" si="1517"/>
        <v/>
      </c>
      <c r="AE2494" s="32">
        <f t="shared" ca="1" si="1518"/>
        <v>5.1401588949140606</v>
      </c>
      <c r="AF2494" s="32"/>
      <c r="AG2494" s="32">
        <f ca="1">IF(ROW(data!B2494)&gt;fib+1,MIN(OFFSET(data!B2494,0,0,-fib,1)),"")</f>
        <v>5.64</v>
      </c>
      <c r="AH2494" s="32">
        <f ca="1">IF(ROW(data!B2494)&gt;fib+1,MAX(OFFSET(data!B2494,0,0,-fib,1)),"")</f>
        <v>9.51</v>
      </c>
      <c r="AI2494" s="32">
        <f t="shared" ca="1" si="1519"/>
        <v>3.87</v>
      </c>
      <c r="AJ2494" s="31">
        <f t="shared" ca="1" si="1520"/>
        <v>6.5533199999999994</v>
      </c>
      <c r="AK2494" s="31">
        <f t="shared" ca="1" si="1521"/>
        <v>7.1183399999999999</v>
      </c>
      <c r="AL2494" s="31">
        <f t="shared" ca="1" si="1522"/>
        <v>7.5749999999999993</v>
      </c>
      <c r="AM2494" s="31">
        <f t="shared" ca="1" si="1523"/>
        <v>8.0316599999999987</v>
      </c>
      <c r="AN2494" s="32"/>
      <c r="AO2494" s="32">
        <f t="shared" ca="1" si="1524"/>
        <v>2.890077253538212</v>
      </c>
      <c r="AP2494" s="32">
        <f t="shared" ca="1" si="1525"/>
        <v>0.41864310992495635</v>
      </c>
      <c r="AQ2494" s="32">
        <f t="shared" ca="1" si="1526"/>
        <v>4.2959212856690323</v>
      </c>
      <c r="AR2494" s="32">
        <f t="shared" ca="1" si="1527"/>
        <v>3.0303030303030276E-2</v>
      </c>
    </row>
    <row r="2495" spans="1:44">
      <c r="A2495" s="40">
        <v>40557</v>
      </c>
      <c r="B2495" s="31">
        <f ca="1">IF(ROW(data!B2495)&gt;singleSMA,AVERAGE(OFFSET(data!B2495,0,0,-singleSMA,1)),"")</f>
        <v>7.3833999999999946</v>
      </c>
      <c r="C2495" s="31" t="str">
        <f ca="1">IF(ROW(data!B2493)&gt;singleSMA+2,IF(SIGN(data!B2494-indicators!B2494)&lt;&gt;SIGN(data!B2493-indicators!B2493),IF(SIGN(data!B2494-indicators!B2494)&gt;0,"BUY","SELL"),""),"")</f>
        <v/>
      </c>
      <c r="D2495" s="31">
        <f ca="1">IF(ROW(data!B2495)&gt;fastSMA,AVERAGE(OFFSET(data!B2495,0,0,-fastSMA,1)),"")</f>
        <v>6.2490000000000006</v>
      </c>
      <c r="E2495" s="31">
        <f ca="1">IF(ROW(data!B2495)&gt;slowSMA,AVERAGE(OFFSET(data!B2495,0,0,-slowSMA,1)),"")</f>
        <v>7.3833999999999946</v>
      </c>
      <c r="F2495" s="31" t="str">
        <f ca="1">IF(ROW(data!B2495)&gt;MAX(fastSMA,slowSMA)+2,IF(SIGN(D2494-E2494)&lt;&gt;SIGN(D2493-E2493),IF(SIGN(D2494-E2494)&gt;0,"BUY","SELL"),""),"")</f>
        <v/>
      </c>
      <c r="G2495" s="31"/>
      <c r="H2495" s="31">
        <f>(data!B2495/data!B2494)-1</f>
        <v>1.7080745341614856E-2</v>
      </c>
      <c r="I2495" s="31">
        <f t="shared" si="1507"/>
        <v>1.7080745341614856E-2</v>
      </c>
      <c r="J2495" s="31">
        <f t="shared" si="1508"/>
        <v>0</v>
      </c>
      <c r="K2495" s="31">
        <f ca="1">IF(ROW(data!B2495)&gt;rsi+1,100-100/(1+AVERAGE(OFFSET(I2495,0,0,-rsi,1))/AVERAGE(OFFSET(J2495,0,0,-rsi,1))),"")</f>
        <v>47.039570690089484</v>
      </c>
      <c r="L2495" s="31"/>
      <c r="M2495" s="31">
        <f t="shared" si="1509"/>
        <v>1.0170807453416149</v>
      </c>
      <c r="N2495" s="31">
        <f t="shared" ca="1" si="1510"/>
        <v>0.96182085168869369</v>
      </c>
      <c r="O2495" s="32"/>
      <c r="P2495" s="32"/>
      <c r="Q2495" s="32"/>
      <c r="R2495" s="32"/>
      <c r="S2495" s="32" t="str">
        <f ca="1">pricein</f>
        <v/>
      </c>
      <c r="T2495" s="32" t="str">
        <f ca="1">priceout</f>
        <v/>
      </c>
      <c r="U2495" s="16" t="str">
        <f t="shared" ca="1" si="1511"/>
        <v/>
      </c>
      <c r="V2495" s="16" t="str">
        <f t="shared" ca="1" si="1512"/>
        <v/>
      </c>
      <c r="W2495" s="16" t="str">
        <f t="shared" ca="1" si="1513"/>
        <v/>
      </c>
      <c r="X2495" s="16">
        <f t="shared" ca="1" si="1514"/>
        <v>2.7421112655627602</v>
      </c>
      <c r="Y2495" s="16"/>
      <c r="Z2495" s="32" t="str">
        <f ca="1">priceincross</f>
        <v/>
      </c>
      <c r="AA2495" s="32" t="str">
        <f ca="1">priceoutcross</f>
        <v/>
      </c>
      <c r="AB2495" s="32" t="str">
        <f t="shared" ca="1" si="1515"/>
        <v/>
      </c>
      <c r="AC2495" s="32" t="str">
        <f t="shared" ca="1" si="1516"/>
        <v/>
      </c>
      <c r="AD2495" s="32" t="str">
        <f t="shared" ca="1" si="1517"/>
        <v/>
      </c>
      <c r="AE2495" s="32">
        <f t="shared" ca="1" si="1518"/>
        <v>5.1401588949140606</v>
      </c>
      <c r="AF2495" s="32"/>
      <c r="AG2495" s="32">
        <f ca="1">IF(ROW(data!B2495)&gt;fib+1,MIN(OFFSET(data!B2495,0,0,-fib,1)),"")</f>
        <v>5.64</v>
      </c>
      <c r="AH2495" s="32">
        <f ca="1">IF(ROW(data!B2495)&gt;fib+1,MAX(OFFSET(data!B2495,0,0,-fib,1)),"")</f>
        <v>9.51</v>
      </c>
      <c r="AI2495" s="32">
        <f t="shared" ca="1" si="1519"/>
        <v>3.87</v>
      </c>
      <c r="AJ2495" s="31">
        <f t="shared" ca="1" si="1520"/>
        <v>6.5533199999999994</v>
      </c>
      <c r="AK2495" s="31">
        <f t="shared" ca="1" si="1521"/>
        <v>7.1183399999999999</v>
      </c>
      <c r="AL2495" s="31">
        <f t="shared" ca="1" si="1522"/>
        <v>7.5749999999999993</v>
      </c>
      <c r="AM2495" s="31">
        <f t="shared" ca="1" si="1523"/>
        <v>8.0316599999999987</v>
      </c>
      <c r="AN2495" s="32"/>
      <c r="AO2495" s="32">
        <f t="shared" ca="1" si="1524"/>
        <v>2.890077253538212</v>
      </c>
      <c r="AP2495" s="32">
        <f t="shared" ca="1" si="1525"/>
        <v>0.41864310992495635</v>
      </c>
      <c r="AQ2495" s="32">
        <f t="shared" ca="1" si="1526"/>
        <v>4.2959212856690323</v>
      </c>
      <c r="AR2495" s="32">
        <f t="shared" ca="1" si="1527"/>
        <v>3.0303030303030276E-2</v>
      </c>
    </row>
    <row r="2496" spans="1:44">
      <c r="A2496" s="40">
        <v>40560</v>
      </c>
      <c r="B2496" s="31">
        <f ca="1">IF(ROW(data!B2496)&gt;singleSMA,AVERAGE(OFFSET(data!B2496,0,0,-singleSMA,1)),"")</f>
        <v>7.3650999999999955</v>
      </c>
      <c r="C2496" s="31" t="str">
        <f ca="1">IF(ROW(data!B2494)&gt;singleSMA+2,IF(SIGN(data!B2495-indicators!B2495)&lt;&gt;SIGN(data!B2494-indicators!B2494),IF(SIGN(data!B2495-indicators!B2495)&gt;0,"BUY","SELL"),""),"")</f>
        <v/>
      </c>
      <c r="D2496" s="31">
        <f ca="1">IF(ROW(data!B2496)&gt;fastSMA,AVERAGE(OFFSET(data!B2496,0,0,-fastSMA,1)),"")</f>
        <v>6.2275000000000009</v>
      </c>
      <c r="E2496" s="31">
        <f ca="1">IF(ROW(data!B2496)&gt;slowSMA,AVERAGE(OFFSET(data!B2496,0,0,-slowSMA,1)),"")</f>
        <v>7.3650999999999955</v>
      </c>
      <c r="F2496" s="31" t="str">
        <f ca="1">IF(ROW(data!B2496)&gt;MAX(fastSMA,slowSMA)+2,IF(SIGN(D2495-E2495)&lt;&gt;SIGN(D2494-E2494),IF(SIGN(D2495-E2495)&gt;0,"BUY","SELL"),""),"")</f>
        <v/>
      </c>
      <c r="G2496" s="31"/>
      <c r="H2496" s="31">
        <f>(data!B2496/data!B2495)-1</f>
        <v>-1.5267175572518998E-2</v>
      </c>
      <c r="I2496" s="31">
        <f t="shared" si="1507"/>
        <v>0</v>
      </c>
      <c r="J2496" s="31">
        <f t="shared" si="1508"/>
        <v>1.5267175572518998E-2</v>
      </c>
      <c r="K2496" s="31">
        <f ca="1">IF(ROW(data!B2496)&gt;rsi+1,100-100/(1+AVERAGE(OFFSET(I2496,0,0,-rsi,1))/AVERAGE(OFFSET(J2496,0,0,-rsi,1))),"")</f>
        <v>44.493278565137572</v>
      </c>
      <c r="L2496" s="31"/>
      <c r="M2496" s="31">
        <f t="shared" si="1509"/>
        <v>0.984732824427481</v>
      </c>
      <c r="N2496" s="31">
        <f t="shared" ca="1" si="1510"/>
        <v>0.93750000000000022</v>
      </c>
      <c r="O2496" s="32"/>
      <c r="P2496" s="32"/>
      <c r="Q2496" s="32"/>
      <c r="R2496" s="32"/>
      <c r="S2496" s="32" t="str">
        <f ca="1">pricein</f>
        <v/>
      </c>
      <c r="T2496" s="32" t="str">
        <f ca="1">priceout</f>
        <v/>
      </c>
      <c r="U2496" s="16" t="str">
        <f t="shared" ca="1" si="1511"/>
        <v/>
      </c>
      <c r="V2496" s="16" t="str">
        <f t="shared" ca="1" si="1512"/>
        <v/>
      </c>
      <c r="W2496" s="16" t="str">
        <f t="shared" ca="1" si="1513"/>
        <v/>
      </c>
      <c r="X2496" s="16">
        <f t="shared" ca="1" si="1514"/>
        <v>2.7421112655627602</v>
      </c>
      <c r="Y2496" s="16"/>
      <c r="Z2496" s="32" t="str">
        <f ca="1">priceincross</f>
        <v/>
      </c>
      <c r="AA2496" s="32" t="str">
        <f ca="1">priceoutcross</f>
        <v/>
      </c>
      <c r="AB2496" s="32" t="str">
        <f t="shared" ca="1" si="1515"/>
        <v/>
      </c>
      <c r="AC2496" s="32" t="str">
        <f t="shared" ca="1" si="1516"/>
        <v/>
      </c>
      <c r="AD2496" s="32" t="str">
        <f t="shared" ca="1" si="1517"/>
        <v/>
      </c>
      <c r="AE2496" s="32">
        <f t="shared" ca="1" si="1518"/>
        <v>5.1401588949140606</v>
      </c>
      <c r="AF2496" s="32"/>
      <c r="AG2496" s="32">
        <f ca="1">IF(ROW(data!B2496)&gt;fib+1,MIN(OFFSET(data!B2496,0,0,-fib,1)),"")</f>
        <v>5.64</v>
      </c>
      <c r="AH2496" s="32">
        <f ca="1">IF(ROW(data!B2496)&gt;fib+1,MAX(OFFSET(data!B2496,0,0,-fib,1)),"")</f>
        <v>9.51</v>
      </c>
      <c r="AI2496" s="32">
        <f t="shared" ca="1" si="1519"/>
        <v>3.87</v>
      </c>
      <c r="AJ2496" s="31">
        <f t="shared" ca="1" si="1520"/>
        <v>6.5533199999999994</v>
      </c>
      <c r="AK2496" s="31">
        <f t="shared" ca="1" si="1521"/>
        <v>7.1183399999999999</v>
      </c>
      <c r="AL2496" s="31">
        <f t="shared" ca="1" si="1522"/>
        <v>7.5749999999999993</v>
      </c>
      <c r="AM2496" s="31">
        <f t="shared" ca="1" si="1523"/>
        <v>8.0316599999999987</v>
      </c>
      <c r="AN2496" s="32"/>
      <c r="AO2496" s="32">
        <f t="shared" ca="1" si="1524"/>
        <v>2.890077253538212</v>
      </c>
      <c r="AP2496" s="32">
        <f t="shared" ca="1" si="1525"/>
        <v>0.41864310992495635</v>
      </c>
      <c r="AQ2496" s="32">
        <f t="shared" ca="1" si="1526"/>
        <v>4.2959212856690323</v>
      </c>
      <c r="AR2496" s="32">
        <f t="shared" ca="1" si="1527"/>
        <v>3.0303030303030276E-2</v>
      </c>
    </row>
    <row r="2497" spans="1:44">
      <c r="A2497" s="40">
        <v>40561</v>
      </c>
      <c r="B2497" s="31">
        <f ca="1">IF(ROW(data!B2497)&gt;singleSMA,AVERAGE(OFFSET(data!B2497,0,0,-singleSMA,1)),"")</f>
        <v>7.3420999999999967</v>
      </c>
      <c r="C2497" s="31" t="str">
        <f ca="1">IF(ROW(data!B2495)&gt;singleSMA+2,IF(SIGN(data!B2496-indicators!B2496)&lt;&gt;SIGN(data!B2495-indicators!B2495),IF(SIGN(data!B2496-indicators!B2496)&gt;0,"BUY","SELL"),""),"")</f>
        <v/>
      </c>
      <c r="D2497" s="31">
        <f ca="1">IF(ROW(data!B2497)&gt;fastSMA,AVERAGE(OFFSET(data!B2497,0,0,-fastSMA,1)),"")</f>
        <v>6.2035</v>
      </c>
      <c r="E2497" s="31">
        <f ca="1">IF(ROW(data!B2497)&gt;slowSMA,AVERAGE(OFFSET(data!B2497,0,0,-slowSMA,1)),"")</f>
        <v>7.3420999999999967</v>
      </c>
      <c r="F2497" s="31" t="str">
        <f ca="1">IF(ROW(data!B2497)&gt;MAX(fastSMA,slowSMA)+2,IF(SIGN(D2496-E2496)&lt;&gt;SIGN(D2495-E2495),IF(SIGN(D2496-E2496)&gt;0,"BUY","SELL"),""),"")</f>
        <v/>
      </c>
      <c r="G2497" s="31"/>
      <c r="H2497" s="31">
        <f>(data!B2497/data!B2496)-1</f>
        <v>-2.0155038759689936E-2</v>
      </c>
      <c r="I2497" s="31">
        <f t="shared" si="1507"/>
        <v>0</v>
      </c>
      <c r="J2497" s="31">
        <f t="shared" si="1508"/>
        <v>2.0155038759689936E-2</v>
      </c>
      <c r="K2497" s="31">
        <f ca="1">IF(ROW(data!B2497)&gt;rsi+1,100-100/(1+AVERAGE(OFFSET(I2497,0,0,-rsi,1))/AVERAGE(OFFSET(J2497,0,0,-rsi,1))),"")</f>
        <v>43.741041744752671</v>
      </c>
      <c r="L2497" s="31"/>
      <c r="M2497" s="31">
        <f t="shared" si="1509"/>
        <v>0.97984496124031006</v>
      </c>
      <c r="N2497" s="31">
        <f t="shared" ca="1" si="1510"/>
        <v>0.92941176470588249</v>
      </c>
      <c r="O2497" s="32"/>
      <c r="P2497" s="32"/>
      <c r="Q2497" s="32"/>
      <c r="R2497" s="32"/>
      <c r="S2497" s="32" t="str">
        <f ca="1">pricein</f>
        <v/>
      </c>
      <c r="T2497" s="32" t="str">
        <f ca="1">priceout</f>
        <v/>
      </c>
      <c r="U2497" s="16" t="str">
        <f t="shared" ca="1" si="1511"/>
        <v/>
      </c>
      <c r="V2497" s="16" t="str">
        <f t="shared" ca="1" si="1512"/>
        <v/>
      </c>
      <c r="W2497" s="16" t="str">
        <f t="shared" ca="1" si="1513"/>
        <v/>
      </c>
      <c r="X2497" s="16">
        <f t="shared" ca="1" si="1514"/>
        <v>2.7421112655627602</v>
      </c>
      <c r="Y2497" s="16"/>
      <c r="Z2497" s="32" t="str">
        <f ca="1">priceincross</f>
        <v/>
      </c>
      <c r="AA2497" s="32" t="str">
        <f ca="1">priceoutcross</f>
        <v/>
      </c>
      <c r="AB2497" s="32" t="str">
        <f t="shared" ca="1" si="1515"/>
        <v/>
      </c>
      <c r="AC2497" s="32" t="str">
        <f t="shared" ca="1" si="1516"/>
        <v/>
      </c>
      <c r="AD2497" s="32" t="str">
        <f t="shared" ca="1" si="1517"/>
        <v/>
      </c>
      <c r="AE2497" s="32">
        <f t="shared" ca="1" si="1518"/>
        <v>5.1401588949140606</v>
      </c>
      <c r="AF2497" s="32"/>
      <c r="AG2497" s="32">
        <f ca="1">IF(ROW(data!B2497)&gt;fib+1,MIN(OFFSET(data!B2497,0,0,-fib,1)),"")</f>
        <v>5.64</v>
      </c>
      <c r="AH2497" s="32">
        <f ca="1">IF(ROW(data!B2497)&gt;fib+1,MAX(OFFSET(data!B2497,0,0,-fib,1)),"")</f>
        <v>9.51</v>
      </c>
      <c r="AI2497" s="32">
        <f t="shared" ca="1" si="1519"/>
        <v>3.87</v>
      </c>
      <c r="AJ2497" s="31">
        <f t="shared" ca="1" si="1520"/>
        <v>6.5533199999999994</v>
      </c>
      <c r="AK2497" s="31">
        <f t="shared" ca="1" si="1521"/>
        <v>7.1183399999999999</v>
      </c>
      <c r="AL2497" s="31">
        <f t="shared" ca="1" si="1522"/>
        <v>7.5749999999999993</v>
      </c>
      <c r="AM2497" s="31">
        <f t="shared" ca="1" si="1523"/>
        <v>8.0316599999999987</v>
      </c>
      <c r="AN2497" s="32"/>
      <c r="AO2497" s="32">
        <f t="shared" ca="1" si="1524"/>
        <v>2.890077253538212</v>
      </c>
      <c r="AP2497" s="32">
        <f t="shared" ca="1" si="1525"/>
        <v>0.41864310992495635</v>
      </c>
      <c r="AQ2497" s="32">
        <f t="shared" ca="1" si="1526"/>
        <v>4.2959212856690323</v>
      </c>
      <c r="AR2497" s="32">
        <f t="shared" ca="1" si="1527"/>
        <v>3.0303030303030276E-2</v>
      </c>
    </row>
    <row r="2498" spans="1:44">
      <c r="A2498" s="40">
        <v>40562</v>
      </c>
      <c r="B2498" s="31">
        <f ca="1">IF(ROW(data!B2498)&gt;singleSMA,AVERAGE(OFFSET(data!B2498,0,0,-singleSMA,1)),"")</f>
        <v>7.3228999999999971</v>
      </c>
      <c r="C2498" s="31" t="str">
        <f ca="1">IF(ROW(data!B2496)&gt;singleSMA+2,IF(SIGN(data!B2497-indicators!B2497)&lt;&gt;SIGN(data!B2496-indicators!B2496),IF(SIGN(data!B2497-indicators!B2497)&gt;0,"BUY","SELL"),""),"")</f>
        <v/>
      </c>
      <c r="D2498" s="31">
        <f ca="1">IF(ROW(data!B2498)&gt;fastSMA,AVERAGE(OFFSET(data!B2498,0,0,-fastSMA,1)),"")</f>
        <v>6.2145000000000001</v>
      </c>
      <c r="E2498" s="31">
        <f ca="1">IF(ROW(data!B2498)&gt;slowSMA,AVERAGE(OFFSET(data!B2498,0,0,-slowSMA,1)),"")</f>
        <v>7.3228999999999971</v>
      </c>
      <c r="F2498" s="31" t="str">
        <f ca="1">IF(ROW(data!B2498)&gt;MAX(fastSMA,slowSMA)+2,IF(SIGN(D2497-E2497)&lt;&gt;SIGN(D2496-E2496),IF(SIGN(D2497-E2497)&gt;0,"BUY","SELL"),""),"")</f>
        <v/>
      </c>
      <c r="G2498" s="31"/>
      <c r="H2498" s="31">
        <f>(data!B2498/data!B2497)-1</f>
        <v>6.0126582278480889E-2</v>
      </c>
      <c r="I2498" s="31">
        <f t="shared" si="1507"/>
        <v>6.0126582278480889E-2</v>
      </c>
      <c r="J2498" s="31">
        <f t="shared" si="1508"/>
        <v>0</v>
      </c>
      <c r="K2498" s="31">
        <f ca="1">IF(ROW(data!B2498)&gt;rsi+1,100-100/(1+AVERAGE(OFFSET(I2498,0,0,-rsi,1))/AVERAGE(OFFSET(J2498,0,0,-rsi,1))),"")</f>
        <v>54.256585945357152</v>
      </c>
      <c r="L2498" s="31"/>
      <c r="M2498" s="31">
        <f t="shared" si="1509"/>
        <v>1.0601265822784809</v>
      </c>
      <c r="N2498" s="31">
        <f t="shared" ca="1" si="1510"/>
        <v>1.0339506172839503</v>
      </c>
      <c r="O2498" s="32"/>
      <c r="P2498" s="32"/>
      <c r="Q2498" s="32"/>
      <c r="R2498" s="32"/>
      <c r="S2498" s="32" t="str">
        <f ca="1">pricein</f>
        <v/>
      </c>
      <c r="T2498" s="32" t="str">
        <f ca="1">priceout</f>
        <v/>
      </c>
      <c r="U2498" s="16" t="str">
        <f t="shared" ca="1" si="1511"/>
        <v/>
      </c>
      <c r="V2498" s="16" t="str">
        <f t="shared" ca="1" si="1512"/>
        <v/>
      </c>
      <c r="W2498" s="16" t="str">
        <f t="shared" ca="1" si="1513"/>
        <v/>
      </c>
      <c r="X2498" s="16">
        <f t="shared" ca="1" si="1514"/>
        <v>2.7421112655627602</v>
      </c>
      <c r="Y2498" s="16"/>
      <c r="Z2498" s="32" t="str">
        <f ca="1">priceincross</f>
        <v/>
      </c>
      <c r="AA2498" s="32" t="str">
        <f ca="1">priceoutcross</f>
        <v/>
      </c>
      <c r="AB2498" s="32" t="str">
        <f t="shared" ca="1" si="1515"/>
        <v/>
      </c>
      <c r="AC2498" s="32" t="str">
        <f t="shared" ca="1" si="1516"/>
        <v/>
      </c>
      <c r="AD2498" s="32" t="str">
        <f t="shared" ca="1" si="1517"/>
        <v/>
      </c>
      <c r="AE2498" s="32">
        <f t="shared" ca="1" si="1518"/>
        <v>5.1401588949140606</v>
      </c>
      <c r="AF2498" s="32"/>
      <c r="AG2498" s="32">
        <f ca="1">IF(ROW(data!B2498)&gt;fib+1,MIN(OFFSET(data!B2498,0,0,-fib,1)),"")</f>
        <v>5.64</v>
      </c>
      <c r="AH2498" s="32">
        <f ca="1">IF(ROW(data!B2498)&gt;fib+1,MAX(OFFSET(data!B2498,0,0,-fib,1)),"")</f>
        <v>9.51</v>
      </c>
      <c r="AI2498" s="32">
        <f t="shared" ca="1" si="1519"/>
        <v>3.87</v>
      </c>
      <c r="AJ2498" s="31">
        <f t="shared" ca="1" si="1520"/>
        <v>6.5533199999999994</v>
      </c>
      <c r="AK2498" s="31">
        <f t="shared" ca="1" si="1521"/>
        <v>7.1183399999999999</v>
      </c>
      <c r="AL2498" s="31">
        <f t="shared" ca="1" si="1522"/>
        <v>7.5749999999999993</v>
      </c>
      <c r="AM2498" s="31">
        <f t="shared" ca="1" si="1523"/>
        <v>8.0316599999999987</v>
      </c>
      <c r="AN2498" s="32"/>
      <c r="AO2498" s="32">
        <f t="shared" ca="1" si="1524"/>
        <v>2.890077253538212</v>
      </c>
      <c r="AP2498" s="32">
        <f t="shared" ca="1" si="1525"/>
        <v>0.41864310992495635</v>
      </c>
      <c r="AQ2498" s="32">
        <f t="shared" ca="1" si="1526"/>
        <v>4.2959212856690323</v>
      </c>
      <c r="AR2498" s="32">
        <f t="shared" ca="1" si="1527"/>
        <v>3.0303030303030276E-2</v>
      </c>
    </row>
    <row r="2499" spans="1:44">
      <c r="A2499" s="40">
        <v>40563</v>
      </c>
      <c r="B2499" s="31">
        <f ca="1">IF(ROW(data!B2499)&gt;singleSMA,AVERAGE(OFFSET(data!B2499,0,0,-singleSMA,1)),"")</f>
        <v>7.3058999999999967</v>
      </c>
      <c r="C2499" s="31" t="str">
        <f ca="1">IF(ROW(data!B2497)&gt;singleSMA+2,IF(SIGN(data!B2498-indicators!B2498)&lt;&gt;SIGN(data!B2497-indicators!B2497),IF(SIGN(data!B2498-indicators!B2498)&gt;0,"BUY","SELL"),""),"")</f>
        <v/>
      </c>
      <c r="D2499" s="31">
        <f ca="1">IF(ROW(data!B2499)&gt;fastSMA,AVERAGE(OFFSET(data!B2499,0,0,-fastSMA,1)),"")</f>
        <v>6.2335000000000012</v>
      </c>
      <c r="E2499" s="31">
        <f ca="1">IF(ROW(data!B2499)&gt;slowSMA,AVERAGE(OFFSET(data!B2499,0,0,-slowSMA,1)),"")</f>
        <v>7.3058999999999967</v>
      </c>
      <c r="F2499" s="31" t="str">
        <f ca="1">IF(ROW(data!B2499)&gt;MAX(fastSMA,slowSMA)+2,IF(SIGN(D2498-E2498)&lt;&gt;SIGN(D2497-E2497),IF(SIGN(D2498-E2498)&gt;0,"BUY","SELL"),""),"")</f>
        <v/>
      </c>
      <c r="G2499" s="31"/>
      <c r="H2499" s="31">
        <f>(data!B2499/data!B2498)-1</f>
        <v>3.2835820895522394E-2</v>
      </c>
      <c r="I2499" s="31">
        <f t="shared" si="1507"/>
        <v>3.2835820895522394E-2</v>
      </c>
      <c r="J2499" s="31">
        <f t="shared" si="1508"/>
        <v>0</v>
      </c>
      <c r="K2499" s="31">
        <f ca="1">IF(ROW(data!B2499)&gt;rsi+1,100-100/(1+AVERAGE(OFFSET(I2499,0,0,-rsi,1))/AVERAGE(OFFSET(J2499,0,0,-rsi,1))),"")</f>
        <v>56.250040303341102</v>
      </c>
      <c r="L2499" s="31"/>
      <c r="M2499" s="31">
        <f t="shared" si="1509"/>
        <v>1.0328358208955224</v>
      </c>
      <c r="N2499" s="31">
        <f t="shared" ca="1" si="1510"/>
        <v>1.0581039755351684</v>
      </c>
      <c r="O2499" s="32"/>
      <c r="P2499" s="32"/>
      <c r="Q2499" s="32"/>
      <c r="R2499" s="32"/>
      <c r="S2499" s="32" t="str">
        <f ca="1">pricein</f>
        <v/>
      </c>
      <c r="T2499" s="32" t="str">
        <f ca="1">priceout</f>
        <v/>
      </c>
      <c r="U2499" s="16" t="str">
        <f t="shared" ca="1" si="1511"/>
        <v/>
      </c>
      <c r="V2499" s="16" t="str">
        <f t="shared" ca="1" si="1512"/>
        <v/>
      </c>
      <c r="W2499" s="16" t="str">
        <f t="shared" ca="1" si="1513"/>
        <v/>
      </c>
      <c r="X2499" s="16">
        <f t="shared" ca="1" si="1514"/>
        <v>2.7421112655627602</v>
      </c>
      <c r="Y2499" s="16"/>
      <c r="Z2499" s="32" t="str">
        <f ca="1">priceincross</f>
        <v/>
      </c>
      <c r="AA2499" s="32" t="str">
        <f ca="1">priceoutcross</f>
        <v/>
      </c>
      <c r="AB2499" s="32" t="str">
        <f t="shared" ca="1" si="1515"/>
        <v/>
      </c>
      <c r="AC2499" s="32" t="str">
        <f t="shared" ca="1" si="1516"/>
        <v/>
      </c>
      <c r="AD2499" s="32" t="str">
        <f t="shared" ca="1" si="1517"/>
        <v/>
      </c>
      <c r="AE2499" s="32">
        <f t="shared" ca="1" si="1518"/>
        <v>5.1401588949140606</v>
      </c>
      <c r="AF2499" s="32"/>
      <c r="AG2499" s="32">
        <f ca="1">IF(ROW(data!B2499)&gt;fib+1,MIN(OFFSET(data!B2499,0,0,-fib,1)),"")</f>
        <v>5.64</v>
      </c>
      <c r="AH2499" s="32">
        <f ca="1">IF(ROW(data!B2499)&gt;fib+1,MAX(OFFSET(data!B2499,0,0,-fib,1)),"")</f>
        <v>9.51</v>
      </c>
      <c r="AI2499" s="32">
        <f t="shared" ca="1" si="1519"/>
        <v>3.87</v>
      </c>
      <c r="AJ2499" s="31">
        <f t="shared" ca="1" si="1520"/>
        <v>6.5533199999999994</v>
      </c>
      <c r="AK2499" s="31">
        <f t="shared" ca="1" si="1521"/>
        <v>7.1183399999999999</v>
      </c>
      <c r="AL2499" s="31">
        <f t="shared" ca="1" si="1522"/>
        <v>7.5749999999999993</v>
      </c>
      <c r="AM2499" s="31">
        <f t="shared" ca="1" si="1523"/>
        <v>8.0316599999999987</v>
      </c>
      <c r="AN2499" s="32"/>
      <c r="AO2499" s="32">
        <f t="shared" ca="1" si="1524"/>
        <v>2.890077253538212</v>
      </c>
      <c r="AP2499" s="32">
        <f t="shared" ca="1" si="1525"/>
        <v>0.41864310992495635</v>
      </c>
      <c r="AQ2499" s="32">
        <f t="shared" ca="1" si="1526"/>
        <v>4.2959212856690323</v>
      </c>
      <c r="AR2499" s="32">
        <f t="shared" ca="1" si="1527"/>
        <v>3.0303030303030276E-2</v>
      </c>
    </row>
    <row r="2500" spans="1:44">
      <c r="A2500" s="40">
        <v>40564</v>
      </c>
      <c r="B2500" s="31">
        <f ca="1">IF(ROW(data!B2500)&gt;singleSMA,AVERAGE(OFFSET(data!B2500,0,0,-singleSMA,1)),"")</f>
        <v>7.2901999999999978</v>
      </c>
      <c r="C2500" s="31" t="str">
        <f ca="1">IF(ROW(data!B2498)&gt;singleSMA+2,IF(SIGN(data!B2499-indicators!B2499)&lt;&gt;SIGN(data!B2498-indicators!B2498),IF(SIGN(data!B2499-indicators!B2499)&gt;0,"BUY","SELL"),""),"")</f>
        <v/>
      </c>
      <c r="D2500" s="31">
        <f ca="1">IF(ROW(data!B2500)&gt;fastSMA,AVERAGE(OFFSET(data!B2500,0,0,-fastSMA,1)),"")</f>
        <v>6.2624999999999993</v>
      </c>
      <c r="E2500" s="31">
        <f ca="1">IF(ROW(data!B2500)&gt;slowSMA,AVERAGE(OFFSET(data!B2500,0,0,-slowSMA,1)),"")</f>
        <v>7.2901999999999978</v>
      </c>
      <c r="F2500" s="31" t="str">
        <f ca="1">IF(ROW(data!B2500)&gt;MAX(fastSMA,slowSMA)+2,IF(SIGN(D2499-E2499)&lt;&gt;SIGN(D2498-E2498),IF(SIGN(D2499-E2499)&gt;0,"BUY","SELL"),""),"")</f>
        <v/>
      </c>
      <c r="G2500" s="31"/>
      <c r="H2500" s="31">
        <f>(data!B2500/data!B2499)-1</f>
        <v>-4.3352601156069204E-3</v>
      </c>
      <c r="I2500" s="31">
        <f t="shared" si="1507"/>
        <v>0</v>
      </c>
      <c r="J2500" s="31">
        <f t="shared" si="1508"/>
        <v>4.3352601156069204E-3</v>
      </c>
      <c r="K2500" s="31">
        <f ca="1">IF(ROW(data!B2500)&gt;rsi+1,100-100/(1+AVERAGE(OFFSET(I2500,0,0,-rsi,1))/AVERAGE(OFFSET(J2500,0,0,-rsi,1))),"")</f>
        <v>59.649575036273909</v>
      </c>
      <c r="L2500" s="31"/>
      <c r="M2500" s="31">
        <f t="shared" si="1509"/>
        <v>0.99566473988439308</v>
      </c>
      <c r="N2500" s="31">
        <f t="shared" ca="1" si="1510"/>
        <v>1.0919175911251979</v>
      </c>
      <c r="O2500" s="32"/>
      <c r="P2500" s="32"/>
      <c r="Q2500" s="32"/>
      <c r="R2500" s="32"/>
      <c r="S2500" s="32" t="str">
        <f ca="1">pricein</f>
        <v/>
      </c>
      <c r="T2500" s="32" t="str">
        <f ca="1">priceout</f>
        <v/>
      </c>
      <c r="U2500" s="16" t="str">
        <f t="shared" ca="1" si="1511"/>
        <v/>
      </c>
      <c r="V2500" s="16" t="str">
        <f t="shared" ca="1" si="1512"/>
        <v/>
      </c>
      <c r="W2500" s="16" t="str">
        <f t="shared" ca="1" si="1513"/>
        <v/>
      </c>
      <c r="X2500" s="16">
        <f t="shared" ca="1" si="1514"/>
        <v>2.7421112655627602</v>
      </c>
      <c r="Y2500" s="16"/>
      <c r="Z2500" s="32" t="str">
        <f ca="1">priceincross</f>
        <v/>
      </c>
      <c r="AA2500" s="32" t="str">
        <f ca="1">priceoutcross</f>
        <v/>
      </c>
      <c r="AB2500" s="32" t="str">
        <f t="shared" ca="1" si="1515"/>
        <v/>
      </c>
      <c r="AC2500" s="32" t="str">
        <f t="shared" ca="1" si="1516"/>
        <v/>
      </c>
      <c r="AD2500" s="32" t="str">
        <f t="shared" ca="1" si="1517"/>
        <v/>
      </c>
      <c r="AE2500" s="32">
        <f t="shared" ca="1" si="1518"/>
        <v>5.1401588949140606</v>
      </c>
      <c r="AF2500" s="32"/>
      <c r="AG2500" s="32">
        <f ca="1">IF(ROW(data!B2500)&gt;fib+1,MIN(OFFSET(data!B2500,0,0,-fib,1)),"")</f>
        <v>5.64</v>
      </c>
      <c r="AH2500" s="32">
        <f ca="1">IF(ROW(data!B2500)&gt;fib+1,MAX(OFFSET(data!B2500,0,0,-fib,1)),"")</f>
        <v>9.51</v>
      </c>
      <c r="AI2500" s="32">
        <f t="shared" ca="1" si="1519"/>
        <v>3.87</v>
      </c>
      <c r="AJ2500" s="31">
        <f t="shared" ca="1" si="1520"/>
        <v>6.5533199999999994</v>
      </c>
      <c r="AK2500" s="31">
        <f t="shared" ca="1" si="1521"/>
        <v>7.1183399999999999</v>
      </c>
      <c r="AL2500" s="31">
        <f t="shared" ca="1" si="1522"/>
        <v>7.5749999999999993</v>
      </c>
      <c r="AM2500" s="31">
        <f t="shared" ca="1" si="1523"/>
        <v>8.0316599999999987</v>
      </c>
      <c r="AN2500" s="32"/>
      <c r="AO2500" s="32">
        <f t="shared" ca="1" si="1524"/>
        <v>2.890077253538212</v>
      </c>
      <c r="AP2500" s="32">
        <f t="shared" ca="1" si="1525"/>
        <v>0.41864310992495635</v>
      </c>
      <c r="AQ2500" s="32">
        <f t="shared" ca="1" si="1526"/>
        <v>4.2959212856690323</v>
      </c>
      <c r="AR2500" s="32">
        <f t="shared" ca="1" si="1527"/>
        <v>3.0303030303030276E-2</v>
      </c>
    </row>
    <row r="2501" spans="1:44">
      <c r="A2501" s="20">
        <v>40202</v>
      </c>
      <c r="B2501" s="31">
        <f ca="1">IF(ROW(data!B2501)&gt;singleSMA,AVERAGE(OFFSET(data!B2501,0,0,-singleSMA,1)),"")</f>
        <v>7.2744999999999971</v>
      </c>
      <c r="C2501" s="31" t="str">
        <f ca="1">IF(ROW(data!B2499)&gt;singleSMA+2,IF(SIGN(data!B2500-indicators!B2500)&lt;&gt;SIGN(data!B2499-indicators!B2499),IF(SIGN(data!B2500-indicators!B2500)&gt;0,"BUY","SELL"),""),"")</f>
        <v/>
      </c>
      <c r="D2501" s="31">
        <f ca="1">IF(ROW(data!B2501)&gt;fastSMA,AVERAGE(OFFSET(data!B2501,0,0,-fastSMA,1)),"")</f>
        <v>6.3</v>
      </c>
      <c r="E2501" s="31">
        <f ca="1">IF(ROW(data!B2501)&gt;slowSMA,AVERAGE(OFFSET(data!B2501,0,0,-slowSMA,1)),"")</f>
        <v>7.2744999999999971</v>
      </c>
      <c r="F2501" s="31" t="str">
        <f ca="1">IF(ROW(data!B2501)&gt;MAX(fastSMA,slowSMA)+2,IF(SIGN(D2500-E2500)&lt;&gt;SIGN(D2499-E2499),IF(SIGN(D2500-E2500)&gt;0,"BUY","SELL"),""),"")</f>
        <v/>
      </c>
      <c r="G2501" s="31"/>
      <c r="H2501" s="31">
        <f>(data!B2501/data!B2500)-1</f>
        <v>1.7416545718432541E-2</v>
      </c>
      <c r="I2501" s="31">
        <f t="shared" si="1507"/>
        <v>1.7416545718432541E-2</v>
      </c>
      <c r="J2501" s="31">
        <f t="shared" si="1508"/>
        <v>0</v>
      </c>
      <c r="K2501" s="31">
        <f ca="1">IF(ROW(data!B2501)&gt;rsi+1,100-100/(1+AVERAGE(OFFSET(I2501,0,0,-rsi,1))/AVERAGE(OFFSET(J2501,0,0,-rsi,1))),"")</f>
        <v>61.911456597587438</v>
      </c>
      <c r="L2501" s="31"/>
      <c r="M2501" s="31">
        <f t="shared" si="1509"/>
        <v>1.0174165457184325</v>
      </c>
      <c r="N2501" s="31">
        <f t="shared" ca="1" si="1510"/>
        <v>1.1198083067092659</v>
      </c>
      <c r="O2501" s="32"/>
      <c r="P2501" s="32"/>
      <c r="Q2501" s="32"/>
      <c r="R2501" s="32"/>
      <c r="S2501" s="32" t="str">
        <f ca="1">pricein</f>
        <v/>
      </c>
      <c r="T2501" s="32" t="str">
        <f ca="1">priceout</f>
        <v/>
      </c>
      <c r="U2501" s="16" t="str">
        <f t="shared" ca="1" si="1511"/>
        <v/>
      </c>
      <c r="V2501" s="16" t="str">
        <f t="shared" ca="1" si="1512"/>
        <v/>
      </c>
      <c r="W2501" s="16" t="str">
        <f t="shared" ca="1" si="1513"/>
        <v/>
      </c>
      <c r="X2501" s="16">
        <f t="shared" ca="1" si="1514"/>
        <v>2.7421112655627602</v>
      </c>
      <c r="Y2501" s="16"/>
      <c r="Z2501" s="32" t="str">
        <f ca="1">priceincross</f>
        <v/>
      </c>
      <c r="AA2501" s="32" t="str">
        <f ca="1">priceoutcross</f>
        <v/>
      </c>
      <c r="AB2501" s="32" t="str">
        <f t="shared" ca="1" si="1515"/>
        <v/>
      </c>
      <c r="AC2501" s="32" t="str">
        <f t="shared" ca="1" si="1516"/>
        <v/>
      </c>
      <c r="AD2501" s="32" t="str">
        <f t="shared" ca="1" si="1517"/>
        <v/>
      </c>
      <c r="AE2501" s="32">
        <f t="shared" ca="1" si="1518"/>
        <v>5.1401588949140606</v>
      </c>
      <c r="AF2501" s="32"/>
      <c r="AG2501" s="32">
        <f ca="1">IF(ROW(data!B2501)&gt;fib+1,MIN(OFFSET(data!B2501,0,0,-fib,1)),"")</f>
        <v>5.64</v>
      </c>
      <c r="AH2501" s="32">
        <f ca="1">IF(ROW(data!B2501)&gt;fib+1,MAX(OFFSET(data!B2501,0,0,-fib,1)),"")</f>
        <v>9.51</v>
      </c>
      <c r="AI2501" s="32">
        <f t="shared" ca="1" si="1519"/>
        <v>3.87</v>
      </c>
      <c r="AJ2501" s="31">
        <f t="shared" ca="1" si="1520"/>
        <v>6.5533199999999994</v>
      </c>
      <c r="AK2501" s="31">
        <f t="shared" ca="1" si="1521"/>
        <v>7.1183399999999999</v>
      </c>
      <c r="AL2501" s="31">
        <f t="shared" ca="1" si="1522"/>
        <v>7.5749999999999993</v>
      </c>
      <c r="AM2501" s="31">
        <f t="shared" ca="1" si="1523"/>
        <v>8.0316599999999987</v>
      </c>
      <c r="AN2501" s="32"/>
      <c r="AO2501" s="32">
        <f t="shared" ca="1" si="1524"/>
        <v>2.890077253538212</v>
      </c>
      <c r="AP2501" s="32">
        <f t="shared" ca="1" si="1525"/>
        <v>0.41864310992495635</v>
      </c>
      <c r="AQ2501" s="32">
        <f t="shared" ca="1" si="1526"/>
        <v>4.2959212856690323</v>
      </c>
      <c r="AR2501" s="32">
        <f t="shared" ca="1" si="1527"/>
        <v>3.0303030303030276E-2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10:E22"/>
  <sheetViews>
    <sheetView workbookViewId="0">
      <selection activeCell="D22" sqref="D22:E22"/>
    </sheetView>
  </sheetViews>
  <sheetFormatPr defaultRowHeight="15"/>
  <cols>
    <col min="3" max="3" width="17" bestFit="1" customWidth="1"/>
    <col min="4" max="4" width="12" bestFit="1" customWidth="1"/>
    <col min="5" max="5" width="12.85546875" bestFit="1" customWidth="1"/>
    <col min="6" max="6" width="10.28515625" bestFit="1" customWidth="1"/>
  </cols>
  <sheetData>
    <row r="10" spans="3:5">
      <c r="C10" s="24"/>
      <c r="D10" s="25" t="s">
        <v>25</v>
      </c>
      <c r="E10" s="25" t="s">
        <v>36</v>
      </c>
    </row>
    <row r="11" spans="3:5">
      <c r="C11" s="24"/>
      <c r="D11" s="23"/>
      <c r="E11" s="23"/>
    </row>
    <row r="12" spans="3:5">
      <c r="C12" s="26" t="s">
        <v>37</v>
      </c>
      <c r="D12" s="27">
        <f ca="1">AVERAGE(netreturn)</f>
        <v>5.1387086445248843E-2</v>
      </c>
      <c r="E12" s="27">
        <f ca="1">AVERAGE(netreturncross)</f>
        <v>0.23569124837731328</v>
      </c>
    </row>
    <row r="13" spans="3:5">
      <c r="C13" s="26" t="s">
        <v>38</v>
      </c>
      <c r="D13" s="27">
        <f ca="1">STDEV(netreturn)</f>
        <v>0.2423850507843584</v>
      </c>
      <c r="E13" s="27">
        <f ca="1">STDEV(netreturncross)</f>
        <v>0.33313488637293054</v>
      </c>
    </row>
    <row r="14" spans="3:5">
      <c r="C14" s="26" t="s">
        <v>39</v>
      </c>
      <c r="D14" s="27">
        <f ca="1">MIN(netreturn)</f>
        <v>-0.12287041817243172</v>
      </c>
      <c r="E14" s="27">
        <f ca="1">MIN(netreturncross)</f>
        <v>-0.10980392156862739</v>
      </c>
    </row>
    <row r="15" spans="3:5">
      <c r="C15" s="26" t="s">
        <v>40</v>
      </c>
      <c r="D15" s="28">
        <f ca="1">MAX(netreturn)</f>
        <v>0.93380140421263791</v>
      </c>
      <c r="E15" s="28">
        <f ca="1">MAX(netreturncross)</f>
        <v>0.89554531490015354</v>
      </c>
    </row>
    <row r="16" spans="3:5">
      <c r="C16" s="26" t="s">
        <v>41</v>
      </c>
      <c r="D16" s="28">
        <f ca="1">AVERAGEIF(netreturn,"&gt;0")</f>
        <v>0.24356424119669684</v>
      </c>
      <c r="E16" s="28">
        <f ca="1">AVERAGEIF(netreturncross,"&gt;0")</f>
        <v>0.38259906097949897</v>
      </c>
    </row>
    <row r="17" spans="3:5">
      <c r="C17" s="26" t="s">
        <v>42</v>
      </c>
      <c r="D17" s="28">
        <f ca="1">AVERAGEIF(netreturn,"&lt;=0")</f>
        <v>-5.8428430555578573E-2</v>
      </c>
      <c r="E17" s="28">
        <f ca="1">AVERAGEIF(netreturncross,"&lt;=0")</f>
        <v>-5.8124376827058143E-2</v>
      </c>
    </row>
    <row r="18" spans="3:5">
      <c r="C18" s="26" t="s">
        <v>43</v>
      </c>
      <c r="D18" s="28">
        <f ca="1">ABS(D16/D17)</f>
        <v>4.1685911957709099</v>
      </c>
      <c r="E18" s="28">
        <f ca="1">ABS(E16/E17)</f>
        <v>6.5824200080092883</v>
      </c>
    </row>
    <row r="19" spans="3:5">
      <c r="C19" s="26" t="s">
        <v>44</v>
      </c>
      <c r="D19" s="28">
        <f ca="1">COUNTIF(netreturn,"&gt;0")/COUNT(netreturn)</f>
        <v>0.36363636363636365</v>
      </c>
      <c r="E19" s="28">
        <f ca="1">COUNTIF(netreturncross,"&gt;0")/COUNT(netreturncross)</f>
        <v>0.66666666666666663</v>
      </c>
    </row>
    <row r="20" spans="3:5">
      <c r="C20" s="26" t="s">
        <v>46</v>
      </c>
      <c r="D20" s="28">
        <f ca="1">D19*D16+(1-D19)*D17</f>
        <v>5.1387086445248857E-2</v>
      </c>
      <c r="E20" s="28">
        <f ca="1">E19*E16+(1-E19)*E17</f>
        <v>0.23569124837731326</v>
      </c>
    </row>
    <row r="21" spans="3:5">
      <c r="C21" s="26" t="s">
        <v>45</v>
      </c>
      <c r="D21" s="28">
        <f ca="1">(1+ABS(D18))*D19-1</f>
        <v>0.87948770755305827</v>
      </c>
      <c r="E21" s="28">
        <f ca="1">(1+ABS(E18))*E19-1</f>
        <v>4.0549466720061922</v>
      </c>
    </row>
    <row r="22" spans="3:5">
      <c r="C22" s="26" t="s">
        <v>57</v>
      </c>
      <c r="D22" s="28">
        <f ca="1">MAX(DDsingle)</f>
        <v>0.65647120488797417</v>
      </c>
      <c r="E22" s="28">
        <f ca="1">MAX(DDCross)</f>
        <v>0.12334801762114522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6</vt:i4>
      </vt:variant>
    </vt:vector>
  </HeadingPairs>
  <TitlesOfParts>
    <vt:vector size="9" baseType="lpstr">
      <vt:lpstr>data</vt:lpstr>
      <vt:lpstr>indicators</vt:lpstr>
      <vt:lpstr>performance</vt:lpstr>
      <vt:lpstr>fastSMA</vt:lpstr>
      <vt:lpstr>fib</vt:lpstr>
      <vt:lpstr>priceindex</vt:lpstr>
      <vt:lpstr>rsi</vt:lpstr>
      <vt:lpstr>singleSMA</vt:lpstr>
      <vt:lpstr>slowSMA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Dimitris</cp:lastModifiedBy>
  <dcterms:created xsi:type="dcterms:W3CDTF">2010-08-19T19:57:03Z</dcterms:created>
  <dcterms:modified xsi:type="dcterms:W3CDTF">2011-11-30T20:38:02Z</dcterms:modified>
</cp:coreProperties>
</file>